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2.xml" ContentType="application/vnd.openxmlformats-officedocument.drawingml.chartshape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5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8.xml" ContentType="application/vnd.openxmlformats-officedocument.drawingml.chartshape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5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6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27.xml" ContentType="application/vnd.openxmlformats-officedocument.drawing+xml"/>
  <Override PartName="/xl/charts/chart48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8.xml" ContentType="application/vnd.openxmlformats-officedocument.drawing+xml"/>
  <Override PartName="/xl/charts/chart49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9.xml" ContentType="application/vnd.openxmlformats-officedocument.drawing+xml"/>
  <Override PartName="/xl/charts/chart50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0.xml" ContentType="application/vnd.openxmlformats-officedocument.drawing+xml"/>
  <Override PartName="/xl/ink/ink1.xml" ContentType="application/inkml+xml"/>
  <Override PartName="/xl/charts/chart51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2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31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5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6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32.xml" ContentType="application/vnd.openxmlformats-officedocument.drawing+xml"/>
  <Override PartName="/xl/charts/chart5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9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60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1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33.xml" ContentType="application/vnd.openxmlformats-officedocument.drawing+xml"/>
  <Override PartName="/xl/ink/ink2.xml" ContentType="application/inkml+xml"/>
  <Override PartName="/xl/charts/chart62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3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34.xml" ContentType="application/vnd.openxmlformats-officedocument.drawing+xml"/>
  <Override PartName="/xl/charts/chart64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5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6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35.xml" ContentType="application/vnd.openxmlformats-officedocument.drawing+xml"/>
  <Override PartName="/xl/charts/chart69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36.xml" ContentType="application/vnd.openxmlformats-officedocument.drawing+xml"/>
  <Override PartName="/xl/ink/ink3.xml" ContentType="application/inkml+xml"/>
  <Override PartName="/xl/charts/chart70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71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37.xml" ContentType="application/vnd.openxmlformats-officedocument.drawing+xml"/>
  <Override PartName="/xl/charts/chart72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73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4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5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6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7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8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9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80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38.xml" ContentType="application/vnd.openxmlformats-officedocument.drawing+xml"/>
  <Override PartName="/xl/charts/chart81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82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39.xml" ContentType="application/vnd.openxmlformats-officedocument.drawing+xml"/>
  <Override PartName="/xl/ink/ink4.xml" ContentType="application/inkml+xml"/>
  <Override PartName="/xl/charts/chart83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4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GitHub\rstarBrookings2017\Main results\EA\"/>
    </mc:Choice>
  </mc:AlternateContent>
  <xr:revisionPtr revIDLastSave="0" documentId="13_ncr:1_{9F57746A-4795-4D49-A7BE-71E57FA673C6}" xr6:coauthVersionLast="47" xr6:coauthVersionMax="47" xr10:uidLastSave="{00000000-0000-0000-0000-000000000000}"/>
  <bookViews>
    <workbookView xWindow="-120" yWindow="-120" windowWidth="51840" windowHeight="21120" tabRatio="667" activeTab="2" xr2:uid="{00000000-000D-0000-FFFF-FFFF00000000}"/>
  </bookViews>
  <sheets>
    <sheet name="All Chart" sheetId="24" r:id="rId1"/>
    <sheet name="drstar_Table" sheetId="47" r:id="rId2"/>
    <sheet name="Counterfactual_charts" sheetId="42" r:id="rId3"/>
    <sheet name="Ex_post_real_rate_gaps" sheetId="41" state="hidden" r:id="rId4"/>
    <sheet name="ConvenienceYield_fullsample" sheetId="48" r:id="rId5"/>
    <sheet name="EA_output_obs_with_text" sheetId="30" r:id="rId6"/>
    <sheet name="EA_output_obs_with_text_backup" sheetId="29" state="hidden" r:id="rId7"/>
    <sheet name="EA_output_policy" sheetId="28" state="hidden" r:id="rId8"/>
    <sheet name="EA_core_obs_text" sheetId="37" r:id="rId9"/>
    <sheet name="EA_contributio_to_nominal_PR" sheetId="51" r:id="rId10"/>
    <sheet name="EA_rawshocks_with_text_final" sheetId="36" r:id="rId11"/>
    <sheet name="EA_core_obs_with_text" sheetId="27" state="hidden" r:id="rId12"/>
    <sheet name="EA_rawshocks_with_text" sheetId="31" state="hidden" r:id="rId13"/>
    <sheet name="EA_raw_policy_shocks" sheetId="45" r:id="rId14"/>
    <sheet name="Chart 3 - rstar" sheetId="12" r:id="rId15"/>
    <sheet name="EA_core_obs" sheetId="26" state="hidden" r:id="rId16"/>
    <sheet name="rstar_confidence bands Chart" sheetId="46" r:id="rId17"/>
    <sheet name="EA_5yExpectedAveRealRateGap" sheetId="32" r:id="rId18"/>
    <sheet name="EA_5yFWDRealRateGap" sheetId="33" r:id="rId19"/>
    <sheet name="EA_RealRateGap" sheetId="34" r:id="rId20"/>
    <sheet name="Chart NA - DSGE Raw Data" sheetId="1" r:id="rId21"/>
    <sheet name="DSGE HVD wFG - difference" sheetId="21" state="hidden" r:id="rId22"/>
    <sheet name="YC Chart - Policy rate" sheetId="20" r:id="rId23"/>
    <sheet name="Chart 1 -panel 2 - spreads" sheetId="40" r:id="rId24"/>
    <sheet name="DSGE HVD wFG" sheetId="35" r:id="rId25"/>
    <sheet name="Chart 2 - Real rate gaps" sheetId="11" r:id="rId26"/>
    <sheet name="HLW - HVD Decomposition" sheetId="14" r:id="rId27"/>
    <sheet name="DSGE HVD wFGbackup" sheetId="15" state="hidden" r:id="rId28"/>
    <sheet name="EA_output_withoutFG_noYC" sheetId="38" r:id="rId29"/>
    <sheet name="EA_output_wFG" sheetId="23" r:id="rId30"/>
    <sheet name="EA_policy_rarte_vs_shadow_rate" sheetId="18" r:id="rId31"/>
    <sheet name="shockdec_obs_nominalrate_cond=n" sheetId="17" r:id="rId32"/>
    <sheet name="DSGE HVD wo FG" sheetId="16" r:id="rId33"/>
    <sheet name="HLW - 2025Q4" sheetId="49" r:id="rId34"/>
    <sheet name="2025Q2" sheetId="13" state="hidden" r:id="rId35"/>
    <sheet name="hist_ExAnteRealRate_wFG" sheetId="2" state="hidden" r:id="rId36"/>
    <sheet name="hist_RealNaturalRate_wFG" sheetId="3" state="hidden" r:id="rId37"/>
    <sheet name="hist_Forward5YearRealR_wFG" sheetId="5" state="hidden" r:id="rId38"/>
    <sheet name="hist_Forward5YearRNatR_wFG" sheetId="4" r:id="rId39"/>
    <sheet name="hist_ExAnteRealRate_woFG" sheetId="7" state="hidden" r:id="rId40"/>
    <sheet name="hist_RealNaturalRate_woFG" sheetId="8" state="hidden" r:id="rId41"/>
    <sheet name="hist_Forward5YearRealR_woFG" sheetId="10" state="hidden" r:id="rId42"/>
    <sheet name="hist_Forward5YearRNatR_woFG" sheetId="9" r:id="rId43"/>
  </sheets>
  <externalReferences>
    <externalReference r:id="rId44"/>
    <externalReference r:id="rId45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LX1.USE">#REF!</definedName>
    <definedName name="Dumbbell">"Dumbbell"</definedName>
    <definedName name="fame1">#REF!</definedName>
    <definedName name="fame2">#REF!</definedName>
    <definedName name="fame3">#REF!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" i="51" l="1"/>
  <c r="AT3" i="51"/>
  <c r="AU3" i="51"/>
  <c r="AV3" i="51"/>
  <c r="AW3" i="51"/>
  <c r="AX3" i="51"/>
  <c r="AY3" i="51"/>
  <c r="AS4" i="51"/>
  <c r="AT4" i="51"/>
  <c r="AU4" i="51"/>
  <c r="AV4" i="51"/>
  <c r="AW4" i="51"/>
  <c r="AZ4" i="51" s="1"/>
  <c r="AX4" i="51"/>
  <c r="AY4" i="51"/>
  <c r="AS5" i="51"/>
  <c r="AT5" i="51"/>
  <c r="AU5" i="51"/>
  <c r="AV5" i="51"/>
  <c r="AW5" i="51"/>
  <c r="AX5" i="51"/>
  <c r="AY5" i="51"/>
  <c r="AS6" i="51"/>
  <c r="AT6" i="51"/>
  <c r="AU6" i="51"/>
  <c r="AV6" i="51"/>
  <c r="AW6" i="51"/>
  <c r="AX6" i="51"/>
  <c r="AY6" i="51"/>
  <c r="AS7" i="51"/>
  <c r="AT7" i="51"/>
  <c r="AU7" i="51"/>
  <c r="AV7" i="51"/>
  <c r="AW7" i="51"/>
  <c r="AX7" i="51"/>
  <c r="AY7" i="51"/>
  <c r="AS8" i="51"/>
  <c r="BB8" i="51" s="1"/>
  <c r="AT8" i="51"/>
  <c r="AU8" i="51"/>
  <c r="AV8" i="51"/>
  <c r="AW8" i="51"/>
  <c r="AX8" i="51"/>
  <c r="AY8" i="51"/>
  <c r="AS9" i="51"/>
  <c r="AT9" i="51"/>
  <c r="AU9" i="51"/>
  <c r="AZ9" i="51" s="1"/>
  <c r="AV9" i="51"/>
  <c r="AW9" i="51"/>
  <c r="AX9" i="51"/>
  <c r="AY9" i="51"/>
  <c r="AS10" i="51"/>
  <c r="AT10" i="51"/>
  <c r="AZ10" i="51" s="1"/>
  <c r="AU10" i="51"/>
  <c r="AV10" i="51"/>
  <c r="AW10" i="51"/>
  <c r="AX10" i="51"/>
  <c r="AY10" i="51"/>
  <c r="AS11" i="51"/>
  <c r="AT11" i="51"/>
  <c r="AU11" i="51"/>
  <c r="AV11" i="51"/>
  <c r="AW11" i="51"/>
  <c r="AX11" i="51"/>
  <c r="AY11" i="51"/>
  <c r="AS12" i="51"/>
  <c r="BB12" i="51" s="1"/>
  <c r="AT12" i="51"/>
  <c r="AU12" i="51"/>
  <c r="AV12" i="51"/>
  <c r="AW12" i="51"/>
  <c r="AX12" i="51"/>
  <c r="AY12" i="51"/>
  <c r="AS13" i="51"/>
  <c r="AT13" i="51"/>
  <c r="AU13" i="51"/>
  <c r="AV13" i="51"/>
  <c r="AW13" i="51"/>
  <c r="AX13" i="51"/>
  <c r="AY13" i="51"/>
  <c r="AS14" i="51"/>
  <c r="BB14" i="51" s="1"/>
  <c r="AT14" i="51"/>
  <c r="AU14" i="51"/>
  <c r="AV14" i="51"/>
  <c r="AW14" i="51"/>
  <c r="AX14" i="51"/>
  <c r="AY14" i="51"/>
  <c r="AS15" i="51"/>
  <c r="AT15" i="51"/>
  <c r="AU15" i="51"/>
  <c r="AV15" i="51"/>
  <c r="AW15" i="51"/>
  <c r="AZ15" i="51" s="1"/>
  <c r="AX15" i="51"/>
  <c r="AY15" i="51"/>
  <c r="AS16" i="51"/>
  <c r="AT16" i="51"/>
  <c r="AU16" i="51"/>
  <c r="AV16" i="51"/>
  <c r="AW16" i="51"/>
  <c r="AZ16" i="51" s="1"/>
  <c r="AX16" i="51"/>
  <c r="AY16" i="51"/>
  <c r="AS17" i="51"/>
  <c r="BB17" i="51" s="1"/>
  <c r="AT17" i="51"/>
  <c r="AU17" i="51"/>
  <c r="AV17" i="51"/>
  <c r="AW17" i="51"/>
  <c r="AX17" i="51"/>
  <c r="AY17" i="51"/>
  <c r="AS18" i="51"/>
  <c r="BB18" i="51" s="1"/>
  <c r="AT18" i="51"/>
  <c r="AU18" i="51"/>
  <c r="AV18" i="51"/>
  <c r="AW18" i="51"/>
  <c r="AX18" i="51"/>
  <c r="AY18" i="51"/>
  <c r="AS19" i="51"/>
  <c r="AT19" i="51"/>
  <c r="AU19" i="51"/>
  <c r="AV19" i="51"/>
  <c r="AW19" i="51"/>
  <c r="AX19" i="51"/>
  <c r="AY19" i="51"/>
  <c r="AS20" i="51"/>
  <c r="AT20" i="51"/>
  <c r="AU20" i="51"/>
  <c r="AV20" i="51"/>
  <c r="AW20" i="51"/>
  <c r="AX20" i="51"/>
  <c r="AY20" i="51"/>
  <c r="AS21" i="51"/>
  <c r="AT21" i="51"/>
  <c r="AU21" i="51"/>
  <c r="AV21" i="51"/>
  <c r="AW21" i="51"/>
  <c r="AX21" i="51"/>
  <c r="AY21" i="51"/>
  <c r="AS22" i="51"/>
  <c r="AT22" i="51"/>
  <c r="AU22" i="51"/>
  <c r="AV22" i="51"/>
  <c r="AZ22" i="51" s="1"/>
  <c r="AW22" i="51"/>
  <c r="AX22" i="51"/>
  <c r="AY22" i="51"/>
  <c r="AS23" i="51"/>
  <c r="AT23" i="51"/>
  <c r="AU23" i="51"/>
  <c r="AV23" i="51"/>
  <c r="AW23" i="51"/>
  <c r="AX23" i="51"/>
  <c r="AY23" i="51"/>
  <c r="AS24" i="51"/>
  <c r="AT24" i="51"/>
  <c r="AU24" i="51"/>
  <c r="AV24" i="51"/>
  <c r="AW24" i="51"/>
  <c r="AX24" i="51"/>
  <c r="AY24" i="51"/>
  <c r="AS25" i="51"/>
  <c r="AT25" i="51"/>
  <c r="AU25" i="51"/>
  <c r="AV25" i="51"/>
  <c r="AW25" i="51"/>
  <c r="AX25" i="51"/>
  <c r="AY25" i="51"/>
  <c r="AS26" i="51"/>
  <c r="BB26" i="51" s="1"/>
  <c r="AT26" i="51"/>
  <c r="AU26" i="51"/>
  <c r="AV26" i="51"/>
  <c r="AW26" i="51"/>
  <c r="AX26" i="51"/>
  <c r="AY26" i="51"/>
  <c r="AS27" i="51"/>
  <c r="AT27" i="51"/>
  <c r="AU27" i="51"/>
  <c r="AV27" i="51"/>
  <c r="AW27" i="51"/>
  <c r="AX27" i="51"/>
  <c r="AY27" i="51"/>
  <c r="AS28" i="51"/>
  <c r="AT28" i="51"/>
  <c r="AZ28" i="51" s="1"/>
  <c r="AU28" i="51"/>
  <c r="AV28" i="51"/>
  <c r="AW28" i="51"/>
  <c r="AX28" i="51"/>
  <c r="AY28" i="51"/>
  <c r="AS29" i="51"/>
  <c r="BB29" i="51" s="1"/>
  <c r="AT29" i="51"/>
  <c r="AU29" i="51"/>
  <c r="AV29" i="51"/>
  <c r="AW29" i="51"/>
  <c r="AX29" i="51"/>
  <c r="AY29" i="51"/>
  <c r="AS30" i="51"/>
  <c r="AT30" i="51"/>
  <c r="AU30" i="51"/>
  <c r="AV30" i="51"/>
  <c r="AW30" i="51"/>
  <c r="AX30" i="51"/>
  <c r="AY30" i="51"/>
  <c r="AS31" i="51"/>
  <c r="AT31" i="51"/>
  <c r="AU31" i="51"/>
  <c r="AV31" i="51"/>
  <c r="AW31" i="51"/>
  <c r="AX31" i="51"/>
  <c r="AY31" i="51"/>
  <c r="AS32" i="51"/>
  <c r="BB32" i="51" s="1"/>
  <c r="AT32" i="51"/>
  <c r="AU32" i="51"/>
  <c r="AV32" i="51"/>
  <c r="AW32" i="51"/>
  <c r="AX32" i="51"/>
  <c r="AY32" i="51"/>
  <c r="AS33" i="51"/>
  <c r="AT33" i="51"/>
  <c r="AU33" i="51"/>
  <c r="AV33" i="51"/>
  <c r="AZ33" i="51" s="1"/>
  <c r="AW33" i="51"/>
  <c r="AX33" i="51"/>
  <c r="AY33" i="51"/>
  <c r="AS34" i="51"/>
  <c r="AT34" i="51"/>
  <c r="AU34" i="51"/>
  <c r="AV34" i="51"/>
  <c r="AZ34" i="51" s="1"/>
  <c r="AW34" i="51"/>
  <c r="AX34" i="51"/>
  <c r="AY34" i="51"/>
  <c r="AS35" i="51"/>
  <c r="AT35" i="51"/>
  <c r="AU35" i="51"/>
  <c r="AV35" i="51"/>
  <c r="AW35" i="51"/>
  <c r="AX35" i="51"/>
  <c r="AY35" i="51"/>
  <c r="AS36" i="51"/>
  <c r="AT36" i="51"/>
  <c r="AU36" i="51"/>
  <c r="AZ36" i="51" s="1"/>
  <c r="AV36" i="51"/>
  <c r="AW36" i="51"/>
  <c r="AX36" i="51"/>
  <c r="AY36" i="51"/>
  <c r="AS37" i="51"/>
  <c r="AT37" i="51"/>
  <c r="AU37" i="51"/>
  <c r="AV37" i="51"/>
  <c r="AW37" i="51"/>
  <c r="AX37" i="51"/>
  <c r="AY37" i="51"/>
  <c r="AS38" i="51"/>
  <c r="AT38" i="51"/>
  <c r="AU38" i="51"/>
  <c r="AV38" i="51"/>
  <c r="AW38" i="51"/>
  <c r="AX38" i="51"/>
  <c r="AY38" i="51"/>
  <c r="AS39" i="51"/>
  <c r="AT39" i="51"/>
  <c r="AU39" i="51"/>
  <c r="AV39" i="51"/>
  <c r="AW39" i="51"/>
  <c r="AX39" i="51"/>
  <c r="AY39" i="51"/>
  <c r="AS40" i="51"/>
  <c r="AT40" i="51"/>
  <c r="AZ40" i="51" s="1"/>
  <c r="AU40" i="51"/>
  <c r="AV40" i="51"/>
  <c r="AW40" i="51"/>
  <c r="AX40" i="51"/>
  <c r="AY40" i="51"/>
  <c r="AS41" i="51"/>
  <c r="AT41" i="51"/>
  <c r="AU41" i="51"/>
  <c r="AV41" i="51"/>
  <c r="AW41" i="51"/>
  <c r="AX41" i="51"/>
  <c r="AY41" i="51"/>
  <c r="AS42" i="51"/>
  <c r="BB42" i="51" s="1"/>
  <c r="AT42" i="51"/>
  <c r="AU42" i="51"/>
  <c r="AV42" i="51"/>
  <c r="AW42" i="51"/>
  <c r="AX42" i="51"/>
  <c r="AY42" i="51"/>
  <c r="AS43" i="51"/>
  <c r="BB43" i="51" s="1"/>
  <c r="AT43" i="51"/>
  <c r="AU43" i="51"/>
  <c r="AV43" i="51"/>
  <c r="AW43" i="51"/>
  <c r="AX43" i="51"/>
  <c r="AY43" i="51"/>
  <c r="AS44" i="51"/>
  <c r="BB44" i="51" s="1"/>
  <c r="AT44" i="51"/>
  <c r="AU44" i="51"/>
  <c r="AV44" i="51"/>
  <c r="AW44" i="51"/>
  <c r="AX44" i="51"/>
  <c r="AY44" i="51"/>
  <c r="AS45" i="51"/>
  <c r="AT45" i="51"/>
  <c r="AU45" i="51"/>
  <c r="AV45" i="51"/>
  <c r="AW45" i="51"/>
  <c r="AZ45" i="51" s="1"/>
  <c r="AX45" i="51"/>
  <c r="AY45" i="51"/>
  <c r="AS46" i="51"/>
  <c r="AT46" i="51"/>
  <c r="AU46" i="51"/>
  <c r="AV46" i="51"/>
  <c r="AW46" i="51"/>
  <c r="AZ46" i="51" s="1"/>
  <c r="AX46" i="51"/>
  <c r="AY46" i="51"/>
  <c r="AS47" i="51"/>
  <c r="AT47" i="51"/>
  <c r="AU47" i="51"/>
  <c r="AV47" i="51"/>
  <c r="AW47" i="51"/>
  <c r="AX47" i="51"/>
  <c r="AY47" i="51"/>
  <c r="AS48" i="51"/>
  <c r="AT48" i="51"/>
  <c r="AU48" i="51"/>
  <c r="AV48" i="51"/>
  <c r="AW48" i="51"/>
  <c r="AX48" i="51"/>
  <c r="AY48" i="51"/>
  <c r="AS49" i="51"/>
  <c r="AT49" i="51"/>
  <c r="AU49" i="51"/>
  <c r="AV49" i="51"/>
  <c r="AW49" i="51"/>
  <c r="AX49" i="51"/>
  <c r="AY49" i="51"/>
  <c r="AS50" i="51"/>
  <c r="AT50" i="51"/>
  <c r="AU50" i="51"/>
  <c r="AV50" i="51"/>
  <c r="AW50" i="51"/>
  <c r="AX50" i="51"/>
  <c r="AY50" i="51"/>
  <c r="AS51" i="51"/>
  <c r="AT51" i="51"/>
  <c r="AU51" i="51"/>
  <c r="AZ51" i="51" s="1"/>
  <c r="AV51" i="51"/>
  <c r="AW51" i="51"/>
  <c r="AX51" i="51"/>
  <c r="AY51" i="51"/>
  <c r="AS52" i="51"/>
  <c r="AT52" i="51"/>
  <c r="AZ52" i="51" s="1"/>
  <c r="AU52" i="51"/>
  <c r="AV52" i="51"/>
  <c r="AW52" i="51"/>
  <c r="AX52" i="51"/>
  <c r="AY52" i="51"/>
  <c r="AS53" i="51"/>
  <c r="AT53" i="51"/>
  <c r="AU53" i="51"/>
  <c r="AV53" i="51"/>
  <c r="AW53" i="51"/>
  <c r="AX53" i="51"/>
  <c r="AY53" i="51"/>
  <c r="AS54" i="51"/>
  <c r="AT54" i="51"/>
  <c r="AU54" i="51"/>
  <c r="AV54" i="51"/>
  <c r="AW54" i="51"/>
  <c r="AX54" i="51"/>
  <c r="AY54" i="51"/>
  <c r="AS55" i="51"/>
  <c r="AT55" i="51"/>
  <c r="AU55" i="51"/>
  <c r="AV55" i="51"/>
  <c r="AW55" i="51"/>
  <c r="AX55" i="51"/>
  <c r="AY55" i="51"/>
  <c r="AS56" i="51"/>
  <c r="BB56" i="51" s="1"/>
  <c r="AT56" i="51"/>
  <c r="AU56" i="51"/>
  <c r="AV56" i="51"/>
  <c r="AW56" i="51"/>
  <c r="AX56" i="51"/>
  <c r="AY56" i="51"/>
  <c r="AS57" i="51"/>
  <c r="AT57" i="51"/>
  <c r="AU57" i="51"/>
  <c r="AV57" i="51"/>
  <c r="AW57" i="51"/>
  <c r="AZ57" i="51" s="1"/>
  <c r="AX57" i="51"/>
  <c r="AY57" i="51"/>
  <c r="AS58" i="51"/>
  <c r="AT58" i="51"/>
  <c r="AU58" i="51"/>
  <c r="AV58" i="51"/>
  <c r="AW58" i="51"/>
  <c r="AZ58" i="51" s="1"/>
  <c r="AX58" i="51"/>
  <c r="AY58" i="51"/>
  <c r="AS59" i="51"/>
  <c r="AT59" i="51"/>
  <c r="AU59" i="51"/>
  <c r="AV59" i="51"/>
  <c r="AW59" i="51"/>
  <c r="AX59" i="51"/>
  <c r="AY59" i="51"/>
  <c r="AS60" i="51"/>
  <c r="AT60" i="51"/>
  <c r="AU60" i="51"/>
  <c r="AV60" i="51"/>
  <c r="AW60" i="51"/>
  <c r="AX60" i="51"/>
  <c r="AY60" i="51"/>
  <c r="AS61" i="51"/>
  <c r="AT61" i="51"/>
  <c r="AU61" i="51"/>
  <c r="AV61" i="51"/>
  <c r="AW61" i="51"/>
  <c r="AX61" i="51"/>
  <c r="AY61" i="51"/>
  <c r="AS62" i="51"/>
  <c r="BB62" i="51" s="1"/>
  <c r="AT62" i="51"/>
  <c r="AU62" i="51"/>
  <c r="AV62" i="51"/>
  <c r="AW62" i="51"/>
  <c r="AX62" i="51"/>
  <c r="AY62" i="51"/>
  <c r="AS63" i="51"/>
  <c r="AT63" i="51"/>
  <c r="AU63" i="51"/>
  <c r="AV63" i="51"/>
  <c r="AW63" i="51"/>
  <c r="AX63" i="51"/>
  <c r="AY63" i="51"/>
  <c r="AS64" i="51"/>
  <c r="AT64" i="51"/>
  <c r="AU64" i="51"/>
  <c r="AZ64" i="51" s="1"/>
  <c r="AV64" i="51"/>
  <c r="AW64" i="51"/>
  <c r="AX64" i="51"/>
  <c r="AY64" i="51"/>
  <c r="AS65" i="51"/>
  <c r="AT65" i="51"/>
  <c r="AU65" i="51"/>
  <c r="AV65" i="51"/>
  <c r="AW65" i="51"/>
  <c r="AX65" i="51"/>
  <c r="AY65" i="51"/>
  <c r="AS66" i="51"/>
  <c r="AT66" i="51"/>
  <c r="AU66" i="51"/>
  <c r="AV66" i="51"/>
  <c r="AW66" i="51"/>
  <c r="AX66" i="51"/>
  <c r="AY66" i="51"/>
  <c r="AS67" i="51"/>
  <c r="AT67" i="51"/>
  <c r="AU67" i="51"/>
  <c r="AV67" i="51"/>
  <c r="AW67" i="51"/>
  <c r="AX67" i="51"/>
  <c r="AY67" i="51"/>
  <c r="AS68" i="51"/>
  <c r="BB68" i="51" s="1"/>
  <c r="AT68" i="51"/>
  <c r="AU68" i="51"/>
  <c r="AV68" i="51"/>
  <c r="AW68" i="51"/>
  <c r="AX68" i="51"/>
  <c r="AY68" i="51"/>
  <c r="AS69" i="51"/>
  <c r="AT69" i="51"/>
  <c r="AU69" i="51"/>
  <c r="AV69" i="51"/>
  <c r="AW69" i="51"/>
  <c r="AX69" i="51"/>
  <c r="AY69" i="51"/>
  <c r="AS70" i="51"/>
  <c r="AT70" i="51"/>
  <c r="AU70" i="51"/>
  <c r="AZ70" i="51" s="1"/>
  <c r="AV70" i="51"/>
  <c r="AW70" i="51"/>
  <c r="AX70" i="51"/>
  <c r="AY70" i="51"/>
  <c r="AS71" i="51"/>
  <c r="AT71" i="51"/>
  <c r="AU71" i="51"/>
  <c r="AV71" i="51"/>
  <c r="AW71" i="51"/>
  <c r="AX71" i="51"/>
  <c r="AY71" i="51"/>
  <c r="AS72" i="51"/>
  <c r="BB72" i="51" s="1"/>
  <c r="AT72" i="51"/>
  <c r="AU72" i="51"/>
  <c r="AV72" i="51"/>
  <c r="AW72" i="51"/>
  <c r="AX72" i="51"/>
  <c r="AY72" i="51"/>
  <c r="AS73" i="51"/>
  <c r="AT73" i="51"/>
  <c r="AU73" i="51"/>
  <c r="AV73" i="51"/>
  <c r="AW73" i="51"/>
  <c r="AX73" i="51"/>
  <c r="AY73" i="51"/>
  <c r="AS74" i="51"/>
  <c r="BB74" i="51" s="1"/>
  <c r="AT74" i="51"/>
  <c r="AU74" i="51"/>
  <c r="AV74" i="51"/>
  <c r="AW74" i="51"/>
  <c r="AX74" i="51"/>
  <c r="AY74" i="51"/>
  <c r="AS75" i="51"/>
  <c r="AT75" i="51"/>
  <c r="AU75" i="51"/>
  <c r="AV75" i="51"/>
  <c r="AZ75" i="51" s="1"/>
  <c r="AW75" i="51"/>
  <c r="AX75" i="51"/>
  <c r="AY75" i="51"/>
  <c r="AS76" i="51"/>
  <c r="AT76" i="51"/>
  <c r="AU76" i="51"/>
  <c r="AV76" i="51"/>
  <c r="AZ76" i="51" s="1"/>
  <c r="AW76" i="51"/>
  <c r="AX76" i="51"/>
  <c r="AY76" i="51"/>
  <c r="AS77" i="51"/>
  <c r="AT77" i="51"/>
  <c r="AU77" i="51"/>
  <c r="AV77" i="51"/>
  <c r="AW77" i="51"/>
  <c r="AX77" i="51"/>
  <c r="AY77" i="51"/>
  <c r="AS78" i="51"/>
  <c r="BB78" i="51" s="1"/>
  <c r="AT78" i="51"/>
  <c r="AU78" i="51"/>
  <c r="AV78" i="51"/>
  <c r="AW78" i="51"/>
  <c r="AX78" i="51"/>
  <c r="AY78" i="51"/>
  <c r="AS79" i="51"/>
  <c r="AT79" i="51"/>
  <c r="AU79" i="51"/>
  <c r="AV79" i="51"/>
  <c r="AW79" i="51"/>
  <c r="AX79" i="51"/>
  <c r="AY79" i="51"/>
  <c r="AS80" i="51"/>
  <c r="BB80" i="51" s="1"/>
  <c r="AT80" i="51"/>
  <c r="AU80" i="51"/>
  <c r="AV80" i="51"/>
  <c r="AW80" i="51"/>
  <c r="AX80" i="51"/>
  <c r="AY80" i="51"/>
  <c r="AS81" i="51"/>
  <c r="AT81" i="51"/>
  <c r="AU81" i="51"/>
  <c r="AV81" i="51"/>
  <c r="AW81" i="51"/>
  <c r="AX81" i="51"/>
  <c r="AY81" i="51"/>
  <c r="AS82" i="51"/>
  <c r="AT82" i="51"/>
  <c r="AZ82" i="51" s="1"/>
  <c r="AU82" i="51"/>
  <c r="AV82" i="51"/>
  <c r="AW82" i="51"/>
  <c r="AX82" i="51"/>
  <c r="AY82" i="51"/>
  <c r="AS83" i="51"/>
  <c r="AT83" i="51"/>
  <c r="AU83" i="51"/>
  <c r="AV83" i="51"/>
  <c r="AW83" i="51"/>
  <c r="AX83" i="51"/>
  <c r="AY83" i="51"/>
  <c r="AS84" i="51"/>
  <c r="BB84" i="51" s="1"/>
  <c r="AT84" i="51"/>
  <c r="AU84" i="51"/>
  <c r="AV84" i="51"/>
  <c r="AW84" i="51"/>
  <c r="AX84" i="51"/>
  <c r="AY84" i="51"/>
  <c r="AS85" i="51"/>
  <c r="AZ85" i="51" s="1"/>
  <c r="AT85" i="51"/>
  <c r="AU85" i="51"/>
  <c r="AV85" i="51"/>
  <c r="AW85" i="51"/>
  <c r="AX85" i="51"/>
  <c r="AY85" i="51"/>
  <c r="AS86" i="51"/>
  <c r="BB86" i="51" s="1"/>
  <c r="AT86" i="51"/>
  <c r="AU86" i="51"/>
  <c r="AV86" i="51"/>
  <c r="AW86" i="51"/>
  <c r="AX86" i="51"/>
  <c r="AY86" i="51"/>
  <c r="AS87" i="51"/>
  <c r="AT87" i="51"/>
  <c r="AU87" i="51"/>
  <c r="AV87" i="51"/>
  <c r="AW87" i="51"/>
  <c r="AX87" i="51"/>
  <c r="AY87" i="51"/>
  <c r="AS88" i="51"/>
  <c r="AT88" i="51"/>
  <c r="AU88" i="51"/>
  <c r="AV88" i="51"/>
  <c r="AZ88" i="51" s="1"/>
  <c r="AW88" i="51"/>
  <c r="AX88" i="51"/>
  <c r="AY88" i="51"/>
  <c r="AS89" i="51"/>
  <c r="AT89" i="51"/>
  <c r="AU89" i="51"/>
  <c r="AV89" i="51"/>
  <c r="AW89" i="51"/>
  <c r="AX89" i="51"/>
  <c r="AY89" i="51"/>
  <c r="AS90" i="51"/>
  <c r="AT90" i="51"/>
  <c r="AU90" i="51"/>
  <c r="AV90" i="51"/>
  <c r="AW90" i="51"/>
  <c r="AX90" i="51"/>
  <c r="AY90" i="51"/>
  <c r="AS91" i="51"/>
  <c r="AT91" i="51"/>
  <c r="AU91" i="51"/>
  <c r="AV91" i="51"/>
  <c r="AW91" i="51"/>
  <c r="AX91" i="51"/>
  <c r="AY91" i="51"/>
  <c r="AS92" i="51"/>
  <c r="BB92" i="51" s="1"/>
  <c r="AT92" i="51"/>
  <c r="AU92" i="51"/>
  <c r="AV92" i="51"/>
  <c r="AW92" i="51"/>
  <c r="AX92" i="51"/>
  <c r="AY92" i="51"/>
  <c r="AS93" i="51"/>
  <c r="AT93" i="51"/>
  <c r="AU93" i="51"/>
  <c r="AV93" i="51"/>
  <c r="AW93" i="51"/>
  <c r="AX93" i="51"/>
  <c r="AY93" i="51"/>
  <c r="AS94" i="51"/>
  <c r="AT94" i="51"/>
  <c r="AZ94" i="51" s="1"/>
  <c r="AU94" i="51"/>
  <c r="AV94" i="51"/>
  <c r="AW94" i="51"/>
  <c r="AX94" i="51"/>
  <c r="AY94" i="51"/>
  <c r="AS95" i="51"/>
  <c r="AT95" i="51"/>
  <c r="AU95" i="51"/>
  <c r="AV95" i="51"/>
  <c r="AW95" i="51"/>
  <c r="AX95" i="51"/>
  <c r="AY95" i="51"/>
  <c r="AS96" i="51"/>
  <c r="AT96" i="51"/>
  <c r="AU96" i="51"/>
  <c r="AV96" i="51"/>
  <c r="AW96" i="51"/>
  <c r="AX96" i="51"/>
  <c r="AY96" i="51"/>
  <c r="AS97" i="51"/>
  <c r="AT97" i="51"/>
  <c r="AU97" i="51"/>
  <c r="AV97" i="51"/>
  <c r="AW97" i="51"/>
  <c r="AX97" i="51"/>
  <c r="AY97" i="51"/>
  <c r="AS98" i="51"/>
  <c r="BB98" i="51" s="1"/>
  <c r="AT98" i="51"/>
  <c r="AU98" i="51"/>
  <c r="AV98" i="51"/>
  <c r="AW98" i="51"/>
  <c r="AX98" i="51"/>
  <c r="AY98" i="51"/>
  <c r="AS99" i="51"/>
  <c r="AT99" i="51"/>
  <c r="AU99" i="51"/>
  <c r="AV99" i="51"/>
  <c r="AZ99" i="51" s="1"/>
  <c r="AW99" i="51"/>
  <c r="AX99" i="51"/>
  <c r="AY99" i="51"/>
  <c r="AS100" i="51"/>
  <c r="AT100" i="51"/>
  <c r="AU100" i="51"/>
  <c r="AV100" i="51"/>
  <c r="AZ100" i="51" s="1"/>
  <c r="AW100" i="51"/>
  <c r="AX100" i="51"/>
  <c r="AY100" i="51"/>
  <c r="AS101" i="51"/>
  <c r="AT101" i="51"/>
  <c r="AU101" i="51"/>
  <c r="AV101" i="51"/>
  <c r="AW101" i="51"/>
  <c r="AX101" i="51"/>
  <c r="AY101" i="51"/>
  <c r="AS102" i="51"/>
  <c r="AT102" i="51"/>
  <c r="AU102" i="51"/>
  <c r="AV102" i="51"/>
  <c r="AW102" i="51"/>
  <c r="AX102" i="51"/>
  <c r="AY102" i="51"/>
  <c r="AS103" i="51"/>
  <c r="AT103" i="51"/>
  <c r="AU103" i="51"/>
  <c r="AV103" i="51"/>
  <c r="AW103" i="51"/>
  <c r="AX103" i="51"/>
  <c r="AY103" i="51"/>
  <c r="AS104" i="51"/>
  <c r="BB104" i="51" s="1"/>
  <c r="AT104" i="51"/>
  <c r="AU104" i="51"/>
  <c r="AV104" i="51"/>
  <c r="AW104" i="51"/>
  <c r="AX104" i="51"/>
  <c r="AY104" i="51"/>
  <c r="AS105" i="51"/>
  <c r="AT105" i="51"/>
  <c r="AU105" i="51"/>
  <c r="AV105" i="51"/>
  <c r="AW105" i="51"/>
  <c r="AX105" i="51"/>
  <c r="AY105" i="51"/>
  <c r="AS106" i="51"/>
  <c r="AT106" i="51"/>
  <c r="AU106" i="51"/>
  <c r="AV106" i="51"/>
  <c r="AW106" i="51"/>
  <c r="AX106" i="51"/>
  <c r="AY106" i="51"/>
  <c r="AS107" i="51"/>
  <c r="AT107" i="51"/>
  <c r="AU107" i="51"/>
  <c r="AV107" i="51"/>
  <c r="AW107" i="51"/>
  <c r="AX107" i="51"/>
  <c r="AY107" i="51"/>
  <c r="AS108" i="51"/>
  <c r="AT108" i="51"/>
  <c r="AU108" i="51"/>
  <c r="AV108" i="51"/>
  <c r="AW108" i="51"/>
  <c r="AX108" i="51"/>
  <c r="AY108" i="51"/>
  <c r="AS109" i="51"/>
  <c r="AT109" i="51"/>
  <c r="AU109" i="51"/>
  <c r="AV109" i="51"/>
  <c r="AW109" i="51"/>
  <c r="AX109" i="51"/>
  <c r="AY109" i="51"/>
  <c r="AS110" i="51"/>
  <c r="BB110" i="51" s="1"/>
  <c r="AT110" i="51"/>
  <c r="AU110" i="51"/>
  <c r="AV110" i="51"/>
  <c r="AW110" i="51"/>
  <c r="AX110" i="51"/>
  <c r="AY110" i="51"/>
  <c r="AS111" i="51"/>
  <c r="AT111" i="51"/>
  <c r="AU111" i="51"/>
  <c r="AV111" i="51"/>
  <c r="AW111" i="51"/>
  <c r="AX111" i="51"/>
  <c r="AY111" i="51"/>
  <c r="AS112" i="51"/>
  <c r="AT112" i="51"/>
  <c r="AZ112" i="51" s="1"/>
  <c r="AU112" i="51"/>
  <c r="AV112" i="51"/>
  <c r="AW112" i="51"/>
  <c r="AX112" i="51"/>
  <c r="AY112" i="51"/>
  <c r="AS113" i="51"/>
  <c r="AT113" i="51"/>
  <c r="AU113" i="51"/>
  <c r="AV113" i="51"/>
  <c r="AW113" i="51"/>
  <c r="AX113" i="51"/>
  <c r="AY113" i="51"/>
  <c r="AS114" i="51"/>
  <c r="AT114" i="51"/>
  <c r="AU114" i="51"/>
  <c r="AV114" i="51"/>
  <c r="AW114" i="51"/>
  <c r="AX114" i="51"/>
  <c r="AY114" i="51"/>
  <c r="AS115" i="51"/>
  <c r="AT115" i="51"/>
  <c r="AU115" i="51"/>
  <c r="AV115" i="51"/>
  <c r="AW115" i="51"/>
  <c r="AX115" i="51"/>
  <c r="AY115" i="51"/>
  <c r="AS116" i="51"/>
  <c r="BB116" i="51" s="1"/>
  <c r="AT116" i="51"/>
  <c r="AU116" i="51"/>
  <c r="AV116" i="51"/>
  <c r="AW116" i="51"/>
  <c r="AX116" i="51"/>
  <c r="AY116" i="51"/>
  <c r="AS117" i="51"/>
  <c r="AT117" i="51"/>
  <c r="AU117" i="51"/>
  <c r="AV117" i="51"/>
  <c r="AW117" i="51"/>
  <c r="AZ117" i="51" s="1"/>
  <c r="AX117" i="51"/>
  <c r="AY117" i="51"/>
  <c r="AS118" i="51"/>
  <c r="AT118" i="51"/>
  <c r="AZ118" i="51" s="1"/>
  <c r="AU118" i="51"/>
  <c r="AV118" i="51"/>
  <c r="AW118" i="51"/>
  <c r="AX118" i="51"/>
  <c r="AY118" i="51"/>
  <c r="AS119" i="51"/>
  <c r="AT119" i="51"/>
  <c r="AU119" i="51"/>
  <c r="AV119" i="51"/>
  <c r="AW119" i="51"/>
  <c r="AX119" i="51"/>
  <c r="AY119" i="51"/>
  <c r="AS120" i="51"/>
  <c r="AT120" i="51"/>
  <c r="AU120" i="51"/>
  <c r="AV120" i="51"/>
  <c r="AW120" i="51"/>
  <c r="AX120" i="51"/>
  <c r="AY120" i="51"/>
  <c r="AS121" i="51"/>
  <c r="AT121" i="51"/>
  <c r="AU121" i="51"/>
  <c r="AV121" i="51"/>
  <c r="AW121" i="51"/>
  <c r="AX121" i="51"/>
  <c r="AY121" i="51"/>
  <c r="AS122" i="51"/>
  <c r="BB122" i="51" s="1"/>
  <c r="AT122" i="51"/>
  <c r="AU122" i="51"/>
  <c r="AV122" i="51"/>
  <c r="AW122" i="51"/>
  <c r="AX122" i="51"/>
  <c r="AY122" i="51"/>
  <c r="AS123" i="51"/>
  <c r="AT123" i="51"/>
  <c r="AU123" i="51"/>
  <c r="AZ123" i="51" s="1"/>
  <c r="AV123" i="51"/>
  <c r="AW123" i="51"/>
  <c r="AX123" i="51"/>
  <c r="AY123" i="51"/>
  <c r="AS124" i="51"/>
  <c r="AT124" i="51"/>
  <c r="AU124" i="51"/>
  <c r="AV124" i="51"/>
  <c r="AW124" i="51"/>
  <c r="AX124" i="51"/>
  <c r="AY124" i="51"/>
  <c r="AS125" i="51"/>
  <c r="AT125" i="51"/>
  <c r="AU125" i="51"/>
  <c r="AV125" i="51"/>
  <c r="AW125" i="51"/>
  <c r="AX125" i="51"/>
  <c r="AY125" i="51"/>
  <c r="AS126" i="51"/>
  <c r="AT126" i="51"/>
  <c r="AU126" i="51"/>
  <c r="AV126" i="51"/>
  <c r="AW126" i="51"/>
  <c r="AX126" i="51"/>
  <c r="AY126" i="51"/>
  <c r="AS127" i="51"/>
  <c r="BB127" i="51" s="1"/>
  <c r="AT127" i="51"/>
  <c r="AU127" i="51"/>
  <c r="AV127" i="51"/>
  <c r="AW127" i="51"/>
  <c r="AX127" i="51"/>
  <c r="AY127" i="51"/>
  <c r="AS128" i="51"/>
  <c r="BB128" i="51" s="1"/>
  <c r="AT128" i="51"/>
  <c r="AU128" i="51"/>
  <c r="AV128" i="51"/>
  <c r="AW128" i="51"/>
  <c r="AX128" i="51"/>
  <c r="AY128" i="51"/>
  <c r="AS129" i="51"/>
  <c r="AT129" i="51"/>
  <c r="AU129" i="51"/>
  <c r="AV129" i="51"/>
  <c r="AZ129" i="51" s="1"/>
  <c r="AW129" i="51"/>
  <c r="AX129" i="51"/>
  <c r="AY129" i="51"/>
  <c r="AS130" i="51"/>
  <c r="AT130" i="51"/>
  <c r="AU130" i="51"/>
  <c r="AV130" i="51"/>
  <c r="AW130" i="51"/>
  <c r="AZ130" i="51" s="1"/>
  <c r="AX130" i="51"/>
  <c r="AY130" i="51"/>
  <c r="AS131" i="51"/>
  <c r="AT131" i="51"/>
  <c r="AU131" i="51"/>
  <c r="AV131" i="51"/>
  <c r="AW131" i="51"/>
  <c r="AX131" i="51"/>
  <c r="AY131" i="51"/>
  <c r="AS132" i="51"/>
  <c r="AT132" i="51"/>
  <c r="AU132" i="51"/>
  <c r="AV132" i="51"/>
  <c r="AW132" i="51"/>
  <c r="AX132" i="51"/>
  <c r="AY132" i="51"/>
  <c r="AT2" i="51"/>
  <c r="AU2" i="51"/>
  <c r="AZ2" i="51" s="1"/>
  <c r="AV2" i="51"/>
  <c r="AW2" i="51"/>
  <c r="AX2" i="51"/>
  <c r="AY2" i="51"/>
  <c r="AS2" i="51"/>
  <c r="AZ8" i="51"/>
  <c r="BB20" i="51"/>
  <c r="BB38" i="51"/>
  <c r="BB50" i="51"/>
  <c r="BB61" i="51"/>
  <c r="AZ81" i="51"/>
  <c r="AZ93" i="51"/>
  <c r="AZ106" i="51"/>
  <c r="AZ124" i="51"/>
  <c r="BB5" i="51"/>
  <c r="BB11" i="51"/>
  <c r="BB30" i="51"/>
  <c r="BB48" i="51"/>
  <c r="BB54" i="51"/>
  <c r="BB90" i="51"/>
  <c r="AH3" i="51"/>
  <c r="AI3" i="51"/>
  <c r="AJ3" i="51"/>
  <c r="AK3" i="51"/>
  <c r="AL3" i="51"/>
  <c r="AM3" i="51"/>
  <c r="AN3" i="51"/>
  <c r="AH4" i="51"/>
  <c r="AI4" i="51"/>
  <c r="AJ4" i="51"/>
  <c r="AK4" i="51"/>
  <c r="AL4" i="51"/>
  <c r="AM4" i="51"/>
  <c r="AN4" i="51"/>
  <c r="AH5" i="51"/>
  <c r="AI5" i="51"/>
  <c r="AJ5" i="51"/>
  <c r="AK5" i="51"/>
  <c r="AL5" i="51"/>
  <c r="AM5" i="51"/>
  <c r="AN5" i="51"/>
  <c r="AH6" i="51"/>
  <c r="AI6" i="51"/>
  <c r="AJ6" i="51"/>
  <c r="AK6" i="51"/>
  <c r="AL6" i="51"/>
  <c r="AM6" i="51"/>
  <c r="AN6" i="51"/>
  <c r="AH7" i="51"/>
  <c r="AI7" i="51"/>
  <c r="AJ7" i="51"/>
  <c r="AK7" i="51"/>
  <c r="AL7" i="51"/>
  <c r="AM7" i="51"/>
  <c r="AN7" i="51"/>
  <c r="AH8" i="51"/>
  <c r="AI8" i="51"/>
  <c r="AJ8" i="51"/>
  <c r="AK8" i="51"/>
  <c r="AL8" i="51"/>
  <c r="AM8" i="51"/>
  <c r="AN8" i="51"/>
  <c r="AH9" i="51"/>
  <c r="AI9" i="51"/>
  <c r="AJ9" i="51"/>
  <c r="AK9" i="51"/>
  <c r="AL9" i="51"/>
  <c r="AM9" i="51"/>
  <c r="AN9" i="51"/>
  <c r="AH10" i="51"/>
  <c r="AI10" i="51"/>
  <c r="AJ10" i="51"/>
  <c r="AK10" i="51"/>
  <c r="AL10" i="51"/>
  <c r="AM10" i="51"/>
  <c r="AN10" i="51"/>
  <c r="AH11" i="51"/>
  <c r="AI11" i="51"/>
  <c r="AJ11" i="51"/>
  <c r="AK11" i="51"/>
  <c r="AL11" i="51"/>
  <c r="AM11" i="51"/>
  <c r="AN11" i="51"/>
  <c r="AH12" i="51"/>
  <c r="AI12" i="51"/>
  <c r="AJ12" i="51"/>
  <c r="AK12" i="51"/>
  <c r="AL12" i="51"/>
  <c r="AM12" i="51"/>
  <c r="AN12" i="51"/>
  <c r="AH13" i="51"/>
  <c r="AI13" i="51"/>
  <c r="AJ13" i="51"/>
  <c r="AK13" i="51"/>
  <c r="AL13" i="51"/>
  <c r="AM13" i="51"/>
  <c r="AN13" i="51"/>
  <c r="AH14" i="51"/>
  <c r="AI14" i="51"/>
  <c r="AJ14" i="51"/>
  <c r="AK14" i="51"/>
  <c r="AL14" i="51"/>
  <c r="AM14" i="51"/>
  <c r="AN14" i="51"/>
  <c r="AH15" i="51"/>
  <c r="AI15" i="51"/>
  <c r="AJ15" i="51"/>
  <c r="AK15" i="51"/>
  <c r="AL15" i="51"/>
  <c r="AM15" i="51"/>
  <c r="AN15" i="51"/>
  <c r="AH16" i="51"/>
  <c r="AI16" i="51"/>
  <c r="AJ16" i="51"/>
  <c r="AK16" i="51"/>
  <c r="AL16" i="51"/>
  <c r="AM16" i="51"/>
  <c r="AN16" i="51"/>
  <c r="AH17" i="51"/>
  <c r="AI17" i="51"/>
  <c r="AJ17" i="51"/>
  <c r="AK17" i="51"/>
  <c r="AL17" i="51"/>
  <c r="AM17" i="51"/>
  <c r="AN17" i="51"/>
  <c r="AH18" i="51"/>
  <c r="AI18" i="51"/>
  <c r="AJ18" i="51"/>
  <c r="AK18" i="51"/>
  <c r="AL18" i="51"/>
  <c r="AM18" i="51"/>
  <c r="AN18" i="51"/>
  <c r="AH19" i="51"/>
  <c r="AI19" i="51"/>
  <c r="AJ19" i="51"/>
  <c r="AK19" i="51"/>
  <c r="AL19" i="51"/>
  <c r="AM19" i="51"/>
  <c r="AN19" i="51"/>
  <c r="AH20" i="51"/>
  <c r="AI20" i="51"/>
  <c r="AJ20" i="51"/>
  <c r="AK20" i="51"/>
  <c r="AL20" i="51"/>
  <c r="AM20" i="51"/>
  <c r="AN20" i="51"/>
  <c r="AH21" i="51"/>
  <c r="AI21" i="51"/>
  <c r="AJ21" i="51"/>
  <c r="AK21" i="51"/>
  <c r="AL21" i="51"/>
  <c r="AM21" i="51"/>
  <c r="AN21" i="51"/>
  <c r="AH22" i="51"/>
  <c r="AI22" i="51"/>
  <c r="AJ22" i="51"/>
  <c r="AK22" i="51"/>
  <c r="AL22" i="51"/>
  <c r="AM22" i="51"/>
  <c r="AN22" i="51"/>
  <c r="AH23" i="51"/>
  <c r="AI23" i="51"/>
  <c r="AJ23" i="51"/>
  <c r="AK23" i="51"/>
  <c r="AL23" i="51"/>
  <c r="AM23" i="51"/>
  <c r="AN23" i="51"/>
  <c r="AH24" i="51"/>
  <c r="AI24" i="51"/>
  <c r="AJ24" i="51"/>
  <c r="AK24" i="51"/>
  <c r="AL24" i="51"/>
  <c r="AM24" i="51"/>
  <c r="AN24" i="51"/>
  <c r="AH25" i="51"/>
  <c r="AI25" i="51"/>
  <c r="AJ25" i="51"/>
  <c r="AK25" i="51"/>
  <c r="AL25" i="51"/>
  <c r="AM25" i="51"/>
  <c r="AN25" i="51"/>
  <c r="AH26" i="51"/>
  <c r="AI26" i="51"/>
  <c r="AJ26" i="51"/>
  <c r="AK26" i="51"/>
  <c r="AL26" i="51"/>
  <c r="AM26" i="51"/>
  <c r="AN26" i="51"/>
  <c r="AH27" i="51"/>
  <c r="AI27" i="51"/>
  <c r="AJ27" i="51"/>
  <c r="AK27" i="51"/>
  <c r="AL27" i="51"/>
  <c r="AM27" i="51"/>
  <c r="AN27" i="51"/>
  <c r="AH28" i="51"/>
  <c r="AI28" i="51"/>
  <c r="AJ28" i="51"/>
  <c r="AK28" i="51"/>
  <c r="AL28" i="51"/>
  <c r="AM28" i="51"/>
  <c r="AN28" i="51"/>
  <c r="AH29" i="51"/>
  <c r="AI29" i="51"/>
  <c r="AJ29" i="51"/>
  <c r="AK29" i="51"/>
  <c r="AL29" i="51"/>
  <c r="AM29" i="51"/>
  <c r="AN29" i="51"/>
  <c r="AH30" i="51"/>
  <c r="AI30" i="51"/>
  <c r="AJ30" i="51"/>
  <c r="AK30" i="51"/>
  <c r="AL30" i="51"/>
  <c r="AM30" i="51"/>
  <c r="AN30" i="51"/>
  <c r="AH31" i="51"/>
  <c r="AI31" i="51"/>
  <c r="AJ31" i="51"/>
  <c r="AK31" i="51"/>
  <c r="AL31" i="51"/>
  <c r="AM31" i="51"/>
  <c r="AN31" i="51"/>
  <c r="AH32" i="51"/>
  <c r="AI32" i="51"/>
  <c r="AJ32" i="51"/>
  <c r="AK32" i="51"/>
  <c r="AL32" i="51"/>
  <c r="AM32" i="51"/>
  <c r="AN32" i="51"/>
  <c r="AH33" i="51"/>
  <c r="AI33" i="51"/>
  <c r="AJ33" i="51"/>
  <c r="AK33" i="51"/>
  <c r="AL33" i="51"/>
  <c r="AM33" i="51"/>
  <c r="AN33" i="51"/>
  <c r="AH34" i="51"/>
  <c r="AI34" i="51"/>
  <c r="AJ34" i="51"/>
  <c r="AK34" i="51"/>
  <c r="AL34" i="51"/>
  <c r="AM34" i="51"/>
  <c r="AN34" i="51"/>
  <c r="AH35" i="51"/>
  <c r="AI35" i="51"/>
  <c r="AJ35" i="51"/>
  <c r="AK35" i="51"/>
  <c r="AL35" i="51"/>
  <c r="AM35" i="51"/>
  <c r="AN35" i="51"/>
  <c r="AH36" i="51"/>
  <c r="AI36" i="51"/>
  <c r="AJ36" i="51"/>
  <c r="AK36" i="51"/>
  <c r="AL36" i="51"/>
  <c r="AM36" i="51"/>
  <c r="AN36" i="51"/>
  <c r="AH37" i="51"/>
  <c r="AI37" i="51"/>
  <c r="AJ37" i="51"/>
  <c r="AK37" i="51"/>
  <c r="AL37" i="51"/>
  <c r="AM37" i="51"/>
  <c r="AN37" i="51"/>
  <c r="AH38" i="51"/>
  <c r="AI38" i="51"/>
  <c r="AJ38" i="51"/>
  <c r="AK38" i="51"/>
  <c r="AL38" i="51"/>
  <c r="AM38" i="51"/>
  <c r="AN38" i="51"/>
  <c r="AH39" i="51"/>
  <c r="AI39" i="51"/>
  <c r="AJ39" i="51"/>
  <c r="AK39" i="51"/>
  <c r="AL39" i="51"/>
  <c r="AM39" i="51"/>
  <c r="AN39" i="51"/>
  <c r="AH40" i="51"/>
  <c r="AI40" i="51"/>
  <c r="AJ40" i="51"/>
  <c r="AK40" i="51"/>
  <c r="AL40" i="51"/>
  <c r="AM40" i="51"/>
  <c r="AN40" i="51"/>
  <c r="AH41" i="51"/>
  <c r="AI41" i="51"/>
  <c r="AJ41" i="51"/>
  <c r="AK41" i="51"/>
  <c r="AL41" i="51"/>
  <c r="AM41" i="51"/>
  <c r="AN41" i="51"/>
  <c r="AH42" i="51"/>
  <c r="AI42" i="51"/>
  <c r="AJ42" i="51"/>
  <c r="AK42" i="51"/>
  <c r="AL42" i="51"/>
  <c r="AM42" i="51"/>
  <c r="AN42" i="51"/>
  <c r="AH43" i="51"/>
  <c r="AI43" i="51"/>
  <c r="AJ43" i="51"/>
  <c r="AK43" i="51"/>
  <c r="AL43" i="51"/>
  <c r="AM43" i="51"/>
  <c r="AN43" i="51"/>
  <c r="AH44" i="51"/>
  <c r="AI44" i="51"/>
  <c r="AJ44" i="51"/>
  <c r="AK44" i="51"/>
  <c r="AL44" i="51"/>
  <c r="AM44" i="51"/>
  <c r="AN44" i="51"/>
  <c r="AH45" i="51"/>
  <c r="AI45" i="51"/>
  <c r="AJ45" i="51"/>
  <c r="AK45" i="51"/>
  <c r="AL45" i="51"/>
  <c r="AM45" i="51"/>
  <c r="AN45" i="51"/>
  <c r="AH46" i="51"/>
  <c r="AI46" i="51"/>
  <c r="AJ46" i="51"/>
  <c r="AK46" i="51"/>
  <c r="AL46" i="51"/>
  <c r="AM46" i="51"/>
  <c r="AN46" i="51"/>
  <c r="AH47" i="51"/>
  <c r="AI47" i="51"/>
  <c r="AJ47" i="51"/>
  <c r="AK47" i="51"/>
  <c r="AL47" i="51"/>
  <c r="AM47" i="51"/>
  <c r="AN47" i="51"/>
  <c r="AH48" i="51"/>
  <c r="AI48" i="51"/>
  <c r="AJ48" i="51"/>
  <c r="AK48" i="51"/>
  <c r="AL48" i="51"/>
  <c r="AM48" i="51"/>
  <c r="AN48" i="51"/>
  <c r="AH49" i="51"/>
  <c r="AI49" i="51"/>
  <c r="AJ49" i="51"/>
  <c r="AK49" i="51"/>
  <c r="AL49" i="51"/>
  <c r="AM49" i="51"/>
  <c r="AN49" i="51"/>
  <c r="AH50" i="51"/>
  <c r="AI50" i="51"/>
  <c r="AJ50" i="51"/>
  <c r="AK50" i="51"/>
  <c r="AL50" i="51"/>
  <c r="AM50" i="51"/>
  <c r="AN50" i="51"/>
  <c r="AH51" i="51"/>
  <c r="AI51" i="51"/>
  <c r="AJ51" i="51"/>
  <c r="AK51" i="51"/>
  <c r="AL51" i="51"/>
  <c r="AM51" i="51"/>
  <c r="AN51" i="51"/>
  <c r="AH52" i="51"/>
  <c r="AI52" i="51"/>
  <c r="AJ52" i="51"/>
  <c r="AK52" i="51"/>
  <c r="AL52" i="51"/>
  <c r="AM52" i="51"/>
  <c r="AN52" i="51"/>
  <c r="AH53" i="51"/>
  <c r="AI53" i="51"/>
  <c r="AJ53" i="51"/>
  <c r="AK53" i="51"/>
  <c r="AL53" i="51"/>
  <c r="AM53" i="51"/>
  <c r="AN53" i="51"/>
  <c r="AH54" i="51"/>
  <c r="AI54" i="51"/>
  <c r="AJ54" i="51"/>
  <c r="AK54" i="51"/>
  <c r="AL54" i="51"/>
  <c r="AM54" i="51"/>
  <c r="AN54" i="51"/>
  <c r="AH55" i="51"/>
  <c r="AI55" i="51"/>
  <c r="AJ55" i="51"/>
  <c r="AK55" i="51"/>
  <c r="AL55" i="51"/>
  <c r="AM55" i="51"/>
  <c r="AN55" i="51"/>
  <c r="AH56" i="51"/>
  <c r="AI56" i="51"/>
  <c r="AJ56" i="51"/>
  <c r="AK56" i="51"/>
  <c r="AL56" i="51"/>
  <c r="AM56" i="51"/>
  <c r="AN56" i="51"/>
  <c r="AH57" i="51"/>
  <c r="AI57" i="51"/>
  <c r="AJ57" i="51"/>
  <c r="AK57" i="51"/>
  <c r="AL57" i="51"/>
  <c r="AM57" i="51"/>
  <c r="AN57" i="51"/>
  <c r="AH58" i="51"/>
  <c r="AI58" i="51"/>
  <c r="AJ58" i="51"/>
  <c r="AK58" i="51"/>
  <c r="AL58" i="51"/>
  <c r="AM58" i="51"/>
  <c r="AN58" i="51"/>
  <c r="AH59" i="51"/>
  <c r="AI59" i="51"/>
  <c r="AJ59" i="51"/>
  <c r="AK59" i="51"/>
  <c r="AL59" i="51"/>
  <c r="AM59" i="51"/>
  <c r="AN59" i="51"/>
  <c r="AH60" i="51"/>
  <c r="AI60" i="51"/>
  <c r="AJ60" i="51"/>
  <c r="AK60" i="51"/>
  <c r="AL60" i="51"/>
  <c r="AM60" i="51"/>
  <c r="AN60" i="51"/>
  <c r="AH61" i="51"/>
  <c r="AI61" i="51"/>
  <c r="AJ61" i="51"/>
  <c r="AK61" i="51"/>
  <c r="AL61" i="51"/>
  <c r="AM61" i="51"/>
  <c r="AN61" i="51"/>
  <c r="AH62" i="51"/>
  <c r="AI62" i="51"/>
  <c r="AJ62" i="51"/>
  <c r="AK62" i="51"/>
  <c r="AL62" i="51"/>
  <c r="AM62" i="51"/>
  <c r="AN62" i="51"/>
  <c r="AH63" i="51"/>
  <c r="AI63" i="51"/>
  <c r="AJ63" i="51"/>
  <c r="AK63" i="51"/>
  <c r="AL63" i="51"/>
  <c r="AM63" i="51"/>
  <c r="AN63" i="51"/>
  <c r="AH64" i="51"/>
  <c r="AI64" i="51"/>
  <c r="AJ64" i="51"/>
  <c r="AK64" i="51"/>
  <c r="AL64" i="51"/>
  <c r="AM64" i="51"/>
  <c r="AN64" i="51"/>
  <c r="AH65" i="51"/>
  <c r="AI65" i="51"/>
  <c r="AJ65" i="51"/>
  <c r="AK65" i="51"/>
  <c r="AL65" i="51"/>
  <c r="AM65" i="51"/>
  <c r="AN65" i="51"/>
  <c r="AH66" i="51"/>
  <c r="AI66" i="51"/>
  <c r="AJ66" i="51"/>
  <c r="AK66" i="51"/>
  <c r="AL66" i="51"/>
  <c r="AM66" i="51"/>
  <c r="AN66" i="51"/>
  <c r="AH67" i="51"/>
  <c r="AI67" i="51"/>
  <c r="AJ67" i="51"/>
  <c r="AK67" i="51"/>
  <c r="AL67" i="51"/>
  <c r="AM67" i="51"/>
  <c r="AN67" i="51"/>
  <c r="AH68" i="51"/>
  <c r="AI68" i="51"/>
  <c r="AJ68" i="51"/>
  <c r="AK68" i="51"/>
  <c r="AL68" i="51"/>
  <c r="AM68" i="51"/>
  <c r="AN68" i="51"/>
  <c r="AH69" i="51"/>
  <c r="AI69" i="51"/>
  <c r="AJ69" i="51"/>
  <c r="AK69" i="51"/>
  <c r="AL69" i="51"/>
  <c r="AM69" i="51"/>
  <c r="AN69" i="51"/>
  <c r="AH70" i="51"/>
  <c r="AI70" i="51"/>
  <c r="AJ70" i="51"/>
  <c r="AK70" i="51"/>
  <c r="AL70" i="51"/>
  <c r="AM70" i="51"/>
  <c r="AN70" i="51"/>
  <c r="AH71" i="51"/>
  <c r="AI71" i="51"/>
  <c r="AJ71" i="51"/>
  <c r="AK71" i="51"/>
  <c r="AL71" i="51"/>
  <c r="AM71" i="51"/>
  <c r="AN71" i="51"/>
  <c r="AH72" i="51"/>
  <c r="AI72" i="51"/>
  <c r="AJ72" i="51"/>
  <c r="AK72" i="51"/>
  <c r="AL72" i="51"/>
  <c r="AM72" i="51"/>
  <c r="AN72" i="51"/>
  <c r="AH73" i="51"/>
  <c r="AI73" i="51"/>
  <c r="AJ73" i="51"/>
  <c r="AK73" i="51"/>
  <c r="AL73" i="51"/>
  <c r="AM73" i="51"/>
  <c r="AN73" i="51"/>
  <c r="AH74" i="51"/>
  <c r="AI74" i="51"/>
  <c r="AJ74" i="51"/>
  <c r="AK74" i="51"/>
  <c r="AL74" i="51"/>
  <c r="AM74" i="51"/>
  <c r="AN74" i="51"/>
  <c r="AH75" i="51"/>
  <c r="AI75" i="51"/>
  <c r="AJ75" i="51"/>
  <c r="AK75" i="51"/>
  <c r="AL75" i="51"/>
  <c r="AM75" i="51"/>
  <c r="AN75" i="51"/>
  <c r="AH76" i="51"/>
  <c r="AI76" i="51"/>
  <c r="AJ76" i="51"/>
  <c r="AK76" i="51"/>
  <c r="AL76" i="51"/>
  <c r="AM76" i="51"/>
  <c r="AN76" i="51"/>
  <c r="AH77" i="51"/>
  <c r="AI77" i="51"/>
  <c r="AJ77" i="51"/>
  <c r="AK77" i="51"/>
  <c r="AL77" i="51"/>
  <c r="AM77" i="51"/>
  <c r="AN77" i="51"/>
  <c r="AH78" i="51"/>
  <c r="AI78" i="51"/>
  <c r="AJ78" i="51"/>
  <c r="AK78" i="51"/>
  <c r="AL78" i="51"/>
  <c r="AM78" i="51"/>
  <c r="AN78" i="51"/>
  <c r="AH79" i="51"/>
  <c r="AI79" i="51"/>
  <c r="AJ79" i="51"/>
  <c r="AK79" i="51"/>
  <c r="AL79" i="51"/>
  <c r="AM79" i="51"/>
  <c r="AN79" i="51"/>
  <c r="AH80" i="51"/>
  <c r="AI80" i="51"/>
  <c r="AJ80" i="51"/>
  <c r="AK80" i="51"/>
  <c r="AL80" i="51"/>
  <c r="AM80" i="51"/>
  <c r="AN80" i="51"/>
  <c r="AH81" i="51"/>
  <c r="AI81" i="51"/>
  <c r="AJ81" i="51"/>
  <c r="AK81" i="51"/>
  <c r="AL81" i="51"/>
  <c r="AM81" i="51"/>
  <c r="AN81" i="51"/>
  <c r="AH82" i="51"/>
  <c r="AI82" i="51"/>
  <c r="AJ82" i="51"/>
  <c r="AK82" i="51"/>
  <c r="AL82" i="51"/>
  <c r="AM82" i="51"/>
  <c r="AN82" i="51"/>
  <c r="AH83" i="51"/>
  <c r="AI83" i="51"/>
  <c r="AJ83" i="51"/>
  <c r="AK83" i="51"/>
  <c r="AL83" i="51"/>
  <c r="AM83" i="51"/>
  <c r="AN83" i="51"/>
  <c r="AH84" i="51"/>
  <c r="AI84" i="51"/>
  <c r="AJ84" i="51"/>
  <c r="AK84" i="51"/>
  <c r="AL84" i="51"/>
  <c r="AM84" i="51"/>
  <c r="AN84" i="51"/>
  <c r="AH85" i="51"/>
  <c r="AI85" i="51"/>
  <c r="AJ85" i="51"/>
  <c r="AK85" i="51"/>
  <c r="AL85" i="51"/>
  <c r="AM85" i="51"/>
  <c r="AN85" i="51"/>
  <c r="AH86" i="51"/>
  <c r="AI86" i="51"/>
  <c r="AJ86" i="51"/>
  <c r="AK86" i="51"/>
  <c r="AL86" i="51"/>
  <c r="AM86" i="51"/>
  <c r="AN86" i="51"/>
  <c r="AH87" i="51"/>
  <c r="AI87" i="51"/>
  <c r="AJ87" i="51"/>
  <c r="AK87" i="51"/>
  <c r="AL87" i="51"/>
  <c r="AM87" i="51"/>
  <c r="AN87" i="51"/>
  <c r="AH88" i="51"/>
  <c r="AI88" i="51"/>
  <c r="AJ88" i="51"/>
  <c r="AK88" i="51"/>
  <c r="AL88" i="51"/>
  <c r="AM88" i="51"/>
  <c r="AN88" i="51"/>
  <c r="AH89" i="51"/>
  <c r="AI89" i="51"/>
  <c r="AJ89" i="51"/>
  <c r="AK89" i="51"/>
  <c r="AL89" i="51"/>
  <c r="AM89" i="51"/>
  <c r="AN89" i="51"/>
  <c r="AH90" i="51"/>
  <c r="AI90" i="51"/>
  <c r="AJ90" i="51"/>
  <c r="AK90" i="51"/>
  <c r="AL90" i="51"/>
  <c r="AM90" i="51"/>
  <c r="AN90" i="51"/>
  <c r="AH91" i="51"/>
  <c r="AI91" i="51"/>
  <c r="AJ91" i="51"/>
  <c r="AK91" i="51"/>
  <c r="AL91" i="51"/>
  <c r="AM91" i="51"/>
  <c r="AN91" i="51"/>
  <c r="AH92" i="51"/>
  <c r="AI92" i="51"/>
  <c r="AJ92" i="51"/>
  <c r="AK92" i="51"/>
  <c r="AL92" i="51"/>
  <c r="AM92" i="51"/>
  <c r="AN92" i="51"/>
  <c r="AH93" i="51"/>
  <c r="AI93" i="51"/>
  <c r="AJ93" i="51"/>
  <c r="AK93" i="51"/>
  <c r="AL93" i="51"/>
  <c r="AM93" i="51"/>
  <c r="AN93" i="51"/>
  <c r="AH94" i="51"/>
  <c r="AI94" i="51"/>
  <c r="AJ94" i="51"/>
  <c r="AK94" i="51"/>
  <c r="AL94" i="51"/>
  <c r="AM94" i="51"/>
  <c r="AN94" i="51"/>
  <c r="AH95" i="51"/>
  <c r="AI95" i="51"/>
  <c r="AJ95" i="51"/>
  <c r="AK95" i="51"/>
  <c r="AL95" i="51"/>
  <c r="AM95" i="51"/>
  <c r="AN95" i="51"/>
  <c r="AH96" i="51"/>
  <c r="AI96" i="51"/>
  <c r="AJ96" i="51"/>
  <c r="AK96" i="51"/>
  <c r="AL96" i="51"/>
  <c r="AM96" i="51"/>
  <c r="AN96" i="51"/>
  <c r="AH97" i="51"/>
  <c r="AI97" i="51"/>
  <c r="AJ97" i="51"/>
  <c r="AK97" i="51"/>
  <c r="AL97" i="51"/>
  <c r="AM97" i="51"/>
  <c r="AN97" i="51"/>
  <c r="AH98" i="51"/>
  <c r="AI98" i="51"/>
  <c r="AJ98" i="51"/>
  <c r="AK98" i="51"/>
  <c r="AL98" i="51"/>
  <c r="AM98" i="51"/>
  <c r="AN98" i="51"/>
  <c r="AH99" i="51"/>
  <c r="AI99" i="51"/>
  <c r="AJ99" i="51"/>
  <c r="AK99" i="51"/>
  <c r="AL99" i="51"/>
  <c r="AM99" i="51"/>
  <c r="AN99" i="51"/>
  <c r="AH100" i="51"/>
  <c r="AI100" i="51"/>
  <c r="AJ100" i="51"/>
  <c r="AK100" i="51"/>
  <c r="AL100" i="51"/>
  <c r="AM100" i="51"/>
  <c r="AN100" i="51"/>
  <c r="AH101" i="51"/>
  <c r="AI101" i="51"/>
  <c r="AJ101" i="51"/>
  <c r="AK101" i="51"/>
  <c r="AL101" i="51"/>
  <c r="AM101" i="51"/>
  <c r="AN101" i="51"/>
  <c r="AH102" i="51"/>
  <c r="AI102" i="51"/>
  <c r="AJ102" i="51"/>
  <c r="AK102" i="51"/>
  <c r="AL102" i="51"/>
  <c r="AM102" i="51"/>
  <c r="AN102" i="51"/>
  <c r="AH103" i="51"/>
  <c r="AI103" i="51"/>
  <c r="AJ103" i="51"/>
  <c r="AK103" i="51"/>
  <c r="AL103" i="51"/>
  <c r="AM103" i="51"/>
  <c r="AN103" i="51"/>
  <c r="AH104" i="51"/>
  <c r="AI104" i="51"/>
  <c r="AJ104" i="51"/>
  <c r="AK104" i="51"/>
  <c r="AL104" i="51"/>
  <c r="AM104" i="51"/>
  <c r="AN104" i="51"/>
  <c r="AH105" i="51"/>
  <c r="AI105" i="51"/>
  <c r="AJ105" i="51"/>
  <c r="AK105" i="51"/>
  <c r="AL105" i="51"/>
  <c r="AM105" i="51"/>
  <c r="AN105" i="51"/>
  <c r="AH106" i="51"/>
  <c r="AI106" i="51"/>
  <c r="AJ106" i="51"/>
  <c r="AK106" i="51"/>
  <c r="AL106" i="51"/>
  <c r="AM106" i="51"/>
  <c r="AN106" i="51"/>
  <c r="AH107" i="51"/>
  <c r="AI107" i="51"/>
  <c r="AJ107" i="51"/>
  <c r="AK107" i="51"/>
  <c r="AL107" i="51"/>
  <c r="AM107" i="51"/>
  <c r="AN107" i="51"/>
  <c r="AH108" i="51"/>
  <c r="AI108" i="51"/>
  <c r="AJ108" i="51"/>
  <c r="AK108" i="51"/>
  <c r="AL108" i="51"/>
  <c r="AM108" i="51"/>
  <c r="AN108" i="51"/>
  <c r="AH109" i="51"/>
  <c r="AI109" i="51"/>
  <c r="AJ109" i="51"/>
  <c r="AK109" i="51"/>
  <c r="AL109" i="51"/>
  <c r="AM109" i="51"/>
  <c r="AN109" i="51"/>
  <c r="AH110" i="51"/>
  <c r="AI110" i="51"/>
  <c r="AJ110" i="51"/>
  <c r="AK110" i="51"/>
  <c r="AL110" i="51"/>
  <c r="AM110" i="51"/>
  <c r="AN110" i="51"/>
  <c r="AH111" i="51"/>
  <c r="AI111" i="51"/>
  <c r="AJ111" i="51"/>
  <c r="AK111" i="51"/>
  <c r="AL111" i="51"/>
  <c r="AM111" i="51"/>
  <c r="AN111" i="51"/>
  <c r="AH112" i="51"/>
  <c r="AI112" i="51"/>
  <c r="AJ112" i="51"/>
  <c r="AK112" i="51"/>
  <c r="AL112" i="51"/>
  <c r="AM112" i="51"/>
  <c r="AN112" i="51"/>
  <c r="AH113" i="51"/>
  <c r="AI113" i="51"/>
  <c r="AJ113" i="51"/>
  <c r="AK113" i="51"/>
  <c r="AL113" i="51"/>
  <c r="AM113" i="51"/>
  <c r="AN113" i="51"/>
  <c r="AH114" i="51"/>
  <c r="AI114" i="51"/>
  <c r="AJ114" i="51"/>
  <c r="AK114" i="51"/>
  <c r="AL114" i="51"/>
  <c r="AM114" i="51"/>
  <c r="AN114" i="51"/>
  <c r="AH115" i="51"/>
  <c r="AI115" i="51"/>
  <c r="AJ115" i="51"/>
  <c r="AK115" i="51"/>
  <c r="AL115" i="51"/>
  <c r="AM115" i="51"/>
  <c r="AN115" i="51"/>
  <c r="AH116" i="51"/>
  <c r="AI116" i="51"/>
  <c r="AJ116" i="51"/>
  <c r="AK116" i="51"/>
  <c r="AL116" i="51"/>
  <c r="AM116" i="51"/>
  <c r="AN116" i="51"/>
  <c r="AH117" i="51"/>
  <c r="AI117" i="51"/>
  <c r="AJ117" i="51"/>
  <c r="AK117" i="51"/>
  <c r="AL117" i="51"/>
  <c r="AM117" i="51"/>
  <c r="AN117" i="51"/>
  <c r="AH118" i="51"/>
  <c r="AI118" i="51"/>
  <c r="AJ118" i="51"/>
  <c r="AK118" i="51"/>
  <c r="AL118" i="51"/>
  <c r="AM118" i="51"/>
  <c r="AN118" i="51"/>
  <c r="AH119" i="51"/>
  <c r="AI119" i="51"/>
  <c r="AJ119" i="51"/>
  <c r="AK119" i="51"/>
  <c r="AL119" i="51"/>
  <c r="AM119" i="51"/>
  <c r="AN119" i="51"/>
  <c r="AH120" i="51"/>
  <c r="AI120" i="51"/>
  <c r="AJ120" i="51"/>
  <c r="AK120" i="51"/>
  <c r="AL120" i="51"/>
  <c r="AM120" i="51"/>
  <c r="AN120" i="51"/>
  <c r="AH121" i="51"/>
  <c r="AI121" i="51"/>
  <c r="AJ121" i="51"/>
  <c r="AK121" i="51"/>
  <c r="AL121" i="51"/>
  <c r="AM121" i="51"/>
  <c r="AN121" i="51"/>
  <c r="AH122" i="51"/>
  <c r="AI122" i="51"/>
  <c r="AJ122" i="51"/>
  <c r="AK122" i="51"/>
  <c r="AL122" i="51"/>
  <c r="AM122" i="51"/>
  <c r="AN122" i="51"/>
  <c r="AH123" i="51"/>
  <c r="AI123" i="51"/>
  <c r="AJ123" i="51"/>
  <c r="AK123" i="51"/>
  <c r="AL123" i="51"/>
  <c r="AM123" i="51"/>
  <c r="AN123" i="51"/>
  <c r="AH124" i="51"/>
  <c r="AI124" i="51"/>
  <c r="AJ124" i="51"/>
  <c r="AK124" i="51"/>
  <c r="AL124" i="51"/>
  <c r="AM124" i="51"/>
  <c r="AN124" i="51"/>
  <c r="AH125" i="51"/>
  <c r="AI125" i="51"/>
  <c r="AJ125" i="51"/>
  <c r="AK125" i="51"/>
  <c r="AL125" i="51"/>
  <c r="AM125" i="51"/>
  <c r="AN125" i="51"/>
  <c r="AH126" i="51"/>
  <c r="AI126" i="51"/>
  <c r="AJ126" i="51"/>
  <c r="AK126" i="51"/>
  <c r="AL126" i="51"/>
  <c r="AM126" i="51"/>
  <c r="AN126" i="51"/>
  <c r="AH127" i="51"/>
  <c r="AI127" i="51"/>
  <c r="AJ127" i="51"/>
  <c r="AK127" i="51"/>
  <c r="AL127" i="51"/>
  <c r="AM127" i="51"/>
  <c r="AN127" i="51"/>
  <c r="AH128" i="51"/>
  <c r="AI128" i="51"/>
  <c r="AJ128" i="51"/>
  <c r="AK128" i="51"/>
  <c r="AL128" i="51"/>
  <c r="AM128" i="51"/>
  <c r="AN128" i="51"/>
  <c r="AH129" i="51"/>
  <c r="AI129" i="51"/>
  <c r="AJ129" i="51"/>
  <c r="AK129" i="51"/>
  <c r="AL129" i="51"/>
  <c r="AM129" i="51"/>
  <c r="AN129" i="51"/>
  <c r="AH130" i="51"/>
  <c r="AI130" i="51"/>
  <c r="AJ130" i="51"/>
  <c r="AK130" i="51"/>
  <c r="AL130" i="51"/>
  <c r="AM130" i="51"/>
  <c r="AN130" i="51"/>
  <c r="AH131" i="51"/>
  <c r="AI131" i="51"/>
  <c r="AJ131" i="51"/>
  <c r="AK131" i="51"/>
  <c r="AL131" i="51"/>
  <c r="AM131" i="51"/>
  <c r="AN131" i="51"/>
  <c r="AH132" i="51"/>
  <c r="AI132" i="51"/>
  <c r="AJ132" i="51"/>
  <c r="AK132" i="51"/>
  <c r="AL132" i="51"/>
  <c r="AM132" i="51"/>
  <c r="AN132" i="51"/>
  <c r="AN2" i="51"/>
  <c r="AM2" i="51"/>
  <c r="AL2" i="51"/>
  <c r="AK2" i="51"/>
  <c r="AJ2" i="51"/>
  <c r="AI2" i="51"/>
  <c r="AH2" i="51"/>
  <c r="BC132" i="51"/>
  <c r="AR132" i="51"/>
  <c r="BA132" i="51" s="1"/>
  <c r="BC131" i="51"/>
  <c r="BA131" i="51"/>
  <c r="AR131" i="51"/>
  <c r="BC130" i="51"/>
  <c r="BA130" i="51"/>
  <c r="AR130" i="51"/>
  <c r="BC129" i="51"/>
  <c r="BA129" i="51"/>
  <c r="AR129" i="51"/>
  <c r="BC128" i="51"/>
  <c r="BA128" i="51"/>
  <c r="AR128" i="51"/>
  <c r="BC127" i="51"/>
  <c r="AR127" i="51"/>
  <c r="BA127" i="51" s="1"/>
  <c r="BC126" i="51"/>
  <c r="BB126" i="51"/>
  <c r="AR126" i="51"/>
  <c r="BA126" i="51" s="1"/>
  <c r="BC125" i="51"/>
  <c r="AR125" i="51"/>
  <c r="BA125" i="51" s="1"/>
  <c r="BC124" i="51"/>
  <c r="BA124" i="51"/>
  <c r="BB124" i="51"/>
  <c r="AR124" i="51"/>
  <c r="BC123" i="51"/>
  <c r="BA123" i="51"/>
  <c r="AR123" i="51"/>
  <c r="BC122" i="51"/>
  <c r="BA122" i="51"/>
  <c r="AR122" i="51"/>
  <c r="BC121" i="51"/>
  <c r="AR121" i="51"/>
  <c r="BA121" i="51" s="1"/>
  <c r="BC120" i="51"/>
  <c r="AR120" i="51"/>
  <c r="BA120" i="51" s="1"/>
  <c r="BC119" i="51"/>
  <c r="AR119" i="51"/>
  <c r="BA119" i="51" s="1"/>
  <c r="BC118" i="51"/>
  <c r="BB118" i="51"/>
  <c r="AR118" i="51"/>
  <c r="BA118" i="51" s="1"/>
  <c r="BC117" i="51"/>
  <c r="BA117" i="51"/>
  <c r="AR117" i="51"/>
  <c r="BC116" i="51"/>
  <c r="BA116" i="51"/>
  <c r="AR116" i="51"/>
  <c r="BC115" i="51"/>
  <c r="AR115" i="51"/>
  <c r="BA115" i="51" s="1"/>
  <c r="BC114" i="51"/>
  <c r="AR114" i="51"/>
  <c r="BA114" i="51" s="1"/>
  <c r="BC113" i="51"/>
  <c r="AR113" i="51"/>
  <c r="BA113" i="51" s="1"/>
  <c r="BC112" i="51"/>
  <c r="BA112" i="51"/>
  <c r="BB112" i="51"/>
  <c r="AR112" i="51"/>
  <c r="BC111" i="51"/>
  <c r="BA111" i="51"/>
  <c r="AR111" i="51"/>
  <c r="BC110" i="51"/>
  <c r="BA110" i="51"/>
  <c r="AR110" i="51"/>
  <c r="BC109" i="51"/>
  <c r="AR109" i="51"/>
  <c r="BA109" i="51" s="1"/>
  <c r="BC108" i="51"/>
  <c r="BB108" i="51"/>
  <c r="AR108" i="51"/>
  <c r="BA108" i="51" s="1"/>
  <c r="BC107" i="51"/>
  <c r="AR107" i="51"/>
  <c r="BA107" i="51" s="1"/>
  <c r="BC106" i="51"/>
  <c r="BA106" i="51"/>
  <c r="BB106" i="51"/>
  <c r="AR106" i="51"/>
  <c r="BC105" i="51"/>
  <c r="BA105" i="51"/>
  <c r="AR105" i="51"/>
  <c r="BC104" i="51"/>
  <c r="BA104" i="51"/>
  <c r="AR104" i="51"/>
  <c r="BC103" i="51"/>
  <c r="AR103" i="51"/>
  <c r="BA103" i="51" s="1"/>
  <c r="BC102" i="51"/>
  <c r="BB102" i="51"/>
  <c r="AR102" i="51"/>
  <c r="BA102" i="51" s="1"/>
  <c r="BC101" i="51"/>
  <c r="AR101" i="51"/>
  <c r="BA101" i="51" s="1"/>
  <c r="BC100" i="51"/>
  <c r="BA100" i="51"/>
  <c r="BB100" i="51"/>
  <c r="AR100" i="51"/>
  <c r="BC99" i="51"/>
  <c r="BA99" i="51"/>
  <c r="AR99" i="51"/>
  <c r="BC98" i="51"/>
  <c r="BA98" i="51"/>
  <c r="AR98" i="51"/>
  <c r="BC97" i="51"/>
  <c r="AR97" i="51"/>
  <c r="BA97" i="51" s="1"/>
  <c r="BC96" i="51"/>
  <c r="AR96" i="51"/>
  <c r="BA96" i="51" s="1"/>
  <c r="BC95" i="51"/>
  <c r="AR95" i="51"/>
  <c r="BA95" i="51" s="1"/>
  <c r="BC94" i="51"/>
  <c r="BA94" i="51"/>
  <c r="BB94" i="51"/>
  <c r="AR94" i="51"/>
  <c r="BC93" i="51"/>
  <c r="BA93" i="51"/>
  <c r="AR93" i="51"/>
  <c r="BC92" i="51"/>
  <c r="BA92" i="51"/>
  <c r="AR92" i="51"/>
  <c r="BC91" i="51"/>
  <c r="BA91" i="51"/>
  <c r="AR91" i="51"/>
  <c r="BC90" i="51"/>
  <c r="AR90" i="51"/>
  <c r="BA90" i="51" s="1"/>
  <c r="BC89" i="51"/>
  <c r="AR89" i="51"/>
  <c r="BA89" i="51" s="1"/>
  <c r="BC88" i="51"/>
  <c r="BA88" i="51"/>
  <c r="BB88" i="51"/>
  <c r="AR88" i="51"/>
  <c r="BC87" i="51"/>
  <c r="BB87" i="51"/>
  <c r="BA87" i="51"/>
  <c r="AR87" i="51"/>
  <c r="BC86" i="51"/>
  <c r="BA86" i="51"/>
  <c r="AR86" i="51"/>
  <c r="BC85" i="51"/>
  <c r="BA85" i="51"/>
  <c r="AR85" i="51"/>
  <c r="BC84" i="51"/>
  <c r="AR84" i="51"/>
  <c r="BA84" i="51" s="1"/>
  <c r="BC83" i="51"/>
  <c r="AR83" i="51"/>
  <c r="BA83" i="51" s="1"/>
  <c r="BC82" i="51"/>
  <c r="BA82" i="51"/>
  <c r="BB82" i="51"/>
  <c r="AR82" i="51"/>
  <c r="BC81" i="51"/>
  <c r="BB81" i="51"/>
  <c r="BA81" i="51"/>
  <c r="AR81" i="51"/>
  <c r="BC80" i="51"/>
  <c r="BA80" i="51"/>
  <c r="AR80" i="51"/>
  <c r="BC79" i="51"/>
  <c r="BA79" i="51"/>
  <c r="AR79" i="51"/>
  <c r="BC78" i="51"/>
  <c r="AR78" i="51"/>
  <c r="BA78" i="51" s="1"/>
  <c r="BC77" i="51"/>
  <c r="AR77" i="51"/>
  <c r="BA77" i="51" s="1"/>
  <c r="BC76" i="51"/>
  <c r="BA76" i="51"/>
  <c r="BB76" i="51"/>
  <c r="AR76" i="51"/>
  <c r="BC75" i="51"/>
  <c r="BB75" i="51"/>
  <c r="BA75" i="51"/>
  <c r="AR75" i="51"/>
  <c r="BC74" i="51"/>
  <c r="BA74" i="51"/>
  <c r="AR74" i="51"/>
  <c r="BC73" i="51"/>
  <c r="AR73" i="51"/>
  <c r="BA73" i="51" s="1"/>
  <c r="BC72" i="51"/>
  <c r="AR72" i="51"/>
  <c r="BA72" i="51" s="1"/>
  <c r="BC71" i="51"/>
  <c r="BA71" i="51"/>
  <c r="AR71" i="51"/>
  <c r="BC70" i="51"/>
  <c r="BA70" i="51"/>
  <c r="BB70" i="51"/>
  <c r="AR70" i="51"/>
  <c r="BC69" i="51"/>
  <c r="BB69" i="51"/>
  <c r="BA69" i="51"/>
  <c r="AR69" i="51"/>
  <c r="BC68" i="51"/>
  <c r="AR68" i="51"/>
  <c r="BA68" i="51" s="1"/>
  <c r="BC67" i="51"/>
  <c r="BA67" i="51"/>
  <c r="AR67" i="51"/>
  <c r="BC66" i="51"/>
  <c r="BB66" i="51"/>
  <c r="AR66" i="51"/>
  <c r="BA66" i="51" s="1"/>
  <c r="BC65" i="51"/>
  <c r="AR65" i="51"/>
  <c r="BA65" i="51" s="1"/>
  <c r="BC64" i="51"/>
  <c r="AR64" i="51"/>
  <c r="BA64" i="51" s="1"/>
  <c r="BC63" i="51"/>
  <c r="BB63" i="51"/>
  <c r="BA63" i="51"/>
  <c r="AR63" i="51"/>
  <c r="BC62" i="51"/>
  <c r="BA62" i="51"/>
  <c r="AR62" i="51"/>
  <c r="BC61" i="51"/>
  <c r="BA61" i="51"/>
  <c r="AR61" i="51"/>
  <c r="BC60" i="51"/>
  <c r="BB60" i="51"/>
  <c r="AR60" i="51"/>
  <c r="BA60" i="51" s="1"/>
  <c r="BC59" i="51"/>
  <c r="BA59" i="51"/>
  <c r="AR59" i="51"/>
  <c r="BC58" i="51"/>
  <c r="BA58" i="51"/>
  <c r="AR58" i="51"/>
  <c r="BC57" i="51"/>
  <c r="BB57" i="51"/>
  <c r="BA57" i="51"/>
  <c r="AR57" i="51"/>
  <c r="BC56" i="51"/>
  <c r="BA56" i="51"/>
  <c r="AR56" i="51"/>
  <c r="BC55" i="51"/>
  <c r="BA55" i="51"/>
  <c r="AR55" i="51"/>
  <c r="BC54" i="51"/>
  <c r="AR54" i="51"/>
  <c r="BA54" i="51" s="1"/>
  <c r="BC53" i="51"/>
  <c r="AR53" i="51"/>
  <c r="BA53" i="51" s="1"/>
  <c r="BC52" i="51"/>
  <c r="BA52" i="51"/>
  <c r="AR52" i="51"/>
  <c r="BC51" i="51"/>
  <c r="BB51" i="51"/>
  <c r="BA51" i="51"/>
  <c r="AR51" i="51"/>
  <c r="BC50" i="51"/>
  <c r="AR50" i="51"/>
  <c r="BA50" i="51" s="1"/>
  <c r="BC49" i="51"/>
  <c r="BA49" i="51"/>
  <c r="AR49" i="51"/>
  <c r="BC48" i="51"/>
  <c r="AR48" i="51"/>
  <c r="BA48" i="51" s="1"/>
  <c r="BC47" i="51"/>
  <c r="AR47" i="51"/>
  <c r="BA47" i="51" s="1"/>
  <c r="BC46" i="51"/>
  <c r="AR46" i="51"/>
  <c r="BA46" i="51" s="1"/>
  <c r="BC45" i="51"/>
  <c r="BB45" i="51"/>
  <c r="BA45" i="51"/>
  <c r="AR45" i="51"/>
  <c r="BC44" i="51"/>
  <c r="BA44" i="51"/>
  <c r="AR44" i="51"/>
  <c r="BC43" i="51"/>
  <c r="BA43" i="51"/>
  <c r="AR43" i="51"/>
  <c r="BC42" i="51"/>
  <c r="AR42" i="51"/>
  <c r="BA42" i="51" s="1"/>
  <c r="BC41" i="51"/>
  <c r="BA41" i="51"/>
  <c r="AR41" i="51"/>
  <c r="BC40" i="51"/>
  <c r="AR40" i="51"/>
  <c r="BA40" i="51" s="1"/>
  <c r="BC39" i="51"/>
  <c r="BB39" i="51"/>
  <c r="BA39" i="51"/>
  <c r="AR39" i="51"/>
  <c r="BC38" i="51"/>
  <c r="BA38" i="51"/>
  <c r="AR38" i="51"/>
  <c r="BC37" i="51"/>
  <c r="BA37" i="51"/>
  <c r="AR37" i="51"/>
  <c r="BC36" i="51"/>
  <c r="AR36" i="51"/>
  <c r="BA36" i="51" s="1"/>
  <c r="BC35" i="51"/>
  <c r="BB35" i="51"/>
  <c r="AR35" i="51"/>
  <c r="BA35" i="51" s="1"/>
  <c r="BC34" i="51"/>
  <c r="BB34" i="51"/>
  <c r="AR34" i="51"/>
  <c r="BA34" i="51" s="1"/>
  <c r="BC33" i="51"/>
  <c r="BA33" i="51"/>
  <c r="AR33" i="51"/>
  <c r="BC32" i="51"/>
  <c r="BA32" i="51"/>
  <c r="AR32" i="51"/>
  <c r="BC31" i="51"/>
  <c r="AR31" i="51"/>
  <c r="BA31" i="51" s="1"/>
  <c r="BC30" i="51"/>
  <c r="AR30" i="51"/>
  <c r="BA30" i="51" s="1"/>
  <c r="BC29" i="51"/>
  <c r="AR29" i="51"/>
  <c r="BA29" i="51" s="1"/>
  <c r="BC28" i="51"/>
  <c r="BB28" i="51"/>
  <c r="AR28" i="51"/>
  <c r="BA28" i="51" s="1"/>
  <c r="BC27" i="51"/>
  <c r="BA27" i="51"/>
  <c r="AR27" i="51"/>
  <c r="BC26" i="51"/>
  <c r="BA26" i="51"/>
  <c r="AR26" i="51"/>
  <c r="BC25" i="51"/>
  <c r="AR25" i="51"/>
  <c r="BA25" i="51" s="1"/>
  <c r="BC24" i="51"/>
  <c r="AR24" i="51"/>
  <c r="BA24" i="51" s="1"/>
  <c r="BC23" i="51"/>
  <c r="BA23" i="51"/>
  <c r="BB23" i="51"/>
  <c r="AR23" i="51"/>
  <c r="BC22" i="51"/>
  <c r="BA22" i="51"/>
  <c r="BB22" i="51"/>
  <c r="AR22" i="51"/>
  <c r="BC21" i="51"/>
  <c r="BB21" i="51"/>
  <c r="BA21" i="51"/>
  <c r="AR21" i="51"/>
  <c r="BC20" i="51"/>
  <c r="BA20" i="51"/>
  <c r="AR20" i="51"/>
  <c r="BC19" i="51"/>
  <c r="AR19" i="51"/>
  <c r="BA19" i="51" s="1"/>
  <c r="BC18" i="51"/>
  <c r="AR18" i="51"/>
  <c r="BA18" i="51" s="1"/>
  <c r="BC17" i="51"/>
  <c r="AR17" i="51"/>
  <c r="BA17" i="51" s="1"/>
  <c r="BC16" i="51"/>
  <c r="BA16" i="51"/>
  <c r="AR16" i="51"/>
  <c r="BC15" i="51"/>
  <c r="BA15" i="51"/>
  <c r="AR15" i="51"/>
  <c r="BC14" i="51"/>
  <c r="AR14" i="51"/>
  <c r="BA14" i="51" s="1"/>
  <c r="BC13" i="51"/>
  <c r="AR13" i="51"/>
  <c r="BA13" i="51" s="1"/>
  <c r="BC12" i="51"/>
  <c r="AR12" i="51"/>
  <c r="BA12" i="51" s="1"/>
  <c r="BC11" i="51"/>
  <c r="BA11" i="51"/>
  <c r="AR11" i="51"/>
  <c r="BC10" i="51"/>
  <c r="BB10" i="51"/>
  <c r="AR10" i="51"/>
  <c r="BA10" i="51" s="1"/>
  <c r="BC9" i="51"/>
  <c r="BA9" i="51"/>
  <c r="AR9" i="51"/>
  <c r="BC8" i="51"/>
  <c r="BA8" i="51"/>
  <c r="AR8" i="51"/>
  <c r="BC7" i="51"/>
  <c r="AR7" i="51"/>
  <c r="BA7" i="51" s="1"/>
  <c r="BC6" i="51"/>
  <c r="AR6" i="51"/>
  <c r="BA6" i="51" s="1"/>
  <c r="BC5" i="51"/>
  <c r="AR5" i="51"/>
  <c r="BA5" i="51" s="1"/>
  <c r="BC4" i="51"/>
  <c r="BA4" i="51"/>
  <c r="BB4" i="51"/>
  <c r="AR4" i="51"/>
  <c r="BC3" i="51"/>
  <c r="BB3" i="51"/>
  <c r="BA3" i="51"/>
  <c r="AR3" i="51"/>
  <c r="BC2" i="51"/>
  <c r="BB2" i="51"/>
  <c r="BA2" i="51"/>
  <c r="AR2" i="51"/>
  <c r="AR1" i="51"/>
  <c r="AN1" i="51"/>
  <c r="AM1" i="51"/>
  <c r="AL1" i="51"/>
  <c r="AK1" i="51"/>
  <c r="AJ1" i="51"/>
  <c r="AI1" i="51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B257" i="14"/>
  <c r="C257" i="14"/>
  <c r="D257" i="14"/>
  <c r="B258" i="14"/>
  <c r="C258" i="14"/>
  <c r="D258" i="14"/>
  <c r="B259" i="14"/>
  <c r="C259" i="14"/>
  <c r="D259" i="14"/>
  <c r="D46" i="14"/>
  <c r="C46" i="14"/>
  <c r="B46" i="14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8" i="12"/>
  <c r="AZ104" i="51" l="1"/>
  <c r="AZ14" i="51"/>
  <c r="AZ20" i="51"/>
  <c r="AZ44" i="51"/>
  <c r="AZ68" i="51"/>
  <c r="AZ74" i="51"/>
  <c r="AZ86" i="51"/>
  <c r="AZ115" i="51"/>
  <c r="AZ26" i="51"/>
  <c r="AZ32" i="51"/>
  <c r="AZ56" i="51"/>
  <c r="AZ103" i="51"/>
  <c r="AZ109" i="51"/>
  <c r="AZ122" i="51"/>
  <c r="AZ62" i="51"/>
  <c r="AZ37" i="51"/>
  <c r="AZ50" i="51"/>
  <c r="AZ43" i="51"/>
  <c r="AZ61" i="51"/>
  <c r="AZ67" i="51"/>
  <c r="AZ92" i="51"/>
  <c r="AZ98" i="51"/>
  <c r="AZ128" i="51"/>
  <c r="BB132" i="51"/>
  <c r="AZ60" i="51"/>
  <c r="BB77" i="51"/>
  <c r="AZ77" i="51"/>
  <c r="AZ13" i="51"/>
  <c r="AZ31" i="51"/>
  <c r="AZ35" i="51"/>
  <c r="AZ66" i="51"/>
  <c r="AZ6" i="51"/>
  <c r="AZ11" i="51"/>
  <c r="AZ27" i="51"/>
  <c r="BB33" i="51"/>
  <c r="BB41" i="51"/>
  <c r="AZ41" i="51"/>
  <c r="AZ48" i="51"/>
  <c r="AZ49" i="51"/>
  <c r="BB83" i="51"/>
  <c r="AZ83" i="51"/>
  <c r="AZ91" i="51"/>
  <c r="AZ127" i="51"/>
  <c r="BB53" i="51"/>
  <c r="AZ53" i="51"/>
  <c r="BB95" i="51"/>
  <c r="AZ95" i="51"/>
  <c r="BB125" i="51"/>
  <c r="AZ125" i="51"/>
  <c r="AZ17" i="51"/>
  <c r="BB36" i="51"/>
  <c r="AZ84" i="51"/>
  <c r="AZ114" i="51"/>
  <c r="BB119" i="51"/>
  <c r="AZ119" i="51"/>
  <c r="AZ12" i="51"/>
  <c r="BB15" i="51"/>
  <c r="AZ30" i="51"/>
  <c r="AZ42" i="51"/>
  <c r="BB59" i="51"/>
  <c r="AZ59" i="51"/>
  <c r="AZ7" i="51"/>
  <c r="AZ90" i="51"/>
  <c r="AZ97" i="51"/>
  <c r="BB113" i="51"/>
  <c r="AZ113" i="51"/>
  <c r="AZ3" i="51"/>
  <c r="BB6" i="51"/>
  <c r="BB9" i="51"/>
  <c r="AZ21" i="51"/>
  <c r="AZ24" i="51"/>
  <c r="AZ25" i="51"/>
  <c r="AZ29" i="51"/>
  <c r="AZ39" i="51"/>
  <c r="AZ54" i="51"/>
  <c r="AZ55" i="51"/>
  <c r="BB65" i="51"/>
  <c r="AZ65" i="51"/>
  <c r="AZ72" i="51"/>
  <c r="AZ73" i="51"/>
  <c r="AZ80" i="51"/>
  <c r="AZ96" i="51"/>
  <c r="BB107" i="51"/>
  <c r="AZ107" i="51"/>
  <c r="AZ111" i="51"/>
  <c r="AZ116" i="51"/>
  <c r="AZ121" i="51"/>
  <c r="AZ5" i="51"/>
  <c r="AZ18" i="51"/>
  <c r="AZ19" i="51"/>
  <c r="AZ23" i="51"/>
  <c r="BB24" i="51"/>
  <c r="BB27" i="51"/>
  <c r="AZ38" i="51"/>
  <c r="BB47" i="51"/>
  <c r="AZ47" i="51"/>
  <c r="AZ63" i="51"/>
  <c r="AZ69" i="51"/>
  <c r="BB71" i="51"/>
  <c r="AZ71" i="51"/>
  <c r="AZ78" i="51"/>
  <c r="AZ79" i="51"/>
  <c r="AZ87" i="51"/>
  <c r="BB89" i="51"/>
  <c r="AZ89" i="51"/>
  <c r="BB101" i="51"/>
  <c r="AZ101" i="51"/>
  <c r="AZ105" i="51"/>
  <c r="AZ110" i="51"/>
  <c r="AZ120" i="51"/>
  <c r="BB131" i="51"/>
  <c r="AZ131" i="51"/>
  <c r="BB93" i="51"/>
  <c r="BB99" i="51"/>
  <c r="BB105" i="51"/>
  <c r="BB111" i="51"/>
  <c r="BB117" i="51"/>
  <c r="BB123" i="51"/>
  <c r="BB129" i="51"/>
  <c r="BB16" i="51"/>
  <c r="BB40" i="51"/>
  <c r="BB46" i="51"/>
  <c r="BB52" i="51"/>
  <c r="BB58" i="51"/>
  <c r="BB64" i="51"/>
  <c r="AZ102" i="51"/>
  <c r="AZ108" i="51"/>
  <c r="AZ126" i="51"/>
  <c r="BB130" i="51"/>
  <c r="AZ132" i="51"/>
  <c r="BB96" i="51"/>
  <c r="BB114" i="51"/>
  <c r="BB120" i="51"/>
  <c r="BB7" i="51"/>
  <c r="BB13" i="51"/>
  <c r="BB19" i="51"/>
  <c r="BB25" i="51"/>
  <c r="BB31" i="51"/>
  <c r="BB37" i="51"/>
  <c r="BB49" i="51"/>
  <c r="BB55" i="51"/>
  <c r="BB67" i="51"/>
  <c r="BB73" i="51"/>
  <c r="BB79" i="51"/>
  <c r="BB85" i="51"/>
  <c r="BB91" i="51"/>
  <c r="BB97" i="51"/>
  <c r="BB103" i="51"/>
  <c r="BB109" i="51"/>
  <c r="BB115" i="51"/>
  <c r="BB121" i="51"/>
  <c r="AR3" i="35"/>
  <c r="AS3" i="35"/>
  <c r="AT3" i="35"/>
  <c r="AU3" i="35"/>
  <c r="AZ3" i="35" s="1"/>
  <c r="AV3" i="35"/>
  <c r="AW3" i="35"/>
  <c r="AX3" i="35"/>
  <c r="AY3" i="35"/>
  <c r="AR4" i="35"/>
  <c r="AS4" i="35"/>
  <c r="AT4" i="35"/>
  <c r="AU4" i="35"/>
  <c r="AV4" i="35"/>
  <c r="AW4" i="35"/>
  <c r="AX4" i="35"/>
  <c r="AY4" i="35"/>
  <c r="AZ4" i="35"/>
  <c r="AR5" i="35"/>
  <c r="AS5" i="35"/>
  <c r="AT5" i="35"/>
  <c r="AU5" i="35"/>
  <c r="AZ5" i="35" s="1"/>
  <c r="AV5" i="35"/>
  <c r="AW5" i="35"/>
  <c r="AX5" i="35"/>
  <c r="AY5" i="35"/>
  <c r="AR6" i="35"/>
  <c r="AS6" i="35"/>
  <c r="AT6" i="35"/>
  <c r="AU6" i="35"/>
  <c r="AV6" i="35"/>
  <c r="AW6" i="35"/>
  <c r="AZ6" i="35" s="1"/>
  <c r="BA6" i="35" s="1"/>
  <c r="AX6" i="35"/>
  <c r="AY6" i="35"/>
  <c r="AR7" i="35"/>
  <c r="AS7" i="35"/>
  <c r="AT7" i="35"/>
  <c r="AU7" i="35"/>
  <c r="AV7" i="35"/>
  <c r="AW7" i="35"/>
  <c r="AX7" i="35"/>
  <c r="AY7" i="35"/>
  <c r="AZ7" i="35"/>
  <c r="AR8" i="35"/>
  <c r="AS8" i="35"/>
  <c r="AT8" i="35"/>
  <c r="AU8" i="35"/>
  <c r="AV8" i="35"/>
  <c r="AW8" i="35"/>
  <c r="AZ8" i="35" s="1"/>
  <c r="AX8" i="35"/>
  <c r="AY8" i="35"/>
  <c r="AR9" i="35"/>
  <c r="AS9" i="35"/>
  <c r="AT9" i="35"/>
  <c r="AU9" i="35"/>
  <c r="AV9" i="35"/>
  <c r="AW9" i="35"/>
  <c r="AX9" i="35"/>
  <c r="AY9" i="35"/>
  <c r="AZ9" i="35"/>
  <c r="AR10" i="35"/>
  <c r="AS10" i="35"/>
  <c r="AT10" i="35"/>
  <c r="AU10" i="35"/>
  <c r="AV10" i="35"/>
  <c r="AW10" i="35"/>
  <c r="AZ10" i="35" s="1"/>
  <c r="AX10" i="35"/>
  <c r="AY10" i="35"/>
  <c r="AR11" i="35"/>
  <c r="AS11" i="35"/>
  <c r="AT11" i="35"/>
  <c r="AU11" i="35"/>
  <c r="AV11" i="35"/>
  <c r="AW11" i="35"/>
  <c r="AX11" i="35"/>
  <c r="AY11" i="35"/>
  <c r="AZ11" i="35"/>
  <c r="AR12" i="35"/>
  <c r="AS12" i="35"/>
  <c r="AT12" i="35"/>
  <c r="AU12" i="35"/>
  <c r="AV12" i="35"/>
  <c r="AW12" i="35"/>
  <c r="AZ12" i="35" s="1"/>
  <c r="AX12" i="35"/>
  <c r="AY12" i="35"/>
  <c r="AR13" i="35"/>
  <c r="AS13" i="35"/>
  <c r="AT13" i="35"/>
  <c r="AU13" i="35"/>
  <c r="AV13" i="35"/>
  <c r="AW13" i="35"/>
  <c r="AX13" i="35"/>
  <c r="AY13" i="35"/>
  <c r="AZ13" i="35"/>
  <c r="AR14" i="35"/>
  <c r="AS14" i="35"/>
  <c r="AT14" i="35"/>
  <c r="AU14" i="35"/>
  <c r="AV14" i="35"/>
  <c r="AW14" i="35"/>
  <c r="AZ14" i="35" s="1"/>
  <c r="AX14" i="35"/>
  <c r="AY14" i="35"/>
  <c r="AR15" i="35"/>
  <c r="AS15" i="35"/>
  <c r="AT15" i="35"/>
  <c r="AU15" i="35"/>
  <c r="AV15" i="35"/>
  <c r="AW15" i="35"/>
  <c r="AX15" i="35"/>
  <c r="AY15" i="35"/>
  <c r="AZ15" i="35"/>
  <c r="AR16" i="35"/>
  <c r="AS16" i="35"/>
  <c r="AT16" i="35"/>
  <c r="AU16" i="35"/>
  <c r="AV16" i="35"/>
  <c r="AW16" i="35"/>
  <c r="AZ16" i="35" s="1"/>
  <c r="AX16" i="35"/>
  <c r="AY16" i="35"/>
  <c r="AR17" i="35"/>
  <c r="AS17" i="35"/>
  <c r="AT17" i="35"/>
  <c r="AU17" i="35"/>
  <c r="AV17" i="35"/>
  <c r="AW17" i="35"/>
  <c r="AX17" i="35"/>
  <c r="AY17" i="35"/>
  <c r="AZ17" i="35"/>
  <c r="AR18" i="35"/>
  <c r="AS18" i="35"/>
  <c r="AT18" i="35"/>
  <c r="AU18" i="35"/>
  <c r="AV18" i="35"/>
  <c r="AW18" i="35"/>
  <c r="AZ18" i="35" s="1"/>
  <c r="AX18" i="35"/>
  <c r="AY18" i="35"/>
  <c r="AR19" i="35"/>
  <c r="AS19" i="35"/>
  <c r="AT19" i="35"/>
  <c r="AU19" i="35"/>
  <c r="AV19" i="35"/>
  <c r="AW19" i="35"/>
  <c r="AX19" i="35"/>
  <c r="AY19" i="35"/>
  <c r="AZ19" i="35"/>
  <c r="AR20" i="35"/>
  <c r="AS20" i="35"/>
  <c r="AT20" i="35"/>
  <c r="AU20" i="35"/>
  <c r="AV20" i="35"/>
  <c r="AW20" i="35"/>
  <c r="AZ20" i="35" s="1"/>
  <c r="AX20" i="35"/>
  <c r="AY20" i="35"/>
  <c r="AR21" i="35"/>
  <c r="AS21" i="35"/>
  <c r="AT21" i="35"/>
  <c r="AU21" i="35"/>
  <c r="AV21" i="35"/>
  <c r="AW21" i="35"/>
  <c r="AX21" i="35"/>
  <c r="AY21" i="35"/>
  <c r="AZ21" i="35"/>
  <c r="AR22" i="35"/>
  <c r="AS22" i="35"/>
  <c r="AT22" i="35"/>
  <c r="AU22" i="35"/>
  <c r="AV22" i="35"/>
  <c r="AW22" i="35"/>
  <c r="AZ22" i="35" s="1"/>
  <c r="AX22" i="35"/>
  <c r="AY22" i="35"/>
  <c r="AR23" i="35"/>
  <c r="AS23" i="35"/>
  <c r="AT23" i="35"/>
  <c r="AU23" i="35"/>
  <c r="AV23" i="35"/>
  <c r="AW23" i="35"/>
  <c r="AX23" i="35"/>
  <c r="AY23" i="35"/>
  <c r="AZ23" i="35"/>
  <c r="AR24" i="35"/>
  <c r="AS24" i="35"/>
  <c r="AT24" i="35"/>
  <c r="AU24" i="35"/>
  <c r="AV24" i="35"/>
  <c r="AW24" i="35"/>
  <c r="AZ24" i="35" s="1"/>
  <c r="AX24" i="35"/>
  <c r="AY24" i="35"/>
  <c r="AR25" i="35"/>
  <c r="AS25" i="35"/>
  <c r="AT25" i="35"/>
  <c r="AU25" i="35"/>
  <c r="AV25" i="35"/>
  <c r="AW25" i="35"/>
  <c r="AX25" i="35"/>
  <c r="AY25" i="35"/>
  <c r="AZ25" i="35"/>
  <c r="AR26" i="35"/>
  <c r="AS26" i="35"/>
  <c r="BA26" i="35" s="1"/>
  <c r="AT26" i="35"/>
  <c r="AU26" i="35"/>
  <c r="AV26" i="35"/>
  <c r="AW26" i="35"/>
  <c r="AZ26" i="35" s="1"/>
  <c r="AX26" i="35"/>
  <c r="AY26" i="35"/>
  <c r="AR27" i="35"/>
  <c r="AS27" i="35"/>
  <c r="AT27" i="35"/>
  <c r="AU27" i="35"/>
  <c r="AV27" i="35"/>
  <c r="AW27" i="35"/>
  <c r="AX27" i="35"/>
  <c r="AY27" i="35"/>
  <c r="AZ27" i="35"/>
  <c r="AR28" i="35"/>
  <c r="AS28" i="35"/>
  <c r="AT28" i="35"/>
  <c r="AU28" i="35"/>
  <c r="AV28" i="35"/>
  <c r="AW28" i="35"/>
  <c r="AZ28" i="35" s="1"/>
  <c r="AX28" i="35"/>
  <c r="AY28" i="35"/>
  <c r="AR29" i="35"/>
  <c r="AS29" i="35"/>
  <c r="AT29" i="35"/>
  <c r="AU29" i="35"/>
  <c r="AV29" i="35"/>
  <c r="AW29" i="35"/>
  <c r="AX29" i="35"/>
  <c r="AY29" i="35"/>
  <c r="AZ29" i="35"/>
  <c r="AR30" i="35"/>
  <c r="AS30" i="35"/>
  <c r="AT30" i="35"/>
  <c r="AU30" i="35"/>
  <c r="AV30" i="35"/>
  <c r="AW30" i="35"/>
  <c r="AZ30" i="35" s="1"/>
  <c r="AX30" i="35"/>
  <c r="AY30" i="35"/>
  <c r="AR31" i="35"/>
  <c r="AS31" i="35"/>
  <c r="AT31" i="35"/>
  <c r="AU31" i="35"/>
  <c r="AV31" i="35"/>
  <c r="AW31" i="35"/>
  <c r="AX31" i="35"/>
  <c r="AY31" i="35"/>
  <c r="AZ31" i="35"/>
  <c r="AR32" i="35"/>
  <c r="AS32" i="35"/>
  <c r="AT32" i="35"/>
  <c r="AU32" i="35"/>
  <c r="AV32" i="35"/>
  <c r="AW32" i="35"/>
  <c r="AZ32" i="35" s="1"/>
  <c r="AX32" i="35"/>
  <c r="AY32" i="35"/>
  <c r="AR33" i="35"/>
  <c r="AS33" i="35"/>
  <c r="AT33" i="35"/>
  <c r="AU33" i="35"/>
  <c r="AV33" i="35"/>
  <c r="AW33" i="35"/>
  <c r="AX33" i="35"/>
  <c r="AY33" i="35"/>
  <c r="AZ33" i="35"/>
  <c r="AR34" i="35"/>
  <c r="AS34" i="35"/>
  <c r="AT34" i="35"/>
  <c r="AU34" i="35"/>
  <c r="AV34" i="35"/>
  <c r="AW34" i="35"/>
  <c r="AZ34" i="35" s="1"/>
  <c r="AX34" i="35"/>
  <c r="AY34" i="35"/>
  <c r="AR35" i="35"/>
  <c r="AS35" i="35"/>
  <c r="AT35" i="35"/>
  <c r="AU35" i="35"/>
  <c r="AV35" i="35"/>
  <c r="AW35" i="35"/>
  <c r="AX35" i="35"/>
  <c r="AY35" i="35"/>
  <c r="AZ35" i="35"/>
  <c r="AR36" i="35"/>
  <c r="AS36" i="35"/>
  <c r="AT36" i="35"/>
  <c r="AU36" i="35"/>
  <c r="AV36" i="35"/>
  <c r="AW36" i="35"/>
  <c r="AZ36" i="35" s="1"/>
  <c r="AX36" i="35"/>
  <c r="AY36" i="35"/>
  <c r="AR37" i="35"/>
  <c r="AS37" i="35"/>
  <c r="AT37" i="35"/>
  <c r="AU37" i="35"/>
  <c r="AV37" i="35"/>
  <c r="AW37" i="35"/>
  <c r="AX37" i="35"/>
  <c r="AY37" i="35"/>
  <c r="AZ37" i="35"/>
  <c r="AR38" i="35"/>
  <c r="AS38" i="35"/>
  <c r="AT38" i="35"/>
  <c r="AU38" i="35"/>
  <c r="AV38" i="35"/>
  <c r="AW38" i="35"/>
  <c r="AZ38" i="35" s="1"/>
  <c r="AX38" i="35"/>
  <c r="AY38" i="35"/>
  <c r="AR39" i="35"/>
  <c r="AS39" i="35"/>
  <c r="AT39" i="35"/>
  <c r="AU39" i="35"/>
  <c r="AV39" i="35"/>
  <c r="AW39" i="35"/>
  <c r="AX39" i="35"/>
  <c r="AY39" i="35"/>
  <c r="AZ39" i="35"/>
  <c r="AR40" i="35"/>
  <c r="AS40" i="35"/>
  <c r="AT40" i="35"/>
  <c r="AU40" i="35"/>
  <c r="AV40" i="35"/>
  <c r="AW40" i="35"/>
  <c r="AZ40" i="35" s="1"/>
  <c r="AX40" i="35"/>
  <c r="AY40" i="35"/>
  <c r="AR41" i="35"/>
  <c r="AS41" i="35"/>
  <c r="AT41" i="35"/>
  <c r="AU41" i="35"/>
  <c r="AV41" i="35"/>
  <c r="AW41" i="35"/>
  <c r="AX41" i="35"/>
  <c r="AY41" i="35"/>
  <c r="AZ41" i="35"/>
  <c r="AR42" i="35"/>
  <c r="AS42" i="35"/>
  <c r="AT42" i="35"/>
  <c r="BA42" i="35" s="1"/>
  <c r="AU42" i="35"/>
  <c r="AV42" i="35"/>
  <c r="AW42" i="35"/>
  <c r="AZ42" i="35" s="1"/>
  <c r="AX42" i="35"/>
  <c r="AY42" i="35"/>
  <c r="AR43" i="35"/>
  <c r="AS43" i="35"/>
  <c r="AT43" i="35"/>
  <c r="AU43" i="35"/>
  <c r="AV43" i="35"/>
  <c r="AW43" i="35"/>
  <c r="AX43" i="35"/>
  <c r="AY43" i="35"/>
  <c r="AZ43" i="35"/>
  <c r="AR44" i="35"/>
  <c r="AS44" i="35"/>
  <c r="AT44" i="35"/>
  <c r="AU44" i="35"/>
  <c r="AV44" i="35"/>
  <c r="AW44" i="35"/>
  <c r="AZ44" i="35" s="1"/>
  <c r="AX44" i="35"/>
  <c r="AY44" i="35"/>
  <c r="AR45" i="35"/>
  <c r="AS45" i="35"/>
  <c r="AT45" i="35"/>
  <c r="AU45" i="35"/>
  <c r="AV45" i="35"/>
  <c r="AW45" i="35"/>
  <c r="AX45" i="35"/>
  <c r="AY45" i="35"/>
  <c r="AZ45" i="35"/>
  <c r="AR46" i="35"/>
  <c r="AS46" i="35"/>
  <c r="AT46" i="35"/>
  <c r="AZ46" i="35" s="1"/>
  <c r="AU46" i="35"/>
  <c r="AV46" i="35"/>
  <c r="AW46" i="35"/>
  <c r="AX46" i="35"/>
  <c r="AY46" i="35"/>
  <c r="AR47" i="35"/>
  <c r="AS47" i="35"/>
  <c r="AT47" i="35"/>
  <c r="AU47" i="35"/>
  <c r="AV47" i="35"/>
  <c r="AW47" i="35"/>
  <c r="AX47" i="35"/>
  <c r="AY47" i="35"/>
  <c r="AZ47" i="35"/>
  <c r="AR48" i="35"/>
  <c r="AS48" i="35"/>
  <c r="AT48" i="35"/>
  <c r="AU48" i="35"/>
  <c r="AV48" i="35"/>
  <c r="AW48" i="35"/>
  <c r="AZ48" i="35" s="1"/>
  <c r="AX48" i="35"/>
  <c r="AY48" i="35"/>
  <c r="AR49" i="35"/>
  <c r="AS49" i="35"/>
  <c r="AT49" i="35"/>
  <c r="AU49" i="35"/>
  <c r="AV49" i="35"/>
  <c r="AW49" i="35"/>
  <c r="AX49" i="35"/>
  <c r="AY49" i="35"/>
  <c r="AZ49" i="35"/>
  <c r="AR50" i="35"/>
  <c r="AS50" i="35"/>
  <c r="AT50" i="35"/>
  <c r="AU50" i="35"/>
  <c r="AV50" i="35"/>
  <c r="AW50" i="35"/>
  <c r="AZ50" i="35" s="1"/>
  <c r="AX50" i="35"/>
  <c r="AY50" i="35"/>
  <c r="AR51" i="35"/>
  <c r="AS51" i="35"/>
  <c r="AT51" i="35"/>
  <c r="AU51" i="35"/>
  <c r="AV51" i="35"/>
  <c r="AW51" i="35"/>
  <c r="AX51" i="35"/>
  <c r="AY51" i="35"/>
  <c r="AZ51" i="35"/>
  <c r="AR52" i="35"/>
  <c r="AS52" i="35"/>
  <c r="AT52" i="35"/>
  <c r="AU52" i="35"/>
  <c r="AV52" i="35"/>
  <c r="AW52" i="35"/>
  <c r="AZ52" i="35" s="1"/>
  <c r="AX52" i="35"/>
  <c r="AY52" i="35"/>
  <c r="AR53" i="35"/>
  <c r="AS53" i="35"/>
  <c r="AT53" i="35"/>
  <c r="AU53" i="35"/>
  <c r="AV53" i="35"/>
  <c r="AW53" i="35"/>
  <c r="AX53" i="35"/>
  <c r="AY53" i="35"/>
  <c r="AZ53" i="35"/>
  <c r="AR54" i="35"/>
  <c r="AS54" i="35"/>
  <c r="AT54" i="35"/>
  <c r="AU54" i="35"/>
  <c r="AV54" i="35"/>
  <c r="AW54" i="35"/>
  <c r="AZ54" i="35" s="1"/>
  <c r="AX54" i="35"/>
  <c r="AY54" i="35"/>
  <c r="AR55" i="35"/>
  <c r="AS55" i="35"/>
  <c r="AT55" i="35"/>
  <c r="AU55" i="35"/>
  <c r="AV55" i="35"/>
  <c r="AW55" i="35"/>
  <c r="AX55" i="35"/>
  <c r="AY55" i="35"/>
  <c r="AZ55" i="35"/>
  <c r="AR56" i="35"/>
  <c r="AS56" i="35"/>
  <c r="AT56" i="35"/>
  <c r="AU56" i="35"/>
  <c r="AV56" i="35"/>
  <c r="AW56" i="35"/>
  <c r="AZ56" i="35" s="1"/>
  <c r="AX56" i="35"/>
  <c r="AY56" i="35"/>
  <c r="AR57" i="35"/>
  <c r="AS57" i="35"/>
  <c r="AT57" i="35"/>
  <c r="AU57" i="35"/>
  <c r="AV57" i="35"/>
  <c r="AW57" i="35"/>
  <c r="AX57" i="35"/>
  <c r="AY57" i="35"/>
  <c r="AZ57" i="35"/>
  <c r="AR58" i="35"/>
  <c r="AS58" i="35"/>
  <c r="AT58" i="35"/>
  <c r="AU58" i="35"/>
  <c r="AV58" i="35"/>
  <c r="AW58" i="35"/>
  <c r="AZ58" i="35" s="1"/>
  <c r="AX58" i="35"/>
  <c r="AY58" i="35"/>
  <c r="AR59" i="35"/>
  <c r="AS59" i="35"/>
  <c r="AT59" i="35"/>
  <c r="AU59" i="35"/>
  <c r="AV59" i="35"/>
  <c r="AW59" i="35"/>
  <c r="AX59" i="35"/>
  <c r="AY59" i="35"/>
  <c r="AZ59" i="35"/>
  <c r="AR60" i="35"/>
  <c r="AS60" i="35"/>
  <c r="AT60" i="35"/>
  <c r="AU60" i="35"/>
  <c r="AV60" i="35"/>
  <c r="AW60" i="35"/>
  <c r="AZ60" i="35" s="1"/>
  <c r="AX60" i="35"/>
  <c r="AY60" i="35"/>
  <c r="AR61" i="35"/>
  <c r="AS61" i="35"/>
  <c r="AT61" i="35"/>
  <c r="AU61" i="35"/>
  <c r="AV61" i="35"/>
  <c r="AW61" i="35"/>
  <c r="AX61" i="35"/>
  <c r="AY61" i="35"/>
  <c r="AZ61" i="35"/>
  <c r="AR62" i="35"/>
  <c r="AS62" i="35"/>
  <c r="AT62" i="35"/>
  <c r="AU62" i="35"/>
  <c r="AV62" i="35"/>
  <c r="AW62" i="35"/>
  <c r="AZ62" i="35" s="1"/>
  <c r="AX62" i="35"/>
  <c r="AY62" i="35"/>
  <c r="AR63" i="35"/>
  <c r="AS63" i="35"/>
  <c r="AT63" i="35"/>
  <c r="AU63" i="35"/>
  <c r="AV63" i="35"/>
  <c r="AW63" i="35"/>
  <c r="AX63" i="35"/>
  <c r="AY63" i="35"/>
  <c r="AZ63" i="35"/>
  <c r="AR64" i="35"/>
  <c r="AS64" i="35"/>
  <c r="AT64" i="35"/>
  <c r="AU64" i="35"/>
  <c r="AV64" i="35"/>
  <c r="AW64" i="35"/>
  <c r="AZ64" i="35" s="1"/>
  <c r="AX64" i="35"/>
  <c r="AY64" i="35"/>
  <c r="AR65" i="35"/>
  <c r="AS65" i="35"/>
  <c r="AT65" i="35"/>
  <c r="AU65" i="35"/>
  <c r="AV65" i="35"/>
  <c r="AW65" i="35"/>
  <c r="AX65" i="35"/>
  <c r="AY65" i="35"/>
  <c r="AZ65" i="35"/>
  <c r="AR66" i="35"/>
  <c r="AS66" i="35"/>
  <c r="AT66" i="35"/>
  <c r="AU66" i="35"/>
  <c r="AV66" i="35"/>
  <c r="AW66" i="35"/>
  <c r="AZ66" i="35" s="1"/>
  <c r="AX66" i="35"/>
  <c r="AY66" i="35"/>
  <c r="AR67" i="35"/>
  <c r="AS67" i="35"/>
  <c r="AT67" i="35"/>
  <c r="AU67" i="35"/>
  <c r="AV67" i="35"/>
  <c r="AW67" i="35"/>
  <c r="AX67" i="35"/>
  <c r="AY67" i="35"/>
  <c r="AZ67" i="35"/>
  <c r="AR68" i="35"/>
  <c r="AS68" i="35"/>
  <c r="AT68" i="35"/>
  <c r="AU68" i="35"/>
  <c r="AV68" i="35"/>
  <c r="AW68" i="35"/>
  <c r="AZ68" i="35" s="1"/>
  <c r="AX68" i="35"/>
  <c r="AY68" i="35"/>
  <c r="AR69" i="35"/>
  <c r="AS69" i="35"/>
  <c r="AT69" i="35"/>
  <c r="AU69" i="35"/>
  <c r="AV69" i="35"/>
  <c r="AW69" i="35"/>
  <c r="AX69" i="35"/>
  <c r="AY69" i="35"/>
  <c r="AZ69" i="35"/>
  <c r="AR70" i="35"/>
  <c r="AS70" i="35"/>
  <c r="AT70" i="35"/>
  <c r="AU70" i="35"/>
  <c r="AV70" i="35"/>
  <c r="AW70" i="35"/>
  <c r="AZ70" i="35" s="1"/>
  <c r="AX70" i="35"/>
  <c r="AY70" i="35"/>
  <c r="AR71" i="35"/>
  <c r="AS71" i="35"/>
  <c r="AT71" i="35"/>
  <c r="AU71" i="35"/>
  <c r="AV71" i="35"/>
  <c r="AW71" i="35"/>
  <c r="AX71" i="35"/>
  <c r="AY71" i="35"/>
  <c r="AZ71" i="35"/>
  <c r="AR72" i="35"/>
  <c r="AS72" i="35"/>
  <c r="AT72" i="35"/>
  <c r="AU72" i="35"/>
  <c r="AV72" i="35"/>
  <c r="AW72" i="35"/>
  <c r="AZ72" i="35" s="1"/>
  <c r="AX72" i="35"/>
  <c r="AY72" i="35"/>
  <c r="AR73" i="35"/>
  <c r="AS73" i="35"/>
  <c r="AT73" i="35"/>
  <c r="AU73" i="35"/>
  <c r="AV73" i="35"/>
  <c r="AW73" i="35"/>
  <c r="AX73" i="35"/>
  <c r="AY73" i="35"/>
  <c r="AZ73" i="35"/>
  <c r="AR74" i="35"/>
  <c r="AS74" i="35"/>
  <c r="AT74" i="35"/>
  <c r="AU74" i="35"/>
  <c r="AV74" i="35"/>
  <c r="AW74" i="35"/>
  <c r="AZ74" i="35" s="1"/>
  <c r="AX74" i="35"/>
  <c r="AY74" i="35"/>
  <c r="AR75" i="35"/>
  <c r="AS75" i="35"/>
  <c r="AT75" i="35"/>
  <c r="AU75" i="35"/>
  <c r="AV75" i="35"/>
  <c r="AW75" i="35"/>
  <c r="AX75" i="35"/>
  <c r="AY75" i="35"/>
  <c r="AZ75" i="35"/>
  <c r="AR76" i="35"/>
  <c r="AS76" i="35"/>
  <c r="AT76" i="35"/>
  <c r="AU76" i="35"/>
  <c r="AV76" i="35"/>
  <c r="AW76" i="35"/>
  <c r="AZ76" i="35" s="1"/>
  <c r="AX76" i="35"/>
  <c r="AY76" i="35"/>
  <c r="AR77" i="35"/>
  <c r="AS77" i="35"/>
  <c r="AT77" i="35"/>
  <c r="AU77" i="35"/>
  <c r="AV77" i="35"/>
  <c r="AW77" i="35"/>
  <c r="AX77" i="35"/>
  <c r="AY77" i="35"/>
  <c r="AZ77" i="35"/>
  <c r="AR78" i="35"/>
  <c r="AS78" i="35"/>
  <c r="AT78" i="35"/>
  <c r="AU78" i="35"/>
  <c r="AV78" i="35"/>
  <c r="AW78" i="35"/>
  <c r="AZ78" i="35" s="1"/>
  <c r="BA78" i="35" s="1"/>
  <c r="AX78" i="35"/>
  <c r="AY78" i="35"/>
  <c r="AR79" i="35"/>
  <c r="AS79" i="35"/>
  <c r="AT79" i="35"/>
  <c r="AU79" i="35"/>
  <c r="AV79" i="35"/>
  <c r="AW79" i="35"/>
  <c r="AX79" i="35"/>
  <c r="AY79" i="35"/>
  <c r="AZ79" i="35"/>
  <c r="AR80" i="35"/>
  <c r="AS80" i="35"/>
  <c r="AT80" i="35"/>
  <c r="AU80" i="35"/>
  <c r="AV80" i="35"/>
  <c r="AW80" i="35"/>
  <c r="AZ80" i="35" s="1"/>
  <c r="AX80" i="35"/>
  <c r="AY80" i="35"/>
  <c r="AR81" i="35"/>
  <c r="AS81" i="35"/>
  <c r="AT81" i="35"/>
  <c r="AU81" i="35"/>
  <c r="AV81" i="35"/>
  <c r="AW81" i="35"/>
  <c r="AX81" i="35"/>
  <c r="AY81" i="35"/>
  <c r="AZ81" i="35"/>
  <c r="AR82" i="35"/>
  <c r="AS82" i="35"/>
  <c r="AT82" i="35"/>
  <c r="AU82" i="35"/>
  <c r="AV82" i="35"/>
  <c r="AW82" i="35"/>
  <c r="AZ82" i="35" s="1"/>
  <c r="AX82" i="35"/>
  <c r="AY82" i="35"/>
  <c r="AR83" i="35"/>
  <c r="AS83" i="35"/>
  <c r="AT83" i="35"/>
  <c r="AU83" i="35"/>
  <c r="AV83" i="35"/>
  <c r="AW83" i="35"/>
  <c r="AX83" i="35"/>
  <c r="AY83" i="35"/>
  <c r="AZ83" i="35"/>
  <c r="AR84" i="35"/>
  <c r="AS84" i="35"/>
  <c r="AT84" i="35"/>
  <c r="AU84" i="35"/>
  <c r="AV84" i="35"/>
  <c r="AW84" i="35"/>
  <c r="AZ84" i="35" s="1"/>
  <c r="AX84" i="35"/>
  <c r="AY84" i="35"/>
  <c r="AR85" i="35"/>
  <c r="AS85" i="35"/>
  <c r="AT85" i="35"/>
  <c r="AU85" i="35"/>
  <c r="AV85" i="35"/>
  <c r="AW85" i="35"/>
  <c r="AX85" i="35"/>
  <c r="AY85" i="35"/>
  <c r="AZ85" i="35"/>
  <c r="AR86" i="35"/>
  <c r="AS86" i="35"/>
  <c r="AT86" i="35"/>
  <c r="AU86" i="35"/>
  <c r="AV86" i="35"/>
  <c r="AW86" i="35"/>
  <c r="AZ86" i="35" s="1"/>
  <c r="AX86" i="35"/>
  <c r="AY86" i="35"/>
  <c r="AR87" i="35"/>
  <c r="AS87" i="35"/>
  <c r="AT87" i="35"/>
  <c r="AU87" i="35"/>
  <c r="AV87" i="35"/>
  <c r="AW87" i="35"/>
  <c r="AX87" i="35"/>
  <c r="AY87" i="35"/>
  <c r="AZ87" i="35"/>
  <c r="AR88" i="35"/>
  <c r="AS88" i="35"/>
  <c r="AT88" i="35"/>
  <c r="AU88" i="35"/>
  <c r="AV88" i="35"/>
  <c r="AW88" i="35"/>
  <c r="AZ88" i="35" s="1"/>
  <c r="AX88" i="35"/>
  <c r="AY88" i="35"/>
  <c r="AR89" i="35"/>
  <c r="AS89" i="35"/>
  <c r="AT89" i="35"/>
  <c r="AU89" i="35"/>
  <c r="AV89" i="35"/>
  <c r="AW89" i="35"/>
  <c r="AX89" i="35"/>
  <c r="AY89" i="35"/>
  <c r="AZ89" i="35"/>
  <c r="AR90" i="35"/>
  <c r="AS90" i="35"/>
  <c r="AT90" i="35"/>
  <c r="AU90" i="35"/>
  <c r="AV90" i="35"/>
  <c r="AW90" i="35"/>
  <c r="AZ90" i="35" s="1"/>
  <c r="AX90" i="35"/>
  <c r="AY90" i="35"/>
  <c r="AR91" i="35"/>
  <c r="AS91" i="35"/>
  <c r="AT91" i="35"/>
  <c r="AU91" i="35"/>
  <c r="AV91" i="35"/>
  <c r="AW91" i="35"/>
  <c r="AX91" i="35"/>
  <c r="AY91" i="35"/>
  <c r="AZ91" i="35"/>
  <c r="AR92" i="35"/>
  <c r="AS92" i="35"/>
  <c r="AT92" i="35"/>
  <c r="AU92" i="35"/>
  <c r="AV92" i="35"/>
  <c r="AW92" i="35"/>
  <c r="AZ92" i="35" s="1"/>
  <c r="AX92" i="35"/>
  <c r="AY92" i="35"/>
  <c r="AR93" i="35"/>
  <c r="AS93" i="35"/>
  <c r="AT93" i="35"/>
  <c r="AU93" i="35"/>
  <c r="AV93" i="35"/>
  <c r="AW93" i="35"/>
  <c r="AX93" i="35"/>
  <c r="AY93" i="35"/>
  <c r="AZ93" i="35"/>
  <c r="AR94" i="35"/>
  <c r="AS94" i="35"/>
  <c r="AT94" i="35"/>
  <c r="AU94" i="35"/>
  <c r="AV94" i="35"/>
  <c r="AW94" i="35"/>
  <c r="AZ94" i="35" s="1"/>
  <c r="AX94" i="35"/>
  <c r="AY94" i="35"/>
  <c r="AR95" i="35"/>
  <c r="AS95" i="35"/>
  <c r="AT95" i="35"/>
  <c r="AU95" i="35"/>
  <c r="AV95" i="35"/>
  <c r="AW95" i="35"/>
  <c r="AX95" i="35"/>
  <c r="AY95" i="35"/>
  <c r="AZ95" i="35"/>
  <c r="AR96" i="35"/>
  <c r="AS96" i="35"/>
  <c r="AT96" i="35"/>
  <c r="AU96" i="35"/>
  <c r="AV96" i="35"/>
  <c r="AW96" i="35"/>
  <c r="AZ96" i="35" s="1"/>
  <c r="AX96" i="35"/>
  <c r="AY96" i="35"/>
  <c r="AR97" i="35"/>
  <c r="AS97" i="35"/>
  <c r="AT97" i="35"/>
  <c r="AU97" i="35"/>
  <c r="AV97" i="35"/>
  <c r="AW97" i="35"/>
  <c r="AX97" i="35"/>
  <c r="AY97" i="35"/>
  <c r="AZ97" i="35"/>
  <c r="AR98" i="35"/>
  <c r="BA98" i="35" s="1"/>
  <c r="AS98" i="35"/>
  <c r="AT98" i="35"/>
  <c r="AU98" i="35"/>
  <c r="AV98" i="35"/>
  <c r="AW98" i="35"/>
  <c r="AZ98" i="35" s="1"/>
  <c r="AX98" i="35"/>
  <c r="AY98" i="35"/>
  <c r="AR99" i="35"/>
  <c r="AS99" i="35"/>
  <c r="AT99" i="35"/>
  <c r="AU99" i="35"/>
  <c r="AV99" i="35"/>
  <c r="AW99" i="35"/>
  <c r="AX99" i="35"/>
  <c r="AY99" i="35"/>
  <c r="AZ99" i="35"/>
  <c r="AR100" i="35"/>
  <c r="AS100" i="35"/>
  <c r="AT100" i="35"/>
  <c r="AU100" i="35"/>
  <c r="AV100" i="35"/>
  <c r="AW100" i="35"/>
  <c r="AZ100" i="35" s="1"/>
  <c r="AX100" i="35"/>
  <c r="AY100" i="35"/>
  <c r="AR101" i="35"/>
  <c r="AS101" i="35"/>
  <c r="AT101" i="35"/>
  <c r="AU101" i="35"/>
  <c r="AV101" i="35"/>
  <c r="AW101" i="35"/>
  <c r="AX101" i="35"/>
  <c r="AY101" i="35"/>
  <c r="AZ101" i="35"/>
  <c r="AR102" i="35"/>
  <c r="AS102" i="35"/>
  <c r="AT102" i="35"/>
  <c r="AU102" i="35"/>
  <c r="AV102" i="35"/>
  <c r="AW102" i="35"/>
  <c r="AZ102" i="35" s="1"/>
  <c r="AX102" i="35"/>
  <c r="AY102" i="35"/>
  <c r="AR103" i="35"/>
  <c r="AS103" i="35"/>
  <c r="AT103" i="35"/>
  <c r="AU103" i="35"/>
  <c r="AV103" i="35"/>
  <c r="AW103" i="35"/>
  <c r="AX103" i="35"/>
  <c r="AY103" i="35"/>
  <c r="AZ103" i="35"/>
  <c r="AR104" i="35"/>
  <c r="AS104" i="35"/>
  <c r="AT104" i="35"/>
  <c r="AU104" i="35"/>
  <c r="AV104" i="35"/>
  <c r="AW104" i="35"/>
  <c r="AZ104" i="35" s="1"/>
  <c r="AX104" i="35"/>
  <c r="AY104" i="35"/>
  <c r="AR105" i="35"/>
  <c r="AS105" i="35"/>
  <c r="AT105" i="35"/>
  <c r="AU105" i="35"/>
  <c r="AV105" i="35"/>
  <c r="AW105" i="35"/>
  <c r="AX105" i="35"/>
  <c r="AY105" i="35"/>
  <c r="AZ105" i="35"/>
  <c r="AR106" i="35"/>
  <c r="AS106" i="35"/>
  <c r="AT106" i="35"/>
  <c r="AU106" i="35"/>
  <c r="AV106" i="35"/>
  <c r="AW106" i="35"/>
  <c r="AZ106" i="35" s="1"/>
  <c r="AX106" i="35"/>
  <c r="AY106" i="35"/>
  <c r="AR107" i="35"/>
  <c r="AS107" i="35"/>
  <c r="AT107" i="35"/>
  <c r="AU107" i="35"/>
  <c r="AV107" i="35"/>
  <c r="AW107" i="35"/>
  <c r="AX107" i="35"/>
  <c r="AY107" i="35"/>
  <c r="AZ107" i="35"/>
  <c r="AR108" i="35"/>
  <c r="AS108" i="35"/>
  <c r="AT108" i="35"/>
  <c r="AU108" i="35"/>
  <c r="AV108" i="35"/>
  <c r="AW108" i="35"/>
  <c r="AZ108" i="35" s="1"/>
  <c r="AX108" i="35"/>
  <c r="AY108" i="35"/>
  <c r="AR109" i="35"/>
  <c r="AS109" i="35"/>
  <c r="AT109" i="35"/>
  <c r="AU109" i="35"/>
  <c r="AV109" i="35"/>
  <c r="AW109" i="35"/>
  <c r="AX109" i="35"/>
  <c r="AY109" i="35"/>
  <c r="AZ109" i="35"/>
  <c r="AR110" i="35"/>
  <c r="AS110" i="35"/>
  <c r="AT110" i="35"/>
  <c r="AU110" i="35"/>
  <c r="AV110" i="35"/>
  <c r="AW110" i="35"/>
  <c r="AZ110" i="35" s="1"/>
  <c r="AX110" i="35"/>
  <c r="AY110" i="35"/>
  <c r="AR111" i="35"/>
  <c r="AS111" i="35"/>
  <c r="AT111" i="35"/>
  <c r="AU111" i="35"/>
  <c r="AV111" i="35"/>
  <c r="AW111" i="35"/>
  <c r="AX111" i="35"/>
  <c r="AY111" i="35"/>
  <c r="AZ111" i="35"/>
  <c r="AR112" i="35"/>
  <c r="AS112" i="35"/>
  <c r="AT112" i="35"/>
  <c r="AU112" i="35"/>
  <c r="AV112" i="35"/>
  <c r="AW112" i="35"/>
  <c r="AZ112" i="35" s="1"/>
  <c r="AX112" i="35"/>
  <c r="AY112" i="35"/>
  <c r="AR113" i="35"/>
  <c r="AS113" i="35"/>
  <c r="AT113" i="35"/>
  <c r="BA113" i="35" s="1"/>
  <c r="AU113" i="35"/>
  <c r="AV113" i="35"/>
  <c r="AW113" i="35"/>
  <c r="AX113" i="35"/>
  <c r="AY113" i="35"/>
  <c r="AZ113" i="35"/>
  <c r="AR114" i="35"/>
  <c r="AS114" i="35"/>
  <c r="AT114" i="35"/>
  <c r="AU114" i="35"/>
  <c r="AV114" i="35"/>
  <c r="AW114" i="35"/>
  <c r="AZ114" i="35" s="1"/>
  <c r="AX114" i="35"/>
  <c r="AY114" i="35"/>
  <c r="AR115" i="35"/>
  <c r="AS115" i="35"/>
  <c r="AT115" i="35"/>
  <c r="AU115" i="35"/>
  <c r="AV115" i="35"/>
  <c r="AW115" i="35"/>
  <c r="AX115" i="35"/>
  <c r="AY115" i="35"/>
  <c r="AZ115" i="35"/>
  <c r="AR116" i="35"/>
  <c r="AS116" i="35"/>
  <c r="AT116" i="35"/>
  <c r="AU116" i="35"/>
  <c r="AV116" i="35"/>
  <c r="AW116" i="35"/>
  <c r="AZ116" i="35" s="1"/>
  <c r="AX116" i="35"/>
  <c r="AY116" i="35"/>
  <c r="AR117" i="35"/>
  <c r="AS117" i="35"/>
  <c r="AT117" i="35"/>
  <c r="AU117" i="35"/>
  <c r="AV117" i="35"/>
  <c r="AW117" i="35"/>
  <c r="AX117" i="35"/>
  <c r="AY117" i="35"/>
  <c r="AZ117" i="35"/>
  <c r="AR118" i="35"/>
  <c r="AS118" i="35"/>
  <c r="AT118" i="35"/>
  <c r="AU118" i="35"/>
  <c r="AV118" i="35"/>
  <c r="AW118" i="35"/>
  <c r="AZ118" i="35" s="1"/>
  <c r="AX118" i="35"/>
  <c r="AY118" i="35"/>
  <c r="AR119" i="35"/>
  <c r="AS119" i="35"/>
  <c r="AT119" i="35"/>
  <c r="BA119" i="35" s="1"/>
  <c r="AU119" i="35"/>
  <c r="AV119" i="35"/>
  <c r="AW119" i="35"/>
  <c r="AX119" i="35"/>
  <c r="AY119" i="35"/>
  <c r="AZ119" i="35"/>
  <c r="AR120" i="35"/>
  <c r="AS120" i="35"/>
  <c r="AT120" i="35"/>
  <c r="AU120" i="35"/>
  <c r="AV120" i="35"/>
  <c r="AW120" i="35"/>
  <c r="AZ120" i="35" s="1"/>
  <c r="AX120" i="35"/>
  <c r="AY120" i="35"/>
  <c r="AR121" i="35"/>
  <c r="AS121" i="35"/>
  <c r="AT121" i="35"/>
  <c r="AU121" i="35"/>
  <c r="AV121" i="35"/>
  <c r="AW121" i="35"/>
  <c r="AX121" i="35"/>
  <c r="AY121" i="35"/>
  <c r="AZ121" i="35"/>
  <c r="AR122" i="35"/>
  <c r="AS122" i="35"/>
  <c r="AT122" i="35"/>
  <c r="AU122" i="35"/>
  <c r="AV122" i="35"/>
  <c r="AW122" i="35"/>
  <c r="AZ122" i="35" s="1"/>
  <c r="AX122" i="35"/>
  <c r="AY122" i="35"/>
  <c r="AR123" i="35"/>
  <c r="AS123" i="35"/>
  <c r="AT123" i="35"/>
  <c r="AU123" i="35"/>
  <c r="AV123" i="35"/>
  <c r="AW123" i="35"/>
  <c r="AX123" i="35"/>
  <c r="AY123" i="35"/>
  <c r="AZ123" i="35"/>
  <c r="AR124" i="35"/>
  <c r="AS124" i="35"/>
  <c r="AT124" i="35"/>
  <c r="AU124" i="35"/>
  <c r="AV124" i="35"/>
  <c r="AW124" i="35"/>
  <c r="AZ124" i="35" s="1"/>
  <c r="AX124" i="35"/>
  <c r="AY124" i="35"/>
  <c r="AR125" i="35"/>
  <c r="AS125" i="35"/>
  <c r="AT125" i="35"/>
  <c r="BA125" i="35" s="1"/>
  <c r="AU125" i="35"/>
  <c r="AV125" i="35"/>
  <c r="AW125" i="35"/>
  <c r="AX125" i="35"/>
  <c r="AY125" i="35"/>
  <c r="AZ125" i="35"/>
  <c r="AR126" i="35"/>
  <c r="AS126" i="35"/>
  <c r="AT126" i="35"/>
  <c r="AU126" i="35"/>
  <c r="AV126" i="35"/>
  <c r="AW126" i="35"/>
  <c r="AZ126" i="35" s="1"/>
  <c r="AX126" i="35"/>
  <c r="AY126" i="35"/>
  <c r="AR127" i="35"/>
  <c r="AS127" i="35"/>
  <c r="AT127" i="35"/>
  <c r="AU127" i="35"/>
  <c r="AV127" i="35"/>
  <c r="AW127" i="35"/>
  <c r="AX127" i="35"/>
  <c r="AY127" i="35"/>
  <c r="AZ127" i="35"/>
  <c r="AR128" i="35"/>
  <c r="AS128" i="35"/>
  <c r="AT128" i="35"/>
  <c r="AU128" i="35"/>
  <c r="AV128" i="35"/>
  <c r="AW128" i="35"/>
  <c r="AZ128" i="35" s="1"/>
  <c r="AX128" i="35"/>
  <c r="AY128" i="35"/>
  <c r="AR129" i="35"/>
  <c r="AS129" i="35"/>
  <c r="AT129" i="35"/>
  <c r="AU129" i="35"/>
  <c r="AV129" i="35"/>
  <c r="AW129" i="35"/>
  <c r="AX129" i="35"/>
  <c r="AY129" i="35"/>
  <c r="AZ129" i="35"/>
  <c r="AR130" i="35"/>
  <c r="AS130" i="35"/>
  <c r="AT130" i="35"/>
  <c r="AU130" i="35"/>
  <c r="AV130" i="35"/>
  <c r="AW130" i="35"/>
  <c r="AZ130" i="35" s="1"/>
  <c r="AX130" i="35"/>
  <c r="AY130" i="35"/>
  <c r="AR131" i="35"/>
  <c r="AS131" i="35"/>
  <c r="AT131" i="35"/>
  <c r="BA131" i="35" s="1"/>
  <c r="AU131" i="35"/>
  <c r="AV131" i="35"/>
  <c r="AW131" i="35"/>
  <c r="AX131" i="35"/>
  <c r="AY131" i="35"/>
  <c r="AZ131" i="35"/>
  <c r="AR132" i="35"/>
  <c r="AS132" i="35"/>
  <c r="AT132" i="35"/>
  <c r="AU132" i="35"/>
  <c r="AV132" i="35"/>
  <c r="AW132" i="35"/>
  <c r="AZ132" i="35" s="1"/>
  <c r="AX132" i="35"/>
  <c r="AY132" i="35"/>
  <c r="AT2" i="35"/>
  <c r="AV2" i="35"/>
  <c r="AZ2" i="35"/>
  <c r="AY2" i="35"/>
  <c r="AX2" i="35"/>
  <c r="AU2" i="35"/>
  <c r="AS2" i="35"/>
  <c r="AW2" i="35"/>
  <c r="AR2" i="35"/>
  <c r="AN2" i="47"/>
  <c r="AN3" i="47" s="1"/>
  <c r="AN1" i="47"/>
  <c r="AH199" i="47"/>
  <c r="AH198" i="47"/>
  <c r="AH197" i="47"/>
  <c r="AH196" i="47"/>
  <c r="AH195" i="47"/>
  <c r="AH194" i="47"/>
  <c r="AH193" i="47"/>
  <c r="AH192" i="47"/>
  <c r="AH191" i="47"/>
  <c r="AH190" i="47"/>
  <c r="AH189" i="47"/>
  <c r="AH188" i="47"/>
  <c r="AH187" i="47"/>
  <c r="AH186" i="47"/>
  <c r="AH185" i="47"/>
  <c r="AH184" i="47"/>
  <c r="AH183" i="47"/>
  <c r="AH182" i="47"/>
  <c r="AH181" i="47"/>
  <c r="AH180" i="47"/>
  <c r="AH179" i="47"/>
  <c r="AH178" i="47"/>
  <c r="AH177" i="47"/>
  <c r="AH176" i="47"/>
  <c r="AH175" i="47"/>
  <c r="AH174" i="47"/>
  <c r="AH173" i="47"/>
  <c r="AH172" i="47"/>
  <c r="AH171" i="47"/>
  <c r="AH170" i="47"/>
  <c r="AH169" i="47"/>
  <c r="AH168" i="47"/>
  <c r="AH167" i="47"/>
  <c r="AH166" i="47"/>
  <c r="AH165" i="47"/>
  <c r="AH164" i="47"/>
  <c r="AH163" i="47"/>
  <c r="AH162" i="47"/>
  <c r="AH161" i="47"/>
  <c r="AH160" i="47"/>
  <c r="AH159" i="47"/>
  <c r="AH158" i="47"/>
  <c r="AH157" i="47"/>
  <c r="AH156" i="47"/>
  <c r="AH155" i="47"/>
  <c r="AH154" i="47"/>
  <c r="AH153" i="47"/>
  <c r="AH152" i="47"/>
  <c r="AH151" i="47"/>
  <c r="AH150" i="47"/>
  <c r="AH149" i="47"/>
  <c r="AH148" i="47"/>
  <c r="AH147" i="47"/>
  <c r="AH146" i="47"/>
  <c r="AH145" i="47"/>
  <c r="AH144" i="47"/>
  <c r="AH143" i="47"/>
  <c r="AH142" i="47"/>
  <c r="AH141" i="47"/>
  <c r="AH140" i="47"/>
  <c r="AH139" i="47"/>
  <c r="AH138" i="47"/>
  <c r="AH137" i="47"/>
  <c r="AH136" i="47"/>
  <c r="AH135" i="47"/>
  <c r="AH134" i="47"/>
  <c r="AH133" i="47"/>
  <c r="AH132" i="47"/>
  <c r="AH131" i="47"/>
  <c r="AH130" i="47"/>
  <c r="AH129" i="47"/>
  <c r="AH128" i="47"/>
  <c r="AH127" i="47"/>
  <c r="AH126" i="47"/>
  <c r="AH125" i="47"/>
  <c r="AH124" i="47"/>
  <c r="AH123" i="47"/>
  <c r="AH122" i="47"/>
  <c r="AH121" i="47"/>
  <c r="AH120" i="47"/>
  <c r="AH119" i="47"/>
  <c r="AH118" i="47"/>
  <c r="AH117" i="47"/>
  <c r="AH116" i="47"/>
  <c r="AH115" i="47"/>
  <c r="AH114" i="47"/>
  <c r="AH113" i="47"/>
  <c r="AH112" i="47"/>
  <c r="AH111" i="47"/>
  <c r="AH110" i="47"/>
  <c r="AH109" i="47"/>
  <c r="AH108" i="47"/>
  <c r="AH107" i="47"/>
  <c r="AH106" i="47"/>
  <c r="AH105" i="47"/>
  <c r="AH104" i="47"/>
  <c r="AH103" i="47"/>
  <c r="AH102" i="47"/>
  <c r="AH101" i="47"/>
  <c r="AH100" i="47"/>
  <c r="AH99" i="47"/>
  <c r="AH98" i="47"/>
  <c r="AH97" i="47"/>
  <c r="AH96" i="47"/>
  <c r="AH95" i="47"/>
  <c r="AH94" i="47"/>
  <c r="AH93" i="47"/>
  <c r="AH92" i="47"/>
  <c r="AH91" i="47"/>
  <c r="AH90" i="47"/>
  <c r="AH89" i="47"/>
  <c r="AH88" i="47"/>
  <c r="AH87" i="47"/>
  <c r="AH86" i="47"/>
  <c r="AH85" i="47"/>
  <c r="AH84" i="47"/>
  <c r="AH83" i="47"/>
  <c r="AH82" i="47"/>
  <c r="AH81" i="47"/>
  <c r="AH80" i="47"/>
  <c r="AH79" i="47"/>
  <c r="AH78" i="47"/>
  <c r="AH77" i="47"/>
  <c r="AH76" i="47"/>
  <c r="AH75" i="47"/>
  <c r="AH74" i="47"/>
  <c r="AH73" i="47"/>
  <c r="AH72" i="47"/>
  <c r="AH71" i="47"/>
  <c r="AH70" i="47"/>
  <c r="AH69" i="47"/>
  <c r="AH68" i="47"/>
  <c r="AH67" i="47"/>
  <c r="AH66" i="47"/>
  <c r="AH65" i="47"/>
  <c r="AH64" i="47"/>
  <c r="AH63" i="47"/>
  <c r="AH62" i="47"/>
  <c r="AH61" i="47"/>
  <c r="AH60" i="47"/>
  <c r="AH59" i="47"/>
  <c r="AH58" i="47"/>
  <c r="AH57" i="47"/>
  <c r="AH56" i="47"/>
  <c r="AH55" i="47"/>
  <c r="AH54" i="47"/>
  <c r="AH53" i="47"/>
  <c r="AH52" i="47"/>
  <c r="AH51" i="47"/>
  <c r="AH50" i="47"/>
  <c r="AH49" i="47"/>
  <c r="AH48" i="47"/>
  <c r="AH47" i="47"/>
  <c r="AH46" i="47"/>
  <c r="AH45" i="47"/>
  <c r="AH44" i="47"/>
  <c r="AH43" i="47"/>
  <c r="AH42" i="47"/>
  <c r="AH41" i="47"/>
  <c r="AH40" i="47"/>
  <c r="AH39" i="47"/>
  <c r="AH38" i="47"/>
  <c r="AH37" i="47"/>
  <c r="AH36" i="47"/>
  <c r="AH35" i="47"/>
  <c r="AH34" i="47"/>
  <c r="AH33" i="47"/>
  <c r="AH32" i="47"/>
  <c r="AH31" i="47"/>
  <c r="AH30" i="47"/>
  <c r="AH29" i="47"/>
  <c r="AH28" i="47"/>
  <c r="AH27" i="47"/>
  <c r="AH26" i="47"/>
  <c r="AH25" i="47"/>
  <c r="AH24" i="47"/>
  <c r="AH23" i="47"/>
  <c r="AH22" i="47"/>
  <c r="AH21" i="47"/>
  <c r="AH20" i="47"/>
  <c r="AH19" i="47"/>
  <c r="AH18" i="47"/>
  <c r="AH17" i="47"/>
  <c r="AH16" i="47"/>
  <c r="AH15" i="47"/>
  <c r="AH14" i="47"/>
  <c r="AH13" i="47"/>
  <c r="AH12" i="47"/>
  <c r="AH11" i="47"/>
  <c r="AH10" i="47"/>
  <c r="AH9" i="47"/>
  <c r="AH8" i="47"/>
  <c r="AH7" i="47"/>
  <c r="AH6" i="47"/>
  <c r="AH5" i="47"/>
  <c r="AH4" i="47"/>
  <c r="AH3" i="47"/>
  <c r="AL2" i="47"/>
  <c r="AH2" i="47"/>
  <c r="AL1" i="47"/>
  <c r="AL3" i="47" s="1"/>
  <c r="AT8" i="37"/>
  <c r="AV8" i="37"/>
  <c r="AU8" i="37" s="1"/>
  <c r="AW8" i="37"/>
  <c r="AX8" i="37"/>
  <c r="AY8" i="37"/>
  <c r="AZ8" i="37"/>
  <c r="BA8" i="37"/>
  <c r="AT9" i="37"/>
  <c r="AV9" i="37"/>
  <c r="AU9" i="37" s="1"/>
  <c r="AW9" i="37"/>
  <c r="AX9" i="37"/>
  <c r="AY9" i="37"/>
  <c r="AZ9" i="37"/>
  <c r="BA9" i="37"/>
  <c r="AT10" i="37"/>
  <c r="AV10" i="37"/>
  <c r="AU10" i="37" s="1"/>
  <c r="AW10" i="37"/>
  <c r="AX10" i="37"/>
  <c r="AY10" i="37"/>
  <c r="AZ10" i="37"/>
  <c r="BA10" i="37"/>
  <c r="AT11" i="37"/>
  <c r="AV11" i="37"/>
  <c r="AW11" i="37"/>
  <c r="AX11" i="37"/>
  <c r="AY11" i="37"/>
  <c r="AZ11" i="37"/>
  <c r="BA11" i="37"/>
  <c r="AU11" i="37" s="1"/>
  <c r="AT12" i="37"/>
  <c r="AV12" i="37"/>
  <c r="AU12" i="37" s="1"/>
  <c r="AW12" i="37"/>
  <c r="AX12" i="37"/>
  <c r="AY12" i="37"/>
  <c r="AZ12" i="37"/>
  <c r="BA12" i="37"/>
  <c r="AT13" i="37"/>
  <c r="AV13" i="37"/>
  <c r="AU13" i="37" s="1"/>
  <c r="AW13" i="37"/>
  <c r="AX13" i="37"/>
  <c r="AY13" i="37"/>
  <c r="AZ13" i="37"/>
  <c r="BA13" i="37"/>
  <c r="AT14" i="37"/>
  <c r="AV14" i="37"/>
  <c r="AW14" i="37"/>
  <c r="AX14" i="37"/>
  <c r="AY14" i="37"/>
  <c r="AZ14" i="37"/>
  <c r="BA14" i="37"/>
  <c r="AU14" i="37" s="1"/>
  <c r="AT15" i="37"/>
  <c r="AV15" i="37"/>
  <c r="AU15" i="37" s="1"/>
  <c r="AW15" i="37"/>
  <c r="AX15" i="37"/>
  <c r="AY15" i="37"/>
  <c r="AZ15" i="37"/>
  <c r="BA15" i="37"/>
  <c r="AT16" i="37"/>
  <c r="AV16" i="37"/>
  <c r="AU16" i="37" s="1"/>
  <c r="AW16" i="37"/>
  <c r="AX16" i="37"/>
  <c r="AY16" i="37"/>
  <c r="AZ16" i="37"/>
  <c r="BA16" i="37"/>
  <c r="AT17" i="37"/>
  <c r="AV17" i="37"/>
  <c r="AW17" i="37"/>
  <c r="AX17" i="37"/>
  <c r="AY17" i="37"/>
  <c r="AZ17" i="37"/>
  <c r="BA17" i="37"/>
  <c r="AU17" i="37" s="1"/>
  <c r="AT18" i="37"/>
  <c r="AV18" i="37"/>
  <c r="AU18" i="37" s="1"/>
  <c r="AW18" i="37"/>
  <c r="AX18" i="37"/>
  <c r="AY18" i="37"/>
  <c r="AZ18" i="37"/>
  <c r="BA18" i="37"/>
  <c r="AT19" i="37"/>
  <c r="AV19" i="37"/>
  <c r="AU19" i="37" s="1"/>
  <c r="AW19" i="37"/>
  <c r="AX19" i="37"/>
  <c r="AY19" i="37"/>
  <c r="AZ19" i="37"/>
  <c r="BA19" i="37"/>
  <c r="AT20" i="37"/>
  <c r="AV20" i="37"/>
  <c r="AW20" i="37"/>
  <c r="AX20" i="37"/>
  <c r="AY20" i="37"/>
  <c r="AZ20" i="37"/>
  <c r="BA20" i="37"/>
  <c r="AU20" i="37" s="1"/>
  <c r="AT21" i="37"/>
  <c r="AV21" i="37"/>
  <c r="AU21" i="37" s="1"/>
  <c r="AW21" i="37"/>
  <c r="AX21" i="37"/>
  <c r="AY21" i="37"/>
  <c r="AZ21" i="37"/>
  <c r="BA21" i="37"/>
  <c r="AT22" i="37"/>
  <c r="AV22" i="37"/>
  <c r="AU22" i="37" s="1"/>
  <c r="AW22" i="37"/>
  <c r="AX22" i="37"/>
  <c r="AY22" i="37"/>
  <c r="AZ22" i="37"/>
  <c r="BA22" i="37"/>
  <c r="AT23" i="37"/>
  <c r="AV23" i="37"/>
  <c r="AW23" i="37"/>
  <c r="AX23" i="37"/>
  <c r="AY23" i="37"/>
  <c r="AZ23" i="37"/>
  <c r="BA23" i="37"/>
  <c r="AU23" i="37" s="1"/>
  <c r="AT24" i="37"/>
  <c r="AV24" i="37"/>
  <c r="AU24" i="37" s="1"/>
  <c r="AW24" i="37"/>
  <c r="AX24" i="37"/>
  <c r="AY24" i="37"/>
  <c r="AZ24" i="37"/>
  <c r="BA24" i="37"/>
  <c r="AT25" i="37"/>
  <c r="AV25" i="37"/>
  <c r="AU25" i="37" s="1"/>
  <c r="AW25" i="37"/>
  <c r="AX25" i="37"/>
  <c r="AY25" i="37"/>
  <c r="AZ25" i="37"/>
  <c r="BA25" i="37"/>
  <c r="AT26" i="37"/>
  <c r="AV26" i="37"/>
  <c r="AW26" i="37"/>
  <c r="AX26" i="37"/>
  <c r="AY26" i="37"/>
  <c r="AZ26" i="37"/>
  <c r="BA26" i="37"/>
  <c r="AU26" i="37" s="1"/>
  <c r="AT27" i="37"/>
  <c r="AV27" i="37"/>
  <c r="AU27" i="37" s="1"/>
  <c r="AW27" i="37"/>
  <c r="AX27" i="37"/>
  <c r="AY27" i="37"/>
  <c r="AZ27" i="37"/>
  <c r="BA27" i="37"/>
  <c r="AT28" i="37"/>
  <c r="AV28" i="37"/>
  <c r="AU28" i="37" s="1"/>
  <c r="AW28" i="37"/>
  <c r="AX28" i="37"/>
  <c r="AY28" i="37"/>
  <c r="AZ28" i="37"/>
  <c r="BA28" i="37"/>
  <c r="AT29" i="37"/>
  <c r="AV29" i="37"/>
  <c r="AW29" i="37"/>
  <c r="AX29" i="37"/>
  <c r="AY29" i="37"/>
  <c r="AZ29" i="37"/>
  <c r="BA29" i="37"/>
  <c r="AU29" i="37" s="1"/>
  <c r="AT30" i="37"/>
  <c r="AV30" i="37"/>
  <c r="AU30" i="37" s="1"/>
  <c r="AW30" i="37"/>
  <c r="AX30" i="37"/>
  <c r="AY30" i="37"/>
  <c r="AZ30" i="37"/>
  <c r="BA30" i="37"/>
  <c r="AT31" i="37"/>
  <c r="AV31" i="37"/>
  <c r="AU31" i="37" s="1"/>
  <c r="AW31" i="37"/>
  <c r="AX31" i="37"/>
  <c r="AY31" i="37"/>
  <c r="AZ31" i="37"/>
  <c r="BA31" i="37"/>
  <c r="AT32" i="37"/>
  <c r="AV32" i="37"/>
  <c r="AW32" i="37"/>
  <c r="AX32" i="37"/>
  <c r="AY32" i="37"/>
  <c r="AZ32" i="37"/>
  <c r="BA32" i="37"/>
  <c r="AU32" i="37" s="1"/>
  <c r="AT33" i="37"/>
  <c r="AV33" i="37"/>
  <c r="AU33" i="37" s="1"/>
  <c r="AW33" i="37"/>
  <c r="AX33" i="37"/>
  <c r="AY33" i="37"/>
  <c r="AZ33" i="37"/>
  <c r="BA33" i="37"/>
  <c r="AT34" i="37"/>
  <c r="AV34" i="37"/>
  <c r="AU34" i="37" s="1"/>
  <c r="AW34" i="37"/>
  <c r="AX34" i="37"/>
  <c r="AY34" i="37"/>
  <c r="AZ34" i="37"/>
  <c r="BA34" i="37"/>
  <c r="AT35" i="37"/>
  <c r="AV35" i="37"/>
  <c r="AW35" i="37"/>
  <c r="AX35" i="37"/>
  <c r="AY35" i="37"/>
  <c r="AZ35" i="37"/>
  <c r="BA35" i="37"/>
  <c r="AU35" i="37" s="1"/>
  <c r="AT36" i="37"/>
  <c r="AV36" i="37"/>
  <c r="AU36" i="37" s="1"/>
  <c r="AW36" i="37"/>
  <c r="AX36" i="37"/>
  <c r="AY36" i="37"/>
  <c r="AZ36" i="37"/>
  <c r="BA36" i="37"/>
  <c r="AT37" i="37"/>
  <c r="AV37" i="37"/>
  <c r="AU37" i="37" s="1"/>
  <c r="AW37" i="37"/>
  <c r="AX37" i="37"/>
  <c r="AY37" i="37"/>
  <c r="AZ37" i="37"/>
  <c r="BA37" i="37"/>
  <c r="AT38" i="37"/>
  <c r="AV38" i="37"/>
  <c r="AW38" i="37"/>
  <c r="AX38" i="37"/>
  <c r="AY38" i="37"/>
  <c r="AZ38" i="37"/>
  <c r="BA38" i="37"/>
  <c r="AU38" i="37" s="1"/>
  <c r="AT39" i="37"/>
  <c r="AV39" i="37"/>
  <c r="AU39" i="37" s="1"/>
  <c r="AW39" i="37"/>
  <c r="AX39" i="37"/>
  <c r="AY39" i="37"/>
  <c r="AZ39" i="37"/>
  <c r="BA39" i="37"/>
  <c r="AT40" i="37"/>
  <c r="AV40" i="37"/>
  <c r="AU40" i="37" s="1"/>
  <c r="AW40" i="37"/>
  <c r="AX40" i="37"/>
  <c r="AY40" i="37"/>
  <c r="AZ40" i="37"/>
  <c r="BA40" i="37"/>
  <c r="AT41" i="37"/>
  <c r="AV41" i="37"/>
  <c r="AW41" i="37"/>
  <c r="AX41" i="37"/>
  <c r="AY41" i="37"/>
  <c r="AZ41" i="37"/>
  <c r="BA41" i="37"/>
  <c r="AU41" i="37" s="1"/>
  <c r="AT42" i="37"/>
  <c r="AV42" i="37"/>
  <c r="AU42" i="37" s="1"/>
  <c r="AW42" i="37"/>
  <c r="AX42" i="37"/>
  <c r="AY42" i="37"/>
  <c r="AZ42" i="37"/>
  <c r="BA42" i="37"/>
  <c r="AT43" i="37"/>
  <c r="AV43" i="37"/>
  <c r="AU43" i="37" s="1"/>
  <c r="AW43" i="37"/>
  <c r="AX43" i="37"/>
  <c r="AY43" i="37"/>
  <c r="AZ43" i="37"/>
  <c r="BA43" i="37"/>
  <c r="AT44" i="37"/>
  <c r="AV44" i="37"/>
  <c r="AW44" i="37"/>
  <c r="AX44" i="37"/>
  <c r="AY44" i="37"/>
  <c r="AZ44" i="37"/>
  <c r="BA44" i="37"/>
  <c r="AU44" i="37" s="1"/>
  <c r="AT45" i="37"/>
  <c r="AV45" i="37"/>
  <c r="AU45" i="37" s="1"/>
  <c r="AW45" i="37"/>
  <c r="AX45" i="37"/>
  <c r="AY45" i="37"/>
  <c r="AZ45" i="37"/>
  <c r="BA45" i="37"/>
  <c r="AT46" i="37"/>
  <c r="AV46" i="37"/>
  <c r="AU46" i="37" s="1"/>
  <c r="AW46" i="37"/>
  <c r="AX46" i="37"/>
  <c r="AY46" i="37"/>
  <c r="AZ46" i="37"/>
  <c r="BA46" i="37"/>
  <c r="AT47" i="37"/>
  <c r="AV47" i="37"/>
  <c r="AW47" i="37"/>
  <c r="AX47" i="37"/>
  <c r="AY47" i="37"/>
  <c r="AZ47" i="37"/>
  <c r="BA47" i="37"/>
  <c r="AU47" i="37" s="1"/>
  <c r="AT48" i="37"/>
  <c r="AV48" i="37"/>
  <c r="AU48" i="37" s="1"/>
  <c r="AW48" i="37"/>
  <c r="AX48" i="37"/>
  <c r="AY48" i="37"/>
  <c r="AZ48" i="37"/>
  <c r="BA48" i="37"/>
  <c r="AT49" i="37"/>
  <c r="AV49" i="37"/>
  <c r="AU49" i="37" s="1"/>
  <c r="AW49" i="37"/>
  <c r="AX49" i="37"/>
  <c r="AY49" i="37"/>
  <c r="AZ49" i="37"/>
  <c r="BA49" i="37"/>
  <c r="AT50" i="37"/>
  <c r="AV50" i="37"/>
  <c r="AW50" i="37"/>
  <c r="AX50" i="37"/>
  <c r="AY50" i="37"/>
  <c r="AZ50" i="37"/>
  <c r="BA50" i="37"/>
  <c r="AU50" i="37" s="1"/>
  <c r="AT51" i="37"/>
  <c r="AV51" i="37"/>
  <c r="AU51" i="37" s="1"/>
  <c r="AW51" i="37"/>
  <c r="AX51" i="37"/>
  <c r="AY51" i="37"/>
  <c r="AZ51" i="37"/>
  <c r="BA51" i="37"/>
  <c r="AT52" i="37"/>
  <c r="AV52" i="37"/>
  <c r="AU52" i="37" s="1"/>
  <c r="AW52" i="37"/>
  <c r="AX52" i="37"/>
  <c r="AY52" i="37"/>
  <c r="AZ52" i="37"/>
  <c r="BA52" i="37"/>
  <c r="AT53" i="37"/>
  <c r="AV53" i="37"/>
  <c r="AW53" i="37"/>
  <c r="AX53" i="37"/>
  <c r="AY53" i="37"/>
  <c r="AZ53" i="37"/>
  <c r="BA53" i="37"/>
  <c r="AU53" i="37" s="1"/>
  <c r="AT54" i="37"/>
  <c r="AV54" i="37"/>
  <c r="AU54" i="37" s="1"/>
  <c r="AW54" i="37"/>
  <c r="AX54" i="37"/>
  <c r="AY54" i="37"/>
  <c r="AZ54" i="37"/>
  <c r="BA54" i="37"/>
  <c r="AT55" i="37"/>
  <c r="AV55" i="37"/>
  <c r="AU55" i="37" s="1"/>
  <c r="AW55" i="37"/>
  <c r="AX55" i="37"/>
  <c r="AY55" i="37"/>
  <c r="AZ55" i="37"/>
  <c r="BA55" i="37"/>
  <c r="AT56" i="37"/>
  <c r="AV56" i="37"/>
  <c r="AW56" i="37"/>
  <c r="AX56" i="37"/>
  <c r="AY56" i="37"/>
  <c r="AZ56" i="37"/>
  <c r="BA56" i="37"/>
  <c r="AU56" i="37" s="1"/>
  <c r="AT57" i="37"/>
  <c r="AV57" i="37"/>
  <c r="AU57" i="37" s="1"/>
  <c r="AW57" i="37"/>
  <c r="AX57" i="37"/>
  <c r="AY57" i="37"/>
  <c r="AZ57" i="37"/>
  <c r="BA57" i="37"/>
  <c r="AT58" i="37"/>
  <c r="AV58" i="37"/>
  <c r="AU58" i="37" s="1"/>
  <c r="AW58" i="37"/>
  <c r="AX58" i="37"/>
  <c r="AY58" i="37"/>
  <c r="AZ58" i="37"/>
  <c r="BA58" i="37"/>
  <c r="AT59" i="37"/>
  <c r="AV59" i="37"/>
  <c r="AW59" i="37"/>
  <c r="AX59" i="37"/>
  <c r="AY59" i="37"/>
  <c r="AZ59" i="37"/>
  <c r="BA59" i="37"/>
  <c r="AU59" i="37" s="1"/>
  <c r="AT60" i="37"/>
  <c r="AV60" i="37"/>
  <c r="AU60" i="37" s="1"/>
  <c r="AW60" i="37"/>
  <c r="AX60" i="37"/>
  <c r="AY60" i="37"/>
  <c r="AZ60" i="37"/>
  <c r="BA60" i="37"/>
  <c r="AT61" i="37"/>
  <c r="AV61" i="37"/>
  <c r="AU61" i="37" s="1"/>
  <c r="AW61" i="37"/>
  <c r="AX61" i="37"/>
  <c r="AY61" i="37"/>
  <c r="AZ61" i="37"/>
  <c r="BA61" i="37"/>
  <c r="AT62" i="37"/>
  <c r="AV62" i="37"/>
  <c r="AW62" i="37"/>
  <c r="AX62" i="37"/>
  <c r="AY62" i="37"/>
  <c r="AZ62" i="37"/>
  <c r="BA62" i="37"/>
  <c r="AU62" i="37" s="1"/>
  <c r="AT63" i="37"/>
  <c r="AV63" i="37"/>
  <c r="AU63" i="37" s="1"/>
  <c r="AW63" i="37"/>
  <c r="AX63" i="37"/>
  <c r="AY63" i="37"/>
  <c r="AZ63" i="37"/>
  <c r="BA63" i="37"/>
  <c r="AT64" i="37"/>
  <c r="AV64" i="37"/>
  <c r="AU64" i="37" s="1"/>
  <c r="AW64" i="37"/>
  <c r="AX64" i="37"/>
  <c r="AY64" i="37"/>
  <c r="AZ64" i="37"/>
  <c r="BA64" i="37"/>
  <c r="AT65" i="37"/>
  <c r="AV65" i="37"/>
  <c r="AW65" i="37"/>
  <c r="AX65" i="37"/>
  <c r="AY65" i="37"/>
  <c r="AZ65" i="37"/>
  <c r="BA65" i="37"/>
  <c r="AU65" i="37" s="1"/>
  <c r="AT66" i="37"/>
  <c r="AV66" i="37"/>
  <c r="AU66" i="37" s="1"/>
  <c r="AW66" i="37"/>
  <c r="AX66" i="37"/>
  <c r="AY66" i="37"/>
  <c r="AZ66" i="37"/>
  <c r="BA66" i="37"/>
  <c r="AT67" i="37"/>
  <c r="AV67" i="37"/>
  <c r="AU67" i="37" s="1"/>
  <c r="AW67" i="37"/>
  <c r="AX67" i="37"/>
  <c r="AY67" i="37"/>
  <c r="AZ67" i="37"/>
  <c r="BA67" i="37"/>
  <c r="AT68" i="37"/>
  <c r="AV68" i="37"/>
  <c r="AW68" i="37"/>
  <c r="AX68" i="37"/>
  <c r="AY68" i="37"/>
  <c r="AZ68" i="37"/>
  <c r="BA68" i="37"/>
  <c r="AU68" i="37" s="1"/>
  <c r="AT69" i="37"/>
  <c r="AV69" i="37"/>
  <c r="AU69" i="37" s="1"/>
  <c r="AW69" i="37"/>
  <c r="AX69" i="37"/>
  <c r="AY69" i="37"/>
  <c r="AZ69" i="37"/>
  <c r="BA69" i="37"/>
  <c r="AT70" i="37"/>
  <c r="AV70" i="37"/>
  <c r="AU70" i="37" s="1"/>
  <c r="AW70" i="37"/>
  <c r="AX70" i="37"/>
  <c r="AY70" i="37"/>
  <c r="AZ70" i="37"/>
  <c r="BA70" i="37"/>
  <c r="AT71" i="37"/>
  <c r="AV71" i="37"/>
  <c r="AW71" i="37"/>
  <c r="AX71" i="37"/>
  <c r="AY71" i="37"/>
  <c r="AZ71" i="37"/>
  <c r="BA71" i="37"/>
  <c r="AU71" i="37" s="1"/>
  <c r="AT72" i="37"/>
  <c r="AV72" i="37"/>
  <c r="AU72" i="37" s="1"/>
  <c r="AW72" i="37"/>
  <c r="AX72" i="37"/>
  <c r="AY72" i="37"/>
  <c r="AZ72" i="37"/>
  <c r="BA72" i="37"/>
  <c r="AT73" i="37"/>
  <c r="AV73" i="37"/>
  <c r="AU73" i="37" s="1"/>
  <c r="AW73" i="37"/>
  <c r="AX73" i="37"/>
  <c r="AY73" i="37"/>
  <c r="AZ73" i="37"/>
  <c r="BA73" i="37"/>
  <c r="AT74" i="37"/>
  <c r="AV74" i="37"/>
  <c r="AW74" i="37"/>
  <c r="AX74" i="37"/>
  <c r="AY74" i="37"/>
  <c r="AZ74" i="37"/>
  <c r="BA74" i="37"/>
  <c r="AU74" i="37" s="1"/>
  <c r="AT75" i="37"/>
  <c r="AV75" i="37"/>
  <c r="AU75" i="37" s="1"/>
  <c r="AW75" i="37"/>
  <c r="AX75" i="37"/>
  <c r="AY75" i="37"/>
  <c r="AZ75" i="37"/>
  <c r="BA75" i="37"/>
  <c r="AT76" i="37"/>
  <c r="AV76" i="37"/>
  <c r="AU76" i="37" s="1"/>
  <c r="AW76" i="37"/>
  <c r="AX76" i="37"/>
  <c r="AY76" i="37"/>
  <c r="AZ76" i="37"/>
  <c r="BA76" i="37"/>
  <c r="AT77" i="37"/>
  <c r="AV77" i="37"/>
  <c r="AW77" i="37"/>
  <c r="AX77" i="37"/>
  <c r="AY77" i="37"/>
  <c r="AZ77" i="37"/>
  <c r="BA77" i="37"/>
  <c r="AU77" i="37" s="1"/>
  <c r="AT78" i="37"/>
  <c r="AV78" i="37"/>
  <c r="AU78" i="37" s="1"/>
  <c r="AW78" i="37"/>
  <c r="AX78" i="37"/>
  <c r="AY78" i="37"/>
  <c r="AZ78" i="37"/>
  <c r="BA78" i="37"/>
  <c r="AT79" i="37"/>
  <c r="AV79" i="37"/>
  <c r="AU79" i="37" s="1"/>
  <c r="AW79" i="37"/>
  <c r="AX79" i="37"/>
  <c r="AY79" i="37"/>
  <c r="AZ79" i="37"/>
  <c r="BA79" i="37"/>
  <c r="AT80" i="37"/>
  <c r="AV80" i="37"/>
  <c r="AW80" i="37"/>
  <c r="AX80" i="37"/>
  <c r="AY80" i="37"/>
  <c r="AZ80" i="37"/>
  <c r="BA80" i="37"/>
  <c r="AU80" i="37" s="1"/>
  <c r="AT81" i="37"/>
  <c r="AV81" i="37"/>
  <c r="AU81" i="37" s="1"/>
  <c r="AW81" i="37"/>
  <c r="AX81" i="37"/>
  <c r="AY81" i="37"/>
  <c r="AZ81" i="37"/>
  <c r="BA81" i="37"/>
  <c r="AT82" i="37"/>
  <c r="AV82" i="37"/>
  <c r="AU82" i="37" s="1"/>
  <c r="AW82" i="37"/>
  <c r="AX82" i="37"/>
  <c r="AY82" i="37"/>
  <c r="AZ82" i="37"/>
  <c r="BA82" i="37"/>
  <c r="AT83" i="37"/>
  <c r="AV83" i="37"/>
  <c r="AW83" i="37"/>
  <c r="AX83" i="37"/>
  <c r="AY83" i="37"/>
  <c r="AZ83" i="37"/>
  <c r="BA83" i="37"/>
  <c r="AU83" i="37" s="1"/>
  <c r="AT84" i="37"/>
  <c r="AV84" i="37"/>
  <c r="AU84" i="37" s="1"/>
  <c r="AW84" i="37"/>
  <c r="AX84" i="37"/>
  <c r="AY84" i="37"/>
  <c r="AZ84" i="37"/>
  <c r="BA84" i="37"/>
  <c r="AT85" i="37"/>
  <c r="AV85" i="37"/>
  <c r="AU85" i="37" s="1"/>
  <c r="AW85" i="37"/>
  <c r="AX85" i="37"/>
  <c r="AY85" i="37"/>
  <c r="AZ85" i="37"/>
  <c r="BA85" i="37"/>
  <c r="AT86" i="37"/>
  <c r="AV86" i="37"/>
  <c r="AW86" i="37"/>
  <c r="AX86" i="37"/>
  <c r="AY86" i="37"/>
  <c r="AZ86" i="37"/>
  <c r="BA86" i="37"/>
  <c r="AU86" i="37" s="1"/>
  <c r="AT87" i="37"/>
  <c r="AV87" i="37"/>
  <c r="AU87" i="37" s="1"/>
  <c r="AW87" i="37"/>
  <c r="AX87" i="37"/>
  <c r="AY87" i="37"/>
  <c r="AZ87" i="37"/>
  <c r="BA87" i="37"/>
  <c r="AT88" i="37"/>
  <c r="AV88" i="37"/>
  <c r="AU88" i="37" s="1"/>
  <c r="AW88" i="37"/>
  <c r="AX88" i="37"/>
  <c r="AY88" i="37"/>
  <c r="AZ88" i="37"/>
  <c r="BA88" i="37"/>
  <c r="AT89" i="37"/>
  <c r="AV89" i="37"/>
  <c r="AW89" i="37"/>
  <c r="AX89" i="37"/>
  <c r="AY89" i="37"/>
  <c r="AZ89" i="37"/>
  <c r="BA89" i="37"/>
  <c r="AU89" i="37" s="1"/>
  <c r="AT90" i="37"/>
  <c r="AV90" i="37"/>
  <c r="AU90" i="37" s="1"/>
  <c r="AW90" i="37"/>
  <c r="AX90" i="37"/>
  <c r="AY90" i="37"/>
  <c r="AZ90" i="37"/>
  <c r="BA90" i="37"/>
  <c r="AT91" i="37"/>
  <c r="AV91" i="37"/>
  <c r="AU91" i="37" s="1"/>
  <c r="AW91" i="37"/>
  <c r="AX91" i="37"/>
  <c r="AY91" i="37"/>
  <c r="AZ91" i="37"/>
  <c r="BA91" i="37"/>
  <c r="AT92" i="37"/>
  <c r="AV92" i="37"/>
  <c r="AW92" i="37"/>
  <c r="AX92" i="37"/>
  <c r="AY92" i="37"/>
  <c r="AZ92" i="37"/>
  <c r="BA92" i="37"/>
  <c r="AU92" i="37" s="1"/>
  <c r="AT93" i="37"/>
  <c r="AV93" i="37"/>
  <c r="AU93" i="37" s="1"/>
  <c r="AW93" i="37"/>
  <c r="AX93" i="37"/>
  <c r="AY93" i="37"/>
  <c r="AZ93" i="37"/>
  <c r="BA93" i="37"/>
  <c r="AT94" i="37"/>
  <c r="AV94" i="37"/>
  <c r="AU94" i="37" s="1"/>
  <c r="AW94" i="37"/>
  <c r="AX94" i="37"/>
  <c r="AY94" i="37"/>
  <c r="AZ94" i="37"/>
  <c r="BA94" i="37"/>
  <c r="AT95" i="37"/>
  <c r="AV95" i="37"/>
  <c r="AW95" i="37"/>
  <c r="AX95" i="37"/>
  <c r="AY95" i="37"/>
  <c r="AZ95" i="37"/>
  <c r="BA95" i="37"/>
  <c r="AU95" i="37" s="1"/>
  <c r="AT96" i="37"/>
  <c r="AV96" i="37"/>
  <c r="AU96" i="37" s="1"/>
  <c r="AW96" i="37"/>
  <c r="AX96" i="37"/>
  <c r="AY96" i="37"/>
  <c r="AZ96" i="37"/>
  <c r="BA96" i="37"/>
  <c r="AT97" i="37"/>
  <c r="AV97" i="37"/>
  <c r="AU97" i="37" s="1"/>
  <c r="AW97" i="37"/>
  <c r="AX97" i="37"/>
  <c r="AY97" i="37"/>
  <c r="AZ97" i="37"/>
  <c r="BA97" i="37"/>
  <c r="AT98" i="37"/>
  <c r="AV98" i="37"/>
  <c r="AW98" i="37"/>
  <c r="AX98" i="37"/>
  <c r="AY98" i="37"/>
  <c r="AZ98" i="37"/>
  <c r="BA98" i="37"/>
  <c r="AU98" i="37" s="1"/>
  <c r="AT99" i="37"/>
  <c r="AV99" i="37"/>
  <c r="AU99" i="37" s="1"/>
  <c r="AW99" i="37"/>
  <c r="AX99" i="37"/>
  <c r="AY99" i="37"/>
  <c r="AZ99" i="37"/>
  <c r="BA99" i="37"/>
  <c r="AT100" i="37"/>
  <c r="AV100" i="37"/>
  <c r="AU100" i="37" s="1"/>
  <c r="AW100" i="37"/>
  <c r="AX100" i="37"/>
  <c r="AY100" i="37"/>
  <c r="AZ100" i="37"/>
  <c r="BA100" i="37"/>
  <c r="AT101" i="37"/>
  <c r="AV101" i="37"/>
  <c r="AW101" i="37"/>
  <c r="AX101" i="37"/>
  <c r="AY101" i="37"/>
  <c r="AZ101" i="37"/>
  <c r="BA101" i="37"/>
  <c r="AU101" i="37" s="1"/>
  <c r="AT102" i="37"/>
  <c r="AV102" i="37"/>
  <c r="AU102" i="37" s="1"/>
  <c r="AW102" i="37"/>
  <c r="AX102" i="37"/>
  <c r="AY102" i="37"/>
  <c r="AZ102" i="37"/>
  <c r="BA102" i="37"/>
  <c r="AT103" i="37"/>
  <c r="AV103" i="37"/>
  <c r="AU103" i="37" s="1"/>
  <c r="AW103" i="37"/>
  <c r="AX103" i="37"/>
  <c r="AY103" i="37"/>
  <c r="AZ103" i="37"/>
  <c r="BA103" i="37"/>
  <c r="AT104" i="37"/>
  <c r="AV104" i="37"/>
  <c r="AW104" i="37"/>
  <c r="AX104" i="37"/>
  <c r="AY104" i="37"/>
  <c r="AZ104" i="37"/>
  <c r="BA104" i="37"/>
  <c r="AU104" i="37" s="1"/>
  <c r="AT105" i="37"/>
  <c r="AV105" i="37"/>
  <c r="AU105" i="37" s="1"/>
  <c r="AW105" i="37"/>
  <c r="AX105" i="37"/>
  <c r="AY105" i="37"/>
  <c r="AZ105" i="37"/>
  <c r="BA105" i="37"/>
  <c r="AT106" i="37"/>
  <c r="AV106" i="37"/>
  <c r="AU106" i="37" s="1"/>
  <c r="AW106" i="37"/>
  <c r="AX106" i="37"/>
  <c r="AY106" i="37"/>
  <c r="AZ106" i="37"/>
  <c r="BA106" i="37"/>
  <c r="AT107" i="37"/>
  <c r="AV107" i="37"/>
  <c r="AW107" i="37"/>
  <c r="AX107" i="37"/>
  <c r="AY107" i="37"/>
  <c r="AZ107" i="37"/>
  <c r="BA107" i="37"/>
  <c r="AU107" i="37" s="1"/>
  <c r="AT108" i="37"/>
  <c r="AV108" i="37"/>
  <c r="AU108" i="37" s="1"/>
  <c r="AW108" i="37"/>
  <c r="AX108" i="37"/>
  <c r="AY108" i="37"/>
  <c r="AZ108" i="37"/>
  <c r="BA108" i="37"/>
  <c r="AT109" i="37"/>
  <c r="AV109" i="37"/>
  <c r="AU109" i="37" s="1"/>
  <c r="AW109" i="37"/>
  <c r="AX109" i="37"/>
  <c r="AY109" i="37"/>
  <c r="AZ109" i="37"/>
  <c r="BA109" i="37"/>
  <c r="AT110" i="37"/>
  <c r="AV110" i="37"/>
  <c r="AW110" i="37"/>
  <c r="AX110" i="37"/>
  <c r="AY110" i="37"/>
  <c r="AZ110" i="37"/>
  <c r="BA110" i="37"/>
  <c r="AU110" i="37" s="1"/>
  <c r="AT111" i="37"/>
  <c r="AV111" i="37"/>
  <c r="AU111" i="37" s="1"/>
  <c r="AW111" i="37"/>
  <c r="AX111" i="37"/>
  <c r="AY111" i="37"/>
  <c r="AZ111" i="37"/>
  <c r="BA111" i="37"/>
  <c r="AT112" i="37"/>
  <c r="AV112" i="37"/>
  <c r="AU112" i="37" s="1"/>
  <c r="AW112" i="37"/>
  <c r="AX112" i="37"/>
  <c r="AY112" i="37"/>
  <c r="AZ112" i="37"/>
  <c r="BA112" i="37"/>
  <c r="AT113" i="37"/>
  <c r="AV113" i="37"/>
  <c r="AW113" i="37"/>
  <c r="AX113" i="37"/>
  <c r="AY113" i="37"/>
  <c r="AZ113" i="37"/>
  <c r="BA113" i="37"/>
  <c r="AU113" i="37" s="1"/>
  <c r="AT114" i="37"/>
  <c r="AV114" i="37"/>
  <c r="AU114" i="37" s="1"/>
  <c r="AW114" i="37"/>
  <c r="AX114" i="37"/>
  <c r="AY114" i="37"/>
  <c r="AZ114" i="37"/>
  <c r="BA114" i="37"/>
  <c r="AT115" i="37"/>
  <c r="AV115" i="37"/>
  <c r="AU115" i="37" s="1"/>
  <c r="AW115" i="37"/>
  <c r="AX115" i="37"/>
  <c r="AY115" i="37"/>
  <c r="AZ115" i="37"/>
  <c r="BA115" i="37"/>
  <c r="AT116" i="37"/>
  <c r="AV116" i="37"/>
  <c r="AW116" i="37"/>
  <c r="AX116" i="37"/>
  <c r="AY116" i="37"/>
  <c r="AZ116" i="37"/>
  <c r="BA116" i="37"/>
  <c r="AU116" i="37" s="1"/>
  <c r="AT117" i="37"/>
  <c r="AV117" i="37"/>
  <c r="AU117" i="37" s="1"/>
  <c r="AW117" i="37"/>
  <c r="AX117" i="37"/>
  <c r="AY117" i="37"/>
  <c r="AZ117" i="37"/>
  <c r="BA117" i="37"/>
  <c r="AT118" i="37"/>
  <c r="AV118" i="37"/>
  <c r="AU118" i="37" s="1"/>
  <c r="AW118" i="37"/>
  <c r="AX118" i="37"/>
  <c r="AY118" i="37"/>
  <c r="AZ118" i="37"/>
  <c r="BA118" i="37"/>
  <c r="AT119" i="37"/>
  <c r="AV119" i="37"/>
  <c r="AW119" i="37"/>
  <c r="AX119" i="37"/>
  <c r="AY119" i="37"/>
  <c r="AZ119" i="37"/>
  <c r="BA119" i="37"/>
  <c r="AU119" i="37" s="1"/>
  <c r="AT120" i="37"/>
  <c r="AV120" i="37"/>
  <c r="AU120" i="37" s="1"/>
  <c r="AW120" i="37"/>
  <c r="AX120" i="37"/>
  <c r="AY120" i="37"/>
  <c r="AZ120" i="37"/>
  <c r="BA120" i="37"/>
  <c r="AT121" i="37"/>
  <c r="AV121" i="37"/>
  <c r="AU121" i="37" s="1"/>
  <c r="AW121" i="37"/>
  <c r="AX121" i="37"/>
  <c r="AY121" i="37"/>
  <c r="AZ121" i="37"/>
  <c r="BA121" i="37"/>
  <c r="AT122" i="37"/>
  <c r="AV122" i="37"/>
  <c r="AW122" i="37"/>
  <c r="AX122" i="37"/>
  <c r="AY122" i="37"/>
  <c r="AZ122" i="37"/>
  <c r="BA122" i="37"/>
  <c r="AU122" i="37" s="1"/>
  <c r="AT123" i="37"/>
  <c r="AV123" i="37"/>
  <c r="AU123" i="37" s="1"/>
  <c r="AW123" i="37"/>
  <c r="AX123" i="37"/>
  <c r="AY123" i="37"/>
  <c r="AZ123" i="37"/>
  <c r="BA123" i="37"/>
  <c r="AT124" i="37"/>
  <c r="AV124" i="37"/>
  <c r="AU124" i="37" s="1"/>
  <c r="AW124" i="37"/>
  <c r="AX124" i="37"/>
  <c r="AY124" i="37"/>
  <c r="AZ124" i="37"/>
  <c r="BA124" i="37"/>
  <c r="AT125" i="37"/>
  <c r="AV125" i="37"/>
  <c r="AW125" i="37"/>
  <c r="AX125" i="37"/>
  <c r="AY125" i="37"/>
  <c r="AZ125" i="37"/>
  <c r="BA125" i="37"/>
  <c r="AU125" i="37" s="1"/>
  <c r="AT126" i="37"/>
  <c r="AV126" i="37"/>
  <c r="AU126" i="37" s="1"/>
  <c r="AW126" i="37"/>
  <c r="AX126" i="37"/>
  <c r="AY126" i="37"/>
  <c r="AZ126" i="37"/>
  <c r="BA126" i="37"/>
  <c r="AT127" i="37"/>
  <c r="AV127" i="37"/>
  <c r="AU127" i="37" s="1"/>
  <c r="AW127" i="37"/>
  <c r="AX127" i="37"/>
  <c r="AY127" i="37"/>
  <c r="AZ127" i="37"/>
  <c r="BA127" i="37"/>
  <c r="AT128" i="37"/>
  <c r="AV128" i="37"/>
  <c r="AW128" i="37"/>
  <c r="AX128" i="37"/>
  <c r="AY128" i="37"/>
  <c r="AZ128" i="37"/>
  <c r="BA128" i="37"/>
  <c r="AU128" i="37" s="1"/>
  <c r="AT129" i="37"/>
  <c r="AV129" i="37"/>
  <c r="AU129" i="37" s="1"/>
  <c r="AW129" i="37"/>
  <c r="AX129" i="37"/>
  <c r="AY129" i="37"/>
  <c r="AZ129" i="37"/>
  <c r="BA129" i="37"/>
  <c r="AT130" i="37"/>
  <c r="AV130" i="37"/>
  <c r="AU130" i="37" s="1"/>
  <c r="AW130" i="37"/>
  <c r="AX130" i="37"/>
  <c r="AY130" i="37"/>
  <c r="AZ130" i="37"/>
  <c r="BA130" i="37"/>
  <c r="AT131" i="37"/>
  <c r="AV131" i="37"/>
  <c r="AW131" i="37"/>
  <c r="AX131" i="37"/>
  <c r="AY131" i="37"/>
  <c r="AZ131" i="37"/>
  <c r="BA131" i="37"/>
  <c r="AU131" i="37" s="1"/>
  <c r="AT132" i="37"/>
  <c r="AV132" i="37"/>
  <c r="AU132" i="37" s="1"/>
  <c r="AW132" i="37"/>
  <c r="AX132" i="37"/>
  <c r="AY132" i="37"/>
  <c r="AZ132" i="37"/>
  <c r="BA132" i="37"/>
  <c r="Z3" i="46"/>
  <c r="Z4" i="46"/>
  <c r="Z5" i="46"/>
  <c r="Z6" i="46"/>
  <c r="Z7" i="46"/>
  <c r="Z8" i="46"/>
  <c r="Z9" i="46"/>
  <c r="Z10" i="46"/>
  <c r="Z11" i="46"/>
  <c r="Z12" i="46"/>
  <c r="Z13" i="46"/>
  <c r="Z14" i="46"/>
  <c r="Z15" i="46"/>
  <c r="Z16" i="46"/>
  <c r="Z17" i="46"/>
  <c r="Z18" i="46"/>
  <c r="Z19" i="46"/>
  <c r="Z20" i="46"/>
  <c r="Z21" i="46"/>
  <c r="Z22" i="46"/>
  <c r="Z23" i="46"/>
  <c r="Z24" i="46"/>
  <c r="Z25" i="46"/>
  <c r="Z26" i="46"/>
  <c r="Z27" i="46"/>
  <c r="Z28" i="46"/>
  <c r="Z29" i="46"/>
  <c r="Z30" i="46"/>
  <c r="Z31" i="46"/>
  <c r="Z32" i="46"/>
  <c r="Z33" i="46"/>
  <c r="Z34" i="46"/>
  <c r="Z35" i="46"/>
  <c r="Z36" i="46"/>
  <c r="Z37" i="46"/>
  <c r="Z38" i="46"/>
  <c r="Z39" i="46"/>
  <c r="Z40" i="46"/>
  <c r="Z41" i="46"/>
  <c r="Z42" i="46"/>
  <c r="Z43" i="46"/>
  <c r="Z44" i="46"/>
  <c r="Z45" i="46"/>
  <c r="Z46" i="46"/>
  <c r="Z47" i="46"/>
  <c r="Z48" i="46"/>
  <c r="Z49" i="46"/>
  <c r="Z50" i="46"/>
  <c r="Z51" i="46"/>
  <c r="Z52" i="46"/>
  <c r="Z53" i="46"/>
  <c r="Z54" i="46"/>
  <c r="Z55" i="46"/>
  <c r="Z56" i="46"/>
  <c r="Z57" i="46"/>
  <c r="Z58" i="46"/>
  <c r="Z59" i="46"/>
  <c r="Z60" i="46"/>
  <c r="Z61" i="46"/>
  <c r="Z62" i="46"/>
  <c r="Z63" i="46"/>
  <c r="Z64" i="46"/>
  <c r="Z65" i="46"/>
  <c r="Z66" i="46"/>
  <c r="Z67" i="46"/>
  <c r="Z2" i="46"/>
  <c r="Q207" i="46"/>
  <c r="P114" i="46"/>
  <c r="P190" i="46"/>
  <c r="O13" i="46"/>
  <c r="O49" i="46"/>
  <c r="O85" i="46"/>
  <c r="R31" i="46"/>
  <c r="N199" i="46"/>
  <c r="N205" i="46"/>
  <c r="R116" i="46"/>
  <c r="Q125" i="46"/>
  <c r="Q49" i="46"/>
  <c r="P58" i="46"/>
  <c r="P4" i="46"/>
  <c r="O158" i="46"/>
  <c r="O121" i="46"/>
  <c r="N192" i="46"/>
  <c r="N172" i="46"/>
  <c r="N154" i="46"/>
  <c r="N136" i="46"/>
  <c r="N118" i="46"/>
  <c r="N100" i="46"/>
  <c r="N82" i="46"/>
  <c r="N64" i="46"/>
  <c r="N46" i="46"/>
  <c r="N28" i="46"/>
  <c r="N10" i="46"/>
  <c r="BA74" i="35" l="1"/>
  <c r="BA8" i="35"/>
  <c r="BA110" i="35"/>
  <c r="BA92" i="35"/>
  <c r="BA20" i="35"/>
  <c r="BA103" i="35"/>
  <c r="BA50" i="35"/>
  <c r="BA24" i="35"/>
  <c r="BA128" i="35"/>
  <c r="BA122" i="35"/>
  <c r="BA116" i="35"/>
  <c r="BA96" i="35"/>
  <c r="BA80" i="35"/>
  <c r="BA60" i="35"/>
  <c r="BA23" i="35"/>
  <c r="BA62" i="35"/>
  <c r="BA56" i="35"/>
  <c r="BA31" i="35"/>
  <c r="BA89" i="35"/>
  <c r="BA84" i="35"/>
  <c r="BA59" i="35"/>
  <c r="BA38" i="35"/>
  <c r="BA17" i="35"/>
  <c r="BA11" i="35"/>
  <c r="BA124" i="35"/>
  <c r="BA28" i="35"/>
  <c r="BA10" i="35"/>
  <c r="BA111" i="35"/>
  <c r="BA97" i="35"/>
  <c r="BA86" i="35"/>
  <c r="BA61" i="35"/>
  <c r="BA36" i="35"/>
  <c r="BA21" i="35"/>
  <c r="BA14" i="35"/>
  <c r="BA7" i="35"/>
  <c r="BA3" i="35"/>
  <c r="BA130" i="35"/>
  <c r="BA121" i="35"/>
  <c r="BA112" i="35"/>
  <c r="BA101" i="35"/>
  <c r="BA94" i="35"/>
  <c r="BA87" i="35"/>
  <c r="BA83" i="35"/>
  <c r="BA72" i="35"/>
  <c r="BA65" i="35"/>
  <c r="BA58" i="35"/>
  <c r="BA54" i="35"/>
  <c r="BA47" i="35"/>
  <c r="BA40" i="35"/>
  <c r="BA29" i="35"/>
  <c r="BA22" i="35"/>
  <c r="BA18" i="35"/>
  <c r="BA4" i="35"/>
  <c r="BA115" i="35"/>
  <c r="BA100" i="35"/>
  <c r="BA82" i="35"/>
  <c r="BA71" i="35"/>
  <c r="BA53" i="35"/>
  <c r="BA120" i="35"/>
  <c r="BA104" i="35"/>
  <c r="BA93" i="35"/>
  <c r="BA57" i="35"/>
  <c r="BA32" i="35"/>
  <c r="BA126" i="35"/>
  <c r="BA105" i="35"/>
  <c r="BA69" i="35"/>
  <c r="BA66" i="35"/>
  <c r="BA51" i="35"/>
  <c r="BA48" i="35"/>
  <c r="BA44" i="35"/>
  <c r="BA33" i="35"/>
  <c r="BA15" i="35"/>
  <c r="BA12" i="35"/>
  <c r="BA107" i="35"/>
  <c r="BA64" i="35"/>
  <c r="BA46" i="35"/>
  <c r="BA35" i="35"/>
  <c r="BA129" i="35"/>
  <c r="BA108" i="35"/>
  <c r="BA90" i="35"/>
  <c r="BA75" i="35"/>
  <c r="BA68" i="35"/>
  <c r="BA39" i="35"/>
  <c r="BA25" i="35"/>
  <c r="BA132" i="35"/>
  <c r="BA127" i="35"/>
  <c r="BA123" i="35"/>
  <c r="BA118" i="35"/>
  <c r="BA114" i="35"/>
  <c r="BA106" i="35"/>
  <c r="BA102" i="35"/>
  <c r="BA99" i="35"/>
  <c r="BA95" i="35"/>
  <c r="BA81" i="35"/>
  <c r="BA77" i="35"/>
  <c r="BA63" i="35"/>
  <c r="BA45" i="35"/>
  <c r="BA41" i="35"/>
  <c r="BA34" i="35"/>
  <c r="BA30" i="35"/>
  <c r="BA27" i="35"/>
  <c r="BA16" i="35"/>
  <c r="BA9" i="35"/>
  <c r="BA5" i="35"/>
  <c r="BA117" i="35"/>
  <c r="BA109" i="35"/>
  <c r="BA91" i="35"/>
  <c r="BA88" i="35"/>
  <c r="BA85" i="35"/>
  <c r="BA79" i="35"/>
  <c r="BA76" i="35"/>
  <c r="BA73" i="35"/>
  <c r="BA70" i="35"/>
  <c r="BA67" i="35"/>
  <c r="BA55" i="35"/>
  <c r="BA52" i="35"/>
  <c r="BA49" i="35"/>
  <c r="BA43" i="35"/>
  <c r="BA37" i="35"/>
  <c r="BA19" i="35"/>
  <c r="BA13" i="35"/>
  <c r="BA2" i="35"/>
  <c r="N181" i="46"/>
  <c r="N169" i="46"/>
  <c r="N151" i="46"/>
  <c r="N133" i="46"/>
  <c r="N115" i="46"/>
  <c r="N97" i="46"/>
  <c r="N79" i="46"/>
  <c r="N61" i="46"/>
  <c r="N43" i="46"/>
  <c r="N19" i="46"/>
  <c r="N33" i="46"/>
  <c r="N69" i="46"/>
  <c r="N123" i="46"/>
  <c r="N159" i="46"/>
  <c r="O21" i="46"/>
  <c r="O93" i="46"/>
  <c r="P70" i="46"/>
  <c r="Q64" i="46"/>
  <c r="Q143" i="46"/>
  <c r="N186" i="46"/>
  <c r="N168" i="46"/>
  <c r="N150" i="46"/>
  <c r="N132" i="46"/>
  <c r="N120" i="46"/>
  <c r="N108" i="46"/>
  <c r="N90" i="46"/>
  <c r="N60" i="46"/>
  <c r="N42" i="46"/>
  <c r="N24" i="46"/>
  <c r="N80" i="46"/>
  <c r="N16" i="46"/>
  <c r="N70" i="46"/>
  <c r="N142" i="46"/>
  <c r="O97" i="46"/>
  <c r="O176" i="46"/>
  <c r="P137" i="46"/>
  <c r="Q71" i="46"/>
  <c r="Q153" i="46"/>
  <c r="R188" i="46"/>
  <c r="R62" i="46"/>
  <c r="N203" i="46"/>
  <c r="N197" i="46"/>
  <c r="R9" i="46"/>
  <c r="N3" i="46"/>
  <c r="N21" i="46"/>
  <c r="N39" i="46"/>
  <c r="N57" i="46"/>
  <c r="N75" i="46"/>
  <c r="N93" i="46"/>
  <c r="N111" i="46"/>
  <c r="N129" i="46"/>
  <c r="N147" i="46"/>
  <c r="N165" i="46"/>
  <c r="N183" i="46"/>
  <c r="N206" i="46"/>
  <c r="O33" i="46"/>
  <c r="O69" i="46"/>
  <c r="O105" i="46"/>
  <c r="O141" i="46"/>
  <c r="O188" i="46"/>
  <c r="P34" i="46"/>
  <c r="P88" i="46"/>
  <c r="P155" i="46"/>
  <c r="Q21" i="46"/>
  <c r="Q89" i="46"/>
  <c r="Q171" i="46"/>
  <c r="R170" i="46"/>
  <c r="N193" i="46"/>
  <c r="N163" i="46"/>
  <c r="N145" i="46"/>
  <c r="N127" i="46"/>
  <c r="N109" i="46"/>
  <c r="N91" i="46"/>
  <c r="N73" i="46"/>
  <c r="N55" i="46"/>
  <c r="N37" i="46"/>
  <c r="N25" i="46"/>
  <c r="R19" i="46"/>
  <c r="R106" i="46"/>
  <c r="N7" i="46"/>
  <c r="R52" i="46"/>
  <c r="R134" i="46"/>
  <c r="R80" i="46"/>
  <c r="N51" i="46"/>
  <c r="N105" i="46"/>
  <c r="N177" i="46"/>
  <c r="O57" i="46"/>
  <c r="O170" i="46"/>
  <c r="P129" i="46"/>
  <c r="R88" i="46"/>
  <c r="N180" i="46"/>
  <c r="N162" i="46"/>
  <c r="N144" i="46"/>
  <c r="N126" i="46"/>
  <c r="N96" i="46"/>
  <c r="N84" i="46"/>
  <c r="N66" i="46"/>
  <c r="N54" i="46"/>
  <c r="N36" i="46"/>
  <c r="N12" i="46"/>
  <c r="N52" i="46"/>
  <c r="N124" i="46"/>
  <c r="N178" i="46"/>
  <c r="O61" i="46"/>
  <c r="P22" i="46"/>
  <c r="N4" i="46"/>
  <c r="N22" i="46"/>
  <c r="N40" i="46"/>
  <c r="N58" i="46"/>
  <c r="N76" i="46"/>
  <c r="N94" i="46"/>
  <c r="N112" i="46"/>
  <c r="N130" i="46"/>
  <c r="N148" i="46"/>
  <c r="N166" i="46"/>
  <c r="N185" i="46"/>
  <c r="N210" i="46"/>
  <c r="O37" i="46"/>
  <c r="O73" i="46"/>
  <c r="O109" i="46"/>
  <c r="O145" i="46"/>
  <c r="O194" i="46"/>
  <c r="P40" i="46"/>
  <c r="P94" i="46"/>
  <c r="P164" i="46"/>
  <c r="Q28" i="46"/>
  <c r="Q99" i="46"/>
  <c r="Q179" i="46"/>
  <c r="R160" i="46"/>
  <c r="N187" i="46"/>
  <c r="N175" i="46"/>
  <c r="N157" i="46"/>
  <c r="N139" i="46"/>
  <c r="N121" i="46"/>
  <c r="N103" i="46"/>
  <c r="N85" i="46"/>
  <c r="N67" i="46"/>
  <c r="N49" i="46"/>
  <c r="N31" i="46"/>
  <c r="N13" i="46"/>
  <c r="N15" i="46"/>
  <c r="N87" i="46"/>
  <c r="N141" i="46"/>
  <c r="N198" i="46"/>
  <c r="O129" i="46"/>
  <c r="P16" i="46"/>
  <c r="P207" i="46"/>
  <c r="R196" i="46"/>
  <c r="N204" i="46"/>
  <c r="N174" i="46"/>
  <c r="N156" i="46"/>
  <c r="N138" i="46"/>
  <c r="N114" i="46"/>
  <c r="N102" i="46"/>
  <c r="N78" i="46"/>
  <c r="N72" i="46"/>
  <c r="N48" i="46"/>
  <c r="N30" i="46"/>
  <c r="N18" i="46"/>
  <c r="N34" i="46"/>
  <c r="N88" i="46"/>
  <c r="N106" i="46"/>
  <c r="N160" i="46"/>
  <c r="O25" i="46"/>
  <c r="O133" i="46"/>
  <c r="P76" i="46"/>
  <c r="Q6" i="46"/>
  <c r="N9" i="46"/>
  <c r="N27" i="46"/>
  <c r="N45" i="46"/>
  <c r="N63" i="46"/>
  <c r="N81" i="46"/>
  <c r="N99" i="46"/>
  <c r="N117" i="46"/>
  <c r="N135" i="46"/>
  <c r="N153" i="46"/>
  <c r="N171" i="46"/>
  <c r="N191" i="46"/>
  <c r="O9" i="46"/>
  <c r="O45" i="46"/>
  <c r="O81" i="46"/>
  <c r="O117" i="46"/>
  <c r="O154" i="46"/>
  <c r="O206" i="46"/>
  <c r="P52" i="46"/>
  <c r="P107" i="46"/>
  <c r="P180" i="46"/>
  <c r="Q42" i="46"/>
  <c r="Q117" i="46"/>
  <c r="Q197" i="46"/>
  <c r="R142" i="46"/>
  <c r="N11" i="46"/>
  <c r="N23" i="46"/>
  <c r="N35" i="46"/>
  <c r="N47" i="46"/>
  <c r="N59" i="46"/>
  <c r="N71" i="46"/>
  <c r="N77" i="46"/>
  <c r="N89" i="46"/>
  <c r="N101" i="46"/>
  <c r="N113" i="46"/>
  <c r="N125" i="46"/>
  <c r="N137" i="46"/>
  <c r="N149" i="46"/>
  <c r="N161" i="46"/>
  <c r="N173" i="46"/>
  <c r="N200" i="46"/>
  <c r="O14" i="46"/>
  <c r="O38" i="46"/>
  <c r="O62" i="46"/>
  <c r="O86" i="46"/>
  <c r="O110" i="46"/>
  <c r="O134" i="46"/>
  <c r="O179" i="46"/>
  <c r="P7" i="46"/>
  <c r="P43" i="46"/>
  <c r="P61" i="46"/>
  <c r="P97" i="46"/>
  <c r="P142" i="46"/>
  <c r="P194" i="46"/>
  <c r="Q31" i="46"/>
  <c r="Q76" i="46"/>
  <c r="Q130" i="46"/>
  <c r="Q184" i="46"/>
  <c r="R183" i="46"/>
  <c r="R129" i="46"/>
  <c r="R103" i="46"/>
  <c r="R49" i="46"/>
  <c r="P205" i="46"/>
  <c r="P193" i="46"/>
  <c r="P181" i="46"/>
  <c r="P169" i="46"/>
  <c r="P157" i="46"/>
  <c r="P145" i="46"/>
  <c r="P133" i="46"/>
  <c r="Q210" i="46"/>
  <c r="N6" i="46"/>
  <c r="N194" i="46"/>
  <c r="O3" i="46"/>
  <c r="O15" i="46"/>
  <c r="O27" i="46"/>
  <c r="O39" i="46"/>
  <c r="O51" i="46"/>
  <c r="O63" i="46"/>
  <c r="O75" i="46"/>
  <c r="O87" i="46"/>
  <c r="O99" i="46"/>
  <c r="O111" i="46"/>
  <c r="O123" i="46"/>
  <c r="O135" i="46"/>
  <c r="O147" i="46"/>
  <c r="O162" i="46"/>
  <c r="O180" i="46"/>
  <c r="O198" i="46"/>
  <c r="P8" i="46"/>
  <c r="P26" i="46"/>
  <c r="P44" i="46"/>
  <c r="P62" i="46"/>
  <c r="P80" i="46"/>
  <c r="P98" i="46"/>
  <c r="P119" i="46"/>
  <c r="P143" i="46"/>
  <c r="P170" i="46"/>
  <c r="P195" i="46"/>
  <c r="Q11" i="46"/>
  <c r="Q33" i="46"/>
  <c r="Q54" i="46"/>
  <c r="Q77" i="46"/>
  <c r="Q105" i="46"/>
  <c r="Q131" i="46"/>
  <c r="Q159" i="46"/>
  <c r="Q185" i="46"/>
  <c r="R208" i="46"/>
  <c r="R182" i="46"/>
  <c r="R154" i="46"/>
  <c r="R128" i="46"/>
  <c r="R100" i="46"/>
  <c r="R74" i="46"/>
  <c r="R45" i="46"/>
  <c r="N5" i="46"/>
  <c r="N17" i="46"/>
  <c r="N29" i="46"/>
  <c r="N41" i="46"/>
  <c r="N53" i="46"/>
  <c r="N65" i="46"/>
  <c r="N83" i="46"/>
  <c r="N95" i="46"/>
  <c r="N107" i="46"/>
  <c r="N119" i="46"/>
  <c r="N131" i="46"/>
  <c r="N143" i="46"/>
  <c r="N155" i="46"/>
  <c r="N167" i="46"/>
  <c r="N179" i="46"/>
  <c r="O2" i="46"/>
  <c r="O26" i="46"/>
  <c r="O50" i="46"/>
  <c r="O74" i="46"/>
  <c r="O98" i="46"/>
  <c r="O122" i="46"/>
  <c r="O146" i="46"/>
  <c r="O161" i="46"/>
  <c r="O197" i="46"/>
  <c r="P25" i="46"/>
  <c r="P79" i="46"/>
  <c r="P117" i="46"/>
  <c r="P168" i="46"/>
  <c r="Q10" i="46"/>
  <c r="Q53" i="46"/>
  <c r="Q102" i="46"/>
  <c r="Q156" i="46"/>
  <c r="R2" i="46"/>
  <c r="R157" i="46"/>
  <c r="R75" i="46"/>
  <c r="R13" i="46"/>
  <c r="P199" i="46"/>
  <c r="P187" i="46"/>
  <c r="P175" i="46"/>
  <c r="P163" i="46"/>
  <c r="P151" i="46"/>
  <c r="P139" i="46"/>
  <c r="P127" i="46"/>
  <c r="N209" i="46"/>
  <c r="R125" i="46"/>
  <c r="R131" i="46"/>
  <c r="R137" i="46"/>
  <c r="R143" i="46"/>
  <c r="R149" i="46"/>
  <c r="R155" i="46"/>
  <c r="R161" i="46"/>
  <c r="R167" i="46"/>
  <c r="R173" i="46"/>
  <c r="R179" i="46"/>
  <c r="R185" i="46"/>
  <c r="R191" i="46"/>
  <c r="R197" i="46"/>
  <c r="R203" i="46"/>
  <c r="R209" i="46"/>
  <c r="Q206" i="46"/>
  <c r="Q200" i="46"/>
  <c r="Q194" i="46"/>
  <c r="Q188" i="46"/>
  <c r="Q182" i="46"/>
  <c r="Q176" i="46"/>
  <c r="Q170" i="46"/>
  <c r="Q164" i="46"/>
  <c r="Q158" i="46"/>
  <c r="Q152" i="46"/>
  <c r="Q146" i="46"/>
  <c r="Q140" i="46"/>
  <c r="Q134" i="46"/>
  <c r="Q128" i="46"/>
  <c r="Q122" i="46"/>
  <c r="Q116" i="46"/>
  <c r="Q110" i="46"/>
  <c r="Q104" i="46"/>
  <c r="Q98" i="46"/>
  <c r="Q92" i="46"/>
  <c r="Q86" i="46"/>
  <c r="Q80" i="46"/>
  <c r="Q74" i="46"/>
  <c r="Q68" i="46"/>
  <c r="Q62" i="46"/>
  <c r="Q56" i="46"/>
  <c r="Q50" i="46"/>
  <c r="Q44" i="46"/>
  <c r="Q38" i="46"/>
  <c r="Q32" i="46"/>
  <c r="Q26" i="46"/>
  <c r="Q20" i="46"/>
  <c r="Q14" i="46"/>
  <c r="Q8" i="46"/>
  <c r="Q2" i="46"/>
  <c r="P203" i="46"/>
  <c r="P196" i="46"/>
  <c r="P189" i="46"/>
  <c r="P182" i="46"/>
  <c r="P174" i="46"/>
  <c r="P167" i="46"/>
  <c r="P160" i="46"/>
  <c r="P153" i="46"/>
  <c r="P146" i="46"/>
  <c r="P138" i="46"/>
  <c r="P131" i="46"/>
  <c r="P124" i="46"/>
  <c r="P118" i="46"/>
  <c r="P112" i="46"/>
  <c r="P106" i="46"/>
  <c r="R4" i="46"/>
  <c r="R12" i="46"/>
  <c r="R18" i="46"/>
  <c r="R24" i="46"/>
  <c r="R30" i="46"/>
  <c r="R36" i="46"/>
  <c r="R42" i="46"/>
  <c r="R48" i="46"/>
  <c r="R54" i="46"/>
  <c r="R60" i="46"/>
  <c r="R66" i="46"/>
  <c r="R72" i="46"/>
  <c r="R78" i="46"/>
  <c r="R84" i="46"/>
  <c r="R90" i="46"/>
  <c r="R96" i="46"/>
  <c r="R102" i="46"/>
  <c r="R108" i="46"/>
  <c r="R114" i="46"/>
  <c r="R120" i="46"/>
  <c r="R126" i="46"/>
  <c r="R132" i="46"/>
  <c r="R138" i="46"/>
  <c r="R144" i="46"/>
  <c r="R150" i="46"/>
  <c r="R156" i="46"/>
  <c r="R162" i="46"/>
  <c r="R168" i="46"/>
  <c r="R174" i="46"/>
  <c r="R180" i="46"/>
  <c r="R186" i="46"/>
  <c r="R192" i="46"/>
  <c r="R198" i="46"/>
  <c r="R204" i="46"/>
  <c r="R210" i="46"/>
  <c r="Q205" i="46"/>
  <c r="Q199" i="46"/>
  <c r="Q193" i="46"/>
  <c r="Q187" i="46"/>
  <c r="Q181" i="46"/>
  <c r="Q175" i="46"/>
  <c r="Q169" i="46"/>
  <c r="Q163" i="46"/>
  <c r="Q157" i="46"/>
  <c r="Q151" i="46"/>
  <c r="Q145" i="46"/>
  <c r="Q139" i="46"/>
  <c r="Q133" i="46"/>
  <c r="Q127" i="46"/>
  <c r="Q121" i="46"/>
  <c r="Q115" i="46"/>
  <c r="Q109" i="46"/>
  <c r="Q103" i="46"/>
  <c r="Q97" i="46"/>
  <c r="Q91" i="46"/>
  <c r="Q85" i="46"/>
  <c r="Q79" i="46"/>
  <c r="Q73" i="46"/>
  <c r="R14" i="46"/>
  <c r="R26" i="46"/>
  <c r="R38" i="46"/>
  <c r="R50" i="46"/>
  <c r="R58" i="46"/>
  <c r="R68" i="46"/>
  <c r="R76" i="46"/>
  <c r="R86" i="46"/>
  <c r="R94" i="46"/>
  <c r="R104" i="46"/>
  <c r="R112" i="46"/>
  <c r="R122" i="46"/>
  <c r="R130" i="46"/>
  <c r="R140" i="46"/>
  <c r="R148" i="46"/>
  <c r="R158" i="46"/>
  <c r="R166" i="46"/>
  <c r="R176" i="46"/>
  <c r="R184" i="46"/>
  <c r="R194" i="46"/>
  <c r="R202" i="46"/>
  <c r="Q209" i="46"/>
  <c r="Q201" i="46"/>
  <c r="Q191" i="46"/>
  <c r="Q183" i="46"/>
  <c r="Q173" i="46"/>
  <c r="Q165" i="46"/>
  <c r="Q155" i="46"/>
  <c r="Q147" i="46"/>
  <c r="Q137" i="46"/>
  <c r="Q129" i="46"/>
  <c r="Q119" i="46"/>
  <c r="Q111" i="46"/>
  <c r="Q101" i="46"/>
  <c r="Q93" i="46"/>
  <c r="Q83" i="46"/>
  <c r="Q75" i="46"/>
  <c r="Q66" i="46"/>
  <c r="Q59" i="46"/>
  <c r="Q52" i="46"/>
  <c r="Q45" i="46"/>
  <c r="Q37" i="46"/>
  <c r="Q30" i="46"/>
  <c r="Q23" i="46"/>
  <c r="Q16" i="46"/>
  <c r="Q9" i="46"/>
  <c r="P209" i="46"/>
  <c r="P201" i="46"/>
  <c r="P192" i="46"/>
  <c r="P184" i="46"/>
  <c r="P176" i="46"/>
  <c r="P166" i="46"/>
  <c r="P158" i="46"/>
  <c r="P149" i="46"/>
  <c r="P141" i="46"/>
  <c r="P132" i="46"/>
  <c r="P123" i="46"/>
  <c r="P116" i="46"/>
  <c r="P109" i="46"/>
  <c r="P102" i="46"/>
  <c r="P96" i="46"/>
  <c r="P90" i="46"/>
  <c r="P84" i="46"/>
  <c r="P78" i="46"/>
  <c r="P72" i="46"/>
  <c r="P66" i="46"/>
  <c r="P60" i="46"/>
  <c r="P54" i="46"/>
  <c r="P48" i="46"/>
  <c r="P42" i="46"/>
  <c r="P36" i="46"/>
  <c r="P30" i="46"/>
  <c r="P24" i="46"/>
  <c r="P18" i="46"/>
  <c r="P12" i="46"/>
  <c r="P6" i="46"/>
  <c r="O208" i="46"/>
  <c r="O202" i="46"/>
  <c r="O196" i="46"/>
  <c r="O190" i="46"/>
  <c r="O184" i="46"/>
  <c r="O178" i="46"/>
  <c r="O172" i="46"/>
  <c r="O166" i="46"/>
  <c r="O160" i="46"/>
  <c r="R15" i="46"/>
  <c r="R27" i="46"/>
  <c r="R39" i="46"/>
  <c r="R51" i="46"/>
  <c r="R61" i="46"/>
  <c r="R69" i="46"/>
  <c r="R79" i="46"/>
  <c r="R87" i="46"/>
  <c r="R97" i="46"/>
  <c r="R105" i="46"/>
  <c r="R115" i="46"/>
  <c r="R123" i="46"/>
  <c r="R133" i="46"/>
  <c r="R141" i="46"/>
  <c r="R151" i="46"/>
  <c r="R159" i="46"/>
  <c r="R169" i="46"/>
  <c r="R177" i="46"/>
  <c r="R187" i="46"/>
  <c r="R195" i="46"/>
  <c r="R205" i="46"/>
  <c r="Q208" i="46"/>
  <c r="Q198" i="46"/>
  <c r="Q190" i="46"/>
  <c r="Q180" i="46"/>
  <c r="Q172" i="46"/>
  <c r="Q162" i="46"/>
  <c r="Q154" i="46"/>
  <c r="Q144" i="46"/>
  <c r="Q136" i="46"/>
  <c r="Q126" i="46"/>
  <c r="Q118" i="46"/>
  <c r="Q108" i="46"/>
  <c r="Q100" i="46"/>
  <c r="Q90" i="46"/>
  <c r="Q82" i="46"/>
  <c r="Q72" i="46"/>
  <c r="Q65" i="46"/>
  <c r="Q58" i="46"/>
  <c r="Q51" i="46"/>
  <c r="Q43" i="46"/>
  <c r="Q36" i="46"/>
  <c r="Q29" i="46"/>
  <c r="Q22" i="46"/>
  <c r="Q15" i="46"/>
  <c r="Q7" i="46"/>
  <c r="P208" i="46"/>
  <c r="P200" i="46"/>
  <c r="P191" i="46"/>
  <c r="P183" i="46"/>
  <c r="P173" i="46"/>
  <c r="P165" i="46"/>
  <c r="P156" i="46"/>
  <c r="P148" i="46"/>
  <c r="P140" i="46"/>
  <c r="P130" i="46"/>
  <c r="P122" i="46"/>
  <c r="P115" i="46"/>
  <c r="P108" i="46"/>
  <c r="P101" i="46"/>
  <c r="P95" i="46"/>
  <c r="P89" i="46"/>
  <c r="P83" i="46"/>
  <c r="P77" i="46"/>
  <c r="P71" i="46"/>
  <c r="P65" i="46"/>
  <c r="P59" i="46"/>
  <c r="P53" i="46"/>
  <c r="P47" i="46"/>
  <c r="P41" i="46"/>
  <c r="P35" i="46"/>
  <c r="P29" i="46"/>
  <c r="P23" i="46"/>
  <c r="P17" i="46"/>
  <c r="P11" i="46"/>
  <c r="P5" i="46"/>
  <c r="O207" i="46"/>
  <c r="O201" i="46"/>
  <c r="O195" i="46"/>
  <c r="O189" i="46"/>
  <c r="O183" i="46"/>
  <c r="O177" i="46"/>
  <c r="O171" i="46"/>
  <c r="O165" i="46"/>
  <c r="O159" i="46"/>
  <c r="O153" i="46"/>
  <c r="R8" i="46"/>
  <c r="R20" i="46"/>
  <c r="R37" i="46"/>
  <c r="R55" i="46"/>
  <c r="R67" i="46"/>
  <c r="R81" i="46"/>
  <c r="R93" i="46"/>
  <c r="R109" i="46"/>
  <c r="R121" i="46"/>
  <c r="R135" i="46"/>
  <c r="R147" i="46"/>
  <c r="R163" i="46"/>
  <c r="R175" i="46"/>
  <c r="R189" i="46"/>
  <c r="R201" i="46"/>
  <c r="Q204" i="46"/>
  <c r="Q192" i="46"/>
  <c r="Q178" i="46"/>
  <c r="Q166" i="46"/>
  <c r="Q150" i="46"/>
  <c r="Q138" i="46"/>
  <c r="Q124" i="46"/>
  <c r="Q112" i="46"/>
  <c r="Q96" i="46"/>
  <c r="Q84" i="46"/>
  <c r="Q70" i="46"/>
  <c r="Q60" i="46"/>
  <c r="Q48" i="46"/>
  <c r="Q39" i="46"/>
  <c r="Q27" i="46"/>
  <c r="Q17" i="46"/>
  <c r="Q5" i="46"/>
  <c r="P202" i="46"/>
  <c r="P188" i="46"/>
  <c r="P177" i="46"/>
  <c r="P162" i="46"/>
  <c r="P150" i="46"/>
  <c r="P136" i="46"/>
  <c r="P125" i="46"/>
  <c r="P113" i="46"/>
  <c r="P103" i="46"/>
  <c r="P93" i="46"/>
  <c r="P85" i="46"/>
  <c r="P75" i="46"/>
  <c r="P67" i="46"/>
  <c r="P57" i="46"/>
  <c r="P49" i="46"/>
  <c r="P39" i="46"/>
  <c r="P31" i="46"/>
  <c r="P21" i="46"/>
  <c r="P13" i="46"/>
  <c r="P3" i="46"/>
  <c r="O203" i="46"/>
  <c r="O193" i="46"/>
  <c r="O185" i="46"/>
  <c r="O175" i="46"/>
  <c r="O167" i="46"/>
  <c r="O157" i="46"/>
  <c r="O150" i="46"/>
  <c r="O144" i="46"/>
  <c r="O138" i="46"/>
  <c r="O132" i="46"/>
  <c r="O126" i="46"/>
  <c r="O120" i="46"/>
  <c r="O114" i="46"/>
  <c r="O108" i="46"/>
  <c r="O102" i="46"/>
  <c r="O96" i="46"/>
  <c r="O90" i="46"/>
  <c r="O84" i="46"/>
  <c r="O78" i="46"/>
  <c r="O72" i="46"/>
  <c r="O66" i="46"/>
  <c r="O60" i="46"/>
  <c r="O54" i="46"/>
  <c r="O48" i="46"/>
  <c r="O42" i="46"/>
  <c r="O36" i="46"/>
  <c r="O30" i="46"/>
  <c r="O24" i="46"/>
  <c r="O18" i="46"/>
  <c r="O12" i="46"/>
  <c r="O6" i="46"/>
  <c r="R21" i="46"/>
  <c r="R43" i="46"/>
  <c r="R56" i="46"/>
  <c r="R70" i="46"/>
  <c r="R82" i="46"/>
  <c r="R98" i="46"/>
  <c r="R110" i="46"/>
  <c r="R124" i="46"/>
  <c r="R136" i="46"/>
  <c r="R152" i="46"/>
  <c r="R164" i="46"/>
  <c r="R178" i="46"/>
  <c r="R190" i="46"/>
  <c r="R206" i="46"/>
  <c r="Q203" i="46"/>
  <c r="Q189" i="46"/>
  <c r="Q177" i="46"/>
  <c r="Q161" i="46"/>
  <c r="Q149" i="46"/>
  <c r="Q135" i="46"/>
  <c r="Q123" i="46"/>
  <c r="Q107" i="46"/>
  <c r="Q95" i="46"/>
  <c r="Q81" i="46"/>
  <c r="Q69" i="46"/>
  <c r="Q57" i="46"/>
  <c r="Q47" i="46"/>
  <c r="Q35" i="46"/>
  <c r="Q25" i="46"/>
  <c r="Q13" i="46"/>
  <c r="Q4" i="46"/>
  <c r="P198" i="46"/>
  <c r="P186" i="46"/>
  <c r="P172" i="46"/>
  <c r="P161" i="46"/>
  <c r="P147" i="46"/>
  <c r="P135" i="46"/>
  <c r="P121" i="46"/>
  <c r="P111" i="46"/>
  <c r="P100" i="46"/>
  <c r="P92" i="46"/>
  <c r="P82" i="46"/>
  <c r="P74" i="46"/>
  <c r="P64" i="46"/>
  <c r="P56" i="46"/>
  <c r="P46" i="46"/>
  <c r="P38" i="46"/>
  <c r="P28" i="46"/>
  <c r="P20" i="46"/>
  <c r="P10" i="46"/>
  <c r="P2" i="46"/>
  <c r="O200" i="46"/>
  <c r="O192" i="46"/>
  <c r="O182" i="46"/>
  <c r="O174" i="46"/>
  <c r="O164" i="46"/>
  <c r="O156" i="46"/>
  <c r="O149" i="46"/>
  <c r="O143" i="46"/>
  <c r="O137" i="46"/>
  <c r="O131" i="46"/>
  <c r="O125" i="46"/>
  <c r="O119" i="46"/>
  <c r="O113" i="46"/>
  <c r="O107" i="46"/>
  <c r="O101" i="46"/>
  <c r="O95" i="46"/>
  <c r="O89" i="46"/>
  <c r="O83" i="46"/>
  <c r="O77" i="46"/>
  <c r="O71" i="46"/>
  <c r="O65" i="46"/>
  <c r="O59" i="46"/>
  <c r="O53" i="46"/>
  <c r="O47" i="46"/>
  <c r="O41" i="46"/>
  <c r="O35" i="46"/>
  <c r="O29" i="46"/>
  <c r="O23" i="46"/>
  <c r="O17" i="46"/>
  <c r="O11" i="46"/>
  <c r="O5" i="46"/>
  <c r="N208" i="46"/>
  <c r="N202" i="46"/>
  <c r="N196" i="46"/>
  <c r="N190" i="46"/>
  <c r="N184" i="46"/>
  <c r="R3" i="46"/>
  <c r="R25" i="46"/>
  <c r="R44" i="46"/>
  <c r="R57" i="46"/>
  <c r="R73" i="46"/>
  <c r="R85" i="46"/>
  <c r="R99" i="46"/>
  <c r="R111" i="46"/>
  <c r="R127" i="46"/>
  <c r="R139" i="46"/>
  <c r="R153" i="46"/>
  <c r="R165" i="46"/>
  <c r="R181" i="46"/>
  <c r="R193" i="46"/>
  <c r="R207" i="46"/>
  <c r="Q202" i="46"/>
  <c r="Q186" i="46"/>
  <c r="Q174" i="46"/>
  <c r="Q160" i="46"/>
  <c r="Q148" i="46"/>
  <c r="Q132" i="46"/>
  <c r="Q120" i="46"/>
  <c r="Q106" i="46"/>
  <c r="Q94" i="46"/>
  <c r="Q78" i="46"/>
  <c r="Q67" i="46"/>
  <c r="Q55" i="46"/>
  <c r="Q46" i="46"/>
  <c r="Q34" i="46"/>
  <c r="Q24" i="46"/>
  <c r="Q12" i="46"/>
  <c r="Q3" i="46"/>
  <c r="P197" i="46"/>
  <c r="P185" i="46"/>
  <c r="P171" i="46"/>
  <c r="P159" i="46"/>
  <c r="P144" i="46"/>
  <c r="P134" i="46"/>
  <c r="P120" i="46"/>
  <c r="P110" i="46"/>
  <c r="P99" i="46"/>
  <c r="P91" i="46"/>
  <c r="P81" i="46"/>
  <c r="P73" i="46"/>
  <c r="P63" i="46"/>
  <c r="P55" i="46"/>
  <c r="P45" i="46"/>
  <c r="P37" i="46"/>
  <c r="P27" i="46"/>
  <c r="P19" i="46"/>
  <c r="P9" i="46"/>
  <c r="O209" i="46"/>
  <c r="O199" i="46"/>
  <c r="O191" i="46"/>
  <c r="O181" i="46"/>
  <c r="O173" i="46"/>
  <c r="O163" i="46"/>
  <c r="O155" i="46"/>
  <c r="O148" i="46"/>
  <c r="O142" i="46"/>
  <c r="O136" i="46"/>
  <c r="O130" i="46"/>
  <c r="O124" i="46"/>
  <c r="O118" i="46"/>
  <c r="O112" i="46"/>
  <c r="O106" i="46"/>
  <c r="O100" i="46"/>
  <c r="O94" i="46"/>
  <c r="O88" i="46"/>
  <c r="O82" i="46"/>
  <c r="O76" i="46"/>
  <c r="O70" i="46"/>
  <c r="O64" i="46"/>
  <c r="O58" i="46"/>
  <c r="O52" i="46"/>
  <c r="O46" i="46"/>
  <c r="O40" i="46"/>
  <c r="O34" i="46"/>
  <c r="O28" i="46"/>
  <c r="O22" i="46"/>
  <c r="O16" i="46"/>
  <c r="O10" i="46"/>
  <c r="O4" i="46"/>
  <c r="N207" i="46"/>
  <c r="N201" i="46"/>
  <c r="N188" i="46"/>
  <c r="N195" i="46"/>
  <c r="O7" i="46"/>
  <c r="O19" i="46"/>
  <c r="O31" i="46"/>
  <c r="O43" i="46"/>
  <c r="O55" i="46"/>
  <c r="O67" i="46"/>
  <c r="O79" i="46"/>
  <c r="O91" i="46"/>
  <c r="O103" i="46"/>
  <c r="O115" i="46"/>
  <c r="O127" i="46"/>
  <c r="O139" i="46"/>
  <c r="O151" i="46"/>
  <c r="O168" i="46"/>
  <c r="O186" i="46"/>
  <c r="O204" i="46"/>
  <c r="P14" i="46"/>
  <c r="P32" i="46"/>
  <c r="P50" i="46"/>
  <c r="P68" i="46"/>
  <c r="P86" i="46"/>
  <c r="P104" i="46"/>
  <c r="P126" i="46"/>
  <c r="P152" i="46"/>
  <c r="P178" i="46"/>
  <c r="P204" i="46"/>
  <c r="Q18" i="46"/>
  <c r="Q40" i="46"/>
  <c r="Q61" i="46"/>
  <c r="Q87" i="46"/>
  <c r="Q113" i="46"/>
  <c r="Q141" i="46"/>
  <c r="Q167" i="46"/>
  <c r="Q195" i="46"/>
  <c r="R200" i="46"/>
  <c r="R172" i="46"/>
  <c r="R146" i="46"/>
  <c r="R118" i="46"/>
  <c r="R92" i="46"/>
  <c r="R64" i="46"/>
  <c r="R33" i="46"/>
  <c r="N2" i="46"/>
  <c r="N8" i="46"/>
  <c r="N14" i="46"/>
  <c r="N20" i="46"/>
  <c r="N26" i="46"/>
  <c r="N32" i="46"/>
  <c r="N38" i="46"/>
  <c r="N44" i="46"/>
  <c r="N50" i="46"/>
  <c r="N56" i="46"/>
  <c r="N62" i="46"/>
  <c r="N68" i="46"/>
  <c r="N74" i="46"/>
  <c r="N86" i="46"/>
  <c r="N92" i="46"/>
  <c r="N98" i="46"/>
  <c r="N104" i="46"/>
  <c r="N110" i="46"/>
  <c r="N116" i="46"/>
  <c r="N122" i="46"/>
  <c r="N128" i="46"/>
  <c r="N134" i="46"/>
  <c r="N140" i="46"/>
  <c r="N146" i="46"/>
  <c r="N152" i="46"/>
  <c r="N158" i="46"/>
  <c r="N164" i="46"/>
  <c r="N170" i="46"/>
  <c r="N176" i="46"/>
  <c r="N182" i="46"/>
  <c r="N189" i="46"/>
  <c r="O8" i="46"/>
  <c r="O20" i="46"/>
  <c r="O32" i="46"/>
  <c r="O44" i="46"/>
  <c r="O56" i="46"/>
  <c r="O68" i="46"/>
  <c r="O80" i="46"/>
  <c r="O92" i="46"/>
  <c r="O104" i="46"/>
  <c r="O116" i="46"/>
  <c r="O128" i="46"/>
  <c r="O140" i="46"/>
  <c r="O152" i="46"/>
  <c r="O169" i="46"/>
  <c r="O187" i="46"/>
  <c r="O205" i="46"/>
  <c r="P15" i="46"/>
  <c r="P33" i="46"/>
  <c r="P51" i="46"/>
  <c r="P69" i="46"/>
  <c r="P87" i="46"/>
  <c r="P105" i="46"/>
  <c r="P128" i="46"/>
  <c r="P154" i="46"/>
  <c r="P179" i="46"/>
  <c r="P206" i="46"/>
  <c r="Q19" i="46"/>
  <c r="Q41" i="46"/>
  <c r="Q63" i="46"/>
  <c r="Q88" i="46"/>
  <c r="Q114" i="46"/>
  <c r="Q142" i="46"/>
  <c r="Q168" i="46"/>
  <c r="Q196" i="46"/>
  <c r="R199" i="46"/>
  <c r="R171" i="46"/>
  <c r="R145" i="46"/>
  <c r="R117" i="46"/>
  <c r="R91" i="46"/>
  <c r="R63" i="46"/>
  <c r="R32" i="46"/>
  <c r="R10" i="46"/>
  <c r="P210" i="46"/>
  <c r="R119" i="46"/>
  <c r="R113" i="46"/>
  <c r="R107" i="46"/>
  <c r="R101" i="46"/>
  <c r="R95" i="46"/>
  <c r="R89" i="46"/>
  <c r="R83" i="46"/>
  <c r="R77" i="46"/>
  <c r="R71" i="46"/>
  <c r="R65" i="46"/>
  <c r="R59" i="46"/>
  <c r="R53" i="46"/>
  <c r="R47" i="46"/>
  <c r="R41" i="46"/>
  <c r="R35" i="46"/>
  <c r="R29" i="46"/>
  <c r="R23" i="46"/>
  <c r="R17" i="46"/>
  <c r="R11" i="46"/>
  <c r="O210" i="46"/>
  <c r="R46" i="46"/>
  <c r="R40" i="46"/>
  <c r="R34" i="46"/>
  <c r="R28" i="46"/>
  <c r="R22" i="46"/>
  <c r="R16" i="46"/>
  <c r="R7" i="46"/>
  <c r="R6" i="46"/>
  <c r="R5" i="46"/>
  <c r="N211" i="45" l="1"/>
  <c r="N210" i="45"/>
  <c r="N209" i="45"/>
  <c r="N208" i="45"/>
  <c r="N207" i="45"/>
  <c r="AF207" i="45" s="1"/>
  <c r="N206" i="45"/>
  <c r="AF206" i="45" s="1"/>
  <c r="N205" i="45"/>
  <c r="N204" i="45"/>
  <c r="N203" i="45"/>
  <c r="N202" i="45"/>
  <c r="N201" i="45"/>
  <c r="N200" i="45"/>
  <c r="AF200" i="45" s="1"/>
  <c r="N199" i="45"/>
  <c r="N198" i="45"/>
  <c r="N197" i="45"/>
  <c r="N196" i="45"/>
  <c r="N195" i="45"/>
  <c r="N194" i="45"/>
  <c r="AF194" i="45" s="1"/>
  <c r="N193" i="45"/>
  <c r="N192" i="45"/>
  <c r="N191" i="45"/>
  <c r="N190" i="45"/>
  <c r="N189" i="45"/>
  <c r="N188" i="45"/>
  <c r="AF188" i="45" s="1"/>
  <c r="N187" i="45"/>
  <c r="N186" i="45"/>
  <c r="N185" i="45"/>
  <c r="N184" i="45"/>
  <c r="N183" i="45"/>
  <c r="AF183" i="45" s="1"/>
  <c r="N182" i="45"/>
  <c r="N181" i="45"/>
  <c r="N180" i="45"/>
  <c r="N179" i="45"/>
  <c r="N178" i="45"/>
  <c r="N177" i="45"/>
  <c r="N176" i="45"/>
  <c r="AF176" i="45" s="1"/>
  <c r="N175" i="45"/>
  <c r="N174" i="45"/>
  <c r="N173" i="45"/>
  <c r="N172" i="45"/>
  <c r="N171" i="45"/>
  <c r="N170" i="45"/>
  <c r="AF170" i="45" s="1"/>
  <c r="N169" i="45"/>
  <c r="N168" i="45"/>
  <c r="N167" i="45"/>
  <c r="N166" i="45"/>
  <c r="N165" i="45"/>
  <c r="AF165" i="45" s="1"/>
  <c r="N164" i="45"/>
  <c r="AF164" i="45" s="1"/>
  <c r="N163" i="45"/>
  <c r="N162" i="45"/>
  <c r="N161" i="45"/>
  <c r="N160" i="45"/>
  <c r="N159" i="45"/>
  <c r="AF159" i="45" s="1"/>
  <c r="N158" i="45"/>
  <c r="AF158" i="45" s="1"/>
  <c r="N157" i="45"/>
  <c r="N156" i="45"/>
  <c r="N155" i="45"/>
  <c r="N154" i="45"/>
  <c r="N153" i="45"/>
  <c r="N152" i="45"/>
  <c r="AF152" i="45" s="1"/>
  <c r="N151" i="45"/>
  <c r="N150" i="45"/>
  <c r="N149" i="45"/>
  <c r="N148" i="45"/>
  <c r="N147" i="45"/>
  <c r="AF147" i="45" s="1"/>
  <c r="N146" i="45"/>
  <c r="AF146" i="45" s="1"/>
  <c r="N145" i="45"/>
  <c r="N144" i="45"/>
  <c r="N143" i="45"/>
  <c r="N142" i="45"/>
  <c r="N141" i="45"/>
  <c r="N140" i="45"/>
  <c r="N139" i="45"/>
  <c r="N138" i="45"/>
  <c r="N137" i="45"/>
  <c r="N136" i="45"/>
  <c r="N135" i="45"/>
  <c r="N134" i="45"/>
  <c r="N133" i="45"/>
  <c r="N132" i="45"/>
  <c r="N131" i="45"/>
  <c r="N130" i="45"/>
  <c r="N129" i="45"/>
  <c r="N128" i="45"/>
  <c r="N127" i="45"/>
  <c r="N126" i="45"/>
  <c r="N125" i="45"/>
  <c r="N124" i="45"/>
  <c r="N123" i="45"/>
  <c r="N122" i="45"/>
  <c r="N121" i="45"/>
  <c r="N120" i="45"/>
  <c r="N119" i="45"/>
  <c r="N118" i="45"/>
  <c r="N117" i="45"/>
  <c r="N116" i="45"/>
  <c r="N115" i="45"/>
  <c r="N114" i="45"/>
  <c r="N113" i="45"/>
  <c r="N112" i="45"/>
  <c r="N111" i="45"/>
  <c r="N110" i="45"/>
  <c r="N109" i="45"/>
  <c r="N108" i="45"/>
  <c r="N107" i="45"/>
  <c r="N106" i="45"/>
  <c r="N105" i="45"/>
  <c r="N104" i="45"/>
  <c r="N103" i="45"/>
  <c r="N102" i="45"/>
  <c r="N101" i="45"/>
  <c r="N100" i="45"/>
  <c r="N99" i="45"/>
  <c r="N98" i="45"/>
  <c r="N97" i="45"/>
  <c r="N96" i="45"/>
  <c r="N95" i="45"/>
  <c r="N94" i="45"/>
  <c r="N93" i="45"/>
  <c r="N92" i="45"/>
  <c r="N91" i="45"/>
  <c r="N90" i="45"/>
  <c r="N89" i="45"/>
  <c r="N88" i="45"/>
  <c r="N87" i="45"/>
  <c r="N86" i="45"/>
  <c r="N85" i="45"/>
  <c r="N84" i="45"/>
  <c r="N83" i="45"/>
  <c r="N82" i="45"/>
  <c r="N81" i="45"/>
  <c r="N80" i="45"/>
  <c r="N79" i="45"/>
  <c r="N78" i="45"/>
  <c r="N77" i="45"/>
  <c r="N76" i="45"/>
  <c r="N75" i="45"/>
  <c r="N74" i="45"/>
  <c r="N73" i="45"/>
  <c r="N72" i="45"/>
  <c r="N71" i="45"/>
  <c r="N70" i="45"/>
  <c r="N69" i="45"/>
  <c r="N68" i="45"/>
  <c r="N67" i="45"/>
  <c r="N66" i="45"/>
  <c r="N65" i="45"/>
  <c r="N64" i="45"/>
  <c r="N63" i="45"/>
  <c r="N62" i="45"/>
  <c r="N61" i="45"/>
  <c r="N60" i="45"/>
  <c r="N59" i="45"/>
  <c r="N58" i="45"/>
  <c r="N57" i="45"/>
  <c r="N56" i="45"/>
  <c r="N55" i="45"/>
  <c r="N54" i="45"/>
  <c r="N53" i="45"/>
  <c r="N52" i="45"/>
  <c r="N51" i="45"/>
  <c r="N50" i="45"/>
  <c r="N49" i="45"/>
  <c r="N48" i="45"/>
  <c r="N47" i="45"/>
  <c r="N46" i="45"/>
  <c r="N45" i="45"/>
  <c r="N44" i="45"/>
  <c r="N43" i="45"/>
  <c r="N42" i="45"/>
  <c r="N41" i="45"/>
  <c r="N40" i="45"/>
  <c r="N39" i="45"/>
  <c r="N38" i="45"/>
  <c r="N37" i="45"/>
  <c r="N36" i="45"/>
  <c r="N35" i="45"/>
  <c r="N34" i="45"/>
  <c r="N33" i="45"/>
  <c r="N32" i="45"/>
  <c r="N31" i="45"/>
  <c r="N30" i="45"/>
  <c r="N29" i="45"/>
  <c r="N28" i="45"/>
  <c r="N27" i="45"/>
  <c r="N26" i="45"/>
  <c r="N25" i="45"/>
  <c r="N24" i="45"/>
  <c r="N23" i="45"/>
  <c r="N22" i="45"/>
  <c r="N21" i="45"/>
  <c r="N20" i="45"/>
  <c r="N19" i="45"/>
  <c r="N18" i="45"/>
  <c r="N17" i="45"/>
  <c r="N16" i="45"/>
  <c r="N15" i="45"/>
  <c r="N14" i="45"/>
  <c r="N13" i="45"/>
  <c r="N12" i="45"/>
  <c r="N11" i="45"/>
  <c r="N10" i="45"/>
  <c r="N9" i="45"/>
  <c r="N8" i="45"/>
  <c r="N7" i="45"/>
  <c r="N6" i="45"/>
  <c r="N5" i="45"/>
  <c r="N4" i="45"/>
  <c r="N3" i="45"/>
  <c r="N2" i="45"/>
  <c r="AS2" i="36"/>
  <c r="AF142" i="45"/>
  <c r="AF160" i="45"/>
  <c r="AF166" i="45"/>
  <c r="AF178" i="45"/>
  <c r="AF145" i="45"/>
  <c r="AF151" i="45"/>
  <c r="AF161" i="45"/>
  <c r="M2" i="45"/>
  <c r="O2" i="45"/>
  <c r="P2" i="45"/>
  <c r="Q2" i="45"/>
  <c r="R2" i="45"/>
  <c r="S2" i="45"/>
  <c r="M3" i="45"/>
  <c r="O3" i="45"/>
  <c r="P3" i="45"/>
  <c r="Q3" i="45"/>
  <c r="R3" i="45"/>
  <c r="S3" i="45"/>
  <c r="M4" i="45"/>
  <c r="O4" i="45"/>
  <c r="P4" i="45"/>
  <c r="Q4" i="45"/>
  <c r="R4" i="45"/>
  <c r="S4" i="45"/>
  <c r="M5" i="45"/>
  <c r="O5" i="45"/>
  <c r="P5" i="45"/>
  <c r="Q5" i="45"/>
  <c r="R5" i="45"/>
  <c r="S5" i="45"/>
  <c r="M6" i="45"/>
  <c r="O6" i="45"/>
  <c r="P6" i="45"/>
  <c r="Q6" i="45"/>
  <c r="R6" i="45"/>
  <c r="S6" i="45"/>
  <c r="M7" i="45"/>
  <c r="O7" i="45"/>
  <c r="P7" i="45"/>
  <c r="Q7" i="45"/>
  <c r="R7" i="45"/>
  <c r="S7" i="45"/>
  <c r="M8" i="45"/>
  <c r="O8" i="45"/>
  <c r="P8" i="45"/>
  <c r="Q8" i="45"/>
  <c r="R8" i="45"/>
  <c r="S8" i="45"/>
  <c r="M9" i="45"/>
  <c r="O9" i="45"/>
  <c r="P9" i="45"/>
  <c r="Q9" i="45"/>
  <c r="R9" i="45"/>
  <c r="S9" i="45"/>
  <c r="M10" i="45"/>
  <c r="O10" i="45"/>
  <c r="P10" i="45"/>
  <c r="Q10" i="45"/>
  <c r="R10" i="45"/>
  <c r="S10" i="45"/>
  <c r="M11" i="45"/>
  <c r="O11" i="45"/>
  <c r="P11" i="45"/>
  <c r="Q11" i="45"/>
  <c r="R11" i="45"/>
  <c r="S11" i="45"/>
  <c r="M12" i="45"/>
  <c r="O12" i="45"/>
  <c r="P12" i="45"/>
  <c r="Q12" i="45"/>
  <c r="R12" i="45"/>
  <c r="S12" i="45"/>
  <c r="M13" i="45"/>
  <c r="O13" i="45"/>
  <c r="P13" i="45"/>
  <c r="Q13" i="45"/>
  <c r="R13" i="45"/>
  <c r="S13" i="45"/>
  <c r="M14" i="45"/>
  <c r="O14" i="45"/>
  <c r="P14" i="45"/>
  <c r="Q14" i="45"/>
  <c r="R14" i="45"/>
  <c r="S14" i="45"/>
  <c r="M15" i="45"/>
  <c r="O15" i="45"/>
  <c r="P15" i="45"/>
  <c r="Q15" i="45"/>
  <c r="R15" i="45"/>
  <c r="S15" i="45"/>
  <c r="M16" i="45"/>
  <c r="O16" i="45"/>
  <c r="P16" i="45"/>
  <c r="Q16" i="45"/>
  <c r="R16" i="45"/>
  <c r="S16" i="45"/>
  <c r="M17" i="45"/>
  <c r="O17" i="45"/>
  <c r="P17" i="45"/>
  <c r="Q17" i="45"/>
  <c r="R17" i="45"/>
  <c r="S17" i="45"/>
  <c r="M18" i="45"/>
  <c r="O18" i="45"/>
  <c r="P18" i="45"/>
  <c r="Q18" i="45"/>
  <c r="R18" i="45"/>
  <c r="S18" i="45"/>
  <c r="M19" i="45"/>
  <c r="O19" i="45"/>
  <c r="P19" i="45"/>
  <c r="Q19" i="45"/>
  <c r="R19" i="45"/>
  <c r="S19" i="45"/>
  <c r="M20" i="45"/>
  <c r="O20" i="45"/>
  <c r="P20" i="45"/>
  <c r="Q20" i="45"/>
  <c r="R20" i="45"/>
  <c r="S20" i="45"/>
  <c r="M21" i="45"/>
  <c r="O21" i="45"/>
  <c r="P21" i="45"/>
  <c r="Q21" i="45"/>
  <c r="R21" i="45"/>
  <c r="S21" i="45"/>
  <c r="M22" i="45"/>
  <c r="O22" i="45"/>
  <c r="P22" i="45"/>
  <c r="Q22" i="45"/>
  <c r="R22" i="45"/>
  <c r="S22" i="45"/>
  <c r="M23" i="45"/>
  <c r="O23" i="45"/>
  <c r="P23" i="45"/>
  <c r="Q23" i="45"/>
  <c r="R23" i="45"/>
  <c r="S23" i="45"/>
  <c r="M24" i="45"/>
  <c r="O24" i="45"/>
  <c r="P24" i="45"/>
  <c r="Q24" i="45"/>
  <c r="R24" i="45"/>
  <c r="S24" i="45"/>
  <c r="M25" i="45"/>
  <c r="O25" i="45"/>
  <c r="P25" i="45"/>
  <c r="Q25" i="45"/>
  <c r="R25" i="45"/>
  <c r="S25" i="45"/>
  <c r="M26" i="45"/>
  <c r="O26" i="45"/>
  <c r="P26" i="45"/>
  <c r="Q26" i="45"/>
  <c r="R26" i="45"/>
  <c r="S26" i="45"/>
  <c r="M27" i="45"/>
  <c r="O27" i="45"/>
  <c r="P27" i="45"/>
  <c r="Q27" i="45"/>
  <c r="R27" i="45"/>
  <c r="S27" i="45"/>
  <c r="M28" i="45"/>
  <c r="O28" i="45"/>
  <c r="P28" i="45"/>
  <c r="Q28" i="45"/>
  <c r="R28" i="45"/>
  <c r="S28" i="45"/>
  <c r="M29" i="45"/>
  <c r="O29" i="45"/>
  <c r="P29" i="45"/>
  <c r="Q29" i="45"/>
  <c r="R29" i="45"/>
  <c r="S29" i="45"/>
  <c r="M30" i="45"/>
  <c r="O30" i="45"/>
  <c r="P30" i="45"/>
  <c r="Q30" i="45"/>
  <c r="R30" i="45"/>
  <c r="S30" i="45"/>
  <c r="M31" i="45"/>
  <c r="O31" i="45"/>
  <c r="P31" i="45"/>
  <c r="Q31" i="45"/>
  <c r="R31" i="45"/>
  <c r="S31" i="45"/>
  <c r="M32" i="45"/>
  <c r="O32" i="45"/>
  <c r="P32" i="45"/>
  <c r="Q32" i="45"/>
  <c r="R32" i="45"/>
  <c r="S32" i="45"/>
  <c r="M33" i="45"/>
  <c r="O33" i="45"/>
  <c r="P33" i="45"/>
  <c r="Q33" i="45"/>
  <c r="R33" i="45"/>
  <c r="S33" i="45"/>
  <c r="M34" i="45"/>
  <c r="O34" i="45"/>
  <c r="P34" i="45"/>
  <c r="Q34" i="45"/>
  <c r="R34" i="45"/>
  <c r="S34" i="45"/>
  <c r="M35" i="45"/>
  <c r="O35" i="45"/>
  <c r="P35" i="45"/>
  <c r="Q35" i="45"/>
  <c r="R35" i="45"/>
  <c r="S35" i="45"/>
  <c r="M36" i="45"/>
  <c r="O36" i="45"/>
  <c r="P36" i="45"/>
  <c r="Q36" i="45"/>
  <c r="R36" i="45"/>
  <c r="S36" i="45"/>
  <c r="M37" i="45"/>
  <c r="O37" i="45"/>
  <c r="P37" i="45"/>
  <c r="Q37" i="45"/>
  <c r="R37" i="45"/>
  <c r="S37" i="45"/>
  <c r="M38" i="45"/>
  <c r="O38" i="45"/>
  <c r="P38" i="45"/>
  <c r="Q38" i="45"/>
  <c r="R38" i="45"/>
  <c r="S38" i="45"/>
  <c r="M39" i="45"/>
  <c r="O39" i="45"/>
  <c r="P39" i="45"/>
  <c r="Q39" i="45"/>
  <c r="R39" i="45"/>
  <c r="S39" i="45"/>
  <c r="M40" i="45"/>
  <c r="O40" i="45"/>
  <c r="P40" i="45"/>
  <c r="Q40" i="45"/>
  <c r="R40" i="45"/>
  <c r="S40" i="45"/>
  <c r="M41" i="45"/>
  <c r="O41" i="45"/>
  <c r="P41" i="45"/>
  <c r="Q41" i="45"/>
  <c r="R41" i="45"/>
  <c r="S41" i="45"/>
  <c r="M42" i="45"/>
  <c r="O42" i="45"/>
  <c r="P42" i="45"/>
  <c r="Q42" i="45"/>
  <c r="R42" i="45"/>
  <c r="S42" i="45"/>
  <c r="M43" i="45"/>
  <c r="O43" i="45"/>
  <c r="P43" i="45"/>
  <c r="Q43" i="45"/>
  <c r="R43" i="45"/>
  <c r="S43" i="45"/>
  <c r="M44" i="45"/>
  <c r="O44" i="45"/>
  <c r="P44" i="45"/>
  <c r="Q44" i="45"/>
  <c r="R44" i="45"/>
  <c r="S44" i="45"/>
  <c r="M45" i="45"/>
  <c r="O45" i="45"/>
  <c r="P45" i="45"/>
  <c r="Q45" i="45"/>
  <c r="R45" i="45"/>
  <c r="S45" i="45"/>
  <c r="M46" i="45"/>
  <c r="O46" i="45"/>
  <c r="P46" i="45"/>
  <c r="Q46" i="45"/>
  <c r="R46" i="45"/>
  <c r="S46" i="45"/>
  <c r="M47" i="45"/>
  <c r="O47" i="45"/>
  <c r="P47" i="45"/>
  <c r="Q47" i="45"/>
  <c r="R47" i="45"/>
  <c r="S47" i="45"/>
  <c r="M48" i="45"/>
  <c r="O48" i="45"/>
  <c r="P48" i="45"/>
  <c r="Q48" i="45"/>
  <c r="R48" i="45"/>
  <c r="S48" i="45"/>
  <c r="M49" i="45"/>
  <c r="O49" i="45"/>
  <c r="P49" i="45"/>
  <c r="Q49" i="45"/>
  <c r="R49" i="45"/>
  <c r="S49" i="45"/>
  <c r="M50" i="45"/>
  <c r="O50" i="45"/>
  <c r="P50" i="45"/>
  <c r="Q50" i="45"/>
  <c r="R50" i="45"/>
  <c r="S50" i="45"/>
  <c r="M51" i="45"/>
  <c r="O51" i="45"/>
  <c r="P51" i="45"/>
  <c r="Q51" i="45"/>
  <c r="R51" i="45"/>
  <c r="S51" i="45"/>
  <c r="M52" i="45"/>
  <c r="O52" i="45"/>
  <c r="P52" i="45"/>
  <c r="Q52" i="45"/>
  <c r="R52" i="45"/>
  <c r="S52" i="45"/>
  <c r="M53" i="45"/>
  <c r="O53" i="45"/>
  <c r="P53" i="45"/>
  <c r="Q53" i="45"/>
  <c r="R53" i="45"/>
  <c r="S53" i="45"/>
  <c r="M54" i="45"/>
  <c r="O54" i="45"/>
  <c r="P54" i="45"/>
  <c r="Q54" i="45"/>
  <c r="R54" i="45"/>
  <c r="S54" i="45"/>
  <c r="M55" i="45"/>
  <c r="O55" i="45"/>
  <c r="P55" i="45"/>
  <c r="Q55" i="45"/>
  <c r="R55" i="45"/>
  <c r="S55" i="45"/>
  <c r="M56" i="45"/>
  <c r="O56" i="45"/>
  <c r="P56" i="45"/>
  <c r="Q56" i="45"/>
  <c r="R56" i="45"/>
  <c r="S56" i="45"/>
  <c r="M57" i="45"/>
  <c r="O57" i="45"/>
  <c r="P57" i="45"/>
  <c r="Q57" i="45"/>
  <c r="R57" i="45"/>
  <c r="S57" i="45"/>
  <c r="M58" i="45"/>
  <c r="O58" i="45"/>
  <c r="P58" i="45"/>
  <c r="Q58" i="45"/>
  <c r="R58" i="45"/>
  <c r="S58" i="45"/>
  <c r="M59" i="45"/>
  <c r="O59" i="45"/>
  <c r="P59" i="45"/>
  <c r="Q59" i="45"/>
  <c r="R59" i="45"/>
  <c r="S59" i="45"/>
  <c r="M60" i="45"/>
  <c r="O60" i="45"/>
  <c r="P60" i="45"/>
  <c r="Q60" i="45"/>
  <c r="R60" i="45"/>
  <c r="S60" i="45"/>
  <c r="M61" i="45"/>
  <c r="O61" i="45"/>
  <c r="P61" i="45"/>
  <c r="Q61" i="45"/>
  <c r="R61" i="45"/>
  <c r="S61" i="45"/>
  <c r="M62" i="45"/>
  <c r="O62" i="45"/>
  <c r="P62" i="45"/>
  <c r="Q62" i="45"/>
  <c r="R62" i="45"/>
  <c r="S62" i="45"/>
  <c r="M63" i="45"/>
  <c r="O63" i="45"/>
  <c r="P63" i="45"/>
  <c r="Q63" i="45"/>
  <c r="R63" i="45"/>
  <c r="S63" i="45"/>
  <c r="M64" i="45"/>
  <c r="O64" i="45"/>
  <c r="P64" i="45"/>
  <c r="Q64" i="45"/>
  <c r="R64" i="45"/>
  <c r="S64" i="45"/>
  <c r="M65" i="45"/>
  <c r="O65" i="45"/>
  <c r="P65" i="45"/>
  <c r="Q65" i="45"/>
  <c r="R65" i="45"/>
  <c r="S65" i="45"/>
  <c r="M66" i="45"/>
  <c r="O66" i="45"/>
  <c r="P66" i="45"/>
  <c r="Q66" i="45"/>
  <c r="R66" i="45"/>
  <c r="S66" i="45"/>
  <c r="M67" i="45"/>
  <c r="O67" i="45"/>
  <c r="P67" i="45"/>
  <c r="Q67" i="45"/>
  <c r="R67" i="45"/>
  <c r="S67" i="45"/>
  <c r="M68" i="45"/>
  <c r="O68" i="45"/>
  <c r="P68" i="45"/>
  <c r="Q68" i="45"/>
  <c r="R68" i="45"/>
  <c r="S68" i="45"/>
  <c r="M69" i="45"/>
  <c r="O69" i="45"/>
  <c r="P69" i="45"/>
  <c r="Q69" i="45"/>
  <c r="R69" i="45"/>
  <c r="S69" i="45"/>
  <c r="M70" i="45"/>
  <c r="O70" i="45"/>
  <c r="P70" i="45"/>
  <c r="Q70" i="45"/>
  <c r="R70" i="45"/>
  <c r="S70" i="45"/>
  <c r="M71" i="45"/>
  <c r="O71" i="45"/>
  <c r="P71" i="45"/>
  <c r="Q71" i="45"/>
  <c r="R71" i="45"/>
  <c r="S71" i="45"/>
  <c r="M72" i="45"/>
  <c r="O72" i="45"/>
  <c r="P72" i="45"/>
  <c r="Q72" i="45"/>
  <c r="R72" i="45"/>
  <c r="S72" i="45"/>
  <c r="M73" i="45"/>
  <c r="O73" i="45"/>
  <c r="P73" i="45"/>
  <c r="Q73" i="45"/>
  <c r="R73" i="45"/>
  <c r="S73" i="45"/>
  <c r="M74" i="45"/>
  <c r="O74" i="45"/>
  <c r="P74" i="45"/>
  <c r="Q74" i="45"/>
  <c r="R74" i="45"/>
  <c r="S74" i="45"/>
  <c r="M75" i="45"/>
  <c r="O75" i="45"/>
  <c r="P75" i="45"/>
  <c r="Q75" i="45"/>
  <c r="R75" i="45"/>
  <c r="S75" i="45"/>
  <c r="M76" i="45"/>
  <c r="O76" i="45"/>
  <c r="P76" i="45"/>
  <c r="Q76" i="45"/>
  <c r="R76" i="45"/>
  <c r="S76" i="45"/>
  <c r="M77" i="45"/>
  <c r="O77" i="45"/>
  <c r="P77" i="45"/>
  <c r="Q77" i="45"/>
  <c r="R77" i="45"/>
  <c r="S77" i="45"/>
  <c r="M78" i="45"/>
  <c r="O78" i="45"/>
  <c r="P78" i="45"/>
  <c r="Q78" i="45"/>
  <c r="R78" i="45"/>
  <c r="S78" i="45"/>
  <c r="M79" i="45"/>
  <c r="O79" i="45"/>
  <c r="P79" i="45"/>
  <c r="Q79" i="45"/>
  <c r="R79" i="45"/>
  <c r="S79" i="45"/>
  <c r="M80" i="45"/>
  <c r="O80" i="45"/>
  <c r="P80" i="45"/>
  <c r="Q80" i="45"/>
  <c r="R80" i="45"/>
  <c r="S80" i="45"/>
  <c r="M81" i="45"/>
  <c r="O81" i="45"/>
  <c r="P81" i="45"/>
  <c r="Q81" i="45"/>
  <c r="R81" i="45"/>
  <c r="S81" i="45"/>
  <c r="M82" i="45"/>
  <c r="O82" i="45"/>
  <c r="P82" i="45"/>
  <c r="Q82" i="45"/>
  <c r="R82" i="45"/>
  <c r="S82" i="45"/>
  <c r="M83" i="45"/>
  <c r="O83" i="45"/>
  <c r="P83" i="45"/>
  <c r="Q83" i="45"/>
  <c r="R83" i="45"/>
  <c r="S83" i="45"/>
  <c r="M84" i="45"/>
  <c r="O84" i="45"/>
  <c r="P84" i="45"/>
  <c r="Q84" i="45"/>
  <c r="R84" i="45"/>
  <c r="S84" i="45"/>
  <c r="M85" i="45"/>
  <c r="O85" i="45"/>
  <c r="P85" i="45"/>
  <c r="Q85" i="45"/>
  <c r="R85" i="45"/>
  <c r="S85" i="45"/>
  <c r="M86" i="45"/>
  <c r="O86" i="45"/>
  <c r="P86" i="45"/>
  <c r="Q86" i="45"/>
  <c r="R86" i="45"/>
  <c r="S86" i="45"/>
  <c r="M87" i="45"/>
  <c r="O87" i="45"/>
  <c r="P87" i="45"/>
  <c r="Q87" i="45"/>
  <c r="R87" i="45"/>
  <c r="S87" i="45"/>
  <c r="M88" i="45"/>
  <c r="O88" i="45"/>
  <c r="P88" i="45"/>
  <c r="Q88" i="45"/>
  <c r="R88" i="45"/>
  <c r="S88" i="45"/>
  <c r="M89" i="45"/>
  <c r="O89" i="45"/>
  <c r="P89" i="45"/>
  <c r="Q89" i="45"/>
  <c r="R89" i="45"/>
  <c r="S89" i="45"/>
  <c r="M90" i="45"/>
  <c r="O90" i="45"/>
  <c r="P90" i="45"/>
  <c r="Q90" i="45"/>
  <c r="R90" i="45"/>
  <c r="S90" i="45"/>
  <c r="M91" i="45"/>
  <c r="O91" i="45"/>
  <c r="P91" i="45"/>
  <c r="Q91" i="45"/>
  <c r="R91" i="45"/>
  <c r="S91" i="45"/>
  <c r="M92" i="45"/>
  <c r="O92" i="45"/>
  <c r="P92" i="45"/>
  <c r="Q92" i="45"/>
  <c r="R92" i="45"/>
  <c r="S92" i="45"/>
  <c r="M93" i="45"/>
  <c r="O93" i="45"/>
  <c r="P93" i="45"/>
  <c r="Q93" i="45"/>
  <c r="R93" i="45"/>
  <c r="S93" i="45"/>
  <c r="M94" i="45"/>
  <c r="O94" i="45"/>
  <c r="P94" i="45"/>
  <c r="Q94" i="45"/>
  <c r="R94" i="45"/>
  <c r="S94" i="45"/>
  <c r="M95" i="45"/>
  <c r="O95" i="45"/>
  <c r="P95" i="45"/>
  <c r="Q95" i="45"/>
  <c r="R95" i="45"/>
  <c r="S95" i="45"/>
  <c r="M96" i="45"/>
  <c r="O96" i="45"/>
  <c r="P96" i="45"/>
  <c r="Q96" i="45"/>
  <c r="R96" i="45"/>
  <c r="S96" i="45"/>
  <c r="M97" i="45"/>
  <c r="O97" i="45"/>
  <c r="P97" i="45"/>
  <c r="Q97" i="45"/>
  <c r="R97" i="45"/>
  <c r="S97" i="45"/>
  <c r="M98" i="45"/>
  <c r="O98" i="45"/>
  <c r="P98" i="45"/>
  <c r="Q98" i="45"/>
  <c r="R98" i="45"/>
  <c r="S98" i="45"/>
  <c r="M99" i="45"/>
  <c r="O99" i="45"/>
  <c r="P99" i="45"/>
  <c r="Q99" i="45"/>
  <c r="R99" i="45"/>
  <c r="S99" i="45"/>
  <c r="M100" i="45"/>
  <c r="O100" i="45"/>
  <c r="P100" i="45"/>
  <c r="Q100" i="45"/>
  <c r="R100" i="45"/>
  <c r="S100" i="45"/>
  <c r="M101" i="45"/>
  <c r="O101" i="45"/>
  <c r="P101" i="45"/>
  <c r="Q101" i="45"/>
  <c r="R101" i="45"/>
  <c r="S101" i="45"/>
  <c r="M102" i="45"/>
  <c r="O102" i="45"/>
  <c r="P102" i="45"/>
  <c r="Q102" i="45"/>
  <c r="R102" i="45"/>
  <c r="S102" i="45"/>
  <c r="M103" i="45"/>
  <c r="O103" i="45"/>
  <c r="P103" i="45"/>
  <c r="Q103" i="45"/>
  <c r="R103" i="45"/>
  <c r="S103" i="45"/>
  <c r="M104" i="45"/>
  <c r="O104" i="45"/>
  <c r="P104" i="45"/>
  <c r="Q104" i="45"/>
  <c r="R104" i="45"/>
  <c r="S104" i="45"/>
  <c r="M105" i="45"/>
  <c r="O105" i="45"/>
  <c r="P105" i="45"/>
  <c r="Q105" i="45"/>
  <c r="R105" i="45"/>
  <c r="S105" i="45"/>
  <c r="M106" i="45"/>
  <c r="O106" i="45"/>
  <c r="P106" i="45"/>
  <c r="Q106" i="45"/>
  <c r="R106" i="45"/>
  <c r="S106" i="45"/>
  <c r="M107" i="45"/>
  <c r="O107" i="45"/>
  <c r="P107" i="45"/>
  <c r="Q107" i="45"/>
  <c r="R107" i="45"/>
  <c r="S107" i="45"/>
  <c r="M108" i="45"/>
  <c r="O108" i="45"/>
  <c r="P108" i="45"/>
  <c r="Q108" i="45"/>
  <c r="R108" i="45"/>
  <c r="S108" i="45"/>
  <c r="M109" i="45"/>
  <c r="O109" i="45"/>
  <c r="P109" i="45"/>
  <c r="Q109" i="45"/>
  <c r="R109" i="45"/>
  <c r="S109" i="45"/>
  <c r="M110" i="45"/>
  <c r="O110" i="45"/>
  <c r="P110" i="45"/>
  <c r="Q110" i="45"/>
  <c r="R110" i="45"/>
  <c r="S110" i="45"/>
  <c r="M111" i="45"/>
  <c r="O111" i="45"/>
  <c r="P111" i="45"/>
  <c r="Q111" i="45"/>
  <c r="R111" i="45"/>
  <c r="S111" i="45"/>
  <c r="M112" i="45"/>
  <c r="O112" i="45"/>
  <c r="P112" i="45"/>
  <c r="Q112" i="45"/>
  <c r="R112" i="45"/>
  <c r="S112" i="45"/>
  <c r="M113" i="45"/>
  <c r="O113" i="45"/>
  <c r="P113" i="45"/>
  <c r="Q113" i="45"/>
  <c r="R113" i="45"/>
  <c r="S113" i="45"/>
  <c r="M114" i="45"/>
  <c r="O114" i="45"/>
  <c r="P114" i="45"/>
  <c r="Q114" i="45"/>
  <c r="R114" i="45"/>
  <c r="S114" i="45"/>
  <c r="M115" i="45"/>
  <c r="O115" i="45"/>
  <c r="P115" i="45"/>
  <c r="Q115" i="45"/>
  <c r="R115" i="45"/>
  <c r="S115" i="45"/>
  <c r="M116" i="45"/>
  <c r="O116" i="45"/>
  <c r="P116" i="45"/>
  <c r="Q116" i="45"/>
  <c r="R116" i="45"/>
  <c r="S116" i="45"/>
  <c r="M117" i="45"/>
  <c r="O117" i="45"/>
  <c r="P117" i="45"/>
  <c r="Q117" i="45"/>
  <c r="R117" i="45"/>
  <c r="S117" i="45"/>
  <c r="M118" i="45"/>
  <c r="O118" i="45"/>
  <c r="P118" i="45"/>
  <c r="Q118" i="45"/>
  <c r="R118" i="45"/>
  <c r="S118" i="45"/>
  <c r="M119" i="45"/>
  <c r="O119" i="45"/>
  <c r="P119" i="45"/>
  <c r="Q119" i="45"/>
  <c r="R119" i="45"/>
  <c r="S119" i="45"/>
  <c r="M120" i="45"/>
  <c r="O120" i="45"/>
  <c r="P120" i="45"/>
  <c r="Q120" i="45"/>
  <c r="R120" i="45"/>
  <c r="S120" i="45"/>
  <c r="M121" i="45"/>
  <c r="O121" i="45"/>
  <c r="P121" i="45"/>
  <c r="Q121" i="45"/>
  <c r="R121" i="45"/>
  <c r="S121" i="45"/>
  <c r="M122" i="45"/>
  <c r="O122" i="45"/>
  <c r="P122" i="45"/>
  <c r="Q122" i="45"/>
  <c r="R122" i="45"/>
  <c r="S122" i="45"/>
  <c r="M123" i="45"/>
  <c r="O123" i="45"/>
  <c r="P123" i="45"/>
  <c r="Q123" i="45"/>
  <c r="R123" i="45"/>
  <c r="S123" i="45"/>
  <c r="M124" i="45"/>
  <c r="O124" i="45"/>
  <c r="P124" i="45"/>
  <c r="Q124" i="45"/>
  <c r="R124" i="45"/>
  <c r="S124" i="45"/>
  <c r="M125" i="45"/>
  <c r="O125" i="45"/>
  <c r="P125" i="45"/>
  <c r="Q125" i="45"/>
  <c r="R125" i="45"/>
  <c r="S125" i="45"/>
  <c r="M126" i="45"/>
  <c r="O126" i="45"/>
  <c r="P126" i="45"/>
  <c r="Q126" i="45"/>
  <c r="R126" i="45"/>
  <c r="S126" i="45"/>
  <c r="M127" i="45"/>
  <c r="O127" i="45"/>
  <c r="P127" i="45"/>
  <c r="Q127" i="45"/>
  <c r="R127" i="45"/>
  <c r="S127" i="45"/>
  <c r="M128" i="45"/>
  <c r="O128" i="45"/>
  <c r="P128" i="45"/>
  <c r="Q128" i="45"/>
  <c r="R128" i="45"/>
  <c r="S128" i="45"/>
  <c r="M129" i="45"/>
  <c r="O129" i="45"/>
  <c r="P129" i="45"/>
  <c r="Q129" i="45"/>
  <c r="R129" i="45"/>
  <c r="S129" i="45"/>
  <c r="M130" i="45"/>
  <c r="O130" i="45"/>
  <c r="P130" i="45"/>
  <c r="Q130" i="45"/>
  <c r="R130" i="45"/>
  <c r="S130" i="45"/>
  <c r="M131" i="45"/>
  <c r="O131" i="45"/>
  <c r="P131" i="45"/>
  <c r="Q131" i="45"/>
  <c r="R131" i="45"/>
  <c r="S131" i="45"/>
  <c r="M132" i="45"/>
  <c r="O132" i="45"/>
  <c r="P132" i="45"/>
  <c r="Q132" i="45"/>
  <c r="R132" i="45"/>
  <c r="S132" i="45"/>
  <c r="M133" i="45"/>
  <c r="O133" i="45"/>
  <c r="P133" i="45"/>
  <c r="Q133" i="45"/>
  <c r="R133" i="45"/>
  <c r="S133" i="45"/>
  <c r="M134" i="45"/>
  <c r="O134" i="45"/>
  <c r="P134" i="45"/>
  <c r="Q134" i="45"/>
  <c r="R134" i="45"/>
  <c r="S134" i="45"/>
  <c r="M135" i="45"/>
  <c r="O135" i="45"/>
  <c r="P135" i="45"/>
  <c r="Q135" i="45"/>
  <c r="R135" i="45"/>
  <c r="S135" i="45"/>
  <c r="M136" i="45"/>
  <c r="O136" i="45"/>
  <c r="P136" i="45"/>
  <c r="Q136" i="45"/>
  <c r="R136" i="45"/>
  <c r="S136" i="45"/>
  <c r="M137" i="45"/>
  <c r="O137" i="45"/>
  <c r="P137" i="45"/>
  <c r="Q137" i="45"/>
  <c r="R137" i="45"/>
  <c r="S137" i="45"/>
  <c r="M138" i="45"/>
  <c r="O138" i="45"/>
  <c r="P138" i="45"/>
  <c r="Q138" i="45"/>
  <c r="R138" i="45"/>
  <c r="S138" i="45"/>
  <c r="M139" i="45"/>
  <c r="O139" i="45"/>
  <c r="P139" i="45"/>
  <c r="Q139" i="45"/>
  <c r="R139" i="45"/>
  <c r="S139" i="45"/>
  <c r="M140" i="45"/>
  <c r="O140" i="45"/>
  <c r="P140" i="45"/>
  <c r="Q140" i="45"/>
  <c r="R140" i="45"/>
  <c r="S140" i="45"/>
  <c r="L141" i="45"/>
  <c r="M141" i="45"/>
  <c r="AE141" i="45" s="1"/>
  <c r="AF141" i="45"/>
  <c r="O141" i="45"/>
  <c r="AG141" i="45" s="1"/>
  <c r="P141" i="45"/>
  <c r="AH141" i="45" s="1"/>
  <c r="Q141" i="45"/>
  <c r="AI141" i="45" s="1"/>
  <c r="R141" i="45"/>
  <c r="AJ141" i="45" s="1"/>
  <c r="S141" i="45"/>
  <c r="AK141" i="45" s="1"/>
  <c r="L142" i="45"/>
  <c r="M142" i="45"/>
  <c r="AE142" i="45" s="1"/>
  <c r="O142" i="45"/>
  <c r="AG142" i="45" s="1"/>
  <c r="P142" i="45"/>
  <c r="AH142" i="45" s="1"/>
  <c r="Q142" i="45"/>
  <c r="AI142" i="45" s="1"/>
  <c r="R142" i="45"/>
  <c r="AJ142" i="45" s="1"/>
  <c r="S142" i="45"/>
  <c r="AK142" i="45" s="1"/>
  <c r="L143" i="45"/>
  <c r="M143" i="45"/>
  <c r="AE143" i="45" s="1"/>
  <c r="O143" i="45"/>
  <c r="P143" i="45"/>
  <c r="AH143" i="45" s="1"/>
  <c r="Q143" i="45"/>
  <c r="AI143" i="45" s="1"/>
  <c r="R143" i="45"/>
  <c r="AJ143" i="45" s="1"/>
  <c r="S143" i="45"/>
  <c r="AK143" i="45" s="1"/>
  <c r="AF143" i="45"/>
  <c r="AG143" i="45"/>
  <c r="L144" i="45"/>
  <c r="AD144" i="45" s="1"/>
  <c r="M144" i="45"/>
  <c r="AE144" i="45" s="1"/>
  <c r="O144" i="45"/>
  <c r="AG144" i="45" s="1"/>
  <c r="P144" i="45"/>
  <c r="AH144" i="45" s="1"/>
  <c r="Q144" i="45"/>
  <c r="AI144" i="45" s="1"/>
  <c r="R144" i="45"/>
  <c r="AJ144" i="45" s="1"/>
  <c r="S144" i="45"/>
  <c r="AK144" i="45" s="1"/>
  <c r="AF144" i="45"/>
  <c r="L145" i="45"/>
  <c r="AD145" i="45" s="1"/>
  <c r="M145" i="45"/>
  <c r="O145" i="45"/>
  <c r="P145" i="45"/>
  <c r="Q145" i="45"/>
  <c r="AI145" i="45" s="1"/>
  <c r="R145" i="45"/>
  <c r="AJ145" i="45" s="1"/>
  <c r="S145" i="45"/>
  <c r="AK145" i="45" s="1"/>
  <c r="AE145" i="45"/>
  <c r="AG145" i="45"/>
  <c r="AH145" i="45"/>
  <c r="L146" i="45"/>
  <c r="M146" i="45"/>
  <c r="AE146" i="45" s="1"/>
  <c r="O146" i="45"/>
  <c r="P146" i="45"/>
  <c r="AH146" i="45" s="1"/>
  <c r="Q146" i="45"/>
  <c r="AI146" i="45" s="1"/>
  <c r="R146" i="45"/>
  <c r="AJ146" i="45" s="1"/>
  <c r="S146" i="45"/>
  <c r="AK146" i="45" s="1"/>
  <c r="AD146" i="45"/>
  <c r="AG146" i="45"/>
  <c r="L147" i="45"/>
  <c r="AD147" i="45" s="1"/>
  <c r="M147" i="45"/>
  <c r="AE147" i="45" s="1"/>
  <c r="O147" i="45"/>
  <c r="AG147" i="45" s="1"/>
  <c r="P147" i="45"/>
  <c r="AH147" i="45" s="1"/>
  <c r="Q147" i="45"/>
  <c r="AI147" i="45" s="1"/>
  <c r="R147" i="45"/>
  <c r="AJ147" i="45" s="1"/>
  <c r="S147" i="45"/>
  <c r="AK147" i="45" s="1"/>
  <c r="L148" i="45"/>
  <c r="AD148" i="45" s="1"/>
  <c r="M148" i="45"/>
  <c r="AE148" i="45" s="1"/>
  <c r="AF148" i="45"/>
  <c r="O148" i="45"/>
  <c r="AG148" i="45" s="1"/>
  <c r="P148" i="45"/>
  <c r="AH148" i="45" s="1"/>
  <c r="Q148" i="45"/>
  <c r="AI148" i="45" s="1"/>
  <c r="R148" i="45"/>
  <c r="AJ148" i="45" s="1"/>
  <c r="S148" i="45"/>
  <c r="AK148" i="45" s="1"/>
  <c r="L149" i="45"/>
  <c r="M149" i="45"/>
  <c r="AE149" i="45" s="1"/>
  <c r="AF149" i="45"/>
  <c r="O149" i="45"/>
  <c r="P149" i="45"/>
  <c r="AH149" i="45" s="1"/>
  <c r="Q149" i="45"/>
  <c r="AI149" i="45" s="1"/>
  <c r="R149" i="45"/>
  <c r="AJ149" i="45" s="1"/>
  <c r="S149" i="45"/>
  <c r="AK149" i="45" s="1"/>
  <c r="AD149" i="45"/>
  <c r="AG149" i="45"/>
  <c r="L150" i="45"/>
  <c r="AD150" i="45" s="1"/>
  <c r="M150" i="45"/>
  <c r="AE150" i="45" s="1"/>
  <c r="AF150" i="45"/>
  <c r="O150" i="45"/>
  <c r="AG150" i="45" s="1"/>
  <c r="P150" i="45"/>
  <c r="AH150" i="45" s="1"/>
  <c r="Q150" i="45"/>
  <c r="AI150" i="45" s="1"/>
  <c r="R150" i="45"/>
  <c r="AJ150" i="45" s="1"/>
  <c r="S150" i="45"/>
  <c r="AK150" i="45" s="1"/>
  <c r="L151" i="45"/>
  <c r="AD151" i="45" s="1"/>
  <c r="M151" i="45"/>
  <c r="AE151" i="45" s="1"/>
  <c r="O151" i="45"/>
  <c r="AG151" i="45" s="1"/>
  <c r="P151" i="45"/>
  <c r="AH151" i="45" s="1"/>
  <c r="Q151" i="45"/>
  <c r="AI151" i="45" s="1"/>
  <c r="R151" i="45"/>
  <c r="AJ151" i="45" s="1"/>
  <c r="S151" i="45"/>
  <c r="AK151" i="45" s="1"/>
  <c r="L152" i="45"/>
  <c r="M152" i="45"/>
  <c r="AE152" i="45" s="1"/>
  <c r="O152" i="45"/>
  <c r="P152" i="45"/>
  <c r="AH152" i="45" s="1"/>
  <c r="Q152" i="45"/>
  <c r="AI152" i="45" s="1"/>
  <c r="R152" i="45"/>
  <c r="AJ152" i="45" s="1"/>
  <c r="S152" i="45"/>
  <c r="AK152" i="45" s="1"/>
  <c r="AD152" i="45"/>
  <c r="AG152" i="45"/>
  <c r="L153" i="45"/>
  <c r="AD153" i="45" s="1"/>
  <c r="M153" i="45"/>
  <c r="AE153" i="45" s="1"/>
  <c r="O153" i="45"/>
  <c r="AG153" i="45" s="1"/>
  <c r="P153" i="45"/>
  <c r="AH153" i="45" s="1"/>
  <c r="Q153" i="45"/>
  <c r="AI153" i="45" s="1"/>
  <c r="R153" i="45"/>
  <c r="AJ153" i="45" s="1"/>
  <c r="S153" i="45"/>
  <c r="AK153" i="45" s="1"/>
  <c r="AF153" i="45"/>
  <c r="L154" i="45"/>
  <c r="AD154" i="45" s="1"/>
  <c r="M154" i="45"/>
  <c r="AE154" i="45" s="1"/>
  <c r="AF154" i="45"/>
  <c r="O154" i="45"/>
  <c r="P154" i="45"/>
  <c r="AH154" i="45" s="1"/>
  <c r="Q154" i="45"/>
  <c r="AI154" i="45" s="1"/>
  <c r="R154" i="45"/>
  <c r="AJ154" i="45" s="1"/>
  <c r="S154" i="45"/>
  <c r="AK154" i="45" s="1"/>
  <c r="AG154" i="45"/>
  <c r="L155" i="45"/>
  <c r="M155" i="45"/>
  <c r="AE155" i="45" s="1"/>
  <c r="AF155" i="45"/>
  <c r="O155" i="45"/>
  <c r="P155" i="45"/>
  <c r="AH155" i="45" s="1"/>
  <c r="Q155" i="45"/>
  <c r="AI155" i="45" s="1"/>
  <c r="R155" i="45"/>
  <c r="AJ155" i="45" s="1"/>
  <c r="S155" i="45"/>
  <c r="AK155" i="45" s="1"/>
  <c r="AD155" i="45"/>
  <c r="AG155" i="45"/>
  <c r="L156" i="45"/>
  <c r="AD156" i="45" s="1"/>
  <c r="M156" i="45"/>
  <c r="AE156" i="45" s="1"/>
  <c r="O156" i="45"/>
  <c r="AG156" i="45" s="1"/>
  <c r="P156" i="45"/>
  <c r="AH156" i="45" s="1"/>
  <c r="Q156" i="45"/>
  <c r="AI156" i="45" s="1"/>
  <c r="R156" i="45"/>
  <c r="AJ156" i="45" s="1"/>
  <c r="S156" i="45"/>
  <c r="AK156" i="45" s="1"/>
  <c r="AF156" i="45"/>
  <c r="L157" i="45"/>
  <c r="AD157" i="45" s="1"/>
  <c r="M157" i="45"/>
  <c r="AE157" i="45" s="1"/>
  <c r="AF157" i="45"/>
  <c r="O157" i="45"/>
  <c r="AG157" i="45" s="1"/>
  <c r="P157" i="45"/>
  <c r="AH157" i="45" s="1"/>
  <c r="Q157" i="45"/>
  <c r="AI157" i="45" s="1"/>
  <c r="R157" i="45"/>
  <c r="AJ157" i="45" s="1"/>
  <c r="S157" i="45"/>
  <c r="AK157" i="45" s="1"/>
  <c r="L158" i="45"/>
  <c r="M158" i="45"/>
  <c r="AE158" i="45" s="1"/>
  <c r="O158" i="45"/>
  <c r="P158" i="45"/>
  <c r="AH158" i="45" s="1"/>
  <c r="Q158" i="45"/>
  <c r="AI158" i="45" s="1"/>
  <c r="R158" i="45"/>
  <c r="AJ158" i="45" s="1"/>
  <c r="S158" i="45"/>
  <c r="AK158" i="45" s="1"/>
  <c r="AD158" i="45"/>
  <c r="AG158" i="45"/>
  <c r="L159" i="45"/>
  <c r="AD159" i="45" s="1"/>
  <c r="M159" i="45"/>
  <c r="AE159" i="45" s="1"/>
  <c r="O159" i="45"/>
  <c r="AG159" i="45" s="1"/>
  <c r="P159" i="45"/>
  <c r="AH159" i="45" s="1"/>
  <c r="Q159" i="45"/>
  <c r="AI159" i="45" s="1"/>
  <c r="R159" i="45"/>
  <c r="AJ159" i="45" s="1"/>
  <c r="S159" i="45"/>
  <c r="AK159" i="45" s="1"/>
  <c r="L160" i="45"/>
  <c r="AD160" i="45" s="1"/>
  <c r="M160" i="45"/>
  <c r="AE160" i="45" s="1"/>
  <c r="O160" i="45"/>
  <c r="AG160" i="45" s="1"/>
  <c r="P160" i="45"/>
  <c r="AH160" i="45" s="1"/>
  <c r="Q160" i="45"/>
  <c r="AI160" i="45" s="1"/>
  <c r="R160" i="45"/>
  <c r="AJ160" i="45" s="1"/>
  <c r="S160" i="45"/>
  <c r="AK160" i="45" s="1"/>
  <c r="L161" i="45"/>
  <c r="M161" i="45"/>
  <c r="AE161" i="45" s="1"/>
  <c r="O161" i="45"/>
  <c r="P161" i="45"/>
  <c r="AH161" i="45" s="1"/>
  <c r="Q161" i="45"/>
  <c r="AI161" i="45" s="1"/>
  <c r="R161" i="45"/>
  <c r="AJ161" i="45" s="1"/>
  <c r="S161" i="45"/>
  <c r="AK161" i="45" s="1"/>
  <c r="AD161" i="45"/>
  <c r="AG161" i="45"/>
  <c r="L162" i="45"/>
  <c r="AD162" i="45" s="1"/>
  <c r="M162" i="45"/>
  <c r="AE162" i="45" s="1"/>
  <c r="AF162" i="45"/>
  <c r="O162" i="45"/>
  <c r="AG162" i="45" s="1"/>
  <c r="P162" i="45"/>
  <c r="AH162" i="45" s="1"/>
  <c r="Q162" i="45"/>
  <c r="AI162" i="45" s="1"/>
  <c r="R162" i="45"/>
  <c r="AJ162" i="45" s="1"/>
  <c r="S162" i="45"/>
  <c r="AK162" i="45" s="1"/>
  <c r="L163" i="45"/>
  <c r="AD163" i="45" s="1"/>
  <c r="M163" i="45"/>
  <c r="AE163" i="45" s="1"/>
  <c r="AF163" i="45"/>
  <c r="O163" i="45"/>
  <c r="AG163" i="45" s="1"/>
  <c r="P163" i="45"/>
  <c r="AH163" i="45" s="1"/>
  <c r="Q163" i="45"/>
  <c r="AI163" i="45" s="1"/>
  <c r="R163" i="45"/>
  <c r="AJ163" i="45" s="1"/>
  <c r="S163" i="45"/>
  <c r="AK163" i="45" s="1"/>
  <c r="L164" i="45"/>
  <c r="M164" i="45"/>
  <c r="AE164" i="45" s="1"/>
  <c r="O164" i="45"/>
  <c r="P164" i="45"/>
  <c r="AH164" i="45" s="1"/>
  <c r="Q164" i="45"/>
  <c r="AI164" i="45" s="1"/>
  <c r="R164" i="45"/>
  <c r="AJ164" i="45" s="1"/>
  <c r="S164" i="45"/>
  <c r="AK164" i="45" s="1"/>
  <c r="AD164" i="45"/>
  <c r="AG164" i="45"/>
  <c r="L165" i="45"/>
  <c r="AD165" i="45" s="1"/>
  <c r="M165" i="45"/>
  <c r="AE165" i="45" s="1"/>
  <c r="O165" i="45"/>
  <c r="AG165" i="45" s="1"/>
  <c r="P165" i="45"/>
  <c r="AH165" i="45" s="1"/>
  <c r="Q165" i="45"/>
  <c r="AI165" i="45" s="1"/>
  <c r="R165" i="45"/>
  <c r="AJ165" i="45" s="1"/>
  <c r="S165" i="45"/>
  <c r="AK165" i="45" s="1"/>
  <c r="L166" i="45"/>
  <c r="AD166" i="45" s="1"/>
  <c r="M166" i="45"/>
  <c r="AE166" i="45" s="1"/>
  <c r="O166" i="45"/>
  <c r="AG166" i="45" s="1"/>
  <c r="P166" i="45"/>
  <c r="AH166" i="45" s="1"/>
  <c r="Q166" i="45"/>
  <c r="AI166" i="45" s="1"/>
  <c r="R166" i="45"/>
  <c r="AJ166" i="45" s="1"/>
  <c r="S166" i="45"/>
  <c r="AK166" i="45" s="1"/>
  <c r="L167" i="45"/>
  <c r="M167" i="45"/>
  <c r="AE167" i="45" s="1"/>
  <c r="AF167" i="45"/>
  <c r="O167" i="45"/>
  <c r="P167" i="45"/>
  <c r="AH167" i="45" s="1"/>
  <c r="Q167" i="45"/>
  <c r="AI167" i="45" s="1"/>
  <c r="R167" i="45"/>
  <c r="AJ167" i="45" s="1"/>
  <c r="S167" i="45"/>
  <c r="AK167" i="45" s="1"/>
  <c r="AD167" i="45"/>
  <c r="AG167" i="45"/>
  <c r="L168" i="45"/>
  <c r="AD168" i="45" s="1"/>
  <c r="M168" i="45"/>
  <c r="AE168" i="45" s="1"/>
  <c r="AF168" i="45"/>
  <c r="O168" i="45"/>
  <c r="AG168" i="45" s="1"/>
  <c r="P168" i="45"/>
  <c r="AH168" i="45" s="1"/>
  <c r="Q168" i="45"/>
  <c r="AI168" i="45" s="1"/>
  <c r="R168" i="45"/>
  <c r="AJ168" i="45" s="1"/>
  <c r="S168" i="45"/>
  <c r="AK168" i="45" s="1"/>
  <c r="L169" i="45"/>
  <c r="AD169" i="45" s="1"/>
  <c r="M169" i="45"/>
  <c r="AE169" i="45" s="1"/>
  <c r="AF169" i="45"/>
  <c r="O169" i="45"/>
  <c r="AG169" i="45" s="1"/>
  <c r="P169" i="45"/>
  <c r="AH169" i="45" s="1"/>
  <c r="Q169" i="45"/>
  <c r="AI169" i="45" s="1"/>
  <c r="R169" i="45"/>
  <c r="AJ169" i="45" s="1"/>
  <c r="S169" i="45"/>
  <c r="AK169" i="45" s="1"/>
  <c r="L170" i="45"/>
  <c r="M170" i="45"/>
  <c r="AE170" i="45" s="1"/>
  <c r="O170" i="45"/>
  <c r="P170" i="45"/>
  <c r="AH170" i="45" s="1"/>
  <c r="Q170" i="45"/>
  <c r="AI170" i="45" s="1"/>
  <c r="R170" i="45"/>
  <c r="AJ170" i="45" s="1"/>
  <c r="S170" i="45"/>
  <c r="AK170" i="45" s="1"/>
  <c r="AD170" i="45"/>
  <c r="AG170" i="45"/>
  <c r="L171" i="45"/>
  <c r="AD171" i="45" s="1"/>
  <c r="M171" i="45"/>
  <c r="AE171" i="45" s="1"/>
  <c r="AF171" i="45"/>
  <c r="O171" i="45"/>
  <c r="AG171" i="45" s="1"/>
  <c r="P171" i="45"/>
  <c r="AH171" i="45" s="1"/>
  <c r="Q171" i="45"/>
  <c r="AI171" i="45" s="1"/>
  <c r="R171" i="45"/>
  <c r="AJ171" i="45" s="1"/>
  <c r="S171" i="45"/>
  <c r="AK171" i="45" s="1"/>
  <c r="L172" i="45"/>
  <c r="AD172" i="45" s="1"/>
  <c r="M172" i="45"/>
  <c r="AE172" i="45" s="1"/>
  <c r="AF172" i="45"/>
  <c r="O172" i="45"/>
  <c r="AG172" i="45" s="1"/>
  <c r="P172" i="45"/>
  <c r="Q172" i="45"/>
  <c r="AI172" i="45" s="1"/>
  <c r="R172" i="45"/>
  <c r="AJ172" i="45" s="1"/>
  <c r="S172" i="45"/>
  <c r="AK172" i="45" s="1"/>
  <c r="AH172" i="45"/>
  <c r="L173" i="45"/>
  <c r="M173" i="45"/>
  <c r="AE173" i="45" s="1"/>
  <c r="AF173" i="45"/>
  <c r="O173" i="45"/>
  <c r="AG173" i="45" s="1"/>
  <c r="P173" i="45"/>
  <c r="AH173" i="45" s="1"/>
  <c r="Q173" i="45"/>
  <c r="AI173" i="45" s="1"/>
  <c r="R173" i="45"/>
  <c r="AJ173" i="45" s="1"/>
  <c r="S173" i="45"/>
  <c r="AK173" i="45" s="1"/>
  <c r="AD173" i="45"/>
  <c r="L174" i="45"/>
  <c r="AD174" i="45" s="1"/>
  <c r="M174" i="45"/>
  <c r="AE174" i="45" s="1"/>
  <c r="O174" i="45"/>
  <c r="AG174" i="45" s="1"/>
  <c r="P174" i="45"/>
  <c r="AH174" i="45" s="1"/>
  <c r="Q174" i="45"/>
  <c r="AI174" i="45" s="1"/>
  <c r="R174" i="45"/>
  <c r="AJ174" i="45" s="1"/>
  <c r="S174" i="45"/>
  <c r="AK174" i="45" s="1"/>
  <c r="AF174" i="45"/>
  <c r="L175" i="45"/>
  <c r="AD175" i="45" s="1"/>
  <c r="M175" i="45"/>
  <c r="AE175" i="45" s="1"/>
  <c r="AF175" i="45"/>
  <c r="O175" i="45"/>
  <c r="AG175" i="45" s="1"/>
  <c r="P175" i="45"/>
  <c r="AH175" i="45" s="1"/>
  <c r="Q175" i="45"/>
  <c r="AI175" i="45" s="1"/>
  <c r="R175" i="45"/>
  <c r="AJ175" i="45" s="1"/>
  <c r="S175" i="45"/>
  <c r="AK175" i="45" s="1"/>
  <c r="L176" i="45"/>
  <c r="M176" i="45"/>
  <c r="AE176" i="45" s="1"/>
  <c r="O176" i="45"/>
  <c r="P176" i="45"/>
  <c r="AH176" i="45" s="1"/>
  <c r="Q176" i="45"/>
  <c r="AI176" i="45" s="1"/>
  <c r="R176" i="45"/>
  <c r="AJ176" i="45" s="1"/>
  <c r="S176" i="45"/>
  <c r="AK176" i="45" s="1"/>
  <c r="AD176" i="45"/>
  <c r="AG176" i="45"/>
  <c r="L177" i="45"/>
  <c r="AD177" i="45" s="1"/>
  <c r="M177" i="45"/>
  <c r="AE177" i="45" s="1"/>
  <c r="O177" i="45"/>
  <c r="AG177" i="45" s="1"/>
  <c r="P177" i="45"/>
  <c r="AH177" i="45" s="1"/>
  <c r="Q177" i="45"/>
  <c r="AI177" i="45" s="1"/>
  <c r="R177" i="45"/>
  <c r="AJ177" i="45" s="1"/>
  <c r="S177" i="45"/>
  <c r="AK177" i="45" s="1"/>
  <c r="AF177" i="45"/>
  <c r="L178" i="45"/>
  <c r="AD178" i="45" s="1"/>
  <c r="M178" i="45"/>
  <c r="AE178" i="45" s="1"/>
  <c r="O178" i="45"/>
  <c r="AG178" i="45" s="1"/>
  <c r="P178" i="45"/>
  <c r="AH178" i="45" s="1"/>
  <c r="Q178" i="45"/>
  <c r="AI178" i="45" s="1"/>
  <c r="R178" i="45"/>
  <c r="AJ178" i="45" s="1"/>
  <c r="S178" i="45"/>
  <c r="AK178" i="45" s="1"/>
  <c r="L179" i="45"/>
  <c r="M179" i="45"/>
  <c r="AE179" i="45" s="1"/>
  <c r="AF179" i="45"/>
  <c r="O179" i="45"/>
  <c r="AG179" i="45" s="1"/>
  <c r="P179" i="45"/>
  <c r="AH179" i="45" s="1"/>
  <c r="Q179" i="45"/>
  <c r="AI179" i="45" s="1"/>
  <c r="R179" i="45"/>
  <c r="AJ179" i="45" s="1"/>
  <c r="S179" i="45"/>
  <c r="AK179" i="45" s="1"/>
  <c r="AD179" i="45"/>
  <c r="L180" i="45"/>
  <c r="AD180" i="45" s="1"/>
  <c r="M180" i="45"/>
  <c r="AE180" i="45" s="1"/>
  <c r="O180" i="45"/>
  <c r="AG180" i="45" s="1"/>
  <c r="P180" i="45"/>
  <c r="AH180" i="45" s="1"/>
  <c r="Q180" i="45"/>
  <c r="AI180" i="45" s="1"/>
  <c r="R180" i="45"/>
  <c r="AJ180" i="45" s="1"/>
  <c r="S180" i="45"/>
  <c r="AF180" i="45"/>
  <c r="AK180" i="45"/>
  <c r="L181" i="45"/>
  <c r="M181" i="45"/>
  <c r="AF181" i="45"/>
  <c r="O181" i="45"/>
  <c r="AG181" i="45" s="1"/>
  <c r="P181" i="45"/>
  <c r="AH181" i="45" s="1"/>
  <c r="Q181" i="45"/>
  <c r="AI181" i="45" s="1"/>
  <c r="R181" i="45"/>
  <c r="AJ181" i="45" s="1"/>
  <c r="S181" i="45"/>
  <c r="AD181" i="45"/>
  <c r="AE181" i="45"/>
  <c r="AK181" i="45"/>
  <c r="L182" i="45"/>
  <c r="M182" i="45"/>
  <c r="AE182" i="45" s="1"/>
  <c r="AF182" i="45"/>
  <c r="O182" i="45"/>
  <c r="AG182" i="45" s="1"/>
  <c r="P182" i="45"/>
  <c r="AH182" i="45" s="1"/>
  <c r="Q182" i="45"/>
  <c r="AI182" i="45" s="1"/>
  <c r="R182" i="45"/>
  <c r="AJ182" i="45" s="1"/>
  <c r="S182" i="45"/>
  <c r="AK182" i="45" s="1"/>
  <c r="AD182" i="45"/>
  <c r="L183" i="45"/>
  <c r="AD183" i="45" s="1"/>
  <c r="M183" i="45"/>
  <c r="AE183" i="45" s="1"/>
  <c r="O183" i="45"/>
  <c r="AG183" i="45" s="1"/>
  <c r="P183" i="45"/>
  <c r="AH183" i="45" s="1"/>
  <c r="Q183" i="45"/>
  <c r="AI183" i="45" s="1"/>
  <c r="R183" i="45"/>
  <c r="AJ183" i="45" s="1"/>
  <c r="S183" i="45"/>
  <c r="AK183" i="45"/>
  <c r="L184" i="45"/>
  <c r="AD184" i="45" s="1"/>
  <c r="M184" i="45"/>
  <c r="AE184" i="45" s="1"/>
  <c r="AF184" i="45"/>
  <c r="O184" i="45"/>
  <c r="AG184" i="45" s="1"/>
  <c r="P184" i="45"/>
  <c r="AH184" i="45" s="1"/>
  <c r="Q184" i="45"/>
  <c r="AI184" i="45" s="1"/>
  <c r="R184" i="45"/>
  <c r="AJ184" i="45" s="1"/>
  <c r="S184" i="45"/>
  <c r="AK184" i="45" s="1"/>
  <c r="L185" i="45"/>
  <c r="M185" i="45"/>
  <c r="AE185" i="45" s="1"/>
  <c r="AF185" i="45"/>
  <c r="O185" i="45"/>
  <c r="P185" i="45"/>
  <c r="AH185" i="45" s="1"/>
  <c r="Q185" i="45"/>
  <c r="AI185" i="45" s="1"/>
  <c r="R185" i="45"/>
  <c r="AJ185" i="45" s="1"/>
  <c r="S185" i="45"/>
  <c r="AK185" i="45" s="1"/>
  <c r="AD185" i="45"/>
  <c r="AG185" i="45"/>
  <c r="L186" i="45"/>
  <c r="AD186" i="45" s="1"/>
  <c r="M186" i="45"/>
  <c r="AE186" i="45" s="1"/>
  <c r="O186" i="45"/>
  <c r="AG186" i="45" s="1"/>
  <c r="P186" i="45"/>
  <c r="AH186" i="45" s="1"/>
  <c r="Q186" i="45"/>
  <c r="AI186" i="45" s="1"/>
  <c r="R186" i="45"/>
  <c r="AJ186" i="45" s="1"/>
  <c r="S186" i="45"/>
  <c r="AK186" i="45" s="1"/>
  <c r="AF186" i="45"/>
  <c r="L187" i="45"/>
  <c r="AD187" i="45" s="1"/>
  <c r="M187" i="45"/>
  <c r="AE187" i="45" s="1"/>
  <c r="AF187" i="45"/>
  <c r="O187" i="45"/>
  <c r="AG187" i="45" s="1"/>
  <c r="P187" i="45"/>
  <c r="AH187" i="45" s="1"/>
  <c r="Q187" i="45"/>
  <c r="AI187" i="45" s="1"/>
  <c r="R187" i="45"/>
  <c r="AJ187" i="45" s="1"/>
  <c r="S187" i="45"/>
  <c r="AK187" i="45" s="1"/>
  <c r="L188" i="45"/>
  <c r="M188" i="45"/>
  <c r="AE188" i="45" s="1"/>
  <c r="O188" i="45"/>
  <c r="AG188" i="45" s="1"/>
  <c r="P188" i="45"/>
  <c r="AH188" i="45" s="1"/>
  <c r="Q188" i="45"/>
  <c r="AI188" i="45" s="1"/>
  <c r="R188" i="45"/>
  <c r="AJ188" i="45" s="1"/>
  <c r="S188" i="45"/>
  <c r="AK188" i="45" s="1"/>
  <c r="AD188" i="45"/>
  <c r="L189" i="45"/>
  <c r="AD189" i="45" s="1"/>
  <c r="M189" i="45"/>
  <c r="AE189" i="45" s="1"/>
  <c r="AF189" i="45"/>
  <c r="O189" i="45"/>
  <c r="AG189" i="45" s="1"/>
  <c r="P189" i="45"/>
  <c r="AH189" i="45" s="1"/>
  <c r="Q189" i="45"/>
  <c r="AI189" i="45" s="1"/>
  <c r="R189" i="45"/>
  <c r="AJ189" i="45" s="1"/>
  <c r="S189" i="45"/>
  <c r="AK189" i="45" s="1"/>
  <c r="L190" i="45"/>
  <c r="M190" i="45"/>
  <c r="AE190" i="45" s="1"/>
  <c r="AF190" i="45"/>
  <c r="O190" i="45"/>
  <c r="AG190" i="45" s="1"/>
  <c r="P190" i="45"/>
  <c r="AH190" i="45" s="1"/>
  <c r="Q190" i="45"/>
  <c r="AI190" i="45" s="1"/>
  <c r="R190" i="45"/>
  <c r="AJ190" i="45" s="1"/>
  <c r="S190" i="45"/>
  <c r="AK190" i="45" s="1"/>
  <c r="AD190" i="45"/>
  <c r="L191" i="45"/>
  <c r="M191" i="45"/>
  <c r="AE191" i="45" s="1"/>
  <c r="AF191" i="45"/>
  <c r="O191" i="45"/>
  <c r="P191" i="45"/>
  <c r="AH191" i="45" s="1"/>
  <c r="Q191" i="45"/>
  <c r="AI191" i="45" s="1"/>
  <c r="R191" i="45"/>
  <c r="AJ191" i="45" s="1"/>
  <c r="S191" i="45"/>
  <c r="AK191" i="45" s="1"/>
  <c r="AD191" i="45"/>
  <c r="AG191" i="45"/>
  <c r="L192" i="45"/>
  <c r="AD192" i="45" s="1"/>
  <c r="M192" i="45"/>
  <c r="AE192" i="45" s="1"/>
  <c r="O192" i="45"/>
  <c r="AG192" i="45" s="1"/>
  <c r="P192" i="45"/>
  <c r="AH192" i="45" s="1"/>
  <c r="Q192" i="45"/>
  <c r="AI192" i="45" s="1"/>
  <c r="R192" i="45"/>
  <c r="AJ192" i="45" s="1"/>
  <c r="S192" i="45"/>
  <c r="AK192" i="45" s="1"/>
  <c r="AF192" i="45"/>
  <c r="L193" i="45"/>
  <c r="AD193" i="45" s="1"/>
  <c r="M193" i="45"/>
  <c r="AE193" i="45" s="1"/>
  <c r="AF193" i="45"/>
  <c r="O193" i="45"/>
  <c r="AG193" i="45" s="1"/>
  <c r="P193" i="45"/>
  <c r="AH193" i="45" s="1"/>
  <c r="Q193" i="45"/>
  <c r="AI193" i="45" s="1"/>
  <c r="R193" i="45"/>
  <c r="AJ193" i="45" s="1"/>
  <c r="S193" i="45"/>
  <c r="AK193" i="45" s="1"/>
  <c r="L194" i="45"/>
  <c r="M194" i="45"/>
  <c r="AE194" i="45" s="1"/>
  <c r="O194" i="45"/>
  <c r="P194" i="45"/>
  <c r="AH194" i="45" s="1"/>
  <c r="Q194" i="45"/>
  <c r="AI194" i="45" s="1"/>
  <c r="R194" i="45"/>
  <c r="AJ194" i="45" s="1"/>
  <c r="S194" i="45"/>
  <c r="AK194" i="45" s="1"/>
  <c r="AD194" i="45"/>
  <c r="AG194" i="45"/>
  <c r="L195" i="45"/>
  <c r="AD195" i="45" s="1"/>
  <c r="M195" i="45"/>
  <c r="AE195" i="45" s="1"/>
  <c r="O195" i="45"/>
  <c r="AG195" i="45" s="1"/>
  <c r="P195" i="45"/>
  <c r="AH195" i="45" s="1"/>
  <c r="Q195" i="45"/>
  <c r="AI195" i="45" s="1"/>
  <c r="R195" i="45"/>
  <c r="AJ195" i="45" s="1"/>
  <c r="S195" i="45"/>
  <c r="AK195" i="45" s="1"/>
  <c r="AF195" i="45"/>
  <c r="L196" i="45"/>
  <c r="AD196" i="45" s="1"/>
  <c r="M196" i="45"/>
  <c r="AE196" i="45" s="1"/>
  <c r="AF196" i="45"/>
  <c r="O196" i="45"/>
  <c r="AG196" i="45" s="1"/>
  <c r="P196" i="45"/>
  <c r="AH196" i="45" s="1"/>
  <c r="Q196" i="45"/>
  <c r="AI196" i="45" s="1"/>
  <c r="R196" i="45"/>
  <c r="AJ196" i="45" s="1"/>
  <c r="S196" i="45"/>
  <c r="AK196" i="45" s="1"/>
  <c r="L197" i="45"/>
  <c r="M197" i="45"/>
  <c r="AE197" i="45" s="1"/>
  <c r="AF197" i="45"/>
  <c r="O197" i="45"/>
  <c r="AG197" i="45" s="1"/>
  <c r="P197" i="45"/>
  <c r="AH197" i="45" s="1"/>
  <c r="Q197" i="45"/>
  <c r="AI197" i="45" s="1"/>
  <c r="R197" i="45"/>
  <c r="AJ197" i="45" s="1"/>
  <c r="S197" i="45"/>
  <c r="AK197" i="45" s="1"/>
  <c r="AD197" i="45"/>
  <c r="L198" i="45"/>
  <c r="AD198" i="45" s="1"/>
  <c r="M198" i="45"/>
  <c r="AE198" i="45" s="1"/>
  <c r="AF198" i="45"/>
  <c r="O198" i="45"/>
  <c r="AG198" i="45" s="1"/>
  <c r="P198" i="45"/>
  <c r="AH198" i="45" s="1"/>
  <c r="Q198" i="45"/>
  <c r="AI198" i="45" s="1"/>
  <c r="R198" i="45"/>
  <c r="AJ198" i="45" s="1"/>
  <c r="S198" i="45"/>
  <c r="AK198" i="45" s="1"/>
  <c r="L199" i="45"/>
  <c r="M199" i="45"/>
  <c r="AE199" i="45" s="1"/>
  <c r="AF199" i="45"/>
  <c r="O199" i="45"/>
  <c r="AG199" i="45" s="1"/>
  <c r="P199" i="45"/>
  <c r="AH199" i="45" s="1"/>
  <c r="Q199" i="45"/>
  <c r="AI199" i="45" s="1"/>
  <c r="R199" i="45"/>
  <c r="AJ199" i="45" s="1"/>
  <c r="S199" i="45"/>
  <c r="AK199" i="45" s="1"/>
  <c r="AD199" i="45"/>
  <c r="L200" i="45"/>
  <c r="M200" i="45"/>
  <c r="AE200" i="45" s="1"/>
  <c r="O200" i="45"/>
  <c r="AG200" i="45" s="1"/>
  <c r="P200" i="45"/>
  <c r="AH200" i="45" s="1"/>
  <c r="Q200" i="45"/>
  <c r="AI200" i="45" s="1"/>
  <c r="R200" i="45"/>
  <c r="AJ200" i="45" s="1"/>
  <c r="S200" i="45"/>
  <c r="AK200" i="45" s="1"/>
  <c r="AD200" i="45"/>
  <c r="L201" i="45"/>
  <c r="AD201" i="45" s="1"/>
  <c r="M201" i="45"/>
  <c r="AE201" i="45" s="1"/>
  <c r="AF201" i="45"/>
  <c r="O201" i="45"/>
  <c r="AG201" i="45" s="1"/>
  <c r="P201" i="45"/>
  <c r="AH201" i="45" s="1"/>
  <c r="Q201" i="45"/>
  <c r="AI201" i="45" s="1"/>
  <c r="R201" i="45"/>
  <c r="AJ201" i="45" s="1"/>
  <c r="S201" i="45"/>
  <c r="AK201" i="45" s="1"/>
  <c r="L202" i="45"/>
  <c r="AD202" i="45" s="1"/>
  <c r="M202" i="45"/>
  <c r="AE202" i="45" s="1"/>
  <c r="AF202" i="45"/>
  <c r="O202" i="45"/>
  <c r="AG202" i="45" s="1"/>
  <c r="P202" i="45"/>
  <c r="AH202" i="45" s="1"/>
  <c r="Q202" i="45"/>
  <c r="AI202" i="45" s="1"/>
  <c r="R202" i="45"/>
  <c r="AJ202" i="45" s="1"/>
  <c r="S202" i="45"/>
  <c r="AK202" i="45" s="1"/>
  <c r="L203" i="45"/>
  <c r="M203" i="45"/>
  <c r="AE203" i="45" s="1"/>
  <c r="AF203" i="45"/>
  <c r="O203" i="45"/>
  <c r="P203" i="45"/>
  <c r="AH203" i="45" s="1"/>
  <c r="Q203" i="45"/>
  <c r="AI203" i="45" s="1"/>
  <c r="R203" i="45"/>
  <c r="AJ203" i="45" s="1"/>
  <c r="S203" i="45"/>
  <c r="AK203" i="45" s="1"/>
  <c r="AD203" i="45"/>
  <c r="AG203" i="45"/>
  <c r="L204" i="45"/>
  <c r="AD204" i="45" s="1"/>
  <c r="M204" i="45"/>
  <c r="AE204" i="45" s="1"/>
  <c r="O204" i="45"/>
  <c r="P204" i="45"/>
  <c r="AH204" i="45" s="1"/>
  <c r="Q204" i="45"/>
  <c r="AI204" i="45" s="1"/>
  <c r="R204" i="45"/>
  <c r="AJ204" i="45" s="1"/>
  <c r="S204" i="45"/>
  <c r="AK204" i="45" s="1"/>
  <c r="AF204" i="45"/>
  <c r="AG204" i="45"/>
  <c r="L205" i="45"/>
  <c r="M205" i="45"/>
  <c r="AE205" i="45" s="1"/>
  <c r="AF205" i="45"/>
  <c r="O205" i="45"/>
  <c r="AG205" i="45" s="1"/>
  <c r="P205" i="45"/>
  <c r="AH205" i="45" s="1"/>
  <c r="Q205" i="45"/>
  <c r="AI205" i="45" s="1"/>
  <c r="R205" i="45"/>
  <c r="AJ205" i="45" s="1"/>
  <c r="S205" i="45"/>
  <c r="AK205" i="45" s="1"/>
  <c r="AD205" i="45"/>
  <c r="L206" i="45"/>
  <c r="AD206" i="45" s="1"/>
  <c r="M206" i="45"/>
  <c r="AE206" i="45" s="1"/>
  <c r="O206" i="45"/>
  <c r="AG206" i="45" s="1"/>
  <c r="P206" i="45"/>
  <c r="AH206" i="45" s="1"/>
  <c r="Q206" i="45"/>
  <c r="AI206" i="45" s="1"/>
  <c r="R206" i="45"/>
  <c r="AJ206" i="45" s="1"/>
  <c r="S206" i="45"/>
  <c r="AK206" i="45" s="1"/>
  <c r="L207" i="45"/>
  <c r="AD207" i="45" s="1"/>
  <c r="M207" i="45"/>
  <c r="AE207" i="45" s="1"/>
  <c r="O207" i="45"/>
  <c r="AG207" i="45" s="1"/>
  <c r="P207" i="45"/>
  <c r="AH207" i="45" s="1"/>
  <c r="Q207" i="45"/>
  <c r="AI207" i="45" s="1"/>
  <c r="R207" i="45"/>
  <c r="AJ207" i="45" s="1"/>
  <c r="S207" i="45"/>
  <c r="AK207" i="45" s="1"/>
  <c r="L208" i="45"/>
  <c r="M208" i="45"/>
  <c r="AE208" i="45" s="1"/>
  <c r="O208" i="45"/>
  <c r="AG208" i="45" s="1"/>
  <c r="P208" i="45"/>
  <c r="AH208" i="45" s="1"/>
  <c r="Q208" i="45"/>
  <c r="AI208" i="45" s="1"/>
  <c r="R208" i="45"/>
  <c r="AJ208" i="45" s="1"/>
  <c r="S208" i="45"/>
  <c r="AK208" i="45" s="1"/>
  <c r="AD208" i="45"/>
  <c r="AF208" i="45"/>
  <c r="L209" i="45"/>
  <c r="AD209" i="45" s="1"/>
  <c r="M209" i="45"/>
  <c r="AE209" i="45" s="1"/>
  <c r="O209" i="45"/>
  <c r="AG209" i="45" s="1"/>
  <c r="P209" i="45"/>
  <c r="AH209" i="45" s="1"/>
  <c r="Q209" i="45"/>
  <c r="AI209" i="45" s="1"/>
  <c r="R209" i="45"/>
  <c r="AJ209" i="45" s="1"/>
  <c r="S209" i="45"/>
  <c r="AK209" i="45" s="1"/>
  <c r="AF209" i="45"/>
  <c r="L210" i="45"/>
  <c r="AD210" i="45" s="1"/>
  <c r="M210" i="45"/>
  <c r="AE210" i="45" s="1"/>
  <c r="AF210" i="45"/>
  <c r="O210" i="45"/>
  <c r="AG210" i="45" s="1"/>
  <c r="P210" i="45"/>
  <c r="AH210" i="45" s="1"/>
  <c r="Q210" i="45"/>
  <c r="AI210" i="45" s="1"/>
  <c r="R210" i="45"/>
  <c r="AJ210" i="45" s="1"/>
  <c r="S210" i="45"/>
  <c r="AK210" i="45" s="1"/>
  <c r="L211" i="45"/>
  <c r="M211" i="45"/>
  <c r="AE211" i="45" s="1"/>
  <c r="O211" i="45"/>
  <c r="P211" i="45"/>
  <c r="AH211" i="45" s="1"/>
  <c r="Q211" i="45"/>
  <c r="AI211" i="45" s="1"/>
  <c r="R211" i="45"/>
  <c r="S211" i="45"/>
  <c r="AK211" i="45" s="1"/>
  <c r="AD211" i="45"/>
  <c r="AF211" i="45"/>
  <c r="AG211" i="45"/>
  <c r="AJ211" i="45"/>
  <c r="BO206" i="42" l="1"/>
  <c r="BP206" i="42" s="1"/>
  <c r="BO207" i="42"/>
  <c r="BO208" i="42"/>
  <c r="BP216" i="42" s="1"/>
  <c r="BO209" i="42"/>
  <c r="BO210" i="42"/>
  <c r="BO211" i="42"/>
  <c r="BO212" i="42"/>
  <c r="BO213" i="42"/>
  <c r="BO214" i="42"/>
  <c r="BO215" i="42"/>
  <c r="BO216" i="42"/>
  <c r="BO217" i="42"/>
  <c r="BO218" i="42"/>
  <c r="BO205" i="42"/>
  <c r="BP205" i="42" s="1"/>
  <c r="AY205" i="42"/>
  <c r="AY206" i="42"/>
  <c r="AY207" i="42"/>
  <c r="AY208" i="42"/>
  <c r="AY209" i="42"/>
  <c r="AY210" i="42"/>
  <c r="AY211" i="42"/>
  <c r="AY212" i="42"/>
  <c r="AY213" i="42"/>
  <c r="AY214" i="42"/>
  <c r="AY215" i="42"/>
  <c r="AY216" i="42"/>
  <c r="AY217" i="42"/>
  <c r="AY218" i="42"/>
  <c r="AY204" i="42"/>
  <c r="AE218" i="42"/>
  <c r="AE217" i="42"/>
  <c r="AE216" i="42"/>
  <c r="AE215" i="42"/>
  <c r="AE214" i="42"/>
  <c r="AE213" i="42"/>
  <c r="AE212" i="42"/>
  <c r="AE211" i="42"/>
  <c r="AE210" i="42"/>
  <c r="AE209" i="42"/>
  <c r="AE208" i="42"/>
  <c r="AE207" i="42"/>
  <c r="AE206" i="42"/>
  <c r="AE205" i="42"/>
  <c r="AE204" i="42"/>
  <c r="AZ205" i="42"/>
  <c r="AZ206" i="42"/>
  <c r="AZ207" i="42"/>
  <c r="AZ208" i="42"/>
  <c r="BA208" i="42" s="1"/>
  <c r="AZ209" i="42"/>
  <c r="AZ210" i="42"/>
  <c r="BA210" i="42" s="1"/>
  <c r="AZ211" i="42"/>
  <c r="AZ212" i="42"/>
  <c r="AZ213" i="42"/>
  <c r="AZ214" i="42"/>
  <c r="BA214" i="42" s="1"/>
  <c r="AZ215" i="42"/>
  <c r="AZ216" i="42"/>
  <c r="BA216" i="42" s="1"/>
  <c r="AZ217" i="42"/>
  <c r="AZ218" i="42"/>
  <c r="AZ204" i="42"/>
  <c r="AX205" i="42"/>
  <c r="AX206" i="42"/>
  <c r="AX207" i="42"/>
  <c r="AX208" i="42"/>
  <c r="AX209" i="42"/>
  <c r="AX210" i="42"/>
  <c r="AX211" i="42"/>
  <c r="AX212" i="42"/>
  <c r="AX213" i="42"/>
  <c r="AX214" i="42"/>
  <c r="AX215" i="42"/>
  <c r="AX216" i="42"/>
  <c r="AX217" i="42"/>
  <c r="AX218" i="42"/>
  <c r="AX204" i="42"/>
  <c r="AV205" i="42"/>
  <c r="AW205" i="42"/>
  <c r="AV206" i="42"/>
  <c r="AW206" i="42"/>
  <c r="AV207" i="42"/>
  <c r="AW207" i="42"/>
  <c r="AV208" i="42"/>
  <c r="AW208" i="42"/>
  <c r="AV209" i="42"/>
  <c r="AW209" i="42"/>
  <c r="AV210" i="42"/>
  <c r="AW210" i="42"/>
  <c r="AV211" i="42"/>
  <c r="AW211" i="42"/>
  <c r="AV212" i="42"/>
  <c r="AW212" i="42"/>
  <c r="AV213" i="42"/>
  <c r="AW213" i="42"/>
  <c r="AV214" i="42"/>
  <c r="AW214" i="42"/>
  <c r="AV215" i="42"/>
  <c r="AW215" i="42"/>
  <c r="AV216" i="42"/>
  <c r="AW216" i="42"/>
  <c r="AV217" i="42"/>
  <c r="AW217" i="42"/>
  <c r="AV218" i="42"/>
  <c r="AW218" i="42"/>
  <c r="AW204" i="42"/>
  <c r="AV204" i="42"/>
  <c r="AG17" i="42"/>
  <c r="AG23" i="42"/>
  <c r="AG29" i="42"/>
  <c r="AG35" i="42"/>
  <c r="AG41" i="42"/>
  <c r="AG47" i="42"/>
  <c r="AG53" i="42"/>
  <c r="AG59" i="42"/>
  <c r="AG65" i="42"/>
  <c r="AG71" i="42"/>
  <c r="AG76" i="42"/>
  <c r="AG77" i="42"/>
  <c r="AG82" i="42"/>
  <c r="AG83" i="42"/>
  <c r="AG88" i="42"/>
  <c r="AG89" i="42"/>
  <c r="AG94" i="42"/>
  <c r="AG95" i="42"/>
  <c r="AG100" i="42"/>
  <c r="AG101" i="42"/>
  <c r="AG106" i="42"/>
  <c r="AG107" i="42"/>
  <c r="AG112" i="42"/>
  <c r="AG113" i="42"/>
  <c r="AG118" i="42"/>
  <c r="AG119" i="42"/>
  <c r="AG124" i="42"/>
  <c r="AG125" i="42"/>
  <c r="AG130" i="42"/>
  <c r="AG131" i="42"/>
  <c r="AG136" i="42"/>
  <c r="AG137" i="42"/>
  <c r="AG142" i="42"/>
  <c r="AG143" i="42"/>
  <c r="AG148" i="42"/>
  <c r="AG149" i="42"/>
  <c r="AG154" i="42"/>
  <c r="AG155" i="42"/>
  <c r="AG160" i="42"/>
  <c r="AG161" i="42"/>
  <c r="AG166" i="42"/>
  <c r="AG167" i="42"/>
  <c r="AG172" i="42"/>
  <c r="AG173" i="42"/>
  <c r="AG178" i="42"/>
  <c r="AG179" i="42"/>
  <c r="AG184" i="42"/>
  <c r="AG185" i="42"/>
  <c r="AG190" i="42"/>
  <c r="AG191" i="42"/>
  <c r="AG196" i="42"/>
  <c r="AG197" i="42"/>
  <c r="AG202" i="42"/>
  <c r="AG203" i="42"/>
  <c r="AG208" i="42"/>
  <c r="AG209" i="42"/>
  <c r="AG214" i="42"/>
  <c r="AG215" i="42"/>
  <c r="AF3" i="42"/>
  <c r="AF4" i="42"/>
  <c r="AF5" i="42"/>
  <c r="AF6" i="42"/>
  <c r="AF7" i="42"/>
  <c r="AF8" i="42"/>
  <c r="AF9" i="42"/>
  <c r="AF10" i="42"/>
  <c r="AF11" i="42"/>
  <c r="AF12" i="42"/>
  <c r="AF13" i="42"/>
  <c r="AF14" i="42"/>
  <c r="AF15" i="42"/>
  <c r="AF16" i="42"/>
  <c r="AF17" i="42"/>
  <c r="AF18" i="42"/>
  <c r="AF19" i="42"/>
  <c r="AF20" i="42"/>
  <c r="AF21" i="42"/>
  <c r="AF22" i="42"/>
  <c r="AF23" i="42"/>
  <c r="AF24" i="42"/>
  <c r="AF25" i="42"/>
  <c r="AF26" i="42"/>
  <c r="AF27" i="42"/>
  <c r="AF28" i="42"/>
  <c r="AF29" i="42"/>
  <c r="AF30" i="42"/>
  <c r="AF31" i="42"/>
  <c r="AF32" i="42"/>
  <c r="AF33" i="42"/>
  <c r="AF34" i="42"/>
  <c r="AF35" i="42"/>
  <c r="AF36" i="42"/>
  <c r="AF37" i="42"/>
  <c r="AF38" i="42"/>
  <c r="AF39" i="42"/>
  <c r="AF40" i="42"/>
  <c r="AF41" i="42"/>
  <c r="AF42" i="42"/>
  <c r="AF43" i="42"/>
  <c r="AF44" i="42"/>
  <c r="AF45" i="42"/>
  <c r="AF46" i="42"/>
  <c r="AF47" i="42"/>
  <c r="AF48" i="42"/>
  <c r="AF49" i="42"/>
  <c r="AF50" i="42"/>
  <c r="AF51" i="42"/>
  <c r="AF52" i="42"/>
  <c r="AF53" i="42"/>
  <c r="AF54" i="42"/>
  <c r="AF55" i="42"/>
  <c r="AF56" i="42"/>
  <c r="AF57" i="42"/>
  <c r="AF58" i="42"/>
  <c r="AF59" i="42"/>
  <c r="AF60" i="42"/>
  <c r="AF61" i="42"/>
  <c r="AF62" i="42"/>
  <c r="AF63" i="42"/>
  <c r="AF64" i="42"/>
  <c r="AF65" i="42"/>
  <c r="AF66" i="42"/>
  <c r="AF67" i="42"/>
  <c r="AF68" i="42"/>
  <c r="AF69" i="42"/>
  <c r="AF70" i="42"/>
  <c r="AF71" i="42"/>
  <c r="AF72" i="42"/>
  <c r="AF73" i="42"/>
  <c r="AF74" i="42"/>
  <c r="AF75" i="42"/>
  <c r="AF76" i="42"/>
  <c r="AF77" i="42"/>
  <c r="AF78" i="42"/>
  <c r="AF79" i="42"/>
  <c r="AF80" i="42"/>
  <c r="AF81" i="42"/>
  <c r="AF82" i="42"/>
  <c r="AF83" i="42"/>
  <c r="AF84" i="42"/>
  <c r="AF85" i="42"/>
  <c r="AF86" i="42"/>
  <c r="AF87" i="42"/>
  <c r="AF88" i="42"/>
  <c r="AF89" i="42"/>
  <c r="AF90" i="42"/>
  <c r="AF91" i="42"/>
  <c r="AF92" i="42"/>
  <c r="AF93" i="42"/>
  <c r="AF94" i="42"/>
  <c r="AF95" i="42"/>
  <c r="AF96" i="42"/>
  <c r="AF97" i="42"/>
  <c r="AF98" i="42"/>
  <c r="AF99" i="42"/>
  <c r="AF100" i="42"/>
  <c r="AF101" i="42"/>
  <c r="AF102" i="42"/>
  <c r="AF103" i="42"/>
  <c r="AF104" i="42"/>
  <c r="AF105" i="42"/>
  <c r="AF106" i="42"/>
  <c r="AF107" i="42"/>
  <c r="AF108" i="42"/>
  <c r="AF109" i="42"/>
  <c r="AF110" i="42"/>
  <c r="AF111" i="42"/>
  <c r="AF112" i="42"/>
  <c r="AF113" i="42"/>
  <c r="AF114" i="42"/>
  <c r="AF115" i="42"/>
  <c r="AF116" i="42"/>
  <c r="AF117" i="42"/>
  <c r="AF118" i="42"/>
  <c r="AF119" i="42"/>
  <c r="AF120" i="42"/>
  <c r="AF121" i="42"/>
  <c r="AF122" i="42"/>
  <c r="AF123" i="42"/>
  <c r="AF124" i="42"/>
  <c r="AF125" i="42"/>
  <c r="AF126" i="42"/>
  <c r="AF127" i="42"/>
  <c r="AF128" i="42"/>
  <c r="AF129" i="42"/>
  <c r="AF130" i="42"/>
  <c r="AF131" i="42"/>
  <c r="AF132" i="42"/>
  <c r="AF133" i="42"/>
  <c r="AF134" i="42"/>
  <c r="AF135" i="42"/>
  <c r="AF136" i="42"/>
  <c r="AF137" i="42"/>
  <c r="AF138" i="42"/>
  <c r="AF139" i="42"/>
  <c r="AF140" i="42"/>
  <c r="AF141" i="42"/>
  <c r="AF142" i="42"/>
  <c r="AF143" i="42"/>
  <c r="AF144" i="42"/>
  <c r="AF145" i="42"/>
  <c r="AF146" i="42"/>
  <c r="AF147" i="42"/>
  <c r="AF148" i="42"/>
  <c r="AF149" i="42"/>
  <c r="AF150" i="42"/>
  <c r="AF151" i="42"/>
  <c r="AF152" i="42"/>
  <c r="AF153" i="42"/>
  <c r="AF154" i="42"/>
  <c r="AF155" i="42"/>
  <c r="AF156" i="42"/>
  <c r="AF157" i="42"/>
  <c r="AF158" i="42"/>
  <c r="AF159" i="42"/>
  <c r="AF160" i="42"/>
  <c r="AF161" i="42"/>
  <c r="AF162" i="42"/>
  <c r="AF163" i="42"/>
  <c r="AF164" i="42"/>
  <c r="AF165" i="42"/>
  <c r="AF166" i="42"/>
  <c r="AF167" i="42"/>
  <c r="AF168" i="42"/>
  <c r="AF169" i="42"/>
  <c r="AF170" i="42"/>
  <c r="AF171" i="42"/>
  <c r="AF172" i="42"/>
  <c r="AF173" i="42"/>
  <c r="AF174" i="42"/>
  <c r="AF175" i="42"/>
  <c r="AF176" i="42"/>
  <c r="AF177" i="42"/>
  <c r="AF178" i="42"/>
  <c r="AF179" i="42"/>
  <c r="AF180" i="42"/>
  <c r="AF181" i="42"/>
  <c r="AF182" i="42"/>
  <c r="AF183" i="42"/>
  <c r="AF184" i="42"/>
  <c r="AF185" i="42"/>
  <c r="AF186" i="42"/>
  <c r="AF187" i="42"/>
  <c r="AF188" i="42"/>
  <c r="AF189" i="42"/>
  <c r="AF190" i="42"/>
  <c r="AF191" i="42"/>
  <c r="AF192" i="42"/>
  <c r="AF193" i="42"/>
  <c r="AF194" i="42"/>
  <c r="AF195" i="42"/>
  <c r="AF196" i="42"/>
  <c r="AF197" i="42"/>
  <c r="AF198" i="42"/>
  <c r="AF199" i="42"/>
  <c r="AF200" i="42"/>
  <c r="AF201" i="42"/>
  <c r="AF202" i="42"/>
  <c r="AF203" i="42"/>
  <c r="AF204" i="42"/>
  <c r="AF205" i="42"/>
  <c r="AF206" i="42"/>
  <c r="AF207" i="42"/>
  <c r="AF208" i="42"/>
  <c r="AF209" i="42"/>
  <c r="AF210" i="42"/>
  <c r="AF211" i="42"/>
  <c r="AF212" i="42"/>
  <c r="AF213" i="42"/>
  <c r="AF214" i="42"/>
  <c r="AF215" i="42"/>
  <c r="AF216" i="42"/>
  <c r="AF217" i="42"/>
  <c r="AF218" i="42"/>
  <c r="AF219" i="42"/>
  <c r="AF2" i="42"/>
  <c r="AD219" i="42"/>
  <c r="AG219" i="42" s="1"/>
  <c r="X219" i="42"/>
  <c r="W219" i="42"/>
  <c r="AD218" i="42"/>
  <c r="AG218" i="42" s="1"/>
  <c r="AB218" i="42"/>
  <c r="AA218" i="42"/>
  <c r="X218" i="42"/>
  <c r="W218" i="42"/>
  <c r="AD217" i="42"/>
  <c r="AG217" i="42" s="1"/>
  <c r="AB217" i="42"/>
  <c r="AA217" i="42"/>
  <c r="X217" i="42"/>
  <c r="W217" i="42"/>
  <c r="AD216" i="42"/>
  <c r="AG216" i="42" s="1"/>
  <c r="AB216" i="42"/>
  <c r="AA216" i="42"/>
  <c r="X216" i="42"/>
  <c r="W216" i="42"/>
  <c r="AD215" i="42"/>
  <c r="AB215" i="42"/>
  <c r="AA215" i="42"/>
  <c r="X215" i="42"/>
  <c r="W215" i="42"/>
  <c r="AD214" i="42"/>
  <c r="AB214" i="42"/>
  <c r="AA214" i="42"/>
  <c r="X214" i="42"/>
  <c r="W214" i="42"/>
  <c r="AD213" i="42"/>
  <c r="AG213" i="42" s="1"/>
  <c r="AB213" i="42"/>
  <c r="AA213" i="42"/>
  <c r="X213" i="42"/>
  <c r="W213" i="42"/>
  <c r="AD212" i="42"/>
  <c r="AG212" i="42" s="1"/>
  <c r="AB212" i="42"/>
  <c r="AA212" i="42"/>
  <c r="X212" i="42"/>
  <c r="W212" i="42"/>
  <c r="AD211" i="42"/>
  <c r="AG211" i="42" s="1"/>
  <c r="AB211" i="42"/>
  <c r="AA211" i="42"/>
  <c r="X211" i="42"/>
  <c r="W211" i="42"/>
  <c r="AD210" i="42"/>
  <c r="AG210" i="42" s="1"/>
  <c r="AB210" i="42"/>
  <c r="AA210" i="42"/>
  <c r="X210" i="42"/>
  <c r="W210" i="42"/>
  <c r="AD209" i="42"/>
  <c r="AB209" i="42"/>
  <c r="AA209" i="42"/>
  <c r="X209" i="42"/>
  <c r="W209" i="42"/>
  <c r="AD208" i="42"/>
  <c r="AB208" i="42"/>
  <c r="AA208" i="42"/>
  <c r="X208" i="42"/>
  <c r="W208" i="42"/>
  <c r="AD207" i="42"/>
  <c r="AG207" i="42" s="1"/>
  <c r="AB207" i="42"/>
  <c r="AA207" i="42"/>
  <c r="X207" i="42"/>
  <c r="W207" i="42"/>
  <c r="AD206" i="42"/>
  <c r="AG206" i="42" s="1"/>
  <c r="AB206" i="42"/>
  <c r="AA206" i="42"/>
  <c r="X206" i="42"/>
  <c r="W206" i="42"/>
  <c r="AD205" i="42"/>
  <c r="AG205" i="42" s="1"/>
  <c r="AB205" i="42"/>
  <c r="AA205" i="42"/>
  <c r="X205" i="42"/>
  <c r="W205" i="42"/>
  <c r="AD204" i="42"/>
  <c r="AG204" i="42" s="1"/>
  <c r="AB204" i="42"/>
  <c r="AA204" i="42"/>
  <c r="X204" i="42"/>
  <c r="W204" i="42"/>
  <c r="AD203" i="42"/>
  <c r="X203" i="42"/>
  <c r="W203" i="42"/>
  <c r="AD202" i="42"/>
  <c r="X202" i="42"/>
  <c r="W202" i="42"/>
  <c r="AD201" i="42"/>
  <c r="AG201" i="42" s="1"/>
  <c r="X201" i="42"/>
  <c r="W201" i="42"/>
  <c r="AD200" i="42"/>
  <c r="AG200" i="42" s="1"/>
  <c r="X200" i="42"/>
  <c r="W200" i="42"/>
  <c r="AD199" i="42"/>
  <c r="AG199" i="42" s="1"/>
  <c r="X199" i="42"/>
  <c r="W199" i="42"/>
  <c r="AD198" i="42"/>
  <c r="AG198" i="42" s="1"/>
  <c r="X198" i="42"/>
  <c r="W198" i="42"/>
  <c r="AD197" i="42"/>
  <c r="X197" i="42"/>
  <c r="W197" i="42"/>
  <c r="AD196" i="42"/>
  <c r="X196" i="42"/>
  <c r="W196" i="42"/>
  <c r="AD195" i="42"/>
  <c r="AG195" i="42" s="1"/>
  <c r="X195" i="42"/>
  <c r="W195" i="42"/>
  <c r="AD194" i="42"/>
  <c r="AG194" i="42" s="1"/>
  <c r="X194" i="42"/>
  <c r="W194" i="42"/>
  <c r="AD193" i="42"/>
  <c r="AG193" i="42" s="1"/>
  <c r="X193" i="42"/>
  <c r="W193" i="42"/>
  <c r="AD192" i="42"/>
  <c r="AG192" i="42" s="1"/>
  <c r="X192" i="42"/>
  <c r="W192" i="42"/>
  <c r="AD191" i="42"/>
  <c r="X191" i="42"/>
  <c r="W191" i="42"/>
  <c r="AD190" i="42"/>
  <c r="X190" i="42"/>
  <c r="W190" i="42"/>
  <c r="AD189" i="42"/>
  <c r="AG189" i="42" s="1"/>
  <c r="X189" i="42"/>
  <c r="W189" i="42"/>
  <c r="AD188" i="42"/>
  <c r="AG188" i="42" s="1"/>
  <c r="X188" i="42"/>
  <c r="W188" i="42"/>
  <c r="AD187" i="42"/>
  <c r="AG187" i="42" s="1"/>
  <c r="X187" i="42"/>
  <c r="W187" i="42"/>
  <c r="AD186" i="42"/>
  <c r="AG186" i="42" s="1"/>
  <c r="X186" i="42"/>
  <c r="W186" i="42"/>
  <c r="AD185" i="42"/>
  <c r="X185" i="42"/>
  <c r="W185" i="42"/>
  <c r="AD184" i="42"/>
  <c r="X184" i="42"/>
  <c r="W184" i="42"/>
  <c r="AD183" i="42"/>
  <c r="AG183" i="42" s="1"/>
  <c r="X183" i="42"/>
  <c r="W183" i="42"/>
  <c r="AD182" i="42"/>
  <c r="AG182" i="42" s="1"/>
  <c r="X182" i="42"/>
  <c r="W182" i="42"/>
  <c r="AD181" i="42"/>
  <c r="AG181" i="42" s="1"/>
  <c r="X181" i="42"/>
  <c r="W181" i="42"/>
  <c r="AD180" i="42"/>
  <c r="AG180" i="42" s="1"/>
  <c r="X180" i="42"/>
  <c r="W180" i="42"/>
  <c r="AD179" i="42"/>
  <c r="X179" i="42"/>
  <c r="W179" i="42"/>
  <c r="AD178" i="42"/>
  <c r="X178" i="42"/>
  <c r="W178" i="42"/>
  <c r="AD177" i="42"/>
  <c r="AG177" i="42" s="1"/>
  <c r="X177" i="42"/>
  <c r="W177" i="42"/>
  <c r="AD176" i="42"/>
  <c r="AG176" i="42" s="1"/>
  <c r="X176" i="42"/>
  <c r="W176" i="42"/>
  <c r="AD175" i="42"/>
  <c r="AG175" i="42" s="1"/>
  <c r="X175" i="42"/>
  <c r="W175" i="42"/>
  <c r="AD174" i="42"/>
  <c r="AG174" i="42" s="1"/>
  <c r="X174" i="42"/>
  <c r="W174" i="42"/>
  <c r="AD173" i="42"/>
  <c r="X173" i="42"/>
  <c r="W173" i="42"/>
  <c r="AD172" i="42"/>
  <c r="X172" i="42"/>
  <c r="W172" i="42"/>
  <c r="AD171" i="42"/>
  <c r="AG171" i="42" s="1"/>
  <c r="X171" i="42"/>
  <c r="W171" i="42"/>
  <c r="AD170" i="42"/>
  <c r="AG170" i="42" s="1"/>
  <c r="X170" i="42"/>
  <c r="W170" i="42"/>
  <c r="AD169" i="42"/>
  <c r="AG169" i="42" s="1"/>
  <c r="X169" i="42"/>
  <c r="W169" i="42"/>
  <c r="AD168" i="42"/>
  <c r="AG168" i="42" s="1"/>
  <c r="X168" i="42"/>
  <c r="W168" i="42"/>
  <c r="AD167" i="42"/>
  <c r="X167" i="42"/>
  <c r="W167" i="42"/>
  <c r="AD166" i="42"/>
  <c r="X166" i="42"/>
  <c r="W166" i="42"/>
  <c r="AD165" i="42"/>
  <c r="AG165" i="42" s="1"/>
  <c r="X165" i="42"/>
  <c r="W165" i="42"/>
  <c r="AD164" i="42"/>
  <c r="AG164" i="42" s="1"/>
  <c r="X164" i="42"/>
  <c r="W164" i="42"/>
  <c r="AD163" i="42"/>
  <c r="AG163" i="42" s="1"/>
  <c r="X163" i="42"/>
  <c r="W163" i="42"/>
  <c r="AD162" i="42"/>
  <c r="AG162" i="42" s="1"/>
  <c r="X162" i="42"/>
  <c r="W162" i="42"/>
  <c r="AD161" i="42"/>
  <c r="X161" i="42"/>
  <c r="W161" i="42"/>
  <c r="AD160" i="42"/>
  <c r="X160" i="42"/>
  <c r="W160" i="42"/>
  <c r="AD159" i="42"/>
  <c r="AG159" i="42" s="1"/>
  <c r="X159" i="42"/>
  <c r="W159" i="42"/>
  <c r="AD158" i="42"/>
  <c r="AG158" i="42" s="1"/>
  <c r="X158" i="42"/>
  <c r="W158" i="42"/>
  <c r="AD157" i="42"/>
  <c r="AG157" i="42" s="1"/>
  <c r="X157" i="42"/>
  <c r="W157" i="42"/>
  <c r="AD156" i="42"/>
  <c r="AG156" i="42" s="1"/>
  <c r="X156" i="42"/>
  <c r="W156" i="42"/>
  <c r="AD155" i="42"/>
  <c r="X155" i="42"/>
  <c r="W155" i="42"/>
  <c r="AD154" i="42"/>
  <c r="X154" i="42"/>
  <c r="W154" i="42"/>
  <c r="AD153" i="42"/>
  <c r="AG153" i="42" s="1"/>
  <c r="X153" i="42"/>
  <c r="W153" i="42"/>
  <c r="AD152" i="42"/>
  <c r="AG152" i="42" s="1"/>
  <c r="X152" i="42"/>
  <c r="W152" i="42"/>
  <c r="AD151" i="42"/>
  <c r="AG151" i="42" s="1"/>
  <c r="X151" i="42"/>
  <c r="W151" i="42"/>
  <c r="AD150" i="42"/>
  <c r="AG150" i="42" s="1"/>
  <c r="X150" i="42"/>
  <c r="W150" i="42"/>
  <c r="AD149" i="42"/>
  <c r="X149" i="42"/>
  <c r="W149" i="42"/>
  <c r="AD148" i="42"/>
  <c r="X148" i="42"/>
  <c r="W148" i="42"/>
  <c r="AD147" i="42"/>
  <c r="AG147" i="42" s="1"/>
  <c r="X147" i="42"/>
  <c r="W147" i="42"/>
  <c r="AD146" i="42"/>
  <c r="AG146" i="42" s="1"/>
  <c r="X146" i="42"/>
  <c r="W146" i="42"/>
  <c r="AD145" i="42"/>
  <c r="AG145" i="42" s="1"/>
  <c r="X145" i="42"/>
  <c r="W145" i="42"/>
  <c r="AD144" i="42"/>
  <c r="AG144" i="42" s="1"/>
  <c r="X144" i="42"/>
  <c r="W144" i="42"/>
  <c r="AD143" i="42"/>
  <c r="X143" i="42"/>
  <c r="W143" i="42"/>
  <c r="AD142" i="42"/>
  <c r="X142" i="42"/>
  <c r="W142" i="42"/>
  <c r="AD141" i="42"/>
  <c r="AG141" i="42" s="1"/>
  <c r="X141" i="42"/>
  <c r="W141" i="42"/>
  <c r="AD140" i="42"/>
  <c r="AG140" i="42" s="1"/>
  <c r="X140" i="42"/>
  <c r="W140" i="42"/>
  <c r="AD139" i="42"/>
  <c r="AG139" i="42" s="1"/>
  <c r="X139" i="42"/>
  <c r="W139" i="42"/>
  <c r="AD138" i="42"/>
  <c r="AG138" i="42" s="1"/>
  <c r="X138" i="42"/>
  <c r="W138" i="42"/>
  <c r="AD137" i="42"/>
  <c r="X137" i="42"/>
  <c r="W137" i="42"/>
  <c r="AD136" i="42"/>
  <c r="X136" i="42"/>
  <c r="W136" i="42"/>
  <c r="AD135" i="42"/>
  <c r="AG135" i="42" s="1"/>
  <c r="X135" i="42"/>
  <c r="W135" i="42"/>
  <c r="AD134" i="42"/>
  <c r="AG134" i="42" s="1"/>
  <c r="X134" i="42"/>
  <c r="W134" i="42"/>
  <c r="AD133" i="42"/>
  <c r="AG133" i="42" s="1"/>
  <c r="X133" i="42"/>
  <c r="W133" i="42"/>
  <c r="AD132" i="42"/>
  <c r="AG132" i="42" s="1"/>
  <c r="X132" i="42"/>
  <c r="W132" i="42"/>
  <c r="AD131" i="42"/>
  <c r="X131" i="42"/>
  <c r="W131" i="42"/>
  <c r="AD130" i="42"/>
  <c r="X130" i="42"/>
  <c r="W130" i="42"/>
  <c r="AD129" i="42"/>
  <c r="AG129" i="42" s="1"/>
  <c r="X129" i="42"/>
  <c r="W129" i="42"/>
  <c r="AD128" i="42"/>
  <c r="AG128" i="42" s="1"/>
  <c r="X128" i="42"/>
  <c r="W128" i="42"/>
  <c r="AD127" i="42"/>
  <c r="AG127" i="42" s="1"/>
  <c r="X127" i="42"/>
  <c r="W127" i="42"/>
  <c r="AD126" i="42"/>
  <c r="AG126" i="42" s="1"/>
  <c r="X126" i="42"/>
  <c r="W126" i="42"/>
  <c r="AD125" i="42"/>
  <c r="X125" i="42"/>
  <c r="W125" i="42"/>
  <c r="AD124" i="42"/>
  <c r="X124" i="42"/>
  <c r="W124" i="42"/>
  <c r="AD123" i="42"/>
  <c r="AG123" i="42" s="1"/>
  <c r="X123" i="42"/>
  <c r="W123" i="42"/>
  <c r="AD122" i="42"/>
  <c r="AG122" i="42" s="1"/>
  <c r="X122" i="42"/>
  <c r="W122" i="42"/>
  <c r="AD121" i="42"/>
  <c r="AG121" i="42" s="1"/>
  <c r="X121" i="42"/>
  <c r="W121" i="42"/>
  <c r="AD120" i="42"/>
  <c r="AG120" i="42" s="1"/>
  <c r="X120" i="42"/>
  <c r="W120" i="42"/>
  <c r="AD119" i="42"/>
  <c r="X119" i="42"/>
  <c r="W119" i="42"/>
  <c r="AD118" i="42"/>
  <c r="X118" i="42"/>
  <c r="W118" i="42"/>
  <c r="AD117" i="42"/>
  <c r="AG117" i="42" s="1"/>
  <c r="X117" i="42"/>
  <c r="W117" i="42"/>
  <c r="AD116" i="42"/>
  <c r="AG116" i="42" s="1"/>
  <c r="X116" i="42"/>
  <c r="W116" i="42"/>
  <c r="AD115" i="42"/>
  <c r="AG115" i="42" s="1"/>
  <c r="X115" i="42"/>
  <c r="W115" i="42"/>
  <c r="AD114" i="42"/>
  <c r="AG114" i="42" s="1"/>
  <c r="X114" i="42"/>
  <c r="W114" i="42"/>
  <c r="AD113" i="42"/>
  <c r="X113" i="42"/>
  <c r="W113" i="42"/>
  <c r="AD112" i="42"/>
  <c r="X112" i="42"/>
  <c r="W112" i="42"/>
  <c r="AD111" i="42"/>
  <c r="AG111" i="42" s="1"/>
  <c r="X111" i="42"/>
  <c r="W111" i="42"/>
  <c r="AD110" i="42"/>
  <c r="AG110" i="42" s="1"/>
  <c r="X110" i="42"/>
  <c r="W110" i="42"/>
  <c r="AD109" i="42"/>
  <c r="AG109" i="42" s="1"/>
  <c r="X109" i="42"/>
  <c r="W109" i="42"/>
  <c r="AD108" i="42"/>
  <c r="AG108" i="42" s="1"/>
  <c r="X108" i="42"/>
  <c r="W108" i="42"/>
  <c r="AD107" i="42"/>
  <c r="X107" i="42"/>
  <c r="W107" i="42"/>
  <c r="AD106" i="42"/>
  <c r="X106" i="42"/>
  <c r="W106" i="42"/>
  <c r="AD105" i="42"/>
  <c r="AG105" i="42" s="1"/>
  <c r="X105" i="42"/>
  <c r="W105" i="42"/>
  <c r="AD104" i="42"/>
  <c r="AG104" i="42" s="1"/>
  <c r="X104" i="42"/>
  <c r="W104" i="42"/>
  <c r="AD103" i="42"/>
  <c r="AG103" i="42" s="1"/>
  <c r="X103" i="42"/>
  <c r="W103" i="42"/>
  <c r="AD102" i="42"/>
  <c r="AG102" i="42" s="1"/>
  <c r="X102" i="42"/>
  <c r="W102" i="42"/>
  <c r="AD101" i="42"/>
  <c r="X101" i="42"/>
  <c r="W101" i="42"/>
  <c r="AD100" i="42"/>
  <c r="X100" i="42"/>
  <c r="W100" i="42"/>
  <c r="AD99" i="42"/>
  <c r="AG99" i="42" s="1"/>
  <c r="X99" i="42"/>
  <c r="W99" i="42"/>
  <c r="AD98" i="42"/>
  <c r="AG98" i="42" s="1"/>
  <c r="X98" i="42"/>
  <c r="W98" i="42"/>
  <c r="AD97" i="42"/>
  <c r="AG97" i="42" s="1"/>
  <c r="X97" i="42"/>
  <c r="W97" i="42"/>
  <c r="AD96" i="42"/>
  <c r="AG96" i="42" s="1"/>
  <c r="X96" i="42"/>
  <c r="W96" i="42"/>
  <c r="AD95" i="42"/>
  <c r="X95" i="42"/>
  <c r="W95" i="42"/>
  <c r="AD94" i="42"/>
  <c r="X94" i="42"/>
  <c r="W94" i="42"/>
  <c r="AD93" i="42"/>
  <c r="AG93" i="42" s="1"/>
  <c r="X93" i="42"/>
  <c r="W93" i="42"/>
  <c r="AD92" i="42"/>
  <c r="AG92" i="42" s="1"/>
  <c r="X92" i="42"/>
  <c r="W92" i="42"/>
  <c r="AD91" i="42"/>
  <c r="AG91" i="42" s="1"/>
  <c r="X91" i="42"/>
  <c r="W91" i="42"/>
  <c r="AD90" i="42"/>
  <c r="AG90" i="42" s="1"/>
  <c r="X90" i="42"/>
  <c r="W90" i="42"/>
  <c r="AD89" i="42"/>
  <c r="X89" i="42"/>
  <c r="W89" i="42"/>
  <c r="AD88" i="42"/>
  <c r="X88" i="42"/>
  <c r="W88" i="42"/>
  <c r="AD87" i="42"/>
  <c r="AG87" i="42" s="1"/>
  <c r="X87" i="42"/>
  <c r="W87" i="42"/>
  <c r="AD86" i="42"/>
  <c r="AG86" i="42" s="1"/>
  <c r="X86" i="42"/>
  <c r="W86" i="42"/>
  <c r="AD85" i="42"/>
  <c r="AG85" i="42" s="1"/>
  <c r="X85" i="42"/>
  <c r="W85" i="42"/>
  <c r="AD84" i="42"/>
  <c r="AG84" i="42" s="1"/>
  <c r="X84" i="42"/>
  <c r="W84" i="42"/>
  <c r="AD83" i="42"/>
  <c r="X83" i="42"/>
  <c r="W83" i="42"/>
  <c r="AD82" i="42"/>
  <c r="X82" i="42"/>
  <c r="W82" i="42"/>
  <c r="AD81" i="42"/>
  <c r="AG81" i="42" s="1"/>
  <c r="X81" i="42"/>
  <c r="W81" i="42"/>
  <c r="AD80" i="42"/>
  <c r="AG80" i="42" s="1"/>
  <c r="X80" i="42"/>
  <c r="W80" i="42"/>
  <c r="AD79" i="42"/>
  <c r="AG79" i="42" s="1"/>
  <c r="X79" i="42"/>
  <c r="W79" i="42"/>
  <c r="AD78" i="42"/>
  <c r="AG78" i="42" s="1"/>
  <c r="X78" i="42"/>
  <c r="W78" i="42"/>
  <c r="AD77" i="42"/>
  <c r="X77" i="42"/>
  <c r="W77" i="42"/>
  <c r="AD76" i="42"/>
  <c r="X76" i="42"/>
  <c r="W76" i="42"/>
  <c r="AD75" i="42"/>
  <c r="AG75" i="42" s="1"/>
  <c r="X75" i="42"/>
  <c r="W75" i="42"/>
  <c r="AD74" i="42"/>
  <c r="AG74" i="42" s="1"/>
  <c r="X74" i="42"/>
  <c r="W74" i="42"/>
  <c r="AD73" i="42"/>
  <c r="AG73" i="42" s="1"/>
  <c r="X73" i="42"/>
  <c r="W73" i="42"/>
  <c r="AD72" i="42"/>
  <c r="AG72" i="42" s="1"/>
  <c r="W72" i="42"/>
  <c r="AD71" i="42"/>
  <c r="W71" i="42"/>
  <c r="AD70" i="42"/>
  <c r="AG70" i="42" s="1"/>
  <c r="W70" i="42"/>
  <c r="AD69" i="42"/>
  <c r="AG69" i="42" s="1"/>
  <c r="W69" i="42"/>
  <c r="AD68" i="42"/>
  <c r="AG68" i="42" s="1"/>
  <c r="W68" i="42"/>
  <c r="AD67" i="42"/>
  <c r="AG67" i="42" s="1"/>
  <c r="W67" i="42"/>
  <c r="AD66" i="42"/>
  <c r="AG66" i="42" s="1"/>
  <c r="W66" i="42"/>
  <c r="AD65" i="42"/>
  <c r="W65" i="42"/>
  <c r="AD64" i="42"/>
  <c r="AG64" i="42" s="1"/>
  <c r="W64" i="42"/>
  <c r="AD63" i="42"/>
  <c r="AG63" i="42" s="1"/>
  <c r="W63" i="42"/>
  <c r="AD62" i="42"/>
  <c r="AG62" i="42" s="1"/>
  <c r="W62" i="42"/>
  <c r="AD61" i="42"/>
  <c r="AG61" i="42" s="1"/>
  <c r="W61" i="42"/>
  <c r="AD60" i="42"/>
  <c r="AG60" i="42" s="1"/>
  <c r="W60" i="42"/>
  <c r="AD59" i="42"/>
  <c r="W59" i="42"/>
  <c r="AD58" i="42"/>
  <c r="AG58" i="42" s="1"/>
  <c r="W58" i="42"/>
  <c r="AD57" i="42"/>
  <c r="AG57" i="42" s="1"/>
  <c r="W57" i="42"/>
  <c r="AD56" i="42"/>
  <c r="AG56" i="42" s="1"/>
  <c r="W56" i="42"/>
  <c r="AD55" i="42"/>
  <c r="AG55" i="42" s="1"/>
  <c r="W55" i="42"/>
  <c r="AD54" i="42"/>
  <c r="AG54" i="42" s="1"/>
  <c r="W54" i="42"/>
  <c r="AD53" i="42"/>
  <c r="W53" i="42"/>
  <c r="AD52" i="42"/>
  <c r="AG52" i="42" s="1"/>
  <c r="W52" i="42"/>
  <c r="AD51" i="42"/>
  <c r="AG51" i="42" s="1"/>
  <c r="W51" i="42"/>
  <c r="AD50" i="42"/>
  <c r="AG50" i="42" s="1"/>
  <c r="W50" i="42"/>
  <c r="AD49" i="42"/>
  <c r="AG49" i="42" s="1"/>
  <c r="W49" i="42"/>
  <c r="AD48" i="42"/>
  <c r="AG48" i="42" s="1"/>
  <c r="W48" i="42"/>
  <c r="AD47" i="42"/>
  <c r="W47" i="42"/>
  <c r="AD46" i="42"/>
  <c r="AG46" i="42" s="1"/>
  <c r="W46" i="42"/>
  <c r="AD45" i="42"/>
  <c r="AG45" i="42" s="1"/>
  <c r="W45" i="42"/>
  <c r="AD44" i="42"/>
  <c r="AG44" i="42" s="1"/>
  <c r="W44" i="42"/>
  <c r="AD43" i="42"/>
  <c r="AG43" i="42" s="1"/>
  <c r="W43" i="42"/>
  <c r="AD42" i="42"/>
  <c r="AG42" i="42" s="1"/>
  <c r="W42" i="42"/>
  <c r="AD41" i="42"/>
  <c r="W41" i="42"/>
  <c r="AD40" i="42"/>
  <c r="AG40" i="42" s="1"/>
  <c r="W40" i="42"/>
  <c r="AD39" i="42"/>
  <c r="AG39" i="42" s="1"/>
  <c r="W39" i="42"/>
  <c r="AD38" i="42"/>
  <c r="AG38" i="42" s="1"/>
  <c r="W38" i="42"/>
  <c r="AD37" i="42"/>
  <c r="AG37" i="42" s="1"/>
  <c r="W37" i="42"/>
  <c r="AD36" i="42"/>
  <c r="AG36" i="42" s="1"/>
  <c r="W36" i="42"/>
  <c r="AD35" i="42"/>
  <c r="W35" i="42"/>
  <c r="AD34" i="42"/>
  <c r="AG34" i="42" s="1"/>
  <c r="W34" i="42"/>
  <c r="AD33" i="42"/>
  <c r="AG33" i="42" s="1"/>
  <c r="W33" i="42"/>
  <c r="AD32" i="42"/>
  <c r="AG32" i="42" s="1"/>
  <c r="W32" i="42"/>
  <c r="AD31" i="42"/>
  <c r="AG31" i="42" s="1"/>
  <c r="W31" i="42"/>
  <c r="AD30" i="42"/>
  <c r="AG30" i="42" s="1"/>
  <c r="W30" i="42"/>
  <c r="AD29" i="42"/>
  <c r="W29" i="42"/>
  <c r="AD28" i="42"/>
  <c r="AG28" i="42" s="1"/>
  <c r="W28" i="42"/>
  <c r="AD27" i="42"/>
  <c r="AG27" i="42" s="1"/>
  <c r="W27" i="42"/>
  <c r="AD26" i="42"/>
  <c r="AG26" i="42" s="1"/>
  <c r="W26" i="42"/>
  <c r="AD25" i="42"/>
  <c r="AG25" i="42" s="1"/>
  <c r="W25" i="42"/>
  <c r="AD24" i="42"/>
  <c r="AG24" i="42" s="1"/>
  <c r="W24" i="42"/>
  <c r="AD23" i="42"/>
  <c r="W23" i="42"/>
  <c r="AD22" i="42"/>
  <c r="AG22" i="42" s="1"/>
  <c r="W22" i="42"/>
  <c r="AD21" i="42"/>
  <c r="AG21" i="42" s="1"/>
  <c r="W21" i="42"/>
  <c r="AD20" i="42"/>
  <c r="AG20" i="42" s="1"/>
  <c r="W20" i="42"/>
  <c r="AD19" i="42"/>
  <c r="AG19" i="42" s="1"/>
  <c r="W19" i="42"/>
  <c r="AD18" i="42"/>
  <c r="AG18" i="42" s="1"/>
  <c r="W18" i="42"/>
  <c r="AD17" i="42"/>
  <c r="W17" i="42"/>
  <c r="AD16" i="42"/>
  <c r="AG16" i="42" s="1"/>
  <c r="W16" i="42"/>
  <c r="AD15" i="42"/>
  <c r="AG15" i="42" s="1"/>
  <c r="W15" i="42"/>
  <c r="AD14" i="42"/>
  <c r="AG14" i="42" s="1"/>
  <c r="W14" i="42"/>
  <c r="AD13" i="42"/>
  <c r="AG13" i="42" s="1"/>
  <c r="W13" i="42"/>
  <c r="AD12" i="42"/>
  <c r="AG12" i="42" s="1"/>
  <c r="W12" i="42"/>
  <c r="AD11" i="42"/>
  <c r="AG11" i="42" s="1"/>
  <c r="W11" i="42"/>
  <c r="W10" i="42"/>
  <c r="W9" i="42"/>
  <c r="W8" i="42"/>
  <c r="W7" i="42"/>
  <c r="W6" i="42"/>
  <c r="W5" i="42"/>
  <c r="W4" i="42"/>
  <c r="W3" i="42"/>
  <c r="W2" i="42"/>
  <c r="BC218" i="42"/>
  <c r="BB218" i="42"/>
  <c r="BA218" i="42"/>
  <c r="BC217" i="42"/>
  <c r="BB217" i="42"/>
  <c r="BA217" i="42"/>
  <c r="BC216" i="42"/>
  <c r="BB216" i="42"/>
  <c r="AU216" i="42"/>
  <c r="BC215" i="42"/>
  <c r="BB215" i="42"/>
  <c r="BA215" i="42"/>
  <c r="BC214" i="42"/>
  <c r="BB214" i="42"/>
  <c r="BC213" i="42"/>
  <c r="BB213" i="42"/>
  <c r="BA213" i="42"/>
  <c r="BC212" i="42"/>
  <c r="BB212" i="42"/>
  <c r="BA212" i="42"/>
  <c r="AU212" i="42"/>
  <c r="BC211" i="42"/>
  <c r="BB211" i="42"/>
  <c r="BA211" i="42"/>
  <c r="BC210" i="42"/>
  <c r="BB210" i="42"/>
  <c r="BC209" i="42"/>
  <c r="BB209" i="42"/>
  <c r="BA209" i="42"/>
  <c r="BC208" i="42"/>
  <c r="BB208" i="42"/>
  <c r="AU208" i="42"/>
  <c r="BC207" i="42"/>
  <c r="BB207" i="42"/>
  <c r="BA207" i="42"/>
  <c r="BC206" i="42"/>
  <c r="BB206" i="42"/>
  <c r="BA206" i="42"/>
  <c r="BC205" i="42"/>
  <c r="BB205" i="42"/>
  <c r="BA205" i="42"/>
  <c r="BC204" i="42"/>
  <c r="BB204" i="42"/>
  <c r="BA204" i="42"/>
  <c r="AU204" i="42"/>
  <c r="AU203" i="42"/>
  <c r="AU202" i="42"/>
  <c r="AU201" i="42"/>
  <c r="AS218" i="42"/>
  <c r="AS217" i="42"/>
  <c r="AS216" i="42"/>
  <c r="AS215" i="42"/>
  <c r="AS214" i="42"/>
  <c r="AS213" i="42"/>
  <c r="AS212" i="42"/>
  <c r="AS211" i="42"/>
  <c r="AS210" i="42"/>
  <c r="AS209" i="42"/>
  <c r="AS208" i="42"/>
  <c r="AS207" i="42"/>
  <c r="AS206" i="42"/>
  <c r="AS205" i="42"/>
  <c r="AS204" i="42"/>
  <c r="AS203" i="42"/>
  <c r="AS202" i="42"/>
  <c r="AS201" i="42"/>
  <c r="AS200" i="42"/>
  <c r="AS199" i="42"/>
  <c r="AS198" i="42"/>
  <c r="AS197" i="42"/>
  <c r="AS196" i="42"/>
  <c r="AS195" i="42"/>
  <c r="AS194" i="42"/>
  <c r="AS193" i="42"/>
  <c r="AS192" i="42"/>
  <c r="AS191" i="42"/>
  <c r="AS190" i="42"/>
  <c r="AS189" i="42"/>
  <c r="AS188" i="42"/>
  <c r="AS187" i="42"/>
  <c r="AS186" i="42"/>
  <c r="AS185" i="42"/>
  <c r="AS184" i="42"/>
  <c r="AS183" i="42"/>
  <c r="AS182" i="42"/>
  <c r="AS181" i="42"/>
  <c r="AS180" i="42"/>
  <c r="AS179" i="42"/>
  <c r="AS178" i="42"/>
  <c r="AS177" i="42"/>
  <c r="AS176" i="42"/>
  <c r="AS175" i="42"/>
  <c r="AS174" i="42"/>
  <c r="AS173" i="42"/>
  <c r="AS172" i="42"/>
  <c r="AS171" i="42"/>
  <c r="AS170" i="42"/>
  <c r="AS169" i="42"/>
  <c r="AS168" i="42"/>
  <c r="AS167" i="42"/>
  <c r="AS166" i="42"/>
  <c r="AS165" i="42"/>
  <c r="AS164" i="42"/>
  <c r="AS163" i="42"/>
  <c r="AS162" i="42"/>
  <c r="AS161" i="42"/>
  <c r="AS160" i="42"/>
  <c r="AS159" i="42"/>
  <c r="AS158" i="42"/>
  <c r="AS157" i="42"/>
  <c r="AS156" i="42"/>
  <c r="AS155" i="42"/>
  <c r="AS154" i="42"/>
  <c r="AS153" i="42"/>
  <c r="AS152" i="42"/>
  <c r="AS151" i="42"/>
  <c r="AS150" i="42"/>
  <c r="AS149" i="42"/>
  <c r="AS148" i="42"/>
  <c r="AS147" i="42"/>
  <c r="AS146" i="42"/>
  <c r="AS145" i="42"/>
  <c r="AS144" i="42"/>
  <c r="AS143" i="42"/>
  <c r="AS142" i="42"/>
  <c r="AS141" i="42"/>
  <c r="AS140" i="42"/>
  <c r="AS139" i="42"/>
  <c r="AS138" i="42"/>
  <c r="AS137" i="42"/>
  <c r="AS136" i="42"/>
  <c r="AS135" i="42"/>
  <c r="AS134" i="42"/>
  <c r="AS133" i="42"/>
  <c r="AS132" i="42"/>
  <c r="AS131" i="42"/>
  <c r="AS130" i="42"/>
  <c r="AS129" i="42"/>
  <c r="AS128" i="42"/>
  <c r="AS127" i="42"/>
  <c r="AS126" i="42"/>
  <c r="AS125" i="42"/>
  <c r="AS124" i="42"/>
  <c r="AS123" i="42"/>
  <c r="AS122" i="42"/>
  <c r="AS121" i="42"/>
  <c r="AS120" i="42"/>
  <c r="AS119" i="42"/>
  <c r="AS118" i="42"/>
  <c r="AS117" i="42"/>
  <c r="AS116" i="42"/>
  <c r="AS115" i="42"/>
  <c r="AS114" i="42"/>
  <c r="AS113" i="42"/>
  <c r="AS112" i="42"/>
  <c r="AS111" i="42"/>
  <c r="AS110" i="42"/>
  <c r="AS109" i="42"/>
  <c r="AS108" i="42"/>
  <c r="AS107" i="42"/>
  <c r="AS106" i="42"/>
  <c r="AS105" i="42"/>
  <c r="AS104" i="42"/>
  <c r="AS103" i="42"/>
  <c r="AS102" i="42"/>
  <c r="AS101" i="42"/>
  <c r="AS100" i="42"/>
  <c r="AS99" i="42"/>
  <c r="AS98" i="42"/>
  <c r="AS97" i="42"/>
  <c r="AS96" i="42"/>
  <c r="AS95" i="42"/>
  <c r="AS94" i="42"/>
  <c r="AS93" i="42"/>
  <c r="AS92" i="42"/>
  <c r="AS91" i="42"/>
  <c r="AS90" i="42"/>
  <c r="AS89" i="42"/>
  <c r="AS88" i="42"/>
  <c r="AS87" i="42"/>
  <c r="AS86" i="42"/>
  <c r="AS85" i="42"/>
  <c r="AS84" i="42"/>
  <c r="AS83" i="42"/>
  <c r="AS82" i="42"/>
  <c r="AS81" i="42"/>
  <c r="AS80" i="42"/>
  <c r="AS79" i="42"/>
  <c r="AS78" i="42"/>
  <c r="AS77" i="42"/>
  <c r="AS76" i="42"/>
  <c r="AS75" i="42"/>
  <c r="AS74" i="42"/>
  <c r="AS73" i="42"/>
  <c r="AS72" i="42"/>
  <c r="AS71" i="42"/>
  <c r="AS70" i="42"/>
  <c r="AS69" i="42"/>
  <c r="AS68" i="42"/>
  <c r="AS67" i="42"/>
  <c r="AS66" i="42"/>
  <c r="AS65" i="42"/>
  <c r="AS64" i="42"/>
  <c r="AS63" i="42"/>
  <c r="AS62" i="42"/>
  <c r="AS61" i="42"/>
  <c r="AS60" i="42"/>
  <c r="AS59" i="42"/>
  <c r="AS58" i="42"/>
  <c r="AS57" i="42"/>
  <c r="AS56" i="42"/>
  <c r="AS55" i="42"/>
  <c r="AS54" i="42"/>
  <c r="AS53" i="42"/>
  <c r="AS52" i="42"/>
  <c r="AS51" i="42"/>
  <c r="AS50" i="42"/>
  <c r="AS49" i="42"/>
  <c r="AS48" i="42"/>
  <c r="AS47" i="42"/>
  <c r="AS46" i="42"/>
  <c r="AS45" i="42"/>
  <c r="AS44" i="42"/>
  <c r="AS43" i="42"/>
  <c r="AS42" i="42"/>
  <c r="AS41" i="42"/>
  <c r="AS40" i="42"/>
  <c r="AS39" i="42"/>
  <c r="AS38" i="42"/>
  <c r="AS37" i="42"/>
  <c r="AS36" i="42"/>
  <c r="AS35" i="42"/>
  <c r="AS34" i="42"/>
  <c r="AS33" i="42"/>
  <c r="AS32" i="42"/>
  <c r="AS31" i="42"/>
  <c r="AS30" i="42"/>
  <c r="AS29" i="42"/>
  <c r="AS28" i="42"/>
  <c r="AS27" i="42"/>
  <c r="AS26" i="42"/>
  <c r="AS25" i="42"/>
  <c r="AS24" i="42"/>
  <c r="AS23" i="42"/>
  <c r="AS22" i="42"/>
  <c r="AS21" i="42"/>
  <c r="AS20" i="42"/>
  <c r="AS19" i="42"/>
  <c r="AS18" i="42"/>
  <c r="AS17" i="42"/>
  <c r="AS16" i="42"/>
  <c r="AS15" i="42"/>
  <c r="AS14" i="42"/>
  <c r="AS13" i="42"/>
  <c r="AS12" i="42"/>
  <c r="AS11" i="42"/>
  <c r="AS10" i="42"/>
  <c r="AS9" i="42"/>
  <c r="AS8" i="42"/>
  <c r="AS7" i="42"/>
  <c r="AS6" i="42"/>
  <c r="AS5" i="42"/>
  <c r="AS4" i="42"/>
  <c r="AS3" i="42"/>
  <c r="AS2" i="42"/>
  <c r="AD219" i="41"/>
  <c r="X219" i="41"/>
  <c r="W219" i="41"/>
  <c r="AD218" i="41"/>
  <c r="AB218" i="41"/>
  <c r="AE218" i="41" s="1"/>
  <c r="AA218" i="41"/>
  <c r="X218" i="41"/>
  <c r="W218" i="41"/>
  <c r="AD217" i="41"/>
  <c r="AB217" i="41"/>
  <c r="AE217" i="41" s="1"/>
  <c r="AA217" i="41"/>
  <c r="X217" i="41"/>
  <c r="W217" i="41"/>
  <c r="AD216" i="41"/>
  <c r="AB216" i="41"/>
  <c r="AE216" i="41" s="1"/>
  <c r="AA216" i="41"/>
  <c r="X216" i="41"/>
  <c r="W216" i="41"/>
  <c r="AD215" i="41"/>
  <c r="AB215" i="41"/>
  <c r="AE215" i="41" s="1"/>
  <c r="AA215" i="41"/>
  <c r="X215" i="41"/>
  <c r="W215" i="41"/>
  <c r="AE214" i="41"/>
  <c r="AD214" i="41"/>
  <c r="AB214" i="41"/>
  <c r="AA214" i="41"/>
  <c r="X214" i="41"/>
  <c r="W214" i="41"/>
  <c r="AE213" i="41"/>
  <c r="AD213" i="41"/>
  <c r="AB213" i="41"/>
  <c r="AA213" i="41"/>
  <c r="X213" i="41"/>
  <c r="W213" i="41"/>
  <c r="AE212" i="41"/>
  <c r="AD212" i="41"/>
  <c r="AB212" i="41"/>
  <c r="AA212" i="41"/>
  <c r="X212" i="41"/>
  <c r="W212" i="41"/>
  <c r="AE211" i="41"/>
  <c r="AD211" i="41"/>
  <c r="AB211" i="41"/>
  <c r="AA211" i="41"/>
  <c r="X211" i="41"/>
  <c r="W211" i="41"/>
  <c r="AE210" i="41"/>
  <c r="AD210" i="41"/>
  <c r="AB210" i="41"/>
  <c r="AA210" i="41"/>
  <c r="X210" i="41"/>
  <c r="W210" i="41"/>
  <c r="AE209" i="41"/>
  <c r="AD209" i="41"/>
  <c r="AB209" i="41"/>
  <c r="AA209" i="41"/>
  <c r="X209" i="41"/>
  <c r="W209" i="41"/>
  <c r="AE208" i="41"/>
  <c r="AD208" i="41"/>
  <c r="AB208" i="41"/>
  <c r="AA208" i="41"/>
  <c r="X208" i="41"/>
  <c r="W208" i="41"/>
  <c r="AE207" i="41"/>
  <c r="AD207" i="41"/>
  <c r="AB207" i="41"/>
  <c r="AA207" i="41"/>
  <c r="X207" i="41"/>
  <c r="W207" i="41"/>
  <c r="AE206" i="41"/>
  <c r="AD206" i="41"/>
  <c r="AB206" i="41"/>
  <c r="AA206" i="41"/>
  <c r="X206" i="41"/>
  <c r="W206" i="41"/>
  <c r="AE205" i="41"/>
  <c r="AD205" i="41"/>
  <c r="AB205" i="41"/>
  <c r="AA205" i="41"/>
  <c r="X205" i="41"/>
  <c r="W205" i="41"/>
  <c r="AE204" i="41"/>
  <c r="AD204" i="41"/>
  <c r="AB204" i="41"/>
  <c r="AA204" i="41"/>
  <c r="X204" i="41"/>
  <c r="W204" i="41"/>
  <c r="AD203" i="41"/>
  <c r="X203" i="41"/>
  <c r="W203" i="41"/>
  <c r="AD202" i="41"/>
  <c r="X202" i="41"/>
  <c r="W202" i="41"/>
  <c r="AD201" i="41"/>
  <c r="X201" i="41"/>
  <c r="W201" i="41"/>
  <c r="AD200" i="41"/>
  <c r="X200" i="41"/>
  <c r="W200" i="41"/>
  <c r="AD199" i="41"/>
  <c r="X199" i="41"/>
  <c r="W199" i="41"/>
  <c r="AD198" i="41"/>
  <c r="X198" i="41"/>
  <c r="W198" i="41"/>
  <c r="AD197" i="41"/>
  <c r="X197" i="41"/>
  <c r="W197" i="41"/>
  <c r="AD196" i="41"/>
  <c r="X196" i="41"/>
  <c r="W196" i="41"/>
  <c r="AD195" i="41"/>
  <c r="X195" i="41"/>
  <c r="W195" i="41"/>
  <c r="AD194" i="41"/>
  <c r="X194" i="41"/>
  <c r="W194" i="41"/>
  <c r="AD193" i="41"/>
  <c r="X193" i="41"/>
  <c r="W193" i="41"/>
  <c r="AD192" i="41"/>
  <c r="X192" i="41"/>
  <c r="W192" i="41"/>
  <c r="AD191" i="41"/>
  <c r="X191" i="41"/>
  <c r="W191" i="41"/>
  <c r="AD190" i="41"/>
  <c r="X190" i="41"/>
  <c r="W190" i="41"/>
  <c r="AD189" i="41"/>
  <c r="X189" i="41"/>
  <c r="W189" i="41"/>
  <c r="AD188" i="41"/>
  <c r="X188" i="41"/>
  <c r="W188" i="41"/>
  <c r="AD187" i="41"/>
  <c r="X187" i="41"/>
  <c r="W187" i="41"/>
  <c r="AD186" i="41"/>
  <c r="X186" i="41"/>
  <c r="W186" i="41"/>
  <c r="AD185" i="41"/>
  <c r="X185" i="41"/>
  <c r="W185" i="41"/>
  <c r="AD184" i="41"/>
  <c r="X184" i="41"/>
  <c r="W184" i="41"/>
  <c r="AD183" i="41"/>
  <c r="X183" i="41"/>
  <c r="W183" i="41"/>
  <c r="AD182" i="41"/>
  <c r="X182" i="41"/>
  <c r="W182" i="41"/>
  <c r="AD181" i="41"/>
  <c r="X181" i="41"/>
  <c r="W181" i="41"/>
  <c r="AD180" i="41"/>
  <c r="X180" i="41"/>
  <c r="W180" i="41"/>
  <c r="AD179" i="41"/>
  <c r="X179" i="41"/>
  <c r="W179" i="41"/>
  <c r="AD178" i="41"/>
  <c r="X178" i="41"/>
  <c r="W178" i="41"/>
  <c r="AD177" i="41"/>
  <c r="X177" i="41"/>
  <c r="W177" i="41"/>
  <c r="AD176" i="41"/>
  <c r="X176" i="41"/>
  <c r="W176" i="41"/>
  <c r="AD175" i="41"/>
  <c r="X175" i="41"/>
  <c r="W175" i="41"/>
  <c r="AD174" i="41"/>
  <c r="X174" i="41"/>
  <c r="W174" i="41"/>
  <c r="AD173" i="41"/>
  <c r="X173" i="41"/>
  <c r="W173" i="41"/>
  <c r="AD172" i="41"/>
  <c r="X172" i="41"/>
  <c r="W172" i="41"/>
  <c r="AD171" i="41"/>
  <c r="X171" i="41"/>
  <c r="W171" i="41"/>
  <c r="AD170" i="41"/>
  <c r="X170" i="41"/>
  <c r="W170" i="41"/>
  <c r="AD169" i="41"/>
  <c r="X169" i="41"/>
  <c r="W169" i="41"/>
  <c r="AD168" i="41"/>
  <c r="X168" i="41"/>
  <c r="W168" i="41"/>
  <c r="AD167" i="41"/>
  <c r="X167" i="41"/>
  <c r="W167" i="41"/>
  <c r="AD166" i="41"/>
  <c r="X166" i="41"/>
  <c r="W166" i="41"/>
  <c r="AD165" i="41"/>
  <c r="X165" i="41"/>
  <c r="W165" i="41"/>
  <c r="AD164" i="41"/>
  <c r="X164" i="41"/>
  <c r="W164" i="41"/>
  <c r="AD163" i="41"/>
  <c r="X163" i="41"/>
  <c r="W163" i="41"/>
  <c r="AD162" i="41"/>
  <c r="X162" i="41"/>
  <c r="W162" i="41"/>
  <c r="AD161" i="41"/>
  <c r="X161" i="41"/>
  <c r="W161" i="41"/>
  <c r="AD160" i="41"/>
  <c r="X160" i="41"/>
  <c r="W160" i="41"/>
  <c r="AD159" i="41"/>
  <c r="X159" i="41"/>
  <c r="W159" i="41"/>
  <c r="AD158" i="41"/>
  <c r="X158" i="41"/>
  <c r="W158" i="41"/>
  <c r="AD157" i="41"/>
  <c r="X157" i="41"/>
  <c r="W157" i="41"/>
  <c r="AD156" i="41"/>
  <c r="X156" i="41"/>
  <c r="W156" i="41"/>
  <c r="AD155" i="41"/>
  <c r="X155" i="41"/>
  <c r="W155" i="41"/>
  <c r="AD154" i="41"/>
  <c r="X154" i="41"/>
  <c r="W154" i="41"/>
  <c r="AD153" i="41"/>
  <c r="X153" i="41"/>
  <c r="W153" i="41"/>
  <c r="AD152" i="41"/>
  <c r="X152" i="41"/>
  <c r="W152" i="41"/>
  <c r="AD151" i="41"/>
  <c r="X151" i="41"/>
  <c r="W151" i="41"/>
  <c r="AD150" i="41"/>
  <c r="X150" i="41"/>
  <c r="W150" i="41"/>
  <c r="AD149" i="41"/>
  <c r="X149" i="41"/>
  <c r="W149" i="41"/>
  <c r="AD148" i="41"/>
  <c r="X148" i="41"/>
  <c r="W148" i="41"/>
  <c r="AD147" i="41"/>
  <c r="X147" i="41"/>
  <c r="W147" i="41"/>
  <c r="AD146" i="41"/>
  <c r="X146" i="41"/>
  <c r="W146" i="41"/>
  <c r="AD145" i="41"/>
  <c r="X145" i="41"/>
  <c r="W145" i="41"/>
  <c r="AD144" i="41"/>
  <c r="X144" i="41"/>
  <c r="W144" i="41"/>
  <c r="AD143" i="41"/>
  <c r="X143" i="41"/>
  <c r="W143" i="41"/>
  <c r="AD142" i="41"/>
  <c r="X142" i="41"/>
  <c r="W142" i="41"/>
  <c r="AD141" i="41"/>
  <c r="X141" i="41"/>
  <c r="W141" i="41"/>
  <c r="AD140" i="41"/>
  <c r="X140" i="41"/>
  <c r="W140" i="41"/>
  <c r="AD139" i="41"/>
  <c r="X139" i="41"/>
  <c r="W139" i="41"/>
  <c r="AD138" i="41"/>
  <c r="X138" i="41"/>
  <c r="W138" i="41"/>
  <c r="AD137" i="41"/>
  <c r="X137" i="41"/>
  <c r="W137" i="41"/>
  <c r="AD136" i="41"/>
  <c r="X136" i="41"/>
  <c r="W136" i="41"/>
  <c r="AD135" i="41"/>
  <c r="X135" i="41"/>
  <c r="W135" i="41"/>
  <c r="AD134" i="41"/>
  <c r="X134" i="41"/>
  <c r="W134" i="41"/>
  <c r="AD133" i="41"/>
  <c r="X133" i="41"/>
  <c r="W133" i="41"/>
  <c r="AD132" i="41"/>
  <c r="X132" i="41"/>
  <c r="W132" i="41"/>
  <c r="AD131" i="41"/>
  <c r="X131" i="41"/>
  <c r="W131" i="41"/>
  <c r="AD130" i="41"/>
  <c r="X130" i="41"/>
  <c r="W130" i="41"/>
  <c r="AD129" i="41"/>
  <c r="X129" i="41"/>
  <c r="W129" i="41"/>
  <c r="AD128" i="41"/>
  <c r="X128" i="41"/>
  <c r="W128" i="41"/>
  <c r="AD127" i="41"/>
  <c r="X127" i="41"/>
  <c r="W127" i="41"/>
  <c r="AD126" i="41"/>
  <c r="X126" i="41"/>
  <c r="W126" i="41"/>
  <c r="AD125" i="41"/>
  <c r="X125" i="41"/>
  <c r="W125" i="41"/>
  <c r="AD124" i="41"/>
  <c r="X124" i="41"/>
  <c r="W124" i="41"/>
  <c r="AD123" i="41"/>
  <c r="X123" i="41"/>
  <c r="W123" i="41"/>
  <c r="AD122" i="41"/>
  <c r="X122" i="41"/>
  <c r="W122" i="41"/>
  <c r="AD121" i="41"/>
  <c r="X121" i="41"/>
  <c r="W121" i="41"/>
  <c r="AD120" i="41"/>
  <c r="X120" i="41"/>
  <c r="W120" i="41"/>
  <c r="AD119" i="41"/>
  <c r="X119" i="41"/>
  <c r="W119" i="41"/>
  <c r="AD118" i="41"/>
  <c r="X118" i="41"/>
  <c r="W118" i="41"/>
  <c r="AD117" i="41"/>
  <c r="X117" i="41"/>
  <c r="W117" i="41"/>
  <c r="AD116" i="41"/>
  <c r="X116" i="41"/>
  <c r="W116" i="41"/>
  <c r="AD115" i="41"/>
  <c r="X115" i="41"/>
  <c r="W115" i="41"/>
  <c r="AD114" i="41"/>
  <c r="X114" i="41"/>
  <c r="W114" i="41"/>
  <c r="AD113" i="41"/>
  <c r="X113" i="41"/>
  <c r="W113" i="41"/>
  <c r="AD112" i="41"/>
  <c r="X112" i="41"/>
  <c r="W112" i="41"/>
  <c r="AD111" i="41"/>
  <c r="X111" i="41"/>
  <c r="W111" i="41"/>
  <c r="AD110" i="41"/>
  <c r="X110" i="41"/>
  <c r="W110" i="41"/>
  <c r="AD109" i="41"/>
  <c r="X109" i="41"/>
  <c r="W109" i="41"/>
  <c r="AD108" i="41"/>
  <c r="X108" i="41"/>
  <c r="W108" i="41"/>
  <c r="AD107" i="41"/>
  <c r="X107" i="41"/>
  <c r="W107" i="41"/>
  <c r="AD106" i="41"/>
  <c r="X106" i="41"/>
  <c r="W106" i="41"/>
  <c r="AD105" i="41"/>
  <c r="X105" i="41"/>
  <c r="W105" i="41"/>
  <c r="AD104" i="41"/>
  <c r="X104" i="41"/>
  <c r="W104" i="41"/>
  <c r="AD103" i="41"/>
  <c r="X103" i="41"/>
  <c r="W103" i="41"/>
  <c r="AD102" i="41"/>
  <c r="X102" i="41"/>
  <c r="W102" i="41"/>
  <c r="AD101" i="41"/>
  <c r="X101" i="41"/>
  <c r="W101" i="41"/>
  <c r="AD100" i="41"/>
  <c r="X100" i="41"/>
  <c r="W100" i="41"/>
  <c r="AD99" i="41"/>
  <c r="X99" i="41"/>
  <c r="W99" i="41"/>
  <c r="AD98" i="41"/>
  <c r="X98" i="41"/>
  <c r="W98" i="41"/>
  <c r="AD97" i="41"/>
  <c r="X97" i="41"/>
  <c r="W97" i="41"/>
  <c r="AD96" i="41"/>
  <c r="X96" i="41"/>
  <c r="W96" i="41"/>
  <c r="AD95" i="41"/>
  <c r="X95" i="41"/>
  <c r="W95" i="41"/>
  <c r="AD94" i="41"/>
  <c r="X94" i="41"/>
  <c r="W94" i="41"/>
  <c r="AD93" i="41"/>
  <c r="X93" i="41"/>
  <c r="W93" i="41"/>
  <c r="AD92" i="41"/>
  <c r="X92" i="41"/>
  <c r="W92" i="41"/>
  <c r="AD91" i="41"/>
  <c r="X91" i="41"/>
  <c r="W91" i="41"/>
  <c r="AD90" i="41"/>
  <c r="X90" i="41"/>
  <c r="W90" i="41"/>
  <c r="AD89" i="41"/>
  <c r="X89" i="41"/>
  <c r="W89" i="41"/>
  <c r="AD88" i="41"/>
  <c r="X88" i="41"/>
  <c r="W88" i="41"/>
  <c r="AD87" i="41"/>
  <c r="X87" i="41"/>
  <c r="W87" i="41"/>
  <c r="AD86" i="41"/>
  <c r="X86" i="41"/>
  <c r="W86" i="41"/>
  <c r="AD85" i="41"/>
  <c r="X85" i="41"/>
  <c r="W85" i="41"/>
  <c r="AD84" i="41"/>
  <c r="X84" i="41"/>
  <c r="W84" i="41"/>
  <c r="AD83" i="41"/>
  <c r="X83" i="41"/>
  <c r="W83" i="41"/>
  <c r="AD82" i="41"/>
  <c r="X82" i="41"/>
  <c r="W82" i="41"/>
  <c r="AD81" i="41"/>
  <c r="X81" i="41"/>
  <c r="W81" i="41"/>
  <c r="AD80" i="41"/>
  <c r="X80" i="41"/>
  <c r="W80" i="41"/>
  <c r="AD79" i="41"/>
  <c r="X79" i="41"/>
  <c r="W79" i="41"/>
  <c r="AD78" i="41"/>
  <c r="X78" i="41"/>
  <c r="W78" i="41"/>
  <c r="AD77" i="41"/>
  <c r="X77" i="41"/>
  <c r="W77" i="41"/>
  <c r="AD76" i="41"/>
  <c r="X76" i="41"/>
  <c r="W76" i="41"/>
  <c r="AD75" i="41"/>
  <c r="X75" i="41"/>
  <c r="W75" i="41"/>
  <c r="AD74" i="41"/>
  <c r="X74" i="41"/>
  <c r="W74" i="41"/>
  <c r="AD73" i="41"/>
  <c r="X73" i="41"/>
  <c r="W73" i="41"/>
  <c r="AD72" i="41"/>
  <c r="W72" i="41"/>
  <c r="AD71" i="41"/>
  <c r="W71" i="41"/>
  <c r="AD70" i="41"/>
  <c r="W70" i="41"/>
  <c r="AD69" i="41"/>
  <c r="W69" i="41"/>
  <c r="AD68" i="41"/>
  <c r="W68" i="41"/>
  <c r="AD67" i="41"/>
  <c r="W67" i="41"/>
  <c r="AD66" i="41"/>
  <c r="W66" i="41"/>
  <c r="AD65" i="41"/>
  <c r="W65" i="41"/>
  <c r="AD64" i="41"/>
  <c r="W64" i="41"/>
  <c r="AD63" i="41"/>
  <c r="W63" i="41"/>
  <c r="AD62" i="41"/>
  <c r="W62" i="41"/>
  <c r="AD61" i="41"/>
  <c r="W61" i="41"/>
  <c r="AD60" i="41"/>
  <c r="W60" i="41"/>
  <c r="AD59" i="41"/>
  <c r="W59" i="41"/>
  <c r="AD58" i="41"/>
  <c r="W58" i="41"/>
  <c r="AD57" i="41"/>
  <c r="W57" i="41"/>
  <c r="AD56" i="41"/>
  <c r="W56" i="41"/>
  <c r="AD55" i="41"/>
  <c r="W55" i="41"/>
  <c r="AD54" i="41"/>
  <c r="W54" i="41"/>
  <c r="AD53" i="41"/>
  <c r="W53" i="41"/>
  <c r="AD52" i="41"/>
  <c r="W52" i="41"/>
  <c r="AD51" i="41"/>
  <c r="W51" i="41"/>
  <c r="AD50" i="41"/>
  <c r="W50" i="41"/>
  <c r="AD49" i="41"/>
  <c r="W49" i="41"/>
  <c r="AD48" i="41"/>
  <c r="W48" i="41"/>
  <c r="AD47" i="41"/>
  <c r="W47" i="41"/>
  <c r="AD46" i="41"/>
  <c r="W46" i="41"/>
  <c r="AD45" i="41"/>
  <c r="W45" i="41"/>
  <c r="AD44" i="41"/>
  <c r="W44" i="41"/>
  <c r="AD43" i="41"/>
  <c r="W43" i="41"/>
  <c r="AD42" i="41"/>
  <c r="W42" i="41"/>
  <c r="AD41" i="41"/>
  <c r="W41" i="41"/>
  <c r="AD40" i="41"/>
  <c r="W40" i="41"/>
  <c r="AD39" i="41"/>
  <c r="W39" i="41"/>
  <c r="AD38" i="41"/>
  <c r="W38" i="41"/>
  <c r="AD37" i="41"/>
  <c r="W37" i="41"/>
  <c r="AD36" i="41"/>
  <c r="W36" i="41"/>
  <c r="AD35" i="41"/>
  <c r="W35" i="41"/>
  <c r="AD34" i="41"/>
  <c r="W34" i="41"/>
  <c r="AD33" i="41"/>
  <c r="W33" i="41"/>
  <c r="AD32" i="41"/>
  <c r="W32" i="41"/>
  <c r="AD31" i="41"/>
  <c r="W31" i="41"/>
  <c r="AD30" i="41"/>
  <c r="W30" i="41"/>
  <c r="AD29" i="41"/>
  <c r="W29" i="41"/>
  <c r="AD28" i="41"/>
  <c r="W28" i="41"/>
  <c r="AD27" i="41"/>
  <c r="W27" i="41"/>
  <c r="AD26" i="41"/>
  <c r="W26" i="41"/>
  <c r="AD25" i="41"/>
  <c r="W25" i="41"/>
  <c r="AD24" i="41"/>
  <c r="W24" i="41"/>
  <c r="AD23" i="41"/>
  <c r="W23" i="41"/>
  <c r="AD22" i="41"/>
  <c r="W22" i="41"/>
  <c r="AD21" i="41"/>
  <c r="W21" i="41"/>
  <c r="AD20" i="41"/>
  <c r="W20" i="41"/>
  <c r="AD19" i="41"/>
  <c r="W19" i="41"/>
  <c r="AD18" i="41"/>
  <c r="W18" i="41"/>
  <c r="AD17" i="41"/>
  <c r="W17" i="41"/>
  <c r="AD16" i="41"/>
  <c r="W16" i="41"/>
  <c r="AD15" i="41"/>
  <c r="W15" i="41"/>
  <c r="AD14" i="41"/>
  <c r="W14" i="41"/>
  <c r="AD13" i="41"/>
  <c r="W13" i="41"/>
  <c r="AD12" i="41"/>
  <c r="W12" i="41"/>
  <c r="AD11" i="41"/>
  <c r="W11" i="41"/>
  <c r="W10" i="41"/>
  <c r="W9" i="41"/>
  <c r="W8" i="41"/>
  <c r="W7" i="41"/>
  <c r="W6" i="41"/>
  <c r="W5" i="41"/>
  <c r="W4" i="41"/>
  <c r="W3" i="41"/>
  <c r="W2" i="41"/>
  <c r="BP214" i="42" l="1"/>
  <c r="BP213" i="42"/>
  <c r="BP218" i="42"/>
  <c r="BP212" i="42"/>
  <c r="BP217" i="42"/>
  <c r="BP211" i="42"/>
  <c r="BP210" i="42"/>
  <c r="BP215" i="42"/>
  <c r="BP209" i="42"/>
  <c r="BP208" i="42"/>
  <c r="BP207" i="42"/>
  <c r="E1" i="40"/>
  <c r="E2" i="40"/>
  <c r="E3" i="40"/>
  <c r="E4" i="40"/>
  <c r="E5" i="40"/>
  <c r="E6" i="40"/>
  <c r="E7" i="40"/>
  <c r="E8" i="40"/>
  <c r="E9" i="40"/>
  <c r="J3" i="40" s="1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J4" i="40" s="1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K5" i="40" s="1"/>
  <c r="E154" i="40"/>
  <c r="E155" i="40"/>
  <c r="E156" i="40"/>
  <c r="E157" i="40"/>
  <c r="E158" i="40"/>
  <c r="E159" i="40"/>
  <c r="E160" i="40"/>
  <c r="E161" i="40"/>
  <c r="E162" i="40"/>
  <c r="G162" i="40"/>
  <c r="H162" i="40"/>
  <c r="I162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E212" i="40"/>
  <c r="E213" i="40"/>
  <c r="E214" i="40"/>
  <c r="E215" i="40"/>
  <c r="E216" i="40"/>
  <c r="E217" i="40"/>
  <c r="E218" i="40"/>
  <c r="E219" i="40"/>
  <c r="D220" i="40"/>
  <c r="E220" i="40"/>
  <c r="D221" i="40"/>
  <c r="E221" i="40"/>
  <c r="J5" i="40" l="1"/>
  <c r="L3" i="40"/>
  <c r="K3" i="40"/>
  <c r="L4" i="40"/>
  <c r="K4" i="40"/>
  <c r="L5" i="40"/>
  <c r="AO2" i="23" l="1"/>
  <c r="AO3" i="23"/>
  <c r="AO4" i="23"/>
  <c r="AO5" i="23"/>
  <c r="AO6" i="23"/>
  <c r="AO7" i="23"/>
  <c r="AO8" i="23"/>
  <c r="AO9" i="23"/>
  <c r="AO3" i="38"/>
  <c r="AO4" i="38"/>
  <c r="AO5" i="38"/>
  <c r="AO6" i="38"/>
  <c r="AO7" i="38"/>
  <c r="AO8" i="38"/>
  <c r="AO9" i="38"/>
  <c r="AO10" i="38"/>
  <c r="AO11" i="38"/>
  <c r="AO12" i="38"/>
  <c r="AO13" i="38"/>
  <c r="AO14" i="38"/>
  <c r="AO15" i="38"/>
  <c r="AO16" i="38"/>
  <c r="AO17" i="38"/>
  <c r="AO18" i="38"/>
  <c r="AO19" i="38"/>
  <c r="AO20" i="38"/>
  <c r="AO21" i="38"/>
  <c r="AO22" i="38"/>
  <c r="AO23" i="38"/>
  <c r="AO24" i="38"/>
  <c r="AO25" i="38"/>
  <c r="AO26" i="38"/>
  <c r="AO27" i="38"/>
  <c r="AO28" i="38"/>
  <c r="AO29" i="38"/>
  <c r="AO30" i="38"/>
  <c r="AO31" i="38"/>
  <c r="AO32" i="38"/>
  <c r="AO33" i="38"/>
  <c r="AO34" i="38"/>
  <c r="AO35" i="38"/>
  <c r="AO36" i="38"/>
  <c r="AO37" i="38"/>
  <c r="AO38" i="38"/>
  <c r="AO39" i="38"/>
  <c r="AO40" i="38"/>
  <c r="AO41" i="38"/>
  <c r="AO42" i="38"/>
  <c r="AO43" i="38"/>
  <c r="AO44" i="38"/>
  <c r="AO45" i="38"/>
  <c r="AO46" i="38"/>
  <c r="AO47" i="38"/>
  <c r="AO48" i="38"/>
  <c r="AO49" i="38"/>
  <c r="AO50" i="38"/>
  <c r="AO51" i="38"/>
  <c r="AO52" i="38"/>
  <c r="AO53" i="38"/>
  <c r="AO54" i="38"/>
  <c r="AO55" i="38"/>
  <c r="AO56" i="38"/>
  <c r="AO57" i="38"/>
  <c r="AO58" i="38"/>
  <c r="AO59" i="38"/>
  <c r="AO60" i="38"/>
  <c r="AO61" i="38"/>
  <c r="AO62" i="38"/>
  <c r="AO63" i="38"/>
  <c r="AO64" i="38"/>
  <c r="AO65" i="38"/>
  <c r="AO66" i="38"/>
  <c r="AO67" i="38"/>
  <c r="AO68" i="38"/>
  <c r="AO69" i="38"/>
  <c r="AO70" i="38"/>
  <c r="AO71" i="38"/>
  <c r="AO72" i="38"/>
  <c r="AO73" i="38"/>
  <c r="AO74" i="38"/>
  <c r="AO75" i="38"/>
  <c r="AO76" i="38"/>
  <c r="AO77" i="38"/>
  <c r="AO78" i="38"/>
  <c r="AO79" i="38"/>
  <c r="AO80" i="38"/>
  <c r="AO81" i="38"/>
  <c r="AO82" i="38"/>
  <c r="AO83" i="38"/>
  <c r="AO84" i="38"/>
  <c r="AO85" i="38"/>
  <c r="AO86" i="38"/>
  <c r="AO87" i="38"/>
  <c r="AO88" i="38"/>
  <c r="AO89" i="38"/>
  <c r="AO90" i="38"/>
  <c r="AO91" i="38"/>
  <c r="AO92" i="38"/>
  <c r="AO93" i="38"/>
  <c r="AO94" i="38"/>
  <c r="AO95" i="38"/>
  <c r="AO96" i="38"/>
  <c r="AO97" i="38"/>
  <c r="AO98" i="38"/>
  <c r="AO99" i="38"/>
  <c r="AO100" i="38"/>
  <c r="AO101" i="38"/>
  <c r="AO102" i="38"/>
  <c r="AO103" i="38"/>
  <c r="AO104" i="38"/>
  <c r="AO105" i="38"/>
  <c r="AO106" i="38"/>
  <c r="AO107" i="38"/>
  <c r="AO108" i="38"/>
  <c r="AO109" i="38"/>
  <c r="AO110" i="38"/>
  <c r="AO111" i="38"/>
  <c r="AO112" i="38"/>
  <c r="AO113" i="38"/>
  <c r="AO114" i="38"/>
  <c r="AO115" i="38"/>
  <c r="AO116" i="38"/>
  <c r="AO117" i="38"/>
  <c r="AO118" i="38"/>
  <c r="AO119" i="38"/>
  <c r="AO120" i="38"/>
  <c r="AO121" i="38"/>
  <c r="AO122" i="38"/>
  <c r="AO123" i="38"/>
  <c r="AO124" i="38"/>
  <c r="AO125" i="38"/>
  <c r="AO126" i="38"/>
  <c r="AO127" i="38"/>
  <c r="AO128" i="38"/>
  <c r="AO129" i="38"/>
  <c r="AO130" i="38"/>
  <c r="AO131" i="38"/>
  <c r="AO132" i="38"/>
  <c r="AO2" i="38"/>
  <c r="AH3" i="23"/>
  <c r="AH4" i="23"/>
  <c r="AH5" i="23"/>
  <c r="AI5" i="23" s="1"/>
  <c r="AH6" i="23"/>
  <c r="AI6" i="23" s="1"/>
  <c r="AH7" i="23"/>
  <c r="AI7" i="23" s="1"/>
  <c r="AH8" i="23"/>
  <c r="AI8" i="23" s="1"/>
  <c r="AH9" i="23"/>
  <c r="AH10" i="23"/>
  <c r="AH11" i="23"/>
  <c r="AI11" i="23" s="1"/>
  <c r="AH12" i="23"/>
  <c r="AI12" i="23" s="1"/>
  <c r="AH13" i="23"/>
  <c r="AI13" i="23" s="1"/>
  <c r="AH14" i="23"/>
  <c r="AI14" i="23" s="1"/>
  <c r="AH15" i="23"/>
  <c r="AH16" i="23"/>
  <c r="AH17" i="23"/>
  <c r="AI17" i="23" s="1"/>
  <c r="AH18" i="23"/>
  <c r="AI18" i="23" s="1"/>
  <c r="AH19" i="23"/>
  <c r="AI19" i="23" s="1"/>
  <c r="AH20" i="23"/>
  <c r="AI20" i="23" s="1"/>
  <c r="AH21" i="23"/>
  <c r="AH22" i="23"/>
  <c r="AH23" i="23"/>
  <c r="AI23" i="23" s="1"/>
  <c r="AH24" i="23"/>
  <c r="AI24" i="23" s="1"/>
  <c r="AH25" i="23"/>
  <c r="AI25" i="23" s="1"/>
  <c r="AH26" i="23"/>
  <c r="AI26" i="23" s="1"/>
  <c r="AH27" i="23"/>
  <c r="AH28" i="23"/>
  <c r="AH29" i="23"/>
  <c r="AI29" i="23" s="1"/>
  <c r="AH30" i="23"/>
  <c r="AI30" i="23" s="1"/>
  <c r="AH31" i="23"/>
  <c r="AI31" i="23" s="1"/>
  <c r="AH32" i="23"/>
  <c r="AI32" i="23" s="1"/>
  <c r="AH33" i="23"/>
  <c r="AH34" i="23"/>
  <c r="AH35" i="23"/>
  <c r="AI35" i="23" s="1"/>
  <c r="AH36" i="23"/>
  <c r="AI36" i="23" s="1"/>
  <c r="AH37" i="23"/>
  <c r="AI37" i="23" s="1"/>
  <c r="AH38" i="23"/>
  <c r="AI38" i="23" s="1"/>
  <c r="AH39" i="23"/>
  <c r="AH40" i="23"/>
  <c r="AH41" i="23"/>
  <c r="AI41" i="23" s="1"/>
  <c r="AH42" i="23"/>
  <c r="AI42" i="23" s="1"/>
  <c r="AH43" i="23"/>
  <c r="AI43" i="23" s="1"/>
  <c r="AH44" i="23"/>
  <c r="AI44" i="23" s="1"/>
  <c r="AH45" i="23"/>
  <c r="AH46" i="23"/>
  <c r="AH47" i="23"/>
  <c r="AI47" i="23" s="1"/>
  <c r="AH48" i="23"/>
  <c r="AI48" i="23" s="1"/>
  <c r="AH49" i="23"/>
  <c r="AI49" i="23" s="1"/>
  <c r="AH50" i="23"/>
  <c r="AI50" i="23" s="1"/>
  <c r="AH51" i="23"/>
  <c r="AH52" i="23"/>
  <c r="AH53" i="23"/>
  <c r="AI53" i="23" s="1"/>
  <c r="AH54" i="23"/>
  <c r="AI54" i="23" s="1"/>
  <c r="AH55" i="23"/>
  <c r="AI55" i="23" s="1"/>
  <c r="AH56" i="23"/>
  <c r="AI56" i="23" s="1"/>
  <c r="AH57" i="23"/>
  <c r="AH58" i="23"/>
  <c r="AH59" i="23"/>
  <c r="AI59" i="23" s="1"/>
  <c r="AH60" i="23"/>
  <c r="AI60" i="23" s="1"/>
  <c r="AH61" i="23"/>
  <c r="AI61" i="23" s="1"/>
  <c r="AH62" i="23"/>
  <c r="AI62" i="23" s="1"/>
  <c r="AH63" i="23"/>
  <c r="AH64" i="23"/>
  <c r="AH65" i="23"/>
  <c r="AI65" i="23" s="1"/>
  <c r="AH66" i="23"/>
  <c r="AI66" i="23" s="1"/>
  <c r="AH67" i="23"/>
  <c r="AI67" i="23" s="1"/>
  <c r="AH68" i="23"/>
  <c r="AI68" i="23" s="1"/>
  <c r="AH69" i="23"/>
  <c r="AH70" i="23"/>
  <c r="AH71" i="23"/>
  <c r="AI71" i="23" s="1"/>
  <c r="AH72" i="23"/>
  <c r="AI72" i="23" s="1"/>
  <c r="AH73" i="23"/>
  <c r="AI73" i="23" s="1"/>
  <c r="AH74" i="23"/>
  <c r="AI74" i="23" s="1"/>
  <c r="AH75" i="23"/>
  <c r="AH76" i="23"/>
  <c r="AH77" i="23"/>
  <c r="AI77" i="23" s="1"/>
  <c r="AH78" i="23"/>
  <c r="AI78" i="23" s="1"/>
  <c r="AH79" i="23"/>
  <c r="AI79" i="23" s="1"/>
  <c r="AH80" i="23"/>
  <c r="AI80" i="23" s="1"/>
  <c r="AH81" i="23"/>
  <c r="AH82" i="23"/>
  <c r="AH83" i="23"/>
  <c r="AI83" i="23" s="1"/>
  <c r="AH84" i="23"/>
  <c r="AI84" i="23" s="1"/>
  <c r="AH85" i="23"/>
  <c r="AI85" i="23" s="1"/>
  <c r="AH86" i="23"/>
  <c r="AI86" i="23" s="1"/>
  <c r="AH87" i="23"/>
  <c r="AH88" i="23"/>
  <c r="AH89" i="23"/>
  <c r="AI89" i="23" s="1"/>
  <c r="AH90" i="23"/>
  <c r="AI90" i="23" s="1"/>
  <c r="AH91" i="23"/>
  <c r="AI91" i="23" s="1"/>
  <c r="AH92" i="23"/>
  <c r="AI92" i="23" s="1"/>
  <c r="AH93" i="23"/>
  <c r="AH94" i="23"/>
  <c r="AH95" i="23"/>
  <c r="AI95" i="23" s="1"/>
  <c r="AH96" i="23"/>
  <c r="AI96" i="23" s="1"/>
  <c r="AH97" i="23"/>
  <c r="AI97" i="23" s="1"/>
  <c r="AH98" i="23"/>
  <c r="AI98" i="23" s="1"/>
  <c r="AH99" i="23"/>
  <c r="AH100" i="23"/>
  <c r="AH101" i="23"/>
  <c r="AI101" i="23" s="1"/>
  <c r="AH102" i="23"/>
  <c r="AI102" i="23" s="1"/>
  <c r="AH103" i="23"/>
  <c r="AI103" i="23" s="1"/>
  <c r="AH104" i="23"/>
  <c r="AI104" i="23" s="1"/>
  <c r="AH105" i="23"/>
  <c r="AH106" i="23"/>
  <c r="AH107" i="23"/>
  <c r="AI107" i="23" s="1"/>
  <c r="AH108" i="23"/>
  <c r="AI108" i="23" s="1"/>
  <c r="AH109" i="23"/>
  <c r="AI109" i="23" s="1"/>
  <c r="AH110" i="23"/>
  <c r="AI110" i="23" s="1"/>
  <c r="AH111" i="23"/>
  <c r="AH112" i="23"/>
  <c r="AH113" i="23"/>
  <c r="AI113" i="23" s="1"/>
  <c r="AH114" i="23"/>
  <c r="AI114" i="23" s="1"/>
  <c r="AH115" i="23"/>
  <c r="AI115" i="23" s="1"/>
  <c r="AH116" i="23"/>
  <c r="AI116" i="23" s="1"/>
  <c r="AH117" i="23"/>
  <c r="AH118" i="23"/>
  <c r="AH119" i="23"/>
  <c r="AI119" i="23" s="1"/>
  <c r="AH120" i="23"/>
  <c r="AI120" i="23" s="1"/>
  <c r="AH121" i="23"/>
  <c r="AI121" i="23" s="1"/>
  <c r="AH122" i="23"/>
  <c r="AI122" i="23" s="1"/>
  <c r="AH123" i="23"/>
  <c r="AH124" i="23"/>
  <c r="AH125" i="23"/>
  <c r="AI125" i="23" s="1"/>
  <c r="AH126" i="23"/>
  <c r="AI126" i="23" s="1"/>
  <c r="AH127" i="23"/>
  <c r="AI127" i="23" s="1"/>
  <c r="AH128" i="23"/>
  <c r="AI128" i="23" s="1"/>
  <c r="AH129" i="23"/>
  <c r="AH130" i="23"/>
  <c r="AH131" i="23"/>
  <c r="AI131" i="23" s="1"/>
  <c r="AH132" i="23"/>
  <c r="AI132" i="23" s="1"/>
  <c r="AH2" i="23"/>
  <c r="AI3" i="23"/>
  <c r="AI4" i="23"/>
  <c r="AI9" i="23"/>
  <c r="AI10" i="23"/>
  <c r="AI15" i="23"/>
  <c r="AI16" i="23"/>
  <c r="AI21" i="23"/>
  <c r="AI22" i="23"/>
  <c r="AI27" i="23"/>
  <c r="AI28" i="23"/>
  <c r="AI33" i="23"/>
  <c r="AI34" i="23"/>
  <c r="AI39" i="23"/>
  <c r="AI40" i="23"/>
  <c r="AI45" i="23"/>
  <c r="AI46" i="23"/>
  <c r="AI51" i="23"/>
  <c r="AI52" i="23"/>
  <c r="AI57" i="23"/>
  <c r="AI58" i="23"/>
  <c r="AI63" i="23"/>
  <c r="AI64" i="23"/>
  <c r="AI69" i="23"/>
  <c r="AI70" i="23"/>
  <c r="AI75" i="23"/>
  <c r="AI76" i="23"/>
  <c r="AI81" i="23"/>
  <c r="AI82" i="23"/>
  <c r="AI87" i="23"/>
  <c r="AI88" i="23"/>
  <c r="AI93" i="23"/>
  <c r="AI94" i="23"/>
  <c r="AI99" i="23"/>
  <c r="AI100" i="23"/>
  <c r="AI105" i="23"/>
  <c r="AI106" i="23"/>
  <c r="AI111" i="23"/>
  <c r="AI112" i="23"/>
  <c r="AI117" i="23"/>
  <c r="AI118" i="23"/>
  <c r="AI123" i="23"/>
  <c r="AI124" i="23"/>
  <c r="AI129" i="23"/>
  <c r="AI130" i="23"/>
  <c r="AG132" i="23"/>
  <c r="AG4" i="23"/>
  <c r="AG5" i="23"/>
  <c r="AG6" i="23"/>
  <c r="AG7" i="23"/>
  <c r="AG8" i="23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G26" i="23"/>
  <c r="AG27" i="23"/>
  <c r="AG28" i="23"/>
  <c r="AG29" i="23"/>
  <c r="AG30" i="23"/>
  <c r="AG31" i="23"/>
  <c r="AG32" i="23"/>
  <c r="AG33" i="23"/>
  <c r="AG34" i="23"/>
  <c r="AG35" i="23"/>
  <c r="AG36" i="23"/>
  <c r="AG37" i="23"/>
  <c r="AG38" i="23"/>
  <c r="AG39" i="23"/>
  <c r="AG40" i="23"/>
  <c r="AG41" i="23"/>
  <c r="AG42" i="23"/>
  <c r="AG43" i="23"/>
  <c r="AG44" i="23"/>
  <c r="AG45" i="23"/>
  <c r="AG46" i="23"/>
  <c r="AG47" i="23"/>
  <c r="AG48" i="23"/>
  <c r="AG49" i="23"/>
  <c r="AG50" i="23"/>
  <c r="AG51" i="23"/>
  <c r="AG52" i="23"/>
  <c r="AG53" i="23"/>
  <c r="AG54" i="23"/>
  <c r="AG55" i="23"/>
  <c r="AG56" i="23"/>
  <c r="AG57" i="23"/>
  <c r="AG58" i="23"/>
  <c r="AG59" i="23"/>
  <c r="AG60" i="23"/>
  <c r="AG61" i="23"/>
  <c r="AG62" i="23"/>
  <c r="AG63" i="23"/>
  <c r="AG64" i="23"/>
  <c r="AG65" i="23"/>
  <c r="AG66" i="23"/>
  <c r="AG67" i="23"/>
  <c r="AG68" i="23"/>
  <c r="AG69" i="23"/>
  <c r="AG70" i="23"/>
  <c r="AG71" i="23"/>
  <c r="AG72" i="23"/>
  <c r="AG73" i="23"/>
  <c r="AG74" i="23"/>
  <c r="AG75" i="23"/>
  <c r="AG76" i="23"/>
  <c r="AG77" i="23"/>
  <c r="AG78" i="23"/>
  <c r="AG79" i="23"/>
  <c r="AG80" i="23"/>
  <c r="AG81" i="23"/>
  <c r="AG82" i="23"/>
  <c r="AG83" i="23"/>
  <c r="AG84" i="23"/>
  <c r="AG85" i="23"/>
  <c r="AG86" i="23"/>
  <c r="AG87" i="23"/>
  <c r="AG88" i="23"/>
  <c r="AG89" i="23"/>
  <c r="AG90" i="23"/>
  <c r="AG91" i="23"/>
  <c r="AG92" i="23"/>
  <c r="AG93" i="23"/>
  <c r="AG94" i="23"/>
  <c r="AG95" i="23"/>
  <c r="AG96" i="23"/>
  <c r="AG97" i="23"/>
  <c r="AG98" i="23"/>
  <c r="AG99" i="23"/>
  <c r="AG100" i="23"/>
  <c r="AG101" i="23"/>
  <c r="AG102" i="23"/>
  <c r="AG103" i="23"/>
  <c r="AG104" i="23"/>
  <c r="AG105" i="23"/>
  <c r="AG106" i="23"/>
  <c r="AG107" i="23"/>
  <c r="AG108" i="23"/>
  <c r="AG109" i="23"/>
  <c r="AG110" i="23"/>
  <c r="AG111" i="23"/>
  <c r="AG112" i="23"/>
  <c r="AG113" i="23"/>
  <c r="AG114" i="23"/>
  <c r="AG115" i="23"/>
  <c r="AG116" i="23"/>
  <c r="AG117" i="23"/>
  <c r="AG118" i="23"/>
  <c r="AG119" i="23"/>
  <c r="AG120" i="23"/>
  <c r="AG121" i="23"/>
  <c r="AG122" i="23"/>
  <c r="AG123" i="23"/>
  <c r="AG124" i="23"/>
  <c r="AG125" i="23"/>
  <c r="AG126" i="23"/>
  <c r="AG127" i="23"/>
  <c r="AG128" i="23"/>
  <c r="AG129" i="23"/>
  <c r="AG130" i="23"/>
  <c r="AG131" i="23"/>
  <c r="AG3" i="23"/>
  <c r="I162" i="12" l="1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G162" i="12" s="1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AO10" i="23"/>
  <c r="AO11" i="23"/>
  <c r="AO12" i="23"/>
  <c r="AO13" i="23"/>
  <c r="AO14" i="23"/>
  <c r="AO15" i="23"/>
  <c r="AO16" i="23"/>
  <c r="AO17" i="23"/>
  <c r="AO18" i="23"/>
  <c r="AO19" i="23"/>
  <c r="AO20" i="23"/>
  <c r="AO21" i="23"/>
  <c r="AO22" i="23"/>
  <c r="AO23" i="23"/>
  <c r="AO24" i="23"/>
  <c r="AO25" i="23"/>
  <c r="AO26" i="23"/>
  <c r="AO27" i="23"/>
  <c r="AO28" i="23"/>
  <c r="AO29" i="23"/>
  <c r="AO30" i="23"/>
  <c r="AO31" i="23"/>
  <c r="AO32" i="23"/>
  <c r="AO33" i="23"/>
  <c r="AO34" i="23"/>
  <c r="AO35" i="23"/>
  <c r="AO36" i="23"/>
  <c r="AO37" i="23"/>
  <c r="AO38" i="23"/>
  <c r="AO39" i="23"/>
  <c r="AO40" i="23"/>
  <c r="AO41" i="23"/>
  <c r="AO42" i="23"/>
  <c r="AO43" i="23"/>
  <c r="AO44" i="23"/>
  <c r="AO45" i="23"/>
  <c r="AO46" i="23"/>
  <c r="AO47" i="23"/>
  <c r="AO48" i="23"/>
  <c r="AO49" i="23"/>
  <c r="AO50" i="23"/>
  <c r="AO51" i="23"/>
  <c r="AO52" i="23"/>
  <c r="AO53" i="23"/>
  <c r="AO54" i="23"/>
  <c r="AO55" i="23"/>
  <c r="AO56" i="23"/>
  <c r="AO57" i="23"/>
  <c r="AO58" i="23"/>
  <c r="AO59" i="23"/>
  <c r="AO60" i="23"/>
  <c r="AO61" i="23"/>
  <c r="AO62" i="23"/>
  <c r="AO63" i="23"/>
  <c r="AO64" i="23"/>
  <c r="AO65" i="23"/>
  <c r="AO66" i="23"/>
  <c r="AO67" i="23"/>
  <c r="AO68" i="23"/>
  <c r="AO69" i="23"/>
  <c r="AO70" i="23"/>
  <c r="AO71" i="23"/>
  <c r="AO72" i="23"/>
  <c r="AO73" i="23"/>
  <c r="AO74" i="23"/>
  <c r="AO75" i="23"/>
  <c r="AO76" i="23"/>
  <c r="AO77" i="23"/>
  <c r="AO78" i="23"/>
  <c r="AO79" i="23"/>
  <c r="AO80" i="23"/>
  <c r="AO81" i="23"/>
  <c r="AO82" i="23"/>
  <c r="AO83" i="23"/>
  <c r="AO84" i="23"/>
  <c r="AO85" i="23"/>
  <c r="AO86" i="23"/>
  <c r="AO87" i="23"/>
  <c r="AO88" i="23"/>
  <c r="AO89" i="23"/>
  <c r="AO90" i="23"/>
  <c r="AO91" i="23"/>
  <c r="AO92" i="23"/>
  <c r="AO93" i="23"/>
  <c r="AO94" i="23"/>
  <c r="AO95" i="23"/>
  <c r="AO96" i="23"/>
  <c r="AO97" i="23"/>
  <c r="AO98" i="23"/>
  <c r="AO99" i="23"/>
  <c r="AO100" i="23"/>
  <c r="AO101" i="23"/>
  <c r="AO102" i="23"/>
  <c r="AO103" i="23"/>
  <c r="AO104" i="23"/>
  <c r="AO105" i="23"/>
  <c r="AO106" i="23"/>
  <c r="AO107" i="23"/>
  <c r="AO108" i="23"/>
  <c r="AO109" i="23"/>
  <c r="AO110" i="23"/>
  <c r="AO111" i="23"/>
  <c r="AO112" i="23"/>
  <c r="AO113" i="23"/>
  <c r="AO114" i="23"/>
  <c r="AO115" i="23"/>
  <c r="AO116" i="23"/>
  <c r="AO117" i="23"/>
  <c r="AO118" i="23"/>
  <c r="AO119" i="23"/>
  <c r="AO120" i="23"/>
  <c r="AO121" i="23"/>
  <c r="AO122" i="23"/>
  <c r="AO123" i="23"/>
  <c r="AO124" i="23"/>
  <c r="AO125" i="23"/>
  <c r="AO126" i="23"/>
  <c r="AO127" i="23"/>
  <c r="AO128" i="23"/>
  <c r="AO129" i="23"/>
  <c r="AO130" i="23"/>
  <c r="AO131" i="23"/>
  <c r="AO132" i="23"/>
  <c r="AQ10" i="23"/>
  <c r="AQ13" i="23"/>
  <c r="AQ14" i="23"/>
  <c r="AQ15" i="23"/>
  <c r="AQ19" i="23"/>
  <c r="AQ20" i="23"/>
  <c r="AQ21" i="23"/>
  <c r="AQ22" i="23"/>
  <c r="AQ25" i="23"/>
  <c r="AQ26" i="23"/>
  <c r="AQ27" i="23"/>
  <c r="AQ31" i="23"/>
  <c r="AQ32" i="23"/>
  <c r="AQ33" i="23"/>
  <c r="AQ34" i="23"/>
  <c r="AQ37" i="23"/>
  <c r="AQ38" i="23"/>
  <c r="AQ40" i="23"/>
  <c r="AQ43" i="23"/>
  <c r="AQ44" i="23"/>
  <c r="AQ45" i="23"/>
  <c r="AQ49" i="23"/>
  <c r="AQ50" i="23"/>
  <c r="AQ51" i="23"/>
  <c r="AQ52" i="23"/>
  <c r="AQ55" i="23"/>
  <c r="AQ56" i="23"/>
  <c r="AQ58" i="23"/>
  <c r="AQ61" i="23"/>
  <c r="AQ62" i="23"/>
  <c r="AQ63" i="23"/>
  <c r="AQ67" i="23"/>
  <c r="AQ68" i="23"/>
  <c r="AQ69" i="23"/>
  <c r="AQ70" i="23"/>
  <c r="AQ73" i="23"/>
  <c r="AQ74" i="23"/>
  <c r="AQ76" i="23"/>
  <c r="AQ79" i="23"/>
  <c r="AQ80" i="23"/>
  <c r="AQ81" i="23"/>
  <c r="AQ85" i="23"/>
  <c r="AQ86" i="23"/>
  <c r="AQ87" i="23"/>
  <c r="AQ88" i="23"/>
  <c r="AQ91" i="23"/>
  <c r="AQ92" i="23"/>
  <c r="AQ94" i="23"/>
  <c r="AQ97" i="23"/>
  <c r="AQ98" i="23"/>
  <c r="AQ99" i="23"/>
  <c r="AQ103" i="23"/>
  <c r="AQ104" i="23"/>
  <c r="AQ105" i="23"/>
  <c r="AQ106" i="23"/>
  <c r="AQ109" i="23"/>
  <c r="AQ110" i="23"/>
  <c r="AQ112" i="23"/>
  <c r="AQ115" i="23"/>
  <c r="AQ116" i="23"/>
  <c r="AQ117" i="23"/>
  <c r="AQ121" i="23"/>
  <c r="AQ122" i="23"/>
  <c r="AQ123" i="23"/>
  <c r="AQ124" i="23"/>
  <c r="AQ127" i="23"/>
  <c r="AQ128" i="23"/>
  <c r="AQ130" i="23"/>
  <c r="AP4" i="23"/>
  <c r="AQ6" i="23"/>
  <c r="AP7" i="23"/>
  <c r="AQ9" i="23"/>
  <c r="AP10" i="23"/>
  <c r="AQ11" i="23"/>
  <c r="AQ12" i="23"/>
  <c r="AQ16" i="23"/>
  <c r="AP17" i="23"/>
  <c r="AQ17" i="23"/>
  <c r="AQ18" i="23"/>
  <c r="AQ23" i="23"/>
  <c r="AP24" i="23"/>
  <c r="AQ24" i="23"/>
  <c r="AP28" i="23"/>
  <c r="AQ28" i="23"/>
  <c r="AQ29" i="23"/>
  <c r="AQ30" i="23"/>
  <c r="AP35" i="23"/>
  <c r="AQ35" i="23"/>
  <c r="AQ36" i="23"/>
  <c r="AQ39" i="23"/>
  <c r="AQ41" i="23"/>
  <c r="AP42" i="23"/>
  <c r="AQ42" i="23"/>
  <c r="AP46" i="23"/>
  <c r="AQ46" i="23"/>
  <c r="AQ47" i="23"/>
  <c r="AQ48" i="23"/>
  <c r="AP49" i="23"/>
  <c r="AP53" i="23"/>
  <c r="AQ53" i="23"/>
  <c r="AQ54" i="23"/>
  <c r="AQ57" i="23"/>
  <c r="AQ59" i="23"/>
  <c r="AP60" i="23"/>
  <c r="AQ60" i="23"/>
  <c r="AP64" i="23"/>
  <c r="AQ64" i="23"/>
  <c r="AQ65" i="23"/>
  <c r="AQ66" i="23"/>
  <c r="AP67" i="23"/>
  <c r="AP71" i="23"/>
  <c r="AQ71" i="23"/>
  <c r="AP72" i="23"/>
  <c r="AQ72" i="23"/>
  <c r="AQ75" i="23"/>
  <c r="AQ77" i="23"/>
  <c r="AP78" i="23"/>
  <c r="AQ78" i="23"/>
  <c r="AP82" i="23"/>
  <c r="AQ82" i="23"/>
  <c r="AQ83" i="23"/>
  <c r="AQ84" i="23"/>
  <c r="AP85" i="23"/>
  <c r="AP89" i="23"/>
  <c r="AQ89" i="23"/>
  <c r="AP90" i="23"/>
  <c r="AQ90" i="23"/>
  <c r="AQ93" i="23"/>
  <c r="AQ95" i="23"/>
  <c r="AP96" i="23"/>
  <c r="AQ96" i="23"/>
  <c r="AP100" i="23"/>
  <c r="AQ100" i="23"/>
  <c r="AP101" i="23"/>
  <c r="AQ101" i="23"/>
  <c r="AQ102" i="23"/>
  <c r="AP103" i="23"/>
  <c r="AP107" i="23"/>
  <c r="AQ107" i="23"/>
  <c r="AP108" i="23"/>
  <c r="AQ108" i="23"/>
  <c r="AQ111" i="23"/>
  <c r="AP112" i="23"/>
  <c r="AQ113" i="23"/>
  <c r="AP114" i="23"/>
  <c r="AQ114" i="23"/>
  <c r="AP118" i="23"/>
  <c r="AQ118" i="23"/>
  <c r="AP119" i="23"/>
  <c r="AQ119" i="23"/>
  <c r="AP120" i="23"/>
  <c r="AQ120" i="23"/>
  <c r="AP121" i="23"/>
  <c r="AP125" i="23"/>
  <c r="AQ125" i="23"/>
  <c r="AP126" i="23"/>
  <c r="AQ126" i="23"/>
  <c r="AQ129" i="23"/>
  <c r="AP130" i="23"/>
  <c r="AQ131" i="23"/>
  <c r="AP132" i="23"/>
  <c r="AQ132" i="23"/>
  <c r="AN132" i="23"/>
  <c r="AN131" i="23"/>
  <c r="AN130" i="23"/>
  <c r="AN129" i="23"/>
  <c r="AN128" i="23"/>
  <c r="AN127" i="23"/>
  <c r="AN126" i="23"/>
  <c r="AN125" i="23"/>
  <c r="AN124" i="23"/>
  <c r="AN123" i="23"/>
  <c r="AN122" i="23"/>
  <c r="AN121" i="23"/>
  <c r="AN120" i="23"/>
  <c r="AN119" i="23"/>
  <c r="AN118" i="23"/>
  <c r="AN117" i="23"/>
  <c r="AN116" i="23"/>
  <c r="AN115" i="23"/>
  <c r="AN114" i="23"/>
  <c r="AN113" i="23"/>
  <c r="AN112" i="23"/>
  <c r="AN111" i="23"/>
  <c r="AN110" i="23"/>
  <c r="AN109" i="23"/>
  <c r="AN108" i="23"/>
  <c r="AN107" i="23"/>
  <c r="AN106" i="23"/>
  <c r="AN105" i="23"/>
  <c r="AN104" i="23"/>
  <c r="AN103" i="23"/>
  <c r="AN102" i="23"/>
  <c r="AN101" i="23"/>
  <c r="AN100" i="23"/>
  <c r="AN99" i="23"/>
  <c r="AN98" i="23"/>
  <c r="AN97" i="23"/>
  <c r="AN96" i="23"/>
  <c r="AN95" i="23"/>
  <c r="AN94" i="23"/>
  <c r="AN93" i="23"/>
  <c r="AN92" i="23"/>
  <c r="AN91" i="23"/>
  <c r="AN90" i="23"/>
  <c r="AN89" i="23"/>
  <c r="AN88" i="23"/>
  <c r="AN87" i="23"/>
  <c r="AN86" i="23"/>
  <c r="AN85" i="23"/>
  <c r="AN84" i="23"/>
  <c r="AN83" i="23"/>
  <c r="AN82" i="23"/>
  <c r="AN81" i="23"/>
  <c r="AN80" i="23"/>
  <c r="AN79" i="23"/>
  <c r="AN78" i="23"/>
  <c r="AN77" i="23"/>
  <c r="AN76" i="23"/>
  <c r="AN75" i="23"/>
  <c r="AN74" i="23"/>
  <c r="AN73" i="23"/>
  <c r="AN72" i="23"/>
  <c r="AN71" i="23"/>
  <c r="AN70" i="23"/>
  <c r="AN69" i="23"/>
  <c r="AN68" i="23"/>
  <c r="AN67" i="23"/>
  <c r="AN66" i="23"/>
  <c r="AN65" i="23"/>
  <c r="AN64" i="23"/>
  <c r="AN63" i="23"/>
  <c r="AN62" i="23"/>
  <c r="AN61" i="23"/>
  <c r="AN60" i="23"/>
  <c r="AN59" i="23"/>
  <c r="AN58" i="23"/>
  <c r="AN57" i="23"/>
  <c r="AN56" i="23"/>
  <c r="AN55" i="23"/>
  <c r="AN54" i="23"/>
  <c r="AN53" i="23"/>
  <c r="AN52" i="23"/>
  <c r="AN51" i="23"/>
  <c r="AN50" i="23"/>
  <c r="AN49" i="23"/>
  <c r="AN48" i="23"/>
  <c r="AN47" i="23"/>
  <c r="AN46" i="23"/>
  <c r="AN45" i="23"/>
  <c r="AN44" i="23"/>
  <c r="AN43" i="23"/>
  <c r="AN42" i="23"/>
  <c r="AN41" i="23"/>
  <c r="AN40" i="23"/>
  <c r="AN39" i="23"/>
  <c r="AN38" i="23"/>
  <c r="AN37" i="23"/>
  <c r="AN36" i="23"/>
  <c r="AN35" i="23"/>
  <c r="AN34" i="23"/>
  <c r="AN33" i="23"/>
  <c r="AN32" i="23"/>
  <c r="AN31" i="23"/>
  <c r="AN30" i="23"/>
  <c r="AN29" i="23"/>
  <c r="AN28" i="23"/>
  <c r="AN27" i="23"/>
  <c r="AN26" i="23"/>
  <c r="AN25" i="23"/>
  <c r="AN24" i="23"/>
  <c r="AN23" i="23"/>
  <c r="AN22" i="23"/>
  <c r="AN21" i="23"/>
  <c r="AN20" i="23"/>
  <c r="AN19" i="23"/>
  <c r="AN18" i="23"/>
  <c r="AN17" i="23"/>
  <c r="AN16" i="23"/>
  <c r="AN15" i="23"/>
  <c r="AN14" i="23"/>
  <c r="AN13" i="23"/>
  <c r="AN12" i="23"/>
  <c r="AN11" i="23"/>
  <c r="AN10" i="23"/>
  <c r="AN9" i="23"/>
  <c r="AN8" i="23"/>
  <c r="AN7" i="23"/>
  <c r="AN6" i="23"/>
  <c r="AN5" i="23"/>
  <c r="AN4" i="23"/>
  <c r="AN3" i="23"/>
  <c r="AN2" i="23"/>
  <c r="AN132" i="38"/>
  <c r="AN131" i="38"/>
  <c r="AP131" i="23" s="1"/>
  <c r="AN130" i="38"/>
  <c r="AN129" i="38"/>
  <c r="AP129" i="23" s="1"/>
  <c r="AN128" i="38"/>
  <c r="AP128" i="23" s="1"/>
  <c r="AN127" i="38"/>
  <c r="AP127" i="23" s="1"/>
  <c r="AN126" i="38"/>
  <c r="AN125" i="38"/>
  <c r="AN124" i="38"/>
  <c r="AP124" i="23" s="1"/>
  <c r="AN123" i="38"/>
  <c r="AP123" i="23" s="1"/>
  <c r="AN122" i="38"/>
  <c r="AP122" i="23" s="1"/>
  <c r="AN121" i="38"/>
  <c r="AN120" i="38"/>
  <c r="AN119" i="38"/>
  <c r="AN118" i="38"/>
  <c r="AN117" i="38"/>
  <c r="AP117" i="23" s="1"/>
  <c r="AN116" i="38"/>
  <c r="AP116" i="23" s="1"/>
  <c r="AN115" i="38"/>
  <c r="AP115" i="23" s="1"/>
  <c r="AN114" i="38"/>
  <c r="AN113" i="38"/>
  <c r="AP113" i="23" s="1"/>
  <c r="AN112" i="38"/>
  <c r="AN111" i="38"/>
  <c r="AP111" i="23" s="1"/>
  <c r="AN110" i="38"/>
  <c r="AP110" i="23" s="1"/>
  <c r="AN109" i="38"/>
  <c r="AP109" i="23" s="1"/>
  <c r="AN108" i="38"/>
  <c r="AN107" i="38"/>
  <c r="AN106" i="38"/>
  <c r="AP106" i="23" s="1"/>
  <c r="AN105" i="38"/>
  <c r="AP105" i="23" s="1"/>
  <c r="AN104" i="38"/>
  <c r="AP104" i="23" s="1"/>
  <c r="AN103" i="38"/>
  <c r="AN102" i="38"/>
  <c r="AP102" i="23" s="1"/>
  <c r="AN101" i="38"/>
  <c r="AN100" i="38"/>
  <c r="AN99" i="38"/>
  <c r="AP99" i="23" s="1"/>
  <c r="AN98" i="38"/>
  <c r="AP98" i="23" s="1"/>
  <c r="AN97" i="38"/>
  <c r="AP97" i="23" s="1"/>
  <c r="AN96" i="38"/>
  <c r="AN95" i="38"/>
  <c r="AP95" i="23" s="1"/>
  <c r="AN94" i="38"/>
  <c r="AP94" i="23" s="1"/>
  <c r="AN93" i="38"/>
  <c r="AP93" i="23" s="1"/>
  <c r="AN92" i="38"/>
  <c r="AP92" i="23" s="1"/>
  <c r="AN91" i="38"/>
  <c r="AP91" i="23" s="1"/>
  <c r="AN90" i="38"/>
  <c r="AN89" i="38"/>
  <c r="AN88" i="38"/>
  <c r="AP88" i="23" s="1"/>
  <c r="AN87" i="38"/>
  <c r="AP87" i="23" s="1"/>
  <c r="AN86" i="38"/>
  <c r="AP86" i="23" s="1"/>
  <c r="AN85" i="38"/>
  <c r="AN84" i="38"/>
  <c r="AP84" i="23" s="1"/>
  <c r="AN83" i="38"/>
  <c r="AP83" i="23" s="1"/>
  <c r="AN82" i="38"/>
  <c r="AN81" i="38"/>
  <c r="AP81" i="23" s="1"/>
  <c r="AN80" i="38"/>
  <c r="AP80" i="23" s="1"/>
  <c r="AN79" i="38"/>
  <c r="AP79" i="23" s="1"/>
  <c r="AN78" i="38"/>
  <c r="AN77" i="38"/>
  <c r="AP77" i="23" s="1"/>
  <c r="AN76" i="38"/>
  <c r="AP76" i="23" s="1"/>
  <c r="AN75" i="38"/>
  <c r="AP75" i="23" s="1"/>
  <c r="AN74" i="38"/>
  <c r="AP74" i="23" s="1"/>
  <c r="AN73" i="38"/>
  <c r="AP73" i="23" s="1"/>
  <c r="AN72" i="38"/>
  <c r="AN71" i="38"/>
  <c r="AN70" i="38"/>
  <c r="AP70" i="23" s="1"/>
  <c r="AN69" i="38"/>
  <c r="AP69" i="23" s="1"/>
  <c r="AN68" i="38"/>
  <c r="AP68" i="23" s="1"/>
  <c r="AN67" i="38"/>
  <c r="AN66" i="38"/>
  <c r="AP66" i="23" s="1"/>
  <c r="AN65" i="38"/>
  <c r="AP65" i="23" s="1"/>
  <c r="AN64" i="38"/>
  <c r="AN63" i="38"/>
  <c r="AP63" i="23" s="1"/>
  <c r="AN62" i="38"/>
  <c r="AP62" i="23" s="1"/>
  <c r="AN61" i="38"/>
  <c r="AP61" i="23" s="1"/>
  <c r="AN60" i="38"/>
  <c r="AN59" i="38"/>
  <c r="AP59" i="23" s="1"/>
  <c r="AN58" i="38"/>
  <c r="AP58" i="23" s="1"/>
  <c r="AN57" i="38"/>
  <c r="AP57" i="23" s="1"/>
  <c r="AN56" i="38"/>
  <c r="AP56" i="23" s="1"/>
  <c r="AN55" i="38"/>
  <c r="AP55" i="23" s="1"/>
  <c r="AN54" i="38"/>
  <c r="AP54" i="23" s="1"/>
  <c r="AN53" i="38"/>
  <c r="AN52" i="38"/>
  <c r="AP52" i="23" s="1"/>
  <c r="AN51" i="38"/>
  <c r="AP51" i="23" s="1"/>
  <c r="AN50" i="38"/>
  <c r="AP50" i="23" s="1"/>
  <c r="AN49" i="38"/>
  <c r="AN48" i="38"/>
  <c r="AP48" i="23" s="1"/>
  <c r="AN47" i="38"/>
  <c r="AP47" i="23" s="1"/>
  <c r="AN46" i="38"/>
  <c r="AN45" i="38"/>
  <c r="AP45" i="23" s="1"/>
  <c r="AN44" i="38"/>
  <c r="AP44" i="23" s="1"/>
  <c r="AN43" i="38"/>
  <c r="AP43" i="23" s="1"/>
  <c r="AN42" i="38"/>
  <c r="AN41" i="38"/>
  <c r="AP41" i="23" s="1"/>
  <c r="AN40" i="38"/>
  <c r="AP40" i="23" s="1"/>
  <c r="AN39" i="38"/>
  <c r="AP39" i="23" s="1"/>
  <c r="AN38" i="38"/>
  <c r="AP38" i="23" s="1"/>
  <c r="AN37" i="38"/>
  <c r="AP37" i="23" s="1"/>
  <c r="AN36" i="38"/>
  <c r="AP36" i="23" s="1"/>
  <c r="AN35" i="38"/>
  <c r="AN34" i="38"/>
  <c r="AP34" i="23" s="1"/>
  <c r="AN33" i="38"/>
  <c r="AP33" i="23" s="1"/>
  <c r="AN32" i="38"/>
  <c r="AP32" i="23" s="1"/>
  <c r="AN31" i="38"/>
  <c r="AP31" i="23" s="1"/>
  <c r="AN30" i="38"/>
  <c r="AP30" i="23" s="1"/>
  <c r="AN29" i="38"/>
  <c r="AP29" i="23" s="1"/>
  <c r="AN28" i="38"/>
  <c r="AN27" i="38"/>
  <c r="AP27" i="23" s="1"/>
  <c r="AN26" i="38"/>
  <c r="AP26" i="23" s="1"/>
  <c r="AN25" i="38"/>
  <c r="AP25" i="23" s="1"/>
  <c r="AN24" i="38"/>
  <c r="AN23" i="38"/>
  <c r="AP23" i="23" s="1"/>
  <c r="AN22" i="38"/>
  <c r="AP22" i="23" s="1"/>
  <c r="AN21" i="38"/>
  <c r="AP21" i="23" s="1"/>
  <c r="AN20" i="38"/>
  <c r="AP20" i="23" s="1"/>
  <c r="AN19" i="38"/>
  <c r="AP19" i="23" s="1"/>
  <c r="AN18" i="38"/>
  <c r="AP18" i="23" s="1"/>
  <c r="AN17" i="38"/>
  <c r="AN16" i="38"/>
  <c r="AP16" i="23" s="1"/>
  <c r="AN15" i="38"/>
  <c r="AP15" i="23" s="1"/>
  <c r="AN14" i="38"/>
  <c r="AP14" i="23" s="1"/>
  <c r="AN13" i="38"/>
  <c r="AP13" i="23" s="1"/>
  <c r="AN12" i="38"/>
  <c r="AP12" i="23" s="1"/>
  <c r="AN11" i="38"/>
  <c r="AP11" i="23" s="1"/>
  <c r="AN10" i="38"/>
  <c r="AN9" i="38"/>
  <c r="AP9" i="23" s="1"/>
  <c r="AQ8" i="23"/>
  <c r="AN8" i="38"/>
  <c r="AP8" i="23" s="1"/>
  <c r="AQ7" i="23"/>
  <c r="AN7" i="38"/>
  <c r="AN6" i="38"/>
  <c r="AP6" i="23" s="1"/>
  <c r="AQ5" i="23"/>
  <c r="AN5" i="38"/>
  <c r="AP5" i="23" s="1"/>
  <c r="AQ4" i="23"/>
  <c r="AN4" i="38"/>
  <c r="AQ3" i="23"/>
  <c r="AN3" i="38"/>
  <c r="AP3" i="23" s="1"/>
  <c r="AQ2" i="23"/>
  <c r="AN2" i="38"/>
  <c r="AP2" i="23" s="1"/>
  <c r="AD136" i="38"/>
  <c r="AC136" i="38"/>
  <c r="AB136" i="38"/>
  <c r="AA136" i="38"/>
  <c r="Z136" i="38"/>
  <c r="Y136" i="38"/>
  <c r="G136" i="38"/>
  <c r="F136" i="38"/>
  <c r="E136" i="38"/>
  <c r="D136" i="38"/>
  <c r="C136" i="38"/>
  <c r="B136" i="38"/>
  <c r="AD135" i="38"/>
  <c r="AC135" i="38"/>
  <c r="AB135" i="38"/>
  <c r="AA135" i="38"/>
  <c r="Z135" i="38"/>
  <c r="Y135" i="38"/>
  <c r="G135" i="38"/>
  <c r="F135" i="38"/>
  <c r="E135" i="38"/>
  <c r="D135" i="38"/>
  <c r="C135" i="38"/>
  <c r="B135" i="38"/>
  <c r="AH132" i="38"/>
  <c r="AI132" i="38" s="1"/>
  <c r="AH131" i="38"/>
  <c r="AI131" i="38" s="1"/>
  <c r="AH130" i="38"/>
  <c r="AI130" i="38" s="1"/>
  <c r="AH129" i="38"/>
  <c r="AI129" i="38" s="1"/>
  <c r="AH128" i="38"/>
  <c r="AI128" i="38" s="1"/>
  <c r="AH127" i="38"/>
  <c r="AI127" i="38" s="1"/>
  <c r="AH126" i="38"/>
  <c r="AI126" i="38" s="1"/>
  <c r="AI125" i="38"/>
  <c r="AH125" i="38"/>
  <c r="AI124" i="38"/>
  <c r="AH124" i="38"/>
  <c r="AI123" i="38"/>
  <c r="AH123" i="38"/>
  <c r="AI122" i="38"/>
  <c r="AH122" i="38"/>
  <c r="AI121" i="38"/>
  <c r="AH121" i="38"/>
  <c r="AI120" i="38"/>
  <c r="AH120" i="38"/>
  <c r="AH119" i="38"/>
  <c r="AI119" i="38" s="1"/>
  <c r="AI118" i="38"/>
  <c r="AH118" i="38"/>
  <c r="AI117" i="38"/>
  <c r="AH117" i="38"/>
  <c r="AI116" i="38"/>
  <c r="AH116" i="38"/>
  <c r="AI115" i="38"/>
  <c r="AH115" i="38"/>
  <c r="AI114" i="38"/>
  <c r="AH114" i="38"/>
  <c r="AI113" i="38"/>
  <c r="AH113" i="38"/>
  <c r="AI112" i="38"/>
  <c r="AH112" i="38"/>
  <c r="AI111" i="38"/>
  <c r="AH111" i="38"/>
  <c r="AI110" i="38"/>
  <c r="AH110" i="38"/>
  <c r="AI109" i="38"/>
  <c r="AH109" i="38"/>
  <c r="AI108" i="38"/>
  <c r="AH108" i="38"/>
  <c r="AI107" i="38"/>
  <c r="AH107" i="38"/>
  <c r="AI106" i="38"/>
  <c r="AH106" i="38"/>
  <c r="AI105" i="38"/>
  <c r="AH105" i="38"/>
  <c r="AI104" i="38"/>
  <c r="AH104" i="38"/>
  <c r="AI103" i="38"/>
  <c r="AH103" i="38"/>
  <c r="AI102" i="38"/>
  <c r="AH102" i="38"/>
  <c r="AI101" i="38"/>
  <c r="AH101" i="38"/>
  <c r="AI100" i="38"/>
  <c r="AH100" i="38"/>
  <c r="AI99" i="38"/>
  <c r="AH99" i="38"/>
  <c r="AI98" i="38"/>
  <c r="AH98" i="38"/>
  <c r="AI97" i="38"/>
  <c r="AH97" i="38"/>
  <c r="AI96" i="38"/>
  <c r="AH96" i="38"/>
  <c r="AI95" i="38"/>
  <c r="AH95" i="38"/>
  <c r="AI94" i="38"/>
  <c r="AH94" i="38"/>
  <c r="AI93" i="38"/>
  <c r="AH93" i="38"/>
  <c r="AI92" i="38"/>
  <c r="AH92" i="38"/>
  <c r="AI91" i="38"/>
  <c r="AH91" i="38"/>
  <c r="AI90" i="38"/>
  <c r="AH90" i="38"/>
  <c r="AI89" i="38"/>
  <c r="AH89" i="38"/>
  <c r="AI88" i="38"/>
  <c r="AH88" i="38"/>
  <c r="AH87" i="38"/>
  <c r="AI87" i="38" s="1"/>
  <c r="AH86" i="38"/>
  <c r="AI86" i="38" s="1"/>
  <c r="AH85" i="38"/>
  <c r="AI85" i="38" s="1"/>
  <c r="AH84" i="38"/>
  <c r="AI84" i="38" s="1"/>
  <c r="AH83" i="38"/>
  <c r="AI83" i="38" s="1"/>
  <c r="AH82" i="38"/>
  <c r="AI82" i="38" s="1"/>
  <c r="AI81" i="38"/>
  <c r="AH81" i="38"/>
  <c r="AI80" i="38"/>
  <c r="AH80" i="38"/>
  <c r="AH79" i="38"/>
  <c r="AI79" i="38" s="1"/>
  <c r="AI78" i="38"/>
  <c r="AH78" i="38"/>
  <c r="AI77" i="38"/>
  <c r="AH77" i="38"/>
  <c r="AI76" i="38"/>
  <c r="AH76" i="38"/>
  <c r="AI75" i="38"/>
  <c r="AH75" i="38"/>
  <c r="AH74" i="38"/>
  <c r="AI74" i="38" s="1"/>
  <c r="AI73" i="38"/>
  <c r="AH73" i="38"/>
  <c r="AI72" i="38"/>
  <c r="AH72" i="38"/>
  <c r="AI71" i="38"/>
  <c r="AH71" i="38"/>
  <c r="AI70" i="38"/>
  <c r="AH70" i="38"/>
  <c r="AI69" i="38"/>
  <c r="AH69" i="38"/>
  <c r="AI68" i="38"/>
  <c r="AH68" i="38"/>
  <c r="AI67" i="38"/>
  <c r="AH67" i="38"/>
  <c r="AI66" i="38"/>
  <c r="AH66" i="38"/>
  <c r="AI65" i="38"/>
  <c r="AH65" i="38"/>
  <c r="AI64" i="38"/>
  <c r="AH64" i="38"/>
  <c r="AI63" i="38"/>
  <c r="AH63" i="38"/>
  <c r="AI62" i="38"/>
  <c r="AH62" i="38"/>
  <c r="AH61" i="38"/>
  <c r="AI61" i="38" s="1"/>
  <c r="AI60" i="38"/>
  <c r="AH60" i="38"/>
  <c r="AI59" i="38"/>
  <c r="AH59" i="38"/>
  <c r="AI58" i="38"/>
  <c r="AH58" i="38"/>
  <c r="AI57" i="38"/>
  <c r="AH57" i="38"/>
  <c r="AI56" i="38"/>
  <c r="AH56" i="38"/>
  <c r="AI55" i="38"/>
  <c r="AH55" i="38"/>
  <c r="AI54" i="38"/>
  <c r="AH54" i="38"/>
  <c r="AH53" i="38"/>
  <c r="AI53" i="38" s="1"/>
  <c r="AI52" i="38"/>
  <c r="AH52" i="38"/>
  <c r="AI51" i="38"/>
  <c r="AH51" i="38"/>
  <c r="AI50" i="38"/>
  <c r="AH50" i="38"/>
  <c r="AI49" i="38"/>
  <c r="AH49" i="38"/>
  <c r="AI48" i="38"/>
  <c r="AH48" i="38"/>
  <c r="AI47" i="38"/>
  <c r="AH47" i="38"/>
  <c r="AH46" i="38"/>
  <c r="AI46" i="38" s="1"/>
  <c r="AI45" i="38"/>
  <c r="AH45" i="38"/>
  <c r="AI44" i="38"/>
  <c r="AH44" i="38"/>
  <c r="AI43" i="38"/>
  <c r="AH43" i="38"/>
  <c r="AI42" i="38"/>
  <c r="AH42" i="38"/>
  <c r="AH41" i="38"/>
  <c r="AI41" i="38" s="1"/>
  <c r="AI40" i="38"/>
  <c r="AH40" i="38"/>
  <c r="AI39" i="38"/>
  <c r="AH39" i="38"/>
  <c r="AI38" i="38"/>
  <c r="AH38" i="38"/>
  <c r="AI37" i="38"/>
  <c r="AH37" i="38"/>
  <c r="AI36" i="38"/>
  <c r="AH36" i="38"/>
  <c r="AI35" i="38"/>
  <c r="AH35" i="38"/>
  <c r="AH34" i="38"/>
  <c r="AI34" i="38" s="1"/>
  <c r="AI33" i="38"/>
  <c r="AH33" i="38"/>
  <c r="AI32" i="38"/>
  <c r="AH32" i="38"/>
  <c r="AI31" i="38"/>
  <c r="AH31" i="38"/>
  <c r="AI30" i="38"/>
  <c r="AH30" i="38"/>
  <c r="AI29" i="38"/>
  <c r="AH29" i="38"/>
  <c r="AI28" i="38"/>
  <c r="AH28" i="38"/>
  <c r="AI27" i="38"/>
  <c r="AH27" i="38"/>
  <c r="AH26" i="38"/>
  <c r="AI26" i="38" s="1"/>
  <c r="AH25" i="38"/>
  <c r="AI25" i="38" s="1"/>
  <c r="AI24" i="38"/>
  <c r="AH24" i="38"/>
  <c r="AI23" i="38"/>
  <c r="AH23" i="38"/>
  <c r="AI22" i="38"/>
  <c r="AH22" i="38"/>
  <c r="AI21" i="38"/>
  <c r="AH21" i="38"/>
  <c r="AI20" i="38"/>
  <c r="AH20" i="38"/>
  <c r="AI19" i="38"/>
  <c r="AH19" i="38"/>
  <c r="AI18" i="38"/>
  <c r="AH18" i="38"/>
  <c r="AI17" i="38"/>
  <c r="AH17" i="38"/>
  <c r="AI16" i="38"/>
  <c r="AH16" i="38"/>
  <c r="AI15" i="38"/>
  <c r="AH15" i="38"/>
  <c r="AI14" i="38"/>
  <c r="AH14" i="38"/>
  <c r="AI13" i="38"/>
  <c r="AH13" i="38"/>
  <c r="AI12" i="38"/>
  <c r="AH12" i="38"/>
  <c r="AH11" i="38"/>
  <c r="AI11" i="38" s="1"/>
  <c r="AH10" i="38"/>
  <c r="AI10" i="38" s="1"/>
  <c r="AI9" i="38"/>
  <c r="AH9" i="38"/>
  <c r="AI8" i="38"/>
  <c r="AH8" i="38"/>
  <c r="AI7" i="38"/>
  <c r="AH7" i="38"/>
  <c r="AI6" i="38"/>
  <c r="AH6" i="38"/>
  <c r="AI5" i="38"/>
  <c r="AH5" i="38"/>
  <c r="AI4" i="38"/>
  <c r="AH4" i="38"/>
  <c r="AI3" i="38"/>
  <c r="AH3" i="38"/>
  <c r="AI2" i="38"/>
  <c r="AH2" i="38"/>
  <c r="AY132" i="36"/>
  <c r="AX132" i="36"/>
  <c r="AW132" i="36"/>
  <c r="AV132" i="36"/>
  <c r="AU132" i="36"/>
  <c r="AT132" i="36"/>
  <c r="AS132" i="36"/>
  <c r="AY131" i="36"/>
  <c r="AX131" i="36"/>
  <c r="AW131" i="36"/>
  <c r="AV131" i="36"/>
  <c r="AU131" i="36"/>
  <c r="AT131" i="36"/>
  <c r="AS131" i="36"/>
  <c r="AY130" i="36"/>
  <c r="AX130" i="36"/>
  <c r="AW130" i="36"/>
  <c r="AV130" i="36"/>
  <c r="AU130" i="36"/>
  <c r="AT130" i="36"/>
  <c r="AS130" i="36"/>
  <c r="AY129" i="36"/>
  <c r="AX129" i="36"/>
  <c r="AW129" i="36"/>
  <c r="AV129" i="36"/>
  <c r="AU129" i="36"/>
  <c r="AT129" i="36"/>
  <c r="AS129" i="36"/>
  <c r="AY128" i="36"/>
  <c r="AX128" i="36"/>
  <c r="AW128" i="36"/>
  <c r="AV128" i="36"/>
  <c r="AU128" i="36"/>
  <c r="AT128" i="36"/>
  <c r="AS128" i="36"/>
  <c r="AY127" i="36"/>
  <c r="AX127" i="36"/>
  <c r="AW127" i="36"/>
  <c r="AV127" i="36"/>
  <c r="AU127" i="36"/>
  <c r="AT127" i="36"/>
  <c r="AS127" i="36"/>
  <c r="AY126" i="36"/>
  <c r="AX126" i="36"/>
  <c r="AW126" i="36"/>
  <c r="AV126" i="36"/>
  <c r="AU126" i="36"/>
  <c r="AT126" i="36"/>
  <c r="AS126" i="36"/>
  <c r="AY125" i="36"/>
  <c r="AX125" i="36"/>
  <c r="AW125" i="36"/>
  <c r="AV125" i="36"/>
  <c r="AU125" i="36"/>
  <c r="AT125" i="36"/>
  <c r="AS125" i="36"/>
  <c r="AY124" i="36"/>
  <c r="AX124" i="36"/>
  <c r="AW124" i="36"/>
  <c r="AV124" i="36"/>
  <c r="AU124" i="36"/>
  <c r="AT124" i="36"/>
  <c r="AS124" i="36"/>
  <c r="AY123" i="36"/>
  <c r="AX123" i="36"/>
  <c r="AW123" i="36"/>
  <c r="AV123" i="36"/>
  <c r="AU123" i="36"/>
  <c r="AT123" i="36"/>
  <c r="AS123" i="36"/>
  <c r="AY122" i="36"/>
  <c r="AX122" i="36"/>
  <c r="AW122" i="36"/>
  <c r="AV122" i="36"/>
  <c r="AU122" i="36"/>
  <c r="AT122" i="36"/>
  <c r="AS122" i="36"/>
  <c r="AY121" i="36"/>
  <c r="AX121" i="36"/>
  <c r="AW121" i="36"/>
  <c r="AV121" i="36"/>
  <c r="AU121" i="36"/>
  <c r="AT121" i="36"/>
  <c r="AS121" i="36"/>
  <c r="AY120" i="36"/>
  <c r="AX120" i="36"/>
  <c r="AW120" i="36"/>
  <c r="AV120" i="36"/>
  <c r="AU120" i="36"/>
  <c r="AT120" i="36"/>
  <c r="AS120" i="36"/>
  <c r="AY119" i="36"/>
  <c r="AX119" i="36"/>
  <c r="AW119" i="36"/>
  <c r="AV119" i="36"/>
  <c r="AU119" i="36"/>
  <c r="AT119" i="36"/>
  <c r="AS119" i="36"/>
  <c r="AY118" i="36"/>
  <c r="AX118" i="36"/>
  <c r="AW118" i="36"/>
  <c r="AV118" i="36"/>
  <c r="AU118" i="36"/>
  <c r="AT118" i="36"/>
  <c r="AS118" i="36"/>
  <c r="AY117" i="36"/>
  <c r="AX117" i="36"/>
  <c r="AW117" i="36"/>
  <c r="AV117" i="36"/>
  <c r="AU117" i="36"/>
  <c r="AT117" i="36"/>
  <c r="AS117" i="36"/>
  <c r="AY116" i="36"/>
  <c r="AX116" i="36"/>
  <c r="AW116" i="36"/>
  <c r="AV116" i="36"/>
  <c r="AU116" i="36"/>
  <c r="AT116" i="36"/>
  <c r="AS116" i="36"/>
  <c r="AY115" i="36"/>
  <c r="AX115" i="36"/>
  <c r="AW115" i="36"/>
  <c r="AV115" i="36"/>
  <c r="AU115" i="36"/>
  <c r="AT115" i="36"/>
  <c r="AS115" i="36"/>
  <c r="AY114" i="36"/>
  <c r="AX114" i="36"/>
  <c r="AW114" i="36"/>
  <c r="AV114" i="36"/>
  <c r="AU114" i="36"/>
  <c r="AT114" i="36"/>
  <c r="AS114" i="36"/>
  <c r="AY113" i="36"/>
  <c r="AX113" i="36"/>
  <c r="AW113" i="36"/>
  <c r="AV113" i="36"/>
  <c r="AU113" i="36"/>
  <c r="AT113" i="36"/>
  <c r="AS113" i="36"/>
  <c r="AY112" i="36"/>
  <c r="AX112" i="36"/>
  <c r="AW112" i="36"/>
  <c r="AV112" i="36"/>
  <c r="AU112" i="36"/>
  <c r="AT112" i="36"/>
  <c r="AS112" i="36"/>
  <c r="AY111" i="36"/>
  <c r="AX111" i="36"/>
  <c r="AW111" i="36"/>
  <c r="AV111" i="36"/>
  <c r="AU111" i="36"/>
  <c r="AT111" i="36"/>
  <c r="AS111" i="36"/>
  <c r="AY110" i="36"/>
  <c r="AX110" i="36"/>
  <c r="AW110" i="36"/>
  <c r="AV110" i="36"/>
  <c r="AU110" i="36"/>
  <c r="AT110" i="36"/>
  <c r="AS110" i="36"/>
  <c r="AY109" i="36"/>
  <c r="AX109" i="36"/>
  <c r="AW109" i="36"/>
  <c r="AV109" i="36"/>
  <c r="AU109" i="36"/>
  <c r="AT109" i="36"/>
  <c r="AS109" i="36"/>
  <c r="AY108" i="36"/>
  <c r="AX108" i="36"/>
  <c r="AW108" i="36"/>
  <c r="AV108" i="36"/>
  <c r="AU108" i="36"/>
  <c r="AT108" i="36"/>
  <c r="AS108" i="36"/>
  <c r="AY107" i="36"/>
  <c r="AX107" i="36"/>
  <c r="AW107" i="36"/>
  <c r="AV107" i="36"/>
  <c r="AU107" i="36"/>
  <c r="AT107" i="36"/>
  <c r="AS107" i="36"/>
  <c r="AY106" i="36"/>
  <c r="AX106" i="36"/>
  <c r="AW106" i="36"/>
  <c r="AV106" i="36"/>
  <c r="AU106" i="36"/>
  <c r="AT106" i="36"/>
  <c r="AS106" i="36"/>
  <c r="AY105" i="36"/>
  <c r="AX105" i="36"/>
  <c r="AW105" i="36"/>
  <c r="AV105" i="36"/>
  <c r="AU105" i="36"/>
  <c r="AT105" i="36"/>
  <c r="AS105" i="36"/>
  <c r="AY104" i="36"/>
  <c r="AX104" i="36"/>
  <c r="AW104" i="36"/>
  <c r="AV104" i="36"/>
  <c r="AU104" i="36"/>
  <c r="AT104" i="36"/>
  <c r="AS104" i="36"/>
  <c r="AY103" i="36"/>
  <c r="AX103" i="36"/>
  <c r="AW103" i="36"/>
  <c r="AV103" i="36"/>
  <c r="AU103" i="36"/>
  <c r="AT103" i="36"/>
  <c r="AS103" i="36"/>
  <c r="AY102" i="36"/>
  <c r="AX102" i="36"/>
  <c r="AW102" i="36"/>
  <c r="AV102" i="36"/>
  <c r="AU102" i="36"/>
  <c r="AT102" i="36"/>
  <c r="AS102" i="36"/>
  <c r="AY101" i="36"/>
  <c r="AX101" i="36"/>
  <c r="AW101" i="36"/>
  <c r="AV101" i="36"/>
  <c r="AU101" i="36"/>
  <c r="AT101" i="36"/>
  <c r="AS101" i="36"/>
  <c r="AY100" i="36"/>
  <c r="AX100" i="36"/>
  <c r="AW100" i="36"/>
  <c r="AV100" i="36"/>
  <c r="AU100" i="36"/>
  <c r="AT100" i="36"/>
  <c r="AS100" i="36"/>
  <c r="AY99" i="36"/>
  <c r="AX99" i="36"/>
  <c r="AW99" i="36"/>
  <c r="AV99" i="36"/>
  <c r="AU99" i="36"/>
  <c r="AT99" i="36"/>
  <c r="AS99" i="36"/>
  <c r="AY98" i="36"/>
  <c r="AX98" i="36"/>
  <c r="AW98" i="36"/>
  <c r="AV98" i="36"/>
  <c r="AU98" i="36"/>
  <c r="AT98" i="36"/>
  <c r="AS98" i="36"/>
  <c r="AY97" i="36"/>
  <c r="AX97" i="36"/>
  <c r="AW97" i="36"/>
  <c r="AV97" i="36"/>
  <c r="AU97" i="36"/>
  <c r="AT97" i="36"/>
  <c r="AS97" i="36"/>
  <c r="AY96" i="36"/>
  <c r="AX96" i="36"/>
  <c r="AW96" i="36"/>
  <c r="AV96" i="36"/>
  <c r="AU96" i="36"/>
  <c r="AT96" i="36"/>
  <c r="AS96" i="36"/>
  <c r="AY95" i="36"/>
  <c r="AX95" i="36"/>
  <c r="AW95" i="36"/>
  <c r="AV95" i="36"/>
  <c r="AU95" i="36"/>
  <c r="AT95" i="36"/>
  <c r="AS95" i="36"/>
  <c r="AY94" i="36"/>
  <c r="AX94" i="36"/>
  <c r="AW94" i="36"/>
  <c r="AV94" i="36"/>
  <c r="AU94" i="36"/>
  <c r="AT94" i="36"/>
  <c r="AS94" i="36"/>
  <c r="AY93" i="36"/>
  <c r="AX93" i="36"/>
  <c r="AW93" i="36"/>
  <c r="AV93" i="36"/>
  <c r="AU93" i="36"/>
  <c r="AT93" i="36"/>
  <c r="AS93" i="36"/>
  <c r="AY92" i="36"/>
  <c r="AX92" i="36"/>
  <c r="AW92" i="36"/>
  <c r="AV92" i="36"/>
  <c r="AU92" i="36"/>
  <c r="AT92" i="36"/>
  <c r="AS92" i="36"/>
  <c r="AY91" i="36"/>
  <c r="AX91" i="36"/>
  <c r="AW91" i="36"/>
  <c r="AV91" i="36"/>
  <c r="AU91" i="36"/>
  <c r="AT91" i="36"/>
  <c r="AS91" i="36"/>
  <c r="AY90" i="36"/>
  <c r="AX90" i="36"/>
  <c r="AW90" i="36"/>
  <c r="AV90" i="36"/>
  <c r="AU90" i="36"/>
  <c r="AT90" i="36"/>
  <c r="AS90" i="36"/>
  <c r="AY89" i="36"/>
  <c r="AX89" i="36"/>
  <c r="AW89" i="36"/>
  <c r="AV89" i="36"/>
  <c r="AU89" i="36"/>
  <c r="AT89" i="36"/>
  <c r="AS89" i="36"/>
  <c r="AY88" i="36"/>
  <c r="AX88" i="36"/>
  <c r="AW88" i="36"/>
  <c r="AV88" i="36"/>
  <c r="AU88" i="36"/>
  <c r="AT88" i="36"/>
  <c r="AS88" i="36"/>
  <c r="AY87" i="36"/>
  <c r="AX87" i="36"/>
  <c r="AW87" i="36"/>
  <c r="AV87" i="36"/>
  <c r="AU87" i="36"/>
  <c r="AT87" i="36"/>
  <c r="AS87" i="36"/>
  <c r="AY86" i="36"/>
  <c r="AX86" i="36"/>
  <c r="AW86" i="36"/>
  <c r="AV86" i="36"/>
  <c r="AU86" i="36"/>
  <c r="AT86" i="36"/>
  <c r="AS86" i="36"/>
  <c r="AY85" i="36"/>
  <c r="AX85" i="36"/>
  <c r="AW85" i="36"/>
  <c r="AV85" i="36"/>
  <c r="AU85" i="36"/>
  <c r="AT85" i="36"/>
  <c r="AS85" i="36"/>
  <c r="AY84" i="36"/>
  <c r="AX84" i="36"/>
  <c r="AW84" i="36"/>
  <c r="AV84" i="36"/>
  <c r="AU84" i="36"/>
  <c r="AT84" i="36"/>
  <c r="AS84" i="36"/>
  <c r="AY83" i="36"/>
  <c r="AX83" i="36"/>
  <c r="AW83" i="36"/>
  <c r="AV83" i="36"/>
  <c r="AU83" i="36"/>
  <c r="AT83" i="36"/>
  <c r="AS83" i="36"/>
  <c r="AY82" i="36"/>
  <c r="AX82" i="36"/>
  <c r="AW82" i="36"/>
  <c r="AV82" i="36"/>
  <c r="AU82" i="36"/>
  <c r="AT82" i="36"/>
  <c r="AS82" i="36"/>
  <c r="AY81" i="36"/>
  <c r="AX81" i="36"/>
  <c r="AW81" i="36"/>
  <c r="AV81" i="36"/>
  <c r="AU81" i="36"/>
  <c r="AT81" i="36"/>
  <c r="AS81" i="36"/>
  <c r="AY80" i="36"/>
  <c r="AX80" i="36"/>
  <c r="AW80" i="36"/>
  <c r="AV80" i="36"/>
  <c r="AU80" i="36"/>
  <c r="AT80" i="36"/>
  <c r="AS80" i="36"/>
  <c r="AY79" i="36"/>
  <c r="AX79" i="36"/>
  <c r="AW79" i="36"/>
  <c r="AV79" i="36"/>
  <c r="AU79" i="36"/>
  <c r="AT79" i="36"/>
  <c r="AS79" i="36"/>
  <c r="AY78" i="36"/>
  <c r="AX78" i="36"/>
  <c r="AW78" i="36"/>
  <c r="AV78" i="36"/>
  <c r="AU78" i="36"/>
  <c r="AT78" i="36"/>
  <c r="AS78" i="36"/>
  <c r="AY77" i="36"/>
  <c r="AX77" i="36"/>
  <c r="AW77" i="36"/>
  <c r="AV77" i="36"/>
  <c r="AU77" i="36"/>
  <c r="AT77" i="36"/>
  <c r="AS77" i="36"/>
  <c r="AY76" i="36"/>
  <c r="AX76" i="36"/>
  <c r="AW76" i="36"/>
  <c r="AV76" i="36"/>
  <c r="AU76" i="36"/>
  <c r="AT76" i="36"/>
  <c r="AS76" i="36"/>
  <c r="AY75" i="36"/>
  <c r="AX75" i="36"/>
  <c r="AW75" i="36"/>
  <c r="AV75" i="36"/>
  <c r="AU75" i="36"/>
  <c r="AT75" i="36"/>
  <c r="AS75" i="36"/>
  <c r="AY74" i="36"/>
  <c r="AX74" i="36"/>
  <c r="AW74" i="36"/>
  <c r="AV74" i="36"/>
  <c r="AU74" i="36"/>
  <c r="AT74" i="36"/>
  <c r="AS74" i="36"/>
  <c r="AY73" i="36"/>
  <c r="AX73" i="36"/>
  <c r="AW73" i="36"/>
  <c r="AV73" i="36"/>
  <c r="AU73" i="36"/>
  <c r="AT73" i="36"/>
  <c r="AS73" i="36"/>
  <c r="AY72" i="36"/>
  <c r="AX72" i="36"/>
  <c r="AW72" i="36"/>
  <c r="AV72" i="36"/>
  <c r="AU72" i="36"/>
  <c r="AS72" i="36"/>
  <c r="AS132" i="37"/>
  <c r="AR132" i="37"/>
  <c r="BC132" i="37" s="1"/>
  <c r="AN132" i="37"/>
  <c r="AM132" i="37"/>
  <c r="AL132" i="37"/>
  <c r="AK132" i="37"/>
  <c r="AJ132" i="37"/>
  <c r="AI132" i="37"/>
  <c r="AH132" i="37"/>
  <c r="AS131" i="37"/>
  <c r="AR131" i="37"/>
  <c r="BC131" i="37" s="1"/>
  <c r="AN131" i="37"/>
  <c r="AM131" i="37"/>
  <c r="AL131" i="37"/>
  <c r="AK131" i="37"/>
  <c r="AJ131" i="37"/>
  <c r="AI131" i="37"/>
  <c r="AH131" i="37"/>
  <c r="AS130" i="37"/>
  <c r="AR130" i="37"/>
  <c r="BC130" i="37" s="1"/>
  <c r="AN130" i="37"/>
  <c r="AM130" i="37"/>
  <c r="AL130" i="37"/>
  <c r="AK130" i="37"/>
  <c r="AJ130" i="37"/>
  <c r="AI130" i="37"/>
  <c r="AH130" i="37"/>
  <c r="AS129" i="37"/>
  <c r="AR129" i="37"/>
  <c r="BC129" i="37" s="1"/>
  <c r="AN129" i="37"/>
  <c r="AM129" i="37"/>
  <c r="AL129" i="37"/>
  <c r="AK129" i="37"/>
  <c r="AJ129" i="37"/>
  <c r="AI129" i="37"/>
  <c r="AH129" i="37"/>
  <c r="AS128" i="37"/>
  <c r="AR128" i="37"/>
  <c r="BC128" i="37" s="1"/>
  <c r="AN128" i="37"/>
  <c r="AM128" i="37"/>
  <c r="AL128" i="37"/>
  <c r="AK128" i="37"/>
  <c r="AJ128" i="37"/>
  <c r="AI128" i="37"/>
  <c r="AH128" i="37"/>
  <c r="AS127" i="37"/>
  <c r="AR127" i="37"/>
  <c r="BC127" i="37" s="1"/>
  <c r="AN127" i="37"/>
  <c r="AM127" i="37"/>
  <c r="AL127" i="37"/>
  <c r="AK127" i="37"/>
  <c r="AJ127" i="37"/>
  <c r="AI127" i="37"/>
  <c r="AH127" i="37"/>
  <c r="AS126" i="37"/>
  <c r="AR126" i="37"/>
  <c r="BC126" i="37" s="1"/>
  <c r="AN126" i="37"/>
  <c r="AM126" i="37"/>
  <c r="AL126" i="37"/>
  <c r="AK126" i="37"/>
  <c r="AJ126" i="37"/>
  <c r="AI126" i="37"/>
  <c r="AH126" i="37"/>
  <c r="AS125" i="37"/>
  <c r="AR125" i="37"/>
  <c r="BC125" i="37" s="1"/>
  <c r="AN125" i="37"/>
  <c r="AM125" i="37"/>
  <c r="AL125" i="37"/>
  <c r="AK125" i="37"/>
  <c r="AJ125" i="37"/>
  <c r="AI125" i="37"/>
  <c r="AH125" i="37"/>
  <c r="AS124" i="37"/>
  <c r="AR124" i="37"/>
  <c r="BC124" i="37" s="1"/>
  <c r="AN124" i="37"/>
  <c r="AM124" i="37"/>
  <c r="AL124" i="37"/>
  <c r="AK124" i="37"/>
  <c r="AJ124" i="37"/>
  <c r="AI124" i="37"/>
  <c r="AH124" i="37"/>
  <c r="AS123" i="37"/>
  <c r="AR123" i="37"/>
  <c r="BC123" i="37" s="1"/>
  <c r="AN123" i="37"/>
  <c r="AM123" i="37"/>
  <c r="AL123" i="37"/>
  <c r="AK123" i="37"/>
  <c r="AJ123" i="37"/>
  <c r="AI123" i="37"/>
  <c r="AH123" i="37"/>
  <c r="AS122" i="37"/>
  <c r="AR122" i="37"/>
  <c r="BC122" i="37" s="1"/>
  <c r="AN122" i="37"/>
  <c r="AM122" i="37"/>
  <c r="AL122" i="37"/>
  <c r="AK122" i="37"/>
  <c r="AJ122" i="37"/>
  <c r="AI122" i="37"/>
  <c r="AH122" i="37"/>
  <c r="AS121" i="37"/>
  <c r="AR121" i="37"/>
  <c r="BC121" i="37" s="1"/>
  <c r="AN121" i="37"/>
  <c r="AM121" i="37"/>
  <c r="AL121" i="37"/>
  <c r="AK121" i="37"/>
  <c r="AJ121" i="37"/>
  <c r="AI121" i="37"/>
  <c r="AH121" i="37"/>
  <c r="AS120" i="37"/>
  <c r="AR120" i="37"/>
  <c r="BC120" i="37" s="1"/>
  <c r="AN120" i="37"/>
  <c r="AM120" i="37"/>
  <c r="AL120" i="37"/>
  <c r="AK120" i="37"/>
  <c r="AJ120" i="37"/>
  <c r="AI120" i="37"/>
  <c r="AH120" i="37"/>
  <c r="AS119" i="37"/>
  <c r="AR119" i="37"/>
  <c r="BC119" i="37" s="1"/>
  <c r="AN119" i="37"/>
  <c r="AM119" i="37"/>
  <c r="AL119" i="37"/>
  <c r="AK119" i="37"/>
  <c r="AJ119" i="37"/>
  <c r="AI119" i="37"/>
  <c r="AH119" i="37"/>
  <c r="AS118" i="37"/>
  <c r="AR118" i="37"/>
  <c r="BC118" i="37" s="1"/>
  <c r="AN118" i="37"/>
  <c r="AM118" i="37"/>
  <c r="AL118" i="37"/>
  <c r="AK118" i="37"/>
  <c r="AJ118" i="37"/>
  <c r="AI118" i="37"/>
  <c r="AH118" i="37"/>
  <c r="AS117" i="37"/>
  <c r="AR117" i="37"/>
  <c r="BC117" i="37" s="1"/>
  <c r="AN117" i="37"/>
  <c r="AM117" i="37"/>
  <c r="AL117" i="37"/>
  <c r="AK117" i="37"/>
  <c r="AJ117" i="37"/>
  <c r="AI117" i="37"/>
  <c r="AH117" i="37"/>
  <c r="AS116" i="37"/>
  <c r="AR116" i="37"/>
  <c r="BC116" i="37" s="1"/>
  <c r="AN116" i="37"/>
  <c r="AM116" i="37"/>
  <c r="AL116" i="37"/>
  <c r="AK116" i="37"/>
  <c r="AJ116" i="37"/>
  <c r="AI116" i="37"/>
  <c r="AH116" i="37"/>
  <c r="AS115" i="37"/>
  <c r="AR115" i="37"/>
  <c r="BC115" i="37" s="1"/>
  <c r="AN115" i="37"/>
  <c r="AM115" i="37"/>
  <c r="AL115" i="37"/>
  <c r="AK115" i="37"/>
  <c r="AJ115" i="37"/>
  <c r="AI115" i="37"/>
  <c r="AH115" i="37"/>
  <c r="AS114" i="37"/>
  <c r="AR114" i="37"/>
  <c r="BC114" i="37" s="1"/>
  <c r="AN114" i="37"/>
  <c r="AM114" i="37"/>
  <c r="AL114" i="37"/>
  <c r="AK114" i="37"/>
  <c r="AJ114" i="37"/>
  <c r="AI114" i="37"/>
  <c r="AH114" i="37"/>
  <c r="AS113" i="37"/>
  <c r="AR113" i="37"/>
  <c r="BC113" i="37" s="1"/>
  <c r="AN113" i="37"/>
  <c r="AM113" i="37"/>
  <c r="AL113" i="37"/>
  <c r="AK113" i="37"/>
  <c r="AJ113" i="37"/>
  <c r="AI113" i="37"/>
  <c r="AH113" i="37"/>
  <c r="AS112" i="37"/>
  <c r="AR112" i="37"/>
  <c r="BC112" i="37" s="1"/>
  <c r="AN112" i="37"/>
  <c r="AM112" i="37"/>
  <c r="AL112" i="37"/>
  <c r="AK112" i="37"/>
  <c r="AJ112" i="37"/>
  <c r="AI112" i="37"/>
  <c r="AH112" i="37"/>
  <c r="AS111" i="37"/>
  <c r="AR111" i="37"/>
  <c r="BC111" i="37" s="1"/>
  <c r="AN111" i="37"/>
  <c r="AM111" i="37"/>
  <c r="AL111" i="37"/>
  <c r="AK111" i="37"/>
  <c r="AJ111" i="37"/>
  <c r="AI111" i="37"/>
  <c r="AH111" i="37"/>
  <c r="AS110" i="37"/>
  <c r="AR110" i="37"/>
  <c r="BC110" i="37" s="1"/>
  <c r="AN110" i="37"/>
  <c r="AM110" i="37"/>
  <c r="AL110" i="37"/>
  <c r="AK110" i="37"/>
  <c r="AJ110" i="37"/>
  <c r="AI110" i="37"/>
  <c r="AH110" i="37"/>
  <c r="AS109" i="37"/>
  <c r="AR109" i="37"/>
  <c r="BC109" i="37" s="1"/>
  <c r="AN109" i="37"/>
  <c r="AM109" i="37"/>
  <c r="AL109" i="37"/>
  <c r="AK109" i="37"/>
  <c r="AJ109" i="37"/>
  <c r="AI109" i="37"/>
  <c r="AH109" i="37"/>
  <c r="AS108" i="37"/>
  <c r="AR108" i="37"/>
  <c r="BC108" i="37" s="1"/>
  <c r="AN108" i="37"/>
  <c r="AM108" i="37"/>
  <c r="AL108" i="37"/>
  <c r="AK108" i="37"/>
  <c r="AJ108" i="37"/>
  <c r="AI108" i="37"/>
  <c r="AH108" i="37"/>
  <c r="AS107" i="37"/>
  <c r="AR107" i="37"/>
  <c r="BC107" i="37" s="1"/>
  <c r="AN107" i="37"/>
  <c r="AM107" i="37"/>
  <c r="AL107" i="37"/>
  <c r="AK107" i="37"/>
  <c r="AJ107" i="37"/>
  <c r="AI107" i="37"/>
  <c r="AH107" i="37"/>
  <c r="AS106" i="37"/>
  <c r="AR106" i="37"/>
  <c r="BC106" i="37" s="1"/>
  <c r="AN106" i="37"/>
  <c r="AM106" i="37"/>
  <c r="AL106" i="37"/>
  <c r="AK106" i="37"/>
  <c r="AJ106" i="37"/>
  <c r="AI106" i="37"/>
  <c r="AH106" i="37"/>
  <c r="AS105" i="37"/>
  <c r="AR105" i="37"/>
  <c r="BC105" i="37" s="1"/>
  <c r="AN105" i="37"/>
  <c r="AM105" i="37"/>
  <c r="AL105" i="37"/>
  <c r="AK105" i="37"/>
  <c r="AJ105" i="37"/>
  <c r="AI105" i="37"/>
  <c r="AH105" i="37"/>
  <c r="AS104" i="37"/>
  <c r="AR104" i="37"/>
  <c r="BC104" i="37" s="1"/>
  <c r="AN104" i="37"/>
  <c r="AM104" i="37"/>
  <c r="AL104" i="37"/>
  <c r="AK104" i="37"/>
  <c r="AJ104" i="37"/>
  <c r="AI104" i="37"/>
  <c r="AH104" i="37"/>
  <c r="AS103" i="37"/>
  <c r="AR103" i="37"/>
  <c r="BC103" i="37" s="1"/>
  <c r="AN103" i="37"/>
  <c r="AM103" i="37"/>
  <c r="AL103" i="37"/>
  <c r="AK103" i="37"/>
  <c r="AJ103" i="37"/>
  <c r="AI103" i="37"/>
  <c r="AH103" i="37"/>
  <c r="AS102" i="37"/>
  <c r="AR102" i="37"/>
  <c r="BC102" i="37" s="1"/>
  <c r="AN102" i="37"/>
  <c r="AM102" i="37"/>
  <c r="AL102" i="37"/>
  <c r="AK102" i="37"/>
  <c r="AJ102" i="37"/>
  <c r="AI102" i="37"/>
  <c r="AH102" i="37"/>
  <c r="AS101" i="37"/>
  <c r="AR101" i="37"/>
  <c r="BC101" i="37" s="1"/>
  <c r="AN101" i="37"/>
  <c r="AM101" i="37"/>
  <c r="AL101" i="37"/>
  <c r="AK101" i="37"/>
  <c r="AJ101" i="37"/>
  <c r="AI101" i="37"/>
  <c r="AH101" i="37"/>
  <c r="AS100" i="37"/>
  <c r="AR100" i="37"/>
  <c r="BC100" i="37" s="1"/>
  <c r="AN100" i="37"/>
  <c r="AM100" i="37"/>
  <c r="AL100" i="37"/>
  <c r="AK100" i="37"/>
  <c r="AJ100" i="37"/>
  <c r="AI100" i="37"/>
  <c r="AH100" i="37"/>
  <c r="AS99" i="37"/>
  <c r="AR99" i="37"/>
  <c r="BC99" i="37" s="1"/>
  <c r="AN99" i="37"/>
  <c r="AM99" i="37"/>
  <c r="AL99" i="37"/>
  <c r="AK99" i="37"/>
  <c r="AJ99" i="37"/>
  <c r="AI99" i="37"/>
  <c r="AH99" i="37"/>
  <c r="AS98" i="37"/>
  <c r="AR98" i="37"/>
  <c r="BC98" i="37" s="1"/>
  <c r="AN98" i="37"/>
  <c r="AM98" i="37"/>
  <c r="AL98" i="37"/>
  <c r="AK98" i="37"/>
  <c r="AJ98" i="37"/>
  <c r="AI98" i="37"/>
  <c r="AH98" i="37"/>
  <c r="AS97" i="37"/>
  <c r="AR97" i="37"/>
  <c r="BC97" i="37" s="1"/>
  <c r="AN97" i="37"/>
  <c r="AM97" i="37"/>
  <c r="AL97" i="37"/>
  <c r="AK97" i="37"/>
  <c r="AJ97" i="37"/>
  <c r="AI97" i="37"/>
  <c r="AH97" i="37"/>
  <c r="AS96" i="37"/>
  <c r="AR96" i="37"/>
  <c r="BC96" i="37" s="1"/>
  <c r="AN96" i="37"/>
  <c r="AM96" i="37"/>
  <c r="AL96" i="37"/>
  <c r="AK96" i="37"/>
  <c r="AJ96" i="37"/>
  <c r="AI96" i="37"/>
  <c r="AH96" i="37"/>
  <c r="AS95" i="37"/>
  <c r="AR95" i="37"/>
  <c r="BC95" i="37" s="1"/>
  <c r="AN95" i="37"/>
  <c r="AM95" i="37"/>
  <c r="AL95" i="37"/>
  <c r="AK95" i="37"/>
  <c r="AJ95" i="37"/>
  <c r="AI95" i="37"/>
  <c r="AH95" i="37"/>
  <c r="AS94" i="37"/>
  <c r="AR94" i="37"/>
  <c r="BC94" i="37" s="1"/>
  <c r="AN94" i="37"/>
  <c r="AM94" i="37"/>
  <c r="AL94" i="37"/>
  <c r="AK94" i="37"/>
  <c r="AJ94" i="37"/>
  <c r="AI94" i="37"/>
  <c r="AH94" i="37"/>
  <c r="AS93" i="37"/>
  <c r="AR93" i="37"/>
  <c r="BC93" i="37" s="1"/>
  <c r="AN93" i="37"/>
  <c r="AM93" i="37"/>
  <c r="AL93" i="37"/>
  <c r="AK93" i="37"/>
  <c r="AJ93" i="37"/>
  <c r="AI93" i="37"/>
  <c r="AH93" i="37"/>
  <c r="AS92" i="37"/>
  <c r="AR92" i="37"/>
  <c r="BC92" i="37" s="1"/>
  <c r="AN92" i="37"/>
  <c r="AM92" i="37"/>
  <c r="AL92" i="37"/>
  <c r="AK92" i="37"/>
  <c r="AJ92" i="37"/>
  <c r="AI92" i="37"/>
  <c r="AH92" i="37"/>
  <c r="AS91" i="37"/>
  <c r="AR91" i="37"/>
  <c r="BC91" i="37" s="1"/>
  <c r="AN91" i="37"/>
  <c r="AM91" i="37"/>
  <c r="AL91" i="37"/>
  <c r="AK91" i="37"/>
  <c r="AJ91" i="37"/>
  <c r="AI91" i="37"/>
  <c r="AH91" i="37"/>
  <c r="AS90" i="37"/>
  <c r="AR90" i="37"/>
  <c r="BC90" i="37" s="1"/>
  <c r="AN90" i="37"/>
  <c r="AM90" i="37"/>
  <c r="AL90" i="37"/>
  <c r="AK90" i="37"/>
  <c r="AJ90" i="37"/>
  <c r="AI90" i="37"/>
  <c r="AH90" i="37"/>
  <c r="AS89" i="37"/>
  <c r="AR89" i="37"/>
  <c r="BC89" i="37" s="1"/>
  <c r="AN89" i="37"/>
  <c r="AM89" i="37"/>
  <c r="AL89" i="37"/>
  <c r="AK89" i="37"/>
  <c r="AJ89" i="37"/>
  <c r="AI89" i="37"/>
  <c r="AH89" i="37"/>
  <c r="AS88" i="37"/>
  <c r="AR88" i="37"/>
  <c r="BC88" i="37" s="1"/>
  <c r="AN88" i="37"/>
  <c r="AM88" i="37"/>
  <c r="AL88" i="37"/>
  <c r="AK88" i="37"/>
  <c r="AJ88" i="37"/>
  <c r="AI88" i="37"/>
  <c r="AH88" i="37"/>
  <c r="AS87" i="37"/>
  <c r="AR87" i="37"/>
  <c r="BC87" i="37" s="1"/>
  <c r="AN87" i="37"/>
  <c r="AM87" i="37"/>
  <c r="AL87" i="37"/>
  <c r="AK87" i="37"/>
  <c r="AJ87" i="37"/>
  <c r="AI87" i="37"/>
  <c r="AH87" i="37"/>
  <c r="AS86" i="37"/>
  <c r="AR86" i="37"/>
  <c r="BC86" i="37" s="1"/>
  <c r="AN86" i="37"/>
  <c r="AM86" i="37"/>
  <c r="AL86" i="37"/>
  <c r="AK86" i="37"/>
  <c r="AJ86" i="37"/>
  <c r="AI86" i="37"/>
  <c r="AH86" i="37"/>
  <c r="AS85" i="37"/>
  <c r="AR85" i="37"/>
  <c r="BC85" i="37" s="1"/>
  <c r="AN85" i="37"/>
  <c r="AM85" i="37"/>
  <c r="AL85" i="37"/>
  <c r="AK85" i="37"/>
  <c r="AJ85" i="37"/>
  <c r="AI85" i="37"/>
  <c r="AH85" i="37"/>
  <c r="AS84" i="37"/>
  <c r="AR84" i="37"/>
  <c r="BC84" i="37" s="1"/>
  <c r="AN84" i="37"/>
  <c r="AM84" i="37"/>
  <c r="AL84" i="37"/>
  <c r="AK84" i="37"/>
  <c r="AJ84" i="37"/>
  <c r="AI84" i="37"/>
  <c r="AH84" i="37"/>
  <c r="AS83" i="37"/>
  <c r="AR83" i="37"/>
  <c r="BC83" i="37" s="1"/>
  <c r="AN83" i="37"/>
  <c r="AM83" i="37"/>
  <c r="AL83" i="37"/>
  <c r="AK83" i="37"/>
  <c r="AJ83" i="37"/>
  <c r="AI83" i="37"/>
  <c r="AH83" i="37"/>
  <c r="AS82" i="37"/>
  <c r="AR82" i="37"/>
  <c r="BC82" i="37" s="1"/>
  <c r="AN82" i="37"/>
  <c r="AM82" i="37"/>
  <c r="AL82" i="37"/>
  <c r="AK82" i="37"/>
  <c r="AJ82" i="37"/>
  <c r="AI82" i="37"/>
  <c r="AH82" i="37"/>
  <c r="AS81" i="37"/>
  <c r="AR81" i="37"/>
  <c r="BC81" i="37" s="1"/>
  <c r="AN81" i="37"/>
  <c r="AM81" i="37"/>
  <c r="AL81" i="37"/>
  <c r="AK81" i="37"/>
  <c r="AJ81" i="37"/>
  <c r="AI81" i="37"/>
  <c r="AH81" i="37"/>
  <c r="AS80" i="37"/>
  <c r="AR80" i="37"/>
  <c r="BC80" i="37" s="1"/>
  <c r="AN80" i="37"/>
  <c r="AM80" i="37"/>
  <c r="AL80" i="37"/>
  <c r="AK80" i="37"/>
  <c r="AJ80" i="37"/>
  <c r="AI80" i="37"/>
  <c r="AH80" i="37"/>
  <c r="AS79" i="37"/>
  <c r="AR79" i="37"/>
  <c r="BC79" i="37" s="1"/>
  <c r="AN79" i="37"/>
  <c r="AM79" i="37"/>
  <c r="AL79" i="37"/>
  <c r="AK79" i="37"/>
  <c r="AJ79" i="37"/>
  <c r="AI79" i="37"/>
  <c r="AH79" i="37"/>
  <c r="AS78" i="37"/>
  <c r="AR78" i="37"/>
  <c r="BC78" i="37" s="1"/>
  <c r="AN78" i="37"/>
  <c r="AM78" i="37"/>
  <c r="AL78" i="37"/>
  <c r="AK78" i="37"/>
  <c r="AJ78" i="37"/>
  <c r="AI78" i="37"/>
  <c r="AH78" i="37"/>
  <c r="AS77" i="37"/>
  <c r="AR77" i="37"/>
  <c r="BC77" i="37" s="1"/>
  <c r="AN77" i="37"/>
  <c r="AM77" i="37"/>
  <c r="AL77" i="37"/>
  <c r="AK77" i="37"/>
  <c r="AJ77" i="37"/>
  <c r="AI77" i="37"/>
  <c r="AH77" i="37"/>
  <c r="AS76" i="37"/>
  <c r="AR76" i="37"/>
  <c r="BC76" i="37" s="1"/>
  <c r="AN76" i="37"/>
  <c r="AM76" i="37"/>
  <c r="AL76" i="37"/>
  <c r="AK76" i="37"/>
  <c r="AJ76" i="37"/>
  <c r="AI76" i="37"/>
  <c r="AH76" i="37"/>
  <c r="AS75" i="37"/>
  <c r="AR75" i="37"/>
  <c r="BC75" i="37" s="1"/>
  <c r="AN75" i="37"/>
  <c r="AM75" i="37"/>
  <c r="AL75" i="37"/>
  <c r="AK75" i="37"/>
  <c r="AJ75" i="37"/>
  <c r="AI75" i="37"/>
  <c r="AH75" i="37"/>
  <c r="AS74" i="37"/>
  <c r="AR74" i="37"/>
  <c r="BC74" i="37" s="1"/>
  <c r="AN74" i="37"/>
  <c r="AM74" i="37"/>
  <c r="AL74" i="37"/>
  <c r="AK74" i="37"/>
  <c r="AJ74" i="37"/>
  <c r="AI74" i="37"/>
  <c r="AH74" i="37"/>
  <c r="AS73" i="37"/>
  <c r="AR73" i="37"/>
  <c r="BC73" i="37" s="1"/>
  <c r="AN73" i="37"/>
  <c r="AM73" i="37"/>
  <c r="AL73" i="37"/>
  <c r="AK73" i="37"/>
  <c r="AJ73" i="37"/>
  <c r="AI73" i="37"/>
  <c r="AH73" i="37"/>
  <c r="AS72" i="37"/>
  <c r="AR72" i="37"/>
  <c r="BC72" i="37" s="1"/>
  <c r="AN72" i="37"/>
  <c r="AM72" i="37"/>
  <c r="AL72" i="37"/>
  <c r="AK72" i="37"/>
  <c r="AJ72" i="37"/>
  <c r="AI72" i="37"/>
  <c r="AH72" i="37"/>
  <c r="AS71" i="37"/>
  <c r="AR71" i="37"/>
  <c r="BC71" i="37" s="1"/>
  <c r="AN71" i="37"/>
  <c r="AM71" i="37"/>
  <c r="AL71" i="37"/>
  <c r="AK71" i="37"/>
  <c r="AJ71" i="37"/>
  <c r="AI71" i="37"/>
  <c r="AH71" i="37"/>
  <c r="AS70" i="37"/>
  <c r="AR70" i="37"/>
  <c r="BC70" i="37" s="1"/>
  <c r="AN70" i="37"/>
  <c r="AM70" i="37"/>
  <c r="AL70" i="37"/>
  <c r="AK70" i="37"/>
  <c r="AJ70" i="37"/>
  <c r="AI70" i="37"/>
  <c r="AH70" i="37"/>
  <c r="AS69" i="37"/>
  <c r="AR69" i="37"/>
  <c r="BC69" i="37" s="1"/>
  <c r="AN69" i="37"/>
  <c r="AM69" i="37"/>
  <c r="AL69" i="37"/>
  <c r="AK69" i="37"/>
  <c r="AJ69" i="37"/>
  <c r="AI69" i="37"/>
  <c r="AH69" i="37"/>
  <c r="AS68" i="37"/>
  <c r="AR68" i="37"/>
  <c r="BC68" i="37" s="1"/>
  <c r="AN68" i="37"/>
  <c r="AM68" i="37"/>
  <c r="AL68" i="37"/>
  <c r="AK68" i="37"/>
  <c r="AJ68" i="37"/>
  <c r="AI68" i="37"/>
  <c r="AH68" i="37"/>
  <c r="AS67" i="37"/>
  <c r="AR67" i="37"/>
  <c r="BC67" i="37" s="1"/>
  <c r="AN67" i="37"/>
  <c r="AM67" i="37"/>
  <c r="AL67" i="37"/>
  <c r="AK67" i="37"/>
  <c r="AJ67" i="37"/>
  <c r="AI67" i="37"/>
  <c r="AH67" i="37"/>
  <c r="AS66" i="37"/>
  <c r="AR66" i="37"/>
  <c r="BC66" i="37" s="1"/>
  <c r="AN66" i="37"/>
  <c r="AM66" i="37"/>
  <c r="AL66" i="37"/>
  <c r="AK66" i="37"/>
  <c r="AJ66" i="37"/>
  <c r="AI66" i="37"/>
  <c r="AH66" i="37"/>
  <c r="AS65" i="37"/>
  <c r="AR65" i="37"/>
  <c r="BC65" i="37" s="1"/>
  <c r="AN65" i="37"/>
  <c r="AM65" i="37"/>
  <c r="AL65" i="37"/>
  <c r="AK65" i="37"/>
  <c r="AJ65" i="37"/>
  <c r="AI65" i="37"/>
  <c r="AH65" i="37"/>
  <c r="AS64" i="37"/>
  <c r="AR64" i="37"/>
  <c r="BC64" i="37" s="1"/>
  <c r="AN64" i="37"/>
  <c r="AM64" i="37"/>
  <c r="AL64" i="37"/>
  <c r="AK64" i="37"/>
  <c r="AJ64" i="37"/>
  <c r="AI64" i="37"/>
  <c r="AH64" i="37"/>
  <c r="AS63" i="37"/>
  <c r="AR63" i="37"/>
  <c r="BC63" i="37" s="1"/>
  <c r="AN63" i="37"/>
  <c r="AM63" i="37"/>
  <c r="AL63" i="37"/>
  <c r="AK63" i="37"/>
  <c r="AJ63" i="37"/>
  <c r="AI63" i="37"/>
  <c r="AH63" i="37"/>
  <c r="AS62" i="37"/>
  <c r="AR62" i="37"/>
  <c r="BC62" i="37" s="1"/>
  <c r="AN62" i="37"/>
  <c r="AM62" i="37"/>
  <c r="AL62" i="37"/>
  <c r="AK62" i="37"/>
  <c r="AJ62" i="37"/>
  <c r="AI62" i="37"/>
  <c r="AH62" i="37"/>
  <c r="AS61" i="37"/>
  <c r="AR61" i="37"/>
  <c r="BC61" i="37" s="1"/>
  <c r="AN61" i="37"/>
  <c r="AM61" i="37"/>
  <c r="AL61" i="37"/>
  <c r="AK61" i="37"/>
  <c r="AJ61" i="37"/>
  <c r="AI61" i="37"/>
  <c r="AH61" i="37"/>
  <c r="AS60" i="37"/>
  <c r="AR60" i="37"/>
  <c r="BC60" i="37" s="1"/>
  <c r="AN60" i="37"/>
  <c r="AM60" i="37"/>
  <c r="AL60" i="37"/>
  <c r="AK60" i="37"/>
  <c r="AJ60" i="37"/>
  <c r="AI60" i="37"/>
  <c r="AH60" i="37"/>
  <c r="AS59" i="37"/>
  <c r="AR59" i="37"/>
  <c r="BC59" i="37" s="1"/>
  <c r="AN59" i="37"/>
  <c r="AM59" i="37"/>
  <c r="AL59" i="37"/>
  <c r="AK59" i="37"/>
  <c r="AJ59" i="37"/>
  <c r="AI59" i="37"/>
  <c r="AH59" i="37"/>
  <c r="AS58" i="37"/>
  <c r="AR58" i="37"/>
  <c r="BC58" i="37" s="1"/>
  <c r="AN58" i="37"/>
  <c r="AM58" i="37"/>
  <c r="AL58" i="37"/>
  <c r="AK58" i="37"/>
  <c r="AJ58" i="37"/>
  <c r="AI58" i="37"/>
  <c r="AH58" i="37"/>
  <c r="AS57" i="37"/>
  <c r="AR57" i="37"/>
  <c r="BC57" i="37" s="1"/>
  <c r="AN57" i="37"/>
  <c r="AM57" i="37"/>
  <c r="AL57" i="37"/>
  <c r="AK57" i="37"/>
  <c r="AJ57" i="37"/>
  <c r="AI57" i="37"/>
  <c r="AH57" i="37"/>
  <c r="AS56" i="37"/>
  <c r="AR56" i="37"/>
  <c r="BC56" i="37" s="1"/>
  <c r="AN56" i="37"/>
  <c r="AM56" i="37"/>
  <c r="AL56" i="37"/>
  <c r="AK56" i="37"/>
  <c r="AJ56" i="37"/>
  <c r="AI56" i="37"/>
  <c r="AH56" i="37"/>
  <c r="AS55" i="37"/>
  <c r="AR55" i="37"/>
  <c r="BC55" i="37" s="1"/>
  <c r="AN55" i="37"/>
  <c r="AM55" i="37"/>
  <c r="AL55" i="37"/>
  <c r="AK55" i="37"/>
  <c r="AJ55" i="37"/>
  <c r="AI55" i="37"/>
  <c r="AH55" i="37"/>
  <c r="AS54" i="37"/>
  <c r="AR54" i="37"/>
  <c r="BC54" i="37" s="1"/>
  <c r="AN54" i="37"/>
  <c r="AM54" i="37"/>
  <c r="AL54" i="37"/>
  <c r="AK54" i="37"/>
  <c r="AJ54" i="37"/>
  <c r="AI54" i="37"/>
  <c r="AH54" i="37"/>
  <c r="AS53" i="37"/>
  <c r="AR53" i="37"/>
  <c r="BC53" i="37" s="1"/>
  <c r="AN53" i="37"/>
  <c r="AM53" i="37"/>
  <c r="AL53" i="37"/>
  <c r="AK53" i="37"/>
  <c r="AJ53" i="37"/>
  <c r="AI53" i="37"/>
  <c r="AH53" i="37"/>
  <c r="AS52" i="37"/>
  <c r="AR52" i="37"/>
  <c r="BC52" i="37" s="1"/>
  <c r="AN52" i="37"/>
  <c r="AM52" i="37"/>
  <c r="AL52" i="37"/>
  <c r="AK52" i="37"/>
  <c r="AJ52" i="37"/>
  <c r="AI52" i="37"/>
  <c r="AH52" i="37"/>
  <c r="AS51" i="37"/>
  <c r="AR51" i="37"/>
  <c r="BC51" i="37" s="1"/>
  <c r="AN51" i="37"/>
  <c r="AM51" i="37"/>
  <c r="AL51" i="37"/>
  <c r="AK51" i="37"/>
  <c r="AJ51" i="37"/>
  <c r="AI51" i="37"/>
  <c r="AH51" i="37"/>
  <c r="AS50" i="37"/>
  <c r="AR50" i="37"/>
  <c r="BC50" i="37" s="1"/>
  <c r="AN50" i="37"/>
  <c r="AM50" i="37"/>
  <c r="AL50" i="37"/>
  <c r="AK50" i="37"/>
  <c r="AJ50" i="37"/>
  <c r="AI50" i="37"/>
  <c r="AH50" i="37"/>
  <c r="AS49" i="37"/>
  <c r="AR49" i="37"/>
  <c r="BC49" i="37" s="1"/>
  <c r="AN49" i="37"/>
  <c r="AM49" i="37"/>
  <c r="AL49" i="37"/>
  <c r="AK49" i="37"/>
  <c r="AJ49" i="37"/>
  <c r="AI49" i="37"/>
  <c r="AH49" i="37"/>
  <c r="AS48" i="37"/>
  <c r="AR48" i="37"/>
  <c r="BC48" i="37" s="1"/>
  <c r="AN48" i="37"/>
  <c r="AM48" i="37"/>
  <c r="AL48" i="37"/>
  <c r="AK48" i="37"/>
  <c r="AJ48" i="37"/>
  <c r="AI48" i="37"/>
  <c r="AH48" i="37"/>
  <c r="AS47" i="37"/>
  <c r="AR47" i="37"/>
  <c r="BC47" i="37" s="1"/>
  <c r="AN47" i="37"/>
  <c r="AM47" i="37"/>
  <c r="AL47" i="37"/>
  <c r="AK47" i="37"/>
  <c r="AJ47" i="37"/>
  <c r="AI47" i="37"/>
  <c r="AH47" i="37"/>
  <c r="AS46" i="37"/>
  <c r="AR46" i="37"/>
  <c r="BC46" i="37" s="1"/>
  <c r="AN46" i="37"/>
  <c r="AM46" i="37"/>
  <c r="AL46" i="37"/>
  <c r="AK46" i="37"/>
  <c r="AJ46" i="37"/>
  <c r="AI46" i="37"/>
  <c r="AH46" i="37"/>
  <c r="AS45" i="37"/>
  <c r="AR45" i="37"/>
  <c r="BC45" i="37" s="1"/>
  <c r="AN45" i="37"/>
  <c r="AM45" i="37"/>
  <c r="AL45" i="37"/>
  <c r="AK45" i="37"/>
  <c r="AJ45" i="37"/>
  <c r="AI45" i="37"/>
  <c r="AH45" i="37"/>
  <c r="AS44" i="37"/>
  <c r="AR44" i="37"/>
  <c r="BC44" i="37" s="1"/>
  <c r="AN44" i="37"/>
  <c r="AM44" i="37"/>
  <c r="AL44" i="37"/>
  <c r="AK44" i="37"/>
  <c r="AJ44" i="37"/>
  <c r="AI44" i="37"/>
  <c r="AH44" i="37"/>
  <c r="AS43" i="37"/>
  <c r="AR43" i="37"/>
  <c r="BC43" i="37" s="1"/>
  <c r="AN43" i="37"/>
  <c r="AM43" i="37"/>
  <c r="AL43" i="37"/>
  <c r="AK43" i="37"/>
  <c r="AJ43" i="37"/>
  <c r="AI43" i="37"/>
  <c r="AH43" i="37"/>
  <c r="AS42" i="37"/>
  <c r="AR42" i="37"/>
  <c r="BC42" i="37" s="1"/>
  <c r="AN42" i="37"/>
  <c r="AM42" i="37"/>
  <c r="AL42" i="37"/>
  <c r="AK42" i="37"/>
  <c r="AJ42" i="37"/>
  <c r="AI42" i="37"/>
  <c r="AH42" i="37"/>
  <c r="AS41" i="37"/>
  <c r="AR41" i="37"/>
  <c r="BC41" i="37" s="1"/>
  <c r="AN41" i="37"/>
  <c r="AM41" i="37"/>
  <c r="AL41" i="37"/>
  <c r="AK41" i="37"/>
  <c r="AJ41" i="37"/>
  <c r="AI41" i="37"/>
  <c r="AH41" i="37"/>
  <c r="AS40" i="37"/>
  <c r="AR40" i="37"/>
  <c r="BC40" i="37" s="1"/>
  <c r="AN40" i="37"/>
  <c r="AM40" i="37"/>
  <c r="AL40" i="37"/>
  <c r="AK40" i="37"/>
  <c r="AJ40" i="37"/>
  <c r="AI40" i="37"/>
  <c r="AH40" i="37"/>
  <c r="AS39" i="37"/>
  <c r="AR39" i="37"/>
  <c r="BC39" i="37" s="1"/>
  <c r="AN39" i="37"/>
  <c r="AM39" i="37"/>
  <c r="AL39" i="37"/>
  <c r="AK39" i="37"/>
  <c r="AJ39" i="37"/>
  <c r="AI39" i="37"/>
  <c r="AH39" i="37"/>
  <c r="AS38" i="37"/>
  <c r="AR38" i="37"/>
  <c r="BC38" i="37" s="1"/>
  <c r="AN38" i="37"/>
  <c r="AM38" i="37"/>
  <c r="AL38" i="37"/>
  <c r="AK38" i="37"/>
  <c r="AJ38" i="37"/>
  <c r="AI38" i="37"/>
  <c r="AH38" i="37"/>
  <c r="AS37" i="37"/>
  <c r="AR37" i="37"/>
  <c r="BC37" i="37" s="1"/>
  <c r="AN37" i="37"/>
  <c r="AM37" i="37"/>
  <c r="AL37" i="37"/>
  <c r="AK37" i="37"/>
  <c r="AJ37" i="37"/>
  <c r="AI37" i="37"/>
  <c r="AH37" i="37"/>
  <c r="AS36" i="37"/>
  <c r="AR36" i="37"/>
  <c r="BC36" i="37" s="1"/>
  <c r="AN36" i="37"/>
  <c r="AM36" i="37"/>
  <c r="AL36" i="37"/>
  <c r="AK36" i="37"/>
  <c r="AJ36" i="37"/>
  <c r="AI36" i="37"/>
  <c r="AH36" i="37"/>
  <c r="AS35" i="37"/>
  <c r="AR35" i="37"/>
  <c r="BC35" i="37" s="1"/>
  <c r="AN35" i="37"/>
  <c r="AM35" i="37"/>
  <c r="AL35" i="37"/>
  <c r="AK35" i="37"/>
  <c r="AJ35" i="37"/>
  <c r="AI35" i="37"/>
  <c r="AH35" i="37"/>
  <c r="AS34" i="37"/>
  <c r="AR34" i="37"/>
  <c r="BC34" i="37" s="1"/>
  <c r="AN34" i="37"/>
  <c r="AM34" i="37"/>
  <c r="AL34" i="37"/>
  <c r="AK34" i="37"/>
  <c r="AJ34" i="37"/>
  <c r="AI34" i="37"/>
  <c r="AH34" i="37"/>
  <c r="AS33" i="37"/>
  <c r="AR33" i="37"/>
  <c r="BC33" i="37" s="1"/>
  <c r="AN33" i="37"/>
  <c r="AM33" i="37"/>
  <c r="AL33" i="37"/>
  <c r="AK33" i="37"/>
  <c r="AJ33" i="37"/>
  <c r="AI33" i="37"/>
  <c r="AH33" i="37"/>
  <c r="AS32" i="37"/>
  <c r="AR32" i="37"/>
  <c r="BC32" i="37" s="1"/>
  <c r="AN32" i="37"/>
  <c r="AM32" i="37"/>
  <c r="AL32" i="37"/>
  <c r="AK32" i="37"/>
  <c r="AJ32" i="37"/>
  <c r="AI32" i="37"/>
  <c r="AH32" i="37"/>
  <c r="AS31" i="37"/>
  <c r="AR31" i="37"/>
  <c r="BC31" i="37" s="1"/>
  <c r="AN31" i="37"/>
  <c r="AM31" i="37"/>
  <c r="AL31" i="37"/>
  <c r="AK31" i="37"/>
  <c r="AJ31" i="37"/>
  <c r="AI31" i="37"/>
  <c r="AH31" i="37"/>
  <c r="AS30" i="37"/>
  <c r="AR30" i="37"/>
  <c r="BC30" i="37" s="1"/>
  <c r="AN30" i="37"/>
  <c r="AM30" i="37"/>
  <c r="AL30" i="37"/>
  <c r="AK30" i="37"/>
  <c r="AJ30" i="37"/>
  <c r="AI30" i="37"/>
  <c r="AH30" i="37"/>
  <c r="AS29" i="37"/>
  <c r="AR29" i="37"/>
  <c r="BC29" i="37" s="1"/>
  <c r="AN29" i="37"/>
  <c r="AM29" i="37"/>
  <c r="AL29" i="37"/>
  <c r="AK29" i="37"/>
  <c r="AJ29" i="37"/>
  <c r="AI29" i="37"/>
  <c r="AH29" i="37"/>
  <c r="AS28" i="37"/>
  <c r="AR28" i="37"/>
  <c r="BC28" i="37" s="1"/>
  <c r="AN28" i="37"/>
  <c r="AM28" i="37"/>
  <c r="AL28" i="37"/>
  <c r="AK28" i="37"/>
  <c r="AJ28" i="37"/>
  <c r="AI28" i="37"/>
  <c r="AH28" i="37"/>
  <c r="AS27" i="37"/>
  <c r="AR27" i="37"/>
  <c r="BC27" i="37" s="1"/>
  <c r="AN27" i="37"/>
  <c r="AM27" i="37"/>
  <c r="AL27" i="37"/>
  <c r="AK27" i="37"/>
  <c r="AJ27" i="37"/>
  <c r="AI27" i="37"/>
  <c r="AH27" i="37"/>
  <c r="AS26" i="37"/>
  <c r="AR26" i="37"/>
  <c r="BC26" i="37" s="1"/>
  <c r="AN26" i="37"/>
  <c r="AM26" i="37"/>
  <c r="AL26" i="37"/>
  <c r="AK26" i="37"/>
  <c r="AJ26" i="37"/>
  <c r="AI26" i="37"/>
  <c r="AH26" i="37"/>
  <c r="AS25" i="37"/>
  <c r="AR25" i="37"/>
  <c r="BC25" i="37" s="1"/>
  <c r="AN25" i="37"/>
  <c r="AM25" i="37"/>
  <c r="AL25" i="37"/>
  <c r="AK25" i="37"/>
  <c r="AJ25" i="37"/>
  <c r="AI25" i="37"/>
  <c r="AH25" i="37"/>
  <c r="AS24" i="37"/>
  <c r="AR24" i="37"/>
  <c r="BC24" i="37" s="1"/>
  <c r="AN24" i="37"/>
  <c r="AM24" i="37"/>
  <c r="AL24" i="37"/>
  <c r="AK24" i="37"/>
  <c r="AJ24" i="37"/>
  <c r="AI24" i="37"/>
  <c r="AH24" i="37"/>
  <c r="AS23" i="37"/>
  <c r="AR23" i="37"/>
  <c r="BC23" i="37" s="1"/>
  <c r="AN23" i="37"/>
  <c r="AM23" i="37"/>
  <c r="AL23" i="37"/>
  <c r="AK23" i="37"/>
  <c r="AJ23" i="37"/>
  <c r="AI23" i="37"/>
  <c r="AH23" i="37"/>
  <c r="AS22" i="37"/>
  <c r="AR22" i="37"/>
  <c r="BC22" i="37" s="1"/>
  <c r="AN22" i="37"/>
  <c r="AM22" i="37"/>
  <c r="AL22" i="37"/>
  <c r="AK22" i="37"/>
  <c r="AJ22" i="37"/>
  <c r="AI22" i="37"/>
  <c r="AH22" i="37"/>
  <c r="AS21" i="37"/>
  <c r="AR21" i="37"/>
  <c r="BC21" i="37" s="1"/>
  <c r="AN21" i="37"/>
  <c r="AM21" i="37"/>
  <c r="AL21" i="37"/>
  <c r="AK21" i="37"/>
  <c r="AJ21" i="37"/>
  <c r="AI21" i="37"/>
  <c r="AH21" i="37"/>
  <c r="AS20" i="37"/>
  <c r="AR20" i="37"/>
  <c r="BC20" i="37" s="1"/>
  <c r="AN20" i="37"/>
  <c r="AM20" i="37"/>
  <c r="AL20" i="37"/>
  <c r="AK20" i="37"/>
  <c r="AJ20" i="37"/>
  <c r="AI20" i="37"/>
  <c r="AH20" i="37"/>
  <c r="AS19" i="37"/>
  <c r="AR19" i="37"/>
  <c r="BC19" i="37" s="1"/>
  <c r="AN19" i="37"/>
  <c r="AM19" i="37"/>
  <c r="AL19" i="37"/>
  <c r="AK19" i="37"/>
  <c r="AJ19" i="37"/>
  <c r="AI19" i="37"/>
  <c r="AH19" i="37"/>
  <c r="AS18" i="37"/>
  <c r="AR18" i="37"/>
  <c r="BC18" i="37" s="1"/>
  <c r="AN18" i="37"/>
  <c r="AM18" i="37"/>
  <c r="AL18" i="37"/>
  <c r="AK18" i="37"/>
  <c r="AJ18" i="37"/>
  <c r="AI18" i="37"/>
  <c r="AH18" i="37"/>
  <c r="AS17" i="37"/>
  <c r="AR17" i="37"/>
  <c r="BC17" i="37" s="1"/>
  <c r="AN17" i="37"/>
  <c r="AM17" i="37"/>
  <c r="AL17" i="37"/>
  <c r="AK17" i="37"/>
  <c r="AJ17" i="37"/>
  <c r="AI17" i="37"/>
  <c r="AH17" i="37"/>
  <c r="AS16" i="37"/>
  <c r="AR16" i="37"/>
  <c r="BC16" i="37" s="1"/>
  <c r="AN16" i="37"/>
  <c r="AM16" i="37"/>
  <c r="AL16" i="37"/>
  <c r="AK16" i="37"/>
  <c r="AJ16" i="37"/>
  <c r="AI16" i="37"/>
  <c r="AH16" i="37"/>
  <c r="AS15" i="37"/>
  <c r="AR15" i="37"/>
  <c r="BC15" i="37" s="1"/>
  <c r="AN15" i="37"/>
  <c r="AM15" i="37"/>
  <c r="AL15" i="37"/>
  <c r="AK15" i="37"/>
  <c r="AJ15" i="37"/>
  <c r="AI15" i="37"/>
  <c r="AH15" i="37"/>
  <c r="AS14" i="37"/>
  <c r="AR14" i="37"/>
  <c r="BC14" i="37" s="1"/>
  <c r="AN14" i="37"/>
  <c r="AM14" i="37"/>
  <c r="AL14" i="37"/>
  <c r="AK14" i="37"/>
  <c r="AJ14" i="37"/>
  <c r="AI14" i="37"/>
  <c r="AH14" i="37"/>
  <c r="AS13" i="37"/>
  <c r="AR13" i="37"/>
  <c r="BC13" i="37" s="1"/>
  <c r="AN13" i="37"/>
  <c r="AM13" i="37"/>
  <c r="AL13" i="37"/>
  <c r="AK13" i="37"/>
  <c r="AJ13" i="37"/>
  <c r="AI13" i="37"/>
  <c r="AH13" i="37"/>
  <c r="AS12" i="37"/>
  <c r="AR12" i="37"/>
  <c r="BC12" i="37" s="1"/>
  <c r="AN12" i="37"/>
  <c r="AM12" i="37"/>
  <c r="AL12" i="37"/>
  <c r="AK12" i="37"/>
  <c r="AJ12" i="37"/>
  <c r="AI12" i="37"/>
  <c r="AH12" i="37"/>
  <c r="AS11" i="37"/>
  <c r="AR11" i="37"/>
  <c r="BC11" i="37" s="1"/>
  <c r="AN11" i="37"/>
  <c r="AM11" i="37"/>
  <c r="AL11" i="37"/>
  <c r="AK11" i="37"/>
  <c r="AJ11" i="37"/>
  <c r="AI11" i="37"/>
  <c r="AH11" i="37"/>
  <c r="AS10" i="37"/>
  <c r="AR10" i="37"/>
  <c r="BC10" i="37" s="1"/>
  <c r="AN10" i="37"/>
  <c r="AM10" i="37"/>
  <c r="AL10" i="37"/>
  <c r="AK10" i="37"/>
  <c r="AJ10" i="37"/>
  <c r="AI10" i="37"/>
  <c r="AH10" i="37"/>
  <c r="AS9" i="37"/>
  <c r="AR9" i="37"/>
  <c r="BC9" i="37" s="1"/>
  <c r="AN9" i="37"/>
  <c r="AM9" i="37"/>
  <c r="AL9" i="37"/>
  <c r="AK9" i="37"/>
  <c r="AJ9" i="37"/>
  <c r="AI9" i="37"/>
  <c r="AH9" i="37"/>
  <c r="AS8" i="37"/>
  <c r="AR8" i="37"/>
  <c r="BC8" i="37" s="1"/>
  <c r="AN8" i="37"/>
  <c r="AM8" i="37"/>
  <c r="AL8" i="37"/>
  <c r="AK8" i="37"/>
  <c r="AJ8" i="37"/>
  <c r="AI8" i="37"/>
  <c r="AH8" i="37"/>
  <c r="BD7" i="37"/>
  <c r="AS7" i="37"/>
  <c r="AR7" i="37"/>
  <c r="BC7" i="37" s="1"/>
  <c r="AN7" i="37"/>
  <c r="BA7" i="37" s="1"/>
  <c r="AM7" i="37"/>
  <c r="AZ7" i="37" s="1"/>
  <c r="AL7" i="37"/>
  <c r="AY7" i="37" s="1"/>
  <c r="AK7" i="37"/>
  <c r="AX7" i="37" s="1"/>
  <c r="AJ7" i="37"/>
  <c r="AW7" i="37" s="1"/>
  <c r="AI7" i="37"/>
  <c r="AV7" i="37" s="1"/>
  <c r="AH7" i="37"/>
  <c r="BD6" i="37"/>
  <c r="AS6" i="37"/>
  <c r="AR6" i="37"/>
  <c r="BC6" i="37" s="1"/>
  <c r="AN6" i="37"/>
  <c r="BA6" i="37" s="1"/>
  <c r="AM6" i="37"/>
  <c r="AZ6" i="37" s="1"/>
  <c r="AL6" i="37"/>
  <c r="AY6" i="37" s="1"/>
  <c r="AK6" i="37"/>
  <c r="AX6" i="37" s="1"/>
  <c r="AJ6" i="37"/>
  <c r="AW6" i="37" s="1"/>
  <c r="AI6" i="37"/>
  <c r="AV6" i="37" s="1"/>
  <c r="AH6" i="37"/>
  <c r="BD5" i="37"/>
  <c r="AS5" i="37"/>
  <c r="AR5" i="37"/>
  <c r="BC5" i="37" s="1"/>
  <c r="AN5" i="37"/>
  <c r="BA5" i="37" s="1"/>
  <c r="AM5" i="37"/>
  <c r="AZ5" i="37" s="1"/>
  <c r="AL5" i="37"/>
  <c r="AY5" i="37" s="1"/>
  <c r="AK5" i="37"/>
  <c r="AX5" i="37" s="1"/>
  <c r="AJ5" i="37"/>
  <c r="AW5" i="37" s="1"/>
  <c r="AI5" i="37"/>
  <c r="AV5" i="37" s="1"/>
  <c r="AH5" i="37"/>
  <c r="BD4" i="37"/>
  <c r="AS4" i="37"/>
  <c r="AR4" i="37"/>
  <c r="BC4" i="37" s="1"/>
  <c r="AN4" i="37"/>
  <c r="BA4" i="37" s="1"/>
  <c r="AM4" i="37"/>
  <c r="AZ4" i="37" s="1"/>
  <c r="AL4" i="37"/>
  <c r="AY4" i="37" s="1"/>
  <c r="AK4" i="37"/>
  <c r="AX4" i="37" s="1"/>
  <c r="AJ4" i="37"/>
  <c r="AW4" i="37" s="1"/>
  <c r="AI4" i="37"/>
  <c r="AV4" i="37" s="1"/>
  <c r="AH4" i="37"/>
  <c r="BD3" i="37"/>
  <c r="AS3" i="37"/>
  <c r="AR3" i="37"/>
  <c r="BC3" i="37" s="1"/>
  <c r="AN3" i="37"/>
  <c r="BA3" i="37" s="1"/>
  <c r="AM3" i="37"/>
  <c r="AZ3" i="37" s="1"/>
  <c r="AL3" i="37"/>
  <c r="AY3" i="37" s="1"/>
  <c r="AK3" i="37"/>
  <c r="AX3" i="37" s="1"/>
  <c r="AJ3" i="37"/>
  <c r="AW3" i="37" s="1"/>
  <c r="AI3" i="37"/>
  <c r="AV3" i="37" s="1"/>
  <c r="AH3" i="37"/>
  <c r="BD2" i="37"/>
  <c r="AS2" i="37"/>
  <c r="AR2" i="37"/>
  <c r="BC2" i="37" s="1"/>
  <c r="AN2" i="37"/>
  <c r="BA2" i="37" s="1"/>
  <c r="AM2" i="37"/>
  <c r="AZ2" i="37" s="1"/>
  <c r="AL2" i="37"/>
  <c r="AY2" i="37" s="1"/>
  <c r="AK2" i="37"/>
  <c r="AX2" i="37" s="1"/>
  <c r="AJ2" i="37"/>
  <c r="AW2" i="37" s="1"/>
  <c r="AI2" i="37"/>
  <c r="AV2" i="37" s="1"/>
  <c r="AH2" i="37"/>
  <c r="AS1" i="37"/>
  <c r="AR1" i="37"/>
  <c r="AN1" i="37"/>
  <c r="AM1" i="37"/>
  <c r="AL1" i="37"/>
  <c r="AK1" i="37"/>
  <c r="AJ1" i="37"/>
  <c r="AI1" i="37"/>
  <c r="AR132" i="36"/>
  <c r="BA132" i="36" s="1"/>
  <c r="AN132" i="36"/>
  <c r="AM132" i="36"/>
  <c r="AL132" i="36"/>
  <c r="AK132" i="36"/>
  <c r="AJ132" i="36"/>
  <c r="AI132" i="36"/>
  <c r="AH132" i="36"/>
  <c r="AR131" i="36"/>
  <c r="BA131" i="36" s="1"/>
  <c r="AN131" i="36"/>
  <c r="AM131" i="36"/>
  <c r="AL131" i="36"/>
  <c r="AK131" i="36"/>
  <c r="AJ131" i="36"/>
  <c r="BC131" i="36" s="1"/>
  <c r="AI131" i="36"/>
  <c r="AH131" i="36"/>
  <c r="AR130" i="36"/>
  <c r="BA130" i="36" s="1"/>
  <c r="AN130" i="36"/>
  <c r="AM130" i="36"/>
  <c r="AL130" i="36"/>
  <c r="AK130" i="36"/>
  <c r="AJ130" i="36"/>
  <c r="AI130" i="36"/>
  <c r="AH130" i="36"/>
  <c r="AR129" i="36"/>
  <c r="BA129" i="36" s="1"/>
  <c r="AN129" i="36"/>
  <c r="AM129" i="36"/>
  <c r="AL129" i="36"/>
  <c r="AK129" i="36"/>
  <c r="AJ129" i="36"/>
  <c r="BC129" i="36" s="1"/>
  <c r="AI129" i="36"/>
  <c r="AH129" i="36"/>
  <c r="AR128" i="36"/>
  <c r="BA128" i="36" s="1"/>
  <c r="AN128" i="36"/>
  <c r="AM128" i="36"/>
  <c r="AL128" i="36"/>
  <c r="AK128" i="36"/>
  <c r="AJ128" i="36"/>
  <c r="AI128" i="36"/>
  <c r="AH128" i="36"/>
  <c r="AR127" i="36"/>
  <c r="BA127" i="36" s="1"/>
  <c r="AN127" i="36"/>
  <c r="AM127" i="36"/>
  <c r="AL127" i="36"/>
  <c r="AK127" i="36"/>
  <c r="AJ127" i="36"/>
  <c r="AI127" i="36"/>
  <c r="AH127" i="36"/>
  <c r="AR126" i="36"/>
  <c r="BA126" i="36" s="1"/>
  <c r="AN126" i="36"/>
  <c r="AM126" i="36"/>
  <c r="AL126" i="36"/>
  <c r="AK126" i="36"/>
  <c r="AJ126" i="36"/>
  <c r="AI126" i="36"/>
  <c r="AH126" i="36"/>
  <c r="AR125" i="36"/>
  <c r="BA125" i="36" s="1"/>
  <c r="AN125" i="36"/>
  <c r="AM125" i="36"/>
  <c r="AL125" i="36"/>
  <c r="AK125" i="36"/>
  <c r="AJ125" i="36"/>
  <c r="BC125" i="36" s="1"/>
  <c r="AI125" i="36"/>
  <c r="AH125" i="36"/>
  <c r="AR124" i="36"/>
  <c r="BA124" i="36" s="1"/>
  <c r="AN124" i="36"/>
  <c r="AM124" i="36"/>
  <c r="AL124" i="36"/>
  <c r="AK124" i="36"/>
  <c r="AJ124" i="36"/>
  <c r="AI124" i="36"/>
  <c r="AH124" i="36"/>
  <c r="AR123" i="36"/>
  <c r="BA123" i="36" s="1"/>
  <c r="AN123" i="36"/>
  <c r="AM123" i="36"/>
  <c r="AL123" i="36"/>
  <c r="AK123" i="36"/>
  <c r="AJ123" i="36"/>
  <c r="AI123" i="36"/>
  <c r="AH123" i="36"/>
  <c r="AR122" i="36"/>
  <c r="BA122" i="36" s="1"/>
  <c r="AN122" i="36"/>
  <c r="AM122" i="36"/>
  <c r="AL122" i="36"/>
  <c r="AK122" i="36"/>
  <c r="AJ122" i="36"/>
  <c r="AI122" i="36"/>
  <c r="AH122" i="36"/>
  <c r="AR121" i="36"/>
  <c r="BA121" i="36" s="1"/>
  <c r="AN121" i="36"/>
  <c r="AM121" i="36"/>
  <c r="AL121" i="36"/>
  <c r="AK121" i="36"/>
  <c r="AJ121" i="36"/>
  <c r="AI121" i="36"/>
  <c r="AH121" i="36"/>
  <c r="AR120" i="36"/>
  <c r="BA120" i="36" s="1"/>
  <c r="AN120" i="36"/>
  <c r="AM120" i="36"/>
  <c r="AL120" i="36"/>
  <c r="AK120" i="36"/>
  <c r="AJ120" i="36"/>
  <c r="AI120" i="36"/>
  <c r="AH120" i="36"/>
  <c r="AR119" i="36"/>
  <c r="BA119" i="36" s="1"/>
  <c r="AN119" i="36"/>
  <c r="AM119" i="36"/>
  <c r="AL119" i="36"/>
  <c r="AK119" i="36"/>
  <c r="AJ119" i="36"/>
  <c r="AI119" i="36"/>
  <c r="AH119" i="36"/>
  <c r="AR118" i="36"/>
  <c r="BA118" i="36" s="1"/>
  <c r="AN118" i="36"/>
  <c r="AM118" i="36"/>
  <c r="AL118" i="36"/>
  <c r="AK118" i="36"/>
  <c r="AJ118" i="36"/>
  <c r="AI118" i="36"/>
  <c r="AH118" i="36"/>
  <c r="AR117" i="36"/>
  <c r="BA117" i="36" s="1"/>
  <c r="AN117" i="36"/>
  <c r="AM117" i="36"/>
  <c r="AL117" i="36"/>
  <c r="AK117" i="36"/>
  <c r="AJ117" i="36"/>
  <c r="AI117" i="36"/>
  <c r="AH117" i="36"/>
  <c r="AR116" i="36"/>
  <c r="BA116" i="36" s="1"/>
  <c r="AN116" i="36"/>
  <c r="AM116" i="36"/>
  <c r="AL116" i="36"/>
  <c r="AK116" i="36"/>
  <c r="AJ116" i="36"/>
  <c r="AI116" i="36"/>
  <c r="AH116" i="36"/>
  <c r="AR115" i="36"/>
  <c r="BA115" i="36" s="1"/>
  <c r="AN115" i="36"/>
  <c r="AM115" i="36"/>
  <c r="AL115" i="36"/>
  <c r="AK115" i="36"/>
  <c r="AJ115" i="36"/>
  <c r="AI115" i="36"/>
  <c r="AH115" i="36"/>
  <c r="AR114" i="36"/>
  <c r="BA114" i="36" s="1"/>
  <c r="AN114" i="36"/>
  <c r="AM114" i="36"/>
  <c r="AL114" i="36"/>
  <c r="AK114" i="36"/>
  <c r="AJ114" i="36"/>
  <c r="AI114" i="36"/>
  <c r="AH114" i="36"/>
  <c r="AR113" i="36"/>
  <c r="BA113" i="36" s="1"/>
  <c r="AN113" i="36"/>
  <c r="AM113" i="36"/>
  <c r="AL113" i="36"/>
  <c r="AK113" i="36"/>
  <c r="AJ113" i="36"/>
  <c r="AI113" i="36"/>
  <c r="AH113" i="36"/>
  <c r="AR112" i="36"/>
  <c r="BA112" i="36" s="1"/>
  <c r="AN112" i="36"/>
  <c r="AM112" i="36"/>
  <c r="AL112" i="36"/>
  <c r="AK112" i="36"/>
  <c r="AJ112" i="36"/>
  <c r="AI112" i="36"/>
  <c r="AH112" i="36"/>
  <c r="AR111" i="36"/>
  <c r="BA111" i="36" s="1"/>
  <c r="AN111" i="36"/>
  <c r="AM111" i="36"/>
  <c r="AL111" i="36"/>
  <c r="AK111" i="36"/>
  <c r="AJ111" i="36"/>
  <c r="AI111" i="36"/>
  <c r="AH111" i="36"/>
  <c r="AR110" i="36"/>
  <c r="BA110" i="36" s="1"/>
  <c r="AN110" i="36"/>
  <c r="AM110" i="36"/>
  <c r="AL110" i="36"/>
  <c r="AK110" i="36"/>
  <c r="AJ110" i="36"/>
  <c r="AI110" i="36"/>
  <c r="AH110" i="36"/>
  <c r="AR109" i="36"/>
  <c r="BA109" i="36" s="1"/>
  <c r="AN109" i="36"/>
  <c r="AM109" i="36"/>
  <c r="AL109" i="36"/>
  <c r="AK109" i="36"/>
  <c r="AJ109" i="36"/>
  <c r="BC109" i="36" s="1"/>
  <c r="AI109" i="36"/>
  <c r="AH109" i="36"/>
  <c r="AR108" i="36"/>
  <c r="BA108" i="36" s="1"/>
  <c r="AN108" i="36"/>
  <c r="AM108" i="36"/>
  <c r="AL108" i="36"/>
  <c r="AK108" i="36"/>
  <c r="AJ108" i="36"/>
  <c r="AI108" i="36"/>
  <c r="AH108" i="36"/>
  <c r="AR107" i="36"/>
  <c r="BA107" i="36" s="1"/>
  <c r="AN107" i="36"/>
  <c r="AM107" i="36"/>
  <c r="AL107" i="36"/>
  <c r="AK107" i="36"/>
  <c r="AJ107" i="36"/>
  <c r="BC107" i="36" s="1"/>
  <c r="AI107" i="36"/>
  <c r="AH107" i="36"/>
  <c r="AR106" i="36"/>
  <c r="BA106" i="36" s="1"/>
  <c r="AN106" i="36"/>
  <c r="AM106" i="36"/>
  <c r="AL106" i="36"/>
  <c r="AK106" i="36"/>
  <c r="AJ106" i="36"/>
  <c r="AI106" i="36"/>
  <c r="AH106" i="36"/>
  <c r="AR105" i="36"/>
  <c r="BA105" i="36" s="1"/>
  <c r="AN105" i="36"/>
  <c r="AM105" i="36"/>
  <c r="AL105" i="36"/>
  <c r="AK105" i="36"/>
  <c r="AJ105" i="36"/>
  <c r="AI105" i="36"/>
  <c r="AH105" i="36"/>
  <c r="AR104" i="36"/>
  <c r="BA104" i="36" s="1"/>
  <c r="AN104" i="36"/>
  <c r="AM104" i="36"/>
  <c r="AL104" i="36"/>
  <c r="AK104" i="36"/>
  <c r="AJ104" i="36"/>
  <c r="AI104" i="36"/>
  <c r="AH104" i="36"/>
  <c r="AR103" i="36"/>
  <c r="BA103" i="36" s="1"/>
  <c r="AN103" i="36"/>
  <c r="AM103" i="36"/>
  <c r="AL103" i="36"/>
  <c r="AK103" i="36"/>
  <c r="AJ103" i="36"/>
  <c r="AI103" i="36"/>
  <c r="AH103" i="36"/>
  <c r="AR102" i="36"/>
  <c r="BA102" i="36" s="1"/>
  <c r="AN102" i="36"/>
  <c r="AM102" i="36"/>
  <c r="AL102" i="36"/>
  <c r="AK102" i="36"/>
  <c r="AJ102" i="36"/>
  <c r="AI102" i="36"/>
  <c r="AH102" i="36"/>
  <c r="AR101" i="36"/>
  <c r="BA101" i="36" s="1"/>
  <c r="AN101" i="36"/>
  <c r="AM101" i="36"/>
  <c r="AL101" i="36"/>
  <c r="AK101" i="36"/>
  <c r="AJ101" i="36"/>
  <c r="BC101" i="36" s="1"/>
  <c r="AI101" i="36"/>
  <c r="AH101" i="36"/>
  <c r="AR100" i="36"/>
  <c r="BA100" i="36" s="1"/>
  <c r="AN100" i="36"/>
  <c r="AM100" i="36"/>
  <c r="AL100" i="36"/>
  <c r="AK100" i="36"/>
  <c r="AJ100" i="36"/>
  <c r="AI100" i="36"/>
  <c r="AH100" i="36"/>
  <c r="AR99" i="36"/>
  <c r="BA99" i="36" s="1"/>
  <c r="AN99" i="36"/>
  <c r="AM99" i="36"/>
  <c r="AL99" i="36"/>
  <c r="AK99" i="36"/>
  <c r="AJ99" i="36"/>
  <c r="AI99" i="36"/>
  <c r="AH99" i="36"/>
  <c r="AR98" i="36"/>
  <c r="BA98" i="36" s="1"/>
  <c r="AN98" i="36"/>
  <c r="AM98" i="36"/>
  <c r="AL98" i="36"/>
  <c r="AK98" i="36"/>
  <c r="AJ98" i="36"/>
  <c r="AI98" i="36"/>
  <c r="AH98" i="36"/>
  <c r="AR97" i="36"/>
  <c r="BA97" i="36" s="1"/>
  <c r="AN97" i="36"/>
  <c r="AM97" i="36"/>
  <c r="AL97" i="36"/>
  <c r="AK97" i="36"/>
  <c r="AJ97" i="36"/>
  <c r="AI97" i="36"/>
  <c r="AH97" i="36"/>
  <c r="AR96" i="36"/>
  <c r="BA96" i="36" s="1"/>
  <c r="AN96" i="36"/>
  <c r="AM96" i="36"/>
  <c r="AL96" i="36"/>
  <c r="AK96" i="36"/>
  <c r="AJ96" i="36"/>
  <c r="AI96" i="36"/>
  <c r="AH96" i="36"/>
  <c r="AR95" i="36"/>
  <c r="BA95" i="36" s="1"/>
  <c r="AN95" i="36"/>
  <c r="AM95" i="36"/>
  <c r="AL95" i="36"/>
  <c r="AK95" i="36"/>
  <c r="AJ95" i="36"/>
  <c r="AI95" i="36"/>
  <c r="AH95" i="36"/>
  <c r="AR94" i="36"/>
  <c r="BA94" i="36" s="1"/>
  <c r="AN94" i="36"/>
  <c r="AM94" i="36"/>
  <c r="AL94" i="36"/>
  <c r="AK94" i="36"/>
  <c r="AJ94" i="36"/>
  <c r="AI94" i="36"/>
  <c r="AH94" i="36"/>
  <c r="AR93" i="36"/>
  <c r="BA93" i="36" s="1"/>
  <c r="AN93" i="36"/>
  <c r="AM93" i="36"/>
  <c r="AL93" i="36"/>
  <c r="AK93" i="36"/>
  <c r="AJ93" i="36"/>
  <c r="AI93" i="36"/>
  <c r="AH93" i="36"/>
  <c r="AR92" i="36"/>
  <c r="BA92" i="36" s="1"/>
  <c r="AN92" i="36"/>
  <c r="AM92" i="36"/>
  <c r="AL92" i="36"/>
  <c r="AK92" i="36"/>
  <c r="AJ92" i="36"/>
  <c r="AI92" i="36"/>
  <c r="BC92" i="36" s="1"/>
  <c r="AH92" i="36"/>
  <c r="AR91" i="36"/>
  <c r="BA91" i="36" s="1"/>
  <c r="AN91" i="36"/>
  <c r="AM91" i="36"/>
  <c r="AL91" i="36"/>
  <c r="AK91" i="36"/>
  <c r="AJ91" i="36"/>
  <c r="AI91" i="36"/>
  <c r="AH91" i="36"/>
  <c r="AR90" i="36"/>
  <c r="BA90" i="36" s="1"/>
  <c r="AN90" i="36"/>
  <c r="AM90" i="36"/>
  <c r="AL90" i="36"/>
  <c r="AK90" i="36"/>
  <c r="AJ90" i="36"/>
  <c r="AI90" i="36"/>
  <c r="AH90" i="36"/>
  <c r="AR89" i="36"/>
  <c r="BA89" i="36" s="1"/>
  <c r="AN89" i="36"/>
  <c r="AM89" i="36"/>
  <c r="AL89" i="36"/>
  <c r="AK89" i="36"/>
  <c r="AJ89" i="36"/>
  <c r="AI89" i="36"/>
  <c r="AH89" i="36"/>
  <c r="AR88" i="36"/>
  <c r="BA88" i="36" s="1"/>
  <c r="AN88" i="36"/>
  <c r="AM88" i="36"/>
  <c r="AL88" i="36"/>
  <c r="AK88" i="36"/>
  <c r="AJ88" i="36"/>
  <c r="AI88" i="36"/>
  <c r="AH88" i="36"/>
  <c r="AR87" i="36"/>
  <c r="BA87" i="36" s="1"/>
  <c r="AN87" i="36"/>
  <c r="AM87" i="36"/>
  <c r="AL87" i="36"/>
  <c r="AK87" i="36"/>
  <c r="AJ87" i="36"/>
  <c r="AI87" i="36"/>
  <c r="BC87" i="36" s="1"/>
  <c r="AH87" i="36"/>
  <c r="AR86" i="36"/>
  <c r="BA86" i="36" s="1"/>
  <c r="AN86" i="36"/>
  <c r="AM86" i="36"/>
  <c r="AL86" i="36"/>
  <c r="AK86" i="36"/>
  <c r="AJ86" i="36"/>
  <c r="AI86" i="36"/>
  <c r="AH86" i="36"/>
  <c r="AR85" i="36"/>
  <c r="BA85" i="36" s="1"/>
  <c r="AN85" i="36"/>
  <c r="AM85" i="36"/>
  <c r="AL85" i="36"/>
  <c r="AK85" i="36"/>
  <c r="AJ85" i="36"/>
  <c r="AI85" i="36"/>
  <c r="BC85" i="36" s="1"/>
  <c r="AH85" i="36"/>
  <c r="AR84" i="36"/>
  <c r="BA84" i="36" s="1"/>
  <c r="AN84" i="36"/>
  <c r="AM84" i="36"/>
  <c r="AL84" i="36"/>
  <c r="AK84" i="36"/>
  <c r="AJ84" i="36"/>
  <c r="AI84" i="36"/>
  <c r="AH84" i="36"/>
  <c r="AR83" i="36"/>
  <c r="BA83" i="36" s="1"/>
  <c r="AN83" i="36"/>
  <c r="AM83" i="36"/>
  <c r="AL83" i="36"/>
  <c r="AK83" i="36"/>
  <c r="AJ83" i="36"/>
  <c r="AI83" i="36"/>
  <c r="AH83" i="36"/>
  <c r="AR82" i="36"/>
  <c r="BA82" i="36" s="1"/>
  <c r="AN82" i="36"/>
  <c r="AM82" i="36"/>
  <c r="AL82" i="36"/>
  <c r="AK82" i="36"/>
  <c r="AJ82" i="36"/>
  <c r="AI82" i="36"/>
  <c r="AH82" i="36"/>
  <c r="AR81" i="36"/>
  <c r="BA81" i="36" s="1"/>
  <c r="AN81" i="36"/>
  <c r="AM81" i="36"/>
  <c r="AL81" i="36"/>
  <c r="AK81" i="36"/>
  <c r="AJ81" i="36"/>
  <c r="AI81" i="36"/>
  <c r="AH81" i="36"/>
  <c r="AR80" i="36"/>
  <c r="BA80" i="36" s="1"/>
  <c r="AN80" i="36"/>
  <c r="AM80" i="36"/>
  <c r="AL80" i="36"/>
  <c r="AK80" i="36"/>
  <c r="AJ80" i="36"/>
  <c r="AI80" i="36"/>
  <c r="AH80" i="36"/>
  <c r="AR79" i="36"/>
  <c r="BA79" i="36" s="1"/>
  <c r="AN79" i="36"/>
  <c r="AM79" i="36"/>
  <c r="AL79" i="36"/>
  <c r="AK79" i="36"/>
  <c r="AJ79" i="36"/>
  <c r="AI79" i="36"/>
  <c r="AH79" i="36"/>
  <c r="AR78" i="36"/>
  <c r="BA78" i="36" s="1"/>
  <c r="AN78" i="36"/>
  <c r="AM78" i="36"/>
  <c r="AL78" i="36"/>
  <c r="AK78" i="36"/>
  <c r="AJ78" i="36"/>
  <c r="AI78" i="36"/>
  <c r="AH78" i="36"/>
  <c r="AR77" i="36"/>
  <c r="BA77" i="36" s="1"/>
  <c r="AN77" i="36"/>
  <c r="AM77" i="36"/>
  <c r="AL77" i="36"/>
  <c r="AK77" i="36"/>
  <c r="AJ77" i="36"/>
  <c r="AI77" i="36"/>
  <c r="AH77" i="36"/>
  <c r="AR76" i="36"/>
  <c r="BA76" i="36" s="1"/>
  <c r="AN76" i="36"/>
  <c r="AM76" i="36"/>
  <c r="AL76" i="36"/>
  <c r="AK76" i="36"/>
  <c r="AJ76" i="36"/>
  <c r="AI76" i="36"/>
  <c r="AH76" i="36"/>
  <c r="AR75" i="36"/>
  <c r="BA75" i="36" s="1"/>
  <c r="AN75" i="36"/>
  <c r="AM75" i="36"/>
  <c r="AL75" i="36"/>
  <c r="AK75" i="36"/>
  <c r="AJ75" i="36"/>
  <c r="AI75" i="36"/>
  <c r="BC75" i="36" s="1"/>
  <c r="AH75" i="36"/>
  <c r="AR74" i="36"/>
  <c r="BA74" i="36" s="1"/>
  <c r="AN74" i="36"/>
  <c r="AM74" i="36"/>
  <c r="AL74" i="36"/>
  <c r="AK74" i="36"/>
  <c r="AJ74" i="36"/>
  <c r="AI74" i="36"/>
  <c r="AH74" i="36"/>
  <c r="AR73" i="36"/>
  <c r="BA73" i="36" s="1"/>
  <c r="AN73" i="36"/>
  <c r="AM73" i="36"/>
  <c r="AL73" i="36"/>
  <c r="AK73" i="36"/>
  <c r="AJ73" i="36"/>
  <c r="AI73" i="36"/>
  <c r="AH73" i="36"/>
  <c r="AR72" i="36"/>
  <c r="BA72" i="36" s="1"/>
  <c r="AN72" i="36"/>
  <c r="AM72" i="36"/>
  <c r="AL72" i="36"/>
  <c r="AK72" i="36"/>
  <c r="AJ72" i="36"/>
  <c r="AI72" i="36"/>
  <c r="AH72" i="36"/>
  <c r="AR71" i="36"/>
  <c r="BA71" i="36" s="1"/>
  <c r="AN71" i="36"/>
  <c r="AM71" i="36"/>
  <c r="AL71" i="36"/>
  <c r="AK71" i="36"/>
  <c r="BC71" i="36" s="1"/>
  <c r="AJ71" i="36"/>
  <c r="AI71" i="36"/>
  <c r="AH71" i="36"/>
  <c r="AR70" i="36"/>
  <c r="BA70" i="36" s="1"/>
  <c r="AN70" i="36"/>
  <c r="AM70" i="36"/>
  <c r="AL70" i="36"/>
  <c r="AK70" i="36"/>
  <c r="AJ70" i="36"/>
  <c r="AI70" i="36"/>
  <c r="AH70" i="36"/>
  <c r="AR69" i="36"/>
  <c r="BA69" i="36" s="1"/>
  <c r="AN69" i="36"/>
  <c r="AM69" i="36"/>
  <c r="AL69" i="36"/>
  <c r="AK69" i="36"/>
  <c r="AJ69" i="36"/>
  <c r="BC69" i="36" s="1"/>
  <c r="AI69" i="36"/>
  <c r="AH69" i="36"/>
  <c r="AR68" i="36"/>
  <c r="BA68" i="36" s="1"/>
  <c r="AN68" i="36"/>
  <c r="AM68" i="36"/>
  <c r="AL68" i="36"/>
  <c r="AK68" i="36"/>
  <c r="AJ68" i="36"/>
  <c r="AI68" i="36"/>
  <c r="AH68" i="36"/>
  <c r="AR67" i="36"/>
  <c r="BA67" i="36" s="1"/>
  <c r="AN67" i="36"/>
  <c r="AM67" i="36"/>
  <c r="AL67" i="36"/>
  <c r="AK67" i="36"/>
  <c r="AJ67" i="36"/>
  <c r="AI67" i="36"/>
  <c r="AH67" i="36"/>
  <c r="AR66" i="36"/>
  <c r="BA66" i="36" s="1"/>
  <c r="AN66" i="36"/>
  <c r="AM66" i="36"/>
  <c r="AL66" i="36"/>
  <c r="AK66" i="36"/>
  <c r="AJ66" i="36"/>
  <c r="AI66" i="36"/>
  <c r="AH66" i="36"/>
  <c r="AR65" i="36"/>
  <c r="BA65" i="36" s="1"/>
  <c r="AN65" i="36"/>
  <c r="AM65" i="36"/>
  <c r="AL65" i="36"/>
  <c r="AK65" i="36"/>
  <c r="AJ65" i="36"/>
  <c r="AI65" i="36"/>
  <c r="AH65" i="36"/>
  <c r="AR64" i="36"/>
  <c r="BA64" i="36" s="1"/>
  <c r="AN64" i="36"/>
  <c r="AM64" i="36"/>
  <c r="AL64" i="36"/>
  <c r="AK64" i="36"/>
  <c r="AJ64" i="36"/>
  <c r="AI64" i="36"/>
  <c r="AH64" i="36"/>
  <c r="AR63" i="36"/>
  <c r="BA63" i="36" s="1"/>
  <c r="AN63" i="36"/>
  <c r="AM63" i="36"/>
  <c r="AL63" i="36"/>
  <c r="AK63" i="36"/>
  <c r="AJ63" i="36"/>
  <c r="AI63" i="36"/>
  <c r="AH63" i="36"/>
  <c r="AR62" i="36"/>
  <c r="BA62" i="36" s="1"/>
  <c r="AN62" i="36"/>
  <c r="AM62" i="36"/>
  <c r="AL62" i="36"/>
  <c r="AK62" i="36"/>
  <c r="AJ62" i="36"/>
  <c r="AI62" i="36"/>
  <c r="AH62" i="36"/>
  <c r="AR61" i="36"/>
  <c r="BA61" i="36" s="1"/>
  <c r="AN61" i="36"/>
  <c r="AM61" i="36"/>
  <c r="AL61" i="36"/>
  <c r="AK61" i="36"/>
  <c r="AJ61" i="36"/>
  <c r="AI61" i="36"/>
  <c r="AH61" i="36"/>
  <c r="AR60" i="36"/>
  <c r="BA60" i="36" s="1"/>
  <c r="AN60" i="36"/>
  <c r="AM60" i="36"/>
  <c r="AL60" i="36"/>
  <c r="AK60" i="36"/>
  <c r="AJ60" i="36"/>
  <c r="AI60" i="36"/>
  <c r="AH60" i="36"/>
  <c r="AR59" i="36"/>
  <c r="BA59" i="36" s="1"/>
  <c r="AN59" i="36"/>
  <c r="AM59" i="36"/>
  <c r="AL59" i="36"/>
  <c r="AK59" i="36"/>
  <c r="AJ59" i="36"/>
  <c r="AI59" i="36"/>
  <c r="AH59" i="36"/>
  <c r="AR58" i="36"/>
  <c r="BA58" i="36" s="1"/>
  <c r="AN58" i="36"/>
  <c r="AM58" i="36"/>
  <c r="AL58" i="36"/>
  <c r="AK58" i="36"/>
  <c r="AJ58" i="36"/>
  <c r="AI58" i="36"/>
  <c r="AH58" i="36"/>
  <c r="AR57" i="36"/>
  <c r="BA57" i="36" s="1"/>
  <c r="AN57" i="36"/>
  <c r="AM57" i="36"/>
  <c r="AL57" i="36"/>
  <c r="AK57" i="36"/>
  <c r="AJ57" i="36"/>
  <c r="AI57" i="36"/>
  <c r="AH57" i="36"/>
  <c r="AR56" i="36"/>
  <c r="BA56" i="36" s="1"/>
  <c r="AN56" i="36"/>
  <c r="AM56" i="36"/>
  <c r="AL56" i="36"/>
  <c r="AK56" i="36"/>
  <c r="AJ56" i="36"/>
  <c r="AI56" i="36"/>
  <c r="AH56" i="36"/>
  <c r="AR55" i="36"/>
  <c r="BA55" i="36" s="1"/>
  <c r="AN55" i="36"/>
  <c r="AM55" i="36"/>
  <c r="AL55" i="36"/>
  <c r="AK55" i="36"/>
  <c r="AJ55" i="36"/>
  <c r="AI55" i="36"/>
  <c r="AH55" i="36"/>
  <c r="AR54" i="36"/>
  <c r="BA54" i="36" s="1"/>
  <c r="AN54" i="36"/>
  <c r="AM54" i="36"/>
  <c r="AL54" i="36"/>
  <c r="AK54" i="36"/>
  <c r="AJ54" i="36"/>
  <c r="AI54" i="36"/>
  <c r="AH54" i="36"/>
  <c r="AR53" i="36"/>
  <c r="BA53" i="36" s="1"/>
  <c r="AN53" i="36"/>
  <c r="AM53" i="36"/>
  <c r="AL53" i="36"/>
  <c r="AK53" i="36"/>
  <c r="AJ53" i="36"/>
  <c r="AI53" i="36"/>
  <c r="AH53" i="36"/>
  <c r="AR52" i="36"/>
  <c r="BA52" i="36" s="1"/>
  <c r="AN52" i="36"/>
  <c r="AM52" i="36"/>
  <c r="AL52" i="36"/>
  <c r="AK52" i="36"/>
  <c r="AJ52" i="36"/>
  <c r="AI52" i="36"/>
  <c r="AH52" i="36"/>
  <c r="AR51" i="36"/>
  <c r="BA51" i="36" s="1"/>
  <c r="AN51" i="36"/>
  <c r="AM51" i="36"/>
  <c r="AL51" i="36"/>
  <c r="AK51" i="36"/>
  <c r="AJ51" i="36"/>
  <c r="AI51" i="36"/>
  <c r="AH51" i="36"/>
  <c r="AR50" i="36"/>
  <c r="BA50" i="36" s="1"/>
  <c r="AN50" i="36"/>
  <c r="AM50" i="36"/>
  <c r="AL50" i="36"/>
  <c r="AK50" i="36"/>
  <c r="AJ50" i="36"/>
  <c r="AI50" i="36"/>
  <c r="AH50" i="36"/>
  <c r="BA49" i="36"/>
  <c r="AR49" i="36"/>
  <c r="AN49" i="36"/>
  <c r="AM49" i="36"/>
  <c r="AL49" i="36"/>
  <c r="AK49" i="36"/>
  <c r="AJ49" i="36"/>
  <c r="AI49" i="36"/>
  <c r="AH49" i="36"/>
  <c r="AR48" i="36"/>
  <c r="BA48" i="36" s="1"/>
  <c r="AN48" i="36"/>
  <c r="AM48" i="36"/>
  <c r="AL48" i="36"/>
  <c r="AK48" i="36"/>
  <c r="AJ48" i="36"/>
  <c r="AI48" i="36"/>
  <c r="AH48" i="36"/>
  <c r="AR47" i="36"/>
  <c r="BA47" i="36" s="1"/>
  <c r="AN47" i="36"/>
  <c r="AM47" i="36"/>
  <c r="AL47" i="36"/>
  <c r="AK47" i="36"/>
  <c r="AJ47" i="36"/>
  <c r="BC47" i="36" s="1"/>
  <c r="AI47" i="36"/>
  <c r="AH47" i="36"/>
  <c r="AR46" i="36"/>
  <c r="BA46" i="36" s="1"/>
  <c r="AN46" i="36"/>
  <c r="AM46" i="36"/>
  <c r="AL46" i="36"/>
  <c r="AK46" i="36"/>
  <c r="AJ46" i="36"/>
  <c r="AI46" i="36"/>
  <c r="BC46" i="36" s="1"/>
  <c r="AH46" i="36"/>
  <c r="AR45" i="36"/>
  <c r="BA45" i="36" s="1"/>
  <c r="AN45" i="36"/>
  <c r="AM45" i="36"/>
  <c r="AL45" i="36"/>
  <c r="AK45" i="36"/>
  <c r="AJ45" i="36"/>
  <c r="AI45" i="36"/>
  <c r="AH45" i="36"/>
  <c r="AR44" i="36"/>
  <c r="BA44" i="36" s="1"/>
  <c r="AN44" i="36"/>
  <c r="AM44" i="36"/>
  <c r="AL44" i="36"/>
  <c r="AK44" i="36"/>
  <c r="AJ44" i="36"/>
  <c r="AI44" i="36"/>
  <c r="AH44" i="36"/>
  <c r="AR43" i="36"/>
  <c r="BA43" i="36" s="1"/>
  <c r="AN43" i="36"/>
  <c r="AM43" i="36"/>
  <c r="AL43" i="36"/>
  <c r="AK43" i="36"/>
  <c r="AJ43" i="36"/>
  <c r="AI43" i="36"/>
  <c r="AH43" i="36"/>
  <c r="AR42" i="36"/>
  <c r="BA42" i="36" s="1"/>
  <c r="AN42" i="36"/>
  <c r="AM42" i="36"/>
  <c r="AL42" i="36"/>
  <c r="AK42" i="36"/>
  <c r="AJ42" i="36"/>
  <c r="AI42" i="36"/>
  <c r="AH42" i="36"/>
  <c r="AR41" i="36"/>
  <c r="BA41" i="36" s="1"/>
  <c r="AN41" i="36"/>
  <c r="AM41" i="36"/>
  <c r="AL41" i="36"/>
  <c r="AK41" i="36"/>
  <c r="AJ41" i="36"/>
  <c r="AI41" i="36"/>
  <c r="AH41" i="36"/>
  <c r="AR40" i="36"/>
  <c r="BA40" i="36" s="1"/>
  <c r="AN40" i="36"/>
  <c r="AM40" i="36"/>
  <c r="AL40" i="36"/>
  <c r="AK40" i="36"/>
  <c r="AJ40" i="36"/>
  <c r="AI40" i="36"/>
  <c r="AH40" i="36"/>
  <c r="AR39" i="36"/>
  <c r="BA39" i="36" s="1"/>
  <c r="AN39" i="36"/>
  <c r="AM39" i="36"/>
  <c r="AL39" i="36"/>
  <c r="AK39" i="36"/>
  <c r="AJ39" i="36"/>
  <c r="AI39" i="36"/>
  <c r="AH39" i="36"/>
  <c r="BA38" i="36"/>
  <c r="AR38" i="36"/>
  <c r="AN38" i="36"/>
  <c r="AM38" i="36"/>
  <c r="AL38" i="36"/>
  <c r="AK38" i="36"/>
  <c r="AJ38" i="36"/>
  <c r="AI38" i="36"/>
  <c r="AH38" i="36"/>
  <c r="AR37" i="36"/>
  <c r="BA37" i="36" s="1"/>
  <c r="AN37" i="36"/>
  <c r="AM37" i="36"/>
  <c r="AL37" i="36"/>
  <c r="AK37" i="36"/>
  <c r="AJ37" i="36"/>
  <c r="AI37" i="36"/>
  <c r="AH37" i="36"/>
  <c r="AR36" i="36"/>
  <c r="BA36" i="36" s="1"/>
  <c r="AN36" i="36"/>
  <c r="AM36" i="36"/>
  <c r="AL36" i="36"/>
  <c r="AK36" i="36"/>
  <c r="AJ36" i="36"/>
  <c r="BC36" i="36" s="1"/>
  <c r="AI36" i="36"/>
  <c r="AH36" i="36"/>
  <c r="AR35" i="36"/>
  <c r="BA35" i="36" s="1"/>
  <c r="AN35" i="36"/>
  <c r="AM35" i="36"/>
  <c r="AL35" i="36"/>
  <c r="AK35" i="36"/>
  <c r="AJ35" i="36"/>
  <c r="AI35" i="36"/>
  <c r="AH35" i="36"/>
  <c r="AR34" i="36"/>
  <c r="BA34" i="36" s="1"/>
  <c r="AN34" i="36"/>
  <c r="AM34" i="36"/>
  <c r="AL34" i="36"/>
  <c r="AK34" i="36"/>
  <c r="AJ34" i="36"/>
  <c r="BC34" i="36" s="1"/>
  <c r="AI34" i="36"/>
  <c r="AH34" i="36"/>
  <c r="AR33" i="36"/>
  <c r="BA33" i="36" s="1"/>
  <c r="AN33" i="36"/>
  <c r="AM33" i="36"/>
  <c r="AL33" i="36"/>
  <c r="AK33" i="36"/>
  <c r="AJ33" i="36"/>
  <c r="AI33" i="36"/>
  <c r="AH33" i="36"/>
  <c r="AR32" i="36"/>
  <c r="BA32" i="36" s="1"/>
  <c r="AN32" i="36"/>
  <c r="AM32" i="36"/>
  <c r="AL32" i="36"/>
  <c r="AK32" i="36"/>
  <c r="AJ32" i="36"/>
  <c r="AI32" i="36"/>
  <c r="AH32" i="36"/>
  <c r="AR31" i="36"/>
  <c r="BA31" i="36" s="1"/>
  <c r="AN31" i="36"/>
  <c r="AM31" i="36"/>
  <c r="AL31" i="36"/>
  <c r="AK31" i="36"/>
  <c r="AJ31" i="36"/>
  <c r="AI31" i="36"/>
  <c r="AH31" i="36"/>
  <c r="BA30" i="36"/>
  <c r="AR30" i="36"/>
  <c r="AN30" i="36"/>
  <c r="AM30" i="36"/>
  <c r="AL30" i="36"/>
  <c r="AK30" i="36"/>
  <c r="AJ30" i="36"/>
  <c r="AI30" i="36"/>
  <c r="AH30" i="36"/>
  <c r="AR29" i="36"/>
  <c r="BA29" i="36" s="1"/>
  <c r="AN29" i="36"/>
  <c r="AM29" i="36"/>
  <c r="AL29" i="36"/>
  <c r="AK29" i="36"/>
  <c r="AJ29" i="36"/>
  <c r="AI29" i="36"/>
  <c r="AH29" i="36"/>
  <c r="AR28" i="36"/>
  <c r="BA28" i="36" s="1"/>
  <c r="AN28" i="36"/>
  <c r="AM28" i="36"/>
  <c r="AL28" i="36"/>
  <c r="AK28" i="36"/>
  <c r="AJ28" i="36"/>
  <c r="AI28" i="36"/>
  <c r="AH28" i="36"/>
  <c r="AR27" i="36"/>
  <c r="BA27" i="36" s="1"/>
  <c r="AN27" i="36"/>
  <c r="AM27" i="36"/>
  <c r="AL27" i="36"/>
  <c r="AK27" i="36"/>
  <c r="AJ27" i="36"/>
  <c r="AI27" i="36"/>
  <c r="AH27" i="36"/>
  <c r="AR26" i="36"/>
  <c r="BA26" i="36" s="1"/>
  <c r="AN26" i="36"/>
  <c r="AM26" i="36"/>
  <c r="AL26" i="36"/>
  <c r="AK26" i="36"/>
  <c r="AJ26" i="36"/>
  <c r="AI26" i="36"/>
  <c r="AH26" i="36"/>
  <c r="AR25" i="36"/>
  <c r="BA25" i="36" s="1"/>
  <c r="AN25" i="36"/>
  <c r="AM25" i="36"/>
  <c r="AL25" i="36"/>
  <c r="AK25" i="36"/>
  <c r="AJ25" i="36"/>
  <c r="AI25" i="36"/>
  <c r="AH25" i="36"/>
  <c r="AR24" i="36"/>
  <c r="BA24" i="36" s="1"/>
  <c r="AN24" i="36"/>
  <c r="AM24" i="36"/>
  <c r="AL24" i="36"/>
  <c r="AK24" i="36"/>
  <c r="BC24" i="36" s="1"/>
  <c r="AJ24" i="36"/>
  <c r="AI24" i="36"/>
  <c r="AH24" i="36"/>
  <c r="AR23" i="36"/>
  <c r="BA23" i="36" s="1"/>
  <c r="AN23" i="36"/>
  <c r="AM23" i="36"/>
  <c r="AL23" i="36"/>
  <c r="AK23" i="36"/>
  <c r="AJ23" i="36"/>
  <c r="AI23" i="36"/>
  <c r="AH23" i="36"/>
  <c r="AR22" i="36"/>
  <c r="BA22" i="36" s="1"/>
  <c r="AN22" i="36"/>
  <c r="AM22" i="36"/>
  <c r="AL22" i="36"/>
  <c r="AK22" i="36"/>
  <c r="AJ22" i="36"/>
  <c r="AI22" i="36"/>
  <c r="AH22" i="36"/>
  <c r="AR21" i="36"/>
  <c r="BA21" i="36" s="1"/>
  <c r="AN21" i="36"/>
  <c r="AM21" i="36"/>
  <c r="AL21" i="36"/>
  <c r="AK21" i="36"/>
  <c r="AJ21" i="36"/>
  <c r="AI21" i="36"/>
  <c r="AH21" i="36"/>
  <c r="AR20" i="36"/>
  <c r="BA20" i="36" s="1"/>
  <c r="AN20" i="36"/>
  <c r="AM20" i="36"/>
  <c r="AL20" i="36"/>
  <c r="AK20" i="36"/>
  <c r="AJ20" i="36"/>
  <c r="AI20" i="36"/>
  <c r="AH20" i="36"/>
  <c r="AR19" i="36"/>
  <c r="BA19" i="36" s="1"/>
  <c r="AN19" i="36"/>
  <c r="AM19" i="36"/>
  <c r="AL19" i="36"/>
  <c r="AK19" i="36"/>
  <c r="AJ19" i="36"/>
  <c r="AI19" i="36"/>
  <c r="AH19" i="36"/>
  <c r="AR18" i="36"/>
  <c r="BA18" i="36" s="1"/>
  <c r="AN18" i="36"/>
  <c r="AM18" i="36"/>
  <c r="AL18" i="36"/>
  <c r="AK18" i="36"/>
  <c r="AJ18" i="36"/>
  <c r="AI18" i="36"/>
  <c r="BC18" i="36" s="1"/>
  <c r="AH18" i="36"/>
  <c r="AR17" i="36"/>
  <c r="BA17" i="36" s="1"/>
  <c r="AN17" i="36"/>
  <c r="AM17" i="36"/>
  <c r="AL17" i="36"/>
  <c r="AK17" i="36"/>
  <c r="AJ17" i="36"/>
  <c r="AI17" i="36"/>
  <c r="AH17" i="36"/>
  <c r="AR16" i="36"/>
  <c r="BA16" i="36" s="1"/>
  <c r="AN16" i="36"/>
  <c r="AM16" i="36"/>
  <c r="AL16" i="36"/>
  <c r="AK16" i="36"/>
  <c r="AJ16" i="36"/>
  <c r="AI16" i="36"/>
  <c r="AH16" i="36"/>
  <c r="AR15" i="36"/>
  <c r="BA15" i="36" s="1"/>
  <c r="AN15" i="36"/>
  <c r="AM15" i="36"/>
  <c r="AL15" i="36"/>
  <c r="AK15" i="36"/>
  <c r="AJ15" i="36"/>
  <c r="AI15" i="36"/>
  <c r="AH15" i="36"/>
  <c r="AR14" i="36"/>
  <c r="BA14" i="36" s="1"/>
  <c r="AN14" i="36"/>
  <c r="AM14" i="36"/>
  <c r="AL14" i="36"/>
  <c r="AK14" i="36"/>
  <c r="AJ14" i="36"/>
  <c r="AI14" i="36"/>
  <c r="AH14" i="36"/>
  <c r="AR13" i="36"/>
  <c r="BA13" i="36" s="1"/>
  <c r="AN13" i="36"/>
  <c r="AM13" i="36"/>
  <c r="AL13" i="36"/>
  <c r="AK13" i="36"/>
  <c r="AJ13" i="36"/>
  <c r="AI13" i="36"/>
  <c r="AH13" i="36"/>
  <c r="AR12" i="36"/>
  <c r="BA12" i="36" s="1"/>
  <c r="AN12" i="36"/>
  <c r="AM12" i="36"/>
  <c r="AL12" i="36"/>
  <c r="AK12" i="36"/>
  <c r="AJ12" i="36"/>
  <c r="AI12" i="36"/>
  <c r="AH12" i="36"/>
  <c r="AR11" i="36"/>
  <c r="BA11" i="36" s="1"/>
  <c r="AN11" i="36"/>
  <c r="AM11" i="36"/>
  <c r="AL11" i="36"/>
  <c r="AK11" i="36"/>
  <c r="AJ11" i="36"/>
  <c r="AI11" i="36"/>
  <c r="AH11" i="36"/>
  <c r="AR10" i="36"/>
  <c r="BA10" i="36" s="1"/>
  <c r="AN10" i="36"/>
  <c r="AM10" i="36"/>
  <c r="AL10" i="36"/>
  <c r="AK10" i="36"/>
  <c r="AJ10" i="36"/>
  <c r="AI10" i="36"/>
  <c r="AH10" i="36"/>
  <c r="AR9" i="36"/>
  <c r="BA9" i="36" s="1"/>
  <c r="AN9" i="36"/>
  <c r="AM9" i="36"/>
  <c r="AL9" i="36"/>
  <c r="AK9" i="36"/>
  <c r="AJ9" i="36"/>
  <c r="AI9" i="36"/>
  <c r="AH9" i="36"/>
  <c r="AR8" i="36"/>
  <c r="BA8" i="36" s="1"/>
  <c r="AN8" i="36"/>
  <c r="AM8" i="36"/>
  <c r="AL8" i="36"/>
  <c r="AK8" i="36"/>
  <c r="AJ8" i="36"/>
  <c r="AI8" i="36"/>
  <c r="AH8" i="36"/>
  <c r="AR7" i="36"/>
  <c r="BA7" i="36" s="1"/>
  <c r="AN7" i="36"/>
  <c r="AM7" i="36"/>
  <c r="AL7" i="36"/>
  <c r="AK7" i="36"/>
  <c r="AJ7" i="36"/>
  <c r="AI7" i="36"/>
  <c r="AH7" i="36"/>
  <c r="AR6" i="36"/>
  <c r="BA6" i="36" s="1"/>
  <c r="AN6" i="36"/>
  <c r="AM6" i="36"/>
  <c r="AL6" i="36"/>
  <c r="AK6" i="36"/>
  <c r="AJ6" i="36"/>
  <c r="AI6" i="36"/>
  <c r="AH6" i="36"/>
  <c r="AR5" i="36"/>
  <c r="BA5" i="36" s="1"/>
  <c r="AN5" i="36"/>
  <c r="AM5" i="36"/>
  <c r="AL5" i="36"/>
  <c r="AK5" i="36"/>
  <c r="AJ5" i="36"/>
  <c r="AI5" i="36"/>
  <c r="AH5" i="36"/>
  <c r="AR4" i="36"/>
  <c r="BA4" i="36" s="1"/>
  <c r="AN4" i="36"/>
  <c r="AM4" i="36"/>
  <c r="AL4" i="36"/>
  <c r="AK4" i="36"/>
  <c r="AJ4" i="36"/>
  <c r="AI4" i="36"/>
  <c r="AH4" i="36"/>
  <c r="AR3" i="36"/>
  <c r="BA3" i="36" s="1"/>
  <c r="AN3" i="36"/>
  <c r="AM3" i="36"/>
  <c r="AL3" i="36"/>
  <c r="AK3" i="36"/>
  <c r="AJ3" i="36"/>
  <c r="AI3" i="36"/>
  <c r="AH3" i="36"/>
  <c r="AR2" i="36"/>
  <c r="BA2" i="36" s="1"/>
  <c r="AN2" i="36"/>
  <c r="AM2" i="36"/>
  <c r="AL2" i="36"/>
  <c r="AK2" i="36"/>
  <c r="AJ2" i="36"/>
  <c r="AI2" i="36"/>
  <c r="AH2" i="36"/>
  <c r="AR1" i="36"/>
  <c r="AN1" i="36"/>
  <c r="AM1" i="36"/>
  <c r="AL1" i="36"/>
  <c r="AK1" i="36"/>
  <c r="AJ1" i="36"/>
  <c r="AI1" i="36"/>
  <c r="AQ2" i="35"/>
  <c r="AQ3" i="35"/>
  <c r="AQ4" i="35"/>
  <c r="AQ5" i="35"/>
  <c r="AQ6" i="35"/>
  <c r="AQ7" i="35"/>
  <c r="AQ8" i="35"/>
  <c r="AQ9" i="35"/>
  <c r="AQ10" i="35"/>
  <c r="AQ11" i="35"/>
  <c r="AQ12" i="35"/>
  <c r="AQ13" i="35"/>
  <c r="AQ14" i="35"/>
  <c r="AQ15" i="35"/>
  <c r="AQ16" i="35"/>
  <c r="AQ17" i="35"/>
  <c r="AQ18" i="35"/>
  <c r="AQ19" i="35"/>
  <c r="AQ20" i="35"/>
  <c r="AQ21" i="35"/>
  <c r="AQ22" i="35"/>
  <c r="AQ23" i="35"/>
  <c r="AQ24" i="35"/>
  <c r="AQ25" i="35"/>
  <c r="AQ26" i="35"/>
  <c r="AQ27" i="35"/>
  <c r="AQ28" i="35"/>
  <c r="AQ29" i="35"/>
  <c r="AQ30" i="35"/>
  <c r="AQ31" i="35"/>
  <c r="AQ32" i="35"/>
  <c r="AQ33" i="35"/>
  <c r="AQ34" i="35"/>
  <c r="AQ35" i="35"/>
  <c r="AQ36" i="35"/>
  <c r="AQ37" i="35"/>
  <c r="AQ38" i="35"/>
  <c r="AQ39" i="35"/>
  <c r="AQ40" i="35"/>
  <c r="AQ41" i="35"/>
  <c r="AQ42" i="35"/>
  <c r="AQ43" i="35"/>
  <c r="AQ44" i="35"/>
  <c r="AQ45" i="35"/>
  <c r="AQ46" i="35"/>
  <c r="AQ47" i="35"/>
  <c r="AQ48" i="35"/>
  <c r="AQ49" i="35"/>
  <c r="AQ50" i="35"/>
  <c r="AQ51" i="35"/>
  <c r="AQ52" i="35"/>
  <c r="AQ53" i="35"/>
  <c r="AQ54" i="35"/>
  <c r="AQ55" i="35"/>
  <c r="AQ56" i="35"/>
  <c r="AQ57" i="35"/>
  <c r="AQ58" i="35"/>
  <c r="AQ59" i="35"/>
  <c r="AQ60" i="35"/>
  <c r="AQ61" i="35"/>
  <c r="AQ62" i="35"/>
  <c r="AQ63" i="35"/>
  <c r="AQ64" i="35"/>
  <c r="AQ65" i="35"/>
  <c r="AQ66" i="35"/>
  <c r="AQ67" i="35"/>
  <c r="AQ68" i="35"/>
  <c r="AQ69" i="35"/>
  <c r="AQ70" i="35"/>
  <c r="AQ71" i="35"/>
  <c r="AQ72" i="35"/>
  <c r="AQ73" i="35"/>
  <c r="AQ74" i="35"/>
  <c r="AQ75" i="35"/>
  <c r="AQ76" i="35"/>
  <c r="AQ77" i="35"/>
  <c r="AQ78" i="35"/>
  <c r="AQ79" i="35"/>
  <c r="AQ80" i="35"/>
  <c r="AQ81" i="35"/>
  <c r="AQ82" i="35"/>
  <c r="AQ83" i="35"/>
  <c r="AQ84" i="35"/>
  <c r="AQ85" i="35"/>
  <c r="AQ86" i="35"/>
  <c r="AQ87" i="35"/>
  <c r="AQ88" i="35"/>
  <c r="AQ89" i="35"/>
  <c r="AQ90" i="35"/>
  <c r="AQ91" i="35"/>
  <c r="AQ92" i="35"/>
  <c r="AQ93" i="35"/>
  <c r="AQ94" i="35"/>
  <c r="AQ95" i="35"/>
  <c r="AQ96" i="35"/>
  <c r="AQ97" i="35"/>
  <c r="AQ98" i="35"/>
  <c r="AQ99" i="35"/>
  <c r="AQ100" i="35"/>
  <c r="AQ101" i="35"/>
  <c r="AQ102" i="35"/>
  <c r="AQ103" i="35"/>
  <c r="AQ104" i="35"/>
  <c r="AQ105" i="35"/>
  <c r="AQ106" i="35"/>
  <c r="AQ107" i="35"/>
  <c r="AQ108" i="35"/>
  <c r="AQ109" i="35"/>
  <c r="AQ110" i="35"/>
  <c r="AQ111" i="35"/>
  <c r="AQ112" i="35"/>
  <c r="AQ113" i="35"/>
  <c r="AQ114" i="35"/>
  <c r="AQ115" i="35"/>
  <c r="AQ116" i="35"/>
  <c r="AQ117" i="35"/>
  <c r="AQ118" i="35"/>
  <c r="AQ119" i="35"/>
  <c r="AQ120" i="35"/>
  <c r="AQ121" i="35"/>
  <c r="AQ122" i="35"/>
  <c r="AQ123" i="35"/>
  <c r="AQ124" i="35"/>
  <c r="AQ125" i="35"/>
  <c r="AQ126" i="35"/>
  <c r="AQ127" i="35"/>
  <c r="AQ128" i="35"/>
  <c r="AQ129" i="35"/>
  <c r="AQ130" i="35"/>
  <c r="AQ131" i="35"/>
  <c r="U132" i="35"/>
  <c r="AQ132" i="35"/>
  <c r="AH2" i="34"/>
  <c r="AJ2" i="34" s="1"/>
  <c r="AH3" i="34"/>
  <c r="AJ3" i="34"/>
  <c r="AK3" i="34"/>
  <c r="AH4" i="34"/>
  <c r="AJ4" i="34" s="1"/>
  <c r="AH5" i="34"/>
  <c r="AJ5" i="34"/>
  <c r="AK5" i="34"/>
  <c r="AH6" i="34"/>
  <c r="AJ6" i="34" s="1"/>
  <c r="AK6" i="34"/>
  <c r="AH7" i="34"/>
  <c r="AJ7" i="34"/>
  <c r="AK7" i="34"/>
  <c r="AH8" i="34"/>
  <c r="AJ8" i="34"/>
  <c r="AK8" i="34"/>
  <c r="AH9" i="34"/>
  <c r="AJ9" i="34" s="1"/>
  <c r="AH10" i="34"/>
  <c r="AJ10" i="34" s="1"/>
  <c r="AK10" i="34"/>
  <c r="AH11" i="34"/>
  <c r="AJ11" i="34" s="1"/>
  <c r="AH12" i="34"/>
  <c r="AJ12" i="34"/>
  <c r="AK12" i="34"/>
  <c r="AH13" i="34"/>
  <c r="AJ13" i="34" s="1"/>
  <c r="AH14" i="34"/>
  <c r="AJ14" i="34" s="1"/>
  <c r="AK14" i="34"/>
  <c r="AH15" i="34"/>
  <c r="AK15" i="34" s="1"/>
  <c r="AJ15" i="34"/>
  <c r="AH16" i="34"/>
  <c r="AJ16" i="34"/>
  <c r="AK16" i="34"/>
  <c r="AH17" i="34"/>
  <c r="AJ17" i="34"/>
  <c r="AK17" i="34"/>
  <c r="AH18" i="34"/>
  <c r="AJ18" i="34" s="1"/>
  <c r="AK18" i="34"/>
  <c r="AH19" i="34"/>
  <c r="AJ19" i="34"/>
  <c r="AK19" i="34"/>
  <c r="AH20" i="34"/>
  <c r="AJ20" i="34"/>
  <c r="AK20" i="34"/>
  <c r="AH21" i="34"/>
  <c r="AJ21" i="34"/>
  <c r="AK21" i="34"/>
  <c r="AH22" i="34"/>
  <c r="AJ22" i="34" s="1"/>
  <c r="AK22" i="34"/>
  <c r="AH23" i="34"/>
  <c r="AJ23" i="34"/>
  <c r="AK23" i="34"/>
  <c r="AH24" i="34"/>
  <c r="AJ24" i="34" s="1"/>
  <c r="AH25" i="34"/>
  <c r="AJ25" i="34"/>
  <c r="AK25" i="34"/>
  <c r="AH26" i="34"/>
  <c r="AJ26" i="34" s="1"/>
  <c r="AK26" i="34"/>
  <c r="AH27" i="34"/>
  <c r="AJ27" i="34"/>
  <c r="AK27" i="34"/>
  <c r="AH28" i="34"/>
  <c r="AK28" i="34" s="1"/>
  <c r="AJ28" i="34"/>
  <c r="AH29" i="34"/>
  <c r="AJ29" i="34"/>
  <c r="AK29" i="34"/>
  <c r="AH30" i="34"/>
  <c r="AJ30" i="34" s="1"/>
  <c r="AK30" i="34"/>
  <c r="AH31" i="34"/>
  <c r="AJ31" i="34" s="1"/>
  <c r="AH32" i="34"/>
  <c r="AJ32" i="34"/>
  <c r="AK32" i="34"/>
  <c r="AH33" i="34"/>
  <c r="AJ33" i="34"/>
  <c r="AK33" i="34"/>
  <c r="AH34" i="34"/>
  <c r="AJ34" i="34" s="1"/>
  <c r="AK34" i="34"/>
  <c r="AH35" i="34"/>
  <c r="AJ35" i="34" s="1"/>
  <c r="AH36" i="34"/>
  <c r="AJ36" i="34"/>
  <c r="AK36" i="34"/>
  <c r="AH37" i="34"/>
  <c r="AJ37" i="34" s="1"/>
  <c r="AH38" i="34"/>
  <c r="AJ38" i="34" s="1"/>
  <c r="AK38" i="34"/>
  <c r="AH39" i="34"/>
  <c r="AJ39" i="34"/>
  <c r="AK39" i="34"/>
  <c r="AH40" i="34"/>
  <c r="AJ40" i="34"/>
  <c r="AK40" i="34"/>
  <c r="AH41" i="34"/>
  <c r="AK41" i="34" s="1"/>
  <c r="AJ41" i="34"/>
  <c r="AH42" i="34"/>
  <c r="AJ42" i="34" s="1"/>
  <c r="AK42" i="34"/>
  <c r="AH43" i="34"/>
  <c r="AJ43" i="34"/>
  <c r="AK43" i="34"/>
  <c r="AH44" i="34"/>
  <c r="AJ44" i="34" s="1"/>
  <c r="AH45" i="34"/>
  <c r="AJ45" i="34"/>
  <c r="AK45" i="34"/>
  <c r="AH46" i="34"/>
  <c r="AJ46" i="34" s="1"/>
  <c r="AK46" i="34"/>
  <c r="AH47" i="34"/>
  <c r="AJ47" i="34"/>
  <c r="AK47" i="34"/>
  <c r="AH48" i="34"/>
  <c r="AJ48" i="34" s="1"/>
  <c r="AH49" i="34"/>
  <c r="AJ49" i="34"/>
  <c r="AK49" i="34"/>
  <c r="AH50" i="34"/>
  <c r="AJ50" i="34" s="1"/>
  <c r="AK50" i="34"/>
  <c r="AH51" i="34"/>
  <c r="AJ51" i="34"/>
  <c r="AK51" i="34"/>
  <c r="AH52" i="34"/>
  <c r="AJ52" i="34"/>
  <c r="AK52" i="34"/>
  <c r="AH53" i="34"/>
  <c r="AJ53" i="34"/>
  <c r="AK53" i="34"/>
  <c r="AH54" i="34"/>
  <c r="AJ54" i="34" s="1"/>
  <c r="AK54" i="34"/>
  <c r="AH55" i="34"/>
  <c r="AJ55" i="34"/>
  <c r="AK55" i="34"/>
  <c r="AH56" i="34"/>
  <c r="AJ56" i="34"/>
  <c r="AK56" i="34"/>
  <c r="AH57" i="34"/>
  <c r="AJ57" i="34" s="1"/>
  <c r="AH58" i="34"/>
  <c r="AJ58" i="34" s="1"/>
  <c r="AK58" i="34"/>
  <c r="AH59" i="34"/>
  <c r="AJ59" i="34" s="1"/>
  <c r="AH60" i="34"/>
  <c r="AJ60" i="34"/>
  <c r="AK60" i="34"/>
  <c r="AH61" i="34"/>
  <c r="AJ61" i="34" s="1"/>
  <c r="AH62" i="34"/>
  <c r="AJ62" i="34" s="1"/>
  <c r="AK62" i="34"/>
  <c r="AH63" i="34"/>
  <c r="AK63" i="34" s="1"/>
  <c r="AJ63" i="34"/>
  <c r="AH64" i="34"/>
  <c r="AJ64" i="34"/>
  <c r="AK64" i="34"/>
  <c r="AH65" i="34"/>
  <c r="AJ65" i="34"/>
  <c r="AK65" i="34"/>
  <c r="AH66" i="34"/>
  <c r="AJ66" i="34" s="1"/>
  <c r="AK66" i="34"/>
  <c r="AH67" i="34"/>
  <c r="AJ67" i="34"/>
  <c r="AK67" i="34"/>
  <c r="AH68" i="34"/>
  <c r="AJ68" i="34"/>
  <c r="AK68" i="34"/>
  <c r="AH69" i="34"/>
  <c r="AJ69" i="34"/>
  <c r="AK69" i="34"/>
  <c r="AH70" i="34"/>
  <c r="AJ70" i="34" s="1"/>
  <c r="AK70" i="34"/>
  <c r="AH71" i="34"/>
  <c r="AJ71" i="34"/>
  <c r="AK71" i="34"/>
  <c r="AH72" i="34"/>
  <c r="AJ72" i="34" s="1"/>
  <c r="AH73" i="34"/>
  <c r="AJ73" i="34"/>
  <c r="AK73" i="34"/>
  <c r="AH74" i="34"/>
  <c r="AJ74" i="34" s="1"/>
  <c r="AK74" i="34"/>
  <c r="AH75" i="34"/>
  <c r="AJ75" i="34"/>
  <c r="AK75" i="34"/>
  <c r="AH76" i="34"/>
  <c r="AK76" i="34" s="1"/>
  <c r="AJ76" i="34"/>
  <c r="AH77" i="34"/>
  <c r="AJ77" i="34"/>
  <c r="AK77" i="34"/>
  <c r="AH78" i="34"/>
  <c r="AJ78" i="34" s="1"/>
  <c r="AK78" i="34"/>
  <c r="AH79" i="34"/>
  <c r="AJ79" i="34" s="1"/>
  <c r="AH80" i="34"/>
  <c r="AJ80" i="34"/>
  <c r="AK80" i="34"/>
  <c r="AH81" i="34"/>
  <c r="AJ81" i="34"/>
  <c r="AK81" i="34"/>
  <c r="AH82" i="34"/>
  <c r="AJ82" i="34" s="1"/>
  <c r="AK82" i="34"/>
  <c r="AH83" i="34"/>
  <c r="AJ83" i="34" s="1"/>
  <c r="AH84" i="34"/>
  <c r="AJ84" i="34"/>
  <c r="AK84" i="34"/>
  <c r="AH85" i="34"/>
  <c r="AJ85" i="34" s="1"/>
  <c r="AH86" i="34"/>
  <c r="AJ86" i="34" s="1"/>
  <c r="AK86" i="34"/>
  <c r="AH87" i="34"/>
  <c r="AJ87" i="34"/>
  <c r="AK87" i="34"/>
  <c r="AH88" i="34"/>
  <c r="AJ88" i="34"/>
  <c r="AK88" i="34"/>
  <c r="AH89" i="34"/>
  <c r="AK89" i="34" s="1"/>
  <c r="AJ89" i="34"/>
  <c r="AH90" i="34"/>
  <c r="AJ90" i="34" s="1"/>
  <c r="AK90" i="34"/>
  <c r="AH91" i="34"/>
  <c r="AJ91" i="34"/>
  <c r="AK91" i="34"/>
  <c r="AH92" i="34"/>
  <c r="AJ92" i="34" s="1"/>
  <c r="AH93" i="34"/>
  <c r="AJ93" i="34"/>
  <c r="AK93" i="34"/>
  <c r="AH94" i="34"/>
  <c r="AJ94" i="34" s="1"/>
  <c r="AK94" i="34"/>
  <c r="AH95" i="34"/>
  <c r="AJ95" i="34"/>
  <c r="AK95" i="34"/>
  <c r="AH96" i="34"/>
  <c r="AK96" i="34" s="1"/>
  <c r="AJ96" i="34"/>
  <c r="AH97" i="34"/>
  <c r="AJ97" i="34"/>
  <c r="AK97" i="34"/>
  <c r="AH98" i="34"/>
  <c r="AJ98" i="34" s="1"/>
  <c r="AK98" i="34"/>
  <c r="AH99" i="34"/>
  <c r="AJ99" i="34"/>
  <c r="AK99" i="34"/>
  <c r="AH100" i="34"/>
  <c r="AJ100" i="34"/>
  <c r="AK100" i="34"/>
  <c r="AH101" i="34"/>
  <c r="AJ101" i="34"/>
  <c r="AK101" i="34"/>
  <c r="AH102" i="34"/>
  <c r="AJ102" i="34" s="1"/>
  <c r="AK102" i="34"/>
  <c r="AH103" i="34"/>
  <c r="AJ103" i="34"/>
  <c r="AK103" i="34"/>
  <c r="AH104" i="34"/>
  <c r="AJ104" i="34"/>
  <c r="AK104" i="34"/>
  <c r="AH105" i="34"/>
  <c r="AJ105" i="34" s="1"/>
  <c r="AH106" i="34"/>
  <c r="AJ106" i="34" s="1"/>
  <c r="AK106" i="34"/>
  <c r="AH107" i="34"/>
  <c r="AJ107" i="34" s="1"/>
  <c r="AH108" i="34"/>
  <c r="AJ108" i="34"/>
  <c r="AK108" i="34"/>
  <c r="AH109" i="34"/>
  <c r="AK109" i="34" s="1"/>
  <c r="AJ109" i="34"/>
  <c r="AH110" i="34"/>
  <c r="AJ110" i="34" s="1"/>
  <c r="AK110" i="34"/>
  <c r="AH111" i="34"/>
  <c r="AK111" i="34" s="1"/>
  <c r="AJ111" i="34"/>
  <c r="AH112" i="34"/>
  <c r="AJ112" i="34"/>
  <c r="AK112" i="34"/>
  <c r="AH113" i="34"/>
  <c r="AJ113" i="34"/>
  <c r="AK113" i="34"/>
  <c r="AH114" i="34"/>
  <c r="AJ114" i="34" s="1"/>
  <c r="AK114" i="34"/>
  <c r="AH115" i="34"/>
  <c r="AJ115" i="34"/>
  <c r="AK115" i="34"/>
  <c r="AH116" i="34"/>
  <c r="AJ116" i="34"/>
  <c r="AK116" i="34"/>
  <c r="AH117" i="34"/>
  <c r="AJ117" i="34"/>
  <c r="AK117" i="34"/>
  <c r="AH118" i="34"/>
  <c r="AJ118" i="34" s="1"/>
  <c r="AH119" i="34"/>
  <c r="AJ119" i="34"/>
  <c r="AK119" i="34"/>
  <c r="AH120" i="34"/>
  <c r="AJ120" i="34" s="1"/>
  <c r="AH121" i="34"/>
  <c r="AJ121" i="34"/>
  <c r="AK121" i="34"/>
  <c r="AH122" i="34"/>
  <c r="AJ122" i="34" s="1"/>
  <c r="AK122" i="34"/>
  <c r="AH123" i="34"/>
  <c r="AJ123" i="34"/>
  <c r="AK123" i="34"/>
  <c r="AH124" i="34"/>
  <c r="AK124" i="34" s="1"/>
  <c r="AJ124" i="34"/>
  <c r="AH125" i="34"/>
  <c r="AJ125" i="34"/>
  <c r="AK125" i="34"/>
  <c r="AH126" i="34"/>
  <c r="AJ126" i="34" s="1"/>
  <c r="AK126" i="34"/>
  <c r="AH127" i="34"/>
  <c r="AJ127" i="34" s="1"/>
  <c r="AH128" i="34"/>
  <c r="AJ128" i="34"/>
  <c r="AK128" i="34"/>
  <c r="AH129" i="34"/>
  <c r="AJ129" i="34"/>
  <c r="AK129" i="34"/>
  <c r="AH130" i="34"/>
  <c r="AJ130" i="34" s="1"/>
  <c r="AK130" i="34"/>
  <c r="AH131" i="34"/>
  <c r="AK131" i="34" s="1"/>
  <c r="AJ131" i="34"/>
  <c r="AH132" i="34"/>
  <c r="AJ132" i="34"/>
  <c r="AK132" i="34"/>
  <c r="AH2" i="33"/>
  <c r="AJ2" i="33" s="1"/>
  <c r="AH3" i="33"/>
  <c r="AJ3" i="33" s="1"/>
  <c r="AK3" i="33"/>
  <c r="AH4" i="33"/>
  <c r="AJ4" i="33"/>
  <c r="AK4" i="33"/>
  <c r="AH5" i="33"/>
  <c r="AJ5" i="33"/>
  <c r="AK5" i="33"/>
  <c r="AH6" i="33"/>
  <c r="AK6" i="33" s="1"/>
  <c r="AJ6" i="33"/>
  <c r="AH7" i="33"/>
  <c r="AJ7" i="33" s="1"/>
  <c r="AK7" i="33"/>
  <c r="AH8" i="33"/>
  <c r="AJ8" i="33"/>
  <c r="AK8" i="33"/>
  <c r="AH9" i="33"/>
  <c r="AJ9" i="33" s="1"/>
  <c r="AH10" i="33"/>
  <c r="AJ10" i="33"/>
  <c r="AK10" i="33"/>
  <c r="AH11" i="33"/>
  <c r="AJ11" i="33" s="1"/>
  <c r="AK11" i="33"/>
  <c r="AH12" i="33"/>
  <c r="AJ12" i="33"/>
  <c r="AK12" i="33"/>
  <c r="AH13" i="33"/>
  <c r="AK13" i="33" s="1"/>
  <c r="AJ13" i="33"/>
  <c r="AH14" i="33"/>
  <c r="AJ14" i="33"/>
  <c r="AK14" i="33"/>
  <c r="AH15" i="33"/>
  <c r="AJ15" i="33" s="1"/>
  <c r="AH16" i="33"/>
  <c r="AJ16" i="33"/>
  <c r="AK16" i="33"/>
  <c r="AH17" i="33"/>
  <c r="AJ17" i="33"/>
  <c r="AK17" i="33"/>
  <c r="AH18" i="33"/>
  <c r="AJ18" i="33"/>
  <c r="AK18" i="33"/>
  <c r="AH19" i="33"/>
  <c r="AJ19" i="33" s="1"/>
  <c r="AK19" i="33"/>
  <c r="AH20" i="33"/>
  <c r="AJ20" i="33"/>
  <c r="AK20" i="33"/>
  <c r="AH21" i="33"/>
  <c r="AJ21" i="33"/>
  <c r="AK21" i="33"/>
  <c r="AH22" i="33"/>
  <c r="AJ22" i="33" s="1"/>
  <c r="AH23" i="33"/>
  <c r="AJ23" i="33" s="1"/>
  <c r="AK23" i="33"/>
  <c r="AH24" i="33"/>
  <c r="AJ24" i="33" s="1"/>
  <c r="AH25" i="33"/>
  <c r="AJ25" i="33"/>
  <c r="AK25" i="33"/>
  <c r="AH26" i="33"/>
  <c r="AK26" i="33" s="1"/>
  <c r="AJ26" i="33"/>
  <c r="AH27" i="33"/>
  <c r="AJ27" i="33" s="1"/>
  <c r="AK27" i="33"/>
  <c r="AH28" i="33"/>
  <c r="AK28" i="33" s="1"/>
  <c r="AJ28" i="33"/>
  <c r="AH29" i="33"/>
  <c r="AJ29" i="33"/>
  <c r="AK29" i="33"/>
  <c r="AH30" i="33"/>
  <c r="AJ30" i="33"/>
  <c r="AK30" i="33"/>
  <c r="AH31" i="33"/>
  <c r="AJ31" i="33" s="1"/>
  <c r="AK31" i="33"/>
  <c r="AH32" i="33"/>
  <c r="AJ32" i="33"/>
  <c r="AK32" i="33"/>
  <c r="AH33" i="33"/>
  <c r="AJ33" i="33"/>
  <c r="AK33" i="33"/>
  <c r="AH34" i="33"/>
  <c r="AJ34" i="33"/>
  <c r="AK34" i="33"/>
  <c r="AH35" i="33"/>
  <c r="AJ35" i="33" s="1"/>
  <c r="AH36" i="33"/>
  <c r="AJ36" i="33"/>
  <c r="AK36" i="33"/>
  <c r="AH37" i="33"/>
  <c r="AJ37" i="33" s="1"/>
  <c r="AH38" i="33"/>
  <c r="AJ38" i="33"/>
  <c r="AK38" i="33"/>
  <c r="AH39" i="33"/>
  <c r="AJ39" i="33" s="1"/>
  <c r="AH40" i="33"/>
  <c r="AJ40" i="33"/>
  <c r="AK40" i="33"/>
  <c r="AH41" i="33"/>
  <c r="AK41" i="33" s="1"/>
  <c r="AJ41" i="33"/>
  <c r="AH42" i="33"/>
  <c r="AJ42" i="33"/>
  <c r="AK42" i="33"/>
  <c r="AH43" i="33"/>
  <c r="AJ43" i="33" s="1"/>
  <c r="AK43" i="33"/>
  <c r="AH44" i="33"/>
  <c r="AJ44" i="33" s="1"/>
  <c r="AH45" i="33"/>
  <c r="AJ45" i="33"/>
  <c r="AK45" i="33"/>
  <c r="AH46" i="33"/>
  <c r="AJ46" i="33"/>
  <c r="AK46" i="33"/>
  <c r="AH47" i="33"/>
  <c r="AJ47" i="33" s="1"/>
  <c r="AK47" i="33"/>
  <c r="AH48" i="33"/>
  <c r="AJ48" i="33" s="1"/>
  <c r="AH49" i="33"/>
  <c r="AJ49" i="33"/>
  <c r="AK49" i="33"/>
  <c r="AH50" i="33"/>
  <c r="AJ50" i="33" s="1"/>
  <c r="AH51" i="33"/>
  <c r="AJ51" i="33" s="1"/>
  <c r="AK51" i="33"/>
  <c r="AH52" i="33"/>
  <c r="AJ52" i="33"/>
  <c r="AK52" i="33"/>
  <c r="AH53" i="33"/>
  <c r="AJ53" i="33"/>
  <c r="AK53" i="33"/>
  <c r="AH54" i="33"/>
  <c r="AK54" i="33" s="1"/>
  <c r="AJ54" i="33"/>
  <c r="AH55" i="33"/>
  <c r="AJ55" i="33" s="1"/>
  <c r="AK55" i="33"/>
  <c r="AH56" i="33"/>
  <c r="AJ56" i="33"/>
  <c r="AK56" i="33"/>
  <c r="AH57" i="33"/>
  <c r="AJ57" i="33" s="1"/>
  <c r="AH58" i="33"/>
  <c r="AJ58" i="33"/>
  <c r="AK58" i="33"/>
  <c r="AH59" i="33"/>
  <c r="AJ59" i="33" s="1"/>
  <c r="AK59" i="33"/>
  <c r="AH60" i="33"/>
  <c r="AJ60" i="33"/>
  <c r="AK60" i="33"/>
  <c r="AH61" i="33"/>
  <c r="AJ61" i="33" s="1"/>
  <c r="AH62" i="33"/>
  <c r="AJ62" i="33"/>
  <c r="AK62" i="33"/>
  <c r="AH63" i="33"/>
  <c r="AJ63" i="33" s="1"/>
  <c r="AH64" i="33"/>
  <c r="AJ64" i="33"/>
  <c r="AK64" i="33"/>
  <c r="AH65" i="33"/>
  <c r="AJ65" i="33"/>
  <c r="AK65" i="33"/>
  <c r="AH66" i="33"/>
  <c r="AJ66" i="33"/>
  <c r="AK66" i="33"/>
  <c r="AH67" i="33"/>
  <c r="AJ67" i="33" s="1"/>
  <c r="AK67" i="33"/>
  <c r="AH68" i="33"/>
  <c r="AJ68" i="33"/>
  <c r="AK68" i="33"/>
  <c r="AH69" i="33"/>
  <c r="AJ69" i="33"/>
  <c r="AK69" i="33"/>
  <c r="AH70" i="33"/>
  <c r="AJ70" i="33" s="1"/>
  <c r="AH71" i="33"/>
  <c r="AJ71" i="33" s="1"/>
  <c r="AK71" i="33"/>
  <c r="AH72" i="33"/>
  <c r="AJ72" i="33" s="1"/>
  <c r="AH73" i="33"/>
  <c r="AJ73" i="33"/>
  <c r="AK73" i="33"/>
  <c r="AH74" i="33"/>
  <c r="AJ74" i="33" s="1"/>
  <c r="AH75" i="33"/>
  <c r="AJ75" i="33" s="1"/>
  <c r="AK75" i="33"/>
  <c r="AH76" i="33"/>
  <c r="AK76" i="33" s="1"/>
  <c r="AJ76" i="33"/>
  <c r="AH77" i="33"/>
  <c r="AJ77" i="33"/>
  <c r="AK77" i="33"/>
  <c r="AH78" i="33"/>
  <c r="AJ78" i="33"/>
  <c r="AK78" i="33"/>
  <c r="AH79" i="33"/>
  <c r="AJ79" i="33" s="1"/>
  <c r="AK79" i="33"/>
  <c r="AH80" i="33"/>
  <c r="AJ80" i="33"/>
  <c r="AK80" i="33"/>
  <c r="AH81" i="33"/>
  <c r="AJ81" i="33"/>
  <c r="AK81" i="33"/>
  <c r="AH82" i="33"/>
  <c r="AJ82" i="33"/>
  <c r="AK82" i="33"/>
  <c r="AH83" i="33"/>
  <c r="AJ83" i="33" s="1"/>
  <c r="AH84" i="33"/>
  <c r="AJ84" i="33"/>
  <c r="AK84" i="33"/>
  <c r="AH85" i="33"/>
  <c r="AJ85" i="33" s="1"/>
  <c r="AH86" i="33"/>
  <c r="AJ86" i="33"/>
  <c r="AK86" i="33"/>
  <c r="AH87" i="33"/>
  <c r="AJ87" i="33" s="1"/>
  <c r="AH88" i="33"/>
  <c r="AJ88" i="33"/>
  <c r="AK88" i="33"/>
  <c r="AH89" i="33"/>
  <c r="AK89" i="33" s="1"/>
  <c r="AJ89" i="33"/>
  <c r="AH90" i="33"/>
  <c r="AJ90" i="33"/>
  <c r="AK90" i="33"/>
  <c r="AH91" i="33"/>
  <c r="AJ91" i="33" s="1"/>
  <c r="AK91" i="33"/>
  <c r="AH92" i="33"/>
  <c r="AJ92" i="33" s="1"/>
  <c r="AH93" i="33"/>
  <c r="AJ93" i="33"/>
  <c r="AK93" i="33"/>
  <c r="AH94" i="33"/>
  <c r="AJ94" i="33"/>
  <c r="AK94" i="33"/>
  <c r="AH95" i="33"/>
  <c r="AJ95" i="33" s="1"/>
  <c r="AK95" i="33"/>
  <c r="AH96" i="33"/>
  <c r="AJ96" i="33" s="1"/>
  <c r="AH97" i="33"/>
  <c r="AJ97" i="33"/>
  <c r="AK97" i="33"/>
  <c r="AH98" i="33"/>
  <c r="AJ98" i="33" s="1"/>
  <c r="AH99" i="33"/>
  <c r="AJ99" i="33" s="1"/>
  <c r="AK99" i="33"/>
  <c r="AH100" i="33"/>
  <c r="AJ100" i="33"/>
  <c r="AK100" i="33"/>
  <c r="AH101" i="33"/>
  <c r="AJ101" i="33"/>
  <c r="AK101" i="33"/>
  <c r="AH102" i="33"/>
  <c r="AK102" i="33" s="1"/>
  <c r="AJ102" i="33"/>
  <c r="AH103" i="33"/>
  <c r="AJ103" i="33" s="1"/>
  <c r="AK103" i="33"/>
  <c r="AH104" i="33"/>
  <c r="AJ104" i="33"/>
  <c r="AK104" i="33"/>
  <c r="AH105" i="33"/>
  <c r="AJ105" i="33" s="1"/>
  <c r="AH106" i="33"/>
  <c r="AJ106" i="33"/>
  <c r="AK106" i="33"/>
  <c r="AH107" i="33"/>
  <c r="AJ107" i="33" s="1"/>
  <c r="AK107" i="33"/>
  <c r="AH108" i="33"/>
  <c r="AJ108" i="33"/>
  <c r="AK108" i="33"/>
  <c r="AH109" i="33"/>
  <c r="AJ109" i="33" s="1"/>
  <c r="AH110" i="33"/>
  <c r="AJ110" i="33"/>
  <c r="AK110" i="33"/>
  <c r="AH111" i="33"/>
  <c r="AJ111" i="33" s="1"/>
  <c r="AH112" i="33"/>
  <c r="AJ112" i="33"/>
  <c r="AK112" i="33"/>
  <c r="AH113" i="33"/>
  <c r="AJ113" i="33"/>
  <c r="AK113" i="33"/>
  <c r="AH114" i="33"/>
  <c r="AJ114" i="33"/>
  <c r="AK114" i="33"/>
  <c r="AH115" i="33"/>
  <c r="AJ115" i="33" s="1"/>
  <c r="AK115" i="33"/>
  <c r="AH116" i="33"/>
  <c r="AJ116" i="33"/>
  <c r="AK116" i="33"/>
  <c r="AH117" i="33"/>
  <c r="AJ117" i="33"/>
  <c r="AK117" i="33"/>
  <c r="AH118" i="33"/>
  <c r="AJ118" i="33" s="1"/>
  <c r="AH119" i="33"/>
  <c r="AJ119" i="33" s="1"/>
  <c r="AK119" i="33"/>
  <c r="AH120" i="33"/>
  <c r="AJ120" i="33" s="1"/>
  <c r="AH121" i="33"/>
  <c r="AJ121" i="33"/>
  <c r="AK121" i="33"/>
  <c r="AH122" i="33"/>
  <c r="AJ122" i="33" s="1"/>
  <c r="AH123" i="33"/>
  <c r="AJ123" i="33" s="1"/>
  <c r="AK123" i="33"/>
  <c r="AH124" i="33"/>
  <c r="AK124" i="33" s="1"/>
  <c r="AJ124" i="33"/>
  <c r="AH125" i="33"/>
  <c r="AJ125" i="33"/>
  <c r="AK125" i="33"/>
  <c r="AH126" i="33"/>
  <c r="AJ126" i="33"/>
  <c r="AK126" i="33"/>
  <c r="AH127" i="33"/>
  <c r="AJ127" i="33" s="1"/>
  <c r="AK127" i="33"/>
  <c r="AH128" i="33"/>
  <c r="AJ128" i="33"/>
  <c r="AK128" i="33"/>
  <c r="AH129" i="33"/>
  <c r="AJ129" i="33"/>
  <c r="AK129" i="33"/>
  <c r="AH130" i="33"/>
  <c r="AJ130" i="33"/>
  <c r="AK130" i="33"/>
  <c r="AH131" i="33"/>
  <c r="AJ131" i="33" s="1"/>
  <c r="AH132" i="33"/>
  <c r="AJ132" i="33"/>
  <c r="AK132" i="33"/>
  <c r="AH2" i="32"/>
  <c r="AJ2" i="32" s="1"/>
  <c r="AH3" i="32"/>
  <c r="AJ3" i="32"/>
  <c r="AK3" i="32"/>
  <c r="AH4" i="32"/>
  <c r="AJ4" i="32" s="1"/>
  <c r="AH5" i="32"/>
  <c r="AJ5" i="32"/>
  <c r="AK5" i="32"/>
  <c r="AH6" i="32"/>
  <c r="AK6" i="32" s="1"/>
  <c r="AJ6" i="32"/>
  <c r="AH7" i="32"/>
  <c r="AJ7" i="32"/>
  <c r="AK7" i="32"/>
  <c r="AH8" i="32"/>
  <c r="AJ8" i="32" s="1"/>
  <c r="AK8" i="32"/>
  <c r="AH9" i="32"/>
  <c r="AJ9" i="32" s="1"/>
  <c r="AH10" i="32"/>
  <c r="AJ10" i="32"/>
  <c r="AK10" i="32"/>
  <c r="AH11" i="32"/>
  <c r="AJ11" i="32"/>
  <c r="AK11" i="32"/>
  <c r="AH12" i="32"/>
  <c r="AJ12" i="32" s="1"/>
  <c r="AK12" i="32"/>
  <c r="AH13" i="32"/>
  <c r="AJ13" i="32" s="1"/>
  <c r="AH14" i="32"/>
  <c r="AJ14" i="32"/>
  <c r="AK14" i="32"/>
  <c r="AH15" i="32"/>
  <c r="AJ15" i="32" s="1"/>
  <c r="AH16" i="32"/>
  <c r="AJ16" i="32" s="1"/>
  <c r="AK16" i="32"/>
  <c r="AH17" i="32"/>
  <c r="AJ17" i="32"/>
  <c r="AK17" i="32"/>
  <c r="AH18" i="32"/>
  <c r="AJ18" i="32"/>
  <c r="AK18" i="32"/>
  <c r="AH19" i="32"/>
  <c r="AK19" i="32" s="1"/>
  <c r="AJ19" i="32"/>
  <c r="AH20" i="32"/>
  <c r="AJ20" i="32" s="1"/>
  <c r="AK20" i="32"/>
  <c r="AH21" i="32"/>
  <c r="AJ21" i="32"/>
  <c r="AK21" i="32"/>
  <c r="AH22" i="32"/>
  <c r="AJ22" i="32" s="1"/>
  <c r="AH23" i="32"/>
  <c r="AJ23" i="32"/>
  <c r="AK23" i="32"/>
  <c r="AH24" i="32"/>
  <c r="AJ24" i="32" s="1"/>
  <c r="AK24" i="32"/>
  <c r="AH25" i="32"/>
  <c r="AJ25" i="32"/>
  <c r="AK25" i="32"/>
  <c r="AH26" i="32"/>
  <c r="AJ26" i="32" s="1"/>
  <c r="AH27" i="32"/>
  <c r="AJ27" i="32"/>
  <c r="AK27" i="32"/>
  <c r="AH28" i="32"/>
  <c r="AJ28" i="32" s="1"/>
  <c r="AH29" i="32"/>
  <c r="AJ29" i="32"/>
  <c r="AK29" i="32"/>
  <c r="AH30" i="32"/>
  <c r="AJ30" i="32"/>
  <c r="AK30" i="32"/>
  <c r="AH31" i="32"/>
  <c r="AJ31" i="32"/>
  <c r="AK31" i="32"/>
  <c r="AH32" i="32"/>
  <c r="AJ32" i="32" s="1"/>
  <c r="AK32" i="32"/>
  <c r="AH33" i="32"/>
  <c r="AJ33" i="32"/>
  <c r="AK33" i="32"/>
  <c r="AH34" i="32"/>
  <c r="AJ34" i="32"/>
  <c r="AK34" i="32"/>
  <c r="AH35" i="32"/>
  <c r="AJ35" i="32" s="1"/>
  <c r="AH36" i="32"/>
  <c r="AJ36" i="32" s="1"/>
  <c r="AK36" i="32"/>
  <c r="AH37" i="32"/>
  <c r="AJ37" i="32" s="1"/>
  <c r="AH38" i="32"/>
  <c r="AJ38" i="32"/>
  <c r="AK38" i="32"/>
  <c r="AH39" i="32"/>
  <c r="AJ39" i="32" s="1"/>
  <c r="AH40" i="32"/>
  <c r="AJ40" i="32" s="1"/>
  <c r="AK40" i="32"/>
  <c r="AH41" i="32"/>
  <c r="AK41" i="32" s="1"/>
  <c r="AJ41" i="32"/>
  <c r="AH42" i="32"/>
  <c r="AJ42" i="32"/>
  <c r="AK42" i="32"/>
  <c r="AH43" i="32"/>
  <c r="AJ43" i="32"/>
  <c r="AK43" i="32"/>
  <c r="AH44" i="32"/>
  <c r="AJ44" i="32" s="1"/>
  <c r="AK44" i="32"/>
  <c r="AH45" i="32"/>
  <c r="AJ45" i="32"/>
  <c r="AK45" i="32"/>
  <c r="AH46" i="32"/>
  <c r="AJ46" i="32"/>
  <c r="AK46" i="32"/>
  <c r="AH47" i="32"/>
  <c r="AJ47" i="32"/>
  <c r="AK47" i="32"/>
  <c r="AH48" i="32"/>
  <c r="AJ48" i="32" s="1"/>
  <c r="AH49" i="32"/>
  <c r="AJ49" i="32"/>
  <c r="AK49" i="32"/>
  <c r="AH50" i="32"/>
  <c r="AJ50" i="32" s="1"/>
  <c r="AH51" i="32"/>
  <c r="AJ51" i="32"/>
  <c r="AK51" i="32"/>
  <c r="AH52" i="32"/>
  <c r="AJ52" i="32" s="1"/>
  <c r="AH53" i="32"/>
  <c r="AJ53" i="32"/>
  <c r="AK53" i="32"/>
  <c r="AH54" i="32"/>
  <c r="AK54" i="32" s="1"/>
  <c r="AJ54" i="32"/>
  <c r="AH55" i="32"/>
  <c r="AJ55" i="32"/>
  <c r="AK55" i="32"/>
  <c r="AH56" i="32"/>
  <c r="AJ56" i="32" s="1"/>
  <c r="AK56" i="32"/>
  <c r="AH57" i="32"/>
  <c r="AJ57" i="32" s="1"/>
  <c r="AH58" i="32"/>
  <c r="AJ58" i="32"/>
  <c r="AK58" i="32"/>
  <c r="AH59" i="32"/>
  <c r="AJ59" i="32"/>
  <c r="AK59" i="32"/>
  <c r="AH60" i="32"/>
  <c r="AJ60" i="32" s="1"/>
  <c r="AK60" i="32"/>
  <c r="AH61" i="32"/>
  <c r="AJ61" i="32" s="1"/>
  <c r="AH62" i="32"/>
  <c r="AJ62" i="32"/>
  <c r="AK62" i="32"/>
  <c r="AH63" i="32"/>
  <c r="AJ63" i="32" s="1"/>
  <c r="AH64" i="32"/>
  <c r="AJ64" i="32" s="1"/>
  <c r="AK64" i="32"/>
  <c r="AH65" i="32"/>
  <c r="AJ65" i="32"/>
  <c r="AK65" i="32"/>
  <c r="AH66" i="32"/>
  <c r="AJ66" i="32"/>
  <c r="AK66" i="32"/>
  <c r="AH67" i="32"/>
  <c r="AK67" i="32" s="1"/>
  <c r="AJ67" i="32"/>
  <c r="AH68" i="32"/>
  <c r="AJ68" i="32" s="1"/>
  <c r="AK68" i="32"/>
  <c r="AH69" i="32"/>
  <c r="AJ69" i="32"/>
  <c r="AK69" i="32"/>
  <c r="AH70" i="32"/>
  <c r="AJ70" i="32" s="1"/>
  <c r="AH71" i="32"/>
  <c r="AJ71" i="32"/>
  <c r="AK71" i="32"/>
  <c r="AH72" i="32"/>
  <c r="AJ72" i="32" s="1"/>
  <c r="AK72" i="32"/>
  <c r="AH73" i="32"/>
  <c r="AJ73" i="32"/>
  <c r="AK73" i="32"/>
  <c r="AH74" i="32"/>
  <c r="AJ74" i="32" s="1"/>
  <c r="AH75" i="32"/>
  <c r="AJ75" i="32"/>
  <c r="AK75" i="32"/>
  <c r="AH76" i="32"/>
  <c r="AJ76" i="32" s="1"/>
  <c r="AH77" i="32"/>
  <c r="AJ77" i="32"/>
  <c r="AK77" i="32"/>
  <c r="AH78" i="32"/>
  <c r="AJ78" i="32"/>
  <c r="AK78" i="32"/>
  <c r="AH79" i="32"/>
  <c r="AJ79" i="32"/>
  <c r="AK79" i="32"/>
  <c r="AH80" i="32"/>
  <c r="AK80" i="32" s="1"/>
  <c r="AJ80" i="32"/>
  <c r="AH81" i="32"/>
  <c r="AJ81" i="32"/>
  <c r="AK81" i="32"/>
  <c r="AH82" i="32"/>
  <c r="AJ82" i="32"/>
  <c r="AK82" i="32"/>
  <c r="AH83" i="32"/>
  <c r="AJ83" i="32"/>
  <c r="AK83" i="32"/>
  <c r="AH84" i="32"/>
  <c r="AK84" i="32" s="1"/>
  <c r="AJ84" i="32"/>
  <c r="AH85" i="32"/>
  <c r="AJ85" i="32"/>
  <c r="AK85" i="32"/>
  <c r="AH86" i="32"/>
  <c r="AJ86" i="32"/>
  <c r="AK86" i="32"/>
  <c r="AH87" i="32"/>
  <c r="AJ87" i="32"/>
  <c r="AK87" i="32"/>
  <c r="AH88" i="32"/>
  <c r="AK88" i="32" s="1"/>
  <c r="AJ88" i="32"/>
  <c r="AH89" i="32"/>
  <c r="AJ89" i="32"/>
  <c r="AK89" i="32"/>
  <c r="AH90" i="32"/>
  <c r="AJ90" i="32"/>
  <c r="AK90" i="32"/>
  <c r="AH91" i="32"/>
  <c r="AJ91" i="32"/>
  <c r="AK91" i="32"/>
  <c r="AH92" i="32"/>
  <c r="AK92" i="32" s="1"/>
  <c r="AJ92" i="32"/>
  <c r="AH93" i="32"/>
  <c r="AJ93" i="32"/>
  <c r="AK93" i="32"/>
  <c r="AH94" i="32"/>
  <c r="AJ94" i="32"/>
  <c r="AK94" i="32"/>
  <c r="AH95" i="32"/>
  <c r="AJ95" i="32"/>
  <c r="AK95" i="32"/>
  <c r="AH96" i="32"/>
  <c r="AK96" i="32" s="1"/>
  <c r="AJ96" i="32"/>
  <c r="AH97" i="32"/>
  <c r="AJ97" i="32"/>
  <c r="AK97" i="32"/>
  <c r="AH98" i="32"/>
  <c r="AJ98" i="32"/>
  <c r="AK98" i="32"/>
  <c r="AH99" i="32"/>
  <c r="AJ99" i="32"/>
  <c r="AK99" i="32"/>
  <c r="AH100" i="32"/>
  <c r="AK100" i="32" s="1"/>
  <c r="AJ100" i="32"/>
  <c r="AH101" i="32"/>
  <c r="AJ101" i="32"/>
  <c r="AK101" i="32"/>
  <c r="AH102" i="32"/>
  <c r="AJ102" i="32"/>
  <c r="AK102" i="32"/>
  <c r="AH103" i="32"/>
  <c r="AJ103" i="32"/>
  <c r="AK103" i="32"/>
  <c r="AH104" i="32"/>
  <c r="AK104" i="32" s="1"/>
  <c r="AJ104" i="32"/>
  <c r="AH105" i="32"/>
  <c r="AJ105" i="32"/>
  <c r="AK105" i="32"/>
  <c r="AH106" i="32"/>
  <c r="AJ106" i="32"/>
  <c r="AK106" i="32"/>
  <c r="AH107" i="32"/>
  <c r="AJ107" i="32"/>
  <c r="AK107" i="32"/>
  <c r="AH108" i="32"/>
  <c r="AK108" i="32" s="1"/>
  <c r="AJ108" i="32"/>
  <c r="AH109" i="32"/>
  <c r="AJ109" i="32"/>
  <c r="AK109" i="32"/>
  <c r="AH110" i="32"/>
  <c r="AJ110" i="32"/>
  <c r="AK110" i="32"/>
  <c r="AH111" i="32"/>
  <c r="AJ111" i="32"/>
  <c r="AK111" i="32"/>
  <c r="AH112" i="32"/>
  <c r="AK112" i="32" s="1"/>
  <c r="AJ112" i="32"/>
  <c r="AH113" i="32"/>
  <c r="AJ113" i="32"/>
  <c r="AK113" i="32"/>
  <c r="AH114" i="32"/>
  <c r="AJ114" i="32"/>
  <c r="AK114" i="32"/>
  <c r="AH115" i="32"/>
  <c r="AJ115" i="32"/>
  <c r="AK115" i="32"/>
  <c r="AH116" i="32"/>
  <c r="AK116" i="32" s="1"/>
  <c r="AJ116" i="32"/>
  <c r="AH117" i="32"/>
  <c r="AJ117" i="32"/>
  <c r="AK117" i="32"/>
  <c r="AH118" i="32"/>
  <c r="AJ118" i="32"/>
  <c r="AK118" i="32"/>
  <c r="AH119" i="32"/>
  <c r="AJ119" i="32"/>
  <c r="AK119" i="32"/>
  <c r="AH120" i="32"/>
  <c r="AK120" i="32" s="1"/>
  <c r="AJ120" i="32"/>
  <c r="AH121" i="32"/>
  <c r="AJ121" i="32"/>
  <c r="AK121" i="32"/>
  <c r="AH122" i="32"/>
  <c r="AJ122" i="32"/>
  <c r="AK122" i="32"/>
  <c r="AH123" i="32"/>
  <c r="AJ123" i="32"/>
  <c r="AK123" i="32"/>
  <c r="AH124" i="32"/>
  <c r="AK124" i="32" s="1"/>
  <c r="AJ124" i="32"/>
  <c r="AH125" i="32"/>
  <c r="AJ125" i="32"/>
  <c r="AK125" i="32"/>
  <c r="AH126" i="32"/>
  <c r="AJ126" i="32"/>
  <c r="AK126" i="32"/>
  <c r="AH127" i="32"/>
  <c r="AJ127" i="32"/>
  <c r="AK127" i="32"/>
  <c r="AH128" i="32"/>
  <c r="AK128" i="32" s="1"/>
  <c r="AJ128" i="32"/>
  <c r="AH129" i="32"/>
  <c r="AJ129" i="32"/>
  <c r="AK129" i="32"/>
  <c r="AH130" i="32"/>
  <c r="AJ130" i="32"/>
  <c r="AK130" i="32"/>
  <c r="AH131" i="32"/>
  <c r="AJ131" i="32"/>
  <c r="AK131" i="32"/>
  <c r="AH132" i="32"/>
  <c r="AK132" i="32" s="1"/>
  <c r="AJ132" i="32"/>
  <c r="BE130" i="37" l="1"/>
  <c r="BE34" i="37"/>
  <c r="BE70" i="37"/>
  <c r="BE74" i="37"/>
  <c r="BE69" i="37"/>
  <c r="BE76" i="37"/>
  <c r="BE18" i="37"/>
  <c r="BB35" i="37"/>
  <c r="BE79" i="37"/>
  <c r="BE82" i="37"/>
  <c r="BE67" i="37"/>
  <c r="BE81" i="37"/>
  <c r="BE24" i="37"/>
  <c r="BB45" i="37"/>
  <c r="BE56" i="37"/>
  <c r="BE88" i="37"/>
  <c r="BC8" i="36"/>
  <c r="BC112" i="36"/>
  <c r="BC76" i="36"/>
  <c r="BC115" i="36"/>
  <c r="BC42" i="36"/>
  <c r="BC49" i="36"/>
  <c r="BC120" i="36"/>
  <c r="BC81" i="36"/>
  <c r="BC93" i="36"/>
  <c r="BC65" i="36"/>
  <c r="BC88" i="36"/>
  <c r="BC96" i="36"/>
  <c r="BC9" i="36"/>
  <c r="BC44" i="36"/>
  <c r="BC5" i="36"/>
  <c r="BC26" i="36"/>
  <c r="BC38" i="36"/>
  <c r="BC48" i="36"/>
  <c r="BC55" i="36"/>
  <c r="BC123" i="36"/>
  <c r="BC128" i="36"/>
  <c r="BC20" i="36"/>
  <c r="BC30" i="36"/>
  <c r="BC32" i="36"/>
  <c r="BC63" i="36"/>
  <c r="BC64" i="36"/>
  <c r="BC73" i="36"/>
  <c r="BC83" i="36"/>
  <c r="BC90" i="36"/>
  <c r="BC99" i="36"/>
  <c r="BC104" i="36"/>
  <c r="BC117" i="36"/>
  <c r="BC86" i="36"/>
  <c r="BC78" i="36"/>
  <c r="BC132" i="36"/>
  <c r="BE54" i="37"/>
  <c r="BD8" i="37"/>
  <c r="BB33" i="37"/>
  <c r="BB42" i="37"/>
  <c r="BB80" i="37"/>
  <c r="BE86" i="37"/>
  <c r="BE60" i="37"/>
  <c r="BE40" i="37"/>
  <c r="BE12" i="37"/>
  <c r="BE28" i="37"/>
  <c r="BE46" i="37"/>
  <c r="BE87" i="37"/>
  <c r="BE75" i="37"/>
  <c r="BE62" i="37"/>
  <c r="BB12" i="37"/>
  <c r="BB30" i="37"/>
  <c r="BE52" i="37"/>
  <c r="BE61" i="37"/>
  <c r="BE132" i="37"/>
  <c r="BE50" i="37"/>
  <c r="AU5" i="37"/>
  <c r="BE5" i="37" s="1"/>
  <c r="BE48" i="37"/>
  <c r="BE63" i="37"/>
  <c r="BE68" i="37"/>
  <c r="BE72" i="37"/>
  <c r="BE73" i="37"/>
  <c r="BE80" i="37"/>
  <c r="BE84" i="37"/>
  <c r="BE85" i="37"/>
  <c r="AU2" i="37"/>
  <c r="BB2" i="37" s="1"/>
  <c r="AU3" i="37"/>
  <c r="BB3" i="37" s="1"/>
  <c r="AU7" i="37"/>
  <c r="BB7" i="37" s="1"/>
  <c r="BE30" i="37"/>
  <c r="BE31" i="37"/>
  <c r="BE36" i="37"/>
  <c r="BE37" i="37"/>
  <c r="BE42" i="37"/>
  <c r="BE43" i="37"/>
  <c r="BE2" i="37"/>
  <c r="BE25" i="37"/>
  <c r="BD29" i="37"/>
  <c r="BE13" i="37"/>
  <c r="BD15" i="37"/>
  <c r="BD18" i="37"/>
  <c r="BE35" i="37"/>
  <c r="BD40" i="37"/>
  <c r="BE41" i="37"/>
  <c r="BE47" i="37"/>
  <c r="BE8" i="37"/>
  <c r="BE9" i="37"/>
  <c r="BE15" i="37"/>
  <c r="BE20" i="37"/>
  <c r="BE21" i="37"/>
  <c r="AU6" i="37"/>
  <c r="BE26" i="37"/>
  <c r="BD26" i="37"/>
  <c r="BE27" i="37"/>
  <c r="BE32" i="37"/>
  <c r="BE33" i="37"/>
  <c r="BE38" i="37"/>
  <c r="BD38" i="37"/>
  <c r="BE39" i="37"/>
  <c r="BE44" i="37"/>
  <c r="BE45" i="37"/>
  <c r="BD19" i="37"/>
  <c r="BE19" i="37"/>
  <c r="BE29" i="37"/>
  <c r="BD46" i="37"/>
  <c r="BE14" i="37"/>
  <c r="AU4" i="37"/>
  <c r="BE10" i="37"/>
  <c r="BE11" i="37"/>
  <c r="BE16" i="37"/>
  <c r="BE17" i="37"/>
  <c r="BE22" i="37"/>
  <c r="BE23" i="37"/>
  <c r="BE58" i="37"/>
  <c r="BE51" i="37"/>
  <c r="BE55" i="37"/>
  <c r="BE59" i="37"/>
  <c r="BE83" i="37"/>
  <c r="BE96" i="37"/>
  <c r="BE94" i="37"/>
  <c r="BD120" i="37"/>
  <c r="BE128" i="37"/>
  <c r="BB88" i="37"/>
  <c r="BB82" i="37"/>
  <c r="BB115" i="37"/>
  <c r="BB109" i="37"/>
  <c r="BB78" i="37"/>
  <c r="BB72" i="37"/>
  <c r="BB48" i="37"/>
  <c r="BB49" i="37"/>
  <c r="BB50" i="37"/>
  <c r="BB51" i="37"/>
  <c r="BB52" i="37"/>
  <c r="BB55" i="37"/>
  <c r="BB56" i="37"/>
  <c r="BB57" i="37"/>
  <c r="BB58" i="37"/>
  <c r="BE64" i="37"/>
  <c r="BB77" i="37"/>
  <c r="BB89" i="37"/>
  <c r="BE91" i="37"/>
  <c r="BE102" i="37"/>
  <c r="BB113" i="37"/>
  <c r="BE120" i="37"/>
  <c r="BB129" i="37"/>
  <c r="BB130" i="37"/>
  <c r="BE49" i="37"/>
  <c r="BE53" i="37"/>
  <c r="BE57" i="37"/>
  <c r="BE71" i="37"/>
  <c r="BE65" i="37"/>
  <c r="BE66" i="37"/>
  <c r="BE77" i="37"/>
  <c r="BE78" i="37"/>
  <c r="BE89" i="37"/>
  <c r="BE93" i="37"/>
  <c r="BB128" i="37"/>
  <c r="BE114" i="37"/>
  <c r="BB61" i="37"/>
  <c r="BB62" i="37"/>
  <c r="BB64" i="37"/>
  <c r="BB86" i="37"/>
  <c r="BE90" i="37"/>
  <c r="BE92" i="37"/>
  <c r="BE108" i="37"/>
  <c r="BE126" i="37"/>
  <c r="BB69" i="37"/>
  <c r="BB87" i="37"/>
  <c r="BE98" i="37"/>
  <c r="BE104" i="37"/>
  <c r="BE110" i="37"/>
  <c r="BE116" i="37"/>
  <c r="BE122" i="37"/>
  <c r="BE131" i="37"/>
  <c r="BB67" i="37"/>
  <c r="BB73" i="37"/>
  <c r="BB79" i="37"/>
  <c r="BB85" i="37"/>
  <c r="BB94" i="37"/>
  <c r="BE100" i="37"/>
  <c r="BE106" i="37"/>
  <c r="BE112" i="37"/>
  <c r="BE118" i="37"/>
  <c r="BE124" i="37"/>
  <c r="BE95" i="37"/>
  <c r="BE97" i="37"/>
  <c r="BE99" i="37"/>
  <c r="BE101" i="37"/>
  <c r="BE103" i="37"/>
  <c r="BE105" i="37"/>
  <c r="BE107" i="37"/>
  <c r="BE109" i="37"/>
  <c r="BE111" i="37"/>
  <c r="BE113" i="37"/>
  <c r="BE115" i="37"/>
  <c r="BE117" i="37"/>
  <c r="BE119" i="37"/>
  <c r="BE121" i="37"/>
  <c r="BE123" i="37"/>
  <c r="BE125" i="37"/>
  <c r="BE127" i="37"/>
  <c r="BE129" i="37"/>
  <c r="BC22" i="36"/>
  <c r="BC2" i="36"/>
  <c r="BC12" i="36"/>
  <c r="BC7" i="36"/>
  <c r="BC4" i="36"/>
  <c r="BC10" i="36"/>
  <c r="BC11" i="36"/>
  <c r="BC14" i="36"/>
  <c r="BC16" i="36"/>
  <c r="BC28" i="36"/>
  <c r="BC40" i="36"/>
  <c r="BC15" i="36"/>
  <c r="BC25" i="36"/>
  <c r="BC51" i="36"/>
  <c r="BC89" i="36"/>
  <c r="BC74" i="36"/>
  <c r="BC79" i="36"/>
  <c r="BC21" i="36"/>
  <c r="BC29" i="36"/>
  <c r="BC41" i="36"/>
  <c r="BC60" i="36"/>
  <c r="BC23" i="36"/>
  <c r="BC31" i="36"/>
  <c r="BC37" i="36"/>
  <c r="BC43" i="36"/>
  <c r="BC66" i="36"/>
  <c r="BC27" i="36"/>
  <c r="BC33" i="36"/>
  <c r="BC39" i="36"/>
  <c r="BC45" i="36"/>
  <c r="BC53" i="36"/>
  <c r="BC59" i="36"/>
  <c r="BC17" i="36"/>
  <c r="BC35" i="36"/>
  <c r="BC57" i="36"/>
  <c r="BC19" i="36"/>
  <c r="BC77" i="36"/>
  <c r="BC50" i="36"/>
  <c r="BC52" i="36"/>
  <c r="BC54" i="36"/>
  <c r="BC56" i="36"/>
  <c r="BC58" i="36"/>
  <c r="BC62" i="36"/>
  <c r="BC68" i="36"/>
  <c r="BC80" i="36"/>
  <c r="BC95" i="36"/>
  <c r="BC103" i="36"/>
  <c r="BC111" i="36"/>
  <c r="BC119" i="36"/>
  <c r="BC127" i="36"/>
  <c r="BC70" i="36"/>
  <c r="BC82" i="36"/>
  <c r="BC100" i="36"/>
  <c r="BC108" i="36"/>
  <c r="BC116" i="36"/>
  <c r="BC124" i="36"/>
  <c r="BC61" i="36"/>
  <c r="BC67" i="36"/>
  <c r="BC72" i="36"/>
  <c r="BC84" i="36"/>
  <c r="BC91" i="36"/>
  <c r="BC97" i="36"/>
  <c r="BC105" i="36"/>
  <c r="BC113" i="36"/>
  <c r="BC121" i="36"/>
  <c r="BC94" i="36"/>
  <c r="BC98" i="36"/>
  <c r="BC102" i="36"/>
  <c r="BC106" i="36"/>
  <c r="BC110" i="36"/>
  <c r="BC114" i="36"/>
  <c r="BC118" i="36"/>
  <c r="BC122" i="36"/>
  <c r="BC126" i="36"/>
  <c r="BC130" i="36"/>
  <c r="AK70" i="32"/>
  <c r="AK57" i="32"/>
  <c r="AK35" i="32"/>
  <c r="AK22" i="32"/>
  <c r="AK9" i="32"/>
  <c r="AK118" i="33"/>
  <c r="AK105" i="33"/>
  <c r="AK92" i="33"/>
  <c r="AK70" i="33"/>
  <c r="AK57" i="33"/>
  <c r="AK44" i="33"/>
  <c r="AK22" i="33"/>
  <c r="AK9" i="33"/>
  <c r="AK127" i="34"/>
  <c r="AK105" i="34"/>
  <c r="AK92" i="34"/>
  <c r="AK79" i="34"/>
  <c r="AK57" i="34"/>
  <c r="AK44" i="34"/>
  <c r="AK31" i="34"/>
  <c r="AK9" i="34"/>
  <c r="AK74" i="32"/>
  <c r="AK61" i="32"/>
  <c r="AK48" i="32"/>
  <c r="AK39" i="32"/>
  <c r="AK26" i="32"/>
  <c r="AK13" i="32"/>
  <c r="AK131" i="33"/>
  <c r="AK122" i="33"/>
  <c r="AK109" i="33"/>
  <c r="AK96" i="33"/>
  <c r="AK83" i="33"/>
  <c r="AK74" i="33"/>
  <c r="AK61" i="33"/>
  <c r="AK48" i="33"/>
  <c r="AK35" i="33"/>
  <c r="AK118" i="34"/>
  <c r="AK83" i="34"/>
  <c r="AK61" i="34"/>
  <c r="AK48" i="34"/>
  <c r="AK35" i="34"/>
  <c r="AK13" i="34"/>
  <c r="AK52" i="32"/>
  <c r="AK4" i="32"/>
  <c r="AK87" i="33"/>
  <c r="AK39" i="33"/>
  <c r="AK4" i="34"/>
  <c r="AK63" i="32"/>
  <c r="AK50" i="32"/>
  <c r="AK37" i="32"/>
  <c r="AK15" i="32"/>
  <c r="AK2" i="32"/>
  <c r="AK120" i="33"/>
  <c r="AK98" i="33"/>
  <c r="AK85" i="33"/>
  <c r="AK72" i="33"/>
  <c r="AK50" i="33"/>
  <c r="AK37" i="33"/>
  <c r="AK24" i="33"/>
  <c r="AK2" i="33"/>
  <c r="AK120" i="34"/>
  <c r="AK107" i="34"/>
  <c r="AK85" i="34"/>
  <c r="AK72" i="34"/>
  <c r="AK59" i="34"/>
  <c r="AK37" i="34"/>
  <c r="AK24" i="34"/>
  <c r="AK11" i="34"/>
  <c r="AK76" i="32"/>
  <c r="AK28" i="32"/>
  <c r="AK111" i="33"/>
  <c r="AK63" i="33"/>
  <c r="AK15" i="33"/>
  <c r="AK2" i="34"/>
  <c r="AT72" i="31"/>
  <c r="AV72" i="31"/>
  <c r="AW72" i="31"/>
  <c r="AX72" i="31"/>
  <c r="AY72" i="31"/>
  <c r="AZ72" i="31"/>
  <c r="AT73" i="31"/>
  <c r="AU73" i="31"/>
  <c r="AV73" i="31"/>
  <c r="AW73" i="31"/>
  <c r="AX73" i="31"/>
  <c r="AY73" i="31"/>
  <c r="AZ73" i="31"/>
  <c r="AT74" i="31"/>
  <c r="AU74" i="31"/>
  <c r="AV74" i="31"/>
  <c r="AW74" i="31"/>
  <c r="AX74" i="31"/>
  <c r="AY74" i="31"/>
  <c r="AZ74" i="31"/>
  <c r="AT75" i="31"/>
  <c r="AU75" i="31"/>
  <c r="AV75" i="31"/>
  <c r="AW75" i="31"/>
  <c r="AX75" i="31"/>
  <c r="AY75" i="31"/>
  <c r="AZ75" i="31"/>
  <c r="AT76" i="31"/>
  <c r="AU76" i="31"/>
  <c r="AV76" i="31"/>
  <c r="AW76" i="31"/>
  <c r="AX76" i="31"/>
  <c r="AY76" i="31"/>
  <c r="AZ76" i="31"/>
  <c r="AT77" i="31"/>
  <c r="AU77" i="31"/>
  <c r="AV77" i="31"/>
  <c r="AW77" i="31"/>
  <c r="AX77" i="31"/>
  <c r="AY77" i="31"/>
  <c r="AZ77" i="31"/>
  <c r="AT78" i="31"/>
  <c r="AU78" i="31"/>
  <c r="AV78" i="31"/>
  <c r="AW78" i="31"/>
  <c r="AX78" i="31"/>
  <c r="AY78" i="31"/>
  <c r="AZ78" i="31"/>
  <c r="AT79" i="31"/>
  <c r="AU79" i="31"/>
  <c r="AV79" i="31"/>
  <c r="AW79" i="31"/>
  <c r="AX79" i="31"/>
  <c r="AY79" i="31"/>
  <c r="AZ79" i="31"/>
  <c r="AT80" i="31"/>
  <c r="AU80" i="31"/>
  <c r="AV80" i="31"/>
  <c r="AW80" i="31"/>
  <c r="AX80" i="31"/>
  <c r="AY80" i="31"/>
  <c r="AZ80" i="31"/>
  <c r="AT81" i="31"/>
  <c r="AU81" i="31"/>
  <c r="AV81" i="31"/>
  <c r="AW81" i="31"/>
  <c r="AX81" i="31"/>
  <c r="AY81" i="31"/>
  <c r="AZ81" i="31"/>
  <c r="AT82" i="31"/>
  <c r="AU82" i="31"/>
  <c r="AV82" i="31"/>
  <c r="AW82" i="31"/>
  <c r="AX82" i="31"/>
  <c r="AY82" i="31"/>
  <c r="AZ82" i="31"/>
  <c r="AT83" i="31"/>
  <c r="AU83" i="31"/>
  <c r="AV83" i="31"/>
  <c r="AW83" i="31"/>
  <c r="AX83" i="31"/>
  <c r="AY83" i="31"/>
  <c r="AZ83" i="31"/>
  <c r="AT84" i="31"/>
  <c r="AU84" i="31"/>
  <c r="AV84" i="31"/>
  <c r="AW84" i="31"/>
  <c r="AX84" i="31"/>
  <c r="AY84" i="31"/>
  <c r="AZ84" i="31"/>
  <c r="AT85" i="31"/>
  <c r="AU85" i="31"/>
  <c r="AV85" i="31"/>
  <c r="AW85" i="31"/>
  <c r="AX85" i="31"/>
  <c r="AY85" i="31"/>
  <c r="AZ85" i="31"/>
  <c r="AT86" i="31"/>
  <c r="AU86" i="31"/>
  <c r="AV86" i="31"/>
  <c r="AW86" i="31"/>
  <c r="AX86" i="31"/>
  <c r="AY86" i="31"/>
  <c r="AZ86" i="31"/>
  <c r="AT87" i="31"/>
  <c r="AU87" i="31"/>
  <c r="AV87" i="31"/>
  <c r="AW87" i="31"/>
  <c r="AX87" i="31"/>
  <c r="AY87" i="31"/>
  <c r="AZ87" i="31"/>
  <c r="AT88" i="31"/>
  <c r="AU88" i="31"/>
  <c r="AV88" i="31"/>
  <c r="AW88" i="31"/>
  <c r="AX88" i="31"/>
  <c r="AY88" i="31"/>
  <c r="AZ88" i="31"/>
  <c r="AT89" i="31"/>
  <c r="AU89" i="31"/>
  <c r="AV89" i="31"/>
  <c r="AW89" i="31"/>
  <c r="AX89" i="31"/>
  <c r="AY89" i="31"/>
  <c r="AZ89" i="31"/>
  <c r="AT90" i="31"/>
  <c r="AU90" i="31"/>
  <c r="AV90" i="31"/>
  <c r="AW90" i="31"/>
  <c r="AX90" i="31"/>
  <c r="AY90" i="31"/>
  <c r="AZ90" i="31"/>
  <c r="AT91" i="31"/>
  <c r="AU91" i="31"/>
  <c r="AV91" i="31"/>
  <c r="AW91" i="31"/>
  <c r="AX91" i="31"/>
  <c r="AY91" i="31"/>
  <c r="AZ91" i="31"/>
  <c r="AT92" i="31"/>
  <c r="AU92" i="31"/>
  <c r="AV92" i="31"/>
  <c r="AW92" i="31"/>
  <c r="AX92" i="31"/>
  <c r="AY92" i="31"/>
  <c r="AZ92" i="31"/>
  <c r="AT93" i="31"/>
  <c r="AU93" i="31"/>
  <c r="AV93" i="31"/>
  <c r="AW93" i="31"/>
  <c r="AX93" i="31"/>
  <c r="AY93" i="31"/>
  <c r="AZ93" i="31"/>
  <c r="AT94" i="31"/>
  <c r="AU94" i="31"/>
  <c r="AV94" i="31"/>
  <c r="AW94" i="31"/>
  <c r="AX94" i="31"/>
  <c r="AY94" i="31"/>
  <c r="AZ94" i="31"/>
  <c r="AT95" i="31"/>
  <c r="AU95" i="31"/>
  <c r="AV95" i="31"/>
  <c r="AW95" i="31"/>
  <c r="AX95" i="31"/>
  <c r="AY95" i="31"/>
  <c r="AZ95" i="31"/>
  <c r="AT96" i="31"/>
  <c r="AU96" i="31"/>
  <c r="AV96" i="31"/>
  <c r="AW96" i="31"/>
  <c r="AX96" i="31"/>
  <c r="AY96" i="31"/>
  <c r="AZ96" i="31"/>
  <c r="AT97" i="31"/>
  <c r="AU97" i="31"/>
  <c r="AV97" i="31"/>
  <c r="AW97" i="31"/>
  <c r="AX97" i="31"/>
  <c r="AY97" i="31"/>
  <c r="AZ97" i="31"/>
  <c r="AT98" i="31"/>
  <c r="AU98" i="31"/>
  <c r="AV98" i="31"/>
  <c r="AW98" i="31"/>
  <c r="AX98" i="31"/>
  <c r="AY98" i="31"/>
  <c r="AZ98" i="31"/>
  <c r="AT99" i="31"/>
  <c r="AU99" i="31"/>
  <c r="AV99" i="31"/>
  <c r="AW99" i="31"/>
  <c r="AX99" i="31"/>
  <c r="AY99" i="31"/>
  <c r="AZ99" i="31"/>
  <c r="AT100" i="31"/>
  <c r="AU100" i="31"/>
  <c r="AV100" i="31"/>
  <c r="AW100" i="31"/>
  <c r="AX100" i="31"/>
  <c r="AY100" i="31"/>
  <c r="AZ100" i="31"/>
  <c r="AT101" i="31"/>
  <c r="AU101" i="31"/>
  <c r="AV101" i="31"/>
  <c r="AW101" i="31"/>
  <c r="AX101" i="31"/>
  <c r="AY101" i="31"/>
  <c r="AZ101" i="31"/>
  <c r="AT102" i="31"/>
  <c r="AU102" i="31"/>
  <c r="AV102" i="31"/>
  <c r="AW102" i="31"/>
  <c r="AX102" i="31"/>
  <c r="AY102" i="31"/>
  <c r="AZ102" i="31"/>
  <c r="AT103" i="31"/>
  <c r="AU103" i="31"/>
  <c r="AV103" i="31"/>
  <c r="AW103" i="31"/>
  <c r="AX103" i="31"/>
  <c r="AY103" i="31"/>
  <c r="AZ103" i="31"/>
  <c r="AT104" i="31"/>
  <c r="AU104" i="31"/>
  <c r="AV104" i="31"/>
  <c r="AW104" i="31"/>
  <c r="AX104" i="31"/>
  <c r="AY104" i="31"/>
  <c r="AZ104" i="31"/>
  <c r="AT105" i="31"/>
  <c r="AU105" i="31"/>
  <c r="AV105" i="31"/>
  <c r="AW105" i="31"/>
  <c r="AX105" i="31"/>
  <c r="AY105" i="31"/>
  <c r="AZ105" i="31"/>
  <c r="AT106" i="31"/>
  <c r="AU106" i="31"/>
  <c r="AV106" i="31"/>
  <c r="AW106" i="31"/>
  <c r="AX106" i="31"/>
  <c r="AY106" i="31"/>
  <c r="AZ106" i="31"/>
  <c r="AT107" i="31"/>
  <c r="AU107" i="31"/>
  <c r="AV107" i="31"/>
  <c r="AW107" i="31"/>
  <c r="AX107" i="31"/>
  <c r="AY107" i="31"/>
  <c r="AZ107" i="31"/>
  <c r="AT108" i="31"/>
  <c r="AU108" i="31"/>
  <c r="AV108" i="31"/>
  <c r="AW108" i="31"/>
  <c r="AX108" i="31"/>
  <c r="AY108" i="31"/>
  <c r="AZ108" i="31"/>
  <c r="AT109" i="31"/>
  <c r="AU109" i="31"/>
  <c r="AV109" i="31"/>
  <c r="AW109" i="31"/>
  <c r="AX109" i="31"/>
  <c r="AY109" i="31"/>
  <c r="AZ109" i="31"/>
  <c r="AT110" i="31"/>
  <c r="AU110" i="31"/>
  <c r="AV110" i="31"/>
  <c r="AW110" i="31"/>
  <c r="AX110" i="31"/>
  <c r="AY110" i="31"/>
  <c r="AZ110" i="31"/>
  <c r="AT111" i="31"/>
  <c r="AU111" i="31"/>
  <c r="AV111" i="31"/>
  <c r="AW111" i="31"/>
  <c r="AX111" i="31"/>
  <c r="AY111" i="31"/>
  <c r="AZ111" i="31"/>
  <c r="AT112" i="31"/>
  <c r="AU112" i="31"/>
  <c r="AV112" i="31"/>
  <c r="AW112" i="31"/>
  <c r="AX112" i="31"/>
  <c r="AY112" i="31"/>
  <c r="AZ112" i="31"/>
  <c r="AT113" i="31"/>
  <c r="AU113" i="31"/>
  <c r="AV113" i="31"/>
  <c r="AW113" i="31"/>
  <c r="AX113" i="31"/>
  <c r="AY113" i="31"/>
  <c r="AZ113" i="31"/>
  <c r="AT114" i="31"/>
  <c r="AU114" i="31"/>
  <c r="AV114" i="31"/>
  <c r="AW114" i="31"/>
  <c r="AX114" i="31"/>
  <c r="AY114" i="31"/>
  <c r="AZ114" i="31"/>
  <c r="AT115" i="31"/>
  <c r="AU115" i="31"/>
  <c r="AV115" i="31"/>
  <c r="AW115" i="31"/>
  <c r="AX115" i="31"/>
  <c r="AY115" i="31"/>
  <c r="AZ115" i="31"/>
  <c r="AT116" i="31"/>
  <c r="AU116" i="31"/>
  <c r="AV116" i="31"/>
  <c r="AW116" i="31"/>
  <c r="AX116" i="31"/>
  <c r="AY116" i="31"/>
  <c r="AZ116" i="31"/>
  <c r="AT117" i="31"/>
  <c r="AU117" i="31"/>
  <c r="AV117" i="31"/>
  <c r="AW117" i="31"/>
  <c r="AX117" i="31"/>
  <c r="AY117" i="31"/>
  <c r="AZ117" i="31"/>
  <c r="AT118" i="31"/>
  <c r="AU118" i="31"/>
  <c r="AV118" i="31"/>
  <c r="AW118" i="31"/>
  <c r="AX118" i="31"/>
  <c r="AY118" i="31"/>
  <c r="AZ118" i="31"/>
  <c r="AT119" i="31"/>
  <c r="AU119" i="31"/>
  <c r="AV119" i="31"/>
  <c r="AW119" i="31"/>
  <c r="AX119" i="31"/>
  <c r="AY119" i="31"/>
  <c r="AZ119" i="31"/>
  <c r="AT120" i="31"/>
  <c r="AU120" i="31"/>
  <c r="AV120" i="31"/>
  <c r="AW120" i="31"/>
  <c r="AX120" i="31"/>
  <c r="AY120" i="31"/>
  <c r="AZ120" i="31"/>
  <c r="AT121" i="31"/>
  <c r="AU121" i="31"/>
  <c r="AV121" i="31"/>
  <c r="AW121" i="31"/>
  <c r="AX121" i="31"/>
  <c r="AY121" i="31"/>
  <c r="AZ121" i="31"/>
  <c r="AT122" i="31"/>
  <c r="AU122" i="31"/>
  <c r="AV122" i="31"/>
  <c r="AW122" i="31"/>
  <c r="AX122" i="31"/>
  <c r="AY122" i="31"/>
  <c r="AZ122" i="31"/>
  <c r="AT123" i="31"/>
  <c r="AU123" i="31"/>
  <c r="AV123" i="31"/>
  <c r="AW123" i="31"/>
  <c r="AX123" i="31"/>
  <c r="AY123" i="31"/>
  <c r="AZ123" i="31"/>
  <c r="AT124" i="31"/>
  <c r="AU124" i="31"/>
  <c r="AV124" i="31"/>
  <c r="AW124" i="31"/>
  <c r="AX124" i="31"/>
  <c r="AY124" i="31"/>
  <c r="AZ124" i="31"/>
  <c r="AT125" i="31"/>
  <c r="AU125" i="31"/>
  <c r="AV125" i="31"/>
  <c r="AW125" i="31"/>
  <c r="AX125" i="31"/>
  <c r="AY125" i="31"/>
  <c r="AZ125" i="31"/>
  <c r="AT126" i="31"/>
  <c r="AU126" i="31"/>
  <c r="AV126" i="31"/>
  <c r="AW126" i="31"/>
  <c r="AX126" i="31"/>
  <c r="AY126" i="31"/>
  <c r="AZ126" i="31"/>
  <c r="AT127" i="31"/>
  <c r="AU127" i="31"/>
  <c r="AV127" i="31"/>
  <c r="AW127" i="31"/>
  <c r="AX127" i="31"/>
  <c r="AY127" i="31"/>
  <c r="AZ127" i="31"/>
  <c r="AT128" i="31"/>
  <c r="AU128" i="31"/>
  <c r="AV128" i="31"/>
  <c r="AW128" i="31"/>
  <c r="AX128" i="31"/>
  <c r="AY128" i="31"/>
  <c r="AZ128" i="31"/>
  <c r="AT129" i="31"/>
  <c r="AU129" i="31"/>
  <c r="AV129" i="31"/>
  <c r="AW129" i="31"/>
  <c r="AX129" i="31"/>
  <c r="AY129" i="31"/>
  <c r="AZ129" i="31"/>
  <c r="AT130" i="31"/>
  <c r="AU130" i="31"/>
  <c r="AV130" i="31"/>
  <c r="AW130" i="31"/>
  <c r="AX130" i="31"/>
  <c r="AY130" i="31"/>
  <c r="AZ130" i="31"/>
  <c r="AT131" i="31"/>
  <c r="AU131" i="31"/>
  <c r="AV131" i="31"/>
  <c r="AW131" i="31"/>
  <c r="AX131" i="31"/>
  <c r="AY131" i="31"/>
  <c r="AZ131" i="31"/>
  <c r="AT132" i="31"/>
  <c r="AU132" i="31"/>
  <c r="AV132" i="31"/>
  <c r="AW132" i="31"/>
  <c r="AX132" i="31"/>
  <c r="AY132" i="31"/>
  <c r="AZ132" i="31"/>
  <c r="AR132" i="31"/>
  <c r="BB132" i="31" s="1"/>
  <c r="AN132" i="31"/>
  <c r="AM132" i="31"/>
  <c r="AL132" i="31"/>
  <c r="BD132" i="31" s="1"/>
  <c r="AK132" i="31"/>
  <c r="AJ132" i="31"/>
  <c r="AI132" i="31"/>
  <c r="AH132" i="31"/>
  <c r="BB131" i="31"/>
  <c r="AR131" i="31"/>
  <c r="AN131" i="31"/>
  <c r="AM131" i="31"/>
  <c r="AL131" i="31"/>
  <c r="AK131" i="31"/>
  <c r="AJ131" i="31"/>
  <c r="AI131" i="31"/>
  <c r="BD131" i="31" s="1"/>
  <c r="AH131" i="31"/>
  <c r="AR130" i="31"/>
  <c r="BB130" i="31" s="1"/>
  <c r="AN130" i="31"/>
  <c r="AM130" i="31"/>
  <c r="AL130" i="31"/>
  <c r="AK130" i="31"/>
  <c r="AJ130" i="31"/>
  <c r="AI130" i="31"/>
  <c r="AH130" i="31"/>
  <c r="AR129" i="31"/>
  <c r="BB129" i="31" s="1"/>
  <c r="AN129" i="31"/>
  <c r="AM129" i="31"/>
  <c r="AL129" i="31"/>
  <c r="AK129" i="31"/>
  <c r="AJ129" i="31"/>
  <c r="AI129" i="31"/>
  <c r="AH129" i="31"/>
  <c r="AR128" i="31"/>
  <c r="BB128" i="31" s="1"/>
  <c r="AN128" i="31"/>
  <c r="AM128" i="31"/>
  <c r="AL128" i="31"/>
  <c r="AK128" i="31"/>
  <c r="AJ128" i="31"/>
  <c r="AI128" i="31"/>
  <c r="BD128" i="31" s="1"/>
  <c r="AH128" i="31"/>
  <c r="BB127" i="31"/>
  <c r="AR127" i="31"/>
  <c r="AN127" i="31"/>
  <c r="AM127" i="31"/>
  <c r="AL127" i="31"/>
  <c r="AK127" i="31"/>
  <c r="AJ127" i="31"/>
  <c r="AI127" i="31"/>
  <c r="BD127" i="31" s="1"/>
  <c r="AH127" i="31"/>
  <c r="BB126" i="31"/>
  <c r="AR126" i="31"/>
  <c r="AN126" i="31"/>
  <c r="AM126" i="31"/>
  <c r="AL126" i="31"/>
  <c r="AK126" i="31"/>
  <c r="AJ126" i="31"/>
  <c r="AI126" i="31"/>
  <c r="AH126" i="31"/>
  <c r="AR125" i="31"/>
  <c r="BB125" i="31" s="1"/>
  <c r="AN125" i="31"/>
  <c r="AM125" i="31"/>
  <c r="AL125" i="31"/>
  <c r="AK125" i="31"/>
  <c r="AJ125" i="31"/>
  <c r="AI125" i="31"/>
  <c r="AH125" i="31"/>
  <c r="AR124" i="31"/>
  <c r="BB124" i="31" s="1"/>
  <c r="AN124" i="31"/>
  <c r="AM124" i="31"/>
  <c r="AL124" i="31"/>
  <c r="AK124" i="31"/>
  <c r="AJ124" i="31"/>
  <c r="BD124" i="31" s="1"/>
  <c r="AI124" i="31"/>
  <c r="AH124" i="31"/>
  <c r="BB123" i="31"/>
  <c r="AR123" i="31"/>
  <c r="AN123" i="31"/>
  <c r="AM123" i="31"/>
  <c r="AL123" i="31"/>
  <c r="AK123" i="31"/>
  <c r="AJ123" i="31"/>
  <c r="AI123" i="31"/>
  <c r="BD123" i="31" s="1"/>
  <c r="AH123" i="31"/>
  <c r="AR122" i="31"/>
  <c r="BB122" i="31" s="1"/>
  <c r="AN122" i="31"/>
  <c r="AM122" i="31"/>
  <c r="AL122" i="31"/>
  <c r="AK122" i="31"/>
  <c r="AJ122" i="31"/>
  <c r="AI122" i="31"/>
  <c r="AH122" i="31"/>
  <c r="AR121" i="31"/>
  <c r="BB121" i="31" s="1"/>
  <c r="AN121" i="31"/>
  <c r="AM121" i="31"/>
  <c r="AL121" i="31"/>
  <c r="AK121" i="31"/>
  <c r="AJ121" i="31"/>
  <c r="AI121" i="31"/>
  <c r="AH121" i="31"/>
  <c r="AR120" i="31"/>
  <c r="BB120" i="31" s="1"/>
  <c r="AN120" i="31"/>
  <c r="AM120" i="31"/>
  <c r="AL120" i="31"/>
  <c r="AK120" i="31"/>
  <c r="AJ120" i="31"/>
  <c r="AI120" i="31"/>
  <c r="BD120" i="31" s="1"/>
  <c r="AH120" i="31"/>
  <c r="BB119" i="31"/>
  <c r="AR119" i="31"/>
  <c r="AN119" i="31"/>
  <c r="AM119" i="31"/>
  <c r="AL119" i="31"/>
  <c r="AK119" i="31"/>
  <c r="AJ119" i="31"/>
  <c r="AI119" i="31"/>
  <c r="BD119" i="31" s="1"/>
  <c r="AH119" i="31"/>
  <c r="BB118" i="31"/>
  <c r="AR118" i="31"/>
  <c r="AN118" i="31"/>
  <c r="AM118" i="31"/>
  <c r="AL118" i="31"/>
  <c r="AK118" i="31"/>
  <c r="AJ118" i="31"/>
  <c r="AI118" i="31"/>
  <c r="AH118" i="31"/>
  <c r="BD117" i="31"/>
  <c r="AR117" i="31"/>
  <c r="BB117" i="31" s="1"/>
  <c r="AN117" i="31"/>
  <c r="AM117" i="31"/>
  <c r="AL117" i="31"/>
  <c r="AK117" i="31"/>
  <c r="AJ117" i="31"/>
  <c r="AI117" i="31"/>
  <c r="AH117" i="31"/>
  <c r="BD116" i="31"/>
  <c r="AR116" i="31"/>
  <c r="BB116" i="31" s="1"/>
  <c r="AN116" i="31"/>
  <c r="AM116" i="31"/>
  <c r="AL116" i="31"/>
  <c r="AK116" i="31"/>
  <c r="AJ116" i="31"/>
  <c r="AI116" i="31"/>
  <c r="AH116" i="31"/>
  <c r="AR115" i="31"/>
  <c r="BB115" i="31" s="1"/>
  <c r="AN115" i="31"/>
  <c r="AM115" i="31"/>
  <c r="AL115" i="31"/>
  <c r="AK115" i="31"/>
  <c r="AJ115" i="31"/>
  <c r="AI115" i="31"/>
  <c r="BD115" i="31" s="1"/>
  <c r="AH115" i="31"/>
  <c r="AR114" i="31"/>
  <c r="BB114" i="31" s="1"/>
  <c r="AN114" i="31"/>
  <c r="AM114" i="31"/>
  <c r="AL114" i="31"/>
  <c r="AK114" i="31"/>
  <c r="AJ114" i="31"/>
  <c r="AI114" i="31"/>
  <c r="AH114" i="31"/>
  <c r="AR113" i="31"/>
  <c r="BB113" i="31" s="1"/>
  <c r="AN113" i="31"/>
  <c r="AM113" i="31"/>
  <c r="AL113" i="31"/>
  <c r="AK113" i="31"/>
  <c r="AJ113" i="31"/>
  <c r="AI113" i="31"/>
  <c r="AH113" i="31"/>
  <c r="BD112" i="31"/>
  <c r="AR112" i="31"/>
  <c r="BB112" i="31" s="1"/>
  <c r="AN112" i="31"/>
  <c r="AM112" i="31"/>
  <c r="AL112" i="31"/>
  <c r="AK112" i="31"/>
  <c r="AJ112" i="31"/>
  <c r="AI112" i="31"/>
  <c r="AH112" i="31"/>
  <c r="BD111" i="31"/>
  <c r="AR111" i="31"/>
  <c r="BB111" i="31" s="1"/>
  <c r="AN111" i="31"/>
  <c r="AM111" i="31"/>
  <c r="AL111" i="31"/>
  <c r="AK111" i="31"/>
  <c r="AJ111" i="31"/>
  <c r="AI111" i="31"/>
  <c r="AH111" i="31"/>
  <c r="AR110" i="31"/>
  <c r="BB110" i="31" s="1"/>
  <c r="AN110" i="31"/>
  <c r="AM110" i="31"/>
  <c r="AL110" i="31"/>
  <c r="AK110" i="31"/>
  <c r="AJ110" i="31"/>
  <c r="AI110" i="31"/>
  <c r="AH110" i="31"/>
  <c r="AR109" i="31"/>
  <c r="BB109" i="31" s="1"/>
  <c r="AN109" i="31"/>
  <c r="AM109" i="31"/>
  <c r="AL109" i="31"/>
  <c r="AK109" i="31"/>
  <c r="AJ109" i="31"/>
  <c r="AI109" i="31"/>
  <c r="AH109" i="31"/>
  <c r="BD108" i="31"/>
  <c r="AR108" i="31"/>
  <c r="BB108" i="31" s="1"/>
  <c r="AN108" i="31"/>
  <c r="AM108" i="31"/>
  <c r="AL108" i="31"/>
  <c r="AK108" i="31"/>
  <c r="AJ108" i="31"/>
  <c r="AI108" i="31"/>
  <c r="AH108" i="31"/>
  <c r="BB107" i="31"/>
  <c r="BD107" i="31"/>
  <c r="AR107" i="31"/>
  <c r="AN107" i="31"/>
  <c r="AM107" i="31"/>
  <c r="AL107" i="31"/>
  <c r="AK107" i="31"/>
  <c r="AJ107" i="31"/>
  <c r="AI107" i="31"/>
  <c r="AH107" i="31"/>
  <c r="BB106" i="31"/>
  <c r="AR106" i="31"/>
  <c r="AN106" i="31"/>
  <c r="AM106" i="31"/>
  <c r="AL106" i="31"/>
  <c r="AK106" i="31"/>
  <c r="AJ106" i="31"/>
  <c r="AI106" i="31"/>
  <c r="AH106" i="31"/>
  <c r="BB105" i="31"/>
  <c r="AR105" i="31"/>
  <c r="AN105" i="31"/>
  <c r="AM105" i="31"/>
  <c r="AL105" i="31"/>
  <c r="AK105" i="31"/>
  <c r="AJ105" i="31"/>
  <c r="AI105" i="31"/>
  <c r="AH105" i="31"/>
  <c r="BD104" i="31"/>
  <c r="AR104" i="31"/>
  <c r="BB104" i="31" s="1"/>
  <c r="AN104" i="31"/>
  <c r="AM104" i="31"/>
  <c r="AL104" i="31"/>
  <c r="AK104" i="31"/>
  <c r="AJ104" i="31"/>
  <c r="AI104" i="31"/>
  <c r="AH104" i="31"/>
  <c r="BD103" i="31"/>
  <c r="AR103" i="31"/>
  <c r="BB103" i="31" s="1"/>
  <c r="AN103" i="31"/>
  <c r="AM103" i="31"/>
  <c r="AL103" i="31"/>
  <c r="AK103" i="31"/>
  <c r="AJ103" i="31"/>
  <c r="AI103" i="31"/>
  <c r="AH103" i="31"/>
  <c r="AR102" i="31"/>
  <c r="BB102" i="31" s="1"/>
  <c r="AN102" i="31"/>
  <c r="AM102" i="31"/>
  <c r="AL102" i="31"/>
  <c r="AK102" i="31"/>
  <c r="AJ102" i="31"/>
  <c r="AI102" i="31"/>
  <c r="AH102" i="31"/>
  <c r="AR101" i="31"/>
  <c r="BB101" i="31" s="1"/>
  <c r="AN101" i="31"/>
  <c r="AM101" i="31"/>
  <c r="AL101" i="31"/>
  <c r="AK101" i="31"/>
  <c r="AJ101" i="31"/>
  <c r="AI101" i="31"/>
  <c r="AH101" i="31"/>
  <c r="AR100" i="31"/>
  <c r="BB100" i="31" s="1"/>
  <c r="AN100" i="31"/>
  <c r="BD100" i="31" s="1"/>
  <c r="AM100" i="31"/>
  <c r="AL100" i="31"/>
  <c r="AK100" i="31"/>
  <c r="AJ100" i="31"/>
  <c r="AI100" i="31"/>
  <c r="AH100" i="31"/>
  <c r="BD99" i="31"/>
  <c r="AR99" i="31"/>
  <c r="BB99" i="31" s="1"/>
  <c r="AN99" i="31"/>
  <c r="AM99" i="31"/>
  <c r="AL99" i="31"/>
  <c r="AK99" i="31"/>
  <c r="AJ99" i="31"/>
  <c r="AI99" i="31"/>
  <c r="AH99" i="31"/>
  <c r="AR98" i="31"/>
  <c r="BB98" i="31" s="1"/>
  <c r="AN98" i="31"/>
  <c r="AM98" i="31"/>
  <c r="AL98" i="31"/>
  <c r="AK98" i="31"/>
  <c r="AJ98" i="31"/>
  <c r="AI98" i="31"/>
  <c r="AH98" i="31"/>
  <c r="AR97" i="31"/>
  <c r="BB97" i="31" s="1"/>
  <c r="AN97" i="31"/>
  <c r="AM97" i="31"/>
  <c r="AL97" i="31"/>
  <c r="AK97" i="31"/>
  <c r="AJ97" i="31"/>
  <c r="AI97" i="31"/>
  <c r="AH97" i="31"/>
  <c r="AR96" i="31"/>
  <c r="BB96" i="31" s="1"/>
  <c r="AN96" i="31"/>
  <c r="AM96" i="31"/>
  <c r="BD96" i="31" s="1"/>
  <c r="AL96" i="31"/>
  <c r="AK96" i="31"/>
  <c r="AJ96" i="31"/>
  <c r="AI96" i="31"/>
  <c r="AH96" i="31"/>
  <c r="BB95" i="31"/>
  <c r="BD95" i="31"/>
  <c r="AR95" i="31"/>
  <c r="AN95" i="31"/>
  <c r="AM95" i="31"/>
  <c r="AL95" i="31"/>
  <c r="AK95" i="31"/>
  <c r="AJ95" i="31"/>
  <c r="AI95" i="31"/>
  <c r="AH95" i="31"/>
  <c r="BB94" i="31"/>
  <c r="AR94" i="31"/>
  <c r="AN94" i="31"/>
  <c r="AM94" i="31"/>
  <c r="AL94" i="31"/>
  <c r="AK94" i="31"/>
  <c r="AJ94" i="31"/>
  <c r="AI94" i="31"/>
  <c r="AH94" i="31"/>
  <c r="AR93" i="31"/>
  <c r="BB93" i="31" s="1"/>
  <c r="AN93" i="31"/>
  <c r="AM93" i="31"/>
  <c r="AL93" i="31"/>
  <c r="AK93" i="31"/>
  <c r="AJ93" i="31"/>
  <c r="AI93" i="31"/>
  <c r="AH93" i="31"/>
  <c r="AR92" i="31"/>
  <c r="BB92" i="31" s="1"/>
  <c r="AN92" i="31"/>
  <c r="AM92" i="31"/>
  <c r="AL92" i="31"/>
  <c r="BD92" i="31" s="1"/>
  <c r="AK92" i="31"/>
  <c r="AJ92" i="31"/>
  <c r="AI92" i="31"/>
  <c r="AH92" i="31"/>
  <c r="BD91" i="31"/>
  <c r="AR91" i="31"/>
  <c r="BB91" i="31" s="1"/>
  <c r="AN91" i="31"/>
  <c r="AM91" i="31"/>
  <c r="AL91" i="31"/>
  <c r="AK91" i="31"/>
  <c r="AJ91" i="31"/>
  <c r="AI91" i="31"/>
  <c r="AH91" i="31"/>
  <c r="AR90" i="31"/>
  <c r="BB90" i="31" s="1"/>
  <c r="AN90" i="31"/>
  <c r="AM90" i="31"/>
  <c r="AL90" i="31"/>
  <c r="AK90" i="31"/>
  <c r="AJ90" i="31"/>
  <c r="AI90" i="31"/>
  <c r="AH90" i="31"/>
  <c r="AR89" i="31"/>
  <c r="BB89" i="31" s="1"/>
  <c r="AN89" i="31"/>
  <c r="AM89" i="31"/>
  <c r="AL89" i="31"/>
  <c r="AK89" i="31"/>
  <c r="AJ89" i="31"/>
  <c r="AI89" i="31"/>
  <c r="AH89" i="31"/>
  <c r="AR88" i="31"/>
  <c r="BB88" i="31" s="1"/>
  <c r="AN88" i="31"/>
  <c r="AM88" i="31"/>
  <c r="AL88" i="31"/>
  <c r="BD88" i="31" s="1"/>
  <c r="AK88" i="31"/>
  <c r="AJ88" i="31"/>
  <c r="AI88" i="31"/>
  <c r="AH88" i="31"/>
  <c r="BB87" i="31"/>
  <c r="BD87" i="31"/>
  <c r="AR87" i="31"/>
  <c r="AN87" i="31"/>
  <c r="AM87" i="31"/>
  <c r="AL87" i="31"/>
  <c r="AK87" i="31"/>
  <c r="AJ87" i="31"/>
  <c r="AI87" i="31"/>
  <c r="AH87" i="31"/>
  <c r="BB86" i="31"/>
  <c r="AR86" i="31"/>
  <c r="AN86" i="31"/>
  <c r="AM86" i="31"/>
  <c r="AL86" i="31"/>
  <c r="AK86" i="31"/>
  <c r="AJ86" i="31"/>
  <c r="AI86" i="31"/>
  <c r="AH86" i="31"/>
  <c r="AR85" i="31"/>
  <c r="BB85" i="31" s="1"/>
  <c r="AN85" i="31"/>
  <c r="AM85" i="31"/>
  <c r="AL85" i="31"/>
  <c r="AK85" i="31"/>
  <c r="AJ85" i="31"/>
  <c r="AI85" i="31"/>
  <c r="AH85" i="31"/>
  <c r="AR84" i="31"/>
  <c r="BB84" i="31" s="1"/>
  <c r="AN84" i="31"/>
  <c r="AM84" i="31"/>
  <c r="AL84" i="31"/>
  <c r="BD84" i="31" s="1"/>
  <c r="AK84" i="31"/>
  <c r="AJ84" i="31"/>
  <c r="AI84" i="31"/>
  <c r="AH84" i="31"/>
  <c r="BD83" i="31"/>
  <c r="AR83" i="31"/>
  <c r="BB83" i="31" s="1"/>
  <c r="AN83" i="31"/>
  <c r="AM83" i="31"/>
  <c r="AL83" i="31"/>
  <c r="AK83" i="31"/>
  <c r="AJ83" i="31"/>
  <c r="AI83" i="31"/>
  <c r="AH83" i="31"/>
  <c r="AR82" i="31"/>
  <c r="BB82" i="31" s="1"/>
  <c r="AN82" i="31"/>
  <c r="AM82" i="31"/>
  <c r="AL82" i="31"/>
  <c r="AK82" i="31"/>
  <c r="AJ82" i="31"/>
  <c r="AI82" i="31"/>
  <c r="AH82" i="31"/>
  <c r="AR81" i="31"/>
  <c r="BB81" i="31" s="1"/>
  <c r="AN81" i="31"/>
  <c r="AM81" i="31"/>
  <c r="AL81" i="31"/>
  <c r="AK81" i="31"/>
  <c r="AJ81" i="31"/>
  <c r="AI81" i="31"/>
  <c r="AH81" i="31"/>
  <c r="BD80" i="31"/>
  <c r="AR80" i="31"/>
  <c r="BB80" i="31" s="1"/>
  <c r="AN80" i="31"/>
  <c r="AM80" i="31"/>
  <c r="AL80" i="31"/>
  <c r="AK80" i="31"/>
  <c r="AJ80" i="31"/>
  <c r="AI80" i="31"/>
  <c r="AH80" i="31"/>
  <c r="BB79" i="31"/>
  <c r="BD79" i="31"/>
  <c r="AR79" i="31"/>
  <c r="AN79" i="31"/>
  <c r="AM79" i="31"/>
  <c r="AL79" i="31"/>
  <c r="AK79" i="31"/>
  <c r="AJ79" i="31"/>
  <c r="AI79" i="31"/>
  <c r="AH79" i="31"/>
  <c r="AR78" i="31"/>
  <c r="BB78" i="31" s="1"/>
  <c r="AN78" i="31"/>
  <c r="AM78" i="31"/>
  <c r="AL78" i="31"/>
  <c r="AK78" i="31"/>
  <c r="AJ78" i="31"/>
  <c r="AI78" i="31"/>
  <c r="AH78" i="31"/>
  <c r="AR77" i="31"/>
  <c r="BB77" i="31" s="1"/>
  <c r="AN77" i="31"/>
  <c r="AM77" i="31"/>
  <c r="AL77" i="31"/>
  <c r="AK77" i="31"/>
  <c r="AJ77" i="31"/>
  <c r="AI77" i="31"/>
  <c r="AH77" i="31"/>
  <c r="AR76" i="31"/>
  <c r="BB76" i="31" s="1"/>
  <c r="AN76" i="31"/>
  <c r="AM76" i="31"/>
  <c r="AL76" i="31"/>
  <c r="AK76" i="31"/>
  <c r="AJ76" i="31"/>
  <c r="BD76" i="31" s="1"/>
  <c r="AI76" i="31"/>
  <c r="AH76" i="31"/>
  <c r="BB75" i="31"/>
  <c r="BD75" i="31"/>
  <c r="AR75" i="31"/>
  <c r="AN75" i="31"/>
  <c r="AM75" i="31"/>
  <c r="AL75" i="31"/>
  <c r="AK75" i="31"/>
  <c r="AJ75" i="31"/>
  <c r="AI75" i="31"/>
  <c r="AH75" i="31"/>
  <c r="BB74" i="31"/>
  <c r="AR74" i="31"/>
  <c r="AN74" i="31"/>
  <c r="AM74" i="31"/>
  <c r="AL74" i="31"/>
  <c r="AK74" i="31"/>
  <c r="AJ74" i="31"/>
  <c r="AI74" i="31"/>
  <c r="AH74" i="31"/>
  <c r="AR73" i="31"/>
  <c r="BB73" i="31" s="1"/>
  <c r="AN73" i="31"/>
  <c r="AM73" i="31"/>
  <c r="AL73" i="31"/>
  <c r="AK73" i="31"/>
  <c r="AJ73" i="31"/>
  <c r="AI73" i="31"/>
  <c r="AH73" i="31"/>
  <c r="AR72" i="31"/>
  <c r="BB72" i="31" s="1"/>
  <c r="AN72" i="31"/>
  <c r="AM72" i="31"/>
  <c r="AL72" i="31"/>
  <c r="AK72" i="31"/>
  <c r="AJ72" i="31"/>
  <c r="AI72" i="31"/>
  <c r="BD72" i="31" s="1"/>
  <c r="AH72" i="31"/>
  <c r="AR71" i="31"/>
  <c r="BB71" i="31" s="1"/>
  <c r="AN71" i="31"/>
  <c r="AM71" i="31"/>
  <c r="AL71" i="31"/>
  <c r="AK71" i="31"/>
  <c r="AJ71" i="31"/>
  <c r="AI71" i="31"/>
  <c r="BD71" i="31" s="1"/>
  <c r="AH71" i="31"/>
  <c r="BB70" i="31"/>
  <c r="AR70" i="31"/>
  <c r="AN70" i="31"/>
  <c r="AM70" i="31"/>
  <c r="AL70" i="31"/>
  <c r="AK70" i="31"/>
  <c r="AJ70" i="31"/>
  <c r="AI70" i="31"/>
  <c r="AH70" i="31"/>
  <c r="AR69" i="31"/>
  <c r="BB69" i="31" s="1"/>
  <c r="AN69" i="31"/>
  <c r="AM69" i="31"/>
  <c r="AL69" i="31"/>
  <c r="AK69" i="31"/>
  <c r="AJ69" i="31"/>
  <c r="AI69" i="31"/>
  <c r="AH69" i="31"/>
  <c r="AR68" i="31"/>
  <c r="BB68" i="31" s="1"/>
  <c r="AN68" i="31"/>
  <c r="AM68" i="31"/>
  <c r="AL68" i="31"/>
  <c r="BD68" i="31" s="1"/>
  <c r="AK68" i="31"/>
  <c r="AJ68" i="31"/>
  <c r="AI68" i="31"/>
  <c r="AH68" i="31"/>
  <c r="AR67" i="31"/>
  <c r="BB67" i="31" s="1"/>
  <c r="AN67" i="31"/>
  <c r="AM67" i="31"/>
  <c r="AL67" i="31"/>
  <c r="AK67" i="31"/>
  <c r="AJ67" i="31"/>
  <c r="AI67" i="31"/>
  <c r="BD67" i="31" s="1"/>
  <c r="AH67" i="31"/>
  <c r="BB66" i="31"/>
  <c r="AR66" i="31"/>
  <c r="AN66" i="31"/>
  <c r="AM66" i="31"/>
  <c r="AL66" i="31"/>
  <c r="AK66" i="31"/>
  <c r="AJ66" i="31"/>
  <c r="AI66" i="31"/>
  <c r="AH66" i="31"/>
  <c r="AR65" i="31"/>
  <c r="BB65" i="31" s="1"/>
  <c r="AN65" i="31"/>
  <c r="AM65" i="31"/>
  <c r="AL65" i="31"/>
  <c r="AK65" i="31"/>
  <c r="AJ65" i="31"/>
  <c r="AI65" i="31"/>
  <c r="AH65" i="31"/>
  <c r="AR64" i="31"/>
  <c r="BB64" i="31" s="1"/>
  <c r="AN64" i="31"/>
  <c r="AM64" i="31"/>
  <c r="AL64" i="31"/>
  <c r="AK64" i="31"/>
  <c r="AJ64" i="31"/>
  <c r="AI64" i="31"/>
  <c r="BD64" i="31" s="1"/>
  <c r="AH64" i="31"/>
  <c r="AR63" i="31"/>
  <c r="BB63" i="31" s="1"/>
  <c r="AN63" i="31"/>
  <c r="AM63" i="31"/>
  <c r="AL63" i="31"/>
  <c r="AK63" i="31"/>
  <c r="AJ63" i="31"/>
  <c r="AI63" i="31"/>
  <c r="BD63" i="31" s="1"/>
  <c r="AH63" i="31"/>
  <c r="BB62" i="31"/>
  <c r="AR62" i="31"/>
  <c r="AN62" i="31"/>
  <c r="AM62" i="31"/>
  <c r="AL62" i="31"/>
  <c r="AK62" i="31"/>
  <c r="AJ62" i="31"/>
  <c r="AI62" i="31"/>
  <c r="AH62" i="31"/>
  <c r="AR61" i="31"/>
  <c r="BB61" i="31" s="1"/>
  <c r="AN61" i="31"/>
  <c r="AM61" i="31"/>
  <c r="AL61" i="31"/>
  <c r="AK61" i="31"/>
  <c r="AJ61" i="31"/>
  <c r="AI61" i="31"/>
  <c r="AH61" i="31"/>
  <c r="AR60" i="31"/>
  <c r="BB60" i="31" s="1"/>
  <c r="AN60" i="31"/>
  <c r="AM60" i="31"/>
  <c r="AL60" i="31"/>
  <c r="AK60" i="31"/>
  <c r="AJ60" i="31"/>
  <c r="BD60" i="31" s="1"/>
  <c r="AI60" i="31"/>
  <c r="AH60" i="31"/>
  <c r="BB59" i="31"/>
  <c r="AR59" i="31"/>
  <c r="AN59" i="31"/>
  <c r="AM59" i="31"/>
  <c r="AL59" i="31"/>
  <c r="AK59" i="31"/>
  <c r="AJ59" i="31"/>
  <c r="AI59" i="31"/>
  <c r="BD59" i="31" s="1"/>
  <c r="AH59" i="31"/>
  <c r="BB58" i="31"/>
  <c r="AR58" i="31"/>
  <c r="AN58" i="31"/>
  <c r="AM58" i="31"/>
  <c r="AL58" i="31"/>
  <c r="AK58" i="31"/>
  <c r="AJ58" i="31"/>
  <c r="AI58" i="31"/>
  <c r="AH58" i="31"/>
  <c r="BB57" i="31"/>
  <c r="AR57" i="31"/>
  <c r="AN57" i="31"/>
  <c r="AM57" i="31"/>
  <c r="AL57" i="31"/>
  <c r="AK57" i="31"/>
  <c r="AJ57" i="31"/>
  <c r="AI57" i="31"/>
  <c r="AH57" i="31"/>
  <c r="AR56" i="31"/>
  <c r="BB56" i="31" s="1"/>
  <c r="AN56" i="31"/>
  <c r="AM56" i="31"/>
  <c r="AL56" i="31"/>
  <c r="AK56" i="31"/>
  <c r="AJ56" i="31"/>
  <c r="AI56" i="31"/>
  <c r="BD56" i="31" s="1"/>
  <c r="AH56" i="31"/>
  <c r="AR55" i="31"/>
  <c r="BB55" i="31" s="1"/>
  <c r="AN55" i="31"/>
  <c r="AM55" i="31"/>
  <c r="AL55" i="31"/>
  <c r="AK55" i="31"/>
  <c r="AJ55" i="31"/>
  <c r="AI55" i="31"/>
  <c r="BD55" i="31" s="1"/>
  <c r="AH55" i="31"/>
  <c r="BB54" i="31"/>
  <c r="AR54" i="31"/>
  <c r="AN54" i="31"/>
  <c r="AM54" i="31"/>
  <c r="AL54" i="31"/>
  <c r="AK54" i="31"/>
  <c r="AJ54" i="31"/>
  <c r="AI54" i="31"/>
  <c r="AH54" i="31"/>
  <c r="BD53" i="31"/>
  <c r="AR53" i="31"/>
  <c r="BB53" i="31" s="1"/>
  <c r="AN53" i="31"/>
  <c r="AM53" i="31"/>
  <c r="AL53" i="31"/>
  <c r="AK53" i="31"/>
  <c r="AJ53" i="31"/>
  <c r="AI53" i="31"/>
  <c r="AH53" i="31"/>
  <c r="BD52" i="31"/>
  <c r="AR52" i="31"/>
  <c r="BB52" i="31" s="1"/>
  <c r="AN52" i="31"/>
  <c r="AM52" i="31"/>
  <c r="AL52" i="31"/>
  <c r="AK52" i="31"/>
  <c r="AJ52" i="31"/>
  <c r="AI52" i="31"/>
  <c r="AH52" i="31"/>
  <c r="AR51" i="31"/>
  <c r="BB51" i="31" s="1"/>
  <c r="AN51" i="31"/>
  <c r="AM51" i="31"/>
  <c r="AL51" i="31"/>
  <c r="AK51" i="31"/>
  <c r="AJ51" i="31"/>
  <c r="AI51" i="31"/>
  <c r="BD51" i="31" s="1"/>
  <c r="AH51" i="31"/>
  <c r="AR50" i="31"/>
  <c r="BB50" i="31" s="1"/>
  <c r="AN50" i="31"/>
  <c r="AM50" i="31"/>
  <c r="AL50" i="31"/>
  <c r="AK50" i="31"/>
  <c r="AJ50" i="31"/>
  <c r="AI50" i="31"/>
  <c r="AH50" i="31"/>
  <c r="AR49" i="31"/>
  <c r="BB49" i="31" s="1"/>
  <c r="AN49" i="31"/>
  <c r="AM49" i="31"/>
  <c r="AL49" i="31"/>
  <c r="AK49" i="31"/>
  <c r="AJ49" i="31"/>
  <c r="AI49" i="31"/>
  <c r="AH49" i="31"/>
  <c r="BD48" i="31"/>
  <c r="AR48" i="31"/>
  <c r="BB48" i="31" s="1"/>
  <c r="AN48" i="31"/>
  <c r="AM48" i="31"/>
  <c r="AL48" i="31"/>
  <c r="AK48" i="31"/>
  <c r="AJ48" i="31"/>
  <c r="AI48" i="31"/>
  <c r="AH48" i="31"/>
  <c r="BD47" i="31"/>
  <c r="AR47" i="31"/>
  <c r="BB47" i="31" s="1"/>
  <c r="AN47" i="31"/>
  <c r="AM47" i="31"/>
  <c r="AL47" i="31"/>
  <c r="AK47" i="31"/>
  <c r="AJ47" i="31"/>
  <c r="AI47" i="31"/>
  <c r="AH47" i="31"/>
  <c r="AR46" i="31"/>
  <c r="BB46" i="31" s="1"/>
  <c r="AN46" i="31"/>
  <c r="AM46" i="31"/>
  <c r="AL46" i="31"/>
  <c r="AK46" i="31"/>
  <c r="AJ46" i="31"/>
  <c r="AI46" i="31"/>
  <c r="AH46" i="31"/>
  <c r="AR45" i="31"/>
  <c r="BB45" i="31" s="1"/>
  <c r="AN45" i="31"/>
  <c r="AM45" i="31"/>
  <c r="AL45" i="31"/>
  <c r="AK45" i="31"/>
  <c r="AJ45" i="31"/>
  <c r="AI45" i="31"/>
  <c r="AH45" i="31"/>
  <c r="BD44" i="31"/>
  <c r="AR44" i="31"/>
  <c r="BB44" i="31" s="1"/>
  <c r="AN44" i="31"/>
  <c r="AM44" i="31"/>
  <c r="AL44" i="31"/>
  <c r="AK44" i="31"/>
  <c r="AJ44" i="31"/>
  <c r="AI44" i="31"/>
  <c r="AH44" i="31"/>
  <c r="BB43" i="31"/>
  <c r="BD43" i="31"/>
  <c r="AR43" i="31"/>
  <c r="AN43" i="31"/>
  <c r="AM43" i="31"/>
  <c r="AL43" i="31"/>
  <c r="AK43" i="31"/>
  <c r="AJ43" i="31"/>
  <c r="AI43" i="31"/>
  <c r="AH43" i="31"/>
  <c r="BB42" i="31"/>
  <c r="AR42" i="31"/>
  <c r="AN42" i="31"/>
  <c r="AM42" i="31"/>
  <c r="AL42" i="31"/>
  <c r="AK42" i="31"/>
  <c r="AJ42" i="31"/>
  <c r="AI42" i="31"/>
  <c r="AH42" i="31"/>
  <c r="AR41" i="31"/>
  <c r="BB41" i="31" s="1"/>
  <c r="AN41" i="31"/>
  <c r="AM41" i="31"/>
  <c r="AL41" i="31"/>
  <c r="AK41" i="31"/>
  <c r="AJ41" i="31"/>
  <c r="AI41" i="31"/>
  <c r="AH41" i="31"/>
  <c r="BD40" i="31"/>
  <c r="AR40" i="31"/>
  <c r="BB40" i="31" s="1"/>
  <c r="AN40" i="31"/>
  <c r="AM40" i="31"/>
  <c r="AL40" i="31"/>
  <c r="AK40" i="31"/>
  <c r="AJ40" i="31"/>
  <c r="AI40" i="31"/>
  <c r="AH40" i="31"/>
  <c r="BD39" i="31"/>
  <c r="AR39" i="31"/>
  <c r="BB39" i="31" s="1"/>
  <c r="AN39" i="31"/>
  <c r="AM39" i="31"/>
  <c r="AL39" i="31"/>
  <c r="AK39" i="31"/>
  <c r="AJ39" i="31"/>
  <c r="AI39" i="31"/>
  <c r="AH39" i="31"/>
  <c r="AR38" i="31"/>
  <c r="BB38" i="31" s="1"/>
  <c r="AN38" i="31"/>
  <c r="AM38" i="31"/>
  <c r="AL38" i="31"/>
  <c r="AK38" i="31"/>
  <c r="AJ38" i="31"/>
  <c r="AI38" i="31"/>
  <c r="AH38" i="31"/>
  <c r="AR37" i="31"/>
  <c r="BB37" i="31" s="1"/>
  <c r="AN37" i="31"/>
  <c r="AM37" i="31"/>
  <c r="AL37" i="31"/>
  <c r="AK37" i="31"/>
  <c r="AJ37" i="31"/>
  <c r="AI37" i="31"/>
  <c r="AH37" i="31"/>
  <c r="AR36" i="31"/>
  <c r="BB36" i="31" s="1"/>
  <c r="AN36" i="31"/>
  <c r="BD36" i="31" s="1"/>
  <c r="AM36" i="31"/>
  <c r="AL36" i="31"/>
  <c r="AK36" i="31"/>
  <c r="AJ36" i="31"/>
  <c r="AI36" i="31"/>
  <c r="AH36" i="31"/>
  <c r="BD35" i="31"/>
  <c r="AR35" i="31"/>
  <c r="BB35" i="31" s="1"/>
  <c r="AN35" i="31"/>
  <c r="AM35" i="31"/>
  <c r="AL35" i="31"/>
  <c r="AK35" i="31"/>
  <c r="AJ35" i="31"/>
  <c r="AI35" i="31"/>
  <c r="AH35" i="31"/>
  <c r="AR34" i="31"/>
  <c r="BB34" i="31" s="1"/>
  <c r="AN34" i="31"/>
  <c r="AM34" i="31"/>
  <c r="AL34" i="31"/>
  <c r="AK34" i="31"/>
  <c r="AJ34" i="31"/>
  <c r="AI34" i="31"/>
  <c r="AH34" i="31"/>
  <c r="AR33" i="31"/>
  <c r="BB33" i="31" s="1"/>
  <c r="AN33" i="31"/>
  <c r="AM33" i="31"/>
  <c r="AL33" i="31"/>
  <c r="AK33" i="31"/>
  <c r="AJ33" i="31"/>
  <c r="AI33" i="31"/>
  <c r="AH33" i="31"/>
  <c r="AR32" i="31"/>
  <c r="BB32" i="31" s="1"/>
  <c r="AN32" i="31"/>
  <c r="AM32" i="31"/>
  <c r="BD32" i="31" s="1"/>
  <c r="AL32" i="31"/>
  <c r="AK32" i="31"/>
  <c r="AJ32" i="31"/>
  <c r="AI32" i="31"/>
  <c r="AH32" i="31"/>
  <c r="BB31" i="31"/>
  <c r="BD31" i="31"/>
  <c r="AR31" i="31"/>
  <c r="AN31" i="31"/>
  <c r="AM31" i="31"/>
  <c r="AL31" i="31"/>
  <c r="AK31" i="31"/>
  <c r="AJ31" i="31"/>
  <c r="AI31" i="31"/>
  <c r="AH31" i="31"/>
  <c r="BB30" i="31"/>
  <c r="AR30" i="31"/>
  <c r="AN30" i="31"/>
  <c r="AM30" i="31"/>
  <c r="AL30" i="31"/>
  <c r="AK30" i="31"/>
  <c r="AJ30" i="31"/>
  <c r="AI30" i="31"/>
  <c r="AH30" i="31"/>
  <c r="AR29" i="31"/>
  <c r="BB29" i="31" s="1"/>
  <c r="AN29" i="31"/>
  <c r="AM29" i="31"/>
  <c r="AL29" i="31"/>
  <c r="AK29" i="31"/>
  <c r="AJ29" i="31"/>
  <c r="AI29" i="31"/>
  <c r="AH29" i="31"/>
  <c r="AR28" i="31"/>
  <c r="BB28" i="31" s="1"/>
  <c r="AN28" i="31"/>
  <c r="AM28" i="31"/>
  <c r="AL28" i="31"/>
  <c r="BD28" i="31" s="1"/>
  <c r="AK28" i="31"/>
  <c r="AJ28" i="31"/>
  <c r="AI28" i="31"/>
  <c r="AH28" i="31"/>
  <c r="BD27" i="31"/>
  <c r="AR27" i="31"/>
  <c r="BB27" i="31" s="1"/>
  <c r="AN27" i="31"/>
  <c r="AM27" i="31"/>
  <c r="AL27" i="31"/>
  <c r="AK27" i="31"/>
  <c r="AJ27" i="31"/>
  <c r="AI27" i="31"/>
  <c r="AH27" i="31"/>
  <c r="AR26" i="31"/>
  <c r="BB26" i="31" s="1"/>
  <c r="AN26" i="31"/>
  <c r="AM26" i="31"/>
  <c r="AL26" i="31"/>
  <c r="AK26" i="31"/>
  <c r="AJ26" i="31"/>
  <c r="AI26" i="31"/>
  <c r="AH26" i="31"/>
  <c r="AR25" i="31"/>
  <c r="BB25" i="31" s="1"/>
  <c r="AN25" i="31"/>
  <c r="AM25" i="31"/>
  <c r="AL25" i="31"/>
  <c r="AK25" i="31"/>
  <c r="AJ25" i="31"/>
  <c r="AI25" i="31"/>
  <c r="AH25" i="31"/>
  <c r="AR24" i="31"/>
  <c r="BB24" i="31" s="1"/>
  <c r="AN24" i="31"/>
  <c r="AM24" i="31"/>
  <c r="AL24" i="31"/>
  <c r="BD24" i="31" s="1"/>
  <c r="AK24" i="31"/>
  <c r="AJ24" i="31"/>
  <c r="AI24" i="31"/>
  <c r="AH24" i="31"/>
  <c r="BB23" i="31"/>
  <c r="BD23" i="31"/>
  <c r="AR23" i="31"/>
  <c r="AN23" i="31"/>
  <c r="AM23" i="31"/>
  <c r="AL23" i="31"/>
  <c r="AK23" i="31"/>
  <c r="AJ23" i="31"/>
  <c r="AI23" i="31"/>
  <c r="AH23" i="31"/>
  <c r="BB22" i="31"/>
  <c r="AR22" i="31"/>
  <c r="AN22" i="31"/>
  <c r="AM22" i="31"/>
  <c r="AL22" i="31"/>
  <c r="AK22" i="31"/>
  <c r="AJ22" i="31"/>
  <c r="AI22" i="31"/>
  <c r="AH22" i="31"/>
  <c r="AR21" i="31"/>
  <c r="BB21" i="31" s="1"/>
  <c r="AN21" i="31"/>
  <c r="AM21" i="31"/>
  <c r="AL21" i="31"/>
  <c r="AK21" i="31"/>
  <c r="AJ21" i="31"/>
  <c r="AI21" i="31"/>
  <c r="AH21" i="31"/>
  <c r="AR20" i="31"/>
  <c r="BB20" i="31" s="1"/>
  <c r="AN20" i="31"/>
  <c r="AM20" i="31"/>
  <c r="AL20" i="31"/>
  <c r="AK20" i="31"/>
  <c r="AJ20" i="31"/>
  <c r="BD20" i="31" s="1"/>
  <c r="AI20" i="31"/>
  <c r="AH20" i="31"/>
  <c r="AR19" i="31"/>
  <c r="BB19" i="31" s="1"/>
  <c r="AN19" i="31"/>
  <c r="BD19" i="31" s="1"/>
  <c r="AM19" i="31"/>
  <c r="AL19" i="31"/>
  <c r="AK19" i="31"/>
  <c r="AJ19" i="31"/>
  <c r="AI19" i="31"/>
  <c r="AH19" i="31"/>
  <c r="BD18" i="31"/>
  <c r="AR18" i="31"/>
  <c r="BB18" i="31" s="1"/>
  <c r="AN18" i="31"/>
  <c r="AM18" i="31"/>
  <c r="AL18" i="31"/>
  <c r="AK18" i="31"/>
  <c r="AJ18" i="31"/>
  <c r="AI18" i="31"/>
  <c r="AH18" i="31"/>
  <c r="BB17" i="31"/>
  <c r="AR17" i="31"/>
  <c r="AN17" i="31"/>
  <c r="AM17" i="31"/>
  <c r="AL17" i="31"/>
  <c r="AK17" i="31"/>
  <c r="AJ17" i="31"/>
  <c r="AI17" i="31"/>
  <c r="BD17" i="31" s="1"/>
  <c r="AH17" i="31"/>
  <c r="AR16" i="31"/>
  <c r="BB16" i="31" s="1"/>
  <c r="AN16" i="31"/>
  <c r="AM16" i="31"/>
  <c r="AL16" i="31"/>
  <c r="AK16" i="31"/>
  <c r="AJ16" i="31"/>
  <c r="BD16" i="31" s="1"/>
  <c r="AI16" i="31"/>
  <c r="AH16" i="31"/>
  <c r="AR15" i="31"/>
  <c r="BB15" i="31" s="1"/>
  <c r="AN15" i="31"/>
  <c r="BD15" i="31" s="1"/>
  <c r="AM15" i="31"/>
  <c r="AL15" i="31"/>
  <c r="AK15" i="31"/>
  <c r="AJ15" i="31"/>
  <c r="AI15" i="31"/>
  <c r="AH15" i="31"/>
  <c r="BB14" i="31"/>
  <c r="BD14" i="31"/>
  <c r="AR14" i="31"/>
  <c r="AN14" i="31"/>
  <c r="AM14" i="31"/>
  <c r="AL14" i="31"/>
  <c r="AK14" i="31"/>
  <c r="AJ14" i="31"/>
  <c r="AI14" i="31"/>
  <c r="AH14" i="31"/>
  <c r="AR13" i="31"/>
  <c r="BB13" i="31" s="1"/>
  <c r="AN13" i="31"/>
  <c r="AM13" i="31"/>
  <c r="AL13" i="31"/>
  <c r="AK13" i="31"/>
  <c r="AJ13" i="31"/>
  <c r="AI13" i="31"/>
  <c r="AH13" i="31"/>
  <c r="AR12" i="31"/>
  <c r="BB12" i="31" s="1"/>
  <c r="AN12" i="31"/>
  <c r="AM12" i="31"/>
  <c r="AL12" i="31"/>
  <c r="AK12" i="31"/>
  <c r="AJ12" i="31"/>
  <c r="BD12" i="31" s="1"/>
  <c r="AI12" i="31"/>
  <c r="AH12" i="31"/>
  <c r="AR11" i="31"/>
  <c r="BB11" i="31" s="1"/>
  <c r="AN11" i="31"/>
  <c r="BD11" i="31" s="1"/>
  <c r="AM11" i="31"/>
  <c r="AL11" i="31"/>
  <c r="AK11" i="31"/>
  <c r="AJ11" i="31"/>
  <c r="AI11" i="31"/>
  <c r="AH11" i="31"/>
  <c r="BD10" i="31"/>
  <c r="AR10" i="31"/>
  <c r="BB10" i="31" s="1"/>
  <c r="AN10" i="31"/>
  <c r="AM10" i="31"/>
  <c r="AL10" i="31"/>
  <c r="AK10" i="31"/>
  <c r="AJ10" i="31"/>
  <c r="AI10" i="31"/>
  <c r="AH10" i="31"/>
  <c r="AR9" i="31"/>
  <c r="BB9" i="31" s="1"/>
  <c r="AN9" i="31"/>
  <c r="AM9" i="31"/>
  <c r="AL9" i="31"/>
  <c r="AK9" i="31"/>
  <c r="AJ9" i="31"/>
  <c r="AI9" i="31"/>
  <c r="BD9" i="31" s="1"/>
  <c r="AH9" i="31"/>
  <c r="AR8" i="31"/>
  <c r="BB8" i="31" s="1"/>
  <c r="AN8" i="31"/>
  <c r="AM8" i="31"/>
  <c r="AL8" i="31"/>
  <c r="AK8" i="31"/>
  <c r="AJ8" i="31"/>
  <c r="BD8" i="31" s="1"/>
  <c r="AI8" i="31"/>
  <c r="AH8" i="31"/>
  <c r="AR7" i="31"/>
  <c r="BB7" i="31" s="1"/>
  <c r="AN7" i="31"/>
  <c r="AM7" i="31"/>
  <c r="BD7" i="31" s="1"/>
  <c r="AL7" i="31"/>
  <c r="AK7" i="31"/>
  <c r="AJ7" i="31"/>
  <c r="AI7" i="31"/>
  <c r="AH7" i="31"/>
  <c r="BB6" i="31"/>
  <c r="BD6" i="31"/>
  <c r="AR6" i="31"/>
  <c r="AN6" i="31"/>
  <c r="AM6" i="31"/>
  <c r="AL6" i="31"/>
  <c r="AK6" i="31"/>
  <c r="AJ6" i="31"/>
  <c r="AI6" i="31"/>
  <c r="AH6" i="31"/>
  <c r="BB5" i="31"/>
  <c r="AR5" i="31"/>
  <c r="AN5" i="31"/>
  <c r="AM5" i="31"/>
  <c r="AL5" i="31"/>
  <c r="AK5" i="31"/>
  <c r="AJ5" i="31"/>
  <c r="AI5" i="31"/>
  <c r="BD5" i="31" s="1"/>
  <c r="AH5" i="31"/>
  <c r="AR4" i="31"/>
  <c r="BB4" i="31" s="1"/>
  <c r="AN4" i="31"/>
  <c r="AM4" i="31"/>
  <c r="AL4" i="31"/>
  <c r="AK4" i="31"/>
  <c r="AJ4" i="31"/>
  <c r="AI4" i="31"/>
  <c r="BD4" i="31" s="1"/>
  <c r="AH4" i="31"/>
  <c r="AR3" i="31"/>
  <c r="BB3" i="31" s="1"/>
  <c r="AN3" i="31"/>
  <c r="AM3" i="31"/>
  <c r="AL3" i="31"/>
  <c r="AK3" i="31"/>
  <c r="AJ3" i="31"/>
  <c r="AI3" i="31"/>
  <c r="BD3" i="31" s="1"/>
  <c r="AH3" i="31"/>
  <c r="AR2" i="31"/>
  <c r="BB2" i="31" s="1"/>
  <c r="AN2" i="31"/>
  <c r="AM2" i="31"/>
  <c r="AL2" i="31"/>
  <c r="BD2" i="31" s="1"/>
  <c r="AK2" i="31"/>
  <c r="AJ2" i="31"/>
  <c r="AI2" i="31"/>
  <c r="AH2" i="31"/>
  <c r="AR1" i="31"/>
  <c r="AN1" i="31"/>
  <c r="AM1" i="31"/>
  <c r="AL1" i="31"/>
  <c r="AK1" i="31"/>
  <c r="AJ1" i="31"/>
  <c r="AI1" i="31"/>
  <c r="AS132" i="30"/>
  <c r="AR132" i="30"/>
  <c r="BC132" i="30" s="1"/>
  <c r="AN132" i="30"/>
  <c r="BA132" i="30" s="1"/>
  <c r="AM132" i="30"/>
  <c r="AZ132" i="30" s="1"/>
  <c r="AL132" i="30"/>
  <c r="AY132" i="30" s="1"/>
  <c r="AK132" i="30"/>
  <c r="AX132" i="30" s="1"/>
  <c r="AJ132" i="30"/>
  <c r="AW132" i="30" s="1"/>
  <c r="AI132" i="30"/>
  <c r="AV132" i="30" s="1"/>
  <c r="AH132" i="30"/>
  <c r="AS131" i="30"/>
  <c r="AR131" i="30"/>
  <c r="BC131" i="30" s="1"/>
  <c r="AN131" i="30"/>
  <c r="BA131" i="30" s="1"/>
  <c r="AM131" i="30"/>
  <c r="AZ131" i="30" s="1"/>
  <c r="AL131" i="30"/>
  <c r="AY131" i="30" s="1"/>
  <c r="AK131" i="30"/>
  <c r="AX131" i="30" s="1"/>
  <c r="AJ131" i="30"/>
  <c r="AW131" i="30" s="1"/>
  <c r="AI131" i="30"/>
  <c r="AV131" i="30" s="1"/>
  <c r="AH131" i="30"/>
  <c r="AS130" i="30"/>
  <c r="AR130" i="30"/>
  <c r="BC130" i="30" s="1"/>
  <c r="AN130" i="30"/>
  <c r="BA130" i="30" s="1"/>
  <c r="AM130" i="30"/>
  <c r="AZ130" i="30" s="1"/>
  <c r="AL130" i="30"/>
  <c r="AY130" i="30" s="1"/>
  <c r="AK130" i="30"/>
  <c r="AX130" i="30" s="1"/>
  <c r="AJ130" i="30"/>
  <c r="AW130" i="30" s="1"/>
  <c r="AI130" i="30"/>
  <c r="AV130" i="30" s="1"/>
  <c r="AH130" i="30"/>
  <c r="AS129" i="30"/>
  <c r="AR129" i="30"/>
  <c r="BC129" i="30" s="1"/>
  <c r="AN129" i="30"/>
  <c r="BA129" i="30" s="1"/>
  <c r="AM129" i="30"/>
  <c r="AZ129" i="30" s="1"/>
  <c r="AL129" i="30"/>
  <c r="AY129" i="30" s="1"/>
  <c r="AK129" i="30"/>
  <c r="AX129" i="30" s="1"/>
  <c r="AJ129" i="30"/>
  <c r="AW129" i="30" s="1"/>
  <c r="AI129" i="30"/>
  <c r="AV129" i="30" s="1"/>
  <c r="AH129" i="30"/>
  <c r="AS128" i="30"/>
  <c r="AR128" i="30"/>
  <c r="BC128" i="30" s="1"/>
  <c r="AN128" i="30"/>
  <c r="BA128" i="30" s="1"/>
  <c r="AM128" i="30"/>
  <c r="AZ128" i="30" s="1"/>
  <c r="AL128" i="30"/>
  <c r="AY128" i="30" s="1"/>
  <c r="AK128" i="30"/>
  <c r="AX128" i="30" s="1"/>
  <c r="AJ128" i="30"/>
  <c r="AW128" i="30" s="1"/>
  <c r="AI128" i="30"/>
  <c r="AV128" i="30" s="1"/>
  <c r="AH128" i="30"/>
  <c r="AS127" i="30"/>
  <c r="AR127" i="30"/>
  <c r="BC127" i="30" s="1"/>
  <c r="AN127" i="30"/>
  <c r="BA127" i="30" s="1"/>
  <c r="AM127" i="30"/>
  <c r="AZ127" i="30" s="1"/>
  <c r="AL127" i="30"/>
  <c r="AY127" i="30" s="1"/>
  <c r="AK127" i="30"/>
  <c r="AX127" i="30" s="1"/>
  <c r="AJ127" i="30"/>
  <c r="AW127" i="30" s="1"/>
  <c r="AI127" i="30"/>
  <c r="AV127" i="30" s="1"/>
  <c r="AH127" i="30"/>
  <c r="AS126" i="30"/>
  <c r="AR126" i="30"/>
  <c r="BC126" i="30" s="1"/>
  <c r="AN126" i="30"/>
  <c r="BA126" i="30" s="1"/>
  <c r="AM126" i="30"/>
  <c r="AZ126" i="30" s="1"/>
  <c r="AL126" i="30"/>
  <c r="AY126" i="30" s="1"/>
  <c r="AK126" i="30"/>
  <c r="AX126" i="30" s="1"/>
  <c r="AJ126" i="30"/>
  <c r="AW126" i="30" s="1"/>
  <c r="AI126" i="30"/>
  <c r="AV126" i="30" s="1"/>
  <c r="AH126" i="30"/>
  <c r="AS125" i="30"/>
  <c r="AR125" i="30"/>
  <c r="BC125" i="30" s="1"/>
  <c r="AN125" i="30"/>
  <c r="BA125" i="30" s="1"/>
  <c r="AM125" i="30"/>
  <c r="AZ125" i="30" s="1"/>
  <c r="AL125" i="30"/>
  <c r="AY125" i="30" s="1"/>
  <c r="AK125" i="30"/>
  <c r="AX125" i="30" s="1"/>
  <c r="AJ125" i="30"/>
  <c r="AW125" i="30" s="1"/>
  <c r="AI125" i="30"/>
  <c r="AV125" i="30" s="1"/>
  <c r="AH125" i="30"/>
  <c r="AS124" i="30"/>
  <c r="AR124" i="30"/>
  <c r="BC124" i="30" s="1"/>
  <c r="AN124" i="30"/>
  <c r="BA124" i="30" s="1"/>
  <c r="AM124" i="30"/>
  <c r="AZ124" i="30" s="1"/>
  <c r="AL124" i="30"/>
  <c r="AY124" i="30" s="1"/>
  <c r="AK124" i="30"/>
  <c r="AX124" i="30" s="1"/>
  <c r="AJ124" i="30"/>
  <c r="AW124" i="30" s="1"/>
  <c r="AI124" i="30"/>
  <c r="AV124" i="30" s="1"/>
  <c r="AH124" i="30"/>
  <c r="AS123" i="30"/>
  <c r="AR123" i="30"/>
  <c r="BC123" i="30" s="1"/>
  <c r="AN123" i="30"/>
  <c r="BA123" i="30" s="1"/>
  <c r="AM123" i="30"/>
  <c r="AZ123" i="30" s="1"/>
  <c r="AL123" i="30"/>
  <c r="AY123" i="30" s="1"/>
  <c r="AK123" i="30"/>
  <c r="AX123" i="30" s="1"/>
  <c r="AJ123" i="30"/>
  <c r="AW123" i="30" s="1"/>
  <c r="AI123" i="30"/>
  <c r="AV123" i="30" s="1"/>
  <c r="AH123" i="30"/>
  <c r="AS122" i="30"/>
  <c r="AR122" i="30"/>
  <c r="BC122" i="30" s="1"/>
  <c r="AN122" i="30"/>
  <c r="BA122" i="30" s="1"/>
  <c r="AM122" i="30"/>
  <c r="AZ122" i="30" s="1"/>
  <c r="AL122" i="30"/>
  <c r="AY122" i="30" s="1"/>
  <c r="AK122" i="30"/>
  <c r="AX122" i="30" s="1"/>
  <c r="AJ122" i="30"/>
  <c r="AW122" i="30" s="1"/>
  <c r="AI122" i="30"/>
  <c r="AV122" i="30" s="1"/>
  <c r="AH122" i="30"/>
  <c r="AS121" i="30"/>
  <c r="AR121" i="30"/>
  <c r="BC121" i="30" s="1"/>
  <c r="AN121" i="30"/>
  <c r="BA121" i="30" s="1"/>
  <c r="AM121" i="30"/>
  <c r="AZ121" i="30" s="1"/>
  <c r="AL121" i="30"/>
  <c r="AY121" i="30" s="1"/>
  <c r="AK121" i="30"/>
  <c r="AX121" i="30" s="1"/>
  <c r="AJ121" i="30"/>
  <c r="AW121" i="30" s="1"/>
  <c r="AI121" i="30"/>
  <c r="AV121" i="30" s="1"/>
  <c r="AH121" i="30"/>
  <c r="AS120" i="30"/>
  <c r="AR120" i="30"/>
  <c r="BC120" i="30" s="1"/>
  <c r="AN120" i="30"/>
  <c r="BA120" i="30" s="1"/>
  <c r="AM120" i="30"/>
  <c r="AZ120" i="30" s="1"/>
  <c r="AL120" i="30"/>
  <c r="AY120" i="30" s="1"/>
  <c r="AK120" i="30"/>
  <c r="AX120" i="30" s="1"/>
  <c r="AJ120" i="30"/>
  <c r="AW120" i="30" s="1"/>
  <c r="AI120" i="30"/>
  <c r="AV120" i="30" s="1"/>
  <c r="AH120" i="30"/>
  <c r="AS119" i="30"/>
  <c r="AR119" i="30"/>
  <c r="BC119" i="30" s="1"/>
  <c r="AN119" i="30"/>
  <c r="BA119" i="30" s="1"/>
  <c r="AM119" i="30"/>
  <c r="AZ119" i="30" s="1"/>
  <c r="AL119" i="30"/>
  <c r="AY119" i="30" s="1"/>
  <c r="AK119" i="30"/>
  <c r="AX119" i="30" s="1"/>
  <c r="AJ119" i="30"/>
  <c r="AW119" i="30" s="1"/>
  <c r="AI119" i="30"/>
  <c r="AV119" i="30" s="1"/>
  <c r="AH119" i="30"/>
  <c r="AS118" i="30"/>
  <c r="AR118" i="30"/>
  <c r="BC118" i="30" s="1"/>
  <c r="AN118" i="30"/>
  <c r="BA118" i="30" s="1"/>
  <c r="AM118" i="30"/>
  <c r="AZ118" i="30" s="1"/>
  <c r="AL118" i="30"/>
  <c r="AY118" i="30" s="1"/>
  <c r="AK118" i="30"/>
  <c r="AX118" i="30" s="1"/>
  <c r="AJ118" i="30"/>
  <c r="AW118" i="30" s="1"/>
  <c r="AI118" i="30"/>
  <c r="AV118" i="30" s="1"/>
  <c r="AH118" i="30"/>
  <c r="AS117" i="30"/>
  <c r="AR117" i="30"/>
  <c r="BC117" i="30" s="1"/>
  <c r="AN117" i="30"/>
  <c r="BA117" i="30" s="1"/>
  <c r="AM117" i="30"/>
  <c r="AZ117" i="30" s="1"/>
  <c r="AL117" i="30"/>
  <c r="AY117" i="30" s="1"/>
  <c r="AK117" i="30"/>
  <c r="AX117" i="30" s="1"/>
  <c r="AJ117" i="30"/>
  <c r="AW117" i="30" s="1"/>
  <c r="AI117" i="30"/>
  <c r="AV117" i="30" s="1"/>
  <c r="AH117" i="30"/>
  <c r="AS116" i="30"/>
  <c r="AR116" i="30"/>
  <c r="BC116" i="30" s="1"/>
  <c r="AN116" i="30"/>
  <c r="BA116" i="30" s="1"/>
  <c r="AM116" i="30"/>
  <c r="AZ116" i="30" s="1"/>
  <c r="AL116" i="30"/>
  <c r="AY116" i="30" s="1"/>
  <c r="AK116" i="30"/>
  <c r="AX116" i="30" s="1"/>
  <c r="AJ116" i="30"/>
  <c r="AW116" i="30" s="1"/>
  <c r="AI116" i="30"/>
  <c r="AV116" i="30" s="1"/>
  <c r="AH116" i="30"/>
  <c r="AS115" i="30"/>
  <c r="AR115" i="30"/>
  <c r="BC115" i="30" s="1"/>
  <c r="AN115" i="30"/>
  <c r="BA115" i="30" s="1"/>
  <c r="AM115" i="30"/>
  <c r="AZ115" i="30" s="1"/>
  <c r="AL115" i="30"/>
  <c r="AY115" i="30" s="1"/>
  <c r="AK115" i="30"/>
  <c r="AX115" i="30" s="1"/>
  <c r="AJ115" i="30"/>
  <c r="AW115" i="30" s="1"/>
  <c r="AI115" i="30"/>
  <c r="AV115" i="30" s="1"/>
  <c r="AH115" i="30"/>
  <c r="AS114" i="30"/>
  <c r="AR114" i="30"/>
  <c r="BC114" i="30" s="1"/>
  <c r="AN114" i="30"/>
  <c r="BA114" i="30" s="1"/>
  <c r="AM114" i="30"/>
  <c r="AZ114" i="30" s="1"/>
  <c r="AL114" i="30"/>
  <c r="AY114" i="30" s="1"/>
  <c r="AK114" i="30"/>
  <c r="AX114" i="30" s="1"/>
  <c r="AJ114" i="30"/>
  <c r="AW114" i="30" s="1"/>
  <c r="AI114" i="30"/>
  <c r="AV114" i="30" s="1"/>
  <c r="AH114" i="30"/>
  <c r="AS113" i="30"/>
  <c r="AR113" i="30"/>
  <c r="BC113" i="30" s="1"/>
  <c r="AN113" i="30"/>
  <c r="BA113" i="30" s="1"/>
  <c r="AM113" i="30"/>
  <c r="AZ113" i="30" s="1"/>
  <c r="AL113" i="30"/>
  <c r="AY113" i="30" s="1"/>
  <c r="AK113" i="30"/>
  <c r="AX113" i="30" s="1"/>
  <c r="AJ113" i="30"/>
  <c r="AW113" i="30" s="1"/>
  <c r="AI113" i="30"/>
  <c r="AV113" i="30" s="1"/>
  <c r="AH113" i="30"/>
  <c r="AS112" i="30"/>
  <c r="AR112" i="30"/>
  <c r="BC112" i="30" s="1"/>
  <c r="AN112" i="30"/>
  <c r="BA112" i="30" s="1"/>
  <c r="AM112" i="30"/>
  <c r="AZ112" i="30" s="1"/>
  <c r="AL112" i="30"/>
  <c r="AY112" i="30" s="1"/>
  <c r="AK112" i="30"/>
  <c r="AX112" i="30" s="1"/>
  <c r="AJ112" i="30"/>
  <c r="AW112" i="30" s="1"/>
  <c r="AI112" i="30"/>
  <c r="AV112" i="30" s="1"/>
  <c r="AH112" i="30"/>
  <c r="AS111" i="30"/>
  <c r="AR111" i="30"/>
  <c r="BC111" i="30" s="1"/>
  <c r="AN111" i="30"/>
  <c r="BA111" i="30" s="1"/>
  <c r="AM111" i="30"/>
  <c r="AZ111" i="30" s="1"/>
  <c r="AL111" i="30"/>
  <c r="AY111" i="30" s="1"/>
  <c r="AK111" i="30"/>
  <c r="AX111" i="30" s="1"/>
  <c r="AJ111" i="30"/>
  <c r="AW111" i="30" s="1"/>
  <c r="AI111" i="30"/>
  <c r="AV111" i="30" s="1"/>
  <c r="AH111" i="30"/>
  <c r="AS110" i="30"/>
  <c r="AR110" i="30"/>
  <c r="BC110" i="30" s="1"/>
  <c r="AN110" i="30"/>
  <c r="BA110" i="30" s="1"/>
  <c r="AM110" i="30"/>
  <c r="AZ110" i="30" s="1"/>
  <c r="AL110" i="30"/>
  <c r="AY110" i="30" s="1"/>
  <c r="AK110" i="30"/>
  <c r="AX110" i="30" s="1"/>
  <c r="AJ110" i="30"/>
  <c r="AW110" i="30" s="1"/>
  <c r="AI110" i="30"/>
  <c r="AV110" i="30" s="1"/>
  <c r="AH110" i="30"/>
  <c r="AS109" i="30"/>
  <c r="AR109" i="30"/>
  <c r="BC109" i="30" s="1"/>
  <c r="AN109" i="30"/>
  <c r="BA109" i="30" s="1"/>
  <c r="AM109" i="30"/>
  <c r="AZ109" i="30" s="1"/>
  <c r="AL109" i="30"/>
  <c r="AY109" i="30" s="1"/>
  <c r="AK109" i="30"/>
  <c r="AX109" i="30" s="1"/>
  <c r="AJ109" i="30"/>
  <c r="AW109" i="30" s="1"/>
  <c r="AI109" i="30"/>
  <c r="AV109" i="30" s="1"/>
  <c r="AH109" i="30"/>
  <c r="AS108" i="30"/>
  <c r="AR108" i="30"/>
  <c r="BC108" i="30" s="1"/>
  <c r="AN108" i="30"/>
  <c r="BA108" i="30" s="1"/>
  <c r="AM108" i="30"/>
  <c r="AZ108" i="30" s="1"/>
  <c r="AL108" i="30"/>
  <c r="AY108" i="30" s="1"/>
  <c r="AK108" i="30"/>
  <c r="AX108" i="30" s="1"/>
  <c r="AJ108" i="30"/>
  <c r="AW108" i="30" s="1"/>
  <c r="AI108" i="30"/>
  <c r="AV108" i="30" s="1"/>
  <c r="AH108" i="30"/>
  <c r="AS107" i="30"/>
  <c r="AR107" i="30"/>
  <c r="BC107" i="30" s="1"/>
  <c r="AN107" i="30"/>
  <c r="BA107" i="30" s="1"/>
  <c r="AM107" i="30"/>
  <c r="AZ107" i="30" s="1"/>
  <c r="AL107" i="30"/>
  <c r="AY107" i="30" s="1"/>
  <c r="AK107" i="30"/>
  <c r="AX107" i="30" s="1"/>
  <c r="AJ107" i="30"/>
  <c r="AW107" i="30" s="1"/>
  <c r="AI107" i="30"/>
  <c r="AV107" i="30" s="1"/>
  <c r="AH107" i="30"/>
  <c r="AS106" i="30"/>
  <c r="AR106" i="30"/>
  <c r="BC106" i="30" s="1"/>
  <c r="AN106" i="30"/>
  <c r="BA106" i="30" s="1"/>
  <c r="AM106" i="30"/>
  <c r="AZ106" i="30" s="1"/>
  <c r="AL106" i="30"/>
  <c r="AY106" i="30" s="1"/>
  <c r="AK106" i="30"/>
  <c r="AX106" i="30" s="1"/>
  <c r="AJ106" i="30"/>
  <c r="AW106" i="30" s="1"/>
  <c r="AI106" i="30"/>
  <c r="AV106" i="30" s="1"/>
  <c r="AH106" i="30"/>
  <c r="AS105" i="30"/>
  <c r="AR105" i="30"/>
  <c r="BC105" i="30" s="1"/>
  <c r="AN105" i="30"/>
  <c r="BA105" i="30" s="1"/>
  <c r="AM105" i="30"/>
  <c r="AZ105" i="30" s="1"/>
  <c r="AL105" i="30"/>
  <c r="AY105" i="30" s="1"/>
  <c r="AK105" i="30"/>
  <c r="AX105" i="30" s="1"/>
  <c r="AJ105" i="30"/>
  <c r="AW105" i="30" s="1"/>
  <c r="AI105" i="30"/>
  <c r="AV105" i="30" s="1"/>
  <c r="AH105" i="30"/>
  <c r="AS104" i="30"/>
  <c r="AR104" i="30"/>
  <c r="BC104" i="30" s="1"/>
  <c r="AN104" i="30"/>
  <c r="BA104" i="30" s="1"/>
  <c r="AM104" i="30"/>
  <c r="AZ104" i="30" s="1"/>
  <c r="AL104" i="30"/>
  <c r="AY104" i="30" s="1"/>
  <c r="AK104" i="30"/>
  <c r="AX104" i="30" s="1"/>
  <c r="AJ104" i="30"/>
  <c r="AW104" i="30" s="1"/>
  <c r="AI104" i="30"/>
  <c r="AV104" i="30" s="1"/>
  <c r="AH104" i="30"/>
  <c r="AS103" i="30"/>
  <c r="AR103" i="30"/>
  <c r="BC103" i="30" s="1"/>
  <c r="AN103" i="30"/>
  <c r="BA103" i="30" s="1"/>
  <c r="AM103" i="30"/>
  <c r="AZ103" i="30" s="1"/>
  <c r="AL103" i="30"/>
  <c r="AY103" i="30" s="1"/>
  <c r="AK103" i="30"/>
  <c r="AX103" i="30" s="1"/>
  <c r="AJ103" i="30"/>
  <c r="AW103" i="30" s="1"/>
  <c r="AI103" i="30"/>
  <c r="AV103" i="30" s="1"/>
  <c r="AH103" i="30"/>
  <c r="AS102" i="30"/>
  <c r="AR102" i="30"/>
  <c r="BC102" i="30" s="1"/>
  <c r="AN102" i="30"/>
  <c r="BA102" i="30" s="1"/>
  <c r="AM102" i="30"/>
  <c r="AZ102" i="30" s="1"/>
  <c r="AL102" i="30"/>
  <c r="AY102" i="30" s="1"/>
  <c r="AK102" i="30"/>
  <c r="AX102" i="30" s="1"/>
  <c r="AJ102" i="30"/>
  <c r="AW102" i="30" s="1"/>
  <c r="AI102" i="30"/>
  <c r="AV102" i="30" s="1"/>
  <c r="AH102" i="30"/>
  <c r="AS101" i="30"/>
  <c r="AR101" i="30"/>
  <c r="BC101" i="30" s="1"/>
  <c r="AN101" i="30"/>
  <c r="BA101" i="30" s="1"/>
  <c r="AM101" i="30"/>
  <c r="AZ101" i="30" s="1"/>
  <c r="AL101" i="30"/>
  <c r="AY101" i="30" s="1"/>
  <c r="AK101" i="30"/>
  <c r="AX101" i="30" s="1"/>
  <c r="AJ101" i="30"/>
  <c r="AW101" i="30" s="1"/>
  <c r="AI101" i="30"/>
  <c r="AV101" i="30" s="1"/>
  <c r="AH101" i="30"/>
  <c r="AS100" i="30"/>
  <c r="AR100" i="30"/>
  <c r="BC100" i="30" s="1"/>
  <c r="AN100" i="30"/>
  <c r="BA100" i="30" s="1"/>
  <c r="AM100" i="30"/>
  <c r="AZ100" i="30" s="1"/>
  <c r="AL100" i="30"/>
  <c r="AY100" i="30" s="1"/>
  <c r="AK100" i="30"/>
  <c r="AX100" i="30" s="1"/>
  <c r="AJ100" i="30"/>
  <c r="AW100" i="30" s="1"/>
  <c r="AI100" i="30"/>
  <c r="AV100" i="30" s="1"/>
  <c r="AH100" i="30"/>
  <c r="AS99" i="30"/>
  <c r="AR99" i="30"/>
  <c r="BC99" i="30" s="1"/>
  <c r="AN99" i="30"/>
  <c r="BA99" i="30" s="1"/>
  <c r="AM99" i="30"/>
  <c r="AZ99" i="30" s="1"/>
  <c r="AL99" i="30"/>
  <c r="AY99" i="30" s="1"/>
  <c r="AK99" i="30"/>
  <c r="AX99" i="30" s="1"/>
  <c r="AJ99" i="30"/>
  <c r="AW99" i="30" s="1"/>
  <c r="AI99" i="30"/>
  <c r="AV99" i="30" s="1"/>
  <c r="AH99" i="30"/>
  <c r="AS98" i="30"/>
  <c r="AR98" i="30"/>
  <c r="BC98" i="30" s="1"/>
  <c r="AN98" i="30"/>
  <c r="BA98" i="30" s="1"/>
  <c r="AM98" i="30"/>
  <c r="AZ98" i="30" s="1"/>
  <c r="AL98" i="30"/>
  <c r="AY98" i="30" s="1"/>
  <c r="AK98" i="30"/>
  <c r="AX98" i="30" s="1"/>
  <c r="AJ98" i="30"/>
  <c r="AW98" i="30" s="1"/>
  <c r="AI98" i="30"/>
  <c r="AV98" i="30" s="1"/>
  <c r="AH98" i="30"/>
  <c r="AS97" i="30"/>
  <c r="AR97" i="30"/>
  <c r="BC97" i="30" s="1"/>
  <c r="AN97" i="30"/>
  <c r="BA97" i="30" s="1"/>
  <c r="AM97" i="30"/>
  <c r="AZ97" i="30" s="1"/>
  <c r="AL97" i="30"/>
  <c r="AY97" i="30" s="1"/>
  <c r="AK97" i="30"/>
  <c r="AX97" i="30" s="1"/>
  <c r="AJ97" i="30"/>
  <c r="AW97" i="30" s="1"/>
  <c r="AI97" i="30"/>
  <c r="AV97" i="30" s="1"/>
  <c r="AH97" i="30"/>
  <c r="AS96" i="30"/>
  <c r="AR96" i="30"/>
  <c r="BC96" i="30" s="1"/>
  <c r="AN96" i="30"/>
  <c r="BA96" i="30" s="1"/>
  <c r="AM96" i="30"/>
  <c r="AZ96" i="30" s="1"/>
  <c r="AL96" i="30"/>
  <c r="AY96" i="30" s="1"/>
  <c r="AK96" i="30"/>
  <c r="AX96" i="30" s="1"/>
  <c r="AJ96" i="30"/>
  <c r="AW96" i="30" s="1"/>
  <c r="AI96" i="30"/>
  <c r="AV96" i="30" s="1"/>
  <c r="AH96" i="30"/>
  <c r="AS95" i="30"/>
  <c r="AR95" i="30"/>
  <c r="BC95" i="30" s="1"/>
  <c r="AN95" i="30"/>
  <c r="BA95" i="30" s="1"/>
  <c r="AM95" i="30"/>
  <c r="AZ95" i="30" s="1"/>
  <c r="AL95" i="30"/>
  <c r="AY95" i="30" s="1"/>
  <c r="AK95" i="30"/>
  <c r="AX95" i="30" s="1"/>
  <c r="AJ95" i="30"/>
  <c r="AW95" i="30" s="1"/>
  <c r="AI95" i="30"/>
  <c r="AV95" i="30" s="1"/>
  <c r="AH95" i="30"/>
  <c r="AS94" i="30"/>
  <c r="AR94" i="30"/>
  <c r="BC94" i="30" s="1"/>
  <c r="AN94" i="30"/>
  <c r="BA94" i="30" s="1"/>
  <c r="AM94" i="30"/>
  <c r="AZ94" i="30" s="1"/>
  <c r="AL94" i="30"/>
  <c r="AY94" i="30" s="1"/>
  <c r="AK94" i="30"/>
  <c r="AX94" i="30" s="1"/>
  <c r="AJ94" i="30"/>
  <c r="AW94" i="30" s="1"/>
  <c r="AI94" i="30"/>
  <c r="AV94" i="30" s="1"/>
  <c r="AH94" i="30"/>
  <c r="AS93" i="30"/>
  <c r="AR93" i="30"/>
  <c r="BC93" i="30" s="1"/>
  <c r="AN93" i="30"/>
  <c r="BA93" i="30" s="1"/>
  <c r="AM93" i="30"/>
  <c r="AZ93" i="30" s="1"/>
  <c r="AL93" i="30"/>
  <c r="AY93" i="30" s="1"/>
  <c r="AK93" i="30"/>
  <c r="AX93" i="30" s="1"/>
  <c r="AJ93" i="30"/>
  <c r="AW93" i="30" s="1"/>
  <c r="AI93" i="30"/>
  <c r="AV93" i="30" s="1"/>
  <c r="AH93" i="30"/>
  <c r="AS92" i="30"/>
  <c r="AR92" i="30"/>
  <c r="BC92" i="30" s="1"/>
  <c r="AN92" i="30"/>
  <c r="BA92" i="30" s="1"/>
  <c r="AM92" i="30"/>
  <c r="AZ92" i="30" s="1"/>
  <c r="AL92" i="30"/>
  <c r="AY92" i="30" s="1"/>
  <c r="AK92" i="30"/>
  <c r="AX92" i="30" s="1"/>
  <c r="AJ92" i="30"/>
  <c r="AW92" i="30" s="1"/>
  <c r="AI92" i="30"/>
  <c r="AV92" i="30" s="1"/>
  <c r="AH92" i="30"/>
  <c r="AS91" i="30"/>
  <c r="AR91" i="30"/>
  <c r="BC91" i="30" s="1"/>
  <c r="AN91" i="30"/>
  <c r="BA91" i="30" s="1"/>
  <c r="AM91" i="30"/>
  <c r="AZ91" i="30" s="1"/>
  <c r="AL91" i="30"/>
  <c r="AY91" i="30" s="1"/>
  <c r="AK91" i="30"/>
  <c r="AX91" i="30" s="1"/>
  <c r="AJ91" i="30"/>
  <c r="AW91" i="30" s="1"/>
  <c r="AI91" i="30"/>
  <c r="AV91" i="30" s="1"/>
  <c r="AH91" i="30"/>
  <c r="AS90" i="30"/>
  <c r="AR90" i="30"/>
  <c r="BC90" i="30" s="1"/>
  <c r="AN90" i="30"/>
  <c r="BA90" i="30" s="1"/>
  <c r="AM90" i="30"/>
  <c r="AZ90" i="30" s="1"/>
  <c r="AL90" i="30"/>
  <c r="AY90" i="30" s="1"/>
  <c r="AK90" i="30"/>
  <c r="AX90" i="30" s="1"/>
  <c r="AJ90" i="30"/>
  <c r="AW90" i="30" s="1"/>
  <c r="AI90" i="30"/>
  <c r="AV90" i="30" s="1"/>
  <c r="AH90" i="30"/>
  <c r="AS89" i="30"/>
  <c r="AR89" i="30"/>
  <c r="BC89" i="30" s="1"/>
  <c r="AN89" i="30"/>
  <c r="BA89" i="30" s="1"/>
  <c r="AM89" i="30"/>
  <c r="AZ89" i="30" s="1"/>
  <c r="AL89" i="30"/>
  <c r="AY89" i="30" s="1"/>
  <c r="AK89" i="30"/>
  <c r="AX89" i="30" s="1"/>
  <c r="AJ89" i="30"/>
  <c r="AW89" i="30" s="1"/>
  <c r="AI89" i="30"/>
  <c r="AV89" i="30" s="1"/>
  <c r="AH89" i="30"/>
  <c r="AS88" i="30"/>
  <c r="AR88" i="30"/>
  <c r="BC88" i="30" s="1"/>
  <c r="AN88" i="30"/>
  <c r="BA88" i="30" s="1"/>
  <c r="AM88" i="30"/>
  <c r="AZ88" i="30" s="1"/>
  <c r="AL88" i="30"/>
  <c r="AY88" i="30" s="1"/>
  <c r="AK88" i="30"/>
  <c r="AX88" i="30" s="1"/>
  <c r="AJ88" i="30"/>
  <c r="AW88" i="30" s="1"/>
  <c r="AI88" i="30"/>
  <c r="AV88" i="30" s="1"/>
  <c r="AH88" i="30"/>
  <c r="AS87" i="30"/>
  <c r="AR87" i="30"/>
  <c r="BC87" i="30" s="1"/>
  <c r="AN87" i="30"/>
  <c r="BA87" i="30" s="1"/>
  <c r="AM87" i="30"/>
  <c r="AZ87" i="30" s="1"/>
  <c r="AL87" i="30"/>
  <c r="AY87" i="30" s="1"/>
  <c r="AK87" i="30"/>
  <c r="AX87" i="30" s="1"/>
  <c r="AJ87" i="30"/>
  <c r="AW87" i="30" s="1"/>
  <c r="AI87" i="30"/>
  <c r="AV87" i="30" s="1"/>
  <c r="AH87" i="30"/>
  <c r="AS86" i="30"/>
  <c r="AR86" i="30"/>
  <c r="BC86" i="30" s="1"/>
  <c r="AN86" i="30"/>
  <c r="BA86" i="30" s="1"/>
  <c r="AM86" i="30"/>
  <c r="AZ86" i="30" s="1"/>
  <c r="AL86" i="30"/>
  <c r="AY86" i="30" s="1"/>
  <c r="AK86" i="30"/>
  <c r="AX86" i="30" s="1"/>
  <c r="AJ86" i="30"/>
  <c r="AW86" i="30" s="1"/>
  <c r="AI86" i="30"/>
  <c r="AV86" i="30" s="1"/>
  <c r="AH86" i="30"/>
  <c r="AS85" i="30"/>
  <c r="AR85" i="30"/>
  <c r="BC85" i="30" s="1"/>
  <c r="AN85" i="30"/>
  <c r="BA85" i="30" s="1"/>
  <c r="AM85" i="30"/>
  <c r="AZ85" i="30" s="1"/>
  <c r="AL85" i="30"/>
  <c r="AY85" i="30" s="1"/>
  <c r="AK85" i="30"/>
  <c r="AX85" i="30" s="1"/>
  <c r="AJ85" i="30"/>
  <c r="AW85" i="30" s="1"/>
  <c r="AI85" i="30"/>
  <c r="AV85" i="30" s="1"/>
  <c r="AH85" i="30"/>
  <c r="AS84" i="30"/>
  <c r="AR84" i="30"/>
  <c r="BC84" i="30" s="1"/>
  <c r="AN84" i="30"/>
  <c r="BA84" i="30" s="1"/>
  <c r="AM84" i="30"/>
  <c r="AZ84" i="30" s="1"/>
  <c r="AL84" i="30"/>
  <c r="AY84" i="30" s="1"/>
  <c r="AK84" i="30"/>
  <c r="AX84" i="30" s="1"/>
  <c r="AJ84" i="30"/>
  <c r="AW84" i="30" s="1"/>
  <c r="AI84" i="30"/>
  <c r="AV84" i="30" s="1"/>
  <c r="AH84" i="30"/>
  <c r="AS83" i="30"/>
  <c r="AR83" i="30"/>
  <c r="BC83" i="30" s="1"/>
  <c r="AN83" i="30"/>
  <c r="BA83" i="30" s="1"/>
  <c r="AM83" i="30"/>
  <c r="AZ83" i="30" s="1"/>
  <c r="AL83" i="30"/>
  <c r="AY83" i="30" s="1"/>
  <c r="AK83" i="30"/>
  <c r="AX83" i="30" s="1"/>
  <c r="AJ83" i="30"/>
  <c r="AW83" i="30" s="1"/>
  <c r="AI83" i="30"/>
  <c r="AV83" i="30" s="1"/>
  <c r="AH83" i="30"/>
  <c r="AS82" i="30"/>
  <c r="AR82" i="30"/>
  <c r="BC82" i="30" s="1"/>
  <c r="AN82" i="30"/>
  <c r="BA82" i="30" s="1"/>
  <c r="AM82" i="30"/>
  <c r="AZ82" i="30" s="1"/>
  <c r="AL82" i="30"/>
  <c r="AY82" i="30" s="1"/>
  <c r="AK82" i="30"/>
  <c r="AX82" i="30" s="1"/>
  <c r="AJ82" i="30"/>
  <c r="AW82" i="30" s="1"/>
  <c r="AI82" i="30"/>
  <c r="AV82" i="30" s="1"/>
  <c r="AH82" i="30"/>
  <c r="AS81" i="30"/>
  <c r="AR81" i="30"/>
  <c r="BC81" i="30" s="1"/>
  <c r="AN81" i="30"/>
  <c r="BA81" i="30" s="1"/>
  <c r="AM81" i="30"/>
  <c r="AZ81" i="30" s="1"/>
  <c r="AL81" i="30"/>
  <c r="AY81" i="30" s="1"/>
  <c r="AK81" i="30"/>
  <c r="AX81" i="30" s="1"/>
  <c r="AJ81" i="30"/>
  <c r="AW81" i="30" s="1"/>
  <c r="AI81" i="30"/>
  <c r="AV81" i="30" s="1"/>
  <c r="AH81" i="30"/>
  <c r="AS80" i="30"/>
  <c r="AR80" i="30"/>
  <c r="BC80" i="30" s="1"/>
  <c r="AN80" i="30"/>
  <c r="BA80" i="30" s="1"/>
  <c r="AM80" i="30"/>
  <c r="AZ80" i="30" s="1"/>
  <c r="AL80" i="30"/>
  <c r="AY80" i="30" s="1"/>
  <c r="AK80" i="30"/>
  <c r="AX80" i="30" s="1"/>
  <c r="AJ80" i="30"/>
  <c r="AW80" i="30" s="1"/>
  <c r="AI80" i="30"/>
  <c r="AV80" i="30" s="1"/>
  <c r="AH80" i="30"/>
  <c r="AS79" i="30"/>
  <c r="AR79" i="30"/>
  <c r="BC79" i="30" s="1"/>
  <c r="AN79" i="30"/>
  <c r="BA79" i="30" s="1"/>
  <c r="AM79" i="30"/>
  <c r="AZ79" i="30" s="1"/>
  <c r="AL79" i="30"/>
  <c r="AY79" i="30" s="1"/>
  <c r="AK79" i="30"/>
  <c r="AX79" i="30" s="1"/>
  <c r="AJ79" i="30"/>
  <c r="AW79" i="30" s="1"/>
  <c r="AI79" i="30"/>
  <c r="AV79" i="30" s="1"/>
  <c r="AH79" i="30"/>
  <c r="AS78" i="30"/>
  <c r="AR78" i="30"/>
  <c r="BC78" i="30" s="1"/>
  <c r="AN78" i="30"/>
  <c r="BA78" i="30" s="1"/>
  <c r="AM78" i="30"/>
  <c r="AZ78" i="30" s="1"/>
  <c r="AL78" i="30"/>
  <c r="AY78" i="30" s="1"/>
  <c r="AK78" i="30"/>
  <c r="AX78" i="30" s="1"/>
  <c r="AJ78" i="30"/>
  <c r="AW78" i="30" s="1"/>
  <c r="AI78" i="30"/>
  <c r="AV78" i="30" s="1"/>
  <c r="AH78" i="30"/>
  <c r="AS77" i="30"/>
  <c r="AR77" i="30"/>
  <c r="BC77" i="30" s="1"/>
  <c r="AN77" i="30"/>
  <c r="BA77" i="30" s="1"/>
  <c r="AM77" i="30"/>
  <c r="AZ77" i="30" s="1"/>
  <c r="AL77" i="30"/>
  <c r="AY77" i="30" s="1"/>
  <c r="AK77" i="30"/>
  <c r="AX77" i="30" s="1"/>
  <c r="AJ77" i="30"/>
  <c r="AW77" i="30" s="1"/>
  <c r="AI77" i="30"/>
  <c r="AV77" i="30" s="1"/>
  <c r="AH77" i="30"/>
  <c r="AS76" i="30"/>
  <c r="AR76" i="30"/>
  <c r="BC76" i="30" s="1"/>
  <c r="AN76" i="30"/>
  <c r="BA76" i="30" s="1"/>
  <c r="AM76" i="30"/>
  <c r="AZ76" i="30" s="1"/>
  <c r="AL76" i="30"/>
  <c r="AY76" i="30" s="1"/>
  <c r="AK76" i="30"/>
  <c r="AX76" i="30" s="1"/>
  <c r="AJ76" i="30"/>
  <c r="AW76" i="30" s="1"/>
  <c r="AI76" i="30"/>
  <c r="AV76" i="30" s="1"/>
  <c r="AH76" i="30"/>
  <c r="AS75" i="30"/>
  <c r="AR75" i="30"/>
  <c r="BC75" i="30" s="1"/>
  <c r="AN75" i="30"/>
  <c r="BA75" i="30" s="1"/>
  <c r="AM75" i="30"/>
  <c r="AZ75" i="30" s="1"/>
  <c r="AL75" i="30"/>
  <c r="AY75" i="30" s="1"/>
  <c r="AK75" i="30"/>
  <c r="AX75" i="30" s="1"/>
  <c r="AJ75" i="30"/>
  <c r="AW75" i="30" s="1"/>
  <c r="AI75" i="30"/>
  <c r="AV75" i="30" s="1"/>
  <c r="AH75" i="30"/>
  <c r="AS74" i="30"/>
  <c r="AR74" i="30"/>
  <c r="BC74" i="30" s="1"/>
  <c r="AN74" i="30"/>
  <c r="BA74" i="30" s="1"/>
  <c r="AM74" i="30"/>
  <c r="AZ74" i="30" s="1"/>
  <c r="AL74" i="30"/>
  <c r="AY74" i="30" s="1"/>
  <c r="AK74" i="30"/>
  <c r="AX74" i="30" s="1"/>
  <c r="AJ74" i="30"/>
  <c r="AW74" i="30" s="1"/>
  <c r="AI74" i="30"/>
  <c r="AV74" i="30" s="1"/>
  <c r="AH74" i="30"/>
  <c r="AS73" i="30"/>
  <c r="AR73" i="30"/>
  <c r="BC73" i="30" s="1"/>
  <c r="AN73" i="30"/>
  <c r="BA73" i="30" s="1"/>
  <c r="AM73" i="30"/>
  <c r="AZ73" i="30" s="1"/>
  <c r="AL73" i="30"/>
  <c r="AY73" i="30" s="1"/>
  <c r="AK73" i="30"/>
  <c r="AX73" i="30" s="1"/>
  <c r="AJ73" i="30"/>
  <c r="AW73" i="30" s="1"/>
  <c r="AI73" i="30"/>
  <c r="AV73" i="30" s="1"/>
  <c r="AH73" i="30"/>
  <c r="AS72" i="30"/>
  <c r="AR72" i="30"/>
  <c r="BC72" i="30" s="1"/>
  <c r="AN72" i="30"/>
  <c r="BA72" i="30" s="1"/>
  <c r="AM72" i="30"/>
  <c r="AZ72" i="30" s="1"/>
  <c r="AL72" i="30"/>
  <c r="AY72" i="30" s="1"/>
  <c r="AK72" i="30"/>
  <c r="AX72" i="30" s="1"/>
  <c r="AJ72" i="30"/>
  <c r="AW72" i="30" s="1"/>
  <c r="AI72" i="30"/>
  <c r="AV72" i="30" s="1"/>
  <c r="AH72" i="30"/>
  <c r="AS71" i="30"/>
  <c r="AR71" i="30"/>
  <c r="BC71" i="30" s="1"/>
  <c r="AN71" i="30"/>
  <c r="BA71" i="30" s="1"/>
  <c r="AM71" i="30"/>
  <c r="AZ71" i="30" s="1"/>
  <c r="AL71" i="30"/>
  <c r="AY71" i="30" s="1"/>
  <c r="AK71" i="30"/>
  <c r="AX71" i="30" s="1"/>
  <c r="AJ71" i="30"/>
  <c r="AW71" i="30" s="1"/>
  <c r="AI71" i="30"/>
  <c r="AV71" i="30" s="1"/>
  <c r="AH71" i="30"/>
  <c r="AS70" i="30"/>
  <c r="AR70" i="30"/>
  <c r="BC70" i="30" s="1"/>
  <c r="AN70" i="30"/>
  <c r="BA70" i="30" s="1"/>
  <c r="AM70" i="30"/>
  <c r="AZ70" i="30" s="1"/>
  <c r="AL70" i="30"/>
  <c r="AY70" i="30" s="1"/>
  <c r="AK70" i="30"/>
  <c r="AX70" i="30" s="1"/>
  <c r="AJ70" i="30"/>
  <c r="AW70" i="30" s="1"/>
  <c r="AI70" i="30"/>
  <c r="AV70" i="30" s="1"/>
  <c r="AH70" i="30"/>
  <c r="AS69" i="30"/>
  <c r="AR69" i="30"/>
  <c r="BC69" i="30" s="1"/>
  <c r="AN69" i="30"/>
  <c r="BA69" i="30" s="1"/>
  <c r="AM69" i="30"/>
  <c r="AZ69" i="30" s="1"/>
  <c r="AL69" i="30"/>
  <c r="AY69" i="30" s="1"/>
  <c r="AK69" i="30"/>
  <c r="AX69" i="30" s="1"/>
  <c r="AJ69" i="30"/>
  <c r="AW69" i="30" s="1"/>
  <c r="AI69" i="30"/>
  <c r="AV69" i="30" s="1"/>
  <c r="AH69" i="30"/>
  <c r="AS68" i="30"/>
  <c r="AR68" i="30"/>
  <c r="BC68" i="30" s="1"/>
  <c r="AN68" i="30"/>
  <c r="BA68" i="30" s="1"/>
  <c r="AM68" i="30"/>
  <c r="AZ68" i="30" s="1"/>
  <c r="AL68" i="30"/>
  <c r="AY68" i="30" s="1"/>
  <c r="AK68" i="30"/>
  <c r="AX68" i="30" s="1"/>
  <c r="AJ68" i="30"/>
  <c r="AW68" i="30" s="1"/>
  <c r="AI68" i="30"/>
  <c r="AV68" i="30" s="1"/>
  <c r="AH68" i="30"/>
  <c r="AS67" i="30"/>
  <c r="AR67" i="30"/>
  <c r="BC67" i="30" s="1"/>
  <c r="AN67" i="30"/>
  <c r="BA67" i="30" s="1"/>
  <c r="AM67" i="30"/>
  <c r="AZ67" i="30" s="1"/>
  <c r="AL67" i="30"/>
  <c r="AY67" i="30" s="1"/>
  <c r="AK67" i="30"/>
  <c r="AX67" i="30" s="1"/>
  <c r="AJ67" i="30"/>
  <c r="AW67" i="30" s="1"/>
  <c r="AI67" i="30"/>
  <c r="AV67" i="30" s="1"/>
  <c r="AH67" i="30"/>
  <c r="AS66" i="30"/>
  <c r="AR66" i="30"/>
  <c r="BC66" i="30" s="1"/>
  <c r="AN66" i="30"/>
  <c r="BA66" i="30" s="1"/>
  <c r="AM66" i="30"/>
  <c r="AZ66" i="30" s="1"/>
  <c r="AL66" i="30"/>
  <c r="AY66" i="30" s="1"/>
  <c r="AK66" i="30"/>
  <c r="AX66" i="30" s="1"/>
  <c r="AJ66" i="30"/>
  <c r="AW66" i="30" s="1"/>
  <c r="AI66" i="30"/>
  <c r="AV66" i="30" s="1"/>
  <c r="AH66" i="30"/>
  <c r="AS65" i="30"/>
  <c r="AR65" i="30"/>
  <c r="BC65" i="30" s="1"/>
  <c r="AN65" i="30"/>
  <c r="BA65" i="30" s="1"/>
  <c r="AM65" i="30"/>
  <c r="AZ65" i="30" s="1"/>
  <c r="AL65" i="30"/>
  <c r="AY65" i="30" s="1"/>
  <c r="AK65" i="30"/>
  <c r="AX65" i="30" s="1"/>
  <c r="AJ65" i="30"/>
  <c r="AW65" i="30" s="1"/>
  <c r="AI65" i="30"/>
  <c r="AV65" i="30" s="1"/>
  <c r="AH65" i="30"/>
  <c r="AS64" i="30"/>
  <c r="AR64" i="30"/>
  <c r="BC64" i="30" s="1"/>
  <c r="AN64" i="30"/>
  <c r="BA64" i="30" s="1"/>
  <c r="AM64" i="30"/>
  <c r="AZ64" i="30" s="1"/>
  <c r="AL64" i="30"/>
  <c r="AY64" i="30" s="1"/>
  <c r="AK64" i="30"/>
  <c r="AX64" i="30" s="1"/>
  <c r="AJ64" i="30"/>
  <c r="AW64" i="30" s="1"/>
  <c r="AI64" i="30"/>
  <c r="AV64" i="30" s="1"/>
  <c r="AH64" i="30"/>
  <c r="AS63" i="30"/>
  <c r="AR63" i="30"/>
  <c r="BC63" i="30" s="1"/>
  <c r="AN63" i="30"/>
  <c r="BA63" i="30" s="1"/>
  <c r="AM63" i="30"/>
  <c r="AZ63" i="30" s="1"/>
  <c r="AL63" i="30"/>
  <c r="AY63" i="30" s="1"/>
  <c r="AK63" i="30"/>
  <c r="AX63" i="30" s="1"/>
  <c r="AJ63" i="30"/>
  <c r="AW63" i="30" s="1"/>
  <c r="AI63" i="30"/>
  <c r="AV63" i="30" s="1"/>
  <c r="AH63" i="30"/>
  <c r="AS62" i="30"/>
  <c r="AR62" i="30"/>
  <c r="BC62" i="30" s="1"/>
  <c r="AN62" i="30"/>
  <c r="BA62" i="30" s="1"/>
  <c r="AM62" i="30"/>
  <c r="AZ62" i="30" s="1"/>
  <c r="AL62" i="30"/>
  <c r="AY62" i="30" s="1"/>
  <c r="AK62" i="30"/>
  <c r="AX62" i="30" s="1"/>
  <c r="AJ62" i="30"/>
  <c r="AW62" i="30" s="1"/>
  <c r="AI62" i="30"/>
  <c r="AV62" i="30" s="1"/>
  <c r="AH62" i="30"/>
  <c r="AS61" i="30"/>
  <c r="AR61" i="30"/>
  <c r="BC61" i="30" s="1"/>
  <c r="AN61" i="30"/>
  <c r="BA61" i="30" s="1"/>
  <c r="AM61" i="30"/>
  <c r="AZ61" i="30" s="1"/>
  <c r="AL61" i="30"/>
  <c r="AY61" i="30" s="1"/>
  <c r="AK61" i="30"/>
  <c r="AX61" i="30" s="1"/>
  <c r="AJ61" i="30"/>
  <c r="AW61" i="30" s="1"/>
  <c r="AI61" i="30"/>
  <c r="AV61" i="30" s="1"/>
  <c r="AH61" i="30"/>
  <c r="AS60" i="30"/>
  <c r="AR60" i="30"/>
  <c r="BC60" i="30" s="1"/>
  <c r="AN60" i="30"/>
  <c r="BA60" i="30" s="1"/>
  <c r="AM60" i="30"/>
  <c r="AZ60" i="30" s="1"/>
  <c r="AL60" i="30"/>
  <c r="AY60" i="30" s="1"/>
  <c r="AK60" i="30"/>
  <c r="AX60" i="30" s="1"/>
  <c r="AJ60" i="30"/>
  <c r="AW60" i="30" s="1"/>
  <c r="AI60" i="30"/>
  <c r="AV60" i="30" s="1"/>
  <c r="AH60" i="30"/>
  <c r="AS59" i="30"/>
  <c r="AR59" i="30"/>
  <c r="BC59" i="30" s="1"/>
  <c r="AN59" i="30"/>
  <c r="BA59" i="30" s="1"/>
  <c r="AM59" i="30"/>
  <c r="AZ59" i="30" s="1"/>
  <c r="AL59" i="30"/>
  <c r="AY59" i="30" s="1"/>
  <c r="AK59" i="30"/>
  <c r="AX59" i="30" s="1"/>
  <c r="AJ59" i="30"/>
  <c r="AW59" i="30" s="1"/>
  <c r="AI59" i="30"/>
  <c r="AV59" i="30" s="1"/>
  <c r="AH59" i="30"/>
  <c r="AS58" i="30"/>
  <c r="AR58" i="30"/>
  <c r="BC58" i="30" s="1"/>
  <c r="AN58" i="30"/>
  <c r="BA58" i="30" s="1"/>
  <c r="AM58" i="30"/>
  <c r="AZ58" i="30" s="1"/>
  <c r="AL58" i="30"/>
  <c r="AY58" i="30" s="1"/>
  <c r="AK58" i="30"/>
  <c r="AX58" i="30" s="1"/>
  <c r="AJ58" i="30"/>
  <c r="AW58" i="30" s="1"/>
  <c r="AI58" i="30"/>
  <c r="AV58" i="30" s="1"/>
  <c r="AH58" i="30"/>
  <c r="AS57" i="30"/>
  <c r="AR57" i="30"/>
  <c r="BC57" i="30" s="1"/>
  <c r="AN57" i="30"/>
  <c r="BA57" i="30" s="1"/>
  <c r="AM57" i="30"/>
  <c r="AZ57" i="30" s="1"/>
  <c r="AL57" i="30"/>
  <c r="AY57" i="30" s="1"/>
  <c r="AK57" i="30"/>
  <c r="AX57" i="30" s="1"/>
  <c r="AJ57" i="30"/>
  <c r="AW57" i="30" s="1"/>
  <c r="AI57" i="30"/>
  <c r="AV57" i="30" s="1"/>
  <c r="AH57" i="30"/>
  <c r="AS56" i="30"/>
  <c r="AR56" i="30"/>
  <c r="BC56" i="30" s="1"/>
  <c r="AN56" i="30"/>
  <c r="BA56" i="30" s="1"/>
  <c r="AM56" i="30"/>
  <c r="AZ56" i="30" s="1"/>
  <c r="AL56" i="30"/>
  <c r="AY56" i="30" s="1"/>
  <c r="AK56" i="30"/>
  <c r="AX56" i="30" s="1"/>
  <c r="AJ56" i="30"/>
  <c r="AW56" i="30" s="1"/>
  <c r="AI56" i="30"/>
  <c r="AV56" i="30" s="1"/>
  <c r="AH56" i="30"/>
  <c r="AS55" i="30"/>
  <c r="AR55" i="30"/>
  <c r="BC55" i="30" s="1"/>
  <c r="AN55" i="30"/>
  <c r="BA55" i="30" s="1"/>
  <c r="AM55" i="30"/>
  <c r="AZ55" i="30" s="1"/>
  <c r="AL55" i="30"/>
  <c r="AY55" i="30" s="1"/>
  <c r="AK55" i="30"/>
  <c r="AX55" i="30" s="1"/>
  <c r="AJ55" i="30"/>
  <c r="AW55" i="30" s="1"/>
  <c r="AI55" i="30"/>
  <c r="AV55" i="30" s="1"/>
  <c r="AH55" i="30"/>
  <c r="AS54" i="30"/>
  <c r="AR54" i="30"/>
  <c r="BC54" i="30" s="1"/>
  <c r="AN54" i="30"/>
  <c r="BA54" i="30" s="1"/>
  <c r="AM54" i="30"/>
  <c r="AZ54" i="30" s="1"/>
  <c r="AL54" i="30"/>
  <c r="AY54" i="30" s="1"/>
  <c r="AK54" i="30"/>
  <c r="AX54" i="30" s="1"/>
  <c r="AJ54" i="30"/>
  <c r="AW54" i="30" s="1"/>
  <c r="AI54" i="30"/>
  <c r="AV54" i="30" s="1"/>
  <c r="AH54" i="30"/>
  <c r="AS53" i="30"/>
  <c r="AR53" i="30"/>
  <c r="BC53" i="30" s="1"/>
  <c r="AN53" i="30"/>
  <c r="BA53" i="30" s="1"/>
  <c r="AM53" i="30"/>
  <c r="AZ53" i="30" s="1"/>
  <c r="AL53" i="30"/>
  <c r="AY53" i="30" s="1"/>
  <c r="AK53" i="30"/>
  <c r="AX53" i="30" s="1"/>
  <c r="AJ53" i="30"/>
  <c r="AW53" i="30" s="1"/>
  <c r="AI53" i="30"/>
  <c r="AV53" i="30" s="1"/>
  <c r="AH53" i="30"/>
  <c r="AS52" i="30"/>
  <c r="AR52" i="30"/>
  <c r="BC52" i="30" s="1"/>
  <c r="AN52" i="30"/>
  <c r="BA52" i="30" s="1"/>
  <c r="AM52" i="30"/>
  <c r="AZ52" i="30" s="1"/>
  <c r="AL52" i="30"/>
  <c r="AY52" i="30" s="1"/>
  <c r="AK52" i="30"/>
  <c r="AX52" i="30" s="1"/>
  <c r="AJ52" i="30"/>
  <c r="AW52" i="30" s="1"/>
  <c r="AI52" i="30"/>
  <c r="AV52" i="30" s="1"/>
  <c r="AH52" i="30"/>
  <c r="AS51" i="30"/>
  <c r="AR51" i="30"/>
  <c r="BC51" i="30" s="1"/>
  <c r="AN51" i="30"/>
  <c r="BA51" i="30" s="1"/>
  <c r="AM51" i="30"/>
  <c r="AZ51" i="30" s="1"/>
  <c r="AL51" i="30"/>
  <c r="AY51" i="30" s="1"/>
  <c r="AK51" i="30"/>
  <c r="AX51" i="30" s="1"/>
  <c r="AJ51" i="30"/>
  <c r="AW51" i="30" s="1"/>
  <c r="AI51" i="30"/>
  <c r="AV51" i="30" s="1"/>
  <c r="AH51" i="30"/>
  <c r="AS50" i="30"/>
  <c r="AR50" i="30"/>
  <c r="BC50" i="30" s="1"/>
  <c r="AN50" i="30"/>
  <c r="BA50" i="30" s="1"/>
  <c r="AM50" i="30"/>
  <c r="AZ50" i="30" s="1"/>
  <c r="AL50" i="30"/>
  <c r="AY50" i="30" s="1"/>
  <c r="AK50" i="30"/>
  <c r="AX50" i="30" s="1"/>
  <c r="AJ50" i="30"/>
  <c r="AW50" i="30" s="1"/>
  <c r="AI50" i="30"/>
  <c r="AV50" i="30" s="1"/>
  <c r="AH50" i="30"/>
  <c r="AS49" i="30"/>
  <c r="AR49" i="30"/>
  <c r="BC49" i="30" s="1"/>
  <c r="AN49" i="30"/>
  <c r="BA49" i="30" s="1"/>
  <c r="AM49" i="30"/>
  <c r="AZ49" i="30" s="1"/>
  <c r="AL49" i="30"/>
  <c r="AY49" i="30" s="1"/>
  <c r="AK49" i="30"/>
  <c r="AX49" i="30" s="1"/>
  <c r="AJ49" i="30"/>
  <c r="AW49" i="30" s="1"/>
  <c r="AI49" i="30"/>
  <c r="AV49" i="30" s="1"/>
  <c r="AH49" i="30"/>
  <c r="AS48" i="30"/>
  <c r="AR48" i="30"/>
  <c r="BC48" i="30" s="1"/>
  <c r="AN48" i="30"/>
  <c r="BA48" i="30" s="1"/>
  <c r="AM48" i="30"/>
  <c r="AZ48" i="30" s="1"/>
  <c r="AL48" i="30"/>
  <c r="AY48" i="30" s="1"/>
  <c r="AK48" i="30"/>
  <c r="AX48" i="30" s="1"/>
  <c r="AJ48" i="30"/>
  <c r="AW48" i="30" s="1"/>
  <c r="AI48" i="30"/>
  <c r="AV48" i="30" s="1"/>
  <c r="AH48" i="30"/>
  <c r="AS47" i="30"/>
  <c r="AR47" i="30"/>
  <c r="BC47" i="30" s="1"/>
  <c r="AN47" i="30"/>
  <c r="BA47" i="30" s="1"/>
  <c r="AM47" i="30"/>
  <c r="AZ47" i="30" s="1"/>
  <c r="AL47" i="30"/>
  <c r="AY47" i="30" s="1"/>
  <c r="AK47" i="30"/>
  <c r="AX47" i="30" s="1"/>
  <c r="AJ47" i="30"/>
  <c r="AW47" i="30" s="1"/>
  <c r="AI47" i="30"/>
  <c r="AV47" i="30" s="1"/>
  <c r="AH47" i="30"/>
  <c r="AS46" i="30"/>
  <c r="AR46" i="30"/>
  <c r="BC46" i="30" s="1"/>
  <c r="AN46" i="30"/>
  <c r="BA46" i="30" s="1"/>
  <c r="AM46" i="30"/>
  <c r="AZ46" i="30" s="1"/>
  <c r="AL46" i="30"/>
  <c r="AY46" i="30" s="1"/>
  <c r="AK46" i="30"/>
  <c r="AX46" i="30" s="1"/>
  <c r="AJ46" i="30"/>
  <c r="AW46" i="30" s="1"/>
  <c r="AI46" i="30"/>
  <c r="AV46" i="30" s="1"/>
  <c r="AH46" i="30"/>
  <c r="AS45" i="30"/>
  <c r="AR45" i="30"/>
  <c r="BC45" i="30" s="1"/>
  <c r="AN45" i="30"/>
  <c r="BA45" i="30" s="1"/>
  <c r="AM45" i="30"/>
  <c r="AZ45" i="30" s="1"/>
  <c r="AL45" i="30"/>
  <c r="AY45" i="30" s="1"/>
  <c r="AK45" i="30"/>
  <c r="AX45" i="30" s="1"/>
  <c r="AJ45" i="30"/>
  <c r="AW45" i="30" s="1"/>
  <c r="AI45" i="30"/>
  <c r="AV45" i="30" s="1"/>
  <c r="AH45" i="30"/>
  <c r="AS44" i="30"/>
  <c r="AR44" i="30"/>
  <c r="BC44" i="30" s="1"/>
  <c r="AN44" i="30"/>
  <c r="BA44" i="30" s="1"/>
  <c r="AM44" i="30"/>
  <c r="AZ44" i="30" s="1"/>
  <c r="AL44" i="30"/>
  <c r="AY44" i="30" s="1"/>
  <c r="AK44" i="30"/>
  <c r="AX44" i="30" s="1"/>
  <c r="AJ44" i="30"/>
  <c r="AW44" i="30" s="1"/>
  <c r="AI44" i="30"/>
  <c r="AV44" i="30" s="1"/>
  <c r="AH44" i="30"/>
  <c r="AS43" i="30"/>
  <c r="AR43" i="30"/>
  <c r="BC43" i="30" s="1"/>
  <c r="AN43" i="30"/>
  <c r="BA43" i="30" s="1"/>
  <c r="AM43" i="30"/>
  <c r="AZ43" i="30" s="1"/>
  <c r="AL43" i="30"/>
  <c r="AY43" i="30" s="1"/>
  <c r="AK43" i="30"/>
  <c r="AX43" i="30" s="1"/>
  <c r="AJ43" i="30"/>
  <c r="AW43" i="30" s="1"/>
  <c r="AI43" i="30"/>
  <c r="AV43" i="30" s="1"/>
  <c r="AH43" i="30"/>
  <c r="AS42" i="30"/>
  <c r="AR42" i="30"/>
  <c r="BC42" i="30" s="1"/>
  <c r="AN42" i="30"/>
  <c r="BA42" i="30" s="1"/>
  <c r="AM42" i="30"/>
  <c r="AZ42" i="30" s="1"/>
  <c r="AL42" i="30"/>
  <c r="AY42" i="30" s="1"/>
  <c r="AK42" i="30"/>
  <c r="AX42" i="30" s="1"/>
  <c r="AJ42" i="30"/>
  <c r="AW42" i="30" s="1"/>
  <c r="AI42" i="30"/>
  <c r="AV42" i="30" s="1"/>
  <c r="AH42" i="30"/>
  <c r="AS41" i="30"/>
  <c r="AR41" i="30"/>
  <c r="BC41" i="30" s="1"/>
  <c r="AN41" i="30"/>
  <c r="BA41" i="30" s="1"/>
  <c r="AM41" i="30"/>
  <c r="AZ41" i="30" s="1"/>
  <c r="AL41" i="30"/>
  <c r="AY41" i="30" s="1"/>
  <c r="AK41" i="30"/>
  <c r="AX41" i="30" s="1"/>
  <c r="AJ41" i="30"/>
  <c r="AW41" i="30" s="1"/>
  <c r="AI41" i="30"/>
  <c r="AV41" i="30" s="1"/>
  <c r="AH41" i="30"/>
  <c r="AS40" i="30"/>
  <c r="AR40" i="30"/>
  <c r="BC40" i="30" s="1"/>
  <c r="AN40" i="30"/>
  <c r="BA40" i="30" s="1"/>
  <c r="AM40" i="30"/>
  <c r="AZ40" i="30" s="1"/>
  <c r="AL40" i="30"/>
  <c r="AY40" i="30" s="1"/>
  <c r="AK40" i="30"/>
  <c r="AX40" i="30" s="1"/>
  <c r="AJ40" i="30"/>
  <c r="AW40" i="30" s="1"/>
  <c r="AI40" i="30"/>
  <c r="AV40" i="30" s="1"/>
  <c r="AH40" i="30"/>
  <c r="AS39" i="30"/>
  <c r="AR39" i="30"/>
  <c r="BC39" i="30" s="1"/>
  <c r="AN39" i="30"/>
  <c r="BA39" i="30" s="1"/>
  <c r="AM39" i="30"/>
  <c r="AZ39" i="30" s="1"/>
  <c r="AL39" i="30"/>
  <c r="AY39" i="30" s="1"/>
  <c r="AK39" i="30"/>
  <c r="AX39" i="30" s="1"/>
  <c r="AJ39" i="30"/>
  <c r="AW39" i="30" s="1"/>
  <c r="AI39" i="30"/>
  <c r="AV39" i="30" s="1"/>
  <c r="AH39" i="30"/>
  <c r="AS38" i="30"/>
  <c r="AR38" i="30"/>
  <c r="BC38" i="30" s="1"/>
  <c r="AN38" i="30"/>
  <c r="BA38" i="30" s="1"/>
  <c r="AM38" i="30"/>
  <c r="AZ38" i="30" s="1"/>
  <c r="AL38" i="30"/>
  <c r="AY38" i="30" s="1"/>
  <c r="AK38" i="30"/>
  <c r="AX38" i="30" s="1"/>
  <c r="AJ38" i="30"/>
  <c r="AW38" i="30" s="1"/>
  <c r="AI38" i="30"/>
  <c r="AV38" i="30" s="1"/>
  <c r="AH38" i="30"/>
  <c r="AS37" i="30"/>
  <c r="AR37" i="30"/>
  <c r="BC37" i="30" s="1"/>
  <c r="AN37" i="30"/>
  <c r="BA37" i="30" s="1"/>
  <c r="AM37" i="30"/>
  <c r="AZ37" i="30" s="1"/>
  <c r="AL37" i="30"/>
  <c r="AY37" i="30" s="1"/>
  <c r="AK37" i="30"/>
  <c r="AX37" i="30" s="1"/>
  <c r="AJ37" i="30"/>
  <c r="AW37" i="30" s="1"/>
  <c r="AI37" i="30"/>
  <c r="AV37" i="30" s="1"/>
  <c r="AH37" i="30"/>
  <c r="AS36" i="30"/>
  <c r="AR36" i="30"/>
  <c r="BC36" i="30" s="1"/>
  <c r="AN36" i="30"/>
  <c r="BA36" i="30" s="1"/>
  <c r="AM36" i="30"/>
  <c r="AZ36" i="30" s="1"/>
  <c r="AL36" i="30"/>
  <c r="AY36" i="30" s="1"/>
  <c r="AK36" i="30"/>
  <c r="AX36" i="30" s="1"/>
  <c r="AJ36" i="30"/>
  <c r="AW36" i="30" s="1"/>
  <c r="AI36" i="30"/>
  <c r="AV36" i="30" s="1"/>
  <c r="AH36" i="30"/>
  <c r="AS35" i="30"/>
  <c r="AR35" i="30"/>
  <c r="BC35" i="30" s="1"/>
  <c r="AN35" i="30"/>
  <c r="BA35" i="30" s="1"/>
  <c r="AM35" i="30"/>
  <c r="AZ35" i="30" s="1"/>
  <c r="AL35" i="30"/>
  <c r="AY35" i="30" s="1"/>
  <c r="AK35" i="30"/>
  <c r="AX35" i="30" s="1"/>
  <c r="AJ35" i="30"/>
  <c r="AW35" i="30" s="1"/>
  <c r="AI35" i="30"/>
  <c r="AV35" i="30" s="1"/>
  <c r="AH35" i="30"/>
  <c r="AS34" i="30"/>
  <c r="AR34" i="30"/>
  <c r="BC34" i="30" s="1"/>
  <c r="AN34" i="30"/>
  <c r="BA34" i="30" s="1"/>
  <c r="AM34" i="30"/>
  <c r="AZ34" i="30" s="1"/>
  <c r="AL34" i="30"/>
  <c r="AY34" i="30" s="1"/>
  <c r="AK34" i="30"/>
  <c r="AX34" i="30" s="1"/>
  <c r="AJ34" i="30"/>
  <c r="AW34" i="30" s="1"/>
  <c r="AI34" i="30"/>
  <c r="AV34" i="30" s="1"/>
  <c r="AH34" i="30"/>
  <c r="AS33" i="30"/>
  <c r="AR33" i="30"/>
  <c r="BC33" i="30" s="1"/>
  <c r="AN33" i="30"/>
  <c r="BA33" i="30" s="1"/>
  <c r="AM33" i="30"/>
  <c r="AZ33" i="30" s="1"/>
  <c r="AL33" i="30"/>
  <c r="AY33" i="30" s="1"/>
  <c r="AK33" i="30"/>
  <c r="AX33" i="30" s="1"/>
  <c r="AJ33" i="30"/>
  <c r="AW33" i="30" s="1"/>
  <c r="AI33" i="30"/>
  <c r="AV33" i="30" s="1"/>
  <c r="AH33" i="30"/>
  <c r="AS32" i="30"/>
  <c r="AR32" i="30"/>
  <c r="BC32" i="30" s="1"/>
  <c r="AN32" i="30"/>
  <c r="BA32" i="30" s="1"/>
  <c r="AM32" i="30"/>
  <c r="AZ32" i="30" s="1"/>
  <c r="AL32" i="30"/>
  <c r="AY32" i="30" s="1"/>
  <c r="AK32" i="30"/>
  <c r="AX32" i="30" s="1"/>
  <c r="AJ32" i="30"/>
  <c r="AW32" i="30" s="1"/>
  <c r="AI32" i="30"/>
  <c r="AV32" i="30" s="1"/>
  <c r="AH32" i="30"/>
  <c r="AS31" i="30"/>
  <c r="AR31" i="30"/>
  <c r="BC31" i="30" s="1"/>
  <c r="AN31" i="30"/>
  <c r="BA31" i="30" s="1"/>
  <c r="AM31" i="30"/>
  <c r="AZ31" i="30" s="1"/>
  <c r="AL31" i="30"/>
  <c r="AY31" i="30" s="1"/>
  <c r="AK31" i="30"/>
  <c r="AX31" i="30" s="1"/>
  <c r="AJ31" i="30"/>
  <c r="AW31" i="30" s="1"/>
  <c r="AI31" i="30"/>
  <c r="AV31" i="30" s="1"/>
  <c r="AH31" i="30"/>
  <c r="AS30" i="30"/>
  <c r="AR30" i="30"/>
  <c r="BC30" i="30" s="1"/>
  <c r="AN30" i="30"/>
  <c r="BA30" i="30" s="1"/>
  <c r="AM30" i="30"/>
  <c r="AZ30" i="30" s="1"/>
  <c r="AL30" i="30"/>
  <c r="AY30" i="30" s="1"/>
  <c r="AK30" i="30"/>
  <c r="AX30" i="30" s="1"/>
  <c r="AJ30" i="30"/>
  <c r="AW30" i="30" s="1"/>
  <c r="AI30" i="30"/>
  <c r="AV30" i="30" s="1"/>
  <c r="AH30" i="30"/>
  <c r="AS29" i="30"/>
  <c r="AR29" i="30"/>
  <c r="BC29" i="30" s="1"/>
  <c r="AN29" i="30"/>
  <c r="BA29" i="30" s="1"/>
  <c r="AM29" i="30"/>
  <c r="AZ29" i="30" s="1"/>
  <c r="AL29" i="30"/>
  <c r="AY29" i="30" s="1"/>
  <c r="AK29" i="30"/>
  <c r="AX29" i="30" s="1"/>
  <c r="AJ29" i="30"/>
  <c r="AW29" i="30" s="1"/>
  <c r="AI29" i="30"/>
  <c r="AV29" i="30" s="1"/>
  <c r="AH29" i="30"/>
  <c r="AS28" i="30"/>
  <c r="AR28" i="30"/>
  <c r="BC28" i="30" s="1"/>
  <c r="AN28" i="30"/>
  <c r="BA28" i="30" s="1"/>
  <c r="AM28" i="30"/>
  <c r="AZ28" i="30" s="1"/>
  <c r="AL28" i="30"/>
  <c r="AY28" i="30" s="1"/>
  <c r="AK28" i="30"/>
  <c r="AX28" i="30" s="1"/>
  <c r="AJ28" i="30"/>
  <c r="AW28" i="30" s="1"/>
  <c r="AI28" i="30"/>
  <c r="AV28" i="30" s="1"/>
  <c r="AH28" i="30"/>
  <c r="AS27" i="30"/>
  <c r="AR27" i="30"/>
  <c r="BC27" i="30" s="1"/>
  <c r="AN27" i="30"/>
  <c r="BA27" i="30" s="1"/>
  <c r="AM27" i="30"/>
  <c r="AZ27" i="30" s="1"/>
  <c r="AL27" i="30"/>
  <c r="AY27" i="30" s="1"/>
  <c r="AK27" i="30"/>
  <c r="AX27" i="30" s="1"/>
  <c r="AJ27" i="30"/>
  <c r="AW27" i="30" s="1"/>
  <c r="AI27" i="30"/>
  <c r="AV27" i="30" s="1"/>
  <c r="AH27" i="30"/>
  <c r="AS26" i="30"/>
  <c r="AR26" i="30"/>
  <c r="BC26" i="30" s="1"/>
  <c r="AN26" i="30"/>
  <c r="BA26" i="30" s="1"/>
  <c r="AM26" i="30"/>
  <c r="AZ26" i="30" s="1"/>
  <c r="AL26" i="30"/>
  <c r="AY26" i="30" s="1"/>
  <c r="AK26" i="30"/>
  <c r="AX26" i="30" s="1"/>
  <c r="AJ26" i="30"/>
  <c r="AW26" i="30" s="1"/>
  <c r="AI26" i="30"/>
  <c r="AV26" i="30" s="1"/>
  <c r="AH26" i="30"/>
  <c r="AS25" i="30"/>
  <c r="AR25" i="30"/>
  <c r="BC25" i="30" s="1"/>
  <c r="AN25" i="30"/>
  <c r="BA25" i="30" s="1"/>
  <c r="AM25" i="30"/>
  <c r="AZ25" i="30" s="1"/>
  <c r="AL25" i="30"/>
  <c r="AY25" i="30" s="1"/>
  <c r="AK25" i="30"/>
  <c r="AX25" i="30" s="1"/>
  <c r="AJ25" i="30"/>
  <c r="AW25" i="30" s="1"/>
  <c r="AI25" i="30"/>
  <c r="AV25" i="30" s="1"/>
  <c r="AH25" i="30"/>
  <c r="AS24" i="30"/>
  <c r="AR24" i="30"/>
  <c r="BC24" i="30" s="1"/>
  <c r="AN24" i="30"/>
  <c r="BA24" i="30" s="1"/>
  <c r="AM24" i="30"/>
  <c r="AZ24" i="30" s="1"/>
  <c r="AL24" i="30"/>
  <c r="AY24" i="30" s="1"/>
  <c r="AK24" i="30"/>
  <c r="AX24" i="30" s="1"/>
  <c r="AJ24" i="30"/>
  <c r="AW24" i="30" s="1"/>
  <c r="AI24" i="30"/>
  <c r="AV24" i="30" s="1"/>
  <c r="AH24" i="30"/>
  <c r="AS23" i="30"/>
  <c r="AR23" i="30"/>
  <c r="BC23" i="30" s="1"/>
  <c r="AN23" i="30"/>
  <c r="BA23" i="30" s="1"/>
  <c r="AM23" i="30"/>
  <c r="AZ23" i="30" s="1"/>
  <c r="AL23" i="30"/>
  <c r="AY23" i="30" s="1"/>
  <c r="AK23" i="30"/>
  <c r="AX23" i="30" s="1"/>
  <c r="AJ23" i="30"/>
  <c r="AW23" i="30" s="1"/>
  <c r="AI23" i="30"/>
  <c r="AV23" i="30" s="1"/>
  <c r="AH23" i="30"/>
  <c r="AS22" i="30"/>
  <c r="AR22" i="30"/>
  <c r="BC22" i="30" s="1"/>
  <c r="AN22" i="30"/>
  <c r="BA22" i="30" s="1"/>
  <c r="AM22" i="30"/>
  <c r="AZ22" i="30" s="1"/>
  <c r="AL22" i="30"/>
  <c r="AY22" i="30" s="1"/>
  <c r="AK22" i="30"/>
  <c r="AX22" i="30" s="1"/>
  <c r="AJ22" i="30"/>
  <c r="AW22" i="30" s="1"/>
  <c r="AI22" i="30"/>
  <c r="AV22" i="30" s="1"/>
  <c r="AH22" i="30"/>
  <c r="AS21" i="30"/>
  <c r="AR21" i="30"/>
  <c r="BC21" i="30" s="1"/>
  <c r="AN21" i="30"/>
  <c r="BA21" i="30" s="1"/>
  <c r="AM21" i="30"/>
  <c r="AZ21" i="30" s="1"/>
  <c r="AL21" i="30"/>
  <c r="AY21" i="30" s="1"/>
  <c r="AK21" i="30"/>
  <c r="AX21" i="30" s="1"/>
  <c r="AJ21" i="30"/>
  <c r="AW21" i="30" s="1"/>
  <c r="AI21" i="30"/>
  <c r="AV21" i="30" s="1"/>
  <c r="AH21" i="30"/>
  <c r="AS20" i="30"/>
  <c r="AR20" i="30"/>
  <c r="BC20" i="30" s="1"/>
  <c r="AN20" i="30"/>
  <c r="BA20" i="30" s="1"/>
  <c r="AM20" i="30"/>
  <c r="AZ20" i="30" s="1"/>
  <c r="AL20" i="30"/>
  <c r="AY20" i="30" s="1"/>
  <c r="AK20" i="30"/>
  <c r="AX20" i="30" s="1"/>
  <c r="AJ20" i="30"/>
  <c r="AW20" i="30" s="1"/>
  <c r="AI20" i="30"/>
  <c r="AV20" i="30" s="1"/>
  <c r="AH20" i="30"/>
  <c r="AS19" i="30"/>
  <c r="AR19" i="30"/>
  <c r="BC19" i="30" s="1"/>
  <c r="AN19" i="30"/>
  <c r="BA19" i="30" s="1"/>
  <c r="AM19" i="30"/>
  <c r="AZ19" i="30" s="1"/>
  <c r="AL19" i="30"/>
  <c r="AY19" i="30" s="1"/>
  <c r="AK19" i="30"/>
  <c r="AX19" i="30" s="1"/>
  <c r="AJ19" i="30"/>
  <c r="AW19" i="30" s="1"/>
  <c r="AI19" i="30"/>
  <c r="AV19" i="30" s="1"/>
  <c r="AH19" i="30"/>
  <c r="AS18" i="30"/>
  <c r="AR18" i="30"/>
  <c r="BC18" i="30" s="1"/>
  <c r="AN18" i="30"/>
  <c r="BA18" i="30" s="1"/>
  <c r="AM18" i="30"/>
  <c r="AZ18" i="30" s="1"/>
  <c r="AL18" i="30"/>
  <c r="AY18" i="30" s="1"/>
  <c r="AK18" i="30"/>
  <c r="AX18" i="30" s="1"/>
  <c r="AJ18" i="30"/>
  <c r="AW18" i="30" s="1"/>
  <c r="AI18" i="30"/>
  <c r="AV18" i="30" s="1"/>
  <c r="AH18" i="30"/>
  <c r="AS17" i="30"/>
  <c r="AR17" i="30"/>
  <c r="BC17" i="30" s="1"/>
  <c r="AN17" i="30"/>
  <c r="BA17" i="30" s="1"/>
  <c r="AM17" i="30"/>
  <c r="AZ17" i="30" s="1"/>
  <c r="AL17" i="30"/>
  <c r="AY17" i="30" s="1"/>
  <c r="AK17" i="30"/>
  <c r="AX17" i="30" s="1"/>
  <c r="AJ17" i="30"/>
  <c r="AW17" i="30" s="1"/>
  <c r="AI17" i="30"/>
  <c r="AV17" i="30" s="1"/>
  <c r="AH17" i="30"/>
  <c r="AS16" i="30"/>
  <c r="AR16" i="30"/>
  <c r="BC16" i="30" s="1"/>
  <c r="AN16" i="30"/>
  <c r="BA16" i="30" s="1"/>
  <c r="AM16" i="30"/>
  <c r="AZ16" i="30" s="1"/>
  <c r="AL16" i="30"/>
  <c r="AY16" i="30" s="1"/>
  <c r="AK16" i="30"/>
  <c r="AX16" i="30" s="1"/>
  <c r="AJ16" i="30"/>
  <c r="AW16" i="30" s="1"/>
  <c r="AI16" i="30"/>
  <c r="AV16" i="30" s="1"/>
  <c r="AH16" i="30"/>
  <c r="AS15" i="30"/>
  <c r="AR15" i="30"/>
  <c r="BC15" i="30" s="1"/>
  <c r="AN15" i="30"/>
  <c r="BA15" i="30" s="1"/>
  <c r="AM15" i="30"/>
  <c r="AZ15" i="30" s="1"/>
  <c r="AL15" i="30"/>
  <c r="AY15" i="30" s="1"/>
  <c r="AK15" i="30"/>
  <c r="AX15" i="30" s="1"/>
  <c r="AJ15" i="30"/>
  <c r="AW15" i="30" s="1"/>
  <c r="AI15" i="30"/>
  <c r="AV15" i="30" s="1"/>
  <c r="AH15" i="30"/>
  <c r="AS14" i="30"/>
  <c r="AR14" i="30"/>
  <c r="BC14" i="30" s="1"/>
  <c r="AN14" i="30"/>
  <c r="BA14" i="30" s="1"/>
  <c r="AM14" i="30"/>
  <c r="AZ14" i="30" s="1"/>
  <c r="AL14" i="30"/>
  <c r="AY14" i="30" s="1"/>
  <c r="AK14" i="30"/>
  <c r="AX14" i="30" s="1"/>
  <c r="AJ14" i="30"/>
  <c r="AW14" i="30" s="1"/>
  <c r="AI14" i="30"/>
  <c r="AV14" i="30" s="1"/>
  <c r="AH14" i="30"/>
  <c r="AS13" i="30"/>
  <c r="AR13" i="30"/>
  <c r="BC13" i="30" s="1"/>
  <c r="AN13" i="30"/>
  <c r="BA13" i="30" s="1"/>
  <c r="AM13" i="30"/>
  <c r="AZ13" i="30" s="1"/>
  <c r="AL13" i="30"/>
  <c r="AY13" i="30" s="1"/>
  <c r="AK13" i="30"/>
  <c r="AX13" i="30" s="1"/>
  <c r="AJ13" i="30"/>
  <c r="AW13" i="30" s="1"/>
  <c r="AI13" i="30"/>
  <c r="AV13" i="30" s="1"/>
  <c r="AH13" i="30"/>
  <c r="AS12" i="30"/>
  <c r="AR12" i="30"/>
  <c r="BC12" i="30" s="1"/>
  <c r="AN12" i="30"/>
  <c r="BA12" i="30" s="1"/>
  <c r="AM12" i="30"/>
  <c r="AZ12" i="30" s="1"/>
  <c r="AL12" i="30"/>
  <c r="AY12" i="30" s="1"/>
  <c r="AK12" i="30"/>
  <c r="AX12" i="30" s="1"/>
  <c r="AJ12" i="30"/>
  <c r="AW12" i="30" s="1"/>
  <c r="AI12" i="30"/>
  <c r="AV12" i="30" s="1"/>
  <c r="AH12" i="30"/>
  <c r="AS11" i="30"/>
  <c r="AR11" i="30"/>
  <c r="BC11" i="30" s="1"/>
  <c r="AN11" i="30"/>
  <c r="BA11" i="30" s="1"/>
  <c r="AM11" i="30"/>
  <c r="AZ11" i="30" s="1"/>
  <c r="AL11" i="30"/>
  <c r="AY11" i="30" s="1"/>
  <c r="AK11" i="30"/>
  <c r="AX11" i="30" s="1"/>
  <c r="AJ11" i="30"/>
  <c r="AW11" i="30" s="1"/>
  <c r="AI11" i="30"/>
  <c r="AV11" i="30" s="1"/>
  <c r="AH11" i="30"/>
  <c r="AS10" i="30"/>
  <c r="AR10" i="30"/>
  <c r="BC10" i="30" s="1"/>
  <c r="AN10" i="30"/>
  <c r="BA10" i="30" s="1"/>
  <c r="AM10" i="30"/>
  <c r="AZ10" i="30" s="1"/>
  <c r="AL10" i="30"/>
  <c r="AY10" i="30" s="1"/>
  <c r="AK10" i="30"/>
  <c r="AX10" i="30" s="1"/>
  <c r="AJ10" i="30"/>
  <c r="AW10" i="30" s="1"/>
  <c r="AI10" i="30"/>
  <c r="AV10" i="30" s="1"/>
  <c r="AH10" i="30"/>
  <c r="AS9" i="30"/>
  <c r="AR9" i="30"/>
  <c r="BC9" i="30" s="1"/>
  <c r="AN9" i="30"/>
  <c r="BA9" i="30" s="1"/>
  <c r="AM9" i="30"/>
  <c r="AZ9" i="30" s="1"/>
  <c r="AL9" i="30"/>
  <c r="AY9" i="30" s="1"/>
  <c r="AK9" i="30"/>
  <c r="AX9" i="30" s="1"/>
  <c r="AJ9" i="30"/>
  <c r="AW9" i="30" s="1"/>
  <c r="AI9" i="30"/>
  <c r="AV9" i="30" s="1"/>
  <c r="AH9" i="30"/>
  <c r="AS8" i="30"/>
  <c r="AR8" i="30"/>
  <c r="BC8" i="30" s="1"/>
  <c r="AN8" i="30"/>
  <c r="BA8" i="30" s="1"/>
  <c r="AM8" i="30"/>
  <c r="AZ8" i="30" s="1"/>
  <c r="AL8" i="30"/>
  <c r="AY8" i="30" s="1"/>
  <c r="AK8" i="30"/>
  <c r="AX8" i="30" s="1"/>
  <c r="AJ8" i="30"/>
  <c r="AW8" i="30" s="1"/>
  <c r="AI8" i="30"/>
  <c r="AV8" i="30" s="1"/>
  <c r="AH8" i="30"/>
  <c r="BD7" i="30"/>
  <c r="AS7" i="30"/>
  <c r="AR7" i="30"/>
  <c r="BC7" i="30" s="1"/>
  <c r="AN7" i="30"/>
  <c r="BA7" i="30" s="1"/>
  <c r="AM7" i="30"/>
  <c r="AZ7" i="30" s="1"/>
  <c r="AL7" i="30"/>
  <c r="AY7" i="30" s="1"/>
  <c r="AK7" i="30"/>
  <c r="AX7" i="30" s="1"/>
  <c r="AJ7" i="30"/>
  <c r="AW7" i="30" s="1"/>
  <c r="AI7" i="30"/>
  <c r="AV7" i="30" s="1"/>
  <c r="AH7" i="30"/>
  <c r="BD6" i="30"/>
  <c r="AS6" i="30"/>
  <c r="AR6" i="30"/>
  <c r="BC6" i="30" s="1"/>
  <c r="AN6" i="30"/>
  <c r="BA6" i="30" s="1"/>
  <c r="AM6" i="30"/>
  <c r="AZ6" i="30" s="1"/>
  <c r="AL6" i="30"/>
  <c r="AY6" i="30" s="1"/>
  <c r="AK6" i="30"/>
  <c r="AX6" i="30" s="1"/>
  <c r="AJ6" i="30"/>
  <c r="AW6" i="30" s="1"/>
  <c r="AI6" i="30"/>
  <c r="AV6" i="30" s="1"/>
  <c r="AH6" i="30"/>
  <c r="BD5" i="30"/>
  <c r="AS5" i="30"/>
  <c r="AR5" i="30"/>
  <c r="BC5" i="30" s="1"/>
  <c r="AN5" i="30"/>
  <c r="BA5" i="30" s="1"/>
  <c r="AM5" i="30"/>
  <c r="AZ5" i="30" s="1"/>
  <c r="AL5" i="30"/>
  <c r="AY5" i="30" s="1"/>
  <c r="AK5" i="30"/>
  <c r="AX5" i="30" s="1"/>
  <c r="AJ5" i="30"/>
  <c r="AW5" i="30" s="1"/>
  <c r="AI5" i="30"/>
  <c r="AV5" i="30" s="1"/>
  <c r="AH5" i="30"/>
  <c r="BD4" i="30"/>
  <c r="AS4" i="30"/>
  <c r="AR4" i="30"/>
  <c r="BC4" i="30" s="1"/>
  <c r="AN4" i="30"/>
  <c r="BA4" i="30" s="1"/>
  <c r="AM4" i="30"/>
  <c r="AZ4" i="30" s="1"/>
  <c r="AL4" i="30"/>
  <c r="AY4" i="30" s="1"/>
  <c r="AK4" i="30"/>
  <c r="AX4" i="30" s="1"/>
  <c r="AJ4" i="30"/>
  <c r="AW4" i="30" s="1"/>
  <c r="AI4" i="30"/>
  <c r="AV4" i="30" s="1"/>
  <c r="AH4" i="30"/>
  <c r="BD3" i="30"/>
  <c r="AS3" i="30"/>
  <c r="AR3" i="30"/>
  <c r="BC3" i="30" s="1"/>
  <c r="AN3" i="30"/>
  <c r="BA3" i="30" s="1"/>
  <c r="AM3" i="30"/>
  <c r="AZ3" i="30" s="1"/>
  <c r="AL3" i="30"/>
  <c r="AY3" i="30" s="1"/>
  <c r="AK3" i="30"/>
  <c r="AX3" i="30" s="1"/>
  <c r="AJ3" i="30"/>
  <c r="AW3" i="30" s="1"/>
  <c r="AI3" i="30"/>
  <c r="AV3" i="30" s="1"/>
  <c r="AH3" i="30"/>
  <c r="BD2" i="30"/>
  <c r="AS2" i="30"/>
  <c r="AR2" i="30"/>
  <c r="BC2" i="30" s="1"/>
  <c r="AN2" i="30"/>
  <c r="BA2" i="30" s="1"/>
  <c r="AM2" i="30"/>
  <c r="AZ2" i="30" s="1"/>
  <c r="AL2" i="30"/>
  <c r="AY2" i="30" s="1"/>
  <c r="AK2" i="30"/>
  <c r="AX2" i="30" s="1"/>
  <c r="AJ2" i="30"/>
  <c r="AW2" i="30" s="1"/>
  <c r="AI2" i="30"/>
  <c r="AV2" i="30" s="1"/>
  <c r="AH2" i="30"/>
  <c r="AS1" i="30"/>
  <c r="AR1" i="30"/>
  <c r="AN1" i="30"/>
  <c r="AM1" i="30"/>
  <c r="AL1" i="30"/>
  <c r="AK1" i="30"/>
  <c r="AJ1" i="30"/>
  <c r="AI1" i="30"/>
  <c r="AT9" i="27"/>
  <c r="AT10" i="27"/>
  <c r="AT11" i="27"/>
  <c r="AT12" i="27"/>
  <c r="AT13" i="27"/>
  <c r="AT14" i="27"/>
  <c r="AT15" i="27"/>
  <c r="AT16" i="27"/>
  <c r="AT17" i="27"/>
  <c r="AT18" i="27"/>
  <c r="AT19" i="27"/>
  <c r="AT20" i="27"/>
  <c r="BD20" i="27" s="1"/>
  <c r="AT21" i="27"/>
  <c r="BD21" i="27" s="1"/>
  <c r="AT22" i="27"/>
  <c r="BD22" i="27" s="1"/>
  <c r="AT23" i="27"/>
  <c r="BD23" i="27" s="1"/>
  <c r="AT24" i="27"/>
  <c r="AT25" i="27"/>
  <c r="AT26" i="27"/>
  <c r="AT27" i="27"/>
  <c r="AT28" i="27"/>
  <c r="AT29" i="27"/>
  <c r="AT30" i="27"/>
  <c r="AT31" i="27"/>
  <c r="AT32" i="27"/>
  <c r="AT33" i="27"/>
  <c r="AT34" i="27"/>
  <c r="BD34" i="27" s="1"/>
  <c r="AT35" i="27"/>
  <c r="AT36" i="27"/>
  <c r="AT37" i="27"/>
  <c r="AT38" i="27"/>
  <c r="BD38" i="27" s="1"/>
  <c r="AT39" i="27"/>
  <c r="BD39" i="27" s="1"/>
  <c r="AT40" i="27"/>
  <c r="AT41" i="27"/>
  <c r="AT42" i="27"/>
  <c r="AT43" i="27"/>
  <c r="AT44" i="27"/>
  <c r="AT45" i="27"/>
  <c r="AT46" i="27"/>
  <c r="AT47" i="27"/>
  <c r="AT48" i="27"/>
  <c r="AT49" i="27"/>
  <c r="AT50" i="27"/>
  <c r="BD50" i="27" s="1"/>
  <c r="AT51" i="27"/>
  <c r="AT52" i="27"/>
  <c r="BD52" i="27" s="1"/>
  <c r="AT53" i="27"/>
  <c r="BD53" i="27" s="1"/>
  <c r="AT54" i="27"/>
  <c r="BD54" i="27" s="1"/>
  <c r="AT55" i="27"/>
  <c r="BD55" i="27" s="1"/>
  <c r="AT56" i="27"/>
  <c r="AT57" i="27"/>
  <c r="AT58" i="27"/>
  <c r="AT59" i="27"/>
  <c r="AT60" i="27"/>
  <c r="BD60" i="27" s="1"/>
  <c r="AT61" i="27"/>
  <c r="AT62" i="27"/>
  <c r="AT63" i="27"/>
  <c r="AT64" i="27"/>
  <c r="BD64" i="27" s="1"/>
  <c r="AT65" i="27"/>
  <c r="BD65" i="27" s="1"/>
  <c r="AT66" i="27"/>
  <c r="BD66" i="27" s="1"/>
  <c r="AT67" i="27"/>
  <c r="AT68" i="27"/>
  <c r="BD68" i="27" s="1"/>
  <c r="AT69" i="27"/>
  <c r="BD69" i="27" s="1"/>
  <c r="AT70" i="27"/>
  <c r="BD70" i="27" s="1"/>
  <c r="AT71" i="27"/>
  <c r="BD71" i="27" s="1"/>
  <c r="AT72" i="27"/>
  <c r="AT73" i="27"/>
  <c r="AT74" i="27"/>
  <c r="AT75" i="27"/>
  <c r="AT76" i="27"/>
  <c r="BD76" i="27" s="1"/>
  <c r="AT77" i="27"/>
  <c r="AT78" i="27"/>
  <c r="AT79" i="27"/>
  <c r="AT80" i="27"/>
  <c r="AT81" i="27"/>
  <c r="AT82" i="27"/>
  <c r="AT83" i="27"/>
  <c r="AT84" i="27"/>
  <c r="AT85" i="27"/>
  <c r="BD85" i="27" s="1"/>
  <c r="AT86" i="27"/>
  <c r="BD86" i="27" s="1"/>
  <c r="AT87" i="27"/>
  <c r="BD87" i="27" s="1"/>
  <c r="AT88" i="27"/>
  <c r="AT89" i="27"/>
  <c r="AT90" i="27"/>
  <c r="AT91" i="27"/>
  <c r="AT92" i="27"/>
  <c r="AT93" i="27"/>
  <c r="AT94" i="27"/>
  <c r="AT95" i="27"/>
  <c r="AT96" i="27"/>
  <c r="AT97" i="27"/>
  <c r="AT98" i="27"/>
  <c r="AT99" i="27"/>
  <c r="AT100" i="27"/>
  <c r="AT101" i="27"/>
  <c r="AT102" i="27"/>
  <c r="AT103" i="27"/>
  <c r="AT104" i="27"/>
  <c r="AT105" i="27"/>
  <c r="AT106" i="27"/>
  <c r="AT107" i="27"/>
  <c r="AT108" i="27"/>
  <c r="BD108" i="27" s="1"/>
  <c r="AT109" i="27"/>
  <c r="AT110" i="27"/>
  <c r="AT111" i="27"/>
  <c r="AT112" i="27"/>
  <c r="AT113" i="27"/>
  <c r="BD113" i="27" s="1"/>
  <c r="AT114" i="27"/>
  <c r="BD114" i="27" s="1"/>
  <c r="AT115" i="27"/>
  <c r="AT116" i="27"/>
  <c r="BD116" i="27" s="1"/>
  <c r="AT117" i="27"/>
  <c r="BD117" i="27" s="1"/>
  <c r="AT118" i="27"/>
  <c r="BD118" i="27" s="1"/>
  <c r="AT119" i="27"/>
  <c r="BD119" i="27" s="1"/>
  <c r="AT120" i="27"/>
  <c r="AT121" i="27"/>
  <c r="AT122" i="27"/>
  <c r="AT123" i="27"/>
  <c r="AT124" i="27"/>
  <c r="AT125" i="27"/>
  <c r="AT126" i="27"/>
  <c r="AT127" i="27"/>
  <c r="AT128" i="27"/>
  <c r="AT129" i="27"/>
  <c r="AT130" i="27"/>
  <c r="BD130" i="27" s="1"/>
  <c r="AT131" i="27"/>
  <c r="AT132" i="27"/>
  <c r="BD132" i="27" s="1"/>
  <c r="AT8" i="27"/>
  <c r="AY132" i="29"/>
  <c r="AS132" i="29"/>
  <c r="AR132" i="29"/>
  <c r="BC132" i="29" s="1"/>
  <c r="AN132" i="29"/>
  <c r="BA132" i="29" s="1"/>
  <c r="AM132" i="29"/>
  <c r="AZ132" i="29" s="1"/>
  <c r="AL132" i="29"/>
  <c r="AK132" i="29"/>
  <c r="AX132" i="29" s="1"/>
  <c r="AJ132" i="29"/>
  <c r="AW132" i="29" s="1"/>
  <c r="AI132" i="29"/>
  <c r="AV132" i="29" s="1"/>
  <c r="AH132" i="29"/>
  <c r="AT132" i="29" s="1"/>
  <c r="BA131" i="29"/>
  <c r="AS131" i="29"/>
  <c r="AR131" i="29"/>
  <c r="BC131" i="29" s="1"/>
  <c r="AN131" i="29"/>
  <c r="AM131" i="29"/>
  <c r="AZ131" i="29" s="1"/>
  <c r="AL131" i="29"/>
  <c r="AY131" i="29" s="1"/>
  <c r="AK131" i="29"/>
  <c r="AX131" i="29" s="1"/>
  <c r="AJ131" i="29"/>
  <c r="AW131" i="29" s="1"/>
  <c r="AI131" i="29"/>
  <c r="AV131" i="29" s="1"/>
  <c r="AH131" i="29"/>
  <c r="AT131" i="29" s="1"/>
  <c r="AY130" i="29"/>
  <c r="AX130" i="29"/>
  <c r="AW130" i="29"/>
  <c r="AS130" i="29"/>
  <c r="AR130" i="29"/>
  <c r="BC130" i="29" s="1"/>
  <c r="AN130" i="29"/>
  <c r="BA130" i="29" s="1"/>
  <c r="AM130" i="29"/>
  <c r="AZ130" i="29" s="1"/>
  <c r="AL130" i="29"/>
  <c r="AK130" i="29"/>
  <c r="AJ130" i="29"/>
  <c r="AI130" i="29"/>
  <c r="AV130" i="29" s="1"/>
  <c r="AH130" i="29"/>
  <c r="AT130" i="29" s="1"/>
  <c r="AV129" i="29"/>
  <c r="AS129" i="29"/>
  <c r="AR129" i="29"/>
  <c r="BC129" i="29" s="1"/>
  <c r="AN129" i="29"/>
  <c r="BA129" i="29" s="1"/>
  <c r="AM129" i="29"/>
  <c r="AZ129" i="29" s="1"/>
  <c r="AL129" i="29"/>
  <c r="AY129" i="29" s="1"/>
  <c r="AK129" i="29"/>
  <c r="AX129" i="29" s="1"/>
  <c r="AJ129" i="29"/>
  <c r="AW129" i="29" s="1"/>
  <c r="AI129" i="29"/>
  <c r="AH129" i="29"/>
  <c r="AT129" i="29" s="1"/>
  <c r="AW128" i="29"/>
  <c r="AV128" i="29"/>
  <c r="AS128" i="29"/>
  <c r="AR128" i="29"/>
  <c r="BC128" i="29" s="1"/>
  <c r="AN128" i="29"/>
  <c r="BA128" i="29" s="1"/>
  <c r="AM128" i="29"/>
  <c r="AZ128" i="29" s="1"/>
  <c r="AL128" i="29"/>
  <c r="AY128" i="29" s="1"/>
  <c r="AK128" i="29"/>
  <c r="AX128" i="29" s="1"/>
  <c r="AJ128" i="29"/>
  <c r="AI128" i="29"/>
  <c r="AH128" i="29"/>
  <c r="AT128" i="29" s="1"/>
  <c r="BA127" i="29"/>
  <c r="AS127" i="29"/>
  <c r="AR127" i="29"/>
  <c r="BC127" i="29" s="1"/>
  <c r="AN127" i="29"/>
  <c r="AM127" i="29"/>
  <c r="AZ127" i="29" s="1"/>
  <c r="AL127" i="29"/>
  <c r="AY127" i="29" s="1"/>
  <c r="AK127" i="29"/>
  <c r="AX127" i="29" s="1"/>
  <c r="AJ127" i="29"/>
  <c r="AW127" i="29" s="1"/>
  <c r="AI127" i="29"/>
  <c r="AV127" i="29" s="1"/>
  <c r="AH127" i="29"/>
  <c r="AT127" i="29" s="1"/>
  <c r="AS126" i="29"/>
  <c r="AR126" i="29"/>
  <c r="BC126" i="29" s="1"/>
  <c r="AN126" i="29"/>
  <c r="BA126" i="29" s="1"/>
  <c r="AM126" i="29"/>
  <c r="AZ126" i="29" s="1"/>
  <c r="AL126" i="29"/>
  <c r="AY126" i="29" s="1"/>
  <c r="AK126" i="29"/>
  <c r="AX126" i="29" s="1"/>
  <c r="AJ126" i="29"/>
  <c r="AW126" i="29" s="1"/>
  <c r="AI126" i="29"/>
  <c r="AV126" i="29" s="1"/>
  <c r="AH126" i="29"/>
  <c r="AT126" i="29" s="1"/>
  <c r="BC125" i="29"/>
  <c r="BA125" i="29"/>
  <c r="AS125" i="29"/>
  <c r="AR125" i="29"/>
  <c r="AN125" i="29"/>
  <c r="AM125" i="29"/>
  <c r="AZ125" i="29" s="1"/>
  <c r="AL125" i="29"/>
  <c r="AY125" i="29" s="1"/>
  <c r="AK125" i="29"/>
  <c r="AX125" i="29" s="1"/>
  <c r="AJ125" i="29"/>
  <c r="AW125" i="29" s="1"/>
  <c r="AI125" i="29"/>
  <c r="AV125" i="29" s="1"/>
  <c r="AH125" i="29"/>
  <c r="AT125" i="29" s="1"/>
  <c r="AZ124" i="29"/>
  <c r="AY124" i="29"/>
  <c r="AX124" i="29"/>
  <c r="AW124" i="29"/>
  <c r="AV124" i="29"/>
  <c r="AU124" i="29"/>
  <c r="BE124" i="29" s="1"/>
  <c r="AT124" i="29"/>
  <c r="AS124" i="29"/>
  <c r="AR124" i="29"/>
  <c r="BC124" i="29" s="1"/>
  <c r="AN124" i="29"/>
  <c r="BA124" i="29" s="1"/>
  <c r="AM124" i="29"/>
  <c r="AL124" i="29"/>
  <c r="AK124" i="29"/>
  <c r="AJ124" i="29"/>
  <c r="AI124" i="29"/>
  <c r="AH124" i="29"/>
  <c r="BC123" i="29"/>
  <c r="AZ123" i="29"/>
  <c r="AY123" i="29"/>
  <c r="AX123" i="29"/>
  <c r="AV123" i="29"/>
  <c r="AS123" i="29"/>
  <c r="AR123" i="29"/>
  <c r="AN123" i="29"/>
  <c r="BA123" i="29" s="1"/>
  <c r="AM123" i="29"/>
  <c r="AL123" i="29"/>
  <c r="AK123" i="29"/>
  <c r="AJ123" i="29"/>
  <c r="AW123" i="29" s="1"/>
  <c r="AI123" i="29"/>
  <c r="AH123" i="29"/>
  <c r="AT123" i="29" s="1"/>
  <c r="AS122" i="29"/>
  <c r="AR122" i="29"/>
  <c r="BC122" i="29" s="1"/>
  <c r="AN122" i="29"/>
  <c r="BA122" i="29" s="1"/>
  <c r="AM122" i="29"/>
  <c r="AZ122" i="29" s="1"/>
  <c r="AL122" i="29"/>
  <c r="AY122" i="29" s="1"/>
  <c r="AK122" i="29"/>
  <c r="AX122" i="29" s="1"/>
  <c r="AJ122" i="29"/>
  <c r="AW122" i="29" s="1"/>
  <c r="AI122" i="29"/>
  <c r="AV122" i="29" s="1"/>
  <c r="AH122" i="29"/>
  <c r="AT122" i="29" s="1"/>
  <c r="AS121" i="29"/>
  <c r="AR121" i="29"/>
  <c r="BC121" i="29" s="1"/>
  <c r="AN121" i="29"/>
  <c r="BA121" i="29" s="1"/>
  <c r="AM121" i="29"/>
  <c r="AZ121" i="29" s="1"/>
  <c r="AL121" i="29"/>
  <c r="AY121" i="29" s="1"/>
  <c r="AK121" i="29"/>
  <c r="AX121" i="29" s="1"/>
  <c r="AJ121" i="29"/>
  <c r="AW121" i="29" s="1"/>
  <c r="AI121" i="29"/>
  <c r="AV121" i="29" s="1"/>
  <c r="AU121" i="29" s="1"/>
  <c r="BE121" i="29" s="1"/>
  <c r="AH121" i="29"/>
  <c r="AT121" i="29" s="1"/>
  <c r="AX120" i="29"/>
  <c r="AW120" i="29"/>
  <c r="AT120" i="29"/>
  <c r="AS120" i="29"/>
  <c r="AR120" i="29"/>
  <c r="BC120" i="29" s="1"/>
  <c r="AN120" i="29"/>
  <c r="BA120" i="29" s="1"/>
  <c r="AM120" i="29"/>
  <c r="AZ120" i="29" s="1"/>
  <c r="AL120" i="29"/>
  <c r="AY120" i="29" s="1"/>
  <c r="AK120" i="29"/>
  <c r="AJ120" i="29"/>
  <c r="AI120" i="29"/>
  <c r="AV120" i="29" s="1"/>
  <c r="AH120" i="29"/>
  <c r="BC119" i="29"/>
  <c r="BA119" i="29"/>
  <c r="AZ119" i="29"/>
  <c r="AY119" i="29"/>
  <c r="AT119" i="29"/>
  <c r="BD119" i="29" s="1"/>
  <c r="AS119" i="29"/>
  <c r="AR119" i="29"/>
  <c r="AN119" i="29"/>
  <c r="AM119" i="29"/>
  <c r="AL119" i="29"/>
  <c r="AK119" i="29"/>
  <c r="AX119" i="29" s="1"/>
  <c r="AJ119" i="29"/>
  <c r="AW119" i="29" s="1"/>
  <c r="AI119" i="29"/>
  <c r="AV119" i="29" s="1"/>
  <c r="AH119" i="29"/>
  <c r="AW118" i="29"/>
  <c r="AS118" i="29"/>
  <c r="AR118" i="29"/>
  <c r="BC118" i="29" s="1"/>
  <c r="AN118" i="29"/>
  <c r="BA118" i="29" s="1"/>
  <c r="AM118" i="29"/>
  <c r="AZ118" i="29" s="1"/>
  <c r="AL118" i="29"/>
  <c r="AY118" i="29" s="1"/>
  <c r="AK118" i="29"/>
  <c r="AX118" i="29" s="1"/>
  <c r="AJ118" i="29"/>
  <c r="AI118" i="29"/>
  <c r="AV118" i="29" s="1"/>
  <c r="AH118" i="29"/>
  <c r="AT118" i="29" s="1"/>
  <c r="AS117" i="29"/>
  <c r="AR117" i="29"/>
  <c r="BC117" i="29" s="1"/>
  <c r="AN117" i="29"/>
  <c r="BA117" i="29" s="1"/>
  <c r="AM117" i="29"/>
  <c r="AZ117" i="29" s="1"/>
  <c r="AL117" i="29"/>
  <c r="AY117" i="29" s="1"/>
  <c r="AK117" i="29"/>
  <c r="AX117" i="29" s="1"/>
  <c r="AJ117" i="29"/>
  <c r="AW117" i="29" s="1"/>
  <c r="AI117" i="29"/>
  <c r="AV117" i="29" s="1"/>
  <c r="AU117" i="29" s="1"/>
  <c r="BE117" i="29" s="1"/>
  <c r="AH117" i="29"/>
  <c r="AT117" i="29" s="1"/>
  <c r="AX116" i="29"/>
  <c r="AS116" i="29"/>
  <c r="AR116" i="29"/>
  <c r="BC116" i="29" s="1"/>
  <c r="AN116" i="29"/>
  <c r="BA116" i="29" s="1"/>
  <c r="AM116" i="29"/>
  <c r="AZ116" i="29" s="1"/>
  <c r="AL116" i="29"/>
  <c r="AY116" i="29" s="1"/>
  <c r="AK116" i="29"/>
  <c r="AJ116" i="29"/>
  <c r="AW116" i="29" s="1"/>
  <c r="AI116" i="29"/>
  <c r="AV116" i="29" s="1"/>
  <c r="AH116" i="29"/>
  <c r="AT116" i="29" s="1"/>
  <c r="BC115" i="29"/>
  <c r="BA115" i="29"/>
  <c r="AX115" i="29"/>
  <c r="AS115" i="29"/>
  <c r="AR115" i="29"/>
  <c r="AN115" i="29"/>
  <c r="AM115" i="29"/>
  <c r="AZ115" i="29" s="1"/>
  <c r="AL115" i="29"/>
  <c r="AY115" i="29" s="1"/>
  <c r="AK115" i="29"/>
  <c r="AJ115" i="29"/>
  <c r="AW115" i="29" s="1"/>
  <c r="AU115" i="29" s="1"/>
  <c r="BE115" i="29" s="1"/>
  <c r="AI115" i="29"/>
  <c r="AV115" i="29" s="1"/>
  <c r="AH115" i="29"/>
  <c r="AT115" i="29" s="1"/>
  <c r="BC114" i="29"/>
  <c r="BA114" i="29"/>
  <c r="AX114" i="29"/>
  <c r="AS114" i="29"/>
  <c r="AR114" i="29"/>
  <c r="AN114" i="29"/>
  <c r="AM114" i="29"/>
  <c r="AZ114" i="29" s="1"/>
  <c r="AL114" i="29"/>
  <c r="AY114" i="29" s="1"/>
  <c r="AK114" i="29"/>
  <c r="AJ114" i="29"/>
  <c r="AW114" i="29" s="1"/>
  <c r="AI114" i="29"/>
  <c r="AV114" i="29" s="1"/>
  <c r="AH114" i="29"/>
  <c r="AT114" i="29" s="1"/>
  <c r="BA113" i="29"/>
  <c r="AV113" i="29"/>
  <c r="AS113" i="29"/>
  <c r="AR113" i="29"/>
  <c r="BC113" i="29" s="1"/>
  <c r="AN113" i="29"/>
  <c r="AM113" i="29"/>
  <c r="AZ113" i="29" s="1"/>
  <c r="AL113" i="29"/>
  <c r="AY113" i="29" s="1"/>
  <c r="AK113" i="29"/>
  <c r="AX113" i="29" s="1"/>
  <c r="AJ113" i="29"/>
  <c r="AW113" i="29" s="1"/>
  <c r="AI113" i="29"/>
  <c r="AH113" i="29"/>
  <c r="AT113" i="29" s="1"/>
  <c r="AX112" i="29"/>
  <c r="AW112" i="29"/>
  <c r="AT112" i="29"/>
  <c r="AS112" i="29"/>
  <c r="AR112" i="29"/>
  <c r="BC112" i="29" s="1"/>
  <c r="AN112" i="29"/>
  <c r="BA112" i="29" s="1"/>
  <c r="AM112" i="29"/>
  <c r="AZ112" i="29" s="1"/>
  <c r="AL112" i="29"/>
  <c r="AY112" i="29" s="1"/>
  <c r="AK112" i="29"/>
  <c r="AJ112" i="29"/>
  <c r="AI112" i="29"/>
  <c r="AV112" i="29" s="1"/>
  <c r="AH112" i="29"/>
  <c r="BC111" i="29"/>
  <c r="AS111" i="29"/>
  <c r="AR111" i="29"/>
  <c r="AN111" i="29"/>
  <c r="BA111" i="29" s="1"/>
  <c r="AM111" i="29"/>
  <c r="AZ111" i="29" s="1"/>
  <c r="AL111" i="29"/>
  <c r="AY111" i="29" s="1"/>
  <c r="AK111" i="29"/>
  <c r="AX111" i="29" s="1"/>
  <c r="AJ111" i="29"/>
  <c r="AW111" i="29" s="1"/>
  <c r="AI111" i="29"/>
  <c r="AV111" i="29" s="1"/>
  <c r="AH111" i="29"/>
  <c r="AT111" i="29" s="1"/>
  <c r="BC110" i="29"/>
  <c r="AS110" i="29"/>
  <c r="AR110" i="29"/>
  <c r="AN110" i="29"/>
  <c r="BA110" i="29" s="1"/>
  <c r="AM110" i="29"/>
  <c r="AZ110" i="29" s="1"/>
  <c r="AL110" i="29"/>
  <c r="AY110" i="29" s="1"/>
  <c r="AK110" i="29"/>
  <c r="AX110" i="29" s="1"/>
  <c r="AJ110" i="29"/>
  <c r="AW110" i="29" s="1"/>
  <c r="AI110" i="29"/>
  <c r="AV110" i="29" s="1"/>
  <c r="AH110" i="29"/>
  <c r="AT110" i="29" s="1"/>
  <c r="BD110" i="29" s="1"/>
  <c r="BC109" i="29"/>
  <c r="AS109" i="29"/>
  <c r="AR109" i="29"/>
  <c r="AN109" i="29"/>
  <c r="BA109" i="29" s="1"/>
  <c r="AM109" i="29"/>
  <c r="AZ109" i="29" s="1"/>
  <c r="AL109" i="29"/>
  <c r="AY109" i="29" s="1"/>
  <c r="AK109" i="29"/>
  <c r="AX109" i="29" s="1"/>
  <c r="AJ109" i="29"/>
  <c r="AW109" i="29" s="1"/>
  <c r="AI109" i="29"/>
  <c r="AV109" i="29" s="1"/>
  <c r="AH109" i="29"/>
  <c r="AT109" i="29" s="1"/>
  <c r="AX108" i="29"/>
  <c r="AW108" i="29"/>
  <c r="AV108" i="29"/>
  <c r="AT108" i="29"/>
  <c r="AS108" i="29"/>
  <c r="AR108" i="29"/>
  <c r="BC108" i="29" s="1"/>
  <c r="AN108" i="29"/>
  <c r="BA108" i="29" s="1"/>
  <c r="AM108" i="29"/>
  <c r="AZ108" i="29" s="1"/>
  <c r="AL108" i="29"/>
  <c r="AY108" i="29" s="1"/>
  <c r="AK108" i="29"/>
  <c r="AJ108" i="29"/>
  <c r="AI108" i="29"/>
  <c r="AH108" i="29"/>
  <c r="BC107" i="29"/>
  <c r="BA107" i="29"/>
  <c r="AY107" i="29"/>
  <c r="AX107" i="29"/>
  <c r="AW107" i="29"/>
  <c r="AV107" i="29"/>
  <c r="AS107" i="29"/>
  <c r="AR107" i="29"/>
  <c r="AN107" i="29"/>
  <c r="AM107" i="29"/>
  <c r="AZ107" i="29" s="1"/>
  <c r="AL107" i="29"/>
  <c r="AK107" i="29"/>
  <c r="AJ107" i="29"/>
  <c r="AI107" i="29"/>
  <c r="AH107" i="29"/>
  <c r="AT107" i="29" s="1"/>
  <c r="AS106" i="29"/>
  <c r="AR106" i="29"/>
  <c r="BC106" i="29" s="1"/>
  <c r="AN106" i="29"/>
  <c r="BA106" i="29" s="1"/>
  <c r="AM106" i="29"/>
  <c r="AZ106" i="29" s="1"/>
  <c r="AL106" i="29"/>
  <c r="AY106" i="29" s="1"/>
  <c r="AK106" i="29"/>
  <c r="AX106" i="29" s="1"/>
  <c r="AJ106" i="29"/>
  <c r="AW106" i="29" s="1"/>
  <c r="AI106" i="29"/>
  <c r="AV106" i="29" s="1"/>
  <c r="AH106" i="29"/>
  <c r="AT106" i="29" s="1"/>
  <c r="AS105" i="29"/>
  <c r="AR105" i="29"/>
  <c r="BC105" i="29" s="1"/>
  <c r="AN105" i="29"/>
  <c r="BA105" i="29" s="1"/>
  <c r="AM105" i="29"/>
  <c r="AZ105" i="29" s="1"/>
  <c r="AL105" i="29"/>
  <c r="AY105" i="29" s="1"/>
  <c r="AK105" i="29"/>
  <c r="AX105" i="29" s="1"/>
  <c r="AJ105" i="29"/>
  <c r="AW105" i="29" s="1"/>
  <c r="AI105" i="29"/>
  <c r="AV105" i="29" s="1"/>
  <c r="AU105" i="29" s="1"/>
  <c r="BE105" i="29" s="1"/>
  <c r="AH105" i="29"/>
  <c r="AT105" i="29" s="1"/>
  <c r="AX104" i="29"/>
  <c r="AW104" i="29"/>
  <c r="AT104" i="29"/>
  <c r="AS104" i="29"/>
  <c r="AR104" i="29"/>
  <c r="BC104" i="29" s="1"/>
  <c r="AN104" i="29"/>
  <c r="BA104" i="29" s="1"/>
  <c r="AM104" i="29"/>
  <c r="AZ104" i="29" s="1"/>
  <c r="AL104" i="29"/>
  <c r="AY104" i="29" s="1"/>
  <c r="AK104" i="29"/>
  <c r="AJ104" i="29"/>
  <c r="AI104" i="29"/>
  <c r="AV104" i="29" s="1"/>
  <c r="AH104" i="29"/>
  <c r="BC103" i="29"/>
  <c r="BA103" i="29"/>
  <c r="AZ103" i="29"/>
  <c r="AY103" i="29"/>
  <c r="AT103" i="29"/>
  <c r="BD103" i="29" s="1"/>
  <c r="AS103" i="29"/>
  <c r="AR103" i="29"/>
  <c r="AN103" i="29"/>
  <c r="AM103" i="29"/>
  <c r="AL103" i="29"/>
  <c r="AK103" i="29"/>
  <c r="AX103" i="29" s="1"/>
  <c r="AJ103" i="29"/>
  <c r="AW103" i="29" s="1"/>
  <c r="AI103" i="29"/>
  <c r="AV103" i="29" s="1"/>
  <c r="AH103" i="29"/>
  <c r="AW102" i="29"/>
  <c r="AS102" i="29"/>
  <c r="AR102" i="29"/>
  <c r="BC102" i="29" s="1"/>
  <c r="AN102" i="29"/>
  <c r="BA102" i="29" s="1"/>
  <c r="AM102" i="29"/>
  <c r="AZ102" i="29" s="1"/>
  <c r="AL102" i="29"/>
  <c r="AY102" i="29" s="1"/>
  <c r="AK102" i="29"/>
  <c r="AX102" i="29" s="1"/>
  <c r="AJ102" i="29"/>
  <c r="AI102" i="29"/>
  <c r="AV102" i="29" s="1"/>
  <c r="AH102" i="29"/>
  <c r="AT102" i="29" s="1"/>
  <c r="AS101" i="29"/>
  <c r="AR101" i="29"/>
  <c r="BC101" i="29" s="1"/>
  <c r="AN101" i="29"/>
  <c r="BA101" i="29" s="1"/>
  <c r="AM101" i="29"/>
  <c r="AZ101" i="29" s="1"/>
  <c r="AL101" i="29"/>
  <c r="AY101" i="29" s="1"/>
  <c r="AK101" i="29"/>
  <c r="AX101" i="29" s="1"/>
  <c r="AJ101" i="29"/>
  <c r="AW101" i="29" s="1"/>
  <c r="AI101" i="29"/>
  <c r="AV101" i="29" s="1"/>
  <c r="AH101" i="29"/>
  <c r="AT101" i="29" s="1"/>
  <c r="AX100" i="29"/>
  <c r="AS100" i="29"/>
  <c r="AR100" i="29"/>
  <c r="BC100" i="29" s="1"/>
  <c r="AN100" i="29"/>
  <c r="BA100" i="29" s="1"/>
  <c r="AM100" i="29"/>
  <c r="AZ100" i="29" s="1"/>
  <c r="AL100" i="29"/>
  <c r="AY100" i="29" s="1"/>
  <c r="AK100" i="29"/>
  <c r="AJ100" i="29"/>
  <c r="AW100" i="29" s="1"/>
  <c r="AI100" i="29"/>
  <c r="AV100" i="29" s="1"/>
  <c r="AH100" i="29"/>
  <c r="AT100" i="29" s="1"/>
  <c r="BC99" i="29"/>
  <c r="BA99" i="29"/>
  <c r="AX99" i="29"/>
  <c r="AS99" i="29"/>
  <c r="AR99" i="29"/>
  <c r="AN99" i="29"/>
  <c r="AM99" i="29"/>
  <c r="AZ99" i="29" s="1"/>
  <c r="AL99" i="29"/>
  <c r="AY99" i="29" s="1"/>
  <c r="AK99" i="29"/>
  <c r="AJ99" i="29"/>
  <c r="AW99" i="29" s="1"/>
  <c r="AI99" i="29"/>
  <c r="AV99" i="29" s="1"/>
  <c r="AH99" i="29"/>
  <c r="AT99" i="29" s="1"/>
  <c r="BC98" i="29"/>
  <c r="BA98" i="29"/>
  <c r="AS98" i="29"/>
  <c r="AR98" i="29"/>
  <c r="AN98" i="29"/>
  <c r="AM98" i="29"/>
  <c r="AZ98" i="29" s="1"/>
  <c r="AL98" i="29"/>
  <c r="AY98" i="29" s="1"/>
  <c r="AK98" i="29"/>
  <c r="AX98" i="29" s="1"/>
  <c r="AJ98" i="29"/>
  <c r="AW98" i="29" s="1"/>
  <c r="AI98" i="29"/>
  <c r="AV98" i="29" s="1"/>
  <c r="AH98" i="29"/>
  <c r="AT98" i="29" s="1"/>
  <c r="AS97" i="29"/>
  <c r="AR97" i="29"/>
  <c r="BC97" i="29" s="1"/>
  <c r="AN97" i="29"/>
  <c r="BA97" i="29" s="1"/>
  <c r="AM97" i="29"/>
  <c r="AZ97" i="29" s="1"/>
  <c r="AL97" i="29"/>
  <c r="AY97" i="29" s="1"/>
  <c r="AK97" i="29"/>
  <c r="AX97" i="29" s="1"/>
  <c r="AJ97" i="29"/>
  <c r="AW97" i="29" s="1"/>
  <c r="AI97" i="29"/>
  <c r="AV97" i="29" s="1"/>
  <c r="AH97" i="29"/>
  <c r="AT97" i="29" s="1"/>
  <c r="AV96" i="29"/>
  <c r="AT96" i="29"/>
  <c r="AS96" i="29"/>
  <c r="AR96" i="29"/>
  <c r="BC96" i="29" s="1"/>
  <c r="AN96" i="29"/>
  <c r="BA96" i="29" s="1"/>
  <c r="AM96" i="29"/>
  <c r="AZ96" i="29" s="1"/>
  <c r="AL96" i="29"/>
  <c r="AY96" i="29" s="1"/>
  <c r="AK96" i="29"/>
  <c r="AX96" i="29" s="1"/>
  <c r="AJ96" i="29"/>
  <c r="AW96" i="29" s="1"/>
  <c r="AI96" i="29"/>
  <c r="AH96" i="29"/>
  <c r="AS95" i="29"/>
  <c r="AR95" i="29"/>
  <c r="BC95" i="29" s="1"/>
  <c r="AN95" i="29"/>
  <c r="BA95" i="29" s="1"/>
  <c r="AM95" i="29"/>
  <c r="AZ95" i="29" s="1"/>
  <c r="AL95" i="29"/>
  <c r="AY95" i="29" s="1"/>
  <c r="AK95" i="29"/>
  <c r="AX95" i="29" s="1"/>
  <c r="AJ95" i="29"/>
  <c r="AW95" i="29" s="1"/>
  <c r="AI95" i="29"/>
  <c r="AV95" i="29" s="1"/>
  <c r="AH95" i="29"/>
  <c r="AT95" i="29" s="1"/>
  <c r="AS94" i="29"/>
  <c r="AR94" i="29"/>
  <c r="BC94" i="29" s="1"/>
  <c r="AN94" i="29"/>
  <c r="BA94" i="29" s="1"/>
  <c r="AM94" i="29"/>
  <c r="AZ94" i="29" s="1"/>
  <c r="AL94" i="29"/>
  <c r="AY94" i="29" s="1"/>
  <c r="AK94" i="29"/>
  <c r="AX94" i="29" s="1"/>
  <c r="AJ94" i="29"/>
  <c r="AW94" i="29" s="1"/>
  <c r="AI94" i="29"/>
  <c r="AV94" i="29" s="1"/>
  <c r="AH94" i="29"/>
  <c r="AT94" i="29" s="1"/>
  <c r="BA93" i="29"/>
  <c r="AY93" i="29"/>
  <c r="AT93" i="29"/>
  <c r="BD93" i="29" s="1"/>
  <c r="AS93" i="29"/>
  <c r="AR93" i="29"/>
  <c r="BC93" i="29" s="1"/>
  <c r="AN93" i="29"/>
  <c r="AM93" i="29"/>
  <c r="AZ93" i="29" s="1"/>
  <c r="AL93" i="29"/>
  <c r="AK93" i="29"/>
  <c r="AX93" i="29" s="1"/>
  <c r="AJ93" i="29"/>
  <c r="AW93" i="29" s="1"/>
  <c r="AI93" i="29"/>
  <c r="AV93" i="29" s="1"/>
  <c r="AH93" i="29"/>
  <c r="AX92" i="29"/>
  <c r="AT92" i="29"/>
  <c r="AS92" i="29"/>
  <c r="AR92" i="29"/>
  <c r="BC92" i="29" s="1"/>
  <c r="AN92" i="29"/>
  <c r="BA92" i="29" s="1"/>
  <c r="AM92" i="29"/>
  <c r="AZ92" i="29" s="1"/>
  <c r="AL92" i="29"/>
  <c r="AY92" i="29" s="1"/>
  <c r="AK92" i="29"/>
  <c r="AJ92" i="29"/>
  <c r="AW92" i="29" s="1"/>
  <c r="AI92" i="29"/>
  <c r="AV92" i="29" s="1"/>
  <c r="AH92" i="29"/>
  <c r="AX91" i="29"/>
  <c r="AW91" i="29"/>
  <c r="AS91" i="29"/>
  <c r="AR91" i="29"/>
  <c r="BC91" i="29" s="1"/>
  <c r="AN91" i="29"/>
  <c r="BA91" i="29" s="1"/>
  <c r="AM91" i="29"/>
  <c r="AZ91" i="29" s="1"/>
  <c r="AL91" i="29"/>
  <c r="AY91" i="29" s="1"/>
  <c r="AK91" i="29"/>
  <c r="AJ91" i="29"/>
  <c r="AI91" i="29"/>
  <c r="AV91" i="29" s="1"/>
  <c r="AH91" i="29"/>
  <c r="AT91" i="29" s="1"/>
  <c r="BA90" i="29"/>
  <c r="AS90" i="29"/>
  <c r="AR90" i="29"/>
  <c r="BC90" i="29" s="1"/>
  <c r="AN90" i="29"/>
  <c r="AM90" i="29"/>
  <c r="AZ90" i="29" s="1"/>
  <c r="AL90" i="29"/>
  <c r="AY90" i="29" s="1"/>
  <c r="AK90" i="29"/>
  <c r="AX90" i="29" s="1"/>
  <c r="AJ90" i="29"/>
  <c r="AW90" i="29" s="1"/>
  <c r="AI90" i="29"/>
  <c r="AV90" i="29" s="1"/>
  <c r="AH90" i="29"/>
  <c r="AT90" i="29" s="1"/>
  <c r="BA89" i="29"/>
  <c r="AS89" i="29"/>
  <c r="AR89" i="29"/>
  <c r="BC89" i="29" s="1"/>
  <c r="AN89" i="29"/>
  <c r="AM89" i="29"/>
  <c r="AZ89" i="29" s="1"/>
  <c r="AL89" i="29"/>
  <c r="AY89" i="29" s="1"/>
  <c r="AK89" i="29"/>
  <c r="AX89" i="29" s="1"/>
  <c r="AJ89" i="29"/>
  <c r="AW89" i="29" s="1"/>
  <c r="AI89" i="29"/>
  <c r="AV89" i="29" s="1"/>
  <c r="AH89" i="29"/>
  <c r="AT89" i="29" s="1"/>
  <c r="AZ88" i="29"/>
  <c r="AX88" i="29"/>
  <c r="AV88" i="29"/>
  <c r="AT88" i="29"/>
  <c r="AS88" i="29"/>
  <c r="AR88" i="29"/>
  <c r="BC88" i="29" s="1"/>
  <c r="AN88" i="29"/>
  <c r="BA88" i="29" s="1"/>
  <c r="AM88" i="29"/>
  <c r="AL88" i="29"/>
  <c r="AY88" i="29" s="1"/>
  <c r="AK88" i="29"/>
  <c r="AJ88" i="29"/>
  <c r="AW88" i="29" s="1"/>
  <c r="AI88" i="29"/>
  <c r="AH88" i="29"/>
  <c r="AZ87" i="29"/>
  <c r="AX87" i="29"/>
  <c r="AW87" i="29"/>
  <c r="AV87" i="29"/>
  <c r="AS87" i="29"/>
  <c r="AR87" i="29"/>
  <c r="BC87" i="29" s="1"/>
  <c r="AN87" i="29"/>
  <c r="BA87" i="29" s="1"/>
  <c r="AM87" i="29"/>
  <c r="AL87" i="29"/>
  <c r="AY87" i="29" s="1"/>
  <c r="AK87" i="29"/>
  <c r="AJ87" i="29"/>
  <c r="AI87" i="29"/>
  <c r="AH87" i="29"/>
  <c r="AT87" i="29" s="1"/>
  <c r="AS86" i="29"/>
  <c r="AR86" i="29"/>
  <c r="BC86" i="29" s="1"/>
  <c r="AN86" i="29"/>
  <c r="BA86" i="29" s="1"/>
  <c r="AM86" i="29"/>
  <c r="AZ86" i="29" s="1"/>
  <c r="AL86" i="29"/>
  <c r="AY86" i="29" s="1"/>
  <c r="AK86" i="29"/>
  <c r="AX86" i="29" s="1"/>
  <c r="AJ86" i="29"/>
  <c r="AW86" i="29" s="1"/>
  <c r="AI86" i="29"/>
  <c r="AV86" i="29" s="1"/>
  <c r="AH86" i="29"/>
  <c r="AT86" i="29" s="1"/>
  <c r="AS85" i="29"/>
  <c r="AR85" i="29"/>
  <c r="BC85" i="29" s="1"/>
  <c r="AN85" i="29"/>
  <c r="BA85" i="29" s="1"/>
  <c r="AM85" i="29"/>
  <c r="AZ85" i="29" s="1"/>
  <c r="AL85" i="29"/>
  <c r="AY85" i="29" s="1"/>
  <c r="AK85" i="29"/>
  <c r="AX85" i="29" s="1"/>
  <c r="AJ85" i="29"/>
  <c r="AW85" i="29" s="1"/>
  <c r="AI85" i="29"/>
  <c r="AV85" i="29" s="1"/>
  <c r="AH85" i="29"/>
  <c r="AT85" i="29" s="1"/>
  <c r="AZ84" i="29"/>
  <c r="AX84" i="29"/>
  <c r="AV84" i="29"/>
  <c r="AS84" i="29"/>
  <c r="AR84" i="29"/>
  <c r="BC84" i="29" s="1"/>
  <c r="AN84" i="29"/>
  <c r="BA84" i="29" s="1"/>
  <c r="AM84" i="29"/>
  <c r="AL84" i="29"/>
  <c r="AY84" i="29" s="1"/>
  <c r="AK84" i="29"/>
  <c r="AJ84" i="29"/>
  <c r="AW84" i="29" s="1"/>
  <c r="AI84" i="29"/>
  <c r="AH84" i="29"/>
  <c r="AT84" i="29" s="1"/>
  <c r="AZ83" i="29"/>
  <c r="AY83" i="29"/>
  <c r="AX83" i="29"/>
  <c r="AW83" i="29"/>
  <c r="AV83" i="29"/>
  <c r="AS83" i="29"/>
  <c r="AR83" i="29"/>
  <c r="BC83" i="29" s="1"/>
  <c r="AN83" i="29"/>
  <c r="BA83" i="29" s="1"/>
  <c r="AM83" i="29"/>
  <c r="AL83" i="29"/>
  <c r="AK83" i="29"/>
  <c r="AJ83" i="29"/>
  <c r="AI83" i="29"/>
  <c r="AH83" i="29"/>
  <c r="AT83" i="29" s="1"/>
  <c r="AY82" i="29"/>
  <c r="AW82" i="29"/>
  <c r="AS82" i="29"/>
  <c r="AR82" i="29"/>
  <c r="BC82" i="29" s="1"/>
  <c r="AN82" i="29"/>
  <c r="BA82" i="29" s="1"/>
  <c r="AM82" i="29"/>
  <c r="AZ82" i="29" s="1"/>
  <c r="AL82" i="29"/>
  <c r="AK82" i="29"/>
  <c r="AX82" i="29" s="1"/>
  <c r="AJ82" i="29"/>
  <c r="AI82" i="29"/>
  <c r="AV82" i="29" s="1"/>
  <c r="AH82" i="29"/>
  <c r="AT82" i="29" s="1"/>
  <c r="AS81" i="29"/>
  <c r="AR81" i="29"/>
  <c r="BC81" i="29" s="1"/>
  <c r="AN81" i="29"/>
  <c r="BA81" i="29" s="1"/>
  <c r="AM81" i="29"/>
  <c r="AZ81" i="29" s="1"/>
  <c r="AL81" i="29"/>
  <c r="AY81" i="29" s="1"/>
  <c r="AK81" i="29"/>
  <c r="AX81" i="29" s="1"/>
  <c r="AJ81" i="29"/>
  <c r="AW81" i="29" s="1"/>
  <c r="AI81" i="29"/>
  <c r="AV81" i="29" s="1"/>
  <c r="AH81" i="29"/>
  <c r="AT81" i="29" s="1"/>
  <c r="BD81" i="29" s="1"/>
  <c r="AS80" i="29"/>
  <c r="AR80" i="29"/>
  <c r="BC80" i="29" s="1"/>
  <c r="AN80" i="29"/>
  <c r="BA80" i="29" s="1"/>
  <c r="AM80" i="29"/>
  <c r="AZ80" i="29" s="1"/>
  <c r="AL80" i="29"/>
  <c r="AY80" i="29" s="1"/>
  <c r="AK80" i="29"/>
  <c r="AX80" i="29" s="1"/>
  <c r="AJ80" i="29"/>
  <c r="AW80" i="29" s="1"/>
  <c r="AI80" i="29"/>
  <c r="AV80" i="29" s="1"/>
  <c r="AH80" i="29"/>
  <c r="AT80" i="29" s="1"/>
  <c r="BC79" i="29"/>
  <c r="AZ79" i="29"/>
  <c r="AY79" i="29"/>
  <c r="AV79" i="29"/>
  <c r="AS79" i="29"/>
  <c r="AR79" i="29"/>
  <c r="AN79" i="29"/>
  <c r="BA79" i="29" s="1"/>
  <c r="AM79" i="29"/>
  <c r="AL79" i="29"/>
  <c r="AK79" i="29"/>
  <c r="AX79" i="29" s="1"/>
  <c r="AJ79" i="29"/>
  <c r="AW79" i="29" s="1"/>
  <c r="AI79" i="29"/>
  <c r="AH79" i="29"/>
  <c r="AT79" i="29" s="1"/>
  <c r="AZ78" i="29"/>
  <c r="AX78" i="29"/>
  <c r="AS78" i="29"/>
  <c r="AR78" i="29"/>
  <c r="BC78" i="29" s="1"/>
  <c r="AN78" i="29"/>
  <c r="BA78" i="29" s="1"/>
  <c r="AM78" i="29"/>
  <c r="AL78" i="29"/>
  <c r="AY78" i="29" s="1"/>
  <c r="AK78" i="29"/>
  <c r="AJ78" i="29"/>
  <c r="AW78" i="29" s="1"/>
  <c r="AI78" i="29"/>
  <c r="AV78" i="29" s="1"/>
  <c r="AH78" i="29"/>
  <c r="AT78" i="29" s="1"/>
  <c r="AT77" i="29"/>
  <c r="AS77" i="29"/>
  <c r="AR77" i="29"/>
  <c r="BC77" i="29" s="1"/>
  <c r="AN77" i="29"/>
  <c r="BA77" i="29" s="1"/>
  <c r="AM77" i="29"/>
  <c r="AZ77" i="29" s="1"/>
  <c r="AL77" i="29"/>
  <c r="AY77" i="29" s="1"/>
  <c r="AK77" i="29"/>
  <c r="AX77" i="29" s="1"/>
  <c r="AJ77" i="29"/>
  <c r="AW77" i="29" s="1"/>
  <c r="AI77" i="29"/>
  <c r="AV77" i="29" s="1"/>
  <c r="AH77" i="29"/>
  <c r="AZ76" i="29"/>
  <c r="AS76" i="29"/>
  <c r="AR76" i="29"/>
  <c r="BC76" i="29" s="1"/>
  <c r="AN76" i="29"/>
  <c r="BA76" i="29" s="1"/>
  <c r="AM76" i="29"/>
  <c r="AL76" i="29"/>
  <c r="AY76" i="29" s="1"/>
  <c r="AK76" i="29"/>
  <c r="AX76" i="29" s="1"/>
  <c r="AJ76" i="29"/>
  <c r="AW76" i="29" s="1"/>
  <c r="AI76" i="29"/>
  <c r="AV76" i="29" s="1"/>
  <c r="AH76" i="29"/>
  <c r="AT76" i="29" s="1"/>
  <c r="AY75" i="29"/>
  <c r="AS75" i="29"/>
  <c r="AR75" i="29"/>
  <c r="BC75" i="29" s="1"/>
  <c r="AN75" i="29"/>
  <c r="BA75" i="29" s="1"/>
  <c r="AM75" i="29"/>
  <c r="AZ75" i="29" s="1"/>
  <c r="AL75" i="29"/>
  <c r="AK75" i="29"/>
  <c r="AX75" i="29" s="1"/>
  <c r="AJ75" i="29"/>
  <c r="AW75" i="29" s="1"/>
  <c r="AI75" i="29"/>
  <c r="AV75" i="29" s="1"/>
  <c r="AH75" i="29"/>
  <c r="AT75" i="29" s="1"/>
  <c r="BD75" i="29" s="1"/>
  <c r="BC74" i="29"/>
  <c r="AY74" i="29"/>
  <c r="AS74" i="29"/>
  <c r="AR74" i="29"/>
  <c r="AN74" i="29"/>
  <c r="BA74" i="29" s="1"/>
  <c r="AM74" i="29"/>
  <c r="AZ74" i="29" s="1"/>
  <c r="AL74" i="29"/>
  <c r="AK74" i="29"/>
  <c r="AX74" i="29" s="1"/>
  <c r="AJ74" i="29"/>
  <c r="AW74" i="29" s="1"/>
  <c r="AI74" i="29"/>
  <c r="AV74" i="29" s="1"/>
  <c r="AH74" i="29"/>
  <c r="AT74" i="29" s="1"/>
  <c r="BA73" i="29"/>
  <c r="AT73" i="29"/>
  <c r="AS73" i="29"/>
  <c r="AR73" i="29"/>
  <c r="BC73" i="29" s="1"/>
  <c r="AN73" i="29"/>
  <c r="AM73" i="29"/>
  <c r="AZ73" i="29" s="1"/>
  <c r="AL73" i="29"/>
  <c r="AY73" i="29" s="1"/>
  <c r="AK73" i="29"/>
  <c r="AX73" i="29" s="1"/>
  <c r="AJ73" i="29"/>
  <c r="AW73" i="29" s="1"/>
  <c r="AI73" i="29"/>
  <c r="AV73" i="29" s="1"/>
  <c r="AH73" i="29"/>
  <c r="AW72" i="29"/>
  <c r="AV72" i="29"/>
  <c r="AS72" i="29"/>
  <c r="AR72" i="29"/>
  <c r="BC72" i="29" s="1"/>
  <c r="AN72" i="29"/>
  <c r="BA72" i="29" s="1"/>
  <c r="AM72" i="29"/>
  <c r="AZ72" i="29" s="1"/>
  <c r="AL72" i="29"/>
  <c r="AY72" i="29" s="1"/>
  <c r="AK72" i="29"/>
  <c r="AX72" i="29" s="1"/>
  <c r="AJ72" i="29"/>
  <c r="AI72" i="29"/>
  <c r="AH72" i="29"/>
  <c r="AT72" i="29" s="1"/>
  <c r="AZ71" i="29"/>
  <c r="AS71" i="29"/>
  <c r="AR71" i="29"/>
  <c r="BC71" i="29" s="1"/>
  <c r="AN71" i="29"/>
  <c r="BA71" i="29" s="1"/>
  <c r="AM71" i="29"/>
  <c r="AL71" i="29"/>
  <c r="AY71" i="29" s="1"/>
  <c r="AK71" i="29"/>
  <c r="AX71" i="29" s="1"/>
  <c r="AJ71" i="29"/>
  <c r="AW71" i="29" s="1"/>
  <c r="AI71" i="29"/>
  <c r="AV71" i="29" s="1"/>
  <c r="AH71" i="29"/>
  <c r="AT71" i="29" s="1"/>
  <c r="AW70" i="29"/>
  <c r="AS70" i="29"/>
  <c r="AR70" i="29"/>
  <c r="BC70" i="29" s="1"/>
  <c r="AN70" i="29"/>
  <c r="BA70" i="29" s="1"/>
  <c r="AM70" i="29"/>
  <c r="AZ70" i="29" s="1"/>
  <c r="AL70" i="29"/>
  <c r="AY70" i="29" s="1"/>
  <c r="AK70" i="29"/>
  <c r="AX70" i="29" s="1"/>
  <c r="AJ70" i="29"/>
  <c r="AI70" i="29"/>
  <c r="AV70" i="29" s="1"/>
  <c r="AH70" i="29"/>
  <c r="AT70" i="29" s="1"/>
  <c r="BC69" i="29"/>
  <c r="BA69" i="29"/>
  <c r="AY69" i="29"/>
  <c r="AS69" i="29"/>
  <c r="AR69" i="29"/>
  <c r="AN69" i="29"/>
  <c r="AM69" i="29"/>
  <c r="AZ69" i="29" s="1"/>
  <c r="AL69" i="29"/>
  <c r="AK69" i="29"/>
  <c r="AX69" i="29" s="1"/>
  <c r="AJ69" i="29"/>
  <c r="AW69" i="29" s="1"/>
  <c r="AI69" i="29"/>
  <c r="AV69" i="29" s="1"/>
  <c r="AH69" i="29"/>
  <c r="AT69" i="29" s="1"/>
  <c r="BA68" i="29"/>
  <c r="AX68" i="29"/>
  <c r="AT68" i="29"/>
  <c r="AS68" i="29"/>
  <c r="AR68" i="29"/>
  <c r="BC68" i="29" s="1"/>
  <c r="AN68" i="29"/>
  <c r="AM68" i="29"/>
  <c r="AZ68" i="29" s="1"/>
  <c r="AL68" i="29"/>
  <c r="AY68" i="29" s="1"/>
  <c r="AK68" i="29"/>
  <c r="AJ68" i="29"/>
  <c r="AW68" i="29" s="1"/>
  <c r="AI68" i="29"/>
  <c r="AV68" i="29" s="1"/>
  <c r="AH68" i="29"/>
  <c r="AX67" i="29"/>
  <c r="AS67" i="29"/>
  <c r="AR67" i="29"/>
  <c r="BC67" i="29" s="1"/>
  <c r="AN67" i="29"/>
  <c r="BA67" i="29" s="1"/>
  <c r="AM67" i="29"/>
  <c r="AZ67" i="29" s="1"/>
  <c r="AL67" i="29"/>
  <c r="AY67" i="29" s="1"/>
  <c r="AK67" i="29"/>
  <c r="AJ67" i="29"/>
  <c r="AW67" i="29" s="1"/>
  <c r="AI67" i="29"/>
  <c r="AV67" i="29" s="1"/>
  <c r="AH67" i="29"/>
  <c r="AT67" i="29" s="1"/>
  <c r="AZ66" i="29"/>
  <c r="AS66" i="29"/>
  <c r="AR66" i="29"/>
  <c r="BC66" i="29" s="1"/>
  <c r="AN66" i="29"/>
  <c r="BA66" i="29" s="1"/>
  <c r="AM66" i="29"/>
  <c r="AL66" i="29"/>
  <c r="AY66" i="29" s="1"/>
  <c r="AK66" i="29"/>
  <c r="AX66" i="29" s="1"/>
  <c r="AJ66" i="29"/>
  <c r="AW66" i="29" s="1"/>
  <c r="AI66" i="29"/>
  <c r="AV66" i="29" s="1"/>
  <c r="AH66" i="29"/>
  <c r="AT66" i="29" s="1"/>
  <c r="AW65" i="29"/>
  <c r="AS65" i="29"/>
  <c r="AR65" i="29"/>
  <c r="BC65" i="29" s="1"/>
  <c r="AN65" i="29"/>
  <c r="BA65" i="29" s="1"/>
  <c r="AM65" i="29"/>
  <c r="AZ65" i="29" s="1"/>
  <c r="AL65" i="29"/>
  <c r="AY65" i="29" s="1"/>
  <c r="AK65" i="29"/>
  <c r="AX65" i="29" s="1"/>
  <c r="AJ65" i="29"/>
  <c r="AI65" i="29"/>
  <c r="AV65" i="29" s="1"/>
  <c r="AH65" i="29"/>
  <c r="AT65" i="29" s="1"/>
  <c r="BA64" i="29"/>
  <c r="AZ64" i="29"/>
  <c r="AY64" i="29"/>
  <c r="AS64" i="29"/>
  <c r="AR64" i="29"/>
  <c r="BC64" i="29" s="1"/>
  <c r="AN64" i="29"/>
  <c r="AM64" i="29"/>
  <c r="AL64" i="29"/>
  <c r="AK64" i="29"/>
  <c r="AX64" i="29" s="1"/>
  <c r="AJ64" i="29"/>
  <c r="AW64" i="29" s="1"/>
  <c r="AI64" i="29"/>
  <c r="AV64" i="29" s="1"/>
  <c r="AH64" i="29"/>
  <c r="AT64" i="29" s="1"/>
  <c r="AV63" i="29"/>
  <c r="AS63" i="29"/>
  <c r="AR63" i="29"/>
  <c r="BC63" i="29" s="1"/>
  <c r="AN63" i="29"/>
  <c r="BA63" i="29" s="1"/>
  <c r="AM63" i="29"/>
  <c r="AZ63" i="29" s="1"/>
  <c r="AL63" i="29"/>
  <c r="AY63" i="29" s="1"/>
  <c r="AK63" i="29"/>
  <c r="AX63" i="29" s="1"/>
  <c r="AJ63" i="29"/>
  <c r="AW63" i="29" s="1"/>
  <c r="AI63" i="29"/>
  <c r="AH63" i="29"/>
  <c r="AT63" i="29" s="1"/>
  <c r="AS62" i="29"/>
  <c r="AR62" i="29"/>
  <c r="BC62" i="29" s="1"/>
  <c r="AN62" i="29"/>
  <c r="BA62" i="29" s="1"/>
  <c r="AM62" i="29"/>
  <c r="AZ62" i="29" s="1"/>
  <c r="AL62" i="29"/>
  <c r="AY62" i="29" s="1"/>
  <c r="AK62" i="29"/>
  <c r="AX62" i="29" s="1"/>
  <c r="AJ62" i="29"/>
  <c r="AW62" i="29" s="1"/>
  <c r="AI62" i="29"/>
  <c r="AV62" i="29" s="1"/>
  <c r="AH62" i="29"/>
  <c r="AT62" i="29" s="1"/>
  <c r="BD62" i="29" s="1"/>
  <c r="AT61" i="29"/>
  <c r="AS61" i="29"/>
  <c r="AR61" i="29"/>
  <c r="BC61" i="29" s="1"/>
  <c r="AN61" i="29"/>
  <c r="BA61" i="29" s="1"/>
  <c r="AM61" i="29"/>
  <c r="AZ61" i="29" s="1"/>
  <c r="AL61" i="29"/>
  <c r="AY61" i="29" s="1"/>
  <c r="AK61" i="29"/>
  <c r="AX61" i="29" s="1"/>
  <c r="AJ61" i="29"/>
  <c r="AW61" i="29" s="1"/>
  <c r="AI61" i="29"/>
  <c r="AV61" i="29" s="1"/>
  <c r="AH61" i="29"/>
  <c r="AX60" i="29"/>
  <c r="AW60" i="29"/>
  <c r="AV60" i="29"/>
  <c r="AT60" i="29"/>
  <c r="BD60" i="29" s="1"/>
  <c r="AS60" i="29"/>
  <c r="AR60" i="29"/>
  <c r="BC60" i="29" s="1"/>
  <c r="AN60" i="29"/>
  <c r="BA60" i="29" s="1"/>
  <c r="AM60" i="29"/>
  <c r="AZ60" i="29" s="1"/>
  <c r="AL60" i="29"/>
  <c r="AY60" i="29" s="1"/>
  <c r="AK60" i="29"/>
  <c r="AJ60" i="29"/>
  <c r="AI60" i="29"/>
  <c r="AH60" i="29"/>
  <c r="AY59" i="29"/>
  <c r="AS59" i="29"/>
  <c r="AR59" i="29"/>
  <c r="BC59" i="29" s="1"/>
  <c r="AN59" i="29"/>
  <c r="BA59" i="29" s="1"/>
  <c r="AM59" i="29"/>
  <c r="AZ59" i="29" s="1"/>
  <c r="AL59" i="29"/>
  <c r="AK59" i="29"/>
  <c r="AX59" i="29" s="1"/>
  <c r="AJ59" i="29"/>
  <c r="AW59" i="29" s="1"/>
  <c r="AI59" i="29"/>
  <c r="AV59" i="29" s="1"/>
  <c r="AH59" i="29"/>
  <c r="AT59" i="29" s="1"/>
  <c r="AZ58" i="29"/>
  <c r="AS58" i="29"/>
  <c r="AR58" i="29"/>
  <c r="BC58" i="29" s="1"/>
  <c r="AN58" i="29"/>
  <c r="BA58" i="29" s="1"/>
  <c r="AM58" i="29"/>
  <c r="AL58" i="29"/>
  <c r="AY58" i="29" s="1"/>
  <c r="AK58" i="29"/>
  <c r="AX58" i="29" s="1"/>
  <c r="AJ58" i="29"/>
  <c r="AW58" i="29" s="1"/>
  <c r="AI58" i="29"/>
  <c r="AV58" i="29" s="1"/>
  <c r="AH58" i="29"/>
  <c r="AT58" i="29" s="1"/>
  <c r="BD58" i="29" s="1"/>
  <c r="AS57" i="29"/>
  <c r="AR57" i="29"/>
  <c r="BC57" i="29" s="1"/>
  <c r="AN57" i="29"/>
  <c r="BA57" i="29" s="1"/>
  <c r="AM57" i="29"/>
  <c r="AZ57" i="29" s="1"/>
  <c r="AL57" i="29"/>
  <c r="AY57" i="29" s="1"/>
  <c r="AK57" i="29"/>
  <c r="AX57" i="29" s="1"/>
  <c r="AJ57" i="29"/>
  <c r="AW57" i="29" s="1"/>
  <c r="AI57" i="29"/>
  <c r="AV57" i="29" s="1"/>
  <c r="AH57" i="29"/>
  <c r="AT57" i="29" s="1"/>
  <c r="BC56" i="29"/>
  <c r="BA56" i="29"/>
  <c r="AZ56" i="29"/>
  <c r="AX56" i="29"/>
  <c r="AS56" i="29"/>
  <c r="AR56" i="29"/>
  <c r="AN56" i="29"/>
  <c r="AM56" i="29"/>
  <c r="AL56" i="29"/>
  <c r="AY56" i="29" s="1"/>
  <c r="AK56" i="29"/>
  <c r="AJ56" i="29"/>
  <c r="AW56" i="29" s="1"/>
  <c r="AI56" i="29"/>
  <c r="AV56" i="29" s="1"/>
  <c r="AH56" i="29"/>
  <c r="AT56" i="29" s="1"/>
  <c r="BC55" i="29"/>
  <c r="AY55" i="29"/>
  <c r="AX55" i="29"/>
  <c r="AW55" i="29"/>
  <c r="AV55" i="29"/>
  <c r="AS55" i="29"/>
  <c r="AR55" i="29"/>
  <c r="AN55" i="29"/>
  <c r="BA55" i="29" s="1"/>
  <c r="AM55" i="29"/>
  <c r="AZ55" i="29" s="1"/>
  <c r="AL55" i="29"/>
  <c r="AK55" i="29"/>
  <c r="AJ55" i="29"/>
  <c r="AI55" i="29"/>
  <c r="AH55" i="29"/>
  <c r="AT55" i="29" s="1"/>
  <c r="AY54" i="29"/>
  <c r="AW54" i="29"/>
  <c r="AS54" i="29"/>
  <c r="AR54" i="29"/>
  <c r="BC54" i="29" s="1"/>
  <c r="AN54" i="29"/>
  <c r="BA54" i="29" s="1"/>
  <c r="AM54" i="29"/>
  <c r="AZ54" i="29" s="1"/>
  <c r="AL54" i="29"/>
  <c r="AK54" i="29"/>
  <c r="AX54" i="29" s="1"/>
  <c r="AJ54" i="29"/>
  <c r="AI54" i="29"/>
  <c r="AV54" i="29" s="1"/>
  <c r="AH54" i="29"/>
  <c r="AT54" i="29" s="1"/>
  <c r="AS53" i="29"/>
  <c r="AR53" i="29"/>
  <c r="BC53" i="29" s="1"/>
  <c r="AN53" i="29"/>
  <c r="BA53" i="29" s="1"/>
  <c r="AM53" i="29"/>
  <c r="AZ53" i="29" s="1"/>
  <c r="AL53" i="29"/>
  <c r="AY53" i="29" s="1"/>
  <c r="AK53" i="29"/>
  <c r="AX53" i="29" s="1"/>
  <c r="AJ53" i="29"/>
  <c r="AW53" i="29" s="1"/>
  <c r="AI53" i="29"/>
  <c r="AV53" i="29" s="1"/>
  <c r="AU53" i="29" s="1"/>
  <c r="BE53" i="29" s="1"/>
  <c r="AH53" i="29"/>
  <c r="AT53" i="29" s="1"/>
  <c r="BD53" i="29" s="1"/>
  <c r="AS52" i="29"/>
  <c r="AR52" i="29"/>
  <c r="BC52" i="29" s="1"/>
  <c r="AN52" i="29"/>
  <c r="BA52" i="29" s="1"/>
  <c r="AM52" i="29"/>
  <c r="AZ52" i="29" s="1"/>
  <c r="AL52" i="29"/>
  <c r="AY52" i="29" s="1"/>
  <c r="AK52" i="29"/>
  <c r="AX52" i="29" s="1"/>
  <c r="AJ52" i="29"/>
  <c r="AW52" i="29" s="1"/>
  <c r="AI52" i="29"/>
  <c r="AV52" i="29" s="1"/>
  <c r="AH52" i="29"/>
  <c r="AT52" i="29" s="1"/>
  <c r="BC51" i="29"/>
  <c r="BA51" i="29"/>
  <c r="AV51" i="29"/>
  <c r="AT51" i="29"/>
  <c r="BD51" i="29" s="1"/>
  <c r="AS51" i="29"/>
  <c r="AR51" i="29"/>
  <c r="AN51" i="29"/>
  <c r="AM51" i="29"/>
  <c r="AZ51" i="29" s="1"/>
  <c r="AL51" i="29"/>
  <c r="AY51" i="29" s="1"/>
  <c r="AK51" i="29"/>
  <c r="AX51" i="29" s="1"/>
  <c r="AJ51" i="29"/>
  <c r="AW51" i="29" s="1"/>
  <c r="AI51" i="29"/>
  <c r="AH51" i="29"/>
  <c r="AY50" i="29"/>
  <c r="AX50" i="29"/>
  <c r="AS50" i="29"/>
  <c r="AR50" i="29"/>
  <c r="BC50" i="29" s="1"/>
  <c r="AN50" i="29"/>
  <c r="BA50" i="29" s="1"/>
  <c r="AM50" i="29"/>
  <c r="AZ50" i="29" s="1"/>
  <c r="AL50" i="29"/>
  <c r="AK50" i="29"/>
  <c r="AJ50" i="29"/>
  <c r="AW50" i="29" s="1"/>
  <c r="AI50" i="29"/>
  <c r="AV50" i="29" s="1"/>
  <c r="AH50" i="29"/>
  <c r="AT50" i="29" s="1"/>
  <c r="BA49" i="29"/>
  <c r="AS49" i="29"/>
  <c r="AR49" i="29"/>
  <c r="BC49" i="29" s="1"/>
  <c r="AN49" i="29"/>
  <c r="AM49" i="29"/>
  <c r="AZ49" i="29" s="1"/>
  <c r="AL49" i="29"/>
  <c r="AY49" i="29" s="1"/>
  <c r="AK49" i="29"/>
  <c r="AX49" i="29" s="1"/>
  <c r="AJ49" i="29"/>
  <c r="AW49" i="29" s="1"/>
  <c r="AI49" i="29"/>
  <c r="AV49" i="29" s="1"/>
  <c r="AH49" i="29"/>
  <c r="AT49" i="29" s="1"/>
  <c r="AS48" i="29"/>
  <c r="AR48" i="29"/>
  <c r="BC48" i="29" s="1"/>
  <c r="AN48" i="29"/>
  <c r="BA48" i="29" s="1"/>
  <c r="AM48" i="29"/>
  <c r="AZ48" i="29" s="1"/>
  <c r="AL48" i="29"/>
  <c r="AY48" i="29" s="1"/>
  <c r="AK48" i="29"/>
  <c r="AX48" i="29" s="1"/>
  <c r="AJ48" i="29"/>
  <c r="AW48" i="29" s="1"/>
  <c r="AI48" i="29"/>
  <c r="AV48" i="29" s="1"/>
  <c r="AU48" i="29" s="1"/>
  <c r="BE48" i="29" s="1"/>
  <c r="AH48" i="29"/>
  <c r="AT48" i="29" s="1"/>
  <c r="BC47" i="29"/>
  <c r="AZ47" i="29"/>
  <c r="AY47" i="29"/>
  <c r="AS47" i="29"/>
  <c r="AR47" i="29"/>
  <c r="AN47" i="29"/>
  <c r="BA47" i="29" s="1"/>
  <c r="AM47" i="29"/>
  <c r="AL47" i="29"/>
  <c r="AK47" i="29"/>
  <c r="AX47" i="29" s="1"/>
  <c r="AJ47" i="29"/>
  <c r="AW47" i="29" s="1"/>
  <c r="AI47" i="29"/>
  <c r="AV47" i="29" s="1"/>
  <c r="AH47" i="29"/>
  <c r="AT47" i="29" s="1"/>
  <c r="AW46" i="29"/>
  <c r="AT46" i="29"/>
  <c r="AS46" i="29"/>
  <c r="AR46" i="29"/>
  <c r="BC46" i="29" s="1"/>
  <c r="AN46" i="29"/>
  <c r="BA46" i="29" s="1"/>
  <c r="AM46" i="29"/>
  <c r="AZ46" i="29" s="1"/>
  <c r="AL46" i="29"/>
  <c r="AY46" i="29" s="1"/>
  <c r="AK46" i="29"/>
  <c r="AX46" i="29" s="1"/>
  <c r="AJ46" i="29"/>
  <c r="AI46" i="29"/>
  <c r="AV46" i="29" s="1"/>
  <c r="AH46" i="29"/>
  <c r="AW45" i="29"/>
  <c r="AV45" i="29"/>
  <c r="AS45" i="29"/>
  <c r="AR45" i="29"/>
  <c r="BC45" i="29" s="1"/>
  <c r="AN45" i="29"/>
  <c r="BA45" i="29" s="1"/>
  <c r="AM45" i="29"/>
  <c r="AZ45" i="29" s="1"/>
  <c r="AL45" i="29"/>
  <c r="AY45" i="29" s="1"/>
  <c r="AK45" i="29"/>
  <c r="AX45" i="29" s="1"/>
  <c r="AJ45" i="29"/>
  <c r="AI45" i="29"/>
  <c r="AH45" i="29"/>
  <c r="AT45" i="29" s="1"/>
  <c r="AS44" i="29"/>
  <c r="AR44" i="29"/>
  <c r="BC44" i="29" s="1"/>
  <c r="AN44" i="29"/>
  <c r="BA44" i="29" s="1"/>
  <c r="AM44" i="29"/>
  <c r="AZ44" i="29" s="1"/>
  <c r="AL44" i="29"/>
  <c r="AY44" i="29" s="1"/>
  <c r="AK44" i="29"/>
  <c r="AX44" i="29" s="1"/>
  <c r="AJ44" i="29"/>
  <c r="AW44" i="29" s="1"/>
  <c r="AI44" i="29"/>
  <c r="AV44" i="29" s="1"/>
  <c r="AH44" i="29"/>
  <c r="AT44" i="29" s="1"/>
  <c r="AS43" i="29"/>
  <c r="AR43" i="29"/>
  <c r="BC43" i="29" s="1"/>
  <c r="AN43" i="29"/>
  <c r="BA43" i="29" s="1"/>
  <c r="AM43" i="29"/>
  <c r="AZ43" i="29" s="1"/>
  <c r="AL43" i="29"/>
  <c r="AY43" i="29" s="1"/>
  <c r="AK43" i="29"/>
  <c r="AX43" i="29" s="1"/>
  <c r="AJ43" i="29"/>
  <c r="AW43" i="29" s="1"/>
  <c r="AI43" i="29"/>
  <c r="AV43" i="29" s="1"/>
  <c r="AH43" i="29"/>
  <c r="AT43" i="29" s="1"/>
  <c r="AZ42" i="29"/>
  <c r="AX42" i="29"/>
  <c r="AS42" i="29"/>
  <c r="AR42" i="29"/>
  <c r="BC42" i="29" s="1"/>
  <c r="AN42" i="29"/>
  <c r="BA42" i="29" s="1"/>
  <c r="AM42" i="29"/>
  <c r="AL42" i="29"/>
  <c r="AY42" i="29" s="1"/>
  <c r="AK42" i="29"/>
  <c r="AJ42" i="29"/>
  <c r="AW42" i="29" s="1"/>
  <c r="AI42" i="29"/>
  <c r="AV42" i="29" s="1"/>
  <c r="AH42" i="29"/>
  <c r="AT42" i="29" s="1"/>
  <c r="AT41" i="29"/>
  <c r="AS41" i="29"/>
  <c r="AR41" i="29"/>
  <c r="BC41" i="29" s="1"/>
  <c r="AN41" i="29"/>
  <c r="BA41" i="29" s="1"/>
  <c r="AM41" i="29"/>
  <c r="AZ41" i="29" s="1"/>
  <c r="AL41" i="29"/>
  <c r="AY41" i="29" s="1"/>
  <c r="AK41" i="29"/>
  <c r="AX41" i="29" s="1"/>
  <c r="AJ41" i="29"/>
  <c r="AW41" i="29" s="1"/>
  <c r="AI41" i="29"/>
  <c r="AV41" i="29" s="1"/>
  <c r="AH41" i="29"/>
  <c r="AV40" i="29"/>
  <c r="AS40" i="29"/>
  <c r="AR40" i="29"/>
  <c r="BC40" i="29" s="1"/>
  <c r="AN40" i="29"/>
  <c r="BA40" i="29" s="1"/>
  <c r="AM40" i="29"/>
  <c r="AZ40" i="29" s="1"/>
  <c r="AL40" i="29"/>
  <c r="AY40" i="29" s="1"/>
  <c r="AK40" i="29"/>
  <c r="AX40" i="29" s="1"/>
  <c r="AJ40" i="29"/>
  <c r="AW40" i="29" s="1"/>
  <c r="AI40" i="29"/>
  <c r="AH40" i="29"/>
  <c r="AT40" i="29" s="1"/>
  <c r="BA39" i="29"/>
  <c r="AS39" i="29"/>
  <c r="AR39" i="29"/>
  <c r="BC39" i="29" s="1"/>
  <c r="AN39" i="29"/>
  <c r="AM39" i="29"/>
  <c r="AZ39" i="29" s="1"/>
  <c r="AL39" i="29"/>
  <c r="AY39" i="29" s="1"/>
  <c r="AK39" i="29"/>
  <c r="AX39" i="29" s="1"/>
  <c r="AJ39" i="29"/>
  <c r="AW39" i="29" s="1"/>
  <c r="AI39" i="29"/>
  <c r="AV39" i="29" s="1"/>
  <c r="AH39" i="29"/>
  <c r="AT39" i="29" s="1"/>
  <c r="BA38" i="29"/>
  <c r="AW38" i="29"/>
  <c r="AS38" i="29"/>
  <c r="AR38" i="29"/>
  <c r="BC38" i="29" s="1"/>
  <c r="AN38" i="29"/>
  <c r="AM38" i="29"/>
  <c r="AZ38" i="29" s="1"/>
  <c r="AL38" i="29"/>
  <c r="AY38" i="29" s="1"/>
  <c r="AK38" i="29"/>
  <c r="AX38" i="29" s="1"/>
  <c r="AJ38" i="29"/>
  <c r="AI38" i="29"/>
  <c r="AV38" i="29" s="1"/>
  <c r="AH38" i="29"/>
  <c r="AT38" i="29" s="1"/>
  <c r="AY37" i="29"/>
  <c r="AX37" i="29"/>
  <c r="AS37" i="29"/>
  <c r="AR37" i="29"/>
  <c r="BC37" i="29" s="1"/>
  <c r="AN37" i="29"/>
  <c r="BA37" i="29" s="1"/>
  <c r="AM37" i="29"/>
  <c r="AZ37" i="29" s="1"/>
  <c r="AL37" i="29"/>
  <c r="AK37" i="29"/>
  <c r="AJ37" i="29"/>
  <c r="AW37" i="29" s="1"/>
  <c r="AI37" i="29"/>
  <c r="AV37" i="29" s="1"/>
  <c r="AH37" i="29"/>
  <c r="AT37" i="29" s="1"/>
  <c r="AV36" i="29"/>
  <c r="AT36" i="29"/>
  <c r="AS36" i="29"/>
  <c r="AR36" i="29"/>
  <c r="BC36" i="29" s="1"/>
  <c r="AN36" i="29"/>
  <c r="BA36" i="29" s="1"/>
  <c r="AM36" i="29"/>
  <c r="AZ36" i="29" s="1"/>
  <c r="AL36" i="29"/>
  <c r="AY36" i="29" s="1"/>
  <c r="AK36" i="29"/>
  <c r="AX36" i="29" s="1"/>
  <c r="AJ36" i="29"/>
  <c r="AW36" i="29" s="1"/>
  <c r="AI36" i="29"/>
  <c r="AH36" i="29"/>
  <c r="AT35" i="29"/>
  <c r="AS35" i="29"/>
  <c r="AR35" i="29"/>
  <c r="BC35" i="29" s="1"/>
  <c r="AN35" i="29"/>
  <c r="BA35" i="29" s="1"/>
  <c r="AM35" i="29"/>
  <c r="AZ35" i="29" s="1"/>
  <c r="AL35" i="29"/>
  <c r="AY35" i="29" s="1"/>
  <c r="AK35" i="29"/>
  <c r="AX35" i="29" s="1"/>
  <c r="AJ35" i="29"/>
  <c r="AW35" i="29" s="1"/>
  <c r="AI35" i="29"/>
  <c r="AV35" i="29" s="1"/>
  <c r="AH35" i="29"/>
  <c r="AZ34" i="29"/>
  <c r="AS34" i="29"/>
  <c r="AR34" i="29"/>
  <c r="BC34" i="29" s="1"/>
  <c r="AN34" i="29"/>
  <c r="BA34" i="29" s="1"/>
  <c r="AM34" i="29"/>
  <c r="AL34" i="29"/>
  <c r="AY34" i="29" s="1"/>
  <c r="AK34" i="29"/>
  <c r="AX34" i="29" s="1"/>
  <c r="AJ34" i="29"/>
  <c r="AW34" i="29" s="1"/>
  <c r="AI34" i="29"/>
  <c r="AV34" i="29" s="1"/>
  <c r="AH34" i="29"/>
  <c r="AT34" i="29" s="1"/>
  <c r="BA33" i="29"/>
  <c r="AW33" i="29"/>
  <c r="AT33" i="29"/>
  <c r="AS33" i="29"/>
  <c r="AR33" i="29"/>
  <c r="BC33" i="29" s="1"/>
  <c r="AN33" i="29"/>
  <c r="AM33" i="29"/>
  <c r="AZ33" i="29" s="1"/>
  <c r="AL33" i="29"/>
  <c r="AY33" i="29" s="1"/>
  <c r="AK33" i="29"/>
  <c r="AX33" i="29" s="1"/>
  <c r="AJ33" i="29"/>
  <c r="AI33" i="29"/>
  <c r="AV33" i="29" s="1"/>
  <c r="AH33" i="29"/>
  <c r="AX32" i="29"/>
  <c r="AS32" i="29"/>
  <c r="AR32" i="29"/>
  <c r="BC32" i="29" s="1"/>
  <c r="AN32" i="29"/>
  <c r="BA32" i="29" s="1"/>
  <c r="AM32" i="29"/>
  <c r="AZ32" i="29" s="1"/>
  <c r="AL32" i="29"/>
  <c r="AY32" i="29" s="1"/>
  <c r="AK32" i="29"/>
  <c r="AJ32" i="29"/>
  <c r="AW32" i="29" s="1"/>
  <c r="AI32" i="29"/>
  <c r="AV32" i="29" s="1"/>
  <c r="AH32" i="29"/>
  <c r="AT32" i="29" s="1"/>
  <c r="AS31" i="29"/>
  <c r="AR31" i="29"/>
  <c r="BC31" i="29" s="1"/>
  <c r="AN31" i="29"/>
  <c r="BA31" i="29" s="1"/>
  <c r="AM31" i="29"/>
  <c r="AZ31" i="29" s="1"/>
  <c r="AL31" i="29"/>
  <c r="AY31" i="29" s="1"/>
  <c r="AK31" i="29"/>
  <c r="AX31" i="29" s="1"/>
  <c r="AJ31" i="29"/>
  <c r="AW31" i="29" s="1"/>
  <c r="AI31" i="29"/>
  <c r="AV31" i="29" s="1"/>
  <c r="AU31" i="29" s="1"/>
  <c r="BE31" i="29" s="1"/>
  <c r="AH31" i="29"/>
  <c r="AT31" i="29" s="1"/>
  <c r="BD31" i="29" s="1"/>
  <c r="AS30" i="29"/>
  <c r="AR30" i="29"/>
  <c r="BC30" i="29" s="1"/>
  <c r="AN30" i="29"/>
  <c r="BA30" i="29" s="1"/>
  <c r="AM30" i="29"/>
  <c r="AZ30" i="29" s="1"/>
  <c r="AL30" i="29"/>
  <c r="AY30" i="29" s="1"/>
  <c r="AK30" i="29"/>
  <c r="AX30" i="29" s="1"/>
  <c r="AJ30" i="29"/>
  <c r="AW30" i="29" s="1"/>
  <c r="AI30" i="29"/>
  <c r="AV30" i="29" s="1"/>
  <c r="AH30" i="29"/>
  <c r="AT30" i="29" s="1"/>
  <c r="BC29" i="29"/>
  <c r="AS29" i="29"/>
  <c r="AR29" i="29"/>
  <c r="AN29" i="29"/>
  <c r="BA29" i="29" s="1"/>
  <c r="AM29" i="29"/>
  <c r="AZ29" i="29" s="1"/>
  <c r="AL29" i="29"/>
  <c r="AY29" i="29" s="1"/>
  <c r="AK29" i="29"/>
  <c r="AX29" i="29" s="1"/>
  <c r="AJ29" i="29"/>
  <c r="AW29" i="29" s="1"/>
  <c r="AI29" i="29"/>
  <c r="AV29" i="29" s="1"/>
  <c r="AH29" i="29"/>
  <c r="AT29" i="29" s="1"/>
  <c r="AX28" i="29"/>
  <c r="AW28" i="29"/>
  <c r="AS28" i="29"/>
  <c r="AR28" i="29"/>
  <c r="BC28" i="29" s="1"/>
  <c r="AN28" i="29"/>
  <c r="BA28" i="29" s="1"/>
  <c r="AM28" i="29"/>
  <c r="AZ28" i="29" s="1"/>
  <c r="AL28" i="29"/>
  <c r="AY28" i="29" s="1"/>
  <c r="AK28" i="29"/>
  <c r="AJ28" i="29"/>
  <c r="AI28" i="29"/>
  <c r="AV28" i="29" s="1"/>
  <c r="AH28" i="29"/>
  <c r="AT28" i="29" s="1"/>
  <c r="BA27" i="29"/>
  <c r="AT27" i="29"/>
  <c r="AS27" i="29"/>
  <c r="AR27" i="29"/>
  <c r="BC27" i="29" s="1"/>
  <c r="AN27" i="29"/>
  <c r="AM27" i="29"/>
  <c r="AZ27" i="29" s="1"/>
  <c r="AL27" i="29"/>
  <c r="AY27" i="29" s="1"/>
  <c r="AK27" i="29"/>
  <c r="AX27" i="29" s="1"/>
  <c r="AJ27" i="29"/>
  <c r="AW27" i="29" s="1"/>
  <c r="AI27" i="29"/>
  <c r="AV27" i="29" s="1"/>
  <c r="AH27" i="29"/>
  <c r="AW26" i="29"/>
  <c r="AS26" i="29"/>
  <c r="AR26" i="29"/>
  <c r="BC26" i="29" s="1"/>
  <c r="AN26" i="29"/>
  <c r="BA26" i="29" s="1"/>
  <c r="AM26" i="29"/>
  <c r="AZ26" i="29" s="1"/>
  <c r="AL26" i="29"/>
  <c r="AY26" i="29" s="1"/>
  <c r="AK26" i="29"/>
  <c r="AX26" i="29" s="1"/>
  <c r="AJ26" i="29"/>
  <c r="AI26" i="29"/>
  <c r="AV26" i="29" s="1"/>
  <c r="AH26" i="29"/>
  <c r="AT26" i="29" s="1"/>
  <c r="BA25" i="29"/>
  <c r="AY25" i="29"/>
  <c r="AX25" i="29"/>
  <c r="AS25" i="29"/>
  <c r="AR25" i="29"/>
  <c r="BC25" i="29" s="1"/>
  <c r="AN25" i="29"/>
  <c r="AM25" i="29"/>
  <c r="AZ25" i="29" s="1"/>
  <c r="AL25" i="29"/>
  <c r="AK25" i="29"/>
  <c r="AJ25" i="29"/>
  <c r="AW25" i="29" s="1"/>
  <c r="AI25" i="29"/>
  <c r="AV25" i="29" s="1"/>
  <c r="AH25" i="29"/>
  <c r="AT25" i="29" s="1"/>
  <c r="BC24" i="29"/>
  <c r="BA24" i="29"/>
  <c r="AZ24" i="29"/>
  <c r="AX24" i="29"/>
  <c r="AS24" i="29"/>
  <c r="AR24" i="29"/>
  <c r="AN24" i="29"/>
  <c r="AM24" i="29"/>
  <c r="AL24" i="29"/>
  <c r="AY24" i="29" s="1"/>
  <c r="AK24" i="29"/>
  <c r="AJ24" i="29"/>
  <c r="AW24" i="29" s="1"/>
  <c r="AI24" i="29"/>
  <c r="AV24" i="29" s="1"/>
  <c r="AH24" i="29"/>
  <c r="AT24" i="29" s="1"/>
  <c r="AX23" i="29"/>
  <c r="AS23" i="29"/>
  <c r="AR23" i="29"/>
  <c r="BC23" i="29" s="1"/>
  <c r="AN23" i="29"/>
  <c r="BA23" i="29" s="1"/>
  <c r="AM23" i="29"/>
  <c r="AZ23" i="29" s="1"/>
  <c r="AL23" i="29"/>
  <c r="AY23" i="29" s="1"/>
  <c r="AK23" i="29"/>
  <c r="AJ23" i="29"/>
  <c r="AW23" i="29" s="1"/>
  <c r="AI23" i="29"/>
  <c r="AV23" i="29" s="1"/>
  <c r="AH23" i="29"/>
  <c r="AT23" i="29" s="1"/>
  <c r="AS22" i="29"/>
  <c r="AR22" i="29"/>
  <c r="BC22" i="29" s="1"/>
  <c r="AN22" i="29"/>
  <c r="BA22" i="29" s="1"/>
  <c r="AM22" i="29"/>
  <c r="AZ22" i="29" s="1"/>
  <c r="AL22" i="29"/>
  <c r="AY22" i="29" s="1"/>
  <c r="AK22" i="29"/>
  <c r="AX22" i="29" s="1"/>
  <c r="AJ22" i="29"/>
  <c r="AW22" i="29" s="1"/>
  <c r="AI22" i="29"/>
  <c r="AV22" i="29" s="1"/>
  <c r="AH22" i="29"/>
  <c r="AT22" i="29" s="1"/>
  <c r="AV21" i="29"/>
  <c r="AS21" i="29"/>
  <c r="AR21" i="29"/>
  <c r="BC21" i="29" s="1"/>
  <c r="AN21" i="29"/>
  <c r="BA21" i="29" s="1"/>
  <c r="AM21" i="29"/>
  <c r="AZ21" i="29" s="1"/>
  <c r="AL21" i="29"/>
  <c r="AY21" i="29" s="1"/>
  <c r="AK21" i="29"/>
  <c r="AX21" i="29" s="1"/>
  <c r="AJ21" i="29"/>
  <c r="AW21" i="29" s="1"/>
  <c r="AI21" i="29"/>
  <c r="AH21" i="29"/>
  <c r="AT21" i="29" s="1"/>
  <c r="AZ20" i="29"/>
  <c r="AY20" i="29"/>
  <c r="AX20" i="29"/>
  <c r="AW20" i="29"/>
  <c r="AS20" i="29"/>
  <c r="AR20" i="29"/>
  <c r="BC20" i="29" s="1"/>
  <c r="AN20" i="29"/>
  <c r="BA20" i="29" s="1"/>
  <c r="AM20" i="29"/>
  <c r="AL20" i="29"/>
  <c r="AK20" i="29"/>
  <c r="AJ20" i="29"/>
  <c r="AI20" i="29"/>
  <c r="AV20" i="29" s="1"/>
  <c r="AH20" i="29"/>
  <c r="AT20" i="29" s="1"/>
  <c r="AT19" i="29"/>
  <c r="AS19" i="29"/>
  <c r="AR19" i="29"/>
  <c r="BC19" i="29" s="1"/>
  <c r="AN19" i="29"/>
  <c r="BA19" i="29" s="1"/>
  <c r="AM19" i="29"/>
  <c r="AZ19" i="29" s="1"/>
  <c r="AL19" i="29"/>
  <c r="AY19" i="29" s="1"/>
  <c r="AK19" i="29"/>
  <c r="AX19" i="29" s="1"/>
  <c r="AJ19" i="29"/>
  <c r="AW19" i="29" s="1"/>
  <c r="AI19" i="29"/>
  <c r="AV19" i="29" s="1"/>
  <c r="AH19" i="29"/>
  <c r="AS18" i="29"/>
  <c r="AR18" i="29"/>
  <c r="BC18" i="29" s="1"/>
  <c r="AN18" i="29"/>
  <c r="BA18" i="29" s="1"/>
  <c r="AM18" i="29"/>
  <c r="AZ18" i="29" s="1"/>
  <c r="AL18" i="29"/>
  <c r="AY18" i="29" s="1"/>
  <c r="AK18" i="29"/>
  <c r="AX18" i="29" s="1"/>
  <c r="AJ18" i="29"/>
  <c r="AW18" i="29" s="1"/>
  <c r="AI18" i="29"/>
  <c r="AV18" i="29" s="1"/>
  <c r="AH18" i="29"/>
  <c r="AT18" i="29" s="1"/>
  <c r="AS17" i="29"/>
  <c r="AR17" i="29"/>
  <c r="BC17" i="29" s="1"/>
  <c r="AN17" i="29"/>
  <c r="BA17" i="29" s="1"/>
  <c r="AM17" i="29"/>
  <c r="AZ17" i="29" s="1"/>
  <c r="AL17" i="29"/>
  <c r="AY17" i="29" s="1"/>
  <c r="AK17" i="29"/>
  <c r="AX17" i="29" s="1"/>
  <c r="AJ17" i="29"/>
  <c r="AW17" i="29" s="1"/>
  <c r="AI17" i="29"/>
  <c r="AV17" i="29" s="1"/>
  <c r="AH17" i="29"/>
  <c r="AT17" i="29" s="1"/>
  <c r="BD17" i="29" s="1"/>
  <c r="AZ16" i="29"/>
  <c r="AY16" i="29"/>
  <c r="AX16" i="29"/>
  <c r="AS16" i="29"/>
  <c r="AR16" i="29"/>
  <c r="BC16" i="29" s="1"/>
  <c r="AN16" i="29"/>
  <c r="BA16" i="29" s="1"/>
  <c r="AM16" i="29"/>
  <c r="AL16" i="29"/>
  <c r="AK16" i="29"/>
  <c r="AJ16" i="29"/>
  <c r="AW16" i="29" s="1"/>
  <c r="AI16" i="29"/>
  <c r="AV16" i="29" s="1"/>
  <c r="AH16" i="29"/>
  <c r="AT16" i="29" s="1"/>
  <c r="AT15" i="29"/>
  <c r="AS15" i="29"/>
  <c r="AR15" i="29"/>
  <c r="BC15" i="29" s="1"/>
  <c r="AN15" i="29"/>
  <c r="BA15" i="29" s="1"/>
  <c r="AM15" i="29"/>
  <c r="AZ15" i="29" s="1"/>
  <c r="AL15" i="29"/>
  <c r="AY15" i="29" s="1"/>
  <c r="AK15" i="29"/>
  <c r="AX15" i="29" s="1"/>
  <c r="AJ15" i="29"/>
  <c r="AW15" i="29" s="1"/>
  <c r="AI15" i="29"/>
  <c r="AV15" i="29" s="1"/>
  <c r="AH15" i="29"/>
  <c r="AS14" i="29"/>
  <c r="AR14" i="29"/>
  <c r="BC14" i="29" s="1"/>
  <c r="AN14" i="29"/>
  <c r="BA14" i="29" s="1"/>
  <c r="AM14" i="29"/>
  <c r="AZ14" i="29" s="1"/>
  <c r="AL14" i="29"/>
  <c r="AY14" i="29" s="1"/>
  <c r="AK14" i="29"/>
  <c r="AX14" i="29" s="1"/>
  <c r="AJ14" i="29"/>
  <c r="AW14" i="29" s="1"/>
  <c r="AI14" i="29"/>
  <c r="AV14" i="29" s="1"/>
  <c r="AH14" i="29"/>
  <c r="AT14" i="29" s="1"/>
  <c r="BD14" i="29" s="1"/>
  <c r="AS13" i="29"/>
  <c r="AR13" i="29"/>
  <c r="BC13" i="29" s="1"/>
  <c r="AN13" i="29"/>
  <c r="BA13" i="29" s="1"/>
  <c r="AM13" i="29"/>
  <c r="AZ13" i="29" s="1"/>
  <c r="AL13" i="29"/>
  <c r="AY13" i="29" s="1"/>
  <c r="AK13" i="29"/>
  <c r="AX13" i="29" s="1"/>
  <c r="AJ13" i="29"/>
  <c r="AW13" i="29" s="1"/>
  <c r="AI13" i="29"/>
  <c r="AV13" i="29" s="1"/>
  <c r="AH13" i="29"/>
  <c r="AT13" i="29" s="1"/>
  <c r="BD13" i="29" s="1"/>
  <c r="AZ12" i="29"/>
  <c r="AY12" i="29"/>
  <c r="AX12" i="29"/>
  <c r="AS12" i="29"/>
  <c r="AR12" i="29"/>
  <c r="BC12" i="29" s="1"/>
  <c r="AN12" i="29"/>
  <c r="BA12" i="29" s="1"/>
  <c r="AM12" i="29"/>
  <c r="AL12" i="29"/>
  <c r="AK12" i="29"/>
  <c r="AJ12" i="29"/>
  <c r="AW12" i="29" s="1"/>
  <c r="AI12" i="29"/>
  <c r="AV12" i="29" s="1"/>
  <c r="AH12" i="29"/>
  <c r="AT12" i="29" s="1"/>
  <c r="AT11" i="29"/>
  <c r="AS11" i="29"/>
  <c r="AR11" i="29"/>
  <c r="BC11" i="29" s="1"/>
  <c r="AN11" i="29"/>
  <c r="BA11" i="29" s="1"/>
  <c r="AM11" i="29"/>
  <c r="AZ11" i="29" s="1"/>
  <c r="AL11" i="29"/>
  <c r="AY11" i="29" s="1"/>
  <c r="AK11" i="29"/>
  <c r="AX11" i="29" s="1"/>
  <c r="AJ11" i="29"/>
  <c r="AW11" i="29" s="1"/>
  <c r="AI11" i="29"/>
  <c r="AV11" i="29" s="1"/>
  <c r="AH11" i="29"/>
  <c r="AS10" i="29"/>
  <c r="AR10" i="29"/>
  <c r="BC10" i="29" s="1"/>
  <c r="AN10" i="29"/>
  <c r="BA10" i="29" s="1"/>
  <c r="AM10" i="29"/>
  <c r="AZ10" i="29" s="1"/>
  <c r="AL10" i="29"/>
  <c r="AY10" i="29" s="1"/>
  <c r="AK10" i="29"/>
  <c r="AX10" i="29" s="1"/>
  <c r="AJ10" i="29"/>
  <c r="AW10" i="29" s="1"/>
  <c r="AI10" i="29"/>
  <c r="AV10" i="29" s="1"/>
  <c r="AH10" i="29"/>
  <c r="AT10" i="29" s="1"/>
  <c r="BD10" i="29" s="1"/>
  <c r="AS9" i="29"/>
  <c r="AR9" i="29"/>
  <c r="BC9" i="29" s="1"/>
  <c r="AN9" i="29"/>
  <c r="BA9" i="29" s="1"/>
  <c r="AM9" i="29"/>
  <c r="AZ9" i="29" s="1"/>
  <c r="AL9" i="29"/>
  <c r="AY9" i="29" s="1"/>
  <c r="AK9" i="29"/>
  <c r="AX9" i="29" s="1"/>
  <c r="AJ9" i="29"/>
  <c r="AW9" i="29" s="1"/>
  <c r="AI9" i="29"/>
  <c r="AV9" i="29" s="1"/>
  <c r="AH9" i="29"/>
  <c r="AT9" i="29" s="1"/>
  <c r="BD9" i="29" s="1"/>
  <c r="AZ8" i="29"/>
  <c r="AY8" i="29"/>
  <c r="AX8" i="29"/>
  <c r="AS8" i="29"/>
  <c r="AR8" i="29"/>
  <c r="BC8" i="29" s="1"/>
  <c r="AN8" i="29"/>
  <c r="BA8" i="29" s="1"/>
  <c r="AM8" i="29"/>
  <c r="AL8" i="29"/>
  <c r="AK8" i="29"/>
  <c r="AJ8" i="29"/>
  <c r="AW8" i="29" s="1"/>
  <c r="AI8" i="29"/>
  <c r="AV8" i="29" s="1"/>
  <c r="AH8" i="29"/>
  <c r="AT8" i="29" s="1"/>
  <c r="AT7" i="29"/>
  <c r="AS7" i="29"/>
  <c r="AR7" i="29"/>
  <c r="BC7" i="29" s="1"/>
  <c r="AN7" i="29"/>
  <c r="BA7" i="29" s="1"/>
  <c r="AM7" i="29"/>
  <c r="AZ7" i="29" s="1"/>
  <c r="AL7" i="29"/>
  <c r="AY7" i="29" s="1"/>
  <c r="AK7" i="29"/>
  <c r="AX7" i="29" s="1"/>
  <c r="AJ7" i="29"/>
  <c r="AW7" i="29" s="1"/>
  <c r="AI7" i="29"/>
  <c r="AV7" i="29" s="1"/>
  <c r="AH7" i="29"/>
  <c r="AS6" i="29"/>
  <c r="AR6" i="29"/>
  <c r="BC6" i="29" s="1"/>
  <c r="AN6" i="29"/>
  <c r="BA6" i="29" s="1"/>
  <c r="AM6" i="29"/>
  <c r="AZ6" i="29" s="1"/>
  <c r="AL6" i="29"/>
  <c r="AY6" i="29" s="1"/>
  <c r="AK6" i="29"/>
  <c r="AX6" i="29" s="1"/>
  <c r="AJ6" i="29"/>
  <c r="AW6" i="29" s="1"/>
  <c r="AI6" i="29"/>
  <c r="AV6" i="29" s="1"/>
  <c r="AH6" i="29"/>
  <c r="AT6" i="29" s="1"/>
  <c r="BD6" i="29" s="1"/>
  <c r="AS5" i="29"/>
  <c r="AR5" i="29"/>
  <c r="BC5" i="29" s="1"/>
  <c r="AN5" i="29"/>
  <c r="BA5" i="29" s="1"/>
  <c r="AM5" i="29"/>
  <c r="AZ5" i="29" s="1"/>
  <c r="AL5" i="29"/>
  <c r="AY5" i="29" s="1"/>
  <c r="AK5" i="29"/>
  <c r="AX5" i="29" s="1"/>
  <c r="AJ5" i="29"/>
  <c r="AW5" i="29" s="1"/>
  <c r="AI5" i="29"/>
  <c r="AV5" i="29" s="1"/>
  <c r="AH5" i="29"/>
  <c r="AT5" i="29" s="1"/>
  <c r="BD5" i="29" s="1"/>
  <c r="AZ4" i="29"/>
  <c r="AY4" i="29"/>
  <c r="AX4" i="29"/>
  <c r="AS4" i="29"/>
  <c r="AR4" i="29"/>
  <c r="BC4" i="29" s="1"/>
  <c r="AN4" i="29"/>
  <c r="BA4" i="29" s="1"/>
  <c r="AM4" i="29"/>
  <c r="AL4" i="29"/>
  <c r="AK4" i="29"/>
  <c r="AJ4" i="29"/>
  <c r="AW4" i="29" s="1"/>
  <c r="AI4" i="29"/>
  <c r="AV4" i="29" s="1"/>
  <c r="AH4" i="29"/>
  <c r="AT4" i="29" s="1"/>
  <c r="AV3" i="29"/>
  <c r="AT3" i="29"/>
  <c r="AS3" i="29"/>
  <c r="AR3" i="29"/>
  <c r="BC3" i="29" s="1"/>
  <c r="AN3" i="29"/>
  <c r="BA3" i="29" s="1"/>
  <c r="AM3" i="29"/>
  <c r="AZ3" i="29" s="1"/>
  <c r="AL3" i="29"/>
  <c r="AY3" i="29" s="1"/>
  <c r="AK3" i="29"/>
  <c r="AX3" i="29" s="1"/>
  <c r="AJ3" i="29"/>
  <c r="AW3" i="29" s="1"/>
  <c r="AI3" i="29"/>
  <c r="AH3" i="29"/>
  <c r="AS2" i="29"/>
  <c r="AR2" i="29"/>
  <c r="BC2" i="29" s="1"/>
  <c r="AN2" i="29"/>
  <c r="BA2" i="29" s="1"/>
  <c r="AM2" i="29"/>
  <c r="AZ2" i="29" s="1"/>
  <c r="AL2" i="29"/>
  <c r="AY2" i="29" s="1"/>
  <c r="AK2" i="29"/>
  <c r="AX2" i="29" s="1"/>
  <c r="AJ2" i="29"/>
  <c r="AW2" i="29" s="1"/>
  <c r="AI2" i="29"/>
  <c r="AV2" i="29" s="1"/>
  <c r="AH2" i="29"/>
  <c r="AT2" i="29" s="1"/>
  <c r="AS1" i="29"/>
  <c r="AR1" i="29"/>
  <c r="AN1" i="29"/>
  <c r="AM1" i="29"/>
  <c r="AL1" i="29"/>
  <c r="AK1" i="29"/>
  <c r="AJ1" i="29"/>
  <c r="AI1" i="29"/>
  <c r="BD17" i="27"/>
  <c r="BD18" i="27"/>
  <c r="BD32" i="27"/>
  <c r="BD41" i="27"/>
  <c r="BD73" i="27"/>
  <c r="BD82" i="27"/>
  <c r="BD84" i="27"/>
  <c r="BD98" i="27"/>
  <c r="BD100" i="27"/>
  <c r="BD105" i="27"/>
  <c r="BD110" i="27"/>
  <c r="BD121" i="27"/>
  <c r="AT3" i="28"/>
  <c r="AT4" i="28"/>
  <c r="AT5" i="28"/>
  <c r="AT6" i="28"/>
  <c r="AT7" i="28"/>
  <c r="AT8" i="28"/>
  <c r="AT9" i="28"/>
  <c r="AT10" i="28"/>
  <c r="AT11" i="28"/>
  <c r="AT12" i="28"/>
  <c r="BD12" i="28" s="1"/>
  <c r="AT13" i="28"/>
  <c r="BD13" i="28" s="1"/>
  <c r="AT14" i="28"/>
  <c r="AT15" i="28"/>
  <c r="AT16" i="28"/>
  <c r="AT17" i="28"/>
  <c r="AT18" i="28"/>
  <c r="AT19" i="28"/>
  <c r="AT20" i="28"/>
  <c r="AT21" i="28"/>
  <c r="AT22" i="28"/>
  <c r="AT23" i="28"/>
  <c r="AT24" i="28"/>
  <c r="AT25" i="28"/>
  <c r="AT26" i="28"/>
  <c r="AT27" i="28"/>
  <c r="AT28" i="28"/>
  <c r="BD28" i="28" s="1"/>
  <c r="AT29" i="28"/>
  <c r="BD29" i="28" s="1"/>
  <c r="AT30" i="28"/>
  <c r="AT31" i="28"/>
  <c r="AT32" i="28"/>
  <c r="AT33" i="28"/>
  <c r="AT34" i="28"/>
  <c r="BD34" i="28" s="1"/>
  <c r="AT35" i="28"/>
  <c r="AT36" i="28"/>
  <c r="AT37" i="28"/>
  <c r="AT38" i="28"/>
  <c r="AT39" i="28"/>
  <c r="AT40" i="28"/>
  <c r="AT41" i="28"/>
  <c r="AT42" i="28"/>
  <c r="AT43" i="28"/>
  <c r="AT44" i="28"/>
  <c r="AT45" i="28"/>
  <c r="AT46" i="28"/>
  <c r="BD46" i="28" s="1"/>
  <c r="AT47" i="28"/>
  <c r="AT48" i="28"/>
  <c r="AT49" i="28"/>
  <c r="AT50" i="28"/>
  <c r="BD50" i="28" s="1"/>
  <c r="AT51" i="28"/>
  <c r="AT52" i="28"/>
  <c r="AT53" i="28"/>
  <c r="AT54" i="28"/>
  <c r="AT55" i="28"/>
  <c r="AT56" i="28"/>
  <c r="AT57" i="28"/>
  <c r="AT58" i="28"/>
  <c r="AT59" i="28"/>
  <c r="BD59" i="28" s="1"/>
  <c r="AT60" i="28"/>
  <c r="AT61" i="28"/>
  <c r="AT62" i="28"/>
  <c r="AT63" i="28"/>
  <c r="AT64" i="28"/>
  <c r="AT65" i="28"/>
  <c r="BD65" i="28" s="1"/>
  <c r="AT66" i="28"/>
  <c r="BD66" i="28" s="1"/>
  <c r="AT67" i="28"/>
  <c r="AT68" i="28"/>
  <c r="AT69" i="28"/>
  <c r="AT70" i="28"/>
  <c r="AT71" i="28"/>
  <c r="AT72" i="28"/>
  <c r="AT73" i="28"/>
  <c r="AT74" i="28"/>
  <c r="AT75" i="28"/>
  <c r="AT76" i="28"/>
  <c r="BD76" i="28" s="1"/>
  <c r="AT77" i="28"/>
  <c r="BD77" i="28" s="1"/>
  <c r="AT78" i="28"/>
  <c r="AT79" i="28"/>
  <c r="AT80" i="28"/>
  <c r="AT81" i="28"/>
  <c r="AT82" i="28"/>
  <c r="BD82" i="28" s="1"/>
  <c r="AT83" i="28"/>
  <c r="AT84" i="28"/>
  <c r="AT85" i="28"/>
  <c r="AT86" i="28"/>
  <c r="AT87" i="28"/>
  <c r="AT88" i="28"/>
  <c r="AT89" i="28"/>
  <c r="AT90" i="28"/>
  <c r="AT91" i="28"/>
  <c r="AT92" i="28"/>
  <c r="BD92" i="28" s="1"/>
  <c r="AT93" i="28"/>
  <c r="BD93" i="28" s="1"/>
  <c r="AT94" i="28"/>
  <c r="BD94" i="28" s="1"/>
  <c r="AT95" i="28"/>
  <c r="AT96" i="28"/>
  <c r="AT97" i="28"/>
  <c r="AT98" i="28"/>
  <c r="AT99" i="28"/>
  <c r="AT100" i="28"/>
  <c r="AT101" i="28"/>
  <c r="AT102" i="28"/>
  <c r="AT103" i="28"/>
  <c r="AT104" i="28"/>
  <c r="AT105" i="28"/>
  <c r="AT106" i="28"/>
  <c r="AT107" i="28"/>
  <c r="BD107" i="28" s="1"/>
  <c r="AT108" i="28"/>
  <c r="BD108" i="28" s="1"/>
  <c r="AT109" i="28"/>
  <c r="BD109" i="28" s="1"/>
  <c r="AT110" i="28"/>
  <c r="AT111" i="28"/>
  <c r="AT112" i="28"/>
  <c r="BD112" i="28" s="1"/>
  <c r="AT113" i="28"/>
  <c r="BD113" i="28" s="1"/>
  <c r="AT114" i="28"/>
  <c r="BD114" i="28" s="1"/>
  <c r="AT115" i="28"/>
  <c r="AT116" i="28"/>
  <c r="AT117" i="28"/>
  <c r="AT118" i="28"/>
  <c r="AT119" i="28"/>
  <c r="AT120" i="28"/>
  <c r="AT121" i="28"/>
  <c r="AT122" i="28"/>
  <c r="AT123" i="28"/>
  <c r="AT124" i="28"/>
  <c r="BD124" i="28" s="1"/>
  <c r="AT125" i="28"/>
  <c r="BD125" i="28" s="1"/>
  <c r="AT126" i="28"/>
  <c r="BD126" i="28" s="1"/>
  <c r="AT127" i="28"/>
  <c r="BD127" i="28" s="1"/>
  <c r="AT128" i="28"/>
  <c r="BD128" i="28" s="1"/>
  <c r="AT129" i="28"/>
  <c r="AT130" i="28"/>
  <c r="AT131" i="28"/>
  <c r="AT132" i="28"/>
  <c r="AT2" i="28"/>
  <c r="BD12" i="27"/>
  <c r="BD16" i="27"/>
  <c r="BD27" i="27"/>
  <c r="BD28" i="27"/>
  <c r="BD30" i="27"/>
  <c r="BD36" i="27"/>
  <c r="BD37" i="27"/>
  <c r="BD46" i="27"/>
  <c r="BD58" i="27"/>
  <c r="BD59" i="27"/>
  <c r="BD62" i="27"/>
  <c r="BD75" i="27"/>
  <c r="BD78" i="27"/>
  <c r="BD80" i="27"/>
  <c r="BD81" i="27"/>
  <c r="BD91" i="27"/>
  <c r="BD92" i="27"/>
  <c r="BD94" i="27"/>
  <c r="BD101" i="27"/>
  <c r="BD122" i="27"/>
  <c r="BD123" i="27"/>
  <c r="BD124" i="27"/>
  <c r="BD126" i="27"/>
  <c r="BD3" i="27"/>
  <c r="BE2" i="27"/>
  <c r="BD25" i="27"/>
  <c r="BD26" i="27"/>
  <c r="BD33" i="27"/>
  <c r="BD42" i="27"/>
  <c r="BD43" i="27"/>
  <c r="BD44" i="27"/>
  <c r="BD48" i="27"/>
  <c r="BD49" i="27"/>
  <c r="BD57" i="27"/>
  <c r="BD74" i="27"/>
  <c r="BD89" i="27"/>
  <c r="BD90" i="27"/>
  <c r="BD96" i="27"/>
  <c r="BD97" i="27"/>
  <c r="BD102" i="27"/>
  <c r="BD103" i="27"/>
  <c r="BD106" i="27"/>
  <c r="BD107" i="27"/>
  <c r="BD112" i="27"/>
  <c r="BD128" i="27"/>
  <c r="BD129" i="27"/>
  <c r="BD2" i="27"/>
  <c r="AX132" i="28"/>
  <c r="AV132" i="28"/>
  <c r="BD132" i="28"/>
  <c r="AS132" i="28"/>
  <c r="AR132" i="28"/>
  <c r="BC132" i="28" s="1"/>
  <c r="AN132" i="28"/>
  <c r="BA132" i="28" s="1"/>
  <c r="AM132" i="28"/>
  <c r="AZ132" i="28" s="1"/>
  <c r="AL132" i="28"/>
  <c r="AY132" i="28" s="1"/>
  <c r="AK132" i="28"/>
  <c r="AJ132" i="28"/>
  <c r="AW132" i="28" s="1"/>
  <c r="AI132" i="28"/>
  <c r="AH132" i="28"/>
  <c r="BC131" i="28"/>
  <c r="AZ131" i="28"/>
  <c r="AY131" i="28"/>
  <c r="AX131" i="28"/>
  <c r="AW131" i="28"/>
  <c r="AV131" i="28"/>
  <c r="BD131" i="28"/>
  <c r="AS131" i="28"/>
  <c r="AR131" i="28"/>
  <c r="AN131" i="28"/>
  <c r="BA131" i="28" s="1"/>
  <c r="AU131" i="28" s="1"/>
  <c r="BE131" i="28" s="1"/>
  <c r="AM131" i="28"/>
  <c r="AL131" i="28"/>
  <c r="AK131" i="28"/>
  <c r="AJ131" i="28"/>
  <c r="AI131" i="28"/>
  <c r="AH131" i="28"/>
  <c r="BC130" i="28"/>
  <c r="BA130" i="28"/>
  <c r="AZ130" i="28"/>
  <c r="AY130" i="28"/>
  <c r="AX130" i="28"/>
  <c r="BD130" i="28"/>
  <c r="AS130" i="28"/>
  <c r="AR130" i="28"/>
  <c r="AN130" i="28"/>
  <c r="AM130" i="28"/>
  <c r="AL130" i="28"/>
  <c r="AK130" i="28"/>
  <c r="AJ130" i="28"/>
  <c r="AW130" i="28" s="1"/>
  <c r="AU130" i="28" s="1"/>
  <c r="BE130" i="28" s="1"/>
  <c r="AI130" i="28"/>
  <c r="AV130" i="28" s="1"/>
  <c r="AH130" i="28"/>
  <c r="BC129" i="28"/>
  <c r="AX129" i="28"/>
  <c r="AS129" i="28"/>
  <c r="AR129" i="28"/>
  <c r="AN129" i="28"/>
  <c r="BA129" i="28" s="1"/>
  <c r="AM129" i="28"/>
  <c r="AZ129" i="28" s="1"/>
  <c r="AL129" i="28"/>
  <c r="AY129" i="28" s="1"/>
  <c r="AK129" i="28"/>
  <c r="AJ129" i="28"/>
  <c r="AW129" i="28" s="1"/>
  <c r="AI129" i="28"/>
  <c r="AV129" i="28" s="1"/>
  <c r="AU129" i="28" s="1"/>
  <c r="BE129" i="28" s="1"/>
  <c r="AH129" i="28"/>
  <c r="BC128" i="28"/>
  <c r="AZ128" i="28"/>
  <c r="AY128" i="28"/>
  <c r="AX128" i="28"/>
  <c r="AS128" i="28"/>
  <c r="AR128" i="28"/>
  <c r="AN128" i="28"/>
  <c r="BA128" i="28" s="1"/>
  <c r="AM128" i="28"/>
  <c r="AL128" i="28"/>
  <c r="AK128" i="28"/>
  <c r="AJ128" i="28"/>
  <c r="AW128" i="28" s="1"/>
  <c r="AI128" i="28"/>
  <c r="AV128" i="28" s="1"/>
  <c r="AH128" i="28"/>
  <c r="BC127" i="28"/>
  <c r="AY127" i="28"/>
  <c r="AS127" i="28"/>
  <c r="AR127" i="28"/>
  <c r="AN127" i="28"/>
  <c r="BA127" i="28" s="1"/>
  <c r="AM127" i="28"/>
  <c r="AZ127" i="28" s="1"/>
  <c r="AL127" i="28"/>
  <c r="AK127" i="28"/>
  <c r="AX127" i="28" s="1"/>
  <c r="AJ127" i="28"/>
  <c r="AW127" i="28" s="1"/>
  <c r="AI127" i="28"/>
  <c r="AV127" i="28" s="1"/>
  <c r="AU127" i="28" s="1"/>
  <c r="BE127" i="28" s="1"/>
  <c r="AH127" i="28"/>
  <c r="BA126" i="28"/>
  <c r="AY126" i="28"/>
  <c r="AX126" i="28"/>
  <c r="AW126" i="28"/>
  <c r="AU126" i="28" s="1"/>
  <c r="BE126" i="28" s="1"/>
  <c r="AS126" i="28"/>
  <c r="AR126" i="28"/>
  <c r="BC126" i="28" s="1"/>
  <c r="AN126" i="28"/>
  <c r="AM126" i="28"/>
  <c r="AZ126" i="28" s="1"/>
  <c r="AL126" i="28"/>
  <c r="AK126" i="28"/>
  <c r="AJ126" i="28"/>
  <c r="AI126" i="28"/>
  <c r="AV126" i="28" s="1"/>
  <c r="AH126" i="28"/>
  <c r="AY125" i="28"/>
  <c r="AX125" i="28"/>
  <c r="AV125" i="28"/>
  <c r="AU125" i="28"/>
  <c r="BE125" i="28" s="1"/>
  <c r="AS125" i="28"/>
  <c r="AR125" i="28"/>
  <c r="BC125" i="28" s="1"/>
  <c r="AN125" i="28"/>
  <c r="BA125" i="28" s="1"/>
  <c r="AM125" i="28"/>
  <c r="AZ125" i="28" s="1"/>
  <c r="AL125" i="28"/>
  <c r="AK125" i="28"/>
  <c r="AJ125" i="28"/>
  <c r="AW125" i="28" s="1"/>
  <c r="AI125" i="28"/>
  <c r="AH125" i="28"/>
  <c r="BC124" i="28"/>
  <c r="AZ124" i="28"/>
  <c r="AY124" i="28"/>
  <c r="AX124" i="28"/>
  <c r="AW124" i="28"/>
  <c r="AS124" i="28"/>
  <c r="AR124" i="28"/>
  <c r="AN124" i="28"/>
  <c r="BA124" i="28" s="1"/>
  <c r="AM124" i="28"/>
  <c r="AL124" i="28"/>
  <c r="AK124" i="28"/>
  <c r="AJ124" i="28"/>
  <c r="AI124" i="28"/>
  <c r="AV124" i="28" s="1"/>
  <c r="AH124" i="28"/>
  <c r="BD123" i="28"/>
  <c r="BC123" i="28"/>
  <c r="BA123" i="28"/>
  <c r="AY123" i="28"/>
  <c r="AX123" i="28"/>
  <c r="AW123" i="28"/>
  <c r="AS123" i="28"/>
  <c r="AR123" i="28"/>
  <c r="AN123" i="28"/>
  <c r="AM123" i="28"/>
  <c r="AZ123" i="28" s="1"/>
  <c r="AL123" i="28"/>
  <c r="AK123" i="28"/>
  <c r="AJ123" i="28"/>
  <c r="AI123" i="28"/>
  <c r="AV123" i="28" s="1"/>
  <c r="AH123" i="28"/>
  <c r="BC122" i="28"/>
  <c r="AS122" i="28"/>
  <c r="AR122" i="28"/>
  <c r="AN122" i="28"/>
  <c r="BA122" i="28" s="1"/>
  <c r="AM122" i="28"/>
  <c r="AZ122" i="28" s="1"/>
  <c r="AL122" i="28"/>
  <c r="AY122" i="28" s="1"/>
  <c r="AK122" i="28"/>
  <c r="AX122" i="28" s="1"/>
  <c r="AJ122" i="28"/>
  <c r="AW122" i="28" s="1"/>
  <c r="AI122" i="28"/>
  <c r="AV122" i="28" s="1"/>
  <c r="AH122" i="28"/>
  <c r="BD122" i="28" s="1"/>
  <c r="AX121" i="28"/>
  <c r="BD121" i="28"/>
  <c r="AS121" i="28"/>
  <c r="AR121" i="28"/>
  <c r="BC121" i="28" s="1"/>
  <c r="AN121" i="28"/>
  <c r="BA121" i="28" s="1"/>
  <c r="AM121" i="28"/>
  <c r="AZ121" i="28" s="1"/>
  <c r="AL121" i="28"/>
  <c r="AY121" i="28" s="1"/>
  <c r="AK121" i="28"/>
  <c r="AJ121" i="28"/>
  <c r="AW121" i="28" s="1"/>
  <c r="AI121" i="28"/>
  <c r="AV121" i="28" s="1"/>
  <c r="AU121" i="28" s="1"/>
  <c r="BE121" i="28" s="1"/>
  <c r="AH121" i="28"/>
  <c r="AX120" i="28"/>
  <c r="AW120" i="28"/>
  <c r="AU120" i="28" s="1"/>
  <c r="BE120" i="28" s="1"/>
  <c r="AV120" i="28"/>
  <c r="BD120" i="28"/>
  <c r="AS120" i="28"/>
  <c r="AR120" i="28"/>
  <c r="BC120" i="28" s="1"/>
  <c r="AN120" i="28"/>
  <c r="BA120" i="28" s="1"/>
  <c r="AM120" i="28"/>
  <c r="AZ120" i="28" s="1"/>
  <c r="AL120" i="28"/>
  <c r="AY120" i="28" s="1"/>
  <c r="AK120" i="28"/>
  <c r="AJ120" i="28"/>
  <c r="AI120" i="28"/>
  <c r="AH120" i="28"/>
  <c r="BC119" i="28"/>
  <c r="BA119" i="28"/>
  <c r="AZ119" i="28"/>
  <c r="AY119" i="28"/>
  <c r="AX119" i="28"/>
  <c r="AW119" i="28"/>
  <c r="AV119" i="28"/>
  <c r="AS119" i="28"/>
  <c r="AR119" i="28"/>
  <c r="AN119" i="28"/>
  <c r="AM119" i="28"/>
  <c r="AL119" i="28"/>
  <c r="AK119" i="28"/>
  <c r="AJ119" i="28"/>
  <c r="AI119" i="28"/>
  <c r="AH119" i="28"/>
  <c r="BD119" i="28" s="1"/>
  <c r="BC118" i="28"/>
  <c r="BA118" i="28"/>
  <c r="AZ118" i="28"/>
  <c r="AY118" i="28"/>
  <c r="AW118" i="28"/>
  <c r="AS118" i="28"/>
  <c r="AR118" i="28"/>
  <c r="AN118" i="28"/>
  <c r="AM118" i="28"/>
  <c r="AL118" i="28"/>
  <c r="AK118" i="28"/>
  <c r="AX118" i="28" s="1"/>
  <c r="AJ118" i="28"/>
  <c r="AI118" i="28"/>
  <c r="AV118" i="28" s="1"/>
  <c r="AU118" i="28" s="1"/>
  <c r="BE118" i="28" s="1"/>
  <c r="AH118" i="28"/>
  <c r="BD118" i="28" s="1"/>
  <c r="BA117" i="28"/>
  <c r="AY117" i="28"/>
  <c r="AS117" i="28"/>
  <c r="AR117" i="28"/>
  <c r="BC117" i="28" s="1"/>
  <c r="AN117" i="28"/>
  <c r="AM117" i="28"/>
  <c r="AZ117" i="28" s="1"/>
  <c r="AL117" i="28"/>
  <c r="AK117" i="28"/>
  <c r="AX117" i="28" s="1"/>
  <c r="AJ117" i="28"/>
  <c r="AW117" i="28" s="1"/>
  <c r="AI117" i="28"/>
  <c r="AV117" i="28" s="1"/>
  <c r="AH117" i="28"/>
  <c r="BD117" i="28" s="1"/>
  <c r="AZ116" i="28"/>
  <c r="AY116" i="28"/>
  <c r="AX116" i="28"/>
  <c r="BD116" i="28"/>
  <c r="AS116" i="28"/>
  <c r="AR116" i="28"/>
  <c r="BC116" i="28" s="1"/>
  <c r="AN116" i="28"/>
  <c r="BA116" i="28" s="1"/>
  <c r="AM116" i="28"/>
  <c r="AL116" i="28"/>
  <c r="AK116" i="28"/>
  <c r="AJ116" i="28"/>
  <c r="AW116" i="28" s="1"/>
  <c r="AI116" i="28"/>
  <c r="AV116" i="28" s="1"/>
  <c r="AH116" i="28"/>
  <c r="BD115" i="28"/>
  <c r="BC115" i="28"/>
  <c r="AY115" i="28"/>
  <c r="AV115" i="28"/>
  <c r="AU115" i="28" s="1"/>
  <c r="BE115" i="28" s="1"/>
  <c r="AS115" i="28"/>
  <c r="AR115" i="28"/>
  <c r="AN115" i="28"/>
  <c r="BA115" i="28" s="1"/>
  <c r="AM115" i="28"/>
  <c r="AZ115" i="28" s="1"/>
  <c r="AL115" i="28"/>
  <c r="AK115" i="28"/>
  <c r="AX115" i="28" s="1"/>
  <c r="AJ115" i="28"/>
  <c r="AW115" i="28" s="1"/>
  <c r="AI115" i="28"/>
  <c r="AH115" i="28"/>
  <c r="BC114" i="28"/>
  <c r="AZ114" i="28"/>
  <c r="AY114" i="28"/>
  <c r="AX114" i="28"/>
  <c r="AW114" i="28"/>
  <c r="AU114" i="28"/>
  <c r="BE114" i="28" s="1"/>
  <c r="AS114" i="28"/>
  <c r="AR114" i="28"/>
  <c r="AN114" i="28"/>
  <c r="BA114" i="28" s="1"/>
  <c r="AM114" i="28"/>
  <c r="AL114" i="28"/>
  <c r="AK114" i="28"/>
  <c r="AJ114" i="28"/>
  <c r="AI114" i="28"/>
  <c r="AV114" i="28" s="1"/>
  <c r="AH114" i="28"/>
  <c r="BA113" i="28"/>
  <c r="AY113" i="28"/>
  <c r="AX113" i="28"/>
  <c r="AV113" i="28"/>
  <c r="AU113" i="28" s="1"/>
  <c r="BE113" i="28" s="1"/>
  <c r="AS113" i="28"/>
  <c r="AR113" i="28"/>
  <c r="BC113" i="28" s="1"/>
  <c r="AN113" i="28"/>
  <c r="AM113" i="28"/>
  <c r="AZ113" i="28" s="1"/>
  <c r="AL113" i="28"/>
  <c r="AK113" i="28"/>
  <c r="AJ113" i="28"/>
  <c r="AW113" i="28" s="1"/>
  <c r="AI113" i="28"/>
  <c r="AH113" i="28"/>
  <c r="BC112" i="28"/>
  <c r="AZ112" i="28"/>
  <c r="AY112" i="28"/>
  <c r="AX112" i="28"/>
  <c r="AV112" i="28"/>
  <c r="AU112" i="28"/>
  <c r="BE112" i="28" s="1"/>
  <c r="AS112" i="28"/>
  <c r="AR112" i="28"/>
  <c r="AN112" i="28"/>
  <c r="BA112" i="28" s="1"/>
  <c r="AM112" i="28"/>
  <c r="AL112" i="28"/>
  <c r="AK112" i="28"/>
  <c r="AJ112" i="28"/>
  <c r="AW112" i="28" s="1"/>
  <c r="AI112" i="28"/>
  <c r="AH112" i="28"/>
  <c r="BD111" i="28"/>
  <c r="BC111" i="28"/>
  <c r="AZ111" i="28"/>
  <c r="AY111" i="28"/>
  <c r="AX111" i="28"/>
  <c r="AS111" i="28"/>
  <c r="AR111" i="28"/>
  <c r="AN111" i="28"/>
  <c r="BA111" i="28" s="1"/>
  <c r="AM111" i="28"/>
  <c r="AL111" i="28"/>
  <c r="AK111" i="28"/>
  <c r="AJ111" i="28"/>
  <c r="AW111" i="28" s="1"/>
  <c r="AI111" i="28"/>
  <c r="AV111" i="28" s="1"/>
  <c r="AH111" i="28"/>
  <c r="AW110" i="28"/>
  <c r="AS110" i="28"/>
  <c r="AR110" i="28"/>
  <c r="BC110" i="28" s="1"/>
  <c r="AN110" i="28"/>
  <c r="BA110" i="28" s="1"/>
  <c r="AM110" i="28"/>
  <c r="AZ110" i="28" s="1"/>
  <c r="AL110" i="28"/>
  <c r="AY110" i="28" s="1"/>
  <c r="AK110" i="28"/>
  <c r="AX110" i="28" s="1"/>
  <c r="AJ110" i="28"/>
  <c r="AI110" i="28"/>
  <c r="AV110" i="28" s="1"/>
  <c r="AH110" i="28"/>
  <c r="AY109" i="28"/>
  <c r="AV109" i="28"/>
  <c r="AS109" i="28"/>
  <c r="AR109" i="28"/>
  <c r="BC109" i="28" s="1"/>
  <c r="AN109" i="28"/>
  <c r="BA109" i="28" s="1"/>
  <c r="AM109" i="28"/>
  <c r="AZ109" i="28" s="1"/>
  <c r="AL109" i="28"/>
  <c r="AK109" i="28"/>
  <c r="AX109" i="28" s="1"/>
  <c r="AJ109" i="28"/>
  <c r="AW109" i="28" s="1"/>
  <c r="AI109" i="28"/>
  <c r="AH109" i="28"/>
  <c r="AX108" i="28"/>
  <c r="AW108" i="28"/>
  <c r="AV108" i="28"/>
  <c r="AU108" i="28"/>
  <c r="BE108" i="28" s="1"/>
  <c r="AS108" i="28"/>
  <c r="AR108" i="28"/>
  <c r="BC108" i="28" s="1"/>
  <c r="AN108" i="28"/>
  <c r="BA108" i="28" s="1"/>
  <c r="AM108" i="28"/>
  <c r="AZ108" i="28" s="1"/>
  <c r="AL108" i="28"/>
  <c r="AY108" i="28" s="1"/>
  <c r="AK108" i="28"/>
  <c r="AJ108" i="28"/>
  <c r="AI108" i="28"/>
  <c r="AH108" i="28"/>
  <c r="BC107" i="28"/>
  <c r="BA107" i="28"/>
  <c r="AZ107" i="28"/>
  <c r="AY107" i="28"/>
  <c r="AX107" i="28"/>
  <c r="AW107" i="28"/>
  <c r="AS107" i="28"/>
  <c r="AR107" i="28"/>
  <c r="AN107" i="28"/>
  <c r="AM107" i="28"/>
  <c r="AL107" i="28"/>
  <c r="AK107" i="28"/>
  <c r="AJ107" i="28"/>
  <c r="AI107" i="28"/>
  <c r="AV107" i="28" s="1"/>
  <c r="AH107" i="28"/>
  <c r="BD106" i="28"/>
  <c r="BC106" i="28"/>
  <c r="BA106" i="28"/>
  <c r="AZ106" i="28"/>
  <c r="AX106" i="28"/>
  <c r="AS106" i="28"/>
  <c r="AR106" i="28"/>
  <c r="AN106" i="28"/>
  <c r="AM106" i="28"/>
  <c r="AL106" i="28"/>
  <c r="AY106" i="28" s="1"/>
  <c r="AK106" i="28"/>
  <c r="AJ106" i="28"/>
  <c r="AW106" i="28" s="1"/>
  <c r="AI106" i="28"/>
  <c r="AV106" i="28" s="1"/>
  <c r="AH106" i="28"/>
  <c r="BC105" i="28"/>
  <c r="BA105" i="28"/>
  <c r="AY105" i="28"/>
  <c r="AS105" i="28"/>
  <c r="AR105" i="28"/>
  <c r="AN105" i="28"/>
  <c r="AM105" i="28"/>
  <c r="AZ105" i="28" s="1"/>
  <c r="AL105" i="28"/>
  <c r="AK105" i="28"/>
  <c r="AX105" i="28" s="1"/>
  <c r="AJ105" i="28"/>
  <c r="AW105" i="28" s="1"/>
  <c r="AI105" i="28"/>
  <c r="AV105" i="28" s="1"/>
  <c r="AH105" i="28"/>
  <c r="BD105" i="28" s="1"/>
  <c r="BD104" i="28"/>
  <c r="BC104" i="28"/>
  <c r="AZ104" i="28"/>
  <c r="AX104" i="28"/>
  <c r="AS104" i="28"/>
  <c r="AR104" i="28"/>
  <c r="AN104" i="28"/>
  <c r="BA104" i="28" s="1"/>
  <c r="AM104" i="28"/>
  <c r="AL104" i="28"/>
  <c r="AY104" i="28" s="1"/>
  <c r="AK104" i="28"/>
  <c r="AJ104" i="28"/>
  <c r="AW104" i="28" s="1"/>
  <c r="AI104" i="28"/>
  <c r="AV104" i="28" s="1"/>
  <c r="AH104" i="28"/>
  <c r="BC103" i="28"/>
  <c r="AY103" i="28"/>
  <c r="AW103" i="28"/>
  <c r="AV103" i="28"/>
  <c r="AU103" i="28"/>
  <c r="BE103" i="28" s="1"/>
  <c r="BD103" i="28"/>
  <c r="AS103" i="28"/>
  <c r="AR103" i="28"/>
  <c r="AN103" i="28"/>
  <c r="BA103" i="28" s="1"/>
  <c r="AM103" i="28"/>
  <c r="AZ103" i="28" s="1"/>
  <c r="AL103" i="28"/>
  <c r="AK103" i="28"/>
  <c r="AX103" i="28" s="1"/>
  <c r="AJ103" i="28"/>
  <c r="AI103" i="28"/>
  <c r="AH103" i="28"/>
  <c r="BD102" i="28"/>
  <c r="AZ102" i="28"/>
  <c r="AY102" i="28"/>
  <c r="AX102" i="28"/>
  <c r="AW102" i="28"/>
  <c r="AS102" i="28"/>
  <c r="AR102" i="28"/>
  <c r="BC102" i="28" s="1"/>
  <c r="AN102" i="28"/>
  <c r="BA102" i="28" s="1"/>
  <c r="AU102" i="28" s="1"/>
  <c r="BE102" i="28" s="1"/>
  <c r="AM102" i="28"/>
  <c r="AL102" i="28"/>
  <c r="AK102" i="28"/>
  <c r="AJ102" i="28"/>
  <c r="AI102" i="28"/>
  <c r="AV102" i="28" s="1"/>
  <c r="AH102" i="28"/>
  <c r="BC101" i="28"/>
  <c r="BA101" i="28"/>
  <c r="AY101" i="28"/>
  <c r="AX101" i="28"/>
  <c r="BD101" i="28"/>
  <c r="AS101" i="28"/>
  <c r="AR101" i="28"/>
  <c r="AN101" i="28"/>
  <c r="AM101" i="28"/>
  <c r="AZ101" i="28" s="1"/>
  <c r="AL101" i="28"/>
  <c r="AK101" i="28"/>
  <c r="AJ101" i="28"/>
  <c r="AW101" i="28" s="1"/>
  <c r="AI101" i="28"/>
  <c r="AV101" i="28" s="1"/>
  <c r="AH101" i="28"/>
  <c r="BD100" i="28"/>
  <c r="BC100" i="28"/>
  <c r="AZ100" i="28"/>
  <c r="AY100" i="28"/>
  <c r="AX100" i="28"/>
  <c r="AW100" i="28"/>
  <c r="AV100" i="28"/>
  <c r="AU100" i="28" s="1"/>
  <c r="BE100" i="28" s="1"/>
  <c r="AS100" i="28"/>
  <c r="AR100" i="28"/>
  <c r="AN100" i="28"/>
  <c r="BA100" i="28" s="1"/>
  <c r="AM100" i="28"/>
  <c r="AL100" i="28"/>
  <c r="AK100" i="28"/>
  <c r="AJ100" i="28"/>
  <c r="AI100" i="28"/>
  <c r="AH100" i="28"/>
  <c r="BD99" i="28"/>
  <c r="BC99" i="28"/>
  <c r="BA99" i="28"/>
  <c r="AZ99" i="28"/>
  <c r="AY99" i="28"/>
  <c r="AS99" i="28"/>
  <c r="AR99" i="28"/>
  <c r="AN99" i="28"/>
  <c r="AM99" i="28"/>
  <c r="AL99" i="28"/>
  <c r="AK99" i="28"/>
  <c r="AX99" i="28" s="1"/>
  <c r="AJ99" i="28"/>
  <c r="AW99" i="28" s="1"/>
  <c r="AI99" i="28"/>
  <c r="AV99" i="28" s="1"/>
  <c r="AH99" i="28"/>
  <c r="BD98" i="28"/>
  <c r="AX98" i="28"/>
  <c r="AU98" i="28"/>
  <c r="BE98" i="28" s="1"/>
  <c r="AS98" i="28"/>
  <c r="AR98" i="28"/>
  <c r="BC98" i="28" s="1"/>
  <c r="AN98" i="28"/>
  <c r="BA98" i="28" s="1"/>
  <c r="AM98" i="28"/>
  <c r="AZ98" i="28" s="1"/>
  <c r="AL98" i="28"/>
  <c r="AY98" i="28" s="1"/>
  <c r="AK98" i="28"/>
  <c r="AJ98" i="28"/>
  <c r="AW98" i="28" s="1"/>
  <c r="AI98" i="28"/>
  <c r="AV98" i="28" s="1"/>
  <c r="AH98" i="28"/>
  <c r="BA97" i="28"/>
  <c r="AV97" i="28"/>
  <c r="BD97" i="28"/>
  <c r="AS97" i="28"/>
  <c r="AR97" i="28"/>
  <c r="BC97" i="28" s="1"/>
  <c r="AN97" i="28"/>
  <c r="AM97" i="28"/>
  <c r="AZ97" i="28" s="1"/>
  <c r="AL97" i="28"/>
  <c r="AY97" i="28" s="1"/>
  <c r="AK97" i="28"/>
  <c r="AX97" i="28" s="1"/>
  <c r="AU97" i="28" s="1"/>
  <c r="BE97" i="28" s="1"/>
  <c r="AJ97" i="28"/>
  <c r="AW97" i="28" s="1"/>
  <c r="AI97" i="28"/>
  <c r="AH97" i="28"/>
  <c r="BC96" i="28"/>
  <c r="AY96" i="28"/>
  <c r="AX96" i="28"/>
  <c r="AW96" i="28"/>
  <c r="AU96" i="28" s="1"/>
  <c r="BE96" i="28" s="1"/>
  <c r="AV96" i="28"/>
  <c r="BD96" i="28"/>
  <c r="AS96" i="28"/>
  <c r="AR96" i="28"/>
  <c r="AN96" i="28"/>
  <c r="BA96" i="28" s="1"/>
  <c r="AM96" i="28"/>
  <c r="AZ96" i="28" s="1"/>
  <c r="AL96" i="28"/>
  <c r="AK96" i="28"/>
  <c r="AJ96" i="28"/>
  <c r="AI96" i="28"/>
  <c r="AH96" i="28"/>
  <c r="BC95" i="28"/>
  <c r="BA95" i="28"/>
  <c r="AZ95" i="28"/>
  <c r="AY95" i="28"/>
  <c r="AX95" i="28"/>
  <c r="AV95" i="28"/>
  <c r="AU95" i="28"/>
  <c r="BE95" i="28" s="1"/>
  <c r="BD95" i="28"/>
  <c r="AS95" i="28"/>
  <c r="AR95" i="28"/>
  <c r="AN95" i="28"/>
  <c r="AM95" i="28"/>
  <c r="AL95" i="28"/>
  <c r="AK95" i="28"/>
  <c r="AJ95" i="28"/>
  <c r="AW95" i="28" s="1"/>
  <c r="AI95" i="28"/>
  <c r="AH95" i="28"/>
  <c r="BC94" i="28"/>
  <c r="BA94" i="28"/>
  <c r="AY94" i="28"/>
  <c r="AX94" i="28"/>
  <c r="AS94" i="28"/>
  <c r="AR94" i="28"/>
  <c r="AN94" i="28"/>
  <c r="AM94" i="28"/>
  <c r="AZ94" i="28" s="1"/>
  <c r="AL94" i="28"/>
  <c r="AK94" i="28"/>
  <c r="AJ94" i="28"/>
  <c r="AW94" i="28" s="1"/>
  <c r="AI94" i="28"/>
  <c r="AV94" i="28" s="1"/>
  <c r="AH94" i="28"/>
  <c r="BA93" i="28"/>
  <c r="AS93" i="28"/>
  <c r="AR93" i="28"/>
  <c r="BC93" i="28" s="1"/>
  <c r="AN93" i="28"/>
  <c r="AM93" i="28"/>
  <c r="AZ93" i="28" s="1"/>
  <c r="AL93" i="28"/>
  <c r="AY93" i="28" s="1"/>
  <c r="AK93" i="28"/>
  <c r="AX93" i="28" s="1"/>
  <c r="AJ93" i="28"/>
  <c r="AW93" i="28" s="1"/>
  <c r="AI93" i="28"/>
  <c r="AV93" i="28" s="1"/>
  <c r="AH93" i="28"/>
  <c r="AX92" i="28"/>
  <c r="AS92" i="28"/>
  <c r="AR92" i="28"/>
  <c r="BC92" i="28" s="1"/>
  <c r="AN92" i="28"/>
  <c r="BA92" i="28" s="1"/>
  <c r="AM92" i="28"/>
  <c r="AZ92" i="28" s="1"/>
  <c r="AL92" i="28"/>
  <c r="AY92" i="28" s="1"/>
  <c r="AK92" i="28"/>
  <c r="AJ92" i="28"/>
  <c r="AW92" i="28" s="1"/>
  <c r="AI92" i="28"/>
  <c r="AV92" i="28" s="1"/>
  <c r="AU92" i="28" s="1"/>
  <c r="BE92" i="28" s="1"/>
  <c r="AH92" i="28"/>
  <c r="BC91" i="28"/>
  <c r="AY91" i="28"/>
  <c r="AX91" i="28"/>
  <c r="AU91" i="28" s="1"/>
  <c r="BE91" i="28" s="1"/>
  <c r="AW91" i="28"/>
  <c r="AV91" i="28"/>
  <c r="BD91" i="28"/>
  <c r="AS91" i="28"/>
  <c r="AR91" i="28"/>
  <c r="AN91" i="28"/>
  <c r="BA91" i="28" s="1"/>
  <c r="AM91" i="28"/>
  <c r="AZ91" i="28" s="1"/>
  <c r="AL91" i="28"/>
  <c r="AK91" i="28"/>
  <c r="AJ91" i="28"/>
  <c r="AI91" i="28"/>
  <c r="AH91" i="28"/>
  <c r="BA90" i="28"/>
  <c r="AZ90" i="28"/>
  <c r="AY90" i="28"/>
  <c r="AX90" i="28"/>
  <c r="AW90" i="28"/>
  <c r="AS90" i="28"/>
  <c r="AR90" i="28"/>
  <c r="BC90" i="28" s="1"/>
  <c r="AN90" i="28"/>
  <c r="AM90" i="28"/>
  <c r="AL90" i="28"/>
  <c r="AK90" i="28"/>
  <c r="AJ90" i="28"/>
  <c r="AI90" i="28"/>
  <c r="AV90" i="28" s="1"/>
  <c r="AH90" i="28"/>
  <c r="BD90" i="28" s="1"/>
  <c r="BC89" i="28"/>
  <c r="BA89" i="28"/>
  <c r="AY89" i="28"/>
  <c r="AX89" i="28"/>
  <c r="AV89" i="28"/>
  <c r="AS89" i="28"/>
  <c r="AR89" i="28"/>
  <c r="AN89" i="28"/>
  <c r="AM89" i="28"/>
  <c r="AZ89" i="28" s="1"/>
  <c r="AL89" i="28"/>
  <c r="AK89" i="28"/>
  <c r="AJ89" i="28"/>
  <c r="AW89" i="28" s="1"/>
  <c r="AU89" i="28" s="1"/>
  <c r="BE89" i="28" s="1"/>
  <c r="AI89" i="28"/>
  <c r="AH89" i="28"/>
  <c r="BD89" i="28" s="1"/>
  <c r="BD88" i="28"/>
  <c r="BC88" i="28"/>
  <c r="AZ88" i="28"/>
  <c r="AX88" i="28"/>
  <c r="AS88" i="28"/>
  <c r="AR88" i="28"/>
  <c r="AN88" i="28"/>
  <c r="BA88" i="28" s="1"/>
  <c r="AM88" i="28"/>
  <c r="AL88" i="28"/>
  <c r="AY88" i="28" s="1"/>
  <c r="AK88" i="28"/>
  <c r="AJ88" i="28"/>
  <c r="AW88" i="28" s="1"/>
  <c r="AI88" i="28"/>
  <c r="AV88" i="28" s="1"/>
  <c r="AH88" i="28"/>
  <c r="BC87" i="28"/>
  <c r="BA87" i="28"/>
  <c r="AY87" i="28"/>
  <c r="AS87" i="28"/>
  <c r="AR87" i="28"/>
  <c r="AN87" i="28"/>
  <c r="AM87" i="28"/>
  <c r="AZ87" i="28" s="1"/>
  <c r="AL87" i="28"/>
  <c r="AK87" i="28"/>
  <c r="AX87" i="28" s="1"/>
  <c r="AJ87" i="28"/>
  <c r="AW87" i="28" s="1"/>
  <c r="AI87" i="28"/>
  <c r="AV87" i="28" s="1"/>
  <c r="AH87" i="28"/>
  <c r="BD87" i="28" s="1"/>
  <c r="AY86" i="28"/>
  <c r="BD86" i="28"/>
  <c r="AS86" i="28"/>
  <c r="AR86" i="28"/>
  <c r="BC86" i="28" s="1"/>
  <c r="AN86" i="28"/>
  <c r="BA86" i="28" s="1"/>
  <c r="AM86" i="28"/>
  <c r="AZ86" i="28" s="1"/>
  <c r="AL86" i="28"/>
  <c r="AK86" i="28"/>
  <c r="AX86" i="28" s="1"/>
  <c r="AJ86" i="28"/>
  <c r="AW86" i="28" s="1"/>
  <c r="AU86" i="28" s="1"/>
  <c r="BE86" i="28" s="1"/>
  <c r="AI86" i="28"/>
  <c r="AV86" i="28" s="1"/>
  <c r="AH86" i="28"/>
  <c r="BC85" i="28"/>
  <c r="AY85" i="28"/>
  <c r="AX85" i="28"/>
  <c r="AV85" i="28"/>
  <c r="AU85" i="28" s="1"/>
  <c r="BE85" i="28" s="1"/>
  <c r="BD85" i="28"/>
  <c r="AS85" i="28"/>
  <c r="AR85" i="28"/>
  <c r="AN85" i="28"/>
  <c r="BA85" i="28" s="1"/>
  <c r="AM85" i="28"/>
  <c r="AZ85" i="28" s="1"/>
  <c r="AL85" i="28"/>
  <c r="AK85" i="28"/>
  <c r="AJ85" i="28"/>
  <c r="AW85" i="28" s="1"/>
  <c r="AI85" i="28"/>
  <c r="AH85" i="28"/>
  <c r="BA84" i="28"/>
  <c r="AZ84" i="28"/>
  <c r="AY84" i="28"/>
  <c r="AX84" i="28"/>
  <c r="AW84" i="28"/>
  <c r="AV84" i="28"/>
  <c r="AS84" i="28"/>
  <c r="AR84" i="28"/>
  <c r="BC84" i="28" s="1"/>
  <c r="AN84" i="28"/>
  <c r="AM84" i="28"/>
  <c r="AL84" i="28"/>
  <c r="AK84" i="28"/>
  <c r="AJ84" i="28"/>
  <c r="AI84" i="28"/>
  <c r="AH84" i="28"/>
  <c r="BD84" i="28" s="1"/>
  <c r="BD83" i="28"/>
  <c r="BC83" i="28"/>
  <c r="BA83" i="28"/>
  <c r="AZ83" i="28"/>
  <c r="AX83" i="28"/>
  <c r="AW83" i="28"/>
  <c r="AS83" i="28"/>
  <c r="AR83" i="28"/>
  <c r="AN83" i="28"/>
  <c r="AM83" i="28"/>
  <c r="AL83" i="28"/>
  <c r="AY83" i="28" s="1"/>
  <c r="AK83" i="28"/>
  <c r="AJ83" i="28"/>
  <c r="AI83" i="28"/>
  <c r="AV83" i="28" s="1"/>
  <c r="AU83" i="28" s="1"/>
  <c r="BE83" i="28" s="1"/>
  <c r="AH83" i="28"/>
  <c r="BA82" i="28"/>
  <c r="AZ82" i="28"/>
  <c r="AS82" i="28"/>
  <c r="AR82" i="28"/>
  <c r="BC82" i="28" s="1"/>
  <c r="AN82" i="28"/>
  <c r="AM82" i="28"/>
  <c r="AL82" i="28"/>
  <c r="AY82" i="28" s="1"/>
  <c r="AK82" i="28"/>
  <c r="AX82" i="28" s="1"/>
  <c r="AJ82" i="28"/>
  <c r="AW82" i="28" s="1"/>
  <c r="AI82" i="28"/>
  <c r="AV82" i="28" s="1"/>
  <c r="AH82" i="28"/>
  <c r="BD81" i="28"/>
  <c r="AS81" i="28"/>
  <c r="AR81" i="28"/>
  <c r="BC81" i="28" s="1"/>
  <c r="AN81" i="28"/>
  <c r="BA81" i="28" s="1"/>
  <c r="AM81" i="28"/>
  <c r="AZ81" i="28" s="1"/>
  <c r="AL81" i="28"/>
  <c r="AY81" i="28" s="1"/>
  <c r="AK81" i="28"/>
  <c r="AX81" i="28" s="1"/>
  <c r="AJ81" i="28"/>
  <c r="AW81" i="28" s="1"/>
  <c r="AI81" i="28"/>
  <c r="AV81" i="28" s="1"/>
  <c r="AU81" i="28" s="1"/>
  <c r="BE81" i="28" s="1"/>
  <c r="AH81" i="28"/>
  <c r="AX80" i="28"/>
  <c r="AW80" i="28"/>
  <c r="AV80" i="28"/>
  <c r="BD80" i="28"/>
  <c r="AS80" i="28"/>
  <c r="AR80" i="28"/>
  <c r="BC80" i="28" s="1"/>
  <c r="AN80" i="28"/>
  <c r="BA80" i="28" s="1"/>
  <c r="AM80" i="28"/>
  <c r="AZ80" i="28" s="1"/>
  <c r="AL80" i="28"/>
  <c r="AY80" i="28" s="1"/>
  <c r="AU80" i="28" s="1"/>
  <c r="BE80" i="28" s="1"/>
  <c r="AK80" i="28"/>
  <c r="AJ80" i="28"/>
  <c r="AI80" i="28"/>
  <c r="AH80" i="28"/>
  <c r="BC79" i="28"/>
  <c r="BA79" i="28"/>
  <c r="AZ79" i="28"/>
  <c r="AY79" i="28"/>
  <c r="AW79" i="28"/>
  <c r="BD79" i="28"/>
  <c r="AS79" i="28"/>
  <c r="AR79" i="28"/>
  <c r="AN79" i="28"/>
  <c r="AM79" i="28"/>
  <c r="AL79" i="28"/>
  <c r="AK79" i="28"/>
  <c r="AX79" i="28" s="1"/>
  <c r="AJ79" i="28"/>
  <c r="AI79" i="28"/>
  <c r="AV79" i="28" s="1"/>
  <c r="AH79" i="28"/>
  <c r="BC78" i="28"/>
  <c r="AZ78" i="28"/>
  <c r="AX78" i="28"/>
  <c r="AS78" i="28"/>
  <c r="AR78" i="28"/>
  <c r="AN78" i="28"/>
  <c r="BA78" i="28" s="1"/>
  <c r="AM78" i="28"/>
  <c r="AL78" i="28"/>
  <c r="AY78" i="28" s="1"/>
  <c r="AK78" i="28"/>
  <c r="AJ78" i="28"/>
  <c r="AW78" i="28" s="1"/>
  <c r="AI78" i="28"/>
  <c r="AV78" i="28" s="1"/>
  <c r="AH78" i="28"/>
  <c r="BA77" i="28"/>
  <c r="AS77" i="28"/>
  <c r="AR77" i="28"/>
  <c r="BC77" i="28" s="1"/>
  <c r="AN77" i="28"/>
  <c r="AM77" i="28"/>
  <c r="AZ77" i="28" s="1"/>
  <c r="AL77" i="28"/>
  <c r="AY77" i="28" s="1"/>
  <c r="AK77" i="28"/>
  <c r="AX77" i="28" s="1"/>
  <c r="AJ77" i="28"/>
  <c r="AW77" i="28" s="1"/>
  <c r="AI77" i="28"/>
  <c r="AV77" i="28" s="1"/>
  <c r="AH77" i="28"/>
  <c r="BC76" i="28"/>
  <c r="AX76" i="28"/>
  <c r="AW76" i="28"/>
  <c r="AS76" i="28"/>
  <c r="AR76" i="28"/>
  <c r="AN76" i="28"/>
  <c r="BA76" i="28" s="1"/>
  <c r="AM76" i="28"/>
  <c r="AZ76" i="28" s="1"/>
  <c r="AL76" i="28"/>
  <c r="AY76" i="28" s="1"/>
  <c r="AK76" i="28"/>
  <c r="AJ76" i="28"/>
  <c r="AI76" i="28"/>
  <c r="AV76" i="28" s="1"/>
  <c r="AU76" i="28" s="1"/>
  <c r="BE76" i="28" s="1"/>
  <c r="AH76" i="28"/>
  <c r="BC75" i="28"/>
  <c r="BA75" i="28"/>
  <c r="AY75" i="28"/>
  <c r="AX75" i="28"/>
  <c r="AW75" i="28"/>
  <c r="AV75" i="28"/>
  <c r="AU75" i="28" s="1"/>
  <c r="BE75" i="28" s="1"/>
  <c r="AS75" i="28"/>
  <c r="AR75" i="28"/>
  <c r="AN75" i="28"/>
  <c r="AM75" i="28"/>
  <c r="AZ75" i="28" s="1"/>
  <c r="AL75" i="28"/>
  <c r="AK75" i="28"/>
  <c r="AJ75" i="28"/>
  <c r="AI75" i="28"/>
  <c r="AH75" i="28"/>
  <c r="BD74" i="28"/>
  <c r="BC74" i="28"/>
  <c r="BA74" i="28"/>
  <c r="AZ74" i="28"/>
  <c r="AY74" i="28"/>
  <c r="AW74" i="28"/>
  <c r="AS74" i="28"/>
  <c r="AR74" i="28"/>
  <c r="AN74" i="28"/>
  <c r="AM74" i="28"/>
  <c r="AL74" i="28"/>
  <c r="AK74" i="28"/>
  <c r="AX74" i="28" s="1"/>
  <c r="AJ74" i="28"/>
  <c r="AI74" i="28"/>
  <c r="AV74" i="28" s="1"/>
  <c r="AH74" i="28"/>
  <c r="BD73" i="28"/>
  <c r="BC73" i="28"/>
  <c r="AX73" i="28"/>
  <c r="AS73" i="28"/>
  <c r="AR73" i="28"/>
  <c r="AN73" i="28"/>
  <c r="BA73" i="28" s="1"/>
  <c r="AM73" i="28"/>
  <c r="AZ73" i="28" s="1"/>
  <c r="AL73" i="28"/>
  <c r="AY73" i="28" s="1"/>
  <c r="AK73" i="28"/>
  <c r="AJ73" i="28"/>
  <c r="AW73" i="28" s="1"/>
  <c r="AI73" i="28"/>
  <c r="AV73" i="28" s="1"/>
  <c r="AH73" i="28"/>
  <c r="BD72" i="28"/>
  <c r="BA72" i="28"/>
  <c r="AZ72" i="28"/>
  <c r="AX72" i="28"/>
  <c r="AS72" i="28"/>
  <c r="AR72" i="28"/>
  <c r="BC72" i="28" s="1"/>
  <c r="AN72" i="28"/>
  <c r="AM72" i="28"/>
  <c r="AL72" i="28"/>
  <c r="AY72" i="28" s="1"/>
  <c r="AK72" i="28"/>
  <c r="AJ72" i="28"/>
  <c r="AW72" i="28" s="1"/>
  <c r="AI72" i="28"/>
  <c r="AV72" i="28" s="1"/>
  <c r="AH72" i="28"/>
  <c r="BD71" i="28"/>
  <c r="BC71" i="28"/>
  <c r="AX71" i="28"/>
  <c r="AV71" i="28"/>
  <c r="AS71" i="28"/>
  <c r="AR71" i="28"/>
  <c r="AN71" i="28"/>
  <c r="BA71" i="28" s="1"/>
  <c r="AM71" i="28"/>
  <c r="AZ71" i="28" s="1"/>
  <c r="AL71" i="28"/>
  <c r="AY71" i="28" s="1"/>
  <c r="AK71" i="28"/>
  <c r="AJ71" i="28"/>
  <c r="AW71" i="28" s="1"/>
  <c r="AI71" i="28"/>
  <c r="AH71" i="28"/>
  <c r="BC70" i="28"/>
  <c r="AZ70" i="28"/>
  <c r="AY70" i="28"/>
  <c r="AX70" i="28"/>
  <c r="AW70" i="28"/>
  <c r="AU70" i="28" s="1"/>
  <c r="BE70" i="28" s="1"/>
  <c r="AS70" i="28"/>
  <c r="AR70" i="28"/>
  <c r="AN70" i="28"/>
  <c r="BA70" i="28" s="1"/>
  <c r="AM70" i="28"/>
  <c r="AL70" i="28"/>
  <c r="AK70" i="28"/>
  <c r="AJ70" i="28"/>
  <c r="AI70" i="28"/>
  <c r="AV70" i="28" s="1"/>
  <c r="AH70" i="28"/>
  <c r="BD70" i="28" s="1"/>
  <c r="BD69" i="28"/>
  <c r="BC69" i="28"/>
  <c r="BA69" i="28"/>
  <c r="AY69" i="28"/>
  <c r="AX69" i="28"/>
  <c r="AW69" i="28"/>
  <c r="AS69" i="28"/>
  <c r="AR69" i="28"/>
  <c r="AN69" i="28"/>
  <c r="AM69" i="28"/>
  <c r="AZ69" i="28" s="1"/>
  <c r="AL69" i="28"/>
  <c r="AK69" i="28"/>
  <c r="AJ69" i="28"/>
  <c r="AI69" i="28"/>
  <c r="AV69" i="28" s="1"/>
  <c r="AU69" i="28" s="1"/>
  <c r="BE69" i="28" s="1"/>
  <c r="AH69" i="28"/>
  <c r="BD68" i="28"/>
  <c r="BC68" i="28"/>
  <c r="AZ68" i="28"/>
  <c r="AX68" i="28"/>
  <c r="AS68" i="28"/>
  <c r="AR68" i="28"/>
  <c r="AN68" i="28"/>
  <c r="BA68" i="28" s="1"/>
  <c r="AM68" i="28"/>
  <c r="AL68" i="28"/>
  <c r="AY68" i="28" s="1"/>
  <c r="AK68" i="28"/>
  <c r="AJ68" i="28"/>
  <c r="AW68" i="28" s="1"/>
  <c r="AI68" i="28"/>
  <c r="AV68" i="28" s="1"/>
  <c r="AH68" i="28"/>
  <c r="BE67" i="28"/>
  <c r="BC67" i="28"/>
  <c r="BA67" i="28"/>
  <c r="AZ67" i="28"/>
  <c r="AU67" i="28"/>
  <c r="AS67" i="28"/>
  <c r="AR67" i="28"/>
  <c r="AN67" i="28"/>
  <c r="AM67" i="28"/>
  <c r="AL67" i="28"/>
  <c r="AY67" i="28" s="1"/>
  <c r="AK67" i="28"/>
  <c r="AX67" i="28" s="1"/>
  <c r="AJ67" i="28"/>
  <c r="AW67" i="28" s="1"/>
  <c r="AI67" i="28"/>
  <c r="AV67" i="28" s="1"/>
  <c r="AH67" i="28"/>
  <c r="BD67" i="28" s="1"/>
  <c r="AY66" i="28"/>
  <c r="AW66" i="28"/>
  <c r="AU66" i="28" s="1"/>
  <c r="BE66" i="28" s="1"/>
  <c r="AS66" i="28"/>
  <c r="AR66" i="28"/>
  <c r="BC66" i="28" s="1"/>
  <c r="AN66" i="28"/>
  <c r="BA66" i="28" s="1"/>
  <c r="AM66" i="28"/>
  <c r="AZ66" i="28" s="1"/>
  <c r="AL66" i="28"/>
  <c r="AK66" i="28"/>
  <c r="AX66" i="28" s="1"/>
  <c r="AJ66" i="28"/>
  <c r="AI66" i="28"/>
  <c r="AV66" i="28" s="1"/>
  <c r="AH66" i="28"/>
  <c r="BC65" i="28"/>
  <c r="AY65" i="28"/>
  <c r="AX65" i="28"/>
  <c r="AW65" i="28"/>
  <c r="AV65" i="28"/>
  <c r="AU65" i="28"/>
  <c r="BE65" i="28" s="1"/>
  <c r="AS65" i="28"/>
  <c r="AR65" i="28"/>
  <c r="AN65" i="28"/>
  <c r="BA65" i="28" s="1"/>
  <c r="AM65" i="28"/>
  <c r="AZ65" i="28" s="1"/>
  <c r="AL65" i="28"/>
  <c r="AK65" i="28"/>
  <c r="AJ65" i="28"/>
  <c r="AI65" i="28"/>
  <c r="AH65" i="28"/>
  <c r="BC64" i="28"/>
  <c r="BA64" i="28"/>
  <c r="AZ64" i="28"/>
  <c r="AY64" i="28"/>
  <c r="AX64" i="28"/>
  <c r="AW64" i="28"/>
  <c r="BD64" i="28"/>
  <c r="AS64" i="28"/>
  <c r="AR64" i="28"/>
  <c r="AN64" i="28"/>
  <c r="AM64" i="28"/>
  <c r="AL64" i="28"/>
  <c r="AK64" i="28"/>
  <c r="AJ64" i="28"/>
  <c r="AI64" i="28"/>
  <c r="AV64" i="28" s="1"/>
  <c r="AH64" i="28"/>
  <c r="BC63" i="28"/>
  <c r="BA63" i="28"/>
  <c r="AY63" i="28"/>
  <c r="AX63" i="28"/>
  <c r="AW63" i="28"/>
  <c r="AS63" i="28"/>
  <c r="AR63" i="28"/>
  <c r="AN63" i="28"/>
  <c r="AM63" i="28"/>
  <c r="AZ63" i="28" s="1"/>
  <c r="AL63" i="28"/>
  <c r="AK63" i="28"/>
  <c r="AJ63" i="28"/>
  <c r="AI63" i="28"/>
  <c r="AV63" i="28" s="1"/>
  <c r="AH63" i="28"/>
  <c r="BD63" i="28" s="1"/>
  <c r="BC62" i="28"/>
  <c r="AS62" i="28"/>
  <c r="AR62" i="28"/>
  <c r="AN62" i="28"/>
  <c r="BA62" i="28" s="1"/>
  <c r="AM62" i="28"/>
  <c r="AZ62" i="28" s="1"/>
  <c r="AL62" i="28"/>
  <c r="AY62" i="28" s="1"/>
  <c r="AK62" i="28"/>
  <c r="AX62" i="28" s="1"/>
  <c r="AJ62" i="28"/>
  <c r="AW62" i="28" s="1"/>
  <c r="AU62" i="28" s="1"/>
  <c r="BE62" i="28" s="1"/>
  <c r="AI62" i="28"/>
  <c r="AV62" i="28" s="1"/>
  <c r="AH62" i="28"/>
  <c r="AV61" i="28"/>
  <c r="BD61" i="28"/>
  <c r="AS61" i="28"/>
  <c r="AR61" i="28"/>
  <c r="BC61" i="28" s="1"/>
  <c r="AN61" i="28"/>
  <c r="BA61" i="28" s="1"/>
  <c r="AM61" i="28"/>
  <c r="AZ61" i="28" s="1"/>
  <c r="AL61" i="28"/>
  <c r="AY61" i="28" s="1"/>
  <c r="AK61" i="28"/>
  <c r="AX61" i="28" s="1"/>
  <c r="AJ61" i="28"/>
  <c r="AW61" i="28" s="1"/>
  <c r="AI61" i="28"/>
  <c r="AH61" i="28"/>
  <c r="BA60" i="28"/>
  <c r="AY60" i="28"/>
  <c r="AX60" i="28"/>
  <c r="AW60" i="28"/>
  <c r="AV60" i="28"/>
  <c r="AS60" i="28"/>
  <c r="AR60" i="28"/>
  <c r="BC60" i="28" s="1"/>
  <c r="AN60" i="28"/>
  <c r="AM60" i="28"/>
  <c r="AZ60" i="28" s="1"/>
  <c r="AU60" i="28" s="1"/>
  <c r="BE60" i="28" s="1"/>
  <c r="AL60" i="28"/>
  <c r="AK60" i="28"/>
  <c r="AJ60" i="28"/>
  <c r="AI60" i="28"/>
  <c r="AH60" i="28"/>
  <c r="BC59" i="28"/>
  <c r="BA59" i="28"/>
  <c r="AZ59" i="28"/>
  <c r="AX59" i="28"/>
  <c r="AV59" i="28"/>
  <c r="AS59" i="28"/>
  <c r="AR59" i="28"/>
  <c r="AN59" i="28"/>
  <c r="AM59" i="28"/>
  <c r="AL59" i="28"/>
  <c r="AY59" i="28" s="1"/>
  <c r="AU59" i="28" s="1"/>
  <c r="BE59" i="28" s="1"/>
  <c r="AK59" i="28"/>
  <c r="AJ59" i="28"/>
  <c r="AW59" i="28" s="1"/>
  <c r="AI59" i="28"/>
  <c r="AH59" i="28"/>
  <c r="BA58" i="28"/>
  <c r="AY58" i="28"/>
  <c r="AX58" i="28"/>
  <c r="AS58" i="28"/>
  <c r="AR58" i="28"/>
  <c r="BC58" i="28" s="1"/>
  <c r="AN58" i="28"/>
  <c r="AM58" i="28"/>
  <c r="AZ58" i="28" s="1"/>
  <c r="AL58" i="28"/>
  <c r="AK58" i="28"/>
  <c r="AJ58" i="28"/>
  <c r="AW58" i="28" s="1"/>
  <c r="AI58" i="28"/>
  <c r="AV58" i="28" s="1"/>
  <c r="AH58" i="28"/>
  <c r="BD58" i="28" s="1"/>
  <c r="BC57" i="28"/>
  <c r="AS57" i="28"/>
  <c r="AR57" i="28"/>
  <c r="AN57" i="28"/>
  <c r="BA57" i="28" s="1"/>
  <c r="AM57" i="28"/>
  <c r="AZ57" i="28" s="1"/>
  <c r="AL57" i="28"/>
  <c r="AY57" i="28" s="1"/>
  <c r="AK57" i="28"/>
  <c r="AX57" i="28" s="1"/>
  <c r="AJ57" i="28"/>
  <c r="AW57" i="28" s="1"/>
  <c r="AI57" i="28"/>
  <c r="AV57" i="28" s="1"/>
  <c r="AU57" i="28" s="1"/>
  <c r="BE57" i="28" s="1"/>
  <c r="AH57" i="28"/>
  <c r="BD57" i="28" s="1"/>
  <c r="AX56" i="28"/>
  <c r="AV56" i="28"/>
  <c r="BD56" i="28"/>
  <c r="AS56" i="28"/>
  <c r="AR56" i="28"/>
  <c r="BC56" i="28" s="1"/>
  <c r="AN56" i="28"/>
  <c r="BA56" i="28" s="1"/>
  <c r="AM56" i="28"/>
  <c r="AZ56" i="28" s="1"/>
  <c r="AL56" i="28"/>
  <c r="AY56" i="28" s="1"/>
  <c r="AK56" i="28"/>
  <c r="AJ56" i="28"/>
  <c r="AW56" i="28" s="1"/>
  <c r="AI56" i="28"/>
  <c r="AH56" i="28"/>
  <c r="BC55" i="28"/>
  <c r="AZ55" i="28"/>
  <c r="AY55" i="28"/>
  <c r="AX55" i="28"/>
  <c r="AW55" i="28"/>
  <c r="BD55" i="28"/>
  <c r="AS55" i="28"/>
  <c r="AR55" i="28"/>
  <c r="AN55" i="28"/>
  <c r="BA55" i="28" s="1"/>
  <c r="AM55" i="28"/>
  <c r="AL55" i="28"/>
  <c r="AK55" i="28"/>
  <c r="AJ55" i="28"/>
  <c r="AI55" i="28"/>
  <c r="AV55" i="28" s="1"/>
  <c r="AU55" i="28" s="1"/>
  <c r="BE55" i="28" s="1"/>
  <c r="AH55" i="28"/>
  <c r="BC54" i="28"/>
  <c r="BA54" i="28"/>
  <c r="AZ54" i="28"/>
  <c r="AX54" i="28"/>
  <c r="AS54" i="28"/>
  <c r="AR54" i="28"/>
  <c r="AN54" i="28"/>
  <c r="AM54" i="28"/>
  <c r="AL54" i="28"/>
  <c r="AY54" i="28" s="1"/>
  <c r="AK54" i="28"/>
  <c r="AJ54" i="28"/>
  <c r="AW54" i="28" s="1"/>
  <c r="AU54" i="28" s="1"/>
  <c r="BE54" i="28" s="1"/>
  <c r="AI54" i="28"/>
  <c r="AV54" i="28" s="1"/>
  <c r="AH54" i="28"/>
  <c r="BD54" i="28" s="1"/>
  <c r="BC53" i="28"/>
  <c r="BA53" i="28"/>
  <c r="AY53" i="28"/>
  <c r="AS53" i="28"/>
  <c r="AR53" i="28"/>
  <c r="AN53" i="28"/>
  <c r="AM53" i="28"/>
  <c r="AZ53" i="28" s="1"/>
  <c r="AL53" i="28"/>
  <c r="AK53" i="28"/>
  <c r="AX53" i="28" s="1"/>
  <c r="AJ53" i="28"/>
  <c r="AW53" i="28" s="1"/>
  <c r="AI53" i="28"/>
  <c r="AV53" i="28" s="1"/>
  <c r="AH53" i="28"/>
  <c r="BD53" i="28" s="1"/>
  <c r="BC52" i="28"/>
  <c r="BA52" i="28"/>
  <c r="AZ52" i="28"/>
  <c r="AX52" i="28"/>
  <c r="AU52" i="28"/>
  <c r="BE52" i="28" s="1"/>
  <c r="AS52" i="28"/>
  <c r="AR52" i="28"/>
  <c r="AN52" i="28"/>
  <c r="AM52" i="28"/>
  <c r="AL52" i="28"/>
  <c r="AY52" i="28" s="1"/>
  <c r="AK52" i="28"/>
  <c r="AJ52" i="28"/>
  <c r="AW52" i="28" s="1"/>
  <c r="AI52" i="28"/>
  <c r="AV52" i="28" s="1"/>
  <c r="AH52" i="28"/>
  <c r="BD52" i="28" s="1"/>
  <c r="BC51" i="28"/>
  <c r="AY51" i="28"/>
  <c r="AU51" i="28" s="1"/>
  <c r="BE51" i="28" s="1"/>
  <c r="AW51" i="28"/>
  <c r="AV51" i="28"/>
  <c r="BD51" i="28"/>
  <c r="AS51" i="28"/>
  <c r="AR51" i="28"/>
  <c r="AN51" i="28"/>
  <c r="BA51" i="28" s="1"/>
  <c r="AM51" i="28"/>
  <c r="AZ51" i="28" s="1"/>
  <c r="AL51" i="28"/>
  <c r="AK51" i="28"/>
  <c r="AX51" i="28" s="1"/>
  <c r="AJ51" i="28"/>
  <c r="AI51" i="28"/>
  <c r="AH51" i="28"/>
  <c r="BA50" i="28"/>
  <c r="AU50" i="28" s="1"/>
  <c r="BE50" i="28" s="1"/>
  <c r="AZ50" i="28"/>
  <c r="AY50" i="28"/>
  <c r="AX50" i="28"/>
  <c r="AW50" i="28"/>
  <c r="AS50" i="28"/>
  <c r="AR50" i="28"/>
  <c r="BC50" i="28" s="1"/>
  <c r="AN50" i="28"/>
  <c r="AM50" i="28"/>
  <c r="AL50" i="28"/>
  <c r="AK50" i="28"/>
  <c r="AJ50" i="28"/>
  <c r="AI50" i="28"/>
  <c r="AV50" i="28" s="1"/>
  <c r="AH50" i="28"/>
  <c r="BC49" i="28"/>
  <c r="BA49" i="28"/>
  <c r="AX49" i="28"/>
  <c r="AV49" i="28"/>
  <c r="AS49" i="28"/>
  <c r="AR49" i="28"/>
  <c r="AN49" i="28"/>
  <c r="AM49" i="28"/>
  <c r="AZ49" i="28" s="1"/>
  <c r="AL49" i="28"/>
  <c r="AY49" i="28" s="1"/>
  <c r="AK49" i="28"/>
  <c r="AJ49" i="28"/>
  <c r="AW49" i="28" s="1"/>
  <c r="AU49" i="28" s="1"/>
  <c r="BE49" i="28" s="1"/>
  <c r="AI49" i="28"/>
  <c r="AH49" i="28"/>
  <c r="BD48" i="28"/>
  <c r="BC48" i="28"/>
  <c r="BA48" i="28"/>
  <c r="AY48" i="28"/>
  <c r="AX48" i="28"/>
  <c r="AS48" i="28"/>
  <c r="AR48" i="28"/>
  <c r="AN48" i="28"/>
  <c r="AM48" i="28"/>
  <c r="AZ48" i="28" s="1"/>
  <c r="AL48" i="28"/>
  <c r="AK48" i="28"/>
  <c r="AJ48" i="28"/>
  <c r="AW48" i="28" s="1"/>
  <c r="AI48" i="28"/>
  <c r="AV48" i="28" s="1"/>
  <c r="AH48" i="28"/>
  <c r="BC47" i="28"/>
  <c r="BA47" i="28"/>
  <c r="AV47" i="28"/>
  <c r="AS47" i="28"/>
  <c r="AR47" i="28"/>
  <c r="AN47" i="28"/>
  <c r="AM47" i="28"/>
  <c r="AZ47" i="28" s="1"/>
  <c r="AL47" i="28"/>
  <c r="AY47" i="28" s="1"/>
  <c r="AK47" i="28"/>
  <c r="AX47" i="28" s="1"/>
  <c r="AJ47" i="28"/>
  <c r="AW47" i="28" s="1"/>
  <c r="AI47" i="28"/>
  <c r="AH47" i="28"/>
  <c r="BD47" i="28" s="1"/>
  <c r="AZ46" i="28"/>
  <c r="AX46" i="28"/>
  <c r="AW46" i="28"/>
  <c r="AU46" i="28"/>
  <c r="BE46" i="28" s="1"/>
  <c r="AS46" i="28"/>
  <c r="AR46" i="28"/>
  <c r="BC46" i="28" s="1"/>
  <c r="AN46" i="28"/>
  <c r="BA46" i="28" s="1"/>
  <c r="AM46" i="28"/>
  <c r="AL46" i="28"/>
  <c r="AY46" i="28" s="1"/>
  <c r="AK46" i="28"/>
  <c r="AJ46" i="28"/>
  <c r="AI46" i="28"/>
  <c r="AV46" i="28" s="1"/>
  <c r="AH46" i="28"/>
  <c r="BD45" i="28"/>
  <c r="AY45" i="28"/>
  <c r="AX45" i="28"/>
  <c r="AW45" i="28"/>
  <c r="AV45" i="28"/>
  <c r="AS45" i="28"/>
  <c r="AR45" i="28"/>
  <c r="BC45" i="28" s="1"/>
  <c r="AN45" i="28"/>
  <c r="BA45" i="28" s="1"/>
  <c r="AU45" i="28" s="1"/>
  <c r="BE45" i="28" s="1"/>
  <c r="AM45" i="28"/>
  <c r="AZ45" i="28" s="1"/>
  <c r="AL45" i="28"/>
  <c r="AK45" i="28"/>
  <c r="AJ45" i="28"/>
  <c r="AI45" i="28"/>
  <c r="AH45" i="28"/>
  <c r="BD44" i="28"/>
  <c r="BC44" i="28"/>
  <c r="BA44" i="28"/>
  <c r="AZ44" i="28"/>
  <c r="AY44" i="28"/>
  <c r="AX44" i="28"/>
  <c r="AV44" i="28"/>
  <c r="AS44" i="28"/>
  <c r="AR44" i="28"/>
  <c r="AN44" i="28"/>
  <c r="AM44" i="28"/>
  <c r="AL44" i="28"/>
  <c r="AK44" i="28"/>
  <c r="AJ44" i="28"/>
  <c r="AW44" i="28" s="1"/>
  <c r="AU44" i="28" s="1"/>
  <c r="BE44" i="28" s="1"/>
  <c r="AI44" i="28"/>
  <c r="AH44" i="28"/>
  <c r="BD43" i="28"/>
  <c r="BC43" i="28"/>
  <c r="AZ43" i="28"/>
  <c r="AY43" i="28"/>
  <c r="AX43" i="28"/>
  <c r="AS43" i="28"/>
  <c r="AR43" i="28"/>
  <c r="AN43" i="28"/>
  <c r="BA43" i="28" s="1"/>
  <c r="AM43" i="28"/>
  <c r="AL43" i="28"/>
  <c r="AK43" i="28"/>
  <c r="AJ43" i="28"/>
  <c r="AW43" i="28" s="1"/>
  <c r="AI43" i="28"/>
  <c r="AV43" i="28" s="1"/>
  <c r="AH43" i="28"/>
  <c r="BC42" i="28"/>
  <c r="AW42" i="28"/>
  <c r="BD42" i="28"/>
  <c r="AS42" i="28"/>
  <c r="AR42" i="28"/>
  <c r="AN42" i="28"/>
  <c r="BA42" i="28" s="1"/>
  <c r="AM42" i="28"/>
  <c r="AZ42" i="28" s="1"/>
  <c r="AL42" i="28"/>
  <c r="AY42" i="28" s="1"/>
  <c r="AK42" i="28"/>
  <c r="AX42" i="28" s="1"/>
  <c r="AJ42" i="28"/>
  <c r="AI42" i="28"/>
  <c r="AV42" i="28" s="1"/>
  <c r="AH42" i="28"/>
  <c r="AY41" i="28"/>
  <c r="AW41" i="28"/>
  <c r="AU41" i="28" s="1"/>
  <c r="BE41" i="28" s="1"/>
  <c r="AV41" i="28"/>
  <c r="BD41" i="28"/>
  <c r="AS41" i="28"/>
  <c r="AR41" i="28"/>
  <c r="BC41" i="28" s="1"/>
  <c r="AN41" i="28"/>
  <c r="BA41" i="28" s="1"/>
  <c r="AM41" i="28"/>
  <c r="AZ41" i="28" s="1"/>
  <c r="AL41" i="28"/>
  <c r="AK41" i="28"/>
  <c r="AX41" i="28" s="1"/>
  <c r="AJ41" i="28"/>
  <c r="AI41" i="28"/>
  <c r="AH41" i="28"/>
  <c r="AZ40" i="28"/>
  <c r="AY40" i="28"/>
  <c r="AX40" i="28"/>
  <c r="AW40" i="28"/>
  <c r="AV40" i="28"/>
  <c r="AU40" i="28"/>
  <c r="BE40" i="28" s="1"/>
  <c r="BD40" i="28"/>
  <c r="AS40" i="28"/>
  <c r="AR40" i="28"/>
  <c r="BC40" i="28" s="1"/>
  <c r="AN40" i="28"/>
  <c r="BA40" i="28" s="1"/>
  <c r="AM40" i="28"/>
  <c r="AL40" i="28"/>
  <c r="AK40" i="28"/>
  <c r="AJ40" i="28"/>
  <c r="AI40" i="28"/>
  <c r="AH40" i="28"/>
  <c r="BC39" i="28"/>
  <c r="BA39" i="28"/>
  <c r="AZ39" i="28"/>
  <c r="AY39" i="28"/>
  <c r="AW39" i="28"/>
  <c r="AV39" i="28"/>
  <c r="AU39" i="28"/>
  <c r="BE39" i="28" s="1"/>
  <c r="AS39" i="28"/>
  <c r="AR39" i="28"/>
  <c r="AN39" i="28"/>
  <c r="AM39" i="28"/>
  <c r="AL39" i="28"/>
  <c r="AK39" i="28"/>
  <c r="AX39" i="28" s="1"/>
  <c r="AJ39" i="28"/>
  <c r="AI39" i="28"/>
  <c r="AH39" i="28"/>
  <c r="BD39" i="28" s="1"/>
  <c r="BD38" i="28"/>
  <c r="BC38" i="28"/>
  <c r="AZ38" i="28"/>
  <c r="AY38" i="28"/>
  <c r="AS38" i="28"/>
  <c r="AR38" i="28"/>
  <c r="AN38" i="28"/>
  <c r="BA38" i="28" s="1"/>
  <c r="AM38" i="28"/>
  <c r="AL38" i="28"/>
  <c r="AK38" i="28"/>
  <c r="AX38" i="28" s="1"/>
  <c r="AJ38" i="28"/>
  <c r="AW38" i="28" s="1"/>
  <c r="AI38" i="28"/>
  <c r="AV38" i="28" s="1"/>
  <c r="AH38" i="28"/>
  <c r="AV37" i="28"/>
  <c r="AS37" i="28"/>
  <c r="AR37" i="28"/>
  <c r="BC37" i="28" s="1"/>
  <c r="AN37" i="28"/>
  <c r="BA37" i="28" s="1"/>
  <c r="AM37" i="28"/>
  <c r="AZ37" i="28" s="1"/>
  <c r="AL37" i="28"/>
  <c r="AY37" i="28" s="1"/>
  <c r="AK37" i="28"/>
  <c r="AX37" i="28" s="1"/>
  <c r="AJ37" i="28"/>
  <c r="AW37" i="28" s="1"/>
  <c r="AI37" i="28"/>
  <c r="AH37" i="28"/>
  <c r="BD37" i="28" s="1"/>
  <c r="AX36" i="28"/>
  <c r="AW36" i="28"/>
  <c r="AV36" i="28"/>
  <c r="BD36" i="28"/>
  <c r="AS36" i="28"/>
  <c r="AR36" i="28"/>
  <c r="BC36" i="28" s="1"/>
  <c r="AN36" i="28"/>
  <c r="BA36" i="28" s="1"/>
  <c r="AM36" i="28"/>
  <c r="AZ36" i="28" s="1"/>
  <c r="AL36" i="28"/>
  <c r="AY36" i="28" s="1"/>
  <c r="AK36" i="28"/>
  <c r="AJ36" i="28"/>
  <c r="AI36" i="28"/>
  <c r="AH36" i="28"/>
  <c r="BD35" i="28"/>
  <c r="BC35" i="28"/>
  <c r="BA35" i="28"/>
  <c r="AZ35" i="28"/>
  <c r="AY35" i="28"/>
  <c r="AX35" i="28"/>
  <c r="AW35" i="28"/>
  <c r="AV35" i="28"/>
  <c r="AS35" i="28"/>
  <c r="AR35" i="28"/>
  <c r="AN35" i="28"/>
  <c r="AM35" i="28"/>
  <c r="AL35" i="28"/>
  <c r="AK35" i="28"/>
  <c r="AJ35" i="28"/>
  <c r="AI35" i="28"/>
  <c r="AH35" i="28"/>
  <c r="BC34" i="28"/>
  <c r="BA34" i="28"/>
  <c r="AY34" i="28"/>
  <c r="AW34" i="28"/>
  <c r="AS34" i="28"/>
  <c r="AR34" i="28"/>
  <c r="AN34" i="28"/>
  <c r="AM34" i="28"/>
  <c r="AZ34" i="28" s="1"/>
  <c r="AL34" i="28"/>
  <c r="AK34" i="28"/>
  <c r="AX34" i="28" s="1"/>
  <c r="AJ34" i="28"/>
  <c r="AI34" i="28"/>
  <c r="AV34" i="28" s="1"/>
  <c r="AH34" i="28"/>
  <c r="BC33" i="28"/>
  <c r="AS33" i="28"/>
  <c r="AR33" i="28"/>
  <c r="AN33" i="28"/>
  <c r="BA33" i="28" s="1"/>
  <c r="AM33" i="28"/>
  <c r="AZ33" i="28" s="1"/>
  <c r="AL33" i="28"/>
  <c r="AY33" i="28" s="1"/>
  <c r="AK33" i="28"/>
  <c r="AX33" i="28" s="1"/>
  <c r="AJ33" i="28"/>
  <c r="AW33" i="28" s="1"/>
  <c r="AI33" i="28"/>
  <c r="AV33" i="28" s="1"/>
  <c r="AH33" i="28"/>
  <c r="BD33" i="28" s="1"/>
  <c r="BC32" i="28"/>
  <c r="BA32" i="28"/>
  <c r="AX32" i="28"/>
  <c r="AS32" i="28"/>
  <c r="AR32" i="28"/>
  <c r="AN32" i="28"/>
  <c r="AM32" i="28"/>
  <c r="AZ32" i="28" s="1"/>
  <c r="AL32" i="28"/>
  <c r="AY32" i="28" s="1"/>
  <c r="AK32" i="28"/>
  <c r="AJ32" i="28"/>
  <c r="AW32" i="28" s="1"/>
  <c r="AI32" i="28"/>
  <c r="AV32" i="28" s="1"/>
  <c r="AU32" i="28" s="1"/>
  <c r="BE32" i="28" s="1"/>
  <c r="AH32" i="28"/>
  <c r="BD32" i="28" s="1"/>
  <c r="BC31" i="28"/>
  <c r="AZ31" i="28"/>
  <c r="AX31" i="28"/>
  <c r="AW31" i="28"/>
  <c r="AV31" i="28"/>
  <c r="AU31" i="28" s="1"/>
  <c r="BE31" i="28" s="1"/>
  <c r="BD31" i="28"/>
  <c r="AS31" i="28"/>
  <c r="AR31" i="28"/>
  <c r="AN31" i="28"/>
  <c r="BA31" i="28" s="1"/>
  <c r="AM31" i="28"/>
  <c r="AL31" i="28"/>
  <c r="AY31" i="28" s="1"/>
  <c r="AK31" i="28"/>
  <c r="AJ31" i="28"/>
  <c r="AI31" i="28"/>
  <c r="AH31" i="28"/>
  <c r="BC30" i="28"/>
  <c r="BA30" i="28"/>
  <c r="AZ30" i="28"/>
  <c r="AY30" i="28"/>
  <c r="AX30" i="28"/>
  <c r="AS30" i="28"/>
  <c r="AR30" i="28"/>
  <c r="AN30" i="28"/>
  <c r="AM30" i="28"/>
  <c r="AL30" i="28"/>
  <c r="AK30" i="28"/>
  <c r="AJ30" i="28"/>
  <c r="AW30" i="28" s="1"/>
  <c r="AU30" i="28" s="1"/>
  <c r="BE30" i="28" s="1"/>
  <c r="AI30" i="28"/>
  <c r="AV30" i="28" s="1"/>
  <c r="AH30" i="28"/>
  <c r="BC29" i="28"/>
  <c r="BA29" i="28"/>
  <c r="AY29" i="28"/>
  <c r="AW29" i="28"/>
  <c r="AS29" i="28"/>
  <c r="AR29" i="28"/>
  <c r="AN29" i="28"/>
  <c r="AM29" i="28"/>
  <c r="AZ29" i="28" s="1"/>
  <c r="AL29" i="28"/>
  <c r="AK29" i="28"/>
  <c r="AX29" i="28" s="1"/>
  <c r="AJ29" i="28"/>
  <c r="AI29" i="28"/>
  <c r="AV29" i="28" s="1"/>
  <c r="AU29" i="28" s="1"/>
  <c r="BE29" i="28" s="1"/>
  <c r="AH29" i="28"/>
  <c r="BC28" i="28"/>
  <c r="AZ28" i="28"/>
  <c r="AY28" i="28"/>
  <c r="AX28" i="28"/>
  <c r="AS28" i="28"/>
  <c r="AR28" i="28"/>
  <c r="AN28" i="28"/>
  <c r="BA28" i="28" s="1"/>
  <c r="AM28" i="28"/>
  <c r="AL28" i="28"/>
  <c r="AK28" i="28"/>
  <c r="AJ28" i="28"/>
  <c r="AW28" i="28" s="1"/>
  <c r="AI28" i="28"/>
  <c r="AV28" i="28" s="1"/>
  <c r="AH28" i="28"/>
  <c r="BD27" i="28"/>
  <c r="BC27" i="28"/>
  <c r="AW27" i="28"/>
  <c r="AU27" i="28" s="1"/>
  <c r="BE27" i="28" s="1"/>
  <c r="AS27" i="28"/>
  <c r="AR27" i="28"/>
  <c r="AN27" i="28"/>
  <c r="BA27" i="28" s="1"/>
  <c r="AM27" i="28"/>
  <c r="AZ27" i="28" s="1"/>
  <c r="AL27" i="28"/>
  <c r="AY27" i="28" s="1"/>
  <c r="AK27" i="28"/>
  <c r="AX27" i="28" s="1"/>
  <c r="AJ27" i="28"/>
  <c r="AI27" i="28"/>
  <c r="AV27" i="28" s="1"/>
  <c r="AH27" i="28"/>
  <c r="BA26" i="28"/>
  <c r="AY26" i="28"/>
  <c r="AX26" i="28"/>
  <c r="AW26" i="28"/>
  <c r="AU26" i="28"/>
  <c r="BE26" i="28" s="1"/>
  <c r="BD26" i="28"/>
  <c r="AS26" i="28"/>
  <c r="AR26" i="28"/>
  <c r="BC26" i="28" s="1"/>
  <c r="AN26" i="28"/>
  <c r="AM26" i="28"/>
  <c r="AZ26" i="28" s="1"/>
  <c r="AL26" i="28"/>
  <c r="AK26" i="28"/>
  <c r="AJ26" i="28"/>
  <c r="AI26" i="28"/>
  <c r="AV26" i="28" s="1"/>
  <c r="AH26" i="28"/>
  <c r="BA25" i="28"/>
  <c r="AY25" i="28"/>
  <c r="AX25" i="28"/>
  <c r="AW25" i="28"/>
  <c r="AV25" i="28"/>
  <c r="AS25" i="28"/>
  <c r="AR25" i="28"/>
  <c r="BC25" i="28" s="1"/>
  <c r="AN25" i="28"/>
  <c r="AM25" i="28"/>
  <c r="AZ25" i="28" s="1"/>
  <c r="AL25" i="28"/>
  <c r="AK25" i="28"/>
  <c r="AJ25" i="28"/>
  <c r="AI25" i="28"/>
  <c r="AH25" i="28"/>
  <c r="BD25" i="28" s="1"/>
  <c r="BC24" i="28"/>
  <c r="BA24" i="28"/>
  <c r="AZ24" i="28"/>
  <c r="AY24" i="28"/>
  <c r="AX24" i="28"/>
  <c r="AW24" i="28"/>
  <c r="AV24" i="28"/>
  <c r="AU24" i="28" s="1"/>
  <c r="BE24" i="28" s="1"/>
  <c r="AS24" i="28"/>
  <c r="AR24" i="28"/>
  <c r="AN24" i="28"/>
  <c r="AM24" i="28"/>
  <c r="AL24" i="28"/>
  <c r="AK24" i="28"/>
  <c r="AJ24" i="28"/>
  <c r="AI24" i="28"/>
  <c r="AH24" i="28"/>
  <c r="BD24" i="28" s="1"/>
  <c r="BD23" i="28"/>
  <c r="BC23" i="28"/>
  <c r="BA23" i="28"/>
  <c r="AZ23" i="28"/>
  <c r="AY23" i="28"/>
  <c r="AS23" i="28"/>
  <c r="AR23" i="28"/>
  <c r="AN23" i="28"/>
  <c r="AM23" i="28"/>
  <c r="AL23" i="28"/>
  <c r="AK23" i="28"/>
  <c r="AX23" i="28" s="1"/>
  <c r="AJ23" i="28"/>
  <c r="AW23" i="28" s="1"/>
  <c r="AI23" i="28"/>
  <c r="AV23" i="28" s="1"/>
  <c r="AH23" i="28"/>
  <c r="BD22" i="28"/>
  <c r="AX22" i="28"/>
  <c r="AU22" i="28"/>
  <c r="BE22" i="28" s="1"/>
  <c r="AS22" i="28"/>
  <c r="AR22" i="28"/>
  <c r="BC22" i="28" s="1"/>
  <c r="AN22" i="28"/>
  <c r="BA22" i="28" s="1"/>
  <c r="AM22" i="28"/>
  <c r="AZ22" i="28" s="1"/>
  <c r="AL22" i="28"/>
  <c r="AY22" i="28" s="1"/>
  <c r="AK22" i="28"/>
  <c r="AJ22" i="28"/>
  <c r="AW22" i="28" s="1"/>
  <c r="AI22" i="28"/>
  <c r="AV22" i="28" s="1"/>
  <c r="AH22" i="28"/>
  <c r="BA21" i="28"/>
  <c r="AX21" i="28"/>
  <c r="AW21" i="28"/>
  <c r="AV21" i="28"/>
  <c r="AU21" i="28"/>
  <c r="BE21" i="28" s="1"/>
  <c r="BD21" i="28"/>
  <c r="AS21" i="28"/>
  <c r="AR21" i="28"/>
  <c r="BC21" i="28" s="1"/>
  <c r="AN21" i="28"/>
  <c r="AM21" i="28"/>
  <c r="AZ21" i="28" s="1"/>
  <c r="AL21" i="28"/>
  <c r="AY21" i="28" s="1"/>
  <c r="AK21" i="28"/>
  <c r="AJ21" i="28"/>
  <c r="AI21" i="28"/>
  <c r="AH21" i="28"/>
  <c r="BD20" i="28"/>
  <c r="BA20" i="28"/>
  <c r="AZ20" i="28"/>
  <c r="AY20" i="28"/>
  <c r="AX20" i="28"/>
  <c r="AW20" i="28"/>
  <c r="AV20" i="28"/>
  <c r="AU20" i="28" s="1"/>
  <c r="BE20" i="28" s="1"/>
  <c r="AS20" i="28"/>
  <c r="AR20" i="28"/>
  <c r="BC20" i="28" s="1"/>
  <c r="AN20" i="28"/>
  <c r="AM20" i="28"/>
  <c r="AL20" i="28"/>
  <c r="AK20" i="28"/>
  <c r="AJ20" i="28"/>
  <c r="AI20" i="28"/>
  <c r="AH20" i="28"/>
  <c r="BD19" i="28"/>
  <c r="BC19" i="28"/>
  <c r="BA19" i="28"/>
  <c r="AZ19" i="28"/>
  <c r="AX19" i="28"/>
  <c r="AW19" i="28"/>
  <c r="AV19" i="28"/>
  <c r="AU19" i="28" s="1"/>
  <c r="BE19" i="28" s="1"/>
  <c r="AS19" i="28"/>
  <c r="AR19" i="28"/>
  <c r="AN19" i="28"/>
  <c r="AM19" i="28"/>
  <c r="AL19" i="28"/>
  <c r="AY19" i="28" s="1"/>
  <c r="AK19" i="28"/>
  <c r="AJ19" i="28"/>
  <c r="AI19" i="28"/>
  <c r="AH19" i="28"/>
  <c r="BC18" i="28"/>
  <c r="AS18" i="28"/>
  <c r="AR18" i="28"/>
  <c r="AN18" i="28"/>
  <c r="BA18" i="28" s="1"/>
  <c r="AM18" i="28"/>
  <c r="AZ18" i="28" s="1"/>
  <c r="AL18" i="28"/>
  <c r="AY18" i="28" s="1"/>
  <c r="AK18" i="28"/>
  <c r="AX18" i="28" s="1"/>
  <c r="AJ18" i="28"/>
  <c r="AW18" i="28" s="1"/>
  <c r="AU18" i="28" s="1"/>
  <c r="BE18" i="28" s="1"/>
  <c r="AI18" i="28"/>
  <c r="AV18" i="28" s="1"/>
  <c r="AH18" i="28"/>
  <c r="BD18" i="28" s="1"/>
  <c r="AW17" i="28"/>
  <c r="AV17" i="28"/>
  <c r="BD17" i="28"/>
  <c r="AS17" i="28"/>
  <c r="AR17" i="28"/>
  <c r="BC17" i="28" s="1"/>
  <c r="AN17" i="28"/>
  <c r="BA17" i="28" s="1"/>
  <c r="AM17" i="28"/>
  <c r="AZ17" i="28" s="1"/>
  <c r="AL17" i="28"/>
  <c r="AY17" i="28" s="1"/>
  <c r="AU17" i="28" s="1"/>
  <c r="BE17" i="28" s="1"/>
  <c r="AK17" i="28"/>
  <c r="AX17" i="28" s="1"/>
  <c r="AJ17" i="28"/>
  <c r="AI17" i="28"/>
  <c r="AH17" i="28"/>
  <c r="BA16" i="28"/>
  <c r="AZ16" i="28"/>
  <c r="AY16" i="28"/>
  <c r="AX16" i="28"/>
  <c r="AW16" i="28"/>
  <c r="AV16" i="28"/>
  <c r="AS16" i="28"/>
  <c r="AR16" i="28"/>
  <c r="BC16" i="28" s="1"/>
  <c r="AN16" i="28"/>
  <c r="AM16" i="28"/>
  <c r="AL16" i="28"/>
  <c r="AK16" i="28"/>
  <c r="AJ16" i="28"/>
  <c r="AI16" i="28"/>
  <c r="AH16" i="28"/>
  <c r="BD16" i="28" s="1"/>
  <c r="BC15" i="28"/>
  <c r="AZ15" i="28"/>
  <c r="AX15" i="28"/>
  <c r="AW15" i="28"/>
  <c r="AS15" i="28"/>
  <c r="AR15" i="28"/>
  <c r="AN15" i="28"/>
  <c r="BA15" i="28" s="1"/>
  <c r="AM15" i="28"/>
  <c r="AL15" i="28"/>
  <c r="AY15" i="28" s="1"/>
  <c r="AK15" i="28"/>
  <c r="AJ15" i="28"/>
  <c r="AI15" i="28"/>
  <c r="AV15" i="28" s="1"/>
  <c r="AH15" i="28"/>
  <c r="BD15" i="28" s="1"/>
  <c r="BC14" i="28"/>
  <c r="AS14" i="28"/>
  <c r="AR14" i="28"/>
  <c r="AN14" i="28"/>
  <c r="BA14" i="28" s="1"/>
  <c r="AM14" i="28"/>
  <c r="AZ14" i="28" s="1"/>
  <c r="AL14" i="28"/>
  <c r="AY14" i="28" s="1"/>
  <c r="AK14" i="28"/>
  <c r="AX14" i="28" s="1"/>
  <c r="AJ14" i="28"/>
  <c r="AW14" i="28" s="1"/>
  <c r="AU14" i="28" s="1"/>
  <c r="BE14" i="28" s="1"/>
  <c r="AI14" i="28"/>
  <c r="AV14" i="28" s="1"/>
  <c r="AH14" i="28"/>
  <c r="AW13" i="28"/>
  <c r="AU13" i="28" s="1"/>
  <c r="BE13" i="28" s="1"/>
  <c r="AV13" i="28"/>
  <c r="AS13" i="28"/>
  <c r="AR13" i="28"/>
  <c r="BC13" i="28" s="1"/>
  <c r="AN13" i="28"/>
  <c r="BA13" i="28" s="1"/>
  <c r="AM13" i="28"/>
  <c r="AZ13" i="28" s="1"/>
  <c r="AL13" i="28"/>
  <c r="AY13" i="28" s="1"/>
  <c r="AK13" i="28"/>
  <c r="AX13" i="28" s="1"/>
  <c r="AJ13" i="28"/>
  <c r="AI13" i="28"/>
  <c r="AH13" i="28"/>
  <c r="BA12" i="28"/>
  <c r="AZ12" i="28"/>
  <c r="AY12" i="28"/>
  <c r="AX12" i="28"/>
  <c r="AV12" i="28"/>
  <c r="AS12" i="28"/>
  <c r="AR12" i="28"/>
  <c r="BC12" i="28" s="1"/>
  <c r="AN12" i="28"/>
  <c r="AM12" i="28"/>
  <c r="AL12" i="28"/>
  <c r="AK12" i="28"/>
  <c r="AJ12" i="28"/>
  <c r="AW12" i="28" s="1"/>
  <c r="AI12" i="28"/>
  <c r="AH12" i="28"/>
  <c r="BD11" i="28"/>
  <c r="BC11" i="28"/>
  <c r="AZ11" i="28"/>
  <c r="AX11" i="28"/>
  <c r="AV11" i="28"/>
  <c r="AS11" i="28"/>
  <c r="AR11" i="28"/>
  <c r="AN11" i="28"/>
  <c r="BA11" i="28" s="1"/>
  <c r="AM11" i="28"/>
  <c r="AL11" i="28"/>
  <c r="AY11" i="28" s="1"/>
  <c r="AK11" i="28"/>
  <c r="AJ11" i="28"/>
  <c r="AW11" i="28" s="1"/>
  <c r="AI11" i="28"/>
  <c r="AH11" i="28"/>
  <c r="BC10" i="28"/>
  <c r="AS10" i="28"/>
  <c r="AR10" i="28"/>
  <c r="AN10" i="28"/>
  <c r="BA10" i="28" s="1"/>
  <c r="AM10" i="28"/>
  <c r="AZ10" i="28" s="1"/>
  <c r="AL10" i="28"/>
  <c r="AY10" i="28" s="1"/>
  <c r="AK10" i="28"/>
  <c r="AX10" i="28" s="1"/>
  <c r="AJ10" i="28"/>
  <c r="AW10" i="28" s="1"/>
  <c r="AI10" i="28"/>
  <c r="AV10" i="28" s="1"/>
  <c r="AH10" i="28"/>
  <c r="BD10" i="28" s="1"/>
  <c r="AW9" i="28"/>
  <c r="AU9" i="28" s="1"/>
  <c r="BE9" i="28" s="1"/>
  <c r="AV9" i="28"/>
  <c r="BD9" i="28"/>
  <c r="AS9" i="28"/>
  <c r="AR9" i="28"/>
  <c r="BC9" i="28" s="1"/>
  <c r="AN9" i="28"/>
  <c r="BA9" i="28" s="1"/>
  <c r="AM9" i="28"/>
  <c r="AZ9" i="28" s="1"/>
  <c r="AL9" i="28"/>
  <c r="AY9" i="28" s="1"/>
  <c r="AK9" i="28"/>
  <c r="AX9" i="28" s="1"/>
  <c r="AJ9" i="28"/>
  <c r="AI9" i="28"/>
  <c r="AH9" i="28"/>
  <c r="BD8" i="28"/>
  <c r="BA8" i="28"/>
  <c r="AZ8" i="28"/>
  <c r="AY8" i="28"/>
  <c r="AX8" i="28"/>
  <c r="AV8" i="28"/>
  <c r="AS8" i="28"/>
  <c r="AR8" i="28"/>
  <c r="BC8" i="28" s="1"/>
  <c r="AN8" i="28"/>
  <c r="AM8" i="28"/>
  <c r="AL8" i="28"/>
  <c r="AK8" i="28"/>
  <c r="AJ8" i="28"/>
  <c r="AW8" i="28" s="1"/>
  <c r="AI8" i="28"/>
  <c r="AH8" i="28"/>
  <c r="BD7" i="28"/>
  <c r="BC7" i="28"/>
  <c r="AZ7" i="28"/>
  <c r="AX7" i="28"/>
  <c r="AS7" i="28"/>
  <c r="AR7" i="28"/>
  <c r="AN7" i="28"/>
  <c r="BA7" i="28" s="1"/>
  <c r="AM7" i="28"/>
  <c r="AL7" i="28"/>
  <c r="AY7" i="28" s="1"/>
  <c r="AK7" i="28"/>
  <c r="AJ7" i="28"/>
  <c r="AW7" i="28" s="1"/>
  <c r="AI7" i="28"/>
  <c r="AV7" i="28" s="1"/>
  <c r="AU7" i="28" s="1"/>
  <c r="BE7" i="28" s="1"/>
  <c r="AH7" i="28"/>
  <c r="BE6" i="28"/>
  <c r="BC6" i="28"/>
  <c r="BA6" i="28"/>
  <c r="AZ6" i="28"/>
  <c r="AU6" i="28"/>
  <c r="AS6" i="28"/>
  <c r="AR6" i="28"/>
  <c r="AN6" i="28"/>
  <c r="AM6" i="28"/>
  <c r="AL6" i="28"/>
  <c r="AY6" i="28" s="1"/>
  <c r="AK6" i="28"/>
  <c r="AX6" i="28" s="1"/>
  <c r="AJ6" i="28"/>
  <c r="AW6" i="28" s="1"/>
  <c r="AI6" i="28"/>
  <c r="AV6" i="28" s="1"/>
  <c r="AH6" i="28"/>
  <c r="BD6" i="28" s="1"/>
  <c r="AY5" i="28"/>
  <c r="AW5" i="28"/>
  <c r="AU5" i="28" s="1"/>
  <c r="BE5" i="28" s="1"/>
  <c r="AV5" i="28"/>
  <c r="BD5" i="28"/>
  <c r="AS5" i="28"/>
  <c r="AR5" i="28"/>
  <c r="BC5" i="28" s="1"/>
  <c r="AN5" i="28"/>
  <c r="BA5" i="28" s="1"/>
  <c r="AM5" i="28"/>
  <c r="AZ5" i="28" s="1"/>
  <c r="AL5" i="28"/>
  <c r="AK5" i="28"/>
  <c r="AX5" i="28" s="1"/>
  <c r="AJ5" i="28"/>
  <c r="AI5" i="28"/>
  <c r="AH5" i="28"/>
  <c r="BD4" i="28"/>
  <c r="BA4" i="28"/>
  <c r="AZ4" i="28"/>
  <c r="AY4" i="28"/>
  <c r="AX4" i="28"/>
  <c r="AV4" i="28"/>
  <c r="AS4" i="28"/>
  <c r="AR4" i="28"/>
  <c r="BC4" i="28" s="1"/>
  <c r="AN4" i="28"/>
  <c r="AM4" i="28"/>
  <c r="AL4" i="28"/>
  <c r="AK4" i="28"/>
  <c r="AJ4" i="28"/>
  <c r="AW4" i="28" s="1"/>
  <c r="AI4" i="28"/>
  <c r="AH4" i="28"/>
  <c r="BD3" i="28"/>
  <c r="BC3" i="28"/>
  <c r="BA3" i="28"/>
  <c r="AZ3" i="28"/>
  <c r="AX3" i="28"/>
  <c r="AS3" i="28"/>
  <c r="AR3" i="28"/>
  <c r="AN3" i="28"/>
  <c r="AM3" i="28"/>
  <c r="AL3" i="28"/>
  <c r="AY3" i="28" s="1"/>
  <c r="AK3" i="28"/>
  <c r="AJ3" i="28"/>
  <c r="AW3" i="28" s="1"/>
  <c r="AI3" i="28"/>
  <c r="AV3" i="28" s="1"/>
  <c r="AH3" i="28"/>
  <c r="BC2" i="28"/>
  <c r="BA2" i="28"/>
  <c r="AZ2" i="28"/>
  <c r="AS2" i="28"/>
  <c r="AR2" i="28"/>
  <c r="AN2" i="28"/>
  <c r="AM2" i="28"/>
  <c r="AL2" i="28"/>
  <c r="AY2" i="28" s="1"/>
  <c r="AK2" i="28"/>
  <c r="AX2" i="28" s="1"/>
  <c r="AJ2" i="28"/>
  <c r="AW2" i="28" s="1"/>
  <c r="AI2" i="28"/>
  <c r="AV2" i="28" s="1"/>
  <c r="AU2" i="28" s="1"/>
  <c r="BE2" i="28" s="1"/>
  <c r="AH2" i="28"/>
  <c r="BD2" i="28" s="1"/>
  <c r="AS1" i="28"/>
  <c r="AR1" i="28"/>
  <c r="AN1" i="28"/>
  <c r="AM1" i="28"/>
  <c r="AL1" i="28"/>
  <c r="AK1" i="28"/>
  <c r="AJ1" i="28"/>
  <c r="AI1" i="28"/>
  <c r="AI1" i="27"/>
  <c r="AJ1" i="27"/>
  <c r="AK1" i="27"/>
  <c r="AL1" i="27"/>
  <c r="AM1" i="27"/>
  <c r="AN1" i="27"/>
  <c r="AR1" i="27"/>
  <c r="AS1" i="27"/>
  <c r="AH2" i="27"/>
  <c r="AI2" i="27"/>
  <c r="AV2" i="27" s="1"/>
  <c r="AU2" i="27" s="1"/>
  <c r="AJ2" i="27"/>
  <c r="AW2" i="27" s="1"/>
  <c r="AK2" i="27"/>
  <c r="AL2" i="27"/>
  <c r="AY2" i="27" s="1"/>
  <c r="AM2" i="27"/>
  <c r="AZ2" i="27" s="1"/>
  <c r="AN2" i="27"/>
  <c r="BA2" i="27" s="1"/>
  <c r="AR2" i="27"/>
  <c r="AS2" i="27"/>
  <c r="AX2" i="27"/>
  <c r="BC2" i="27"/>
  <c r="AH3" i="27"/>
  <c r="AI3" i="27"/>
  <c r="AV3" i="27" s="1"/>
  <c r="AJ3" i="27"/>
  <c r="AW3" i="27" s="1"/>
  <c r="AK3" i="27"/>
  <c r="AL3" i="27"/>
  <c r="AY3" i="27" s="1"/>
  <c r="AM3" i="27"/>
  <c r="AZ3" i="27" s="1"/>
  <c r="AN3" i="27"/>
  <c r="AR3" i="27"/>
  <c r="AS3" i="27"/>
  <c r="AX3" i="27"/>
  <c r="BA3" i="27"/>
  <c r="BC3" i="27"/>
  <c r="AH4" i="27"/>
  <c r="AI4" i="27"/>
  <c r="AV4" i="27" s="1"/>
  <c r="AJ4" i="27"/>
  <c r="AK4" i="27"/>
  <c r="AL4" i="27"/>
  <c r="AM4" i="27"/>
  <c r="AZ4" i="27" s="1"/>
  <c r="AN4" i="27"/>
  <c r="AR4" i="27"/>
  <c r="AS4" i="27"/>
  <c r="AW4" i="27"/>
  <c r="AU4" i="27" s="1"/>
  <c r="BE4" i="27" s="1"/>
  <c r="AX4" i="27"/>
  <c r="AY4" i="27"/>
  <c r="BA4" i="27"/>
  <c r="BC4" i="27"/>
  <c r="AH5" i="27"/>
  <c r="AI5" i="27"/>
  <c r="AV5" i="27" s="1"/>
  <c r="AJ5" i="27"/>
  <c r="AK5" i="27"/>
  <c r="AX5" i="27" s="1"/>
  <c r="AL5" i="27"/>
  <c r="AY5" i="27" s="1"/>
  <c r="AM5" i="27"/>
  <c r="AZ5" i="27" s="1"/>
  <c r="AN5" i="27"/>
  <c r="BA5" i="27" s="1"/>
  <c r="AR5" i="27"/>
  <c r="AS5" i="27"/>
  <c r="AW5" i="27"/>
  <c r="AU5" i="27" s="1"/>
  <c r="BE5" i="27" s="1"/>
  <c r="BC5" i="27"/>
  <c r="AH6" i="27"/>
  <c r="AI6" i="27"/>
  <c r="AV6" i="27" s="1"/>
  <c r="AU6" i="27" s="1"/>
  <c r="BE6" i="27" s="1"/>
  <c r="AJ6" i="27"/>
  <c r="AW6" i="27" s="1"/>
  <c r="AK6" i="27"/>
  <c r="AL6" i="27"/>
  <c r="AM6" i="27"/>
  <c r="AN6" i="27"/>
  <c r="AR6" i="27"/>
  <c r="AS6" i="27"/>
  <c r="AX6" i="27"/>
  <c r="AY6" i="27"/>
  <c r="AZ6" i="27"/>
  <c r="BA6" i="27"/>
  <c r="BC6" i="27"/>
  <c r="AH7" i="27"/>
  <c r="AI7" i="27"/>
  <c r="AJ7" i="27"/>
  <c r="AW7" i="27" s="1"/>
  <c r="AK7" i="27"/>
  <c r="AL7" i="27"/>
  <c r="AY7" i="27" s="1"/>
  <c r="AM7" i="27"/>
  <c r="AZ7" i="27" s="1"/>
  <c r="AN7" i="27"/>
  <c r="AR7" i="27"/>
  <c r="AS7" i="27"/>
  <c r="AV7" i="27"/>
  <c r="AX7" i="27"/>
  <c r="BA7" i="27"/>
  <c r="BC7" i="27"/>
  <c r="AH8" i="27"/>
  <c r="AI8" i="27"/>
  <c r="AV8" i="27" s="1"/>
  <c r="AJ8" i="27"/>
  <c r="AK8" i="27"/>
  <c r="AL8" i="27"/>
  <c r="AM8" i="27"/>
  <c r="AZ8" i="27" s="1"/>
  <c r="AN8" i="27"/>
  <c r="AR8" i="27"/>
  <c r="AS8" i="27"/>
  <c r="AU8" i="27"/>
  <c r="BE8" i="27" s="1"/>
  <c r="AW8" i="27"/>
  <c r="AX8" i="27"/>
  <c r="AY8" i="27"/>
  <c r="BA8" i="27"/>
  <c r="BC8" i="27"/>
  <c r="AH9" i="27"/>
  <c r="AI9" i="27"/>
  <c r="AV9" i="27" s="1"/>
  <c r="AJ9" i="27"/>
  <c r="AW9" i="27" s="1"/>
  <c r="AU9" i="27" s="1"/>
  <c r="BE9" i="27" s="1"/>
  <c r="AK9" i="27"/>
  <c r="AX9" i="27" s="1"/>
  <c r="AL9" i="27"/>
  <c r="AY9" i="27" s="1"/>
  <c r="AM9" i="27"/>
  <c r="AZ9" i="27" s="1"/>
  <c r="AN9" i="27"/>
  <c r="BA9" i="27" s="1"/>
  <c r="AR9" i="27"/>
  <c r="AS9" i="27"/>
  <c r="BC9" i="27"/>
  <c r="AH10" i="27"/>
  <c r="AI10" i="27"/>
  <c r="AV10" i="27" s="1"/>
  <c r="AJ10" i="27"/>
  <c r="AW10" i="27" s="1"/>
  <c r="AK10" i="27"/>
  <c r="AL10" i="27"/>
  <c r="AM10" i="27"/>
  <c r="AN10" i="27"/>
  <c r="AR10" i="27"/>
  <c r="AS10" i="27"/>
  <c r="AX10" i="27"/>
  <c r="AY10" i="27"/>
  <c r="AZ10" i="27"/>
  <c r="BA10" i="27"/>
  <c r="BC10" i="27"/>
  <c r="AH11" i="27"/>
  <c r="AI11" i="27"/>
  <c r="AV11" i="27" s="1"/>
  <c r="AU11" i="27" s="1"/>
  <c r="BE11" i="27" s="1"/>
  <c r="AJ11" i="27"/>
  <c r="AW11" i="27" s="1"/>
  <c r="AK11" i="27"/>
  <c r="AL11" i="27"/>
  <c r="AM11" i="27"/>
  <c r="AZ11" i="27" s="1"/>
  <c r="AN11" i="27"/>
  <c r="AR11" i="27"/>
  <c r="AS11" i="27"/>
  <c r="AX11" i="27"/>
  <c r="AY11" i="27"/>
  <c r="BA11" i="27"/>
  <c r="BC11" i="27"/>
  <c r="AH12" i="27"/>
  <c r="AI12" i="27"/>
  <c r="AV12" i="27" s="1"/>
  <c r="AJ12" i="27"/>
  <c r="AK12" i="27"/>
  <c r="AL12" i="27"/>
  <c r="AM12" i="27"/>
  <c r="AZ12" i="27" s="1"/>
  <c r="AN12" i="27"/>
  <c r="BA12" i="27" s="1"/>
  <c r="AR12" i="27"/>
  <c r="AS12" i="27"/>
  <c r="AW12" i="27"/>
  <c r="AX12" i="27"/>
  <c r="AY12" i="27"/>
  <c r="BC12" i="27"/>
  <c r="AH13" i="27"/>
  <c r="AI13" i="27"/>
  <c r="AV13" i="27" s="1"/>
  <c r="AU13" i="27" s="1"/>
  <c r="BE13" i="27" s="1"/>
  <c r="AJ13" i="27"/>
  <c r="AK13" i="27"/>
  <c r="AL13" i="27"/>
  <c r="AY13" i="27" s="1"/>
  <c r="AM13" i="27"/>
  <c r="AZ13" i="27" s="1"/>
  <c r="AN13" i="27"/>
  <c r="BA13" i="27" s="1"/>
  <c r="AR13" i="27"/>
  <c r="AS13" i="27"/>
  <c r="AW13" i="27"/>
  <c r="AX13" i="27"/>
  <c r="BC13" i="27"/>
  <c r="AH14" i="27"/>
  <c r="AI14" i="27"/>
  <c r="AV14" i="27" s="1"/>
  <c r="AJ14" i="27"/>
  <c r="AW14" i="27" s="1"/>
  <c r="AK14" i="27"/>
  <c r="AL14" i="27"/>
  <c r="AM14" i="27"/>
  <c r="AN14" i="27"/>
  <c r="BA14" i="27" s="1"/>
  <c r="AR14" i="27"/>
  <c r="AS14" i="27"/>
  <c r="AX14" i="27"/>
  <c r="AY14" i="27"/>
  <c r="AZ14" i="27"/>
  <c r="BC14" i="27"/>
  <c r="AH15" i="27"/>
  <c r="AI15" i="27"/>
  <c r="AV15" i="27" s="1"/>
  <c r="AU15" i="27" s="1"/>
  <c r="BE15" i="27" s="1"/>
  <c r="AJ15" i="27"/>
  <c r="AK15" i="27"/>
  <c r="AL15" i="27"/>
  <c r="AM15" i="27"/>
  <c r="AZ15" i="27" s="1"/>
  <c r="AN15" i="27"/>
  <c r="AR15" i="27"/>
  <c r="AS15" i="27"/>
  <c r="AW15" i="27"/>
  <c r="AX15" i="27"/>
  <c r="AY15" i="27"/>
  <c r="BA15" i="27"/>
  <c r="BC15" i="27"/>
  <c r="AH16" i="27"/>
  <c r="AI16" i="27"/>
  <c r="AV16" i="27" s="1"/>
  <c r="AJ16" i="27"/>
  <c r="AK16" i="27"/>
  <c r="AL16" i="27"/>
  <c r="AM16" i="27"/>
  <c r="AZ16" i="27" s="1"/>
  <c r="AN16" i="27"/>
  <c r="BA16" i="27" s="1"/>
  <c r="AR16" i="27"/>
  <c r="BC16" i="27" s="1"/>
  <c r="AS16" i="27"/>
  <c r="AW16" i="27"/>
  <c r="AX16" i="27"/>
  <c r="AY16" i="27"/>
  <c r="AH17" i="27"/>
  <c r="AI17" i="27"/>
  <c r="AV17" i="27" s="1"/>
  <c r="AJ17" i="27"/>
  <c r="AK17" i="27"/>
  <c r="AL17" i="27"/>
  <c r="AY17" i="27" s="1"/>
  <c r="AM17" i="27"/>
  <c r="AZ17" i="27" s="1"/>
  <c r="AN17" i="27"/>
  <c r="BA17" i="27" s="1"/>
  <c r="AR17" i="27"/>
  <c r="AS17" i="27"/>
  <c r="AW17" i="27"/>
  <c r="AX17" i="27"/>
  <c r="BC17" i="27"/>
  <c r="AH18" i="27"/>
  <c r="AI18" i="27"/>
  <c r="AV18" i="27" s="1"/>
  <c r="AJ18" i="27"/>
  <c r="AW18" i="27" s="1"/>
  <c r="AK18" i="27"/>
  <c r="AL18" i="27"/>
  <c r="AY18" i="27" s="1"/>
  <c r="AM18" i="27"/>
  <c r="AZ18" i="27" s="1"/>
  <c r="AN18" i="27"/>
  <c r="BA18" i="27" s="1"/>
  <c r="AR18" i="27"/>
  <c r="AS18" i="27"/>
  <c r="AX18" i="27"/>
  <c r="BC18" i="27"/>
  <c r="AH19" i="27"/>
  <c r="AI19" i="27"/>
  <c r="AJ19" i="27"/>
  <c r="AK19" i="27"/>
  <c r="AL19" i="27"/>
  <c r="AM19" i="27"/>
  <c r="AZ19" i="27" s="1"/>
  <c r="AN19" i="27"/>
  <c r="AR19" i="27"/>
  <c r="AS19" i="27"/>
  <c r="AV19" i="27"/>
  <c r="AW19" i="27"/>
  <c r="AX19" i="27"/>
  <c r="AY19" i="27"/>
  <c r="BA19" i="27"/>
  <c r="BC19" i="27"/>
  <c r="AH20" i="27"/>
  <c r="AI20" i="27"/>
  <c r="AV20" i="27" s="1"/>
  <c r="AJ20" i="27"/>
  <c r="AK20" i="27"/>
  <c r="AL20" i="27"/>
  <c r="AM20" i="27"/>
  <c r="AZ20" i="27" s="1"/>
  <c r="AN20" i="27"/>
  <c r="BA20" i="27" s="1"/>
  <c r="AR20" i="27"/>
  <c r="BC20" i="27" s="1"/>
  <c r="AS20" i="27"/>
  <c r="AW20" i="27"/>
  <c r="AX20" i="27"/>
  <c r="AY20" i="27"/>
  <c r="AH21" i="27"/>
  <c r="AI21" i="27"/>
  <c r="AV21" i="27" s="1"/>
  <c r="AJ21" i="27"/>
  <c r="AW21" i="27" s="1"/>
  <c r="AU21" i="27" s="1"/>
  <c r="BE21" i="27" s="1"/>
  <c r="AK21" i="27"/>
  <c r="AX21" i="27" s="1"/>
  <c r="AL21" i="27"/>
  <c r="AY21" i="27" s="1"/>
  <c r="AM21" i="27"/>
  <c r="AZ21" i="27" s="1"/>
  <c r="AN21" i="27"/>
  <c r="BA21" i="27" s="1"/>
  <c r="AR21" i="27"/>
  <c r="AS21" i="27"/>
  <c r="BC21" i="27"/>
  <c r="AH22" i="27"/>
  <c r="AI22" i="27"/>
  <c r="AV22" i="27" s="1"/>
  <c r="AJ22" i="27"/>
  <c r="AW22" i="27" s="1"/>
  <c r="AK22" i="27"/>
  <c r="AL22" i="27"/>
  <c r="AY22" i="27" s="1"/>
  <c r="AM22" i="27"/>
  <c r="AZ22" i="27" s="1"/>
  <c r="AN22" i="27"/>
  <c r="BA22" i="27" s="1"/>
  <c r="AR22" i="27"/>
  <c r="AS22" i="27"/>
  <c r="AX22" i="27"/>
  <c r="BC22" i="27"/>
  <c r="AH23" i="27"/>
  <c r="AI23" i="27"/>
  <c r="AJ23" i="27"/>
  <c r="AW23" i="27" s="1"/>
  <c r="AK23" i="27"/>
  <c r="AL23" i="27"/>
  <c r="AY23" i="27" s="1"/>
  <c r="AM23" i="27"/>
  <c r="AZ23" i="27" s="1"/>
  <c r="AN23" i="27"/>
  <c r="AR23" i="27"/>
  <c r="AS23" i="27"/>
  <c r="AV23" i="27"/>
  <c r="AU23" i="27" s="1"/>
  <c r="BE23" i="27" s="1"/>
  <c r="AX23" i="27"/>
  <c r="BA23" i="27"/>
  <c r="BC23" i="27"/>
  <c r="AH24" i="27"/>
  <c r="AI24" i="27"/>
  <c r="AV24" i="27" s="1"/>
  <c r="AJ24" i="27"/>
  <c r="AK24" i="27"/>
  <c r="AL24" i="27"/>
  <c r="AM24" i="27"/>
  <c r="AZ24" i="27" s="1"/>
  <c r="AN24" i="27"/>
  <c r="BA24" i="27" s="1"/>
  <c r="AR24" i="27"/>
  <c r="BC24" i="27" s="1"/>
  <c r="AS24" i="27"/>
  <c r="AW24" i="27"/>
  <c r="AU24" i="27" s="1"/>
  <c r="BE24" i="27" s="1"/>
  <c r="AX24" i="27"/>
  <c r="AY24" i="27"/>
  <c r="AH25" i="27"/>
  <c r="AI25" i="27"/>
  <c r="AV25" i="27" s="1"/>
  <c r="AJ25" i="27"/>
  <c r="AK25" i="27"/>
  <c r="AX25" i="27" s="1"/>
  <c r="AL25" i="27"/>
  <c r="AY25" i="27" s="1"/>
  <c r="AM25" i="27"/>
  <c r="AZ25" i="27" s="1"/>
  <c r="AN25" i="27"/>
  <c r="BA25" i="27" s="1"/>
  <c r="AR25" i="27"/>
  <c r="AS25" i="27"/>
  <c r="AU25" i="27"/>
  <c r="BE25" i="27" s="1"/>
  <c r="AW25" i="27"/>
  <c r="BC25" i="27"/>
  <c r="AH26" i="27"/>
  <c r="AI26" i="27"/>
  <c r="AV26" i="27" s="1"/>
  <c r="AJ26" i="27"/>
  <c r="AW26" i="27" s="1"/>
  <c r="AK26" i="27"/>
  <c r="AL26" i="27"/>
  <c r="AM26" i="27"/>
  <c r="AZ26" i="27" s="1"/>
  <c r="AN26" i="27"/>
  <c r="BA26" i="27" s="1"/>
  <c r="AR26" i="27"/>
  <c r="AS26" i="27"/>
  <c r="AX26" i="27"/>
  <c r="AY26" i="27"/>
  <c r="BC26" i="27"/>
  <c r="AH27" i="27"/>
  <c r="AI27" i="27"/>
  <c r="AV27" i="27" s="1"/>
  <c r="AU27" i="27" s="1"/>
  <c r="BE27" i="27" s="1"/>
  <c r="AJ27" i="27"/>
  <c r="AW27" i="27" s="1"/>
  <c r="AK27" i="27"/>
  <c r="AL27" i="27"/>
  <c r="AY27" i="27" s="1"/>
  <c r="AM27" i="27"/>
  <c r="AZ27" i="27" s="1"/>
  <c r="AN27" i="27"/>
  <c r="AR27" i="27"/>
  <c r="AS27" i="27"/>
  <c r="AX27" i="27"/>
  <c r="BA27" i="27"/>
  <c r="BC27" i="27"/>
  <c r="AH28" i="27"/>
  <c r="AI28" i="27"/>
  <c r="AV28" i="27" s="1"/>
  <c r="AJ28" i="27"/>
  <c r="AK28" i="27"/>
  <c r="AL28" i="27"/>
  <c r="AM28" i="27"/>
  <c r="AZ28" i="27" s="1"/>
  <c r="AN28" i="27"/>
  <c r="AR28" i="27"/>
  <c r="AS28" i="27"/>
  <c r="AW28" i="27"/>
  <c r="AX28" i="27"/>
  <c r="AY28" i="27"/>
  <c r="BA28" i="27"/>
  <c r="BC28" i="27"/>
  <c r="AH29" i="27"/>
  <c r="AI29" i="27"/>
  <c r="AV29" i="27" s="1"/>
  <c r="AU29" i="27" s="1"/>
  <c r="BE29" i="27" s="1"/>
  <c r="AJ29" i="27"/>
  <c r="AW29" i="27" s="1"/>
  <c r="AK29" i="27"/>
  <c r="AX29" i="27" s="1"/>
  <c r="AL29" i="27"/>
  <c r="AY29" i="27" s="1"/>
  <c r="AM29" i="27"/>
  <c r="AZ29" i="27" s="1"/>
  <c r="AN29" i="27"/>
  <c r="BA29" i="27" s="1"/>
  <c r="AR29" i="27"/>
  <c r="AS29" i="27"/>
  <c r="BC29" i="27"/>
  <c r="AH30" i="27"/>
  <c r="AI30" i="27"/>
  <c r="AV30" i="27" s="1"/>
  <c r="AJ30" i="27"/>
  <c r="AW30" i="27" s="1"/>
  <c r="AK30" i="27"/>
  <c r="AL30" i="27"/>
  <c r="AY30" i="27" s="1"/>
  <c r="AM30" i="27"/>
  <c r="AZ30" i="27" s="1"/>
  <c r="AN30" i="27"/>
  <c r="BA30" i="27" s="1"/>
  <c r="AR30" i="27"/>
  <c r="AS30" i="27"/>
  <c r="AX30" i="27"/>
  <c r="BC30" i="27"/>
  <c r="AH31" i="27"/>
  <c r="AI31" i="27"/>
  <c r="AV31" i="27" s="1"/>
  <c r="AJ31" i="27"/>
  <c r="AW31" i="27" s="1"/>
  <c r="AK31" i="27"/>
  <c r="AL31" i="27"/>
  <c r="AY31" i="27" s="1"/>
  <c r="AM31" i="27"/>
  <c r="AZ31" i="27" s="1"/>
  <c r="AN31" i="27"/>
  <c r="AR31" i="27"/>
  <c r="AS31" i="27"/>
  <c r="AX31" i="27"/>
  <c r="BA31" i="27"/>
  <c r="BC31" i="27"/>
  <c r="AH32" i="27"/>
  <c r="AI32" i="27"/>
  <c r="AV32" i="27" s="1"/>
  <c r="AJ32" i="27"/>
  <c r="AK32" i="27"/>
  <c r="AL32" i="27"/>
  <c r="AM32" i="27"/>
  <c r="AZ32" i="27" s="1"/>
  <c r="AN32" i="27"/>
  <c r="BA32" i="27" s="1"/>
  <c r="AR32" i="27"/>
  <c r="BC32" i="27" s="1"/>
  <c r="AS32" i="27"/>
  <c r="AW32" i="27"/>
  <c r="AX32" i="27"/>
  <c r="AY32" i="27"/>
  <c r="AH33" i="27"/>
  <c r="AI33" i="27"/>
  <c r="AV33" i="27" s="1"/>
  <c r="AJ33" i="27"/>
  <c r="AW33" i="27" s="1"/>
  <c r="AK33" i="27"/>
  <c r="AX33" i="27" s="1"/>
  <c r="AL33" i="27"/>
  <c r="AY33" i="27" s="1"/>
  <c r="AM33" i="27"/>
  <c r="AZ33" i="27" s="1"/>
  <c r="AN33" i="27"/>
  <c r="BA33" i="27" s="1"/>
  <c r="AR33" i="27"/>
  <c r="AS33" i="27"/>
  <c r="BC33" i="27"/>
  <c r="AH34" i="27"/>
  <c r="AI34" i="27"/>
  <c r="AV34" i="27" s="1"/>
  <c r="AJ34" i="27"/>
  <c r="AW34" i="27" s="1"/>
  <c r="AK34" i="27"/>
  <c r="AL34" i="27"/>
  <c r="AY34" i="27" s="1"/>
  <c r="AM34" i="27"/>
  <c r="AZ34" i="27" s="1"/>
  <c r="AN34" i="27"/>
  <c r="AR34" i="27"/>
  <c r="AS34" i="27"/>
  <c r="AX34" i="27"/>
  <c r="BA34" i="27"/>
  <c r="BC34" i="27"/>
  <c r="AH35" i="27"/>
  <c r="AI35" i="27"/>
  <c r="AJ35" i="27"/>
  <c r="AK35" i="27"/>
  <c r="AL35" i="27"/>
  <c r="AM35" i="27"/>
  <c r="AZ35" i="27" s="1"/>
  <c r="AN35" i="27"/>
  <c r="BA35" i="27" s="1"/>
  <c r="AR35" i="27"/>
  <c r="AS35" i="27"/>
  <c r="AV35" i="27"/>
  <c r="AW35" i="27"/>
  <c r="AX35" i="27"/>
  <c r="AY35" i="27"/>
  <c r="BC35" i="27"/>
  <c r="AH36" i="27"/>
  <c r="AI36" i="27"/>
  <c r="AV36" i="27" s="1"/>
  <c r="AJ36" i="27"/>
  <c r="AK36" i="27"/>
  <c r="AL36" i="27"/>
  <c r="AM36" i="27"/>
  <c r="AZ36" i="27" s="1"/>
  <c r="AN36" i="27"/>
  <c r="AR36" i="27"/>
  <c r="AS36" i="27"/>
  <c r="AW36" i="27"/>
  <c r="AU36" i="27" s="1"/>
  <c r="BE36" i="27" s="1"/>
  <c r="AX36" i="27"/>
  <c r="AY36" i="27"/>
  <c r="BA36" i="27"/>
  <c r="BC36" i="27"/>
  <c r="AH37" i="27"/>
  <c r="AI37" i="27"/>
  <c r="AV37" i="27" s="1"/>
  <c r="AJ37" i="27"/>
  <c r="AW37" i="27" s="1"/>
  <c r="AU37" i="27" s="1"/>
  <c r="BE37" i="27" s="1"/>
  <c r="AK37" i="27"/>
  <c r="AL37" i="27"/>
  <c r="AM37" i="27"/>
  <c r="AN37" i="27"/>
  <c r="BA37" i="27" s="1"/>
  <c r="AR37" i="27"/>
  <c r="AS37" i="27"/>
  <c r="AX37" i="27"/>
  <c r="AY37" i="27"/>
  <c r="AZ37" i="27"/>
  <c r="BC37" i="27"/>
  <c r="AH38" i="27"/>
  <c r="AI38" i="27"/>
  <c r="AJ38" i="27"/>
  <c r="AW38" i="27" s="1"/>
  <c r="AK38" i="27"/>
  <c r="AL38" i="27"/>
  <c r="AM38" i="27"/>
  <c r="AZ38" i="27" s="1"/>
  <c r="AN38" i="27"/>
  <c r="BA38" i="27" s="1"/>
  <c r="AR38" i="27"/>
  <c r="AS38" i="27"/>
  <c r="AV38" i="27"/>
  <c r="AU38" i="27" s="1"/>
  <c r="BE38" i="27" s="1"/>
  <c r="AX38" i="27"/>
  <c r="AY38" i="27"/>
  <c r="BC38" i="27"/>
  <c r="AH39" i="27"/>
  <c r="AI39" i="27"/>
  <c r="AJ39" i="27"/>
  <c r="AK39" i="27"/>
  <c r="AL39" i="27"/>
  <c r="AY39" i="27" s="1"/>
  <c r="AU39" i="27" s="1"/>
  <c r="BE39" i="27" s="1"/>
  <c r="AM39" i="27"/>
  <c r="AZ39" i="27" s="1"/>
  <c r="AN39" i="27"/>
  <c r="BA39" i="27" s="1"/>
  <c r="AR39" i="27"/>
  <c r="BC39" i="27" s="1"/>
  <c r="AS39" i="27"/>
  <c r="AV39" i="27"/>
  <c r="AW39" i="27"/>
  <c r="AX39" i="27"/>
  <c r="AH40" i="27"/>
  <c r="AI40" i="27"/>
  <c r="AV40" i="27" s="1"/>
  <c r="AJ40" i="27"/>
  <c r="AW40" i="27" s="1"/>
  <c r="AK40" i="27"/>
  <c r="AX40" i="27" s="1"/>
  <c r="AL40" i="27"/>
  <c r="AM40" i="27"/>
  <c r="AZ40" i="27" s="1"/>
  <c r="AN40" i="27"/>
  <c r="BA40" i="27" s="1"/>
  <c r="AR40" i="27"/>
  <c r="BC40" i="27" s="1"/>
  <c r="AS40" i="27"/>
  <c r="AY40" i="27"/>
  <c r="AH41" i="27"/>
  <c r="AI41" i="27"/>
  <c r="AV41" i="27" s="1"/>
  <c r="AJ41" i="27"/>
  <c r="AW41" i="27" s="1"/>
  <c r="AK41" i="27"/>
  <c r="AX41" i="27" s="1"/>
  <c r="AL41" i="27"/>
  <c r="AY41" i="27" s="1"/>
  <c r="AM41" i="27"/>
  <c r="AZ41" i="27" s="1"/>
  <c r="AU41" i="27" s="1"/>
  <c r="BE41" i="27" s="1"/>
  <c r="AN41" i="27"/>
  <c r="BA41" i="27" s="1"/>
  <c r="AR41" i="27"/>
  <c r="AS41" i="27"/>
  <c r="BC41" i="27"/>
  <c r="AH42" i="27"/>
  <c r="AI42" i="27"/>
  <c r="AV42" i="27" s="1"/>
  <c r="AJ42" i="27"/>
  <c r="AW42" i="27" s="1"/>
  <c r="AK42" i="27"/>
  <c r="AL42" i="27"/>
  <c r="AM42" i="27"/>
  <c r="AN42" i="27"/>
  <c r="AR42" i="27"/>
  <c r="AS42" i="27"/>
  <c r="AX42" i="27"/>
  <c r="AY42" i="27"/>
  <c r="AZ42" i="27"/>
  <c r="BA42" i="27"/>
  <c r="BC42" i="27"/>
  <c r="AH43" i="27"/>
  <c r="AI43" i="27"/>
  <c r="AJ43" i="27"/>
  <c r="AK43" i="27"/>
  <c r="AL43" i="27"/>
  <c r="AM43" i="27"/>
  <c r="AZ43" i="27" s="1"/>
  <c r="AN43" i="27"/>
  <c r="AR43" i="27"/>
  <c r="AS43" i="27"/>
  <c r="AV43" i="27"/>
  <c r="AW43" i="27"/>
  <c r="AX43" i="27"/>
  <c r="AY43" i="27"/>
  <c r="BA43" i="27"/>
  <c r="BC43" i="27"/>
  <c r="AH44" i="27"/>
  <c r="AI44" i="27"/>
  <c r="AV44" i="27" s="1"/>
  <c r="AJ44" i="27"/>
  <c r="AK44" i="27"/>
  <c r="AL44" i="27"/>
  <c r="AM44" i="27"/>
  <c r="AZ44" i="27" s="1"/>
  <c r="AN44" i="27"/>
  <c r="AR44" i="27"/>
  <c r="AS44" i="27"/>
  <c r="AW44" i="27"/>
  <c r="AU44" i="27" s="1"/>
  <c r="BE44" i="27" s="1"/>
  <c r="AX44" i="27"/>
  <c r="AY44" i="27"/>
  <c r="BA44" i="27"/>
  <c r="BC44" i="27"/>
  <c r="AH45" i="27"/>
  <c r="AI45" i="27"/>
  <c r="AV45" i="27" s="1"/>
  <c r="AJ45" i="27"/>
  <c r="AK45" i="27"/>
  <c r="AL45" i="27"/>
  <c r="AM45" i="27"/>
  <c r="AN45" i="27"/>
  <c r="BA45" i="27" s="1"/>
  <c r="AR45" i="27"/>
  <c r="AS45" i="27"/>
  <c r="AW45" i="27"/>
  <c r="AU45" i="27" s="1"/>
  <c r="BE45" i="27" s="1"/>
  <c r="AX45" i="27"/>
  <c r="AY45" i="27"/>
  <c r="AZ45" i="27"/>
  <c r="BC45" i="27"/>
  <c r="AH46" i="27"/>
  <c r="AI46" i="27"/>
  <c r="AJ46" i="27"/>
  <c r="AW46" i="27" s="1"/>
  <c r="AK46" i="27"/>
  <c r="AL46" i="27"/>
  <c r="AM46" i="27"/>
  <c r="AZ46" i="27" s="1"/>
  <c r="AN46" i="27"/>
  <c r="BA46" i="27" s="1"/>
  <c r="AR46" i="27"/>
  <c r="AS46" i="27"/>
  <c r="AV46" i="27"/>
  <c r="AU46" i="27" s="1"/>
  <c r="BE46" i="27" s="1"/>
  <c r="AX46" i="27"/>
  <c r="AY46" i="27"/>
  <c r="BC46" i="27"/>
  <c r="AH47" i="27"/>
  <c r="AI47" i="27"/>
  <c r="AJ47" i="27"/>
  <c r="AK47" i="27"/>
  <c r="AX47" i="27" s="1"/>
  <c r="AL47" i="27"/>
  <c r="AY47" i="27" s="1"/>
  <c r="AM47" i="27"/>
  <c r="AZ47" i="27" s="1"/>
  <c r="AN47" i="27"/>
  <c r="BA47" i="27" s="1"/>
  <c r="AR47" i="27"/>
  <c r="BC47" i="27" s="1"/>
  <c r="AS47" i="27"/>
  <c r="AU47" i="27"/>
  <c r="BE47" i="27" s="1"/>
  <c r="AV47" i="27"/>
  <c r="AW47" i="27"/>
  <c r="AH48" i="27"/>
  <c r="AI48" i="27"/>
  <c r="AV48" i="27" s="1"/>
  <c r="AJ48" i="27"/>
  <c r="AW48" i="27" s="1"/>
  <c r="AK48" i="27"/>
  <c r="AX48" i="27" s="1"/>
  <c r="AL48" i="27"/>
  <c r="AM48" i="27"/>
  <c r="AZ48" i="27" s="1"/>
  <c r="AN48" i="27"/>
  <c r="BA48" i="27" s="1"/>
  <c r="AR48" i="27"/>
  <c r="BC48" i="27" s="1"/>
  <c r="AS48" i="27"/>
  <c r="AY48" i="27"/>
  <c r="AH49" i="27"/>
  <c r="AI49" i="27"/>
  <c r="AV49" i="27" s="1"/>
  <c r="AJ49" i="27"/>
  <c r="AW49" i="27" s="1"/>
  <c r="AK49" i="27"/>
  <c r="AX49" i="27" s="1"/>
  <c r="AL49" i="27"/>
  <c r="AY49" i="27" s="1"/>
  <c r="AM49" i="27"/>
  <c r="AZ49" i="27" s="1"/>
  <c r="AN49" i="27"/>
  <c r="BA49" i="27" s="1"/>
  <c r="AR49" i="27"/>
  <c r="AS49" i="27"/>
  <c r="BC49" i="27"/>
  <c r="AH50" i="27"/>
  <c r="AI50" i="27"/>
  <c r="AV50" i="27" s="1"/>
  <c r="AU50" i="27" s="1"/>
  <c r="BE50" i="27" s="1"/>
  <c r="AJ50" i="27"/>
  <c r="AW50" i="27" s="1"/>
  <c r="AK50" i="27"/>
  <c r="AL50" i="27"/>
  <c r="AY50" i="27" s="1"/>
  <c r="AM50" i="27"/>
  <c r="AZ50" i="27" s="1"/>
  <c r="AN50" i="27"/>
  <c r="AR50" i="27"/>
  <c r="AS50" i="27"/>
  <c r="AX50" i="27"/>
  <c r="BA50" i="27"/>
  <c r="BC50" i="27"/>
  <c r="AH51" i="27"/>
  <c r="AI51" i="27"/>
  <c r="AV51" i="27" s="1"/>
  <c r="AU51" i="27" s="1"/>
  <c r="BE51" i="27" s="1"/>
  <c r="AJ51" i="27"/>
  <c r="AW51" i="27" s="1"/>
  <c r="AK51" i="27"/>
  <c r="AX51" i="27" s="1"/>
  <c r="AL51" i="27"/>
  <c r="AM51" i="27"/>
  <c r="AZ51" i="27" s="1"/>
  <c r="AN51" i="27"/>
  <c r="AR51" i="27"/>
  <c r="AS51" i="27"/>
  <c r="AY51" i="27"/>
  <c r="BA51" i="27"/>
  <c r="BC51" i="27"/>
  <c r="AH52" i="27"/>
  <c r="AI52" i="27"/>
  <c r="AV52" i="27" s="1"/>
  <c r="AJ52" i="27"/>
  <c r="AK52" i="27"/>
  <c r="AL52" i="27"/>
  <c r="AM52" i="27"/>
  <c r="AZ52" i="27" s="1"/>
  <c r="AN52" i="27"/>
  <c r="BA52" i="27" s="1"/>
  <c r="AR52" i="27"/>
  <c r="BC52" i="27" s="1"/>
  <c r="AS52" i="27"/>
  <c r="AW52" i="27"/>
  <c r="AX52" i="27"/>
  <c r="AY52" i="27"/>
  <c r="AH53" i="27"/>
  <c r="AI53" i="27"/>
  <c r="AJ53" i="27"/>
  <c r="AW53" i="27" s="1"/>
  <c r="AK53" i="27"/>
  <c r="AX53" i="27" s="1"/>
  <c r="AL53" i="27"/>
  <c r="AY53" i="27" s="1"/>
  <c r="AM53" i="27"/>
  <c r="AZ53" i="27" s="1"/>
  <c r="AN53" i="27"/>
  <c r="BA53" i="27" s="1"/>
  <c r="AR53" i="27"/>
  <c r="AS53" i="27"/>
  <c r="AV53" i="27"/>
  <c r="BC53" i="27"/>
  <c r="AH54" i="27"/>
  <c r="AI54" i="27"/>
  <c r="AV54" i="27" s="1"/>
  <c r="AJ54" i="27"/>
  <c r="AW54" i="27" s="1"/>
  <c r="AK54" i="27"/>
  <c r="AL54" i="27"/>
  <c r="AY54" i="27" s="1"/>
  <c r="AM54" i="27"/>
  <c r="AZ54" i="27" s="1"/>
  <c r="AN54" i="27"/>
  <c r="AR54" i="27"/>
  <c r="AS54" i="27"/>
  <c r="AX54" i="27"/>
  <c r="BA54" i="27"/>
  <c r="BC54" i="27"/>
  <c r="AH55" i="27"/>
  <c r="AI55" i="27"/>
  <c r="AV55" i="27" s="1"/>
  <c r="AJ55" i="27"/>
  <c r="AW55" i="27" s="1"/>
  <c r="AK55" i="27"/>
  <c r="AX55" i="27" s="1"/>
  <c r="AL55" i="27"/>
  <c r="AY55" i="27" s="1"/>
  <c r="AM55" i="27"/>
  <c r="AZ55" i="27" s="1"/>
  <c r="AN55" i="27"/>
  <c r="AR55" i="27"/>
  <c r="AS55" i="27"/>
  <c r="BA55" i="27"/>
  <c r="BC55" i="27"/>
  <c r="AH56" i="27"/>
  <c r="AI56" i="27"/>
  <c r="AV56" i="27" s="1"/>
  <c r="AU56" i="27" s="1"/>
  <c r="BE56" i="27" s="1"/>
  <c r="AJ56" i="27"/>
  <c r="AW56" i="27" s="1"/>
  <c r="AK56" i="27"/>
  <c r="AL56" i="27"/>
  <c r="AM56" i="27"/>
  <c r="AN56" i="27"/>
  <c r="AR56" i="27"/>
  <c r="AS56" i="27"/>
  <c r="AX56" i="27"/>
  <c r="AY56" i="27"/>
  <c r="AZ56" i="27"/>
  <c r="BA56" i="27"/>
  <c r="BC56" i="27"/>
  <c r="AH57" i="27"/>
  <c r="AI57" i="27"/>
  <c r="AV57" i="27" s="1"/>
  <c r="AU57" i="27" s="1"/>
  <c r="BE57" i="27" s="1"/>
  <c r="AJ57" i="27"/>
  <c r="AK57" i="27"/>
  <c r="AL57" i="27"/>
  <c r="AM57" i="27"/>
  <c r="AN57" i="27"/>
  <c r="BA57" i="27" s="1"/>
  <c r="AR57" i="27"/>
  <c r="AS57" i="27"/>
  <c r="AW57" i="27"/>
  <c r="AX57" i="27"/>
  <c r="AY57" i="27"/>
  <c r="AZ57" i="27"/>
  <c r="BC57" i="27"/>
  <c r="AH58" i="27"/>
  <c r="AI58" i="27"/>
  <c r="AJ58" i="27"/>
  <c r="AW58" i="27" s="1"/>
  <c r="AK58" i="27"/>
  <c r="AL58" i="27"/>
  <c r="AM58" i="27"/>
  <c r="AN58" i="27"/>
  <c r="BA58" i="27" s="1"/>
  <c r="AR58" i="27"/>
  <c r="BC58" i="27" s="1"/>
  <c r="AS58" i="27"/>
  <c r="AV58" i="27"/>
  <c r="AX58" i="27"/>
  <c r="AY58" i="27"/>
  <c r="AZ58" i="27"/>
  <c r="AU58" i="27" s="1"/>
  <c r="BE58" i="27" s="1"/>
  <c r="AH59" i="27"/>
  <c r="AI59" i="27"/>
  <c r="AJ59" i="27"/>
  <c r="AK59" i="27"/>
  <c r="AL59" i="27"/>
  <c r="AY59" i="27" s="1"/>
  <c r="AM59" i="27"/>
  <c r="AZ59" i="27" s="1"/>
  <c r="AN59" i="27"/>
  <c r="BA59" i="27" s="1"/>
  <c r="AR59" i="27"/>
  <c r="BC59" i="27" s="1"/>
  <c r="AS59" i="27"/>
  <c r="AU59" i="27"/>
  <c r="BE59" i="27" s="1"/>
  <c r="AV59" i="27"/>
  <c r="AW59" i="27"/>
  <c r="AX59" i="27"/>
  <c r="AH60" i="27"/>
  <c r="AI60" i="27"/>
  <c r="AV60" i="27" s="1"/>
  <c r="AJ60" i="27"/>
  <c r="AW60" i="27" s="1"/>
  <c r="AK60" i="27"/>
  <c r="AX60" i="27" s="1"/>
  <c r="AL60" i="27"/>
  <c r="AM60" i="27"/>
  <c r="AN60" i="27"/>
  <c r="AR60" i="27"/>
  <c r="AS60" i="27"/>
  <c r="AU60" i="27"/>
  <c r="BE60" i="27" s="1"/>
  <c r="AY60" i="27"/>
  <c r="AZ60" i="27"/>
  <c r="BA60" i="27"/>
  <c r="BC60" i="27"/>
  <c r="AH61" i="27"/>
  <c r="AI61" i="27"/>
  <c r="AJ61" i="27"/>
  <c r="AK61" i="27"/>
  <c r="AL61" i="27"/>
  <c r="AM61" i="27"/>
  <c r="AZ61" i="27" s="1"/>
  <c r="AN61" i="27"/>
  <c r="BA61" i="27" s="1"/>
  <c r="AR61" i="27"/>
  <c r="AS61" i="27"/>
  <c r="AV61" i="27"/>
  <c r="AW61" i="27"/>
  <c r="AX61" i="27"/>
  <c r="AY61" i="27"/>
  <c r="BC61" i="27"/>
  <c r="AH62" i="27"/>
  <c r="AI62" i="27"/>
  <c r="AJ62" i="27"/>
  <c r="AW62" i="27" s="1"/>
  <c r="AK62" i="27"/>
  <c r="AL62" i="27"/>
  <c r="AY62" i="27" s="1"/>
  <c r="AM62" i="27"/>
  <c r="AN62" i="27"/>
  <c r="AR62" i="27"/>
  <c r="AS62" i="27"/>
  <c r="AV62" i="27"/>
  <c r="AX62" i="27"/>
  <c r="AZ62" i="27"/>
  <c r="BA62" i="27"/>
  <c r="BC62" i="27"/>
  <c r="AH63" i="27"/>
  <c r="AI63" i="27"/>
  <c r="AJ63" i="27"/>
  <c r="AW63" i="27" s="1"/>
  <c r="AK63" i="27"/>
  <c r="AL63" i="27"/>
  <c r="AM63" i="27"/>
  <c r="AZ63" i="27" s="1"/>
  <c r="AN63" i="27"/>
  <c r="BA63" i="27" s="1"/>
  <c r="AR63" i="27"/>
  <c r="BC63" i="27" s="1"/>
  <c r="AS63" i="27"/>
  <c r="AV63" i="27"/>
  <c r="AU63" i="27" s="1"/>
  <c r="BE63" i="27" s="1"/>
  <c r="AX63" i="27"/>
  <c r="AY63" i="27"/>
  <c r="AH64" i="27"/>
  <c r="AI64" i="27"/>
  <c r="AV64" i="27" s="1"/>
  <c r="AJ64" i="27"/>
  <c r="AK64" i="27"/>
  <c r="AX64" i="27" s="1"/>
  <c r="AL64" i="27"/>
  <c r="AM64" i="27"/>
  <c r="AZ64" i="27" s="1"/>
  <c r="AN64" i="27"/>
  <c r="BA64" i="27" s="1"/>
  <c r="AR64" i="27"/>
  <c r="BC64" i="27" s="1"/>
  <c r="AS64" i="27"/>
  <c r="AW64" i="27"/>
  <c r="AY64" i="27"/>
  <c r="AH65" i="27"/>
  <c r="AI65" i="27"/>
  <c r="AV65" i="27" s="1"/>
  <c r="AJ65" i="27"/>
  <c r="AW65" i="27" s="1"/>
  <c r="AK65" i="27"/>
  <c r="AX65" i="27" s="1"/>
  <c r="AL65" i="27"/>
  <c r="AY65" i="27" s="1"/>
  <c r="AM65" i="27"/>
  <c r="AZ65" i="27" s="1"/>
  <c r="AN65" i="27"/>
  <c r="BA65" i="27" s="1"/>
  <c r="AR65" i="27"/>
  <c r="AS65" i="27"/>
  <c r="BC65" i="27"/>
  <c r="AH66" i="27"/>
  <c r="AI66" i="27"/>
  <c r="AV66" i="27" s="1"/>
  <c r="AJ66" i="27"/>
  <c r="AW66" i="27" s="1"/>
  <c r="AK66" i="27"/>
  <c r="AL66" i="27"/>
  <c r="AY66" i="27" s="1"/>
  <c r="AM66" i="27"/>
  <c r="AZ66" i="27" s="1"/>
  <c r="AN66" i="27"/>
  <c r="BA66" i="27" s="1"/>
  <c r="AR66" i="27"/>
  <c r="AS66" i="27"/>
  <c r="AX66" i="27"/>
  <c r="BC66" i="27"/>
  <c r="AH67" i="27"/>
  <c r="AI67" i="27"/>
  <c r="AV67" i="27" s="1"/>
  <c r="AU67" i="27" s="1"/>
  <c r="BE67" i="27" s="1"/>
  <c r="AJ67" i="27"/>
  <c r="AW67" i="27" s="1"/>
  <c r="AK67" i="27"/>
  <c r="AX67" i="27" s="1"/>
  <c r="AL67" i="27"/>
  <c r="AY67" i="27" s="1"/>
  <c r="AM67" i="27"/>
  <c r="AZ67" i="27" s="1"/>
  <c r="AN67" i="27"/>
  <c r="BA67" i="27" s="1"/>
  <c r="AR67" i="27"/>
  <c r="AS67" i="27"/>
  <c r="BC67" i="27"/>
  <c r="AH68" i="27"/>
  <c r="AI68" i="27"/>
  <c r="AV68" i="27" s="1"/>
  <c r="AU68" i="27" s="1"/>
  <c r="BE68" i="27" s="1"/>
  <c r="AJ68" i="27"/>
  <c r="AW68" i="27" s="1"/>
  <c r="AK68" i="27"/>
  <c r="AX68" i="27" s="1"/>
  <c r="AL68" i="27"/>
  <c r="AM68" i="27"/>
  <c r="AN68" i="27"/>
  <c r="AR68" i="27"/>
  <c r="AS68" i="27"/>
  <c r="AY68" i="27"/>
  <c r="AZ68" i="27"/>
  <c r="BA68" i="27"/>
  <c r="BC68" i="27"/>
  <c r="AH69" i="27"/>
  <c r="AI69" i="27"/>
  <c r="AV69" i="27" s="1"/>
  <c r="AU69" i="27" s="1"/>
  <c r="BE69" i="27" s="1"/>
  <c r="AJ69" i="27"/>
  <c r="AK69" i="27"/>
  <c r="AL69" i="27"/>
  <c r="AM69" i="27"/>
  <c r="AZ69" i="27" s="1"/>
  <c r="AN69" i="27"/>
  <c r="BA69" i="27" s="1"/>
  <c r="AR69" i="27"/>
  <c r="AS69" i="27"/>
  <c r="AW69" i="27"/>
  <c r="AX69" i="27"/>
  <c r="AY69" i="27"/>
  <c r="BC69" i="27"/>
  <c r="AH70" i="27"/>
  <c r="AI70" i="27"/>
  <c r="AJ70" i="27"/>
  <c r="AW70" i="27" s="1"/>
  <c r="AK70" i="27"/>
  <c r="AL70" i="27"/>
  <c r="AM70" i="27"/>
  <c r="AN70" i="27"/>
  <c r="BA70" i="27" s="1"/>
  <c r="AR70" i="27"/>
  <c r="BC70" i="27" s="1"/>
  <c r="AS70" i="27"/>
  <c r="AV70" i="27"/>
  <c r="AU70" i="27" s="1"/>
  <c r="BE70" i="27" s="1"/>
  <c r="AX70" i="27"/>
  <c r="AY70" i="27"/>
  <c r="AZ70" i="27"/>
  <c r="AH71" i="27"/>
  <c r="AI71" i="27"/>
  <c r="AV71" i="27" s="1"/>
  <c r="AU71" i="27" s="1"/>
  <c r="BE71" i="27" s="1"/>
  <c r="AJ71" i="27"/>
  <c r="AW71" i="27" s="1"/>
  <c r="AK71" i="27"/>
  <c r="AX71" i="27" s="1"/>
  <c r="AL71" i="27"/>
  <c r="AY71" i="27" s="1"/>
  <c r="AM71" i="27"/>
  <c r="AZ71" i="27" s="1"/>
  <c r="AN71" i="27"/>
  <c r="BA71" i="27" s="1"/>
  <c r="AR71" i="27"/>
  <c r="AS71" i="27"/>
  <c r="BC71" i="27"/>
  <c r="AH72" i="27"/>
  <c r="AI72" i="27"/>
  <c r="AV72" i="27" s="1"/>
  <c r="AU72" i="27" s="1"/>
  <c r="BE72" i="27" s="1"/>
  <c r="AJ72" i="27"/>
  <c r="AW72" i="27" s="1"/>
  <c r="AK72" i="27"/>
  <c r="AX72" i="27" s="1"/>
  <c r="AL72" i="27"/>
  <c r="AM72" i="27"/>
  <c r="AN72" i="27"/>
  <c r="AR72" i="27"/>
  <c r="AS72" i="27"/>
  <c r="AY72" i="27"/>
  <c r="AZ72" i="27"/>
  <c r="BA72" i="27"/>
  <c r="BC72" i="27"/>
  <c r="AH73" i="27"/>
  <c r="AI73" i="27"/>
  <c r="AV73" i="27" s="1"/>
  <c r="AJ73" i="27"/>
  <c r="AW73" i="27" s="1"/>
  <c r="AK73" i="27"/>
  <c r="AX73" i="27" s="1"/>
  <c r="AL73" i="27"/>
  <c r="AY73" i="27" s="1"/>
  <c r="AM73" i="27"/>
  <c r="AN73" i="27"/>
  <c r="BA73" i="27" s="1"/>
  <c r="AR73" i="27"/>
  <c r="AS73" i="27"/>
  <c r="AZ73" i="27"/>
  <c r="BC73" i="27"/>
  <c r="AH74" i="27"/>
  <c r="AI74" i="27"/>
  <c r="AV74" i="27" s="1"/>
  <c r="AU74" i="27" s="1"/>
  <c r="BE74" i="27" s="1"/>
  <c r="AJ74" i="27"/>
  <c r="AW74" i="27" s="1"/>
  <c r="AK74" i="27"/>
  <c r="AL74" i="27"/>
  <c r="AM74" i="27"/>
  <c r="AN74" i="27"/>
  <c r="AR74" i="27"/>
  <c r="AS74" i="27"/>
  <c r="AX74" i="27"/>
  <c r="AY74" i="27"/>
  <c r="AZ74" i="27"/>
  <c r="BA74" i="27"/>
  <c r="BC74" i="27"/>
  <c r="AH75" i="27"/>
  <c r="AI75" i="27"/>
  <c r="AJ75" i="27"/>
  <c r="AK75" i="27"/>
  <c r="AL75" i="27"/>
  <c r="AM75" i="27"/>
  <c r="AZ75" i="27" s="1"/>
  <c r="AN75" i="27"/>
  <c r="AR75" i="27"/>
  <c r="BC75" i="27" s="1"/>
  <c r="AS75" i="27"/>
  <c r="AV75" i="27"/>
  <c r="AW75" i="27"/>
  <c r="AU75" i="27" s="1"/>
  <c r="BE75" i="27" s="1"/>
  <c r="AX75" i="27"/>
  <c r="AY75" i="27"/>
  <c r="BA75" i="27"/>
  <c r="AH76" i="27"/>
  <c r="AI76" i="27"/>
  <c r="AV76" i="27" s="1"/>
  <c r="AJ76" i="27"/>
  <c r="AK76" i="27"/>
  <c r="AL76" i="27"/>
  <c r="AM76" i="27"/>
  <c r="AZ76" i="27" s="1"/>
  <c r="AN76" i="27"/>
  <c r="BA76" i="27" s="1"/>
  <c r="AR76" i="27"/>
  <c r="BC76" i="27" s="1"/>
  <c r="AS76" i="27"/>
  <c r="AW76" i="27"/>
  <c r="AX76" i="27"/>
  <c r="AU76" i="27" s="1"/>
  <c r="BE76" i="27" s="1"/>
  <c r="AY76" i="27"/>
  <c r="AH77" i="27"/>
  <c r="AI77" i="27"/>
  <c r="AJ77" i="27"/>
  <c r="AW77" i="27" s="1"/>
  <c r="AK77" i="27"/>
  <c r="AX77" i="27" s="1"/>
  <c r="AL77" i="27"/>
  <c r="AY77" i="27" s="1"/>
  <c r="AM77" i="27"/>
  <c r="AN77" i="27"/>
  <c r="BA77" i="27" s="1"/>
  <c r="AR77" i="27"/>
  <c r="AS77" i="27"/>
  <c r="AV77" i="27"/>
  <c r="AU77" i="27" s="1"/>
  <c r="BE77" i="27" s="1"/>
  <c r="AZ77" i="27"/>
  <c r="BC77" i="27"/>
  <c r="AH78" i="27"/>
  <c r="AI78" i="27"/>
  <c r="AV78" i="27" s="1"/>
  <c r="AJ78" i="27"/>
  <c r="AW78" i="27" s="1"/>
  <c r="AK78" i="27"/>
  <c r="AL78" i="27"/>
  <c r="AY78" i="27" s="1"/>
  <c r="AM78" i="27"/>
  <c r="AN78" i="27"/>
  <c r="AR78" i="27"/>
  <c r="AS78" i="27"/>
  <c r="AX78" i="27"/>
  <c r="AZ78" i="27"/>
  <c r="BA78" i="27"/>
  <c r="BC78" i="27"/>
  <c r="AH79" i="27"/>
  <c r="AI79" i="27"/>
  <c r="AJ79" i="27"/>
  <c r="AK79" i="27"/>
  <c r="AX79" i="27" s="1"/>
  <c r="AL79" i="27"/>
  <c r="AY79" i="27" s="1"/>
  <c r="AM79" i="27"/>
  <c r="AZ79" i="27" s="1"/>
  <c r="AN79" i="27"/>
  <c r="BA79" i="27" s="1"/>
  <c r="AR79" i="27"/>
  <c r="AS79" i="27"/>
  <c r="AV79" i="27"/>
  <c r="AW79" i="27"/>
  <c r="BC79" i="27"/>
  <c r="AH80" i="27"/>
  <c r="AI80" i="27"/>
  <c r="AV80" i="27" s="1"/>
  <c r="AJ80" i="27"/>
  <c r="AW80" i="27" s="1"/>
  <c r="AK80" i="27"/>
  <c r="AX80" i="27" s="1"/>
  <c r="AL80" i="27"/>
  <c r="AM80" i="27"/>
  <c r="AN80" i="27"/>
  <c r="AR80" i="27"/>
  <c r="BC80" i="27" s="1"/>
  <c r="AS80" i="27"/>
  <c r="AY80" i="27"/>
  <c r="AZ80" i="27"/>
  <c r="BA80" i="27"/>
  <c r="AH81" i="27"/>
  <c r="AI81" i="27"/>
  <c r="AJ81" i="27"/>
  <c r="AK81" i="27"/>
  <c r="AL81" i="27"/>
  <c r="AM81" i="27"/>
  <c r="AN81" i="27"/>
  <c r="BA81" i="27" s="1"/>
  <c r="AR81" i="27"/>
  <c r="AS81" i="27"/>
  <c r="AV81" i="27"/>
  <c r="AW81" i="27"/>
  <c r="AX81" i="27"/>
  <c r="AY81" i="27"/>
  <c r="AZ81" i="27"/>
  <c r="BC81" i="27"/>
  <c r="AH82" i="27"/>
  <c r="AI82" i="27"/>
  <c r="AV82" i="27" s="1"/>
  <c r="AJ82" i="27"/>
  <c r="AW82" i="27" s="1"/>
  <c r="AK82" i="27"/>
  <c r="AL82" i="27"/>
  <c r="AM82" i="27"/>
  <c r="AZ82" i="27" s="1"/>
  <c r="AN82" i="27"/>
  <c r="BA82" i="27" s="1"/>
  <c r="AR82" i="27"/>
  <c r="BC82" i="27" s="1"/>
  <c r="AS82" i="27"/>
  <c r="AX82" i="27"/>
  <c r="AY82" i="27"/>
  <c r="AH83" i="27"/>
  <c r="AI83" i="27"/>
  <c r="AV83" i="27" s="1"/>
  <c r="AJ83" i="27"/>
  <c r="AW83" i="27" s="1"/>
  <c r="AK83" i="27"/>
  <c r="AX83" i="27" s="1"/>
  <c r="AL83" i="27"/>
  <c r="AY83" i="27" s="1"/>
  <c r="AM83" i="27"/>
  <c r="AZ83" i="27" s="1"/>
  <c r="AN83" i="27"/>
  <c r="BA83" i="27" s="1"/>
  <c r="AR83" i="27"/>
  <c r="BC83" i="27" s="1"/>
  <c r="AS83" i="27"/>
  <c r="AH84" i="27"/>
  <c r="AI84" i="27"/>
  <c r="AV84" i="27" s="1"/>
  <c r="AJ84" i="27"/>
  <c r="AW84" i="27" s="1"/>
  <c r="AK84" i="27"/>
  <c r="AL84" i="27"/>
  <c r="AM84" i="27"/>
  <c r="AZ84" i="27" s="1"/>
  <c r="AN84" i="27"/>
  <c r="BA84" i="27" s="1"/>
  <c r="AR84" i="27"/>
  <c r="BC84" i="27" s="1"/>
  <c r="AS84" i="27"/>
  <c r="AX84" i="27"/>
  <c r="AY84" i="27"/>
  <c r="AH85" i="27"/>
  <c r="AI85" i="27"/>
  <c r="AV85" i="27" s="1"/>
  <c r="AJ85" i="27"/>
  <c r="AW85" i="27" s="1"/>
  <c r="AK85" i="27"/>
  <c r="AX85" i="27" s="1"/>
  <c r="AL85" i="27"/>
  <c r="AM85" i="27"/>
  <c r="AN85" i="27"/>
  <c r="BA85" i="27" s="1"/>
  <c r="AR85" i="27"/>
  <c r="AS85" i="27"/>
  <c r="AY85" i="27"/>
  <c r="AZ85" i="27"/>
  <c r="BC85" i="27"/>
  <c r="AH86" i="27"/>
  <c r="AI86" i="27"/>
  <c r="AJ86" i="27"/>
  <c r="AW86" i="27" s="1"/>
  <c r="AK86" i="27"/>
  <c r="AL86" i="27"/>
  <c r="AM86" i="27"/>
  <c r="AN86" i="27"/>
  <c r="AR86" i="27"/>
  <c r="AS86" i="27"/>
  <c r="AV86" i="27"/>
  <c r="AX86" i="27"/>
  <c r="AY86" i="27"/>
  <c r="AZ86" i="27"/>
  <c r="BA86" i="27"/>
  <c r="BC86" i="27"/>
  <c r="AH87" i="27"/>
  <c r="AI87" i="27"/>
  <c r="AJ87" i="27"/>
  <c r="AK87" i="27"/>
  <c r="AL87" i="27"/>
  <c r="AM87" i="27"/>
  <c r="AZ87" i="27" s="1"/>
  <c r="AN87" i="27"/>
  <c r="AR87" i="27"/>
  <c r="AS87" i="27"/>
  <c r="AV87" i="27"/>
  <c r="AW87" i="27"/>
  <c r="AX87" i="27"/>
  <c r="AY87" i="27"/>
  <c r="AU87" i="27" s="1"/>
  <c r="BE87" i="27" s="1"/>
  <c r="BA87" i="27"/>
  <c r="BC87" i="27"/>
  <c r="AH88" i="27"/>
  <c r="AI88" i="27"/>
  <c r="AV88" i="27" s="1"/>
  <c r="AJ88" i="27"/>
  <c r="AK88" i="27"/>
  <c r="AL88" i="27"/>
  <c r="AM88" i="27"/>
  <c r="AZ88" i="27" s="1"/>
  <c r="AN88" i="27"/>
  <c r="BA88" i="27" s="1"/>
  <c r="AR88" i="27"/>
  <c r="BC88" i="27" s="1"/>
  <c r="AS88" i="27"/>
  <c r="AW88" i="27"/>
  <c r="AX88" i="27"/>
  <c r="AU88" i="27" s="1"/>
  <c r="BE88" i="27" s="1"/>
  <c r="AY88" i="27"/>
  <c r="AH89" i="27"/>
  <c r="AI89" i="27"/>
  <c r="AV89" i="27" s="1"/>
  <c r="AJ89" i="27"/>
  <c r="AW89" i="27" s="1"/>
  <c r="AK89" i="27"/>
  <c r="AX89" i="27" s="1"/>
  <c r="AL89" i="27"/>
  <c r="AM89" i="27"/>
  <c r="AN89" i="27"/>
  <c r="BA89" i="27" s="1"/>
  <c r="AR89" i="27"/>
  <c r="AS89" i="27"/>
  <c r="AY89" i="27"/>
  <c r="AZ89" i="27"/>
  <c r="AU89" i="27" s="1"/>
  <c r="BE89" i="27" s="1"/>
  <c r="BC89" i="27"/>
  <c r="AH90" i="27"/>
  <c r="AI90" i="27"/>
  <c r="AJ90" i="27"/>
  <c r="AW90" i="27" s="1"/>
  <c r="AK90" i="27"/>
  <c r="AL90" i="27"/>
  <c r="AM90" i="27"/>
  <c r="AN90" i="27"/>
  <c r="AR90" i="27"/>
  <c r="AS90" i="27"/>
  <c r="AV90" i="27"/>
  <c r="AX90" i="27"/>
  <c r="AY90" i="27"/>
  <c r="AZ90" i="27"/>
  <c r="BA90" i="27"/>
  <c r="BC90" i="27"/>
  <c r="AH91" i="27"/>
  <c r="AI91" i="27"/>
  <c r="AJ91" i="27"/>
  <c r="AK91" i="27"/>
  <c r="AL91" i="27"/>
  <c r="AM91" i="27"/>
  <c r="AZ91" i="27" s="1"/>
  <c r="AN91" i="27"/>
  <c r="AR91" i="27"/>
  <c r="AS91" i="27"/>
  <c r="AV91" i="27"/>
  <c r="AW91" i="27"/>
  <c r="AU91" i="27" s="1"/>
  <c r="BE91" i="27" s="1"/>
  <c r="AX91" i="27"/>
  <c r="AY91" i="27"/>
  <c r="BA91" i="27"/>
  <c r="BC91" i="27"/>
  <c r="AH92" i="27"/>
  <c r="AI92" i="27"/>
  <c r="AV92" i="27" s="1"/>
  <c r="AJ92" i="27"/>
  <c r="AK92" i="27"/>
  <c r="AL92" i="27"/>
  <c r="AM92" i="27"/>
  <c r="AN92" i="27"/>
  <c r="BA92" i="27" s="1"/>
  <c r="AU92" i="27" s="1"/>
  <c r="BE92" i="27" s="1"/>
  <c r="AR92" i="27"/>
  <c r="BC92" i="27" s="1"/>
  <c r="AS92" i="27"/>
  <c r="AW92" i="27"/>
  <c r="AX92" i="27"/>
  <c r="AY92" i="27"/>
  <c r="AZ92" i="27"/>
  <c r="AH93" i="27"/>
  <c r="AI93" i="27"/>
  <c r="AJ93" i="27"/>
  <c r="AK93" i="27"/>
  <c r="AX93" i="27" s="1"/>
  <c r="AL93" i="27"/>
  <c r="AY93" i="27" s="1"/>
  <c r="AM93" i="27"/>
  <c r="AZ93" i="27" s="1"/>
  <c r="AN93" i="27"/>
  <c r="BA93" i="27" s="1"/>
  <c r="AR93" i="27"/>
  <c r="AS93" i="27"/>
  <c r="AV93" i="27"/>
  <c r="AU93" i="27" s="1"/>
  <c r="BE93" i="27" s="1"/>
  <c r="AW93" i="27"/>
  <c r="BC93" i="27"/>
  <c r="AH94" i="27"/>
  <c r="AI94" i="27"/>
  <c r="AV94" i="27" s="1"/>
  <c r="AU94" i="27" s="1"/>
  <c r="BE94" i="27" s="1"/>
  <c r="AJ94" i="27"/>
  <c r="AW94" i="27" s="1"/>
  <c r="AK94" i="27"/>
  <c r="AL94" i="27"/>
  <c r="AY94" i="27" s="1"/>
  <c r="AM94" i="27"/>
  <c r="AZ94" i="27" s="1"/>
  <c r="AN94" i="27"/>
  <c r="BA94" i="27" s="1"/>
  <c r="AR94" i="27"/>
  <c r="BC94" i="27" s="1"/>
  <c r="AS94" i="27"/>
  <c r="AX94" i="27"/>
  <c r="AH95" i="27"/>
  <c r="AI95" i="27"/>
  <c r="AV95" i="27" s="1"/>
  <c r="AJ95" i="27"/>
  <c r="AW95" i="27" s="1"/>
  <c r="AK95" i="27"/>
  <c r="AX95" i="27" s="1"/>
  <c r="AL95" i="27"/>
  <c r="AM95" i="27"/>
  <c r="AZ95" i="27" s="1"/>
  <c r="AN95" i="27"/>
  <c r="AR95" i="27"/>
  <c r="AS95" i="27"/>
  <c r="AY95" i="27"/>
  <c r="BA95" i="27"/>
  <c r="AU95" i="27" s="1"/>
  <c r="BE95" i="27" s="1"/>
  <c r="BC95" i="27"/>
  <c r="AH96" i="27"/>
  <c r="AI96" i="27"/>
  <c r="AV96" i="27" s="1"/>
  <c r="AJ96" i="27"/>
  <c r="AK96" i="27"/>
  <c r="AL96" i="27"/>
  <c r="AM96" i="27"/>
  <c r="AN96" i="27"/>
  <c r="AR96" i="27"/>
  <c r="BC96" i="27" s="1"/>
  <c r="AS96" i="27"/>
  <c r="AW96" i="27"/>
  <c r="AX96" i="27"/>
  <c r="AY96" i="27"/>
  <c r="AZ96" i="27"/>
  <c r="BA96" i="27"/>
  <c r="AH97" i="27"/>
  <c r="AI97" i="27"/>
  <c r="AJ97" i="27"/>
  <c r="AK97" i="27"/>
  <c r="AX97" i="27" s="1"/>
  <c r="AL97" i="27"/>
  <c r="AY97" i="27" s="1"/>
  <c r="AM97" i="27"/>
  <c r="AN97" i="27"/>
  <c r="BA97" i="27" s="1"/>
  <c r="AR97" i="27"/>
  <c r="AS97" i="27"/>
  <c r="AV97" i="27"/>
  <c r="AW97" i="27"/>
  <c r="AU97" i="27" s="1"/>
  <c r="BE97" i="27" s="1"/>
  <c r="AZ97" i="27"/>
  <c r="BC97" i="27"/>
  <c r="AH98" i="27"/>
  <c r="AI98" i="27"/>
  <c r="AV98" i="27" s="1"/>
  <c r="AJ98" i="27"/>
  <c r="AW98" i="27" s="1"/>
  <c r="AK98" i="27"/>
  <c r="AL98" i="27"/>
  <c r="AM98" i="27"/>
  <c r="AN98" i="27"/>
  <c r="AR98" i="27"/>
  <c r="AS98" i="27"/>
  <c r="AX98" i="27"/>
  <c r="AY98" i="27"/>
  <c r="AZ98" i="27"/>
  <c r="BA98" i="27"/>
  <c r="BC98" i="27"/>
  <c r="AH99" i="27"/>
  <c r="AI99" i="27"/>
  <c r="AJ99" i="27"/>
  <c r="AK99" i="27"/>
  <c r="AL99" i="27"/>
  <c r="AM99" i="27"/>
  <c r="AZ99" i="27" s="1"/>
  <c r="AN99" i="27"/>
  <c r="AR99" i="27"/>
  <c r="BC99" i="27" s="1"/>
  <c r="AS99" i="27"/>
  <c r="AV99" i="27"/>
  <c r="AW99" i="27"/>
  <c r="AX99" i="27"/>
  <c r="AY99" i="27"/>
  <c r="BA99" i="27"/>
  <c r="AH100" i="27"/>
  <c r="AI100" i="27"/>
  <c r="AV100" i="27" s="1"/>
  <c r="AJ100" i="27"/>
  <c r="AW100" i="27" s="1"/>
  <c r="AK100" i="27"/>
  <c r="AL100" i="27"/>
  <c r="AM100" i="27"/>
  <c r="AZ100" i="27" s="1"/>
  <c r="AN100" i="27"/>
  <c r="BA100" i="27" s="1"/>
  <c r="AR100" i="27"/>
  <c r="AS100" i="27"/>
  <c r="AX100" i="27"/>
  <c r="AY100" i="27"/>
  <c r="BC100" i="27"/>
  <c r="AH101" i="27"/>
  <c r="AI101" i="27"/>
  <c r="AV101" i="27" s="1"/>
  <c r="AJ101" i="27"/>
  <c r="AW101" i="27" s="1"/>
  <c r="AK101" i="27"/>
  <c r="AX101" i="27" s="1"/>
  <c r="AL101" i="27"/>
  <c r="AM101" i="27"/>
  <c r="AN101" i="27"/>
  <c r="BA101" i="27" s="1"/>
  <c r="AR101" i="27"/>
  <c r="AS101" i="27"/>
  <c r="AY101" i="27"/>
  <c r="AZ101" i="27"/>
  <c r="BC101" i="27"/>
  <c r="AH102" i="27"/>
  <c r="AI102" i="27"/>
  <c r="AV102" i="27" s="1"/>
  <c r="AJ102" i="27"/>
  <c r="AW102" i="27" s="1"/>
  <c r="AK102" i="27"/>
  <c r="AL102" i="27"/>
  <c r="AM102" i="27"/>
  <c r="AN102" i="27"/>
  <c r="AR102" i="27"/>
  <c r="AS102" i="27"/>
  <c r="AX102" i="27"/>
  <c r="AY102" i="27"/>
  <c r="AZ102" i="27"/>
  <c r="BA102" i="27"/>
  <c r="BC102" i="27"/>
  <c r="AH103" i="27"/>
  <c r="AI103" i="27"/>
  <c r="AV103" i="27" s="1"/>
  <c r="AU103" i="27" s="1"/>
  <c r="BE103" i="27" s="1"/>
  <c r="AJ103" i="27"/>
  <c r="AW103" i="27" s="1"/>
  <c r="AK103" i="27"/>
  <c r="AX103" i="27" s="1"/>
  <c r="AL103" i="27"/>
  <c r="AY103" i="27" s="1"/>
  <c r="AM103" i="27"/>
  <c r="AZ103" i="27" s="1"/>
  <c r="AN103" i="27"/>
  <c r="AR103" i="27"/>
  <c r="AS103" i="27"/>
  <c r="BA103" i="27"/>
  <c r="BC103" i="27"/>
  <c r="AH104" i="27"/>
  <c r="AI104" i="27"/>
  <c r="AV104" i="27" s="1"/>
  <c r="AU104" i="27" s="1"/>
  <c r="BE104" i="27" s="1"/>
  <c r="AJ104" i="27"/>
  <c r="AK104" i="27"/>
  <c r="AL104" i="27"/>
  <c r="AM104" i="27"/>
  <c r="AN104" i="27"/>
  <c r="AR104" i="27"/>
  <c r="AS104" i="27"/>
  <c r="AW104" i="27"/>
  <c r="AX104" i="27"/>
  <c r="AY104" i="27"/>
  <c r="AZ104" i="27"/>
  <c r="BA104" i="27"/>
  <c r="BC104" i="27"/>
  <c r="AH105" i="27"/>
  <c r="AI105" i="27"/>
  <c r="AJ105" i="27"/>
  <c r="AK105" i="27"/>
  <c r="AL105" i="27"/>
  <c r="AM105" i="27"/>
  <c r="AZ105" i="27" s="1"/>
  <c r="AN105" i="27"/>
  <c r="BA105" i="27" s="1"/>
  <c r="AR105" i="27"/>
  <c r="AS105" i="27"/>
  <c r="AV105" i="27"/>
  <c r="AW105" i="27"/>
  <c r="AU105" i="27" s="1"/>
  <c r="BE105" i="27" s="1"/>
  <c r="AX105" i="27"/>
  <c r="AY105" i="27"/>
  <c r="BC105" i="27"/>
  <c r="AH106" i="27"/>
  <c r="AI106" i="27"/>
  <c r="AJ106" i="27"/>
  <c r="AW106" i="27" s="1"/>
  <c r="AK106" i="27"/>
  <c r="AL106" i="27"/>
  <c r="AY106" i="27" s="1"/>
  <c r="AM106" i="27"/>
  <c r="AZ106" i="27" s="1"/>
  <c r="AN106" i="27"/>
  <c r="AR106" i="27"/>
  <c r="AS106" i="27"/>
  <c r="AV106" i="27"/>
  <c r="AU106" i="27" s="1"/>
  <c r="BE106" i="27" s="1"/>
  <c r="AX106" i="27"/>
  <c r="BA106" i="27"/>
  <c r="BC106" i="27"/>
  <c r="AH107" i="27"/>
  <c r="AI107" i="27"/>
  <c r="AV107" i="27" s="1"/>
  <c r="AJ107" i="27"/>
  <c r="AW107" i="27" s="1"/>
  <c r="AK107" i="27"/>
  <c r="AL107" i="27"/>
  <c r="AM107" i="27"/>
  <c r="AZ107" i="27" s="1"/>
  <c r="AN107" i="27"/>
  <c r="AR107" i="27"/>
  <c r="AS107" i="27"/>
  <c r="AX107" i="27"/>
  <c r="AY107" i="27"/>
  <c r="BA107" i="27"/>
  <c r="BC107" i="27"/>
  <c r="AH108" i="27"/>
  <c r="AI108" i="27"/>
  <c r="AV108" i="27" s="1"/>
  <c r="AJ108" i="27"/>
  <c r="AK108" i="27"/>
  <c r="AL108" i="27"/>
  <c r="AM108" i="27"/>
  <c r="AN108" i="27"/>
  <c r="AR108" i="27"/>
  <c r="AS108" i="27"/>
  <c r="AW108" i="27"/>
  <c r="AX108" i="27"/>
  <c r="AU108" i="27" s="1"/>
  <c r="BE108" i="27" s="1"/>
  <c r="AY108" i="27"/>
  <c r="AZ108" i="27"/>
  <c r="BA108" i="27"/>
  <c r="BC108" i="27"/>
  <c r="AH109" i="27"/>
  <c r="AI109" i="27"/>
  <c r="AJ109" i="27"/>
  <c r="AK109" i="27"/>
  <c r="AL109" i="27"/>
  <c r="AM109" i="27"/>
  <c r="AN109" i="27"/>
  <c r="BA109" i="27" s="1"/>
  <c r="AR109" i="27"/>
  <c r="AS109" i="27"/>
  <c r="AU109" i="27"/>
  <c r="BE109" i="27" s="1"/>
  <c r="AV109" i="27"/>
  <c r="AW109" i="27"/>
  <c r="AX109" i="27"/>
  <c r="AY109" i="27"/>
  <c r="AZ109" i="27"/>
  <c r="BC109" i="27"/>
  <c r="AH110" i="27"/>
  <c r="AI110" i="27"/>
  <c r="AJ110" i="27"/>
  <c r="AW110" i="27" s="1"/>
  <c r="AK110" i="27"/>
  <c r="AL110" i="27"/>
  <c r="AY110" i="27" s="1"/>
  <c r="AM110" i="27"/>
  <c r="AZ110" i="27" s="1"/>
  <c r="AU110" i="27" s="1"/>
  <c r="BE110" i="27" s="1"/>
  <c r="AN110" i="27"/>
  <c r="BA110" i="27" s="1"/>
  <c r="AR110" i="27"/>
  <c r="BC110" i="27" s="1"/>
  <c r="AS110" i="27"/>
  <c r="AV110" i="27"/>
  <c r="AX110" i="27"/>
  <c r="AH111" i="27"/>
  <c r="AI111" i="27"/>
  <c r="AJ111" i="27"/>
  <c r="AW111" i="27" s="1"/>
  <c r="AK111" i="27"/>
  <c r="AX111" i="27" s="1"/>
  <c r="AL111" i="27"/>
  <c r="AM111" i="27"/>
  <c r="AZ111" i="27" s="1"/>
  <c r="AN111" i="27"/>
  <c r="BA111" i="27" s="1"/>
  <c r="AR111" i="27"/>
  <c r="BC111" i="27" s="1"/>
  <c r="AS111" i="27"/>
  <c r="AV111" i="27"/>
  <c r="AY111" i="27"/>
  <c r="AH112" i="27"/>
  <c r="AI112" i="27"/>
  <c r="AV112" i="27" s="1"/>
  <c r="AJ112" i="27"/>
  <c r="AW112" i="27" s="1"/>
  <c r="AK112" i="27"/>
  <c r="AX112" i="27" s="1"/>
  <c r="AL112" i="27"/>
  <c r="AM112" i="27"/>
  <c r="AZ112" i="27" s="1"/>
  <c r="AN112" i="27"/>
  <c r="BA112" i="27" s="1"/>
  <c r="AR112" i="27"/>
  <c r="AS112" i="27"/>
  <c r="AY112" i="27"/>
  <c r="BC112" i="27"/>
  <c r="AH113" i="27"/>
  <c r="AI113" i="27"/>
  <c r="AV113" i="27" s="1"/>
  <c r="AJ113" i="27"/>
  <c r="AW113" i="27" s="1"/>
  <c r="AK113" i="27"/>
  <c r="AX113" i="27" s="1"/>
  <c r="AL113" i="27"/>
  <c r="AY113" i="27" s="1"/>
  <c r="AM113" i="27"/>
  <c r="AN113" i="27"/>
  <c r="BA113" i="27" s="1"/>
  <c r="AR113" i="27"/>
  <c r="AS113" i="27"/>
  <c r="AZ113" i="27"/>
  <c r="BC113" i="27"/>
  <c r="AH114" i="27"/>
  <c r="AI114" i="27"/>
  <c r="AV114" i="27" s="1"/>
  <c r="AJ114" i="27"/>
  <c r="AW114" i="27" s="1"/>
  <c r="AK114" i="27"/>
  <c r="AL114" i="27"/>
  <c r="AM114" i="27"/>
  <c r="AN114" i="27"/>
  <c r="AR114" i="27"/>
  <c r="AS114" i="27"/>
  <c r="AX114" i="27"/>
  <c r="AY114" i="27"/>
  <c r="AZ114" i="27"/>
  <c r="BA114" i="27"/>
  <c r="BC114" i="27"/>
  <c r="AH115" i="27"/>
  <c r="AI115" i="27"/>
  <c r="AV115" i="27" s="1"/>
  <c r="AJ115" i="27"/>
  <c r="AW115" i="27" s="1"/>
  <c r="AK115" i="27"/>
  <c r="AX115" i="27" s="1"/>
  <c r="AL115" i="27"/>
  <c r="AM115" i="27"/>
  <c r="AN115" i="27"/>
  <c r="AR115" i="27"/>
  <c r="AS115" i="27"/>
  <c r="AY115" i="27"/>
  <c r="AZ115" i="27"/>
  <c r="BA115" i="27"/>
  <c r="BC115" i="27"/>
  <c r="AH116" i="27"/>
  <c r="AI116" i="27"/>
  <c r="AJ116" i="27"/>
  <c r="AK116" i="27"/>
  <c r="AL116" i="27"/>
  <c r="AM116" i="27"/>
  <c r="AN116" i="27"/>
  <c r="BA116" i="27" s="1"/>
  <c r="AR116" i="27"/>
  <c r="BC116" i="27" s="1"/>
  <c r="AS116" i="27"/>
  <c r="AV116" i="27"/>
  <c r="AW116" i="27"/>
  <c r="AU116" i="27" s="1"/>
  <c r="BE116" i="27" s="1"/>
  <c r="AX116" i="27"/>
  <c r="AY116" i="27"/>
  <c r="AZ116" i="27"/>
  <c r="AH117" i="27"/>
  <c r="AI117" i="27"/>
  <c r="AJ117" i="27"/>
  <c r="AW117" i="27" s="1"/>
  <c r="AK117" i="27"/>
  <c r="AX117" i="27" s="1"/>
  <c r="AL117" i="27"/>
  <c r="AY117" i="27" s="1"/>
  <c r="AM117" i="27"/>
  <c r="AN117" i="27"/>
  <c r="BA117" i="27" s="1"/>
  <c r="AR117" i="27"/>
  <c r="AS117" i="27"/>
  <c r="AV117" i="27"/>
  <c r="AU117" i="27" s="1"/>
  <c r="BE117" i="27" s="1"/>
  <c r="AZ117" i="27"/>
  <c r="BC117" i="27"/>
  <c r="AH118" i="27"/>
  <c r="AI118" i="27"/>
  <c r="AV118" i="27" s="1"/>
  <c r="AJ118" i="27"/>
  <c r="AW118" i="27" s="1"/>
  <c r="AK118" i="27"/>
  <c r="AL118" i="27"/>
  <c r="AM118" i="27"/>
  <c r="AN118" i="27"/>
  <c r="AR118" i="27"/>
  <c r="AS118" i="27"/>
  <c r="AX118" i="27"/>
  <c r="AY118" i="27"/>
  <c r="AZ118" i="27"/>
  <c r="BA118" i="27"/>
  <c r="BC118" i="27"/>
  <c r="AH119" i="27"/>
  <c r="AI119" i="27"/>
  <c r="AJ119" i="27"/>
  <c r="AK119" i="27"/>
  <c r="AL119" i="27"/>
  <c r="AM119" i="27"/>
  <c r="AN119" i="27"/>
  <c r="AR119" i="27"/>
  <c r="AS119" i="27"/>
  <c r="AV119" i="27"/>
  <c r="AU119" i="27" s="1"/>
  <c r="BE119" i="27" s="1"/>
  <c r="AW119" i="27"/>
  <c r="AX119" i="27"/>
  <c r="AY119" i="27"/>
  <c r="AZ119" i="27"/>
  <c r="BA119" i="27"/>
  <c r="BC119" i="27"/>
  <c r="AH120" i="27"/>
  <c r="AI120" i="27"/>
  <c r="AJ120" i="27"/>
  <c r="AK120" i="27"/>
  <c r="AL120" i="27"/>
  <c r="AM120" i="27"/>
  <c r="AZ120" i="27" s="1"/>
  <c r="AN120" i="27"/>
  <c r="BA120" i="27" s="1"/>
  <c r="AR120" i="27"/>
  <c r="BC120" i="27" s="1"/>
  <c r="AS120" i="27"/>
  <c r="AV120" i="27"/>
  <c r="AU120" i="27" s="1"/>
  <c r="BE120" i="27" s="1"/>
  <c r="AW120" i="27"/>
  <c r="AX120" i="27"/>
  <c r="AY120" i="27"/>
  <c r="AH121" i="27"/>
  <c r="AI121" i="27"/>
  <c r="AV121" i="27" s="1"/>
  <c r="AJ121" i="27"/>
  <c r="AK121" i="27"/>
  <c r="AX121" i="27" s="1"/>
  <c r="AL121" i="27"/>
  <c r="AY121" i="27" s="1"/>
  <c r="AM121" i="27"/>
  <c r="AZ121" i="27" s="1"/>
  <c r="AN121" i="27"/>
  <c r="BA121" i="27" s="1"/>
  <c r="AR121" i="27"/>
  <c r="BC121" i="27" s="1"/>
  <c r="AS121" i="27"/>
  <c r="AW121" i="27"/>
  <c r="AU121" i="27" s="1"/>
  <c r="BE121" i="27" s="1"/>
  <c r="AH122" i="27"/>
  <c r="AI122" i="27"/>
  <c r="AV122" i="27" s="1"/>
  <c r="AJ122" i="27"/>
  <c r="AW122" i="27" s="1"/>
  <c r="AK122" i="27"/>
  <c r="AX122" i="27" s="1"/>
  <c r="AL122" i="27"/>
  <c r="AY122" i="27" s="1"/>
  <c r="AM122" i="27"/>
  <c r="AZ122" i="27" s="1"/>
  <c r="AN122" i="27"/>
  <c r="AR122" i="27"/>
  <c r="BC122" i="27" s="1"/>
  <c r="AS122" i="27"/>
  <c r="BA122" i="27"/>
  <c r="AU122" i="27" s="1"/>
  <c r="BE122" i="27" s="1"/>
  <c r="AH123" i="27"/>
  <c r="AI123" i="27"/>
  <c r="AV123" i="27" s="1"/>
  <c r="AJ123" i="27"/>
  <c r="AW123" i="27" s="1"/>
  <c r="AK123" i="27"/>
  <c r="AX123" i="27" s="1"/>
  <c r="AL123" i="27"/>
  <c r="AM123" i="27"/>
  <c r="AZ123" i="27" s="1"/>
  <c r="AN123" i="27"/>
  <c r="BA123" i="27" s="1"/>
  <c r="AR123" i="27"/>
  <c r="AS123" i="27"/>
  <c r="AY123" i="27"/>
  <c r="BC123" i="27"/>
  <c r="AH124" i="27"/>
  <c r="AI124" i="27"/>
  <c r="AV124" i="27" s="1"/>
  <c r="AU124" i="27" s="1"/>
  <c r="BE124" i="27" s="1"/>
  <c r="AJ124" i="27"/>
  <c r="AW124" i="27" s="1"/>
  <c r="AK124" i="27"/>
  <c r="AX124" i="27" s="1"/>
  <c r="AL124" i="27"/>
  <c r="AM124" i="27"/>
  <c r="AN124" i="27"/>
  <c r="AR124" i="27"/>
  <c r="AS124" i="27"/>
  <c r="AY124" i="27"/>
  <c r="AZ124" i="27"/>
  <c r="BA124" i="27"/>
  <c r="BC124" i="27"/>
  <c r="AH125" i="27"/>
  <c r="AI125" i="27"/>
  <c r="AJ125" i="27"/>
  <c r="AK125" i="27"/>
  <c r="AL125" i="27"/>
  <c r="AM125" i="27"/>
  <c r="AN125" i="27"/>
  <c r="BA125" i="27" s="1"/>
  <c r="AR125" i="27"/>
  <c r="BC125" i="27" s="1"/>
  <c r="AS125" i="27"/>
  <c r="AV125" i="27"/>
  <c r="AU125" i="27" s="1"/>
  <c r="BE125" i="27" s="1"/>
  <c r="AW125" i="27"/>
  <c r="AX125" i="27"/>
  <c r="AY125" i="27"/>
  <c r="AZ125" i="27"/>
  <c r="AH126" i="27"/>
  <c r="AI126" i="27"/>
  <c r="AV126" i="27" s="1"/>
  <c r="AU126" i="27" s="1"/>
  <c r="BE126" i="27" s="1"/>
  <c r="AJ126" i="27"/>
  <c r="AW126" i="27" s="1"/>
  <c r="AK126" i="27"/>
  <c r="AL126" i="27"/>
  <c r="AY126" i="27" s="1"/>
  <c r="AM126" i="27"/>
  <c r="AZ126" i="27" s="1"/>
  <c r="AN126" i="27"/>
  <c r="BA126" i="27" s="1"/>
  <c r="AR126" i="27"/>
  <c r="AS126" i="27"/>
  <c r="AX126" i="27"/>
  <c r="BC126" i="27"/>
  <c r="AH127" i="27"/>
  <c r="AI127" i="27"/>
  <c r="AV127" i="27" s="1"/>
  <c r="AJ127" i="27"/>
  <c r="AW127" i="27" s="1"/>
  <c r="AK127" i="27"/>
  <c r="AL127" i="27"/>
  <c r="AM127" i="27"/>
  <c r="AN127" i="27"/>
  <c r="AR127" i="27"/>
  <c r="AS127" i="27"/>
  <c r="AX127" i="27"/>
  <c r="AY127" i="27"/>
  <c r="AZ127" i="27"/>
  <c r="BA127" i="27"/>
  <c r="BC127" i="27"/>
  <c r="AH128" i="27"/>
  <c r="AI128" i="27"/>
  <c r="AV128" i="27" s="1"/>
  <c r="AU128" i="27" s="1"/>
  <c r="BE128" i="27" s="1"/>
  <c r="AJ128" i="27"/>
  <c r="AK128" i="27"/>
  <c r="AL128" i="27"/>
  <c r="AM128" i="27"/>
  <c r="AN128" i="27"/>
  <c r="AR128" i="27"/>
  <c r="AS128" i="27"/>
  <c r="AW128" i="27"/>
  <c r="AX128" i="27"/>
  <c r="AY128" i="27"/>
  <c r="AZ128" i="27"/>
  <c r="BA128" i="27"/>
  <c r="BC128" i="27"/>
  <c r="AH129" i="27"/>
  <c r="AI129" i="27"/>
  <c r="AJ129" i="27"/>
  <c r="AK129" i="27"/>
  <c r="AL129" i="27"/>
  <c r="AM129" i="27"/>
  <c r="AZ129" i="27" s="1"/>
  <c r="AN129" i="27"/>
  <c r="BA129" i="27" s="1"/>
  <c r="AR129" i="27"/>
  <c r="BC129" i="27" s="1"/>
  <c r="AS129" i="27"/>
  <c r="AV129" i="27"/>
  <c r="AW129" i="27"/>
  <c r="AU129" i="27" s="1"/>
  <c r="BE129" i="27" s="1"/>
  <c r="AX129" i="27"/>
  <c r="AY129" i="27"/>
  <c r="AH130" i="27"/>
  <c r="AI130" i="27"/>
  <c r="AJ130" i="27"/>
  <c r="AW130" i="27" s="1"/>
  <c r="AK130" i="27"/>
  <c r="AL130" i="27"/>
  <c r="AY130" i="27" s="1"/>
  <c r="AM130" i="27"/>
  <c r="AZ130" i="27" s="1"/>
  <c r="AN130" i="27"/>
  <c r="BA130" i="27" s="1"/>
  <c r="AR130" i="27"/>
  <c r="BC130" i="27" s="1"/>
  <c r="AS130" i="27"/>
  <c r="AV130" i="27"/>
  <c r="AU130" i="27" s="1"/>
  <c r="BE130" i="27" s="1"/>
  <c r="AX130" i="27"/>
  <c r="AH131" i="27"/>
  <c r="AI131" i="27"/>
  <c r="AJ131" i="27"/>
  <c r="AW131" i="27" s="1"/>
  <c r="AK131" i="27"/>
  <c r="AX131" i="27" s="1"/>
  <c r="AL131" i="27"/>
  <c r="AY131" i="27" s="1"/>
  <c r="AM131" i="27"/>
  <c r="AN131" i="27"/>
  <c r="AR131" i="27"/>
  <c r="BC131" i="27" s="1"/>
  <c r="AS131" i="27"/>
  <c r="AV131" i="27"/>
  <c r="AZ131" i="27"/>
  <c r="AU131" i="27" s="1"/>
  <c r="BE131" i="27" s="1"/>
  <c r="BA131" i="27"/>
  <c r="AH132" i="27"/>
  <c r="AI132" i="27"/>
  <c r="AJ132" i="27"/>
  <c r="AK132" i="27"/>
  <c r="AL132" i="27"/>
  <c r="AM132" i="27"/>
  <c r="AZ132" i="27" s="1"/>
  <c r="AN132" i="27"/>
  <c r="AR132" i="27"/>
  <c r="BC132" i="27" s="1"/>
  <c r="AS132" i="27"/>
  <c r="AV132" i="27"/>
  <c r="AW132" i="27"/>
  <c r="AX132" i="27"/>
  <c r="AY132" i="27"/>
  <c r="BA132" i="27"/>
  <c r="AT54" i="30" l="1"/>
  <c r="AT53" i="30"/>
  <c r="AT105" i="30"/>
  <c r="AT12" i="30"/>
  <c r="AT127" i="30"/>
  <c r="AT61" i="30"/>
  <c r="BD61" i="30" s="1"/>
  <c r="AT75" i="30"/>
  <c r="BD75" i="30" s="1"/>
  <c r="AT102" i="30"/>
  <c r="AT48" i="30"/>
  <c r="AT84" i="30"/>
  <c r="AT120" i="30"/>
  <c r="AT122" i="30"/>
  <c r="AT117" i="30"/>
  <c r="BD117" i="30" s="1"/>
  <c r="AT100" i="30"/>
  <c r="BD100" i="30" s="1"/>
  <c r="AT129" i="30"/>
  <c r="AT11" i="30"/>
  <c r="BD11" i="30" s="1"/>
  <c r="AU53" i="30"/>
  <c r="BE53" i="30" s="1"/>
  <c r="AT103" i="30"/>
  <c r="BD103" i="30" s="1"/>
  <c r="AT27" i="30"/>
  <c r="BD27" i="30" s="1"/>
  <c r="AT56" i="30"/>
  <c r="BD56" i="30" s="1"/>
  <c r="AT74" i="30"/>
  <c r="AT92" i="30"/>
  <c r="AT94" i="30"/>
  <c r="BD94" i="30" s="1"/>
  <c r="AT23" i="30"/>
  <c r="BD23" i="30" s="1"/>
  <c r="AT25" i="30"/>
  <c r="BD25" i="30" s="1"/>
  <c r="AT29" i="30"/>
  <c r="BD29" i="30" s="1"/>
  <c r="AT32" i="30"/>
  <c r="AT37" i="30"/>
  <c r="AT58" i="30"/>
  <c r="BD58" i="30" s="1"/>
  <c r="AT65" i="30"/>
  <c r="BD65" i="30" s="1"/>
  <c r="AT66" i="30"/>
  <c r="BD66" i="30" s="1"/>
  <c r="AT81" i="30"/>
  <c r="AT86" i="30"/>
  <c r="AT91" i="30"/>
  <c r="AT113" i="30"/>
  <c r="BD113" i="30" s="1"/>
  <c r="AT115" i="30"/>
  <c r="BD115" i="30" s="1"/>
  <c r="AT31" i="30"/>
  <c r="AT36" i="30"/>
  <c r="AT52" i="30"/>
  <c r="BD52" i="30" s="1"/>
  <c r="AT67" i="30"/>
  <c r="AT83" i="30"/>
  <c r="BD83" i="30" s="1"/>
  <c r="AT88" i="30"/>
  <c r="AT110" i="30"/>
  <c r="AT10" i="30"/>
  <c r="AT19" i="30"/>
  <c r="BD19" i="30" s="1"/>
  <c r="AT20" i="30"/>
  <c r="AT22" i="30"/>
  <c r="BD22" i="30" s="1"/>
  <c r="AT35" i="30"/>
  <c r="BD35" i="30" s="1"/>
  <c r="AU39" i="30"/>
  <c r="BE39" i="30" s="1"/>
  <c r="AT62" i="30"/>
  <c r="AT63" i="30"/>
  <c r="AT64" i="30"/>
  <c r="AT93" i="30"/>
  <c r="AT96" i="30"/>
  <c r="BD96" i="30" s="1"/>
  <c r="AT99" i="30"/>
  <c r="BD99" i="30" s="1"/>
  <c r="AT121" i="30"/>
  <c r="BD121" i="30" s="1"/>
  <c r="AT8" i="30"/>
  <c r="BD8" i="30" s="1"/>
  <c r="AT43" i="30"/>
  <c r="AT47" i="30"/>
  <c r="BD47" i="30" s="1"/>
  <c r="AT57" i="30"/>
  <c r="BB57" i="30" s="1"/>
  <c r="AT85" i="30"/>
  <c r="AT87" i="30"/>
  <c r="AT109" i="30"/>
  <c r="BD109" i="30" s="1"/>
  <c r="AT112" i="30"/>
  <c r="BD112" i="30" s="1"/>
  <c r="AU15" i="30"/>
  <c r="BE15" i="30" s="1"/>
  <c r="AT17" i="30"/>
  <c r="AT38" i="30"/>
  <c r="BD38" i="30" s="1"/>
  <c r="AT40" i="30"/>
  <c r="BD40" i="30" s="1"/>
  <c r="AT55" i="30"/>
  <c r="BD55" i="30" s="1"/>
  <c r="AT69" i="30"/>
  <c r="AT82" i="30"/>
  <c r="BD82" i="30" s="1"/>
  <c r="AT90" i="30"/>
  <c r="BD90" i="30" s="1"/>
  <c r="AT108" i="30"/>
  <c r="BD108" i="30" s="1"/>
  <c r="AT118" i="30"/>
  <c r="AT131" i="30"/>
  <c r="BD131" i="30" s="1"/>
  <c r="BB106" i="37"/>
  <c r="BD98" i="37"/>
  <c r="BB98" i="37"/>
  <c r="BD34" i="37"/>
  <c r="BB34" i="37"/>
  <c r="BB100" i="37"/>
  <c r="BD83" i="37"/>
  <c r="BB83" i="37"/>
  <c r="BD68" i="37"/>
  <c r="BB68" i="37"/>
  <c r="BB63" i="37"/>
  <c r="BB119" i="37"/>
  <c r="BB74" i="37"/>
  <c r="BB126" i="37"/>
  <c r="BB65" i="37"/>
  <c r="BB90" i="37"/>
  <c r="BB121" i="37"/>
  <c r="BD104" i="37"/>
  <c r="BB104" i="37"/>
  <c r="BD21" i="37"/>
  <c r="BB21" i="37"/>
  <c r="BB105" i="37"/>
  <c r="BB28" i="37"/>
  <c r="BD123" i="37"/>
  <c r="BB123" i="37"/>
  <c r="BD27" i="37"/>
  <c r="BB27" i="37"/>
  <c r="BD125" i="37"/>
  <c r="BB125" i="37"/>
  <c r="BD44" i="37"/>
  <c r="BB44" i="37"/>
  <c r="BD111" i="37"/>
  <c r="BB111" i="37"/>
  <c r="BB99" i="37"/>
  <c r="BB84" i="37"/>
  <c r="BB93" i="37"/>
  <c r="BB124" i="37"/>
  <c r="BB131" i="37"/>
  <c r="BB117" i="37"/>
  <c r="BB54" i="37"/>
  <c r="BB60" i="37"/>
  <c r="BB127" i="37"/>
  <c r="BB25" i="37"/>
  <c r="BD17" i="37"/>
  <c r="BB17" i="37"/>
  <c r="BB43" i="37"/>
  <c r="BD23" i="37"/>
  <c r="BB23" i="37"/>
  <c r="BD14" i="37"/>
  <c r="BB14" i="37"/>
  <c r="BD107" i="37"/>
  <c r="BB107" i="37"/>
  <c r="BD16" i="37"/>
  <c r="BB16" i="37"/>
  <c r="BB120" i="37"/>
  <c r="BB40" i="37"/>
  <c r="BD39" i="37"/>
  <c r="BB39" i="37"/>
  <c r="BD41" i="37"/>
  <c r="BB41" i="37"/>
  <c r="BD132" i="37"/>
  <c r="BB132" i="37"/>
  <c r="BD10" i="37"/>
  <c r="BB10" i="37"/>
  <c r="BD96" i="37"/>
  <c r="BB96" i="37"/>
  <c r="BD11" i="37"/>
  <c r="BB11" i="37"/>
  <c r="BD122" i="37"/>
  <c r="BB122" i="37"/>
  <c r="BD32" i="37"/>
  <c r="BB32" i="37"/>
  <c r="BB118" i="37"/>
  <c r="BB81" i="37"/>
  <c r="BB101" i="37"/>
  <c r="BB110" i="37"/>
  <c r="BB95" i="37"/>
  <c r="BB59" i="37"/>
  <c r="BB53" i="37"/>
  <c r="BB66" i="37"/>
  <c r="BB97" i="37"/>
  <c r="BB70" i="37"/>
  <c r="BD45" i="37"/>
  <c r="BB19" i="37"/>
  <c r="BD116" i="37"/>
  <c r="BB116" i="37"/>
  <c r="BD37" i="37"/>
  <c r="BB37" i="37"/>
  <c r="BD114" i="37"/>
  <c r="BB114" i="37"/>
  <c r="BB46" i="37"/>
  <c r="BD22" i="37"/>
  <c r="BB22" i="37"/>
  <c r="BD92" i="37"/>
  <c r="BB92" i="37"/>
  <c r="BB15" i="37"/>
  <c r="BB26" i="37"/>
  <c r="BB38" i="37"/>
  <c r="BD91" i="37"/>
  <c r="BB91" i="37"/>
  <c r="BD47" i="37"/>
  <c r="BB47" i="37"/>
  <c r="BB29" i="37"/>
  <c r="BD9" i="37"/>
  <c r="BB9" i="37"/>
  <c r="BB112" i="37"/>
  <c r="BB75" i="37"/>
  <c r="BB108" i="37"/>
  <c r="BB103" i="37"/>
  <c r="BB76" i="37"/>
  <c r="BD35" i="37"/>
  <c r="BB13" i="37"/>
  <c r="BD71" i="37"/>
  <c r="BB71" i="37"/>
  <c r="BD31" i="37"/>
  <c r="BB31" i="37"/>
  <c r="BD102" i="37"/>
  <c r="BB102" i="37"/>
  <c r="BD20" i="37"/>
  <c r="BB20" i="37"/>
  <c r="BB36" i="37"/>
  <c r="BD24" i="37"/>
  <c r="BB24" i="37"/>
  <c r="BB18" i="37"/>
  <c r="AU57" i="30"/>
  <c r="BE57" i="30" s="1"/>
  <c r="AU12" i="30"/>
  <c r="BE12" i="30" s="1"/>
  <c r="BD69" i="30"/>
  <c r="BD129" i="30"/>
  <c r="BD36" i="30"/>
  <c r="BD12" i="30"/>
  <c r="AU75" i="30"/>
  <c r="BE75" i="30" s="1"/>
  <c r="BD84" i="30"/>
  <c r="BD48" i="30"/>
  <c r="BD93" i="30"/>
  <c r="BD54" i="30"/>
  <c r="BD92" i="30"/>
  <c r="BD102" i="30"/>
  <c r="BD120" i="30"/>
  <c r="BD122" i="30"/>
  <c r="AU120" i="30"/>
  <c r="BE120" i="30" s="1"/>
  <c r="AU6" i="30"/>
  <c r="BD53" i="30"/>
  <c r="BD127" i="30"/>
  <c r="AT9" i="30"/>
  <c r="AU13" i="30"/>
  <c r="BE13" i="30" s="1"/>
  <c r="AT18" i="30"/>
  <c r="AT33" i="30"/>
  <c r="AT34" i="30"/>
  <c r="AT41" i="30"/>
  <c r="AT46" i="30"/>
  <c r="AT51" i="30"/>
  <c r="AT60" i="30"/>
  <c r="AT68" i="30"/>
  <c r="AT76" i="30"/>
  <c r="AT79" i="30"/>
  <c r="AT101" i="30"/>
  <c r="AU108" i="30"/>
  <c r="BE108" i="30" s="1"/>
  <c r="AT132" i="30"/>
  <c r="BD74" i="30"/>
  <c r="BD105" i="30"/>
  <c r="AU7" i="30"/>
  <c r="AU8" i="30"/>
  <c r="BE8" i="30" s="1"/>
  <c r="AU17" i="30"/>
  <c r="BE17" i="30" s="1"/>
  <c r="AU18" i="30"/>
  <c r="BE18" i="30" s="1"/>
  <c r="BD43" i="30"/>
  <c r="BD67" i="30"/>
  <c r="BD81" i="30"/>
  <c r="BD87" i="30"/>
  <c r="AU3" i="30"/>
  <c r="AT21" i="30"/>
  <c r="AT24" i="30"/>
  <c r="AT30" i="30"/>
  <c r="AU35" i="30"/>
  <c r="BE35" i="30" s="1"/>
  <c r="AT39" i="30"/>
  <c r="AU40" i="30"/>
  <c r="BE40" i="30" s="1"/>
  <c r="AT45" i="30"/>
  <c r="AT50" i="30"/>
  <c r="AT59" i="30"/>
  <c r="AU73" i="30"/>
  <c r="BE73" i="30" s="1"/>
  <c r="AU87" i="30"/>
  <c r="BE87" i="30" s="1"/>
  <c r="AT95" i="30"/>
  <c r="AT116" i="30"/>
  <c r="AT123" i="30"/>
  <c r="AT124" i="30"/>
  <c r="AT128" i="30"/>
  <c r="BD30" i="37"/>
  <c r="BE3" i="37"/>
  <c r="BB5" i="37"/>
  <c r="BE7" i="37"/>
  <c r="BD36" i="37"/>
  <c r="BD42" i="37"/>
  <c r="AZ91" i="36"/>
  <c r="AZ110" i="36"/>
  <c r="BD105" i="37"/>
  <c r="BD43" i="37"/>
  <c r="BD25" i="37"/>
  <c r="BD13" i="37"/>
  <c r="BD33" i="37"/>
  <c r="BD12" i="37"/>
  <c r="BD28" i="37"/>
  <c r="BD80" i="37"/>
  <c r="BD85" i="37"/>
  <c r="BD118" i="37"/>
  <c r="BD81" i="37"/>
  <c r="BD101" i="37"/>
  <c r="BD62" i="37"/>
  <c r="BD110" i="37"/>
  <c r="BD54" i="37"/>
  <c r="BD48" i="37"/>
  <c r="BD60" i="37"/>
  <c r="BD127" i="37"/>
  <c r="BB4" i="37"/>
  <c r="BE4" i="37"/>
  <c r="BB6" i="37"/>
  <c r="BE6" i="37"/>
  <c r="BD79" i="37"/>
  <c r="BD112" i="37"/>
  <c r="BD75" i="37"/>
  <c r="BD61" i="37"/>
  <c r="BD108" i="37"/>
  <c r="BD95" i="37"/>
  <c r="BD59" i="37"/>
  <c r="BD53" i="37"/>
  <c r="BD66" i="37"/>
  <c r="BD97" i="37"/>
  <c r="BD70" i="37"/>
  <c r="BD73" i="37"/>
  <c r="BD106" i="37"/>
  <c r="BD99" i="37"/>
  <c r="BD130" i="37"/>
  <c r="BD58" i="37"/>
  <c r="BD52" i="37"/>
  <c r="BD72" i="37"/>
  <c r="BD103" i="37"/>
  <c r="BD76" i="37"/>
  <c r="BD67" i="37"/>
  <c r="BD100" i="37"/>
  <c r="BD86" i="37"/>
  <c r="BD128" i="37"/>
  <c r="BD129" i="37"/>
  <c r="BD89" i="37"/>
  <c r="BD57" i="37"/>
  <c r="BD51" i="37"/>
  <c r="BD78" i="37"/>
  <c r="BD109" i="37"/>
  <c r="BD82" i="37"/>
  <c r="BD94" i="37"/>
  <c r="BD63" i="37"/>
  <c r="BD119" i="37"/>
  <c r="BD74" i="37"/>
  <c r="BD126" i="37"/>
  <c r="BD77" i="37"/>
  <c r="BD56" i="37"/>
  <c r="BD50" i="37"/>
  <c r="BD84" i="37"/>
  <c r="BD115" i="37"/>
  <c r="BD88" i="37"/>
  <c r="BB8" i="37"/>
  <c r="BD69" i="37"/>
  <c r="BD93" i="37"/>
  <c r="BD124" i="37"/>
  <c r="BD131" i="37"/>
  <c r="BD87" i="37"/>
  <c r="BD64" i="37"/>
  <c r="BD117" i="37"/>
  <c r="BD113" i="37"/>
  <c r="BD65" i="37"/>
  <c r="BD55" i="37"/>
  <c r="BD49" i="37"/>
  <c r="BD90" i="37"/>
  <c r="BD121" i="37"/>
  <c r="AZ103" i="36"/>
  <c r="AZ98" i="36"/>
  <c r="AZ87" i="36"/>
  <c r="AZ124" i="36"/>
  <c r="AZ123" i="36"/>
  <c r="AZ99" i="36"/>
  <c r="AZ82" i="36"/>
  <c r="AZ109" i="36"/>
  <c r="AZ96" i="36"/>
  <c r="AZ106" i="36"/>
  <c r="AZ77" i="36"/>
  <c r="AZ89" i="36"/>
  <c r="AZ102" i="36"/>
  <c r="AZ94" i="36"/>
  <c r="AZ95" i="36"/>
  <c r="AZ105" i="36"/>
  <c r="AZ114" i="36"/>
  <c r="AZ100" i="36"/>
  <c r="AZ115" i="36"/>
  <c r="AZ90" i="36"/>
  <c r="AZ78" i="36"/>
  <c r="AZ125" i="36"/>
  <c r="AZ101" i="36"/>
  <c r="AZ112" i="36"/>
  <c r="AZ122" i="36"/>
  <c r="AZ81" i="36"/>
  <c r="AZ118" i="36"/>
  <c r="BC13" i="36"/>
  <c r="AZ108" i="36"/>
  <c r="BC6" i="36"/>
  <c r="AZ127" i="36"/>
  <c r="AZ84" i="36"/>
  <c r="AZ113" i="36"/>
  <c r="AZ119" i="36"/>
  <c r="AZ80" i="36"/>
  <c r="AZ129" i="36"/>
  <c r="AZ104" i="36"/>
  <c r="AZ79" i="36"/>
  <c r="AZ111" i="36"/>
  <c r="AZ88" i="36"/>
  <c r="AZ76" i="36"/>
  <c r="AZ121" i="36"/>
  <c r="AZ97" i="36"/>
  <c r="AZ120" i="36"/>
  <c r="AZ92" i="36"/>
  <c r="AZ83" i="36"/>
  <c r="AZ132" i="36"/>
  <c r="AZ75" i="36"/>
  <c r="AZ131" i="36"/>
  <c r="AZ107" i="36"/>
  <c r="AZ86" i="36"/>
  <c r="AZ74" i="36"/>
  <c r="AZ117" i="36"/>
  <c r="AZ93" i="36"/>
  <c r="AZ130" i="36"/>
  <c r="AZ128" i="36"/>
  <c r="AZ73" i="36"/>
  <c r="AZ85" i="36"/>
  <c r="AZ116" i="36"/>
  <c r="AZ126" i="36"/>
  <c r="BC3" i="36"/>
  <c r="BD13" i="31"/>
  <c r="BD41" i="31"/>
  <c r="BD30" i="31"/>
  <c r="BD37" i="31"/>
  <c r="BD94" i="31"/>
  <c r="BD101" i="31"/>
  <c r="BD58" i="31"/>
  <c r="BD54" i="31"/>
  <c r="BD38" i="31"/>
  <c r="BD34" i="31"/>
  <c r="BD26" i="31"/>
  <c r="BD33" i="31"/>
  <c r="BD90" i="31"/>
  <c r="BD97" i="31"/>
  <c r="BD126" i="31"/>
  <c r="BD22" i="31"/>
  <c r="BD29" i="31"/>
  <c r="BD86" i="31"/>
  <c r="BD93" i="31"/>
  <c r="BD66" i="31"/>
  <c r="BD73" i="31"/>
  <c r="BD62" i="31"/>
  <c r="BD122" i="31"/>
  <c r="BD121" i="31"/>
  <c r="BD42" i="31"/>
  <c r="BD49" i="31"/>
  <c r="BD113" i="31"/>
  <c r="BD109" i="31"/>
  <c r="BD105" i="31"/>
  <c r="BD25" i="31"/>
  <c r="BD82" i="31"/>
  <c r="BD89" i="31"/>
  <c r="BD69" i="31"/>
  <c r="BD118" i="31"/>
  <c r="BD125" i="31"/>
  <c r="BD102" i="31"/>
  <c r="BD21" i="31"/>
  <c r="BD78" i="31"/>
  <c r="BD85" i="31"/>
  <c r="BD57" i="31"/>
  <c r="BD46" i="31"/>
  <c r="BD45" i="31"/>
  <c r="BD98" i="31"/>
  <c r="BD74" i="31"/>
  <c r="BD81" i="31"/>
  <c r="BD130" i="31"/>
  <c r="BD65" i="31"/>
  <c r="BD129" i="31"/>
  <c r="BD61" i="31"/>
  <c r="BD50" i="31"/>
  <c r="BD114" i="31"/>
  <c r="BD110" i="31"/>
  <c r="BD106" i="31"/>
  <c r="BD70" i="31"/>
  <c r="BD77" i="31"/>
  <c r="AU2" i="30"/>
  <c r="AU37" i="30"/>
  <c r="BE37" i="30" s="1"/>
  <c r="AU109" i="30"/>
  <c r="BE109" i="30" s="1"/>
  <c r="AU88" i="30"/>
  <c r="BE88" i="30" s="1"/>
  <c r="AU72" i="30"/>
  <c r="BE72" i="30" s="1"/>
  <c r="AU11" i="30"/>
  <c r="BE11" i="30" s="1"/>
  <c r="AU91" i="30"/>
  <c r="BE91" i="30" s="1"/>
  <c r="AU14" i="30"/>
  <c r="BE14" i="30" s="1"/>
  <c r="AU52" i="30"/>
  <c r="BE52" i="30" s="1"/>
  <c r="AU55" i="30"/>
  <c r="BE55" i="30" s="1"/>
  <c r="AU71" i="30"/>
  <c r="BE71" i="30" s="1"/>
  <c r="AU84" i="30"/>
  <c r="BE84" i="30" s="1"/>
  <c r="AU89" i="30"/>
  <c r="BE89" i="30" s="1"/>
  <c r="AU127" i="30"/>
  <c r="BE127" i="30" s="1"/>
  <c r="AU81" i="30"/>
  <c r="BE81" i="30" s="1"/>
  <c r="AU16" i="30"/>
  <c r="BE16" i="30" s="1"/>
  <c r="AU93" i="30"/>
  <c r="BE93" i="30" s="1"/>
  <c r="AU100" i="30"/>
  <c r="BE100" i="30" s="1"/>
  <c r="AU9" i="30"/>
  <c r="BE9" i="30" s="1"/>
  <c r="AU28" i="30"/>
  <c r="BE28" i="30" s="1"/>
  <c r="AU56" i="30"/>
  <c r="BE56" i="30" s="1"/>
  <c r="AU59" i="30"/>
  <c r="BE59" i="30" s="1"/>
  <c r="AU64" i="30"/>
  <c r="BE64" i="30" s="1"/>
  <c r="AU65" i="30"/>
  <c r="BE65" i="30" s="1"/>
  <c r="AU131" i="30"/>
  <c r="BE131" i="30" s="1"/>
  <c r="AU25" i="30"/>
  <c r="BE25" i="30" s="1"/>
  <c r="AU41" i="30"/>
  <c r="BE41" i="30" s="1"/>
  <c r="AU121" i="30"/>
  <c r="BE121" i="30" s="1"/>
  <c r="AT15" i="30"/>
  <c r="AT16" i="30"/>
  <c r="AU24" i="30"/>
  <c r="BE24" i="30" s="1"/>
  <c r="AT44" i="30"/>
  <c r="AU47" i="30"/>
  <c r="BE47" i="30" s="1"/>
  <c r="AT72" i="30"/>
  <c r="AT73" i="30"/>
  <c r="AT77" i="30"/>
  <c r="AU92" i="30"/>
  <c r="BE92" i="30" s="1"/>
  <c r="AU101" i="30"/>
  <c r="BE101" i="30" s="1"/>
  <c r="AT111" i="30"/>
  <c r="AU128" i="30"/>
  <c r="BE128" i="30" s="1"/>
  <c r="AU43" i="30"/>
  <c r="BE43" i="30" s="1"/>
  <c r="AU132" i="30"/>
  <c r="BE132" i="30" s="1"/>
  <c r="AU68" i="30"/>
  <c r="BE68" i="30" s="1"/>
  <c r="AU99" i="30"/>
  <c r="BE99" i="30" s="1"/>
  <c r="AU105" i="30"/>
  <c r="BE105" i="30" s="1"/>
  <c r="AU116" i="30"/>
  <c r="BE116" i="30" s="1"/>
  <c r="AT106" i="30"/>
  <c r="AT119" i="30"/>
  <c r="AT130" i="30"/>
  <c r="AU80" i="30"/>
  <c r="BE80" i="30" s="1"/>
  <c r="AU23" i="30"/>
  <c r="BE23" i="30" s="1"/>
  <c r="AU4" i="30"/>
  <c r="AT14" i="30"/>
  <c r="AU20" i="30"/>
  <c r="BE20" i="30" s="1"/>
  <c r="AT28" i="30"/>
  <c r="AU29" i="30"/>
  <c r="BE29" i="30" s="1"/>
  <c r="AT49" i="30"/>
  <c r="AT71" i="30"/>
  <c r="AT98" i="30"/>
  <c r="AT104" i="30"/>
  <c r="AT13" i="30"/>
  <c r="AT26" i="30"/>
  <c r="AT42" i="30"/>
  <c r="BB42" i="30" s="1"/>
  <c r="AU104" i="30"/>
  <c r="BE104" i="30" s="1"/>
  <c r="AT70" i="30"/>
  <c r="AU19" i="30"/>
  <c r="BE19" i="30" s="1"/>
  <c r="AU36" i="30"/>
  <c r="BE36" i="30" s="1"/>
  <c r="AT78" i="30"/>
  <c r="AT80" i="30"/>
  <c r="AT107" i="30"/>
  <c r="AT126" i="30"/>
  <c r="AU117" i="30"/>
  <c r="BE117" i="30" s="1"/>
  <c r="AU27" i="30"/>
  <c r="BE27" i="30" s="1"/>
  <c r="AU45" i="30"/>
  <c r="BE45" i="30" s="1"/>
  <c r="AU103" i="30"/>
  <c r="BE103" i="30" s="1"/>
  <c r="AU107" i="30"/>
  <c r="BE107" i="30" s="1"/>
  <c r="AU48" i="30"/>
  <c r="BE48" i="30" s="1"/>
  <c r="AT89" i="30"/>
  <c r="AT97" i="30"/>
  <c r="AU10" i="30"/>
  <c r="BE10" i="30" s="1"/>
  <c r="AU44" i="30"/>
  <c r="BE44" i="30" s="1"/>
  <c r="AU83" i="30"/>
  <c r="BE83" i="30" s="1"/>
  <c r="AU111" i="30"/>
  <c r="BE111" i="30" s="1"/>
  <c r="AT114" i="30"/>
  <c r="AT125" i="30"/>
  <c r="AU119" i="30"/>
  <c r="BE119" i="30" s="1"/>
  <c r="AU63" i="30"/>
  <c r="BE63" i="30" s="1"/>
  <c r="AU49" i="30"/>
  <c r="BE49" i="30" s="1"/>
  <c r="AU79" i="30"/>
  <c r="BE79" i="30" s="1"/>
  <c r="AU26" i="30"/>
  <c r="BE26" i="30" s="1"/>
  <c r="AU42" i="30"/>
  <c r="BE42" i="30" s="1"/>
  <c r="AU114" i="30"/>
  <c r="BE114" i="30" s="1"/>
  <c r="AU123" i="30"/>
  <c r="BE123" i="30" s="1"/>
  <c r="AU77" i="30"/>
  <c r="BE77" i="30" s="1"/>
  <c r="AU95" i="30"/>
  <c r="BE95" i="30" s="1"/>
  <c r="AU113" i="30"/>
  <c r="BE113" i="30" s="1"/>
  <c r="AU34" i="30"/>
  <c r="BE34" i="30" s="1"/>
  <c r="AU70" i="30"/>
  <c r="BE70" i="30" s="1"/>
  <c r="AU74" i="30"/>
  <c r="BE74" i="30" s="1"/>
  <c r="AU90" i="30"/>
  <c r="BE90" i="30" s="1"/>
  <c r="AU126" i="30"/>
  <c r="BE126" i="30" s="1"/>
  <c r="AU61" i="30"/>
  <c r="BE61" i="30" s="1"/>
  <c r="AU85" i="30"/>
  <c r="BE85" i="30" s="1"/>
  <c r="AU5" i="30"/>
  <c r="AU22" i="30"/>
  <c r="BE22" i="30" s="1"/>
  <c r="AU51" i="30"/>
  <c r="BE51" i="30" s="1"/>
  <c r="AU58" i="30"/>
  <c r="BE58" i="30" s="1"/>
  <c r="AU21" i="30"/>
  <c r="BE21" i="30" s="1"/>
  <c r="AU76" i="30"/>
  <c r="BE76" i="30" s="1"/>
  <c r="AU125" i="30"/>
  <c r="BE125" i="30" s="1"/>
  <c r="AU33" i="30"/>
  <c r="BE33" i="30" s="1"/>
  <c r="AU50" i="30"/>
  <c r="BE50" i="30" s="1"/>
  <c r="AU69" i="30"/>
  <c r="BE69" i="30" s="1"/>
  <c r="AU106" i="30"/>
  <c r="BE106" i="30" s="1"/>
  <c r="AU115" i="30"/>
  <c r="BE115" i="30" s="1"/>
  <c r="AU122" i="30"/>
  <c r="BE122" i="30" s="1"/>
  <c r="AU62" i="30"/>
  <c r="BE62" i="30" s="1"/>
  <c r="AU97" i="30"/>
  <c r="BE97" i="30" s="1"/>
  <c r="AU96" i="30"/>
  <c r="BE96" i="30" s="1"/>
  <c r="AU124" i="30"/>
  <c r="BE124" i="30" s="1"/>
  <c r="AU86" i="30"/>
  <c r="BE86" i="30" s="1"/>
  <c r="AU31" i="30"/>
  <c r="BE31" i="30" s="1"/>
  <c r="AU67" i="30"/>
  <c r="BE67" i="30" s="1"/>
  <c r="AU98" i="30"/>
  <c r="BE98" i="30" s="1"/>
  <c r="AU78" i="30"/>
  <c r="BE78" i="30" s="1"/>
  <c r="AU60" i="30"/>
  <c r="BE60" i="30" s="1"/>
  <c r="AU32" i="30"/>
  <c r="BE32" i="30" s="1"/>
  <c r="AU112" i="30"/>
  <c r="BE112" i="30" s="1"/>
  <c r="AU82" i="30"/>
  <c r="BE82" i="30" s="1"/>
  <c r="AU54" i="30"/>
  <c r="BE54" i="30" s="1"/>
  <c r="AU118" i="30"/>
  <c r="BE118" i="30" s="1"/>
  <c r="AU46" i="30"/>
  <c r="BE46" i="30" s="1"/>
  <c r="AU110" i="30"/>
  <c r="BE110" i="30" s="1"/>
  <c r="AU38" i="30"/>
  <c r="BE38" i="30" s="1"/>
  <c r="AU102" i="30"/>
  <c r="BE102" i="30" s="1"/>
  <c r="AU129" i="30"/>
  <c r="BE129" i="30" s="1"/>
  <c r="AU130" i="30"/>
  <c r="BE130" i="30" s="1"/>
  <c r="AU66" i="30"/>
  <c r="BE66" i="30" s="1"/>
  <c r="AU30" i="30"/>
  <c r="BE30" i="30" s="1"/>
  <c r="AU94" i="30"/>
  <c r="BE94" i="30" s="1"/>
  <c r="AU43" i="29"/>
  <c r="BE43" i="29" s="1"/>
  <c r="AU75" i="29"/>
  <c r="BE75" i="29" s="1"/>
  <c r="AU99" i="29"/>
  <c r="BE99" i="29" s="1"/>
  <c r="AU65" i="29"/>
  <c r="BE65" i="29" s="1"/>
  <c r="AU74" i="29"/>
  <c r="BE74" i="29" s="1"/>
  <c r="AU98" i="29"/>
  <c r="BE98" i="29" s="1"/>
  <c r="AU36" i="29"/>
  <c r="BE36" i="29" s="1"/>
  <c r="AU6" i="29"/>
  <c r="BE6" i="29" s="1"/>
  <c r="AU10" i="29"/>
  <c r="BE10" i="29" s="1"/>
  <c r="AU22" i="29"/>
  <c r="BE22" i="29" s="1"/>
  <c r="AU62" i="29"/>
  <c r="BE62" i="29" s="1"/>
  <c r="AU71" i="29"/>
  <c r="BE71" i="29" s="1"/>
  <c r="AU81" i="29"/>
  <c r="BE81" i="29" s="1"/>
  <c r="AU101" i="29"/>
  <c r="BE101" i="29" s="1"/>
  <c r="AU107" i="29"/>
  <c r="BE107" i="29" s="1"/>
  <c r="AU123" i="29"/>
  <c r="BE123" i="29" s="1"/>
  <c r="AU76" i="29"/>
  <c r="BE76" i="29" s="1"/>
  <c r="AU87" i="29"/>
  <c r="BE87" i="29" s="1"/>
  <c r="AU27" i="29"/>
  <c r="BE27" i="29" s="1"/>
  <c r="AU96" i="29"/>
  <c r="BE96" i="29" s="1"/>
  <c r="AU14" i="29"/>
  <c r="BE14" i="29" s="1"/>
  <c r="AU83" i="29"/>
  <c r="BE83" i="29" s="1"/>
  <c r="AU30" i="29"/>
  <c r="BE30" i="29" s="1"/>
  <c r="AU39" i="29"/>
  <c r="BE39" i="29" s="1"/>
  <c r="AU131" i="29"/>
  <c r="BE131" i="29" s="1"/>
  <c r="AU104" i="29"/>
  <c r="BE104" i="29" s="1"/>
  <c r="AU5" i="29"/>
  <c r="BE5" i="29" s="1"/>
  <c r="AU9" i="29"/>
  <c r="BE9" i="29" s="1"/>
  <c r="AU13" i="29"/>
  <c r="BE13" i="29" s="1"/>
  <c r="AU17" i="29"/>
  <c r="BE17" i="29" s="1"/>
  <c r="AU80" i="29"/>
  <c r="BE80" i="29" s="1"/>
  <c r="AU25" i="29"/>
  <c r="BE25" i="29" s="1"/>
  <c r="AU100" i="29"/>
  <c r="BE100" i="29" s="1"/>
  <c r="AU116" i="29"/>
  <c r="BE116" i="29" s="1"/>
  <c r="AU18" i="29"/>
  <c r="BE18" i="29" s="1"/>
  <c r="AU35" i="29"/>
  <c r="BE35" i="29" s="1"/>
  <c r="AU44" i="29"/>
  <c r="BE44" i="29" s="1"/>
  <c r="AU127" i="29"/>
  <c r="BE127" i="29" s="1"/>
  <c r="AU109" i="29"/>
  <c r="BE109" i="29" s="1"/>
  <c r="AU125" i="29"/>
  <c r="BE125" i="29" s="1"/>
  <c r="AU93" i="29"/>
  <c r="BE93" i="29" s="1"/>
  <c r="AU120" i="29"/>
  <c r="BE120" i="29" s="1"/>
  <c r="AU26" i="29"/>
  <c r="BE26" i="29" s="1"/>
  <c r="AU97" i="29"/>
  <c r="BE97" i="29" s="1"/>
  <c r="AU108" i="29"/>
  <c r="BE108" i="29" s="1"/>
  <c r="AU21" i="29"/>
  <c r="BE21" i="29" s="1"/>
  <c r="AU41" i="29"/>
  <c r="BE41" i="29" s="1"/>
  <c r="AU46" i="29"/>
  <c r="BE46" i="29" s="1"/>
  <c r="AU79" i="29"/>
  <c r="BE79" i="29" s="1"/>
  <c r="AU92" i="29"/>
  <c r="BE92" i="29" s="1"/>
  <c r="AU113" i="29"/>
  <c r="BE113" i="29" s="1"/>
  <c r="AU49" i="29"/>
  <c r="BE49" i="29" s="1"/>
  <c r="AU77" i="29"/>
  <c r="BE77" i="29" s="1"/>
  <c r="AU129" i="29"/>
  <c r="BE129" i="29" s="1"/>
  <c r="BD39" i="29"/>
  <c r="AU55" i="29"/>
  <c r="BE55" i="29" s="1"/>
  <c r="AU58" i="29"/>
  <c r="BE58" i="29" s="1"/>
  <c r="AU60" i="29"/>
  <c r="BE60" i="29" s="1"/>
  <c r="AU66" i="29"/>
  <c r="BE66" i="29" s="1"/>
  <c r="BD99" i="29"/>
  <c r="BD105" i="29"/>
  <c r="BD115" i="29"/>
  <c r="BD121" i="29"/>
  <c r="BD126" i="29"/>
  <c r="BD131" i="29"/>
  <c r="BD26" i="29"/>
  <c r="BD34" i="29"/>
  <c r="BD46" i="29"/>
  <c r="BD48" i="29"/>
  <c r="AU82" i="29"/>
  <c r="BE82" i="29" s="1"/>
  <c r="AU3" i="29"/>
  <c r="BE3" i="29" s="1"/>
  <c r="BD21" i="29"/>
  <c r="AU34" i="29"/>
  <c r="BE34" i="29" s="1"/>
  <c r="BD41" i="29"/>
  <c r="BD52" i="29"/>
  <c r="BD57" i="29"/>
  <c r="AU63" i="29"/>
  <c r="BE63" i="29" s="1"/>
  <c r="AU70" i="29"/>
  <c r="BE70" i="29" s="1"/>
  <c r="BD74" i="29"/>
  <c r="BD79" i="29"/>
  <c r="AU85" i="29"/>
  <c r="BE85" i="29" s="1"/>
  <c r="BD92" i="29"/>
  <c r="BD94" i="29"/>
  <c r="BD28" i="29"/>
  <c r="AU52" i="29"/>
  <c r="BE52" i="29" s="1"/>
  <c r="AU57" i="29"/>
  <c r="BE57" i="29" s="1"/>
  <c r="BD89" i="29"/>
  <c r="AU94" i="29"/>
  <c r="BE94" i="29" s="1"/>
  <c r="BD98" i="29"/>
  <c r="BD114" i="29"/>
  <c r="BD47" i="29"/>
  <c r="AU61" i="29"/>
  <c r="BE61" i="29" s="1"/>
  <c r="BD64" i="29"/>
  <c r="BD69" i="29"/>
  <c r="AU72" i="29"/>
  <c r="BE72" i="29" s="1"/>
  <c r="BD77" i="29"/>
  <c r="AU89" i="29"/>
  <c r="BE89" i="29" s="1"/>
  <c r="AU91" i="29"/>
  <c r="BE91" i="29" s="1"/>
  <c r="BD109" i="29"/>
  <c r="AU112" i="29"/>
  <c r="BE112" i="29" s="1"/>
  <c r="AU4" i="29"/>
  <c r="BE4" i="29" s="1"/>
  <c r="AU8" i="29"/>
  <c r="BE8" i="29" s="1"/>
  <c r="AU12" i="29"/>
  <c r="BE12" i="29" s="1"/>
  <c r="AU16" i="29"/>
  <c r="BE16" i="29" s="1"/>
  <c r="AU20" i="29"/>
  <c r="BE20" i="29" s="1"/>
  <c r="BD36" i="29"/>
  <c r="AU38" i="29"/>
  <c r="BE38" i="29" s="1"/>
  <c r="BD42" i="29"/>
  <c r="AU45" i="29"/>
  <c r="BE45" i="29" s="1"/>
  <c r="AU47" i="29"/>
  <c r="BE47" i="29" s="1"/>
  <c r="AU56" i="29"/>
  <c r="BE56" i="29" s="1"/>
  <c r="AU64" i="29"/>
  <c r="BE64" i="29" s="1"/>
  <c r="AU69" i="29"/>
  <c r="BE69" i="29" s="1"/>
  <c r="BD83" i="29"/>
  <c r="BD125" i="29"/>
  <c r="AU128" i="29"/>
  <c r="BE128" i="29" s="1"/>
  <c r="BD24" i="29"/>
  <c r="BD27" i="29"/>
  <c r="BD29" i="29"/>
  <c r="AU33" i="29"/>
  <c r="BE33" i="29" s="1"/>
  <c r="BD35" i="29"/>
  <c r="AU40" i="29"/>
  <c r="BE40" i="29" s="1"/>
  <c r="AU42" i="29"/>
  <c r="BE42" i="29" s="1"/>
  <c r="BD55" i="29"/>
  <c r="AU84" i="29"/>
  <c r="BE84" i="29" s="1"/>
  <c r="AU90" i="29"/>
  <c r="BE90" i="29" s="1"/>
  <c r="AU95" i="29"/>
  <c r="BE95" i="29" s="1"/>
  <c r="AU103" i="29"/>
  <c r="BE103" i="29" s="1"/>
  <c r="BD107" i="29"/>
  <c r="AU119" i="29"/>
  <c r="BE119" i="29" s="1"/>
  <c r="BD123" i="29"/>
  <c r="BD22" i="29"/>
  <c r="AU24" i="29"/>
  <c r="BE24" i="29" s="1"/>
  <c r="AU29" i="29"/>
  <c r="BE29" i="29" s="1"/>
  <c r="AU51" i="29"/>
  <c r="BE51" i="29" s="1"/>
  <c r="BD66" i="29"/>
  <c r="BD71" i="29"/>
  <c r="BD76" i="29"/>
  <c r="BD78" i="29"/>
  <c r="BD87" i="29"/>
  <c r="BD101" i="29"/>
  <c r="BD113" i="29"/>
  <c r="BD117" i="29"/>
  <c r="AU68" i="29"/>
  <c r="BE68" i="29" s="1"/>
  <c r="AU73" i="29"/>
  <c r="BE73" i="29" s="1"/>
  <c r="AU78" i="29"/>
  <c r="BE78" i="29" s="1"/>
  <c r="BD82" i="29"/>
  <c r="AU88" i="29"/>
  <c r="BE88" i="29" s="1"/>
  <c r="BD129" i="29"/>
  <c r="AU19" i="29"/>
  <c r="BE19" i="29" s="1"/>
  <c r="BD30" i="29"/>
  <c r="BD37" i="29"/>
  <c r="BD43" i="29"/>
  <c r="BD50" i="29"/>
  <c r="BD54" i="29"/>
  <c r="BD59" i="29"/>
  <c r="BD63" i="29"/>
  <c r="BD97" i="29"/>
  <c r="BD102" i="29"/>
  <c r="BD118" i="29"/>
  <c r="AU7" i="29"/>
  <c r="BE7" i="29" s="1"/>
  <c r="AU11" i="29"/>
  <c r="BE11" i="29" s="1"/>
  <c r="AU15" i="29"/>
  <c r="BE15" i="29" s="1"/>
  <c r="BD23" i="29"/>
  <c r="BD32" i="29"/>
  <c r="AU37" i="29"/>
  <c r="BE37" i="29" s="1"/>
  <c r="AU54" i="29"/>
  <c r="BE54" i="29" s="1"/>
  <c r="AU59" i="29"/>
  <c r="BE59" i="29" s="1"/>
  <c r="BD65" i="29"/>
  <c r="BD67" i="29"/>
  <c r="BD70" i="29"/>
  <c r="BD85" i="29"/>
  <c r="BD91" i="29"/>
  <c r="AU28" i="29"/>
  <c r="BE28" i="29" s="1"/>
  <c r="AU32" i="29"/>
  <c r="BE32" i="29" s="1"/>
  <c r="BD45" i="29"/>
  <c r="AU50" i="29"/>
  <c r="BE50" i="29" s="1"/>
  <c r="AU67" i="29"/>
  <c r="BE67" i="29" s="1"/>
  <c r="BD72" i="29"/>
  <c r="BD106" i="29"/>
  <c r="BD122" i="29"/>
  <c r="BD130" i="29"/>
  <c r="BD96" i="29"/>
  <c r="BD88" i="29"/>
  <c r="BD80" i="29"/>
  <c r="BD73" i="29"/>
  <c r="BD38" i="29"/>
  <c r="BD33" i="29"/>
  <c r="BD2" i="29"/>
  <c r="BD19" i="29"/>
  <c r="BD11" i="29"/>
  <c r="BD7" i="29"/>
  <c r="BD3" i="29"/>
  <c r="BD12" i="29"/>
  <c r="BD8" i="29"/>
  <c r="BD4" i="29"/>
  <c r="BD68" i="29"/>
  <c r="BD15" i="29"/>
  <c r="AU23" i="29"/>
  <c r="BE23" i="29" s="1"/>
  <c r="BD25" i="29"/>
  <c r="BD40" i="29"/>
  <c r="BD61" i="29"/>
  <c r="BD86" i="29"/>
  <c r="BD111" i="29"/>
  <c r="AU2" i="29"/>
  <c r="BE2" i="29" s="1"/>
  <c r="BD16" i="29"/>
  <c r="BD18" i="29"/>
  <c r="BD20" i="29"/>
  <c r="BD44" i="29"/>
  <c r="BD49" i="29"/>
  <c r="BD56" i="29"/>
  <c r="BD84" i="29"/>
  <c r="AU86" i="29"/>
  <c r="BE86" i="29" s="1"/>
  <c r="BD90" i="29"/>
  <c r="BD95" i="29"/>
  <c r="AU111" i="29"/>
  <c r="BE111" i="29" s="1"/>
  <c r="BD127" i="29"/>
  <c r="BD116" i="29"/>
  <c r="AU126" i="29"/>
  <c r="BE126" i="29" s="1"/>
  <c r="AU130" i="29"/>
  <c r="BE130" i="29" s="1"/>
  <c r="BD100" i="29"/>
  <c r="AU110" i="29"/>
  <c r="BE110" i="29" s="1"/>
  <c r="BD104" i="29"/>
  <c r="AU114" i="29"/>
  <c r="BE114" i="29" s="1"/>
  <c r="BD120" i="29"/>
  <c r="AU102" i="29"/>
  <c r="BE102" i="29" s="1"/>
  <c r="BD108" i="29"/>
  <c r="AU118" i="29"/>
  <c r="BE118" i="29" s="1"/>
  <c r="BD124" i="29"/>
  <c r="BD132" i="29"/>
  <c r="AU106" i="29"/>
  <c r="BE106" i="29" s="1"/>
  <c r="BD112" i="29"/>
  <c r="AU122" i="29"/>
  <c r="BE122" i="29" s="1"/>
  <c r="BD128" i="29"/>
  <c r="AU132" i="29"/>
  <c r="BE132" i="29" s="1"/>
  <c r="BD14" i="28"/>
  <c r="BD62" i="28"/>
  <c r="BD75" i="28"/>
  <c r="BD30" i="28"/>
  <c r="BD49" i="28"/>
  <c r="BD129" i="28"/>
  <c r="BD60" i="28"/>
  <c r="BD110" i="28"/>
  <c r="BD78" i="28"/>
  <c r="BD127" i="27"/>
  <c r="BD111" i="27"/>
  <c r="BD95" i="27"/>
  <c r="BD79" i="27"/>
  <c r="BD63" i="27"/>
  <c r="BD47" i="27"/>
  <c r="BD31" i="27"/>
  <c r="BD15" i="27"/>
  <c r="BD14" i="27"/>
  <c r="BD125" i="27"/>
  <c r="BD109" i="27"/>
  <c r="BD93" i="27"/>
  <c r="BD77" i="27"/>
  <c r="BD61" i="27"/>
  <c r="BD45" i="27"/>
  <c r="BD29" i="27"/>
  <c r="BD13" i="27"/>
  <c r="BD11" i="27"/>
  <c r="BD10" i="27"/>
  <c r="BD9" i="27"/>
  <c r="BD120" i="27"/>
  <c r="BD104" i="27"/>
  <c r="BD88" i="27"/>
  <c r="BD72" i="27"/>
  <c r="BD56" i="27"/>
  <c r="BD40" i="27"/>
  <c r="BD24" i="27"/>
  <c r="BD8" i="27"/>
  <c r="BD7" i="27"/>
  <c r="BD6" i="27"/>
  <c r="BD5" i="27"/>
  <c r="BD4" i="27"/>
  <c r="BD131" i="27"/>
  <c r="BD115" i="27"/>
  <c r="BD99" i="27"/>
  <c r="BD83" i="27"/>
  <c r="BD67" i="27"/>
  <c r="BD51" i="27"/>
  <c r="BD35" i="27"/>
  <c r="BD19" i="27"/>
  <c r="AU15" i="28"/>
  <c r="BE15" i="28" s="1"/>
  <c r="AU3" i="28"/>
  <c r="BE3" i="28" s="1"/>
  <c r="AU10" i="28"/>
  <c r="BE10" i="28" s="1"/>
  <c r="AU88" i="28"/>
  <c r="BE88" i="28" s="1"/>
  <c r="AU68" i="28"/>
  <c r="BE68" i="28" s="1"/>
  <c r="AU73" i="28"/>
  <c r="BE73" i="28" s="1"/>
  <c r="AU34" i="28"/>
  <c r="BE34" i="28" s="1"/>
  <c r="AU36" i="28"/>
  <c r="BE36" i="28" s="1"/>
  <c r="AU4" i="28"/>
  <c r="BE4" i="28" s="1"/>
  <c r="AU56" i="28"/>
  <c r="BE56" i="28" s="1"/>
  <c r="AU58" i="28"/>
  <c r="BE58" i="28" s="1"/>
  <c r="AU93" i="28"/>
  <c r="BE93" i="28" s="1"/>
  <c r="AU110" i="28"/>
  <c r="BE110" i="28" s="1"/>
  <c r="AU122" i="28"/>
  <c r="BE122" i="28" s="1"/>
  <c r="AU78" i="28"/>
  <c r="BE78" i="28" s="1"/>
  <c r="AU79" i="28"/>
  <c r="BE79" i="28" s="1"/>
  <c r="AU25" i="28"/>
  <c r="BE25" i="28" s="1"/>
  <c r="AU47" i="28"/>
  <c r="BE47" i="28" s="1"/>
  <c r="AU84" i="28"/>
  <c r="BE84" i="28" s="1"/>
  <c r="AU48" i="28"/>
  <c r="BE48" i="28" s="1"/>
  <c r="AU106" i="28"/>
  <c r="BE106" i="28" s="1"/>
  <c r="AU107" i="28"/>
  <c r="BE107" i="28" s="1"/>
  <c r="AU117" i="28"/>
  <c r="BE117" i="28" s="1"/>
  <c r="AU128" i="28"/>
  <c r="BE128" i="28" s="1"/>
  <c r="AU16" i="28"/>
  <c r="BE16" i="28" s="1"/>
  <c r="AU28" i="28"/>
  <c r="BE28" i="28" s="1"/>
  <c r="AU23" i="28"/>
  <c r="BE23" i="28" s="1"/>
  <c r="AU35" i="28"/>
  <c r="BE35" i="28" s="1"/>
  <c r="AU43" i="28"/>
  <c r="BE43" i="28" s="1"/>
  <c r="AU99" i="28"/>
  <c r="BE99" i="28" s="1"/>
  <c r="AU105" i="28"/>
  <c r="BE105" i="28" s="1"/>
  <c r="AU116" i="28"/>
  <c r="BE116" i="28" s="1"/>
  <c r="AU33" i="28"/>
  <c r="BE33" i="28" s="1"/>
  <c r="AU74" i="28"/>
  <c r="BE74" i="28" s="1"/>
  <c r="AU77" i="28"/>
  <c r="BE77" i="28" s="1"/>
  <c r="AU87" i="28"/>
  <c r="BE87" i="28" s="1"/>
  <c r="AU11" i="28"/>
  <c r="BE11" i="28" s="1"/>
  <c r="AU12" i="28"/>
  <c r="BE12" i="28" s="1"/>
  <c r="AU37" i="28"/>
  <c r="BE37" i="28" s="1"/>
  <c r="AU61" i="28"/>
  <c r="BE61" i="28" s="1"/>
  <c r="AU63" i="28"/>
  <c r="BE63" i="28" s="1"/>
  <c r="AU64" i="28"/>
  <c r="BE64" i="28" s="1"/>
  <c r="AU123" i="28"/>
  <c r="BE123" i="28" s="1"/>
  <c r="AU124" i="28"/>
  <c r="BE124" i="28" s="1"/>
  <c r="AU101" i="28"/>
  <c r="BE101" i="28" s="1"/>
  <c r="AU104" i="28"/>
  <c r="BE104" i="28" s="1"/>
  <c r="AU42" i="28"/>
  <c r="BE42" i="28" s="1"/>
  <c r="AU90" i="28"/>
  <c r="BE90" i="28" s="1"/>
  <c r="AU94" i="28"/>
  <c r="BE94" i="28" s="1"/>
  <c r="AU119" i="28"/>
  <c r="BE119" i="28" s="1"/>
  <c r="AU72" i="28"/>
  <c r="BE72" i="28" s="1"/>
  <c r="AU53" i="28"/>
  <c r="BE53" i="28" s="1"/>
  <c r="AU8" i="28"/>
  <c r="BE8" i="28" s="1"/>
  <c r="AU82" i="28"/>
  <c r="BE82" i="28" s="1"/>
  <c r="AU109" i="28"/>
  <c r="BE109" i="28" s="1"/>
  <c r="AU111" i="28"/>
  <c r="BE111" i="28" s="1"/>
  <c r="AU132" i="28"/>
  <c r="BE132" i="28" s="1"/>
  <c r="AU38" i="28"/>
  <c r="BE38" i="28" s="1"/>
  <c r="AU71" i="28"/>
  <c r="BE71" i="28" s="1"/>
  <c r="AU48" i="27"/>
  <c r="BE48" i="27" s="1"/>
  <c r="AU79" i="27"/>
  <c r="BE79" i="27" s="1"/>
  <c r="AU115" i="27"/>
  <c r="BE115" i="27" s="1"/>
  <c r="AU123" i="27"/>
  <c r="BE123" i="27" s="1"/>
  <c r="AU35" i="27"/>
  <c r="BE35" i="27" s="1"/>
  <c r="AU80" i="27"/>
  <c r="BE80" i="27" s="1"/>
  <c r="AU7" i="27"/>
  <c r="BE7" i="27" s="1"/>
  <c r="AU73" i="27"/>
  <c r="BE73" i="27" s="1"/>
  <c r="AU62" i="27"/>
  <c r="BE62" i="27" s="1"/>
  <c r="AU40" i="27"/>
  <c r="BE40" i="27" s="1"/>
  <c r="AU64" i="27"/>
  <c r="BE64" i="27" s="1"/>
  <c r="AU52" i="27"/>
  <c r="BE52" i="27" s="1"/>
  <c r="AU127" i="27"/>
  <c r="BE127" i="27" s="1"/>
  <c r="AU113" i="27"/>
  <c r="BE113" i="27" s="1"/>
  <c r="AU101" i="27"/>
  <c r="BE101" i="27" s="1"/>
  <c r="AU16" i="27"/>
  <c r="BE16" i="27" s="1"/>
  <c r="AU114" i="27"/>
  <c r="BE114" i="27" s="1"/>
  <c r="AU102" i="27"/>
  <c r="BE102" i="27" s="1"/>
  <c r="AU82" i="27"/>
  <c r="BE82" i="27" s="1"/>
  <c r="AU17" i="27"/>
  <c r="BE17" i="27" s="1"/>
  <c r="AU53" i="27"/>
  <c r="BE53" i="27" s="1"/>
  <c r="AU111" i="27"/>
  <c r="BE111" i="27" s="1"/>
  <c r="AU61" i="27"/>
  <c r="BE61" i="27" s="1"/>
  <c r="AU28" i="27"/>
  <c r="BE28" i="27" s="1"/>
  <c r="AU90" i="27"/>
  <c r="BE90" i="27" s="1"/>
  <c r="AU132" i="27"/>
  <c r="BE132" i="27" s="1"/>
  <c r="AU99" i="27"/>
  <c r="BE99" i="27" s="1"/>
  <c r="AU86" i="27"/>
  <c r="BE86" i="27" s="1"/>
  <c r="AU83" i="27"/>
  <c r="BE83" i="27" s="1"/>
  <c r="AU49" i="27"/>
  <c r="BE49" i="27" s="1"/>
  <c r="AU20" i="27"/>
  <c r="BE20" i="27" s="1"/>
  <c r="AU19" i="27"/>
  <c r="BE19" i="27" s="1"/>
  <c r="AU12" i="27"/>
  <c r="BE12" i="27" s="1"/>
  <c r="AU10" i="27"/>
  <c r="BE10" i="27" s="1"/>
  <c r="AU30" i="27"/>
  <c r="BE30" i="27" s="1"/>
  <c r="AU81" i="27"/>
  <c r="BE81" i="27" s="1"/>
  <c r="AU14" i="27"/>
  <c r="BE14" i="27" s="1"/>
  <c r="AU54" i="27"/>
  <c r="BE54" i="27" s="1"/>
  <c r="AU65" i="27"/>
  <c r="BE65" i="27" s="1"/>
  <c r="AU31" i="27"/>
  <c r="BE31" i="27" s="1"/>
  <c r="AU84" i="27"/>
  <c r="BE84" i="27" s="1"/>
  <c r="AU3" i="27"/>
  <c r="BE3" i="27" s="1"/>
  <c r="AU85" i="27"/>
  <c r="BE85" i="27" s="1"/>
  <c r="AU43" i="27"/>
  <c r="BE43" i="27" s="1"/>
  <c r="AU55" i="27"/>
  <c r="BE55" i="27" s="1"/>
  <c r="AU98" i="27"/>
  <c r="BE98" i="27" s="1"/>
  <c r="AU66" i="27"/>
  <c r="BE66" i="27" s="1"/>
  <c r="AU32" i="27"/>
  <c r="BE32" i="27" s="1"/>
  <c r="AU112" i="27"/>
  <c r="BE112" i="27" s="1"/>
  <c r="AU100" i="27"/>
  <c r="BE100" i="27" s="1"/>
  <c r="AU96" i="27"/>
  <c r="BE96" i="27" s="1"/>
  <c r="AU78" i="27"/>
  <c r="BE78" i="27" s="1"/>
  <c r="AU33" i="27"/>
  <c r="BE33" i="27" s="1"/>
  <c r="AU42" i="27"/>
  <c r="BE42" i="27" s="1"/>
  <c r="AU107" i="27"/>
  <c r="BE107" i="27" s="1"/>
  <c r="AU34" i="27"/>
  <c r="BE34" i="27" s="1"/>
  <c r="AU118" i="27"/>
  <c r="BE118" i="27" s="1"/>
  <c r="AU26" i="27"/>
  <c r="BE26" i="27" s="1"/>
  <c r="AU22" i="27"/>
  <c r="BE22" i="27" s="1"/>
  <c r="AU18" i="27"/>
  <c r="BE18" i="27" s="1"/>
  <c r="AX132" i="26"/>
  <c r="AW132" i="26"/>
  <c r="AV132" i="26"/>
  <c r="AT132" i="26"/>
  <c r="BD132" i="26" s="1"/>
  <c r="AS132" i="26"/>
  <c r="AR132" i="26"/>
  <c r="BC132" i="26" s="1"/>
  <c r="AN132" i="26"/>
  <c r="BA132" i="26" s="1"/>
  <c r="AM132" i="26"/>
  <c r="AZ132" i="26" s="1"/>
  <c r="AL132" i="26"/>
  <c r="AY132" i="26" s="1"/>
  <c r="AU132" i="26" s="1"/>
  <c r="BE132" i="26" s="1"/>
  <c r="AK132" i="26"/>
  <c r="AJ132" i="26"/>
  <c r="AI132" i="26"/>
  <c r="AH132" i="26"/>
  <c r="BC131" i="26"/>
  <c r="BA131" i="26"/>
  <c r="AZ131" i="26"/>
  <c r="AY131" i="26"/>
  <c r="AX131" i="26"/>
  <c r="AW131" i="26"/>
  <c r="AS131" i="26"/>
  <c r="AR131" i="26"/>
  <c r="AN131" i="26"/>
  <c r="AM131" i="26"/>
  <c r="AL131" i="26"/>
  <c r="AK131" i="26"/>
  <c r="AJ131" i="26"/>
  <c r="AI131" i="26"/>
  <c r="AV131" i="26" s="1"/>
  <c r="AU131" i="26" s="1"/>
  <c r="BE131" i="26" s="1"/>
  <c r="AH131" i="26"/>
  <c r="AT131" i="26" s="1"/>
  <c r="BD131" i="26" s="1"/>
  <c r="BD130" i="26"/>
  <c r="BC130" i="26"/>
  <c r="BA130" i="26"/>
  <c r="AW130" i="26"/>
  <c r="AS130" i="26"/>
  <c r="AR130" i="26"/>
  <c r="AN130" i="26"/>
  <c r="AM130" i="26"/>
  <c r="AZ130" i="26" s="1"/>
  <c r="AL130" i="26"/>
  <c r="AY130" i="26" s="1"/>
  <c r="AK130" i="26"/>
  <c r="AX130" i="26" s="1"/>
  <c r="AJ130" i="26"/>
  <c r="AI130" i="26"/>
  <c r="AV130" i="26" s="1"/>
  <c r="AH130" i="26"/>
  <c r="AT130" i="26" s="1"/>
  <c r="AT129" i="26"/>
  <c r="BD129" i="26" s="1"/>
  <c r="AS129" i="26"/>
  <c r="AR129" i="26"/>
  <c r="BC129" i="26" s="1"/>
  <c r="AN129" i="26"/>
  <c r="BA129" i="26" s="1"/>
  <c r="AM129" i="26"/>
  <c r="AZ129" i="26" s="1"/>
  <c r="AL129" i="26"/>
  <c r="AY129" i="26" s="1"/>
  <c r="AK129" i="26"/>
  <c r="AX129" i="26" s="1"/>
  <c r="AJ129" i="26"/>
  <c r="AW129" i="26" s="1"/>
  <c r="AI129" i="26"/>
  <c r="AV129" i="26" s="1"/>
  <c r="AH129" i="26"/>
  <c r="AX128" i="26"/>
  <c r="AW128" i="26"/>
  <c r="AV128" i="26"/>
  <c r="AU128" i="26" s="1"/>
  <c r="BE128" i="26" s="1"/>
  <c r="AT128" i="26"/>
  <c r="BD128" i="26" s="1"/>
  <c r="AS128" i="26"/>
  <c r="AR128" i="26"/>
  <c r="BC128" i="26" s="1"/>
  <c r="AN128" i="26"/>
  <c r="BA128" i="26" s="1"/>
  <c r="AM128" i="26"/>
  <c r="AZ128" i="26" s="1"/>
  <c r="AL128" i="26"/>
  <c r="AY128" i="26" s="1"/>
  <c r="AK128" i="26"/>
  <c r="AJ128" i="26"/>
  <c r="AI128" i="26"/>
  <c r="AH128" i="26"/>
  <c r="BC127" i="26"/>
  <c r="BA127" i="26"/>
  <c r="AZ127" i="26"/>
  <c r="AY127" i="26"/>
  <c r="AX127" i="26"/>
  <c r="AW127" i="26"/>
  <c r="AT127" i="26"/>
  <c r="BD127" i="26" s="1"/>
  <c r="AS127" i="26"/>
  <c r="AR127" i="26"/>
  <c r="AN127" i="26"/>
  <c r="AM127" i="26"/>
  <c r="AL127" i="26"/>
  <c r="AK127" i="26"/>
  <c r="AJ127" i="26"/>
  <c r="AI127" i="26"/>
  <c r="AV127" i="26" s="1"/>
  <c r="AU127" i="26" s="1"/>
  <c r="BE127" i="26" s="1"/>
  <c r="AH127" i="26"/>
  <c r="BC126" i="26"/>
  <c r="BA126" i="26"/>
  <c r="AS126" i="26"/>
  <c r="AR126" i="26"/>
  <c r="AN126" i="26"/>
  <c r="AM126" i="26"/>
  <c r="AZ126" i="26" s="1"/>
  <c r="AL126" i="26"/>
  <c r="AY126" i="26" s="1"/>
  <c r="AK126" i="26"/>
  <c r="AX126" i="26" s="1"/>
  <c r="AJ126" i="26"/>
  <c r="AW126" i="26" s="1"/>
  <c r="AI126" i="26"/>
  <c r="AV126" i="26" s="1"/>
  <c r="AH126" i="26"/>
  <c r="AT126" i="26" s="1"/>
  <c r="BD126" i="26" s="1"/>
  <c r="AS125" i="26"/>
  <c r="AR125" i="26"/>
  <c r="BC125" i="26" s="1"/>
  <c r="AN125" i="26"/>
  <c r="BA125" i="26" s="1"/>
  <c r="AM125" i="26"/>
  <c r="AZ125" i="26" s="1"/>
  <c r="AL125" i="26"/>
  <c r="AY125" i="26" s="1"/>
  <c r="AK125" i="26"/>
  <c r="AX125" i="26" s="1"/>
  <c r="AJ125" i="26"/>
  <c r="AW125" i="26" s="1"/>
  <c r="AI125" i="26"/>
  <c r="AV125" i="26" s="1"/>
  <c r="AH125" i="26"/>
  <c r="AT125" i="26" s="1"/>
  <c r="BD125" i="26" s="1"/>
  <c r="AX124" i="26"/>
  <c r="AW124" i="26"/>
  <c r="AU124" i="26" s="1"/>
  <c r="BE124" i="26" s="1"/>
  <c r="AV124" i="26"/>
  <c r="AT124" i="26"/>
  <c r="BD124" i="26" s="1"/>
  <c r="AS124" i="26"/>
  <c r="AR124" i="26"/>
  <c r="BC124" i="26" s="1"/>
  <c r="AN124" i="26"/>
  <c r="BA124" i="26" s="1"/>
  <c r="AM124" i="26"/>
  <c r="AZ124" i="26" s="1"/>
  <c r="AL124" i="26"/>
  <c r="AY124" i="26" s="1"/>
  <c r="AK124" i="26"/>
  <c r="AJ124" i="26"/>
  <c r="AI124" i="26"/>
  <c r="AH124" i="26"/>
  <c r="BC123" i="26"/>
  <c r="BA123" i="26"/>
  <c r="AZ123" i="26"/>
  <c r="AY123" i="26"/>
  <c r="AX123" i="26"/>
  <c r="AW123" i="26"/>
  <c r="AS123" i="26"/>
  <c r="AR123" i="26"/>
  <c r="AN123" i="26"/>
  <c r="AM123" i="26"/>
  <c r="AL123" i="26"/>
  <c r="AK123" i="26"/>
  <c r="AJ123" i="26"/>
  <c r="AI123" i="26"/>
  <c r="AV123" i="26" s="1"/>
  <c r="AU123" i="26" s="1"/>
  <c r="BE123" i="26" s="1"/>
  <c r="AH123" i="26"/>
  <c r="AT123" i="26" s="1"/>
  <c r="BD123" i="26" s="1"/>
  <c r="BD122" i="26"/>
  <c r="BC122" i="26"/>
  <c r="BA122" i="26"/>
  <c r="AS122" i="26"/>
  <c r="AR122" i="26"/>
  <c r="AN122" i="26"/>
  <c r="AM122" i="26"/>
  <c r="AZ122" i="26" s="1"/>
  <c r="AL122" i="26"/>
  <c r="AY122" i="26" s="1"/>
  <c r="AK122" i="26"/>
  <c r="AX122" i="26" s="1"/>
  <c r="AJ122" i="26"/>
  <c r="AW122" i="26" s="1"/>
  <c r="AI122" i="26"/>
  <c r="AV122" i="26" s="1"/>
  <c r="AH122" i="26"/>
  <c r="AT122" i="26" s="1"/>
  <c r="AS121" i="26"/>
  <c r="AR121" i="26"/>
  <c r="BC121" i="26" s="1"/>
  <c r="AN121" i="26"/>
  <c r="BA121" i="26" s="1"/>
  <c r="AM121" i="26"/>
  <c r="AZ121" i="26" s="1"/>
  <c r="AL121" i="26"/>
  <c r="AY121" i="26" s="1"/>
  <c r="AK121" i="26"/>
  <c r="AX121" i="26" s="1"/>
  <c r="AJ121" i="26"/>
  <c r="AW121" i="26" s="1"/>
  <c r="AI121" i="26"/>
  <c r="AV121" i="26" s="1"/>
  <c r="AH121" i="26"/>
  <c r="AT121" i="26" s="1"/>
  <c r="BD121" i="26" s="1"/>
  <c r="AX120" i="26"/>
  <c r="AW120" i="26"/>
  <c r="AV120" i="26"/>
  <c r="AU120" i="26" s="1"/>
  <c r="BE120" i="26" s="1"/>
  <c r="AT120" i="26"/>
  <c r="BD120" i="26" s="1"/>
  <c r="AS120" i="26"/>
  <c r="AR120" i="26"/>
  <c r="BC120" i="26" s="1"/>
  <c r="AN120" i="26"/>
  <c r="BA120" i="26" s="1"/>
  <c r="AM120" i="26"/>
  <c r="AZ120" i="26" s="1"/>
  <c r="AL120" i="26"/>
  <c r="AY120" i="26" s="1"/>
  <c r="AK120" i="26"/>
  <c r="AJ120" i="26"/>
  <c r="AI120" i="26"/>
  <c r="AH120" i="26"/>
  <c r="BC119" i="26"/>
  <c r="BA119" i="26"/>
  <c r="AZ119" i="26"/>
  <c r="AY119" i="26"/>
  <c r="AX119" i="26"/>
  <c r="AW119" i="26"/>
  <c r="AS119" i="26"/>
  <c r="AR119" i="26"/>
  <c r="AN119" i="26"/>
  <c r="AM119" i="26"/>
  <c r="AL119" i="26"/>
  <c r="AK119" i="26"/>
  <c r="AJ119" i="26"/>
  <c r="AI119" i="26"/>
  <c r="AV119" i="26" s="1"/>
  <c r="AU119" i="26" s="1"/>
  <c r="BE119" i="26" s="1"/>
  <c r="AH119" i="26"/>
  <c r="AT119" i="26" s="1"/>
  <c r="BD119" i="26" s="1"/>
  <c r="BC118" i="26"/>
  <c r="BA118" i="26"/>
  <c r="AS118" i="26"/>
  <c r="AR118" i="26"/>
  <c r="AN118" i="26"/>
  <c r="AM118" i="26"/>
  <c r="AZ118" i="26" s="1"/>
  <c r="AL118" i="26"/>
  <c r="AY118" i="26" s="1"/>
  <c r="AK118" i="26"/>
  <c r="AX118" i="26" s="1"/>
  <c r="AJ118" i="26"/>
  <c r="AW118" i="26" s="1"/>
  <c r="AI118" i="26"/>
  <c r="AV118" i="26" s="1"/>
  <c r="AH118" i="26"/>
  <c r="AT118" i="26" s="1"/>
  <c r="BD118" i="26" s="1"/>
  <c r="AS117" i="26"/>
  <c r="AR117" i="26"/>
  <c r="BC117" i="26" s="1"/>
  <c r="AN117" i="26"/>
  <c r="BA117" i="26" s="1"/>
  <c r="AM117" i="26"/>
  <c r="AZ117" i="26" s="1"/>
  <c r="AL117" i="26"/>
  <c r="AY117" i="26" s="1"/>
  <c r="AK117" i="26"/>
  <c r="AX117" i="26" s="1"/>
  <c r="AJ117" i="26"/>
  <c r="AW117" i="26" s="1"/>
  <c r="AI117" i="26"/>
  <c r="AV117" i="26" s="1"/>
  <c r="AH117" i="26"/>
  <c r="AT117" i="26" s="1"/>
  <c r="BD117" i="26" s="1"/>
  <c r="AX116" i="26"/>
  <c r="AW116" i="26"/>
  <c r="AV116" i="26"/>
  <c r="AU116" i="26"/>
  <c r="BE116" i="26" s="1"/>
  <c r="AT116" i="26"/>
  <c r="BD116" i="26" s="1"/>
  <c r="AS116" i="26"/>
  <c r="AR116" i="26"/>
  <c r="BC116" i="26" s="1"/>
  <c r="AN116" i="26"/>
  <c r="BA116" i="26" s="1"/>
  <c r="AM116" i="26"/>
  <c r="AZ116" i="26" s="1"/>
  <c r="AL116" i="26"/>
  <c r="AY116" i="26" s="1"/>
  <c r="AK116" i="26"/>
  <c r="AJ116" i="26"/>
  <c r="AI116" i="26"/>
  <c r="AH116" i="26"/>
  <c r="BC115" i="26"/>
  <c r="BA115" i="26"/>
  <c r="AZ115" i="26"/>
  <c r="AY115" i="26"/>
  <c r="AX115" i="26"/>
  <c r="AW115" i="26"/>
  <c r="AS115" i="26"/>
  <c r="AR115" i="26"/>
  <c r="AN115" i="26"/>
  <c r="AM115" i="26"/>
  <c r="AL115" i="26"/>
  <c r="AK115" i="26"/>
  <c r="AJ115" i="26"/>
  <c r="AI115" i="26"/>
  <c r="AV115" i="26" s="1"/>
  <c r="AU115" i="26" s="1"/>
  <c r="BE115" i="26" s="1"/>
  <c r="AH115" i="26"/>
  <c r="AT115" i="26" s="1"/>
  <c r="BD115" i="26" s="1"/>
  <c r="BD114" i="26"/>
  <c r="BC114" i="26"/>
  <c r="BA114" i="26"/>
  <c r="AS114" i="26"/>
  <c r="AR114" i="26"/>
  <c r="AN114" i="26"/>
  <c r="AM114" i="26"/>
  <c r="AZ114" i="26" s="1"/>
  <c r="AL114" i="26"/>
  <c r="AY114" i="26" s="1"/>
  <c r="AK114" i="26"/>
  <c r="AX114" i="26" s="1"/>
  <c r="AJ114" i="26"/>
  <c r="AW114" i="26" s="1"/>
  <c r="AI114" i="26"/>
  <c r="AV114" i="26" s="1"/>
  <c r="AH114" i="26"/>
  <c r="AT114" i="26" s="1"/>
  <c r="BC113" i="26"/>
  <c r="AS113" i="26"/>
  <c r="AR113" i="26"/>
  <c r="AN113" i="26"/>
  <c r="BA113" i="26" s="1"/>
  <c r="AM113" i="26"/>
  <c r="AZ113" i="26" s="1"/>
  <c r="AL113" i="26"/>
  <c r="AY113" i="26" s="1"/>
  <c r="AK113" i="26"/>
  <c r="AX113" i="26" s="1"/>
  <c r="AJ113" i="26"/>
  <c r="AW113" i="26" s="1"/>
  <c r="AI113" i="26"/>
  <c r="AV113" i="26" s="1"/>
  <c r="AH113" i="26"/>
  <c r="AT113" i="26" s="1"/>
  <c r="BD113" i="26" s="1"/>
  <c r="AX112" i="26"/>
  <c r="AW112" i="26"/>
  <c r="AV112" i="26"/>
  <c r="AU112" i="26" s="1"/>
  <c r="BE112" i="26" s="1"/>
  <c r="AT112" i="26"/>
  <c r="BD112" i="26" s="1"/>
  <c r="AS112" i="26"/>
  <c r="AR112" i="26"/>
  <c r="BC112" i="26" s="1"/>
  <c r="AN112" i="26"/>
  <c r="BA112" i="26" s="1"/>
  <c r="AM112" i="26"/>
  <c r="AZ112" i="26" s="1"/>
  <c r="AL112" i="26"/>
  <c r="AY112" i="26" s="1"/>
  <c r="AK112" i="26"/>
  <c r="AJ112" i="26"/>
  <c r="AI112" i="26"/>
  <c r="AH112" i="26"/>
  <c r="BC111" i="26"/>
  <c r="BA111" i="26"/>
  <c r="AZ111" i="26"/>
  <c r="AY111" i="26"/>
  <c r="AX111" i="26"/>
  <c r="AW111" i="26"/>
  <c r="AS111" i="26"/>
  <c r="AR111" i="26"/>
  <c r="AN111" i="26"/>
  <c r="AM111" i="26"/>
  <c r="AL111" i="26"/>
  <c r="AK111" i="26"/>
  <c r="AJ111" i="26"/>
  <c r="AI111" i="26"/>
  <c r="AV111" i="26" s="1"/>
  <c r="AU111" i="26" s="1"/>
  <c r="BE111" i="26" s="1"/>
  <c r="AH111" i="26"/>
  <c r="AT111" i="26" s="1"/>
  <c r="BD111" i="26" s="1"/>
  <c r="BC110" i="26"/>
  <c r="BA110" i="26"/>
  <c r="AZ110" i="26"/>
  <c r="AS110" i="26"/>
  <c r="AR110" i="26"/>
  <c r="AN110" i="26"/>
  <c r="AM110" i="26"/>
  <c r="AL110" i="26"/>
  <c r="AY110" i="26" s="1"/>
  <c r="AK110" i="26"/>
  <c r="AX110" i="26" s="1"/>
  <c r="AJ110" i="26"/>
  <c r="AW110" i="26" s="1"/>
  <c r="AI110" i="26"/>
  <c r="AV110" i="26" s="1"/>
  <c r="AH110" i="26"/>
  <c r="AT110" i="26" s="1"/>
  <c r="BD110" i="26" s="1"/>
  <c r="BC109" i="26"/>
  <c r="BA109" i="26"/>
  <c r="AS109" i="26"/>
  <c r="AR109" i="26"/>
  <c r="AN109" i="26"/>
  <c r="AM109" i="26"/>
  <c r="AZ109" i="26" s="1"/>
  <c r="AL109" i="26"/>
  <c r="AY109" i="26" s="1"/>
  <c r="AK109" i="26"/>
  <c r="AX109" i="26" s="1"/>
  <c r="AJ109" i="26"/>
  <c r="AW109" i="26" s="1"/>
  <c r="AI109" i="26"/>
  <c r="AV109" i="26" s="1"/>
  <c r="AU109" i="26" s="1"/>
  <c r="BE109" i="26" s="1"/>
  <c r="AH109" i="26"/>
  <c r="AT109" i="26" s="1"/>
  <c r="BD109" i="26" s="1"/>
  <c r="AX108" i="26"/>
  <c r="AW108" i="26"/>
  <c r="AU108" i="26" s="1"/>
  <c r="BE108" i="26" s="1"/>
  <c r="AV108" i="26"/>
  <c r="AT108" i="26"/>
  <c r="BD108" i="26" s="1"/>
  <c r="AS108" i="26"/>
  <c r="AR108" i="26"/>
  <c r="BC108" i="26" s="1"/>
  <c r="AN108" i="26"/>
  <c r="BA108" i="26" s="1"/>
  <c r="AM108" i="26"/>
  <c r="AZ108" i="26" s="1"/>
  <c r="AL108" i="26"/>
  <c r="AY108" i="26" s="1"/>
  <c r="AK108" i="26"/>
  <c r="AJ108" i="26"/>
  <c r="AI108" i="26"/>
  <c r="AH108" i="26"/>
  <c r="BC107" i="26"/>
  <c r="BA107" i="26"/>
  <c r="AZ107" i="26"/>
  <c r="AY107" i="26"/>
  <c r="AX107" i="26"/>
  <c r="AW107" i="26"/>
  <c r="AS107" i="26"/>
  <c r="AR107" i="26"/>
  <c r="AN107" i="26"/>
  <c r="AM107" i="26"/>
  <c r="AL107" i="26"/>
  <c r="AK107" i="26"/>
  <c r="AJ107" i="26"/>
  <c r="AI107" i="26"/>
  <c r="AV107" i="26" s="1"/>
  <c r="AU107" i="26" s="1"/>
  <c r="BE107" i="26" s="1"/>
  <c r="AH107" i="26"/>
  <c r="AT107" i="26" s="1"/>
  <c r="BD107" i="26" s="1"/>
  <c r="BD106" i="26"/>
  <c r="BC106" i="26"/>
  <c r="BA106" i="26"/>
  <c r="AY106" i="26"/>
  <c r="AS106" i="26"/>
  <c r="AR106" i="26"/>
  <c r="AN106" i="26"/>
  <c r="AM106" i="26"/>
  <c r="AZ106" i="26" s="1"/>
  <c r="AL106" i="26"/>
  <c r="AK106" i="26"/>
  <c r="AX106" i="26" s="1"/>
  <c r="AJ106" i="26"/>
  <c r="AW106" i="26" s="1"/>
  <c r="AI106" i="26"/>
  <c r="AV106" i="26" s="1"/>
  <c r="AH106" i="26"/>
  <c r="AT106" i="26" s="1"/>
  <c r="BE105" i="26"/>
  <c r="BC105" i="26"/>
  <c r="BA105" i="26"/>
  <c r="AS105" i="26"/>
  <c r="AR105" i="26"/>
  <c r="AN105" i="26"/>
  <c r="AM105" i="26"/>
  <c r="AZ105" i="26" s="1"/>
  <c r="AL105" i="26"/>
  <c r="AY105" i="26" s="1"/>
  <c r="AK105" i="26"/>
  <c r="AX105" i="26" s="1"/>
  <c r="AJ105" i="26"/>
  <c r="AW105" i="26" s="1"/>
  <c r="AI105" i="26"/>
  <c r="AV105" i="26" s="1"/>
  <c r="AU105" i="26" s="1"/>
  <c r="AH105" i="26"/>
  <c r="AT105" i="26" s="1"/>
  <c r="BD105" i="26" s="1"/>
  <c r="AX104" i="26"/>
  <c r="AW104" i="26"/>
  <c r="AV104" i="26"/>
  <c r="AU104" i="26" s="1"/>
  <c r="BE104" i="26" s="1"/>
  <c r="AT104" i="26"/>
  <c r="BD104" i="26" s="1"/>
  <c r="AS104" i="26"/>
  <c r="AR104" i="26"/>
  <c r="BC104" i="26" s="1"/>
  <c r="AN104" i="26"/>
  <c r="BA104" i="26" s="1"/>
  <c r="AM104" i="26"/>
  <c r="AZ104" i="26" s="1"/>
  <c r="AL104" i="26"/>
  <c r="AY104" i="26" s="1"/>
  <c r="AK104" i="26"/>
  <c r="AJ104" i="26"/>
  <c r="AI104" i="26"/>
  <c r="AH104" i="26"/>
  <c r="BC103" i="26"/>
  <c r="BA103" i="26"/>
  <c r="AZ103" i="26"/>
  <c r="AY103" i="26"/>
  <c r="AX103" i="26"/>
  <c r="AW103" i="26"/>
  <c r="AV103" i="26"/>
  <c r="AU103" i="26" s="1"/>
  <c r="BE103" i="26" s="1"/>
  <c r="AS103" i="26"/>
  <c r="AR103" i="26"/>
  <c r="AN103" i="26"/>
  <c r="AM103" i="26"/>
  <c r="AL103" i="26"/>
  <c r="AK103" i="26"/>
  <c r="AJ103" i="26"/>
  <c r="AI103" i="26"/>
  <c r="AH103" i="26"/>
  <c r="AT103" i="26" s="1"/>
  <c r="BD103" i="26" s="1"/>
  <c r="BD102" i="26"/>
  <c r="BC102" i="26"/>
  <c r="BA102" i="26"/>
  <c r="AZ102" i="26"/>
  <c r="AX102" i="26"/>
  <c r="AS102" i="26"/>
  <c r="AR102" i="26"/>
  <c r="AN102" i="26"/>
  <c r="AM102" i="26"/>
  <c r="AL102" i="26"/>
  <c r="AY102" i="26" s="1"/>
  <c r="AK102" i="26"/>
  <c r="AJ102" i="26"/>
  <c r="AW102" i="26" s="1"/>
  <c r="AI102" i="26"/>
  <c r="AV102" i="26" s="1"/>
  <c r="AH102" i="26"/>
  <c r="AT102" i="26" s="1"/>
  <c r="BC101" i="26"/>
  <c r="BA101" i="26"/>
  <c r="AS101" i="26"/>
  <c r="AR101" i="26"/>
  <c r="AN101" i="26"/>
  <c r="AM101" i="26"/>
  <c r="AZ101" i="26" s="1"/>
  <c r="AL101" i="26"/>
  <c r="AY101" i="26" s="1"/>
  <c r="AK101" i="26"/>
  <c r="AX101" i="26" s="1"/>
  <c r="AJ101" i="26"/>
  <c r="AW101" i="26" s="1"/>
  <c r="AI101" i="26"/>
  <c r="AV101" i="26" s="1"/>
  <c r="AH101" i="26"/>
  <c r="AT101" i="26" s="1"/>
  <c r="BD101" i="26" s="1"/>
  <c r="AX100" i="26"/>
  <c r="AW100" i="26"/>
  <c r="AV100" i="26"/>
  <c r="AU100" i="26"/>
  <c r="BE100" i="26" s="1"/>
  <c r="AT100" i="26"/>
  <c r="BD100" i="26" s="1"/>
  <c r="AS100" i="26"/>
  <c r="AR100" i="26"/>
  <c r="BC100" i="26" s="1"/>
  <c r="AN100" i="26"/>
  <c r="BA100" i="26" s="1"/>
  <c r="AM100" i="26"/>
  <c r="AZ100" i="26" s="1"/>
  <c r="AL100" i="26"/>
  <c r="AY100" i="26" s="1"/>
  <c r="AK100" i="26"/>
  <c r="AJ100" i="26"/>
  <c r="AI100" i="26"/>
  <c r="AH100" i="26"/>
  <c r="BC99" i="26"/>
  <c r="BA99" i="26"/>
  <c r="AZ99" i="26"/>
  <c r="AY99" i="26"/>
  <c r="AX99" i="26"/>
  <c r="AW99" i="26"/>
  <c r="AU99" i="26" s="1"/>
  <c r="BE99" i="26" s="1"/>
  <c r="AV99" i="26"/>
  <c r="AS99" i="26"/>
  <c r="AR99" i="26"/>
  <c r="AN99" i="26"/>
  <c r="AM99" i="26"/>
  <c r="AL99" i="26"/>
  <c r="AK99" i="26"/>
  <c r="AJ99" i="26"/>
  <c r="AI99" i="26"/>
  <c r="AH99" i="26"/>
  <c r="AT99" i="26" s="1"/>
  <c r="BD99" i="26" s="1"/>
  <c r="BD98" i="26"/>
  <c r="BC98" i="26"/>
  <c r="BA98" i="26"/>
  <c r="AZ98" i="26"/>
  <c r="AY98" i="26"/>
  <c r="AW98" i="26"/>
  <c r="AS98" i="26"/>
  <c r="AR98" i="26"/>
  <c r="AN98" i="26"/>
  <c r="AM98" i="26"/>
  <c r="AL98" i="26"/>
  <c r="AK98" i="26"/>
  <c r="AX98" i="26" s="1"/>
  <c r="AJ98" i="26"/>
  <c r="AI98" i="26"/>
  <c r="AV98" i="26" s="1"/>
  <c r="AH98" i="26"/>
  <c r="AT98" i="26" s="1"/>
  <c r="BD97" i="26"/>
  <c r="BC97" i="26"/>
  <c r="BA97" i="26"/>
  <c r="AT97" i="26"/>
  <c r="AS97" i="26"/>
  <c r="AR97" i="26"/>
  <c r="AN97" i="26"/>
  <c r="AM97" i="26"/>
  <c r="AZ97" i="26" s="1"/>
  <c r="AL97" i="26"/>
  <c r="AY97" i="26" s="1"/>
  <c r="AK97" i="26"/>
  <c r="AX97" i="26" s="1"/>
  <c r="AJ97" i="26"/>
  <c r="AW97" i="26" s="1"/>
  <c r="AI97" i="26"/>
  <c r="AV97" i="26" s="1"/>
  <c r="AH97" i="26"/>
  <c r="AX96" i="26"/>
  <c r="AW96" i="26"/>
  <c r="AV96" i="26"/>
  <c r="AU96" i="26"/>
  <c r="BE96" i="26" s="1"/>
  <c r="AT96" i="26"/>
  <c r="BD96" i="26" s="1"/>
  <c r="AS96" i="26"/>
  <c r="AR96" i="26"/>
  <c r="BC96" i="26" s="1"/>
  <c r="AN96" i="26"/>
  <c r="BA96" i="26" s="1"/>
  <c r="AM96" i="26"/>
  <c r="AZ96" i="26" s="1"/>
  <c r="AL96" i="26"/>
  <c r="AY96" i="26" s="1"/>
  <c r="AK96" i="26"/>
  <c r="AJ96" i="26"/>
  <c r="AI96" i="26"/>
  <c r="AH96" i="26"/>
  <c r="BC95" i="26"/>
  <c r="BA95" i="26"/>
  <c r="AZ95" i="26"/>
  <c r="AY95" i="26"/>
  <c r="AX95" i="26"/>
  <c r="AW95" i="26"/>
  <c r="AV95" i="26"/>
  <c r="AU95" i="26" s="1"/>
  <c r="BE95" i="26" s="1"/>
  <c r="AT95" i="26"/>
  <c r="BD95" i="26" s="1"/>
  <c r="AS95" i="26"/>
  <c r="AR95" i="26"/>
  <c r="AN95" i="26"/>
  <c r="AM95" i="26"/>
  <c r="AL95" i="26"/>
  <c r="AK95" i="26"/>
  <c r="AJ95" i="26"/>
  <c r="AI95" i="26"/>
  <c r="AH95" i="26"/>
  <c r="BD94" i="26"/>
  <c r="BC94" i="26"/>
  <c r="BA94" i="26"/>
  <c r="AZ94" i="26"/>
  <c r="AY94" i="26"/>
  <c r="AX94" i="26"/>
  <c r="AS94" i="26"/>
  <c r="AR94" i="26"/>
  <c r="AN94" i="26"/>
  <c r="AM94" i="26"/>
  <c r="AL94" i="26"/>
  <c r="AK94" i="26"/>
  <c r="AJ94" i="26"/>
  <c r="AW94" i="26" s="1"/>
  <c r="AI94" i="26"/>
  <c r="AV94" i="26" s="1"/>
  <c r="AH94" i="26"/>
  <c r="AT94" i="26" s="1"/>
  <c r="BD93" i="26"/>
  <c r="BC93" i="26"/>
  <c r="BA93" i="26"/>
  <c r="AT93" i="26"/>
  <c r="AS93" i="26"/>
  <c r="AR93" i="26"/>
  <c r="AN93" i="26"/>
  <c r="AM93" i="26"/>
  <c r="AZ93" i="26" s="1"/>
  <c r="AL93" i="26"/>
  <c r="AY93" i="26" s="1"/>
  <c r="AK93" i="26"/>
  <c r="AX93" i="26" s="1"/>
  <c r="AJ93" i="26"/>
  <c r="AW93" i="26" s="1"/>
  <c r="AI93" i="26"/>
  <c r="AV93" i="26" s="1"/>
  <c r="AH93" i="26"/>
  <c r="AX92" i="26"/>
  <c r="AW92" i="26"/>
  <c r="AV92" i="26"/>
  <c r="AU92" i="26"/>
  <c r="BE92" i="26" s="1"/>
  <c r="AT92" i="26"/>
  <c r="BD92" i="26" s="1"/>
  <c r="AS92" i="26"/>
  <c r="AR92" i="26"/>
  <c r="BC92" i="26" s="1"/>
  <c r="AN92" i="26"/>
  <c r="BA92" i="26" s="1"/>
  <c r="AM92" i="26"/>
  <c r="AZ92" i="26" s="1"/>
  <c r="AL92" i="26"/>
  <c r="AY92" i="26" s="1"/>
  <c r="AK92" i="26"/>
  <c r="AJ92" i="26"/>
  <c r="AI92" i="26"/>
  <c r="AH92" i="26"/>
  <c r="BC91" i="26"/>
  <c r="BA91" i="26"/>
  <c r="AZ91" i="26"/>
  <c r="AY91" i="26"/>
  <c r="AX91" i="26"/>
  <c r="AW91" i="26"/>
  <c r="AV91" i="26"/>
  <c r="AU91" i="26"/>
  <c r="BE91" i="26" s="1"/>
  <c r="AT91" i="26"/>
  <c r="BD91" i="26" s="1"/>
  <c r="AS91" i="26"/>
  <c r="AR91" i="26"/>
  <c r="AN91" i="26"/>
  <c r="AM91" i="26"/>
  <c r="AL91" i="26"/>
  <c r="AK91" i="26"/>
  <c r="AJ91" i="26"/>
  <c r="AI91" i="26"/>
  <c r="AH91" i="26"/>
  <c r="BD90" i="26"/>
  <c r="BC90" i="26"/>
  <c r="BA90" i="26"/>
  <c r="AZ90" i="26"/>
  <c r="AY90" i="26"/>
  <c r="AX90" i="26"/>
  <c r="AW90" i="26"/>
  <c r="AS90" i="26"/>
  <c r="AR90" i="26"/>
  <c r="AN90" i="26"/>
  <c r="AM90" i="26"/>
  <c r="AL90" i="26"/>
  <c r="AK90" i="26"/>
  <c r="AJ90" i="26"/>
  <c r="AI90" i="26"/>
  <c r="AV90" i="26" s="1"/>
  <c r="AH90" i="26"/>
  <c r="AT90" i="26" s="1"/>
  <c r="BC89" i="26"/>
  <c r="BA89" i="26"/>
  <c r="AT89" i="26"/>
  <c r="BD89" i="26" s="1"/>
  <c r="AS89" i="26"/>
  <c r="AR89" i="26"/>
  <c r="AN89" i="26"/>
  <c r="AM89" i="26"/>
  <c r="AZ89" i="26" s="1"/>
  <c r="AL89" i="26"/>
  <c r="AY89" i="26" s="1"/>
  <c r="AK89" i="26"/>
  <c r="AX89" i="26" s="1"/>
  <c r="AJ89" i="26"/>
  <c r="AW89" i="26" s="1"/>
  <c r="AI89" i="26"/>
  <c r="AV89" i="26" s="1"/>
  <c r="AH89" i="26"/>
  <c r="AX88" i="26"/>
  <c r="AW88" i="26"/>
  <c r="AV88" i="26"/>
  <c r="AU88" i="26"/>
  <c r="BE88" i="26" s="1"/>
  <c r="AT88" i="26"/>
  <c r="BD88" i="26" s="1"/>
  <c r="AS88" i="26"/>
  <c r="AR88" i="26"/>
  <c r="BC88" i="26" s="1"/>
  <c r="AN88" i="26"/>
  <c r="BA88" i="26" s="1"/>
  <c r="AM88" i="26"/>
  <c r="AZ88" i="26" s="1"/>
  <c r="AL88" i="26"/>
  <c r="AY88" i="26" s="1"/>
  <c r="AK88" i="26"/>
  <c r="AJ88" i="26"/>
  <c r="AI88" i="26"/>
  <c r="AH88" i="26"/>
  <c r="BC87" i="26"/>
  <c r="BA87" i="26"/>
  <c r="AZ87" i="26"/>
  <c r="AY87" i="26"/>
  <c r="AX87" i="26"/>
  <c r="AW87" i="26"/>
  <c r="AV87" i="26"/>
  <c r="AU87" i="26"/>
  <c r="BE87" i="26" s="1"/>
  <c r="AT87" i="26"/>
  <c r="BD87" i="26" s="1"/>
  <c r="AS87" i="26"/>
  <c r="AR87" i="26"/>
  <c r="AN87" i="26"/>
  <c r="AM87" i="26"/>
  <c r="AL87" i="26"/>
  <c r="AK87" i="26"/>
  <c r="AJ87" i="26"/>
  <c r="AI87" i="26"/>
  <c r="AH87" i="26"/>
  <c r="BD86" i="26"/>
  <c r="BC86" i="26"/>
  <c r="BA86" i="26"/>
  <c r="AZ86" i="26"/>
  <c r="AY86" i="26"/>
  <c r="AX86" i="26"/>
  <c r="AW86" i="26"/>
  <c r="AS86" i="26"/>
  <c r="AR86" i="26"/>
  <c r="AN86" i="26"/>
  <c r="AM86" i="26"/>
  <c r="AL86" i="26"/>
  <c r="AK86" i="26"/>
  <c r="AJ86" i="26"/>
  <c r="AI86" i="26"/>
  <c r="AV86" i="26" s="1"/>
  <c r="AH86" i="26"/>
  <c r="AT86" i="26" s="1"/>
  <c r="BC85" i="26"/>
  <c r="BA85" i="26"/>
  <c r="AT85" i="26"/>
  <c r="BD85" i="26" s="1"/>
  <c r="AS85" i="26"/>
  <c r="AR85" i="26"/>
  <c r="AN85" i="26"/>
  <c r="AM85" i="26"/>
  <c r="AZ85" i="26" s="1"/>
  <c r="AL85" i="26"/>
  <c r="AY85" i="26" s="1"/>
  <c r="AK85" i="26"/>
  <c r="AX85" i="26" s="1"/>
  <c r="AJ85" i="26"/>
  <c r="AW85" i="26" s="1"/>
  <c r="AI85" i="26"/>
  <c r="AV85" i="26" s="1"/>
  <c r="AH85" i="26"/>
  <c r="AX84" i="26"/>
  <c r="AW84" i="26"/>
  <c r="AV84" i="26"/>
  <c r="AT84" i="26"/>
  <c r="BD84" i="26" s="1"/>
  <c r="AS84" i="26"/>
  <c r="AR84" i="26"/>
  <c r="BC84" i="26" s="1"/>
  <c r="AN84" i="26"/>
  <c r="BA84" i="26" s="1"/>
  <c r="AM84" i="26"/>
  <c r="AZ84" i="26" s="1"/>
  <c r="AL84" i="26"/>
  <c r="AY84" i="26" s="1"/>
  <c r="AU84" i="26" s="1"/>
  <c r="BE84" i="26" s="1"/>
  <c r="AK84" i="26"/>
  <c r="AJ84" i="26"/>
  <c r="AI84" i="26"/>
  <c r="AH84" i="26"/>
  <c r="BC83" i="26"/>
  <c r="BA83" i="26"/>
  <c r="AZ83" i="26"/>
  <c r="AY83" i="26"/>
  <c r="AX83" i="26"/>
  <c r="AW83" i="26"/>
  <c r="AV83" i="26"/>
  <c r="AU83" i="26"/>
  <c r="BE83" i="26" s="1"/>
  <c r="AT83" i="26"/>
  <c r="BD83" i="26" s="1"/>
  <c r="AS83" i="26"/>
  <c r="AR83" i="26"/>
  <c r="AN83" i="26"/>
  <c r="AM83" i="26"/>
  <c r="AL83" i="26"/>
  <c r="AK83" i="26"/>
  <c r="AJ83" i="26"/>
  <c r="AI83" i="26"/>
  <c r="AH83" i="26"/>
  <c r="BD82" i="26"/>
  <c r="BC82" i="26"/>
  <c r="BA82" i="26"/>
  <c r="AZ82" i="26"/>
  <c r="AY82" i="26"/>
  <c r="AX82" i="26"/>
  <c r="AW82" i="26"/>
  <c r="AS82" i="26"/>
  <c r="AR82" i="26"/>
  <c r="AN82" i="26"/>
  <c r="AM82" i="26"/>
  <c r="AL82" i="26"/>
  <c r="AK82" i="26"/>
  <c r="AJ82" i="26"/>
  <c r="AI82" i="26"/>
  <c r="AV82" i="26" s="1"/>
  <c r="AH82" i="26"/>
  <c r="AT82" i="26" s="1"/>
  <c r="BA81" i="26"/>
  <c r="AT81" i="26"/>
  <c r="BD81" i="26" s="1"/>
  <c r="AS81" i="26"/>
  <c r="AR81" i="26"/>
  <c r="BC81" i="26" s="1"/>
  <c r="AN81" i="26"/>
  <c r="AM81" i="26"/>
  <c r="AZ81" i="26" s="1"/>
  <c r="AL81" i="26"/>
  <c r="AY81" i="26" s="1"/>
  <c r="AK81" i="26"/>
  <c r="AX81" i="26" s="1"/>
  <c r="AJ81" i="26"/>
  <c r="AW81" i="26" s="1"/>
  <c r="AI81" i="26"/>
  <c r="AV81" i="26" s="1"/>
  <c r="AH81" i="26"/>
  <c r="AX80" i="26"/>
  <c r="AW80" i="26"/>
  <c r="AV80" i="26"/>
  <c r="AT80" i="26"/>
  <c r="BD80" i="26" s="1"/>
  <c r="AS80" i="26"/>
  <c r="AR80" i="26"/>
  <c r="BC80" i="26" s="1"/>
  <c r="AN80" i="26"/>
  <c r="BA80" i="26" s="1"/>
  <c r="AM80" i="26"/>
  <c r="AZ80" i="26" s="1"/>
  <c r="AL80" i="26"/>
  <c r="AY80" i="26" s="1"/>
  <c r="AU80" i="26" s="1"/>
  <c r="BE80" i="26" s="1"/>
  <c r="AK80" i="26"/>
  <c r="AJ80" i="26"/>
  <c r="AI80" i="26"/>
  <c r="AH80" i="26"/>
  <c r="BC79" i="26"/>
  <c r="BA79" i="26"/>
  <c r="AZ79" i="26"/>
  <c r="AY79" i="26"/>
  <c r="AX79" i="26"/>
  <c r="AW79" i="26"/>
  <c r="AV79" i="26"/>
  <c r="AU79" i="26"/>
  <c r="BE79" i="26" s="1"/>
  <c r="AT79" i="26"/>
  <c r="BD79" i="26" s="1"/>
  <c r="AS79" i="26"/>
  <c r="AR79" i="26"/>
  <c r="AN79" i="26"/>
  <c r="AM79" i="26"/>
  <c r="AL79" i="26"/>
  <c r="AK79" i="26"/>
  <c r="AJ79" i="26"/>
  <c r="AI79" i="26"/>
  <c r="AH79" i="26"/>
  <c r="BD78" i="26"/>
  <c r="BC78" i="26"/>
  <c r="BA78" i="26"/>
  <c r="AZ78" i="26"/>
  <c r="AY78" i="26"/>
  <c r="AX78" i="26"/>
  <c r="AW78" i="26"/>
  <c r="AS78" i="26"/>
  <c r="AR78" i="26"/>
  <c r="AN78" i="26"/>
  <c r="AM78" i="26"/>
  <c r="AL78" i="26"/>
  <c r="AK78" i="26"/>
  <c r="AJ78" i="26"/>
  <c r="AI78" i="26"/>
  <c r="AV78" i="26" s="1"/>
  <c r="AH78" i="26"/>
  <c r="AT78" i="26" s="1"/>
  <c r="BC77" i="26"/>
  <c r="BA77" i="26"/>
  <c r="AV77" i="26"/>
  <c r="AU77" i="26" s="1"/>
  <c r="BE77" i="26" s="1"/>
  <c r="AT77" i="26"/>
  <c r="BD77" i="26" s="1"/>
  <c r="AS77" i="26"/>
  <c r="AR77" i="26"/>
  <c r="AN77" i="26"/>
  <c r="AM77" i="26"/>
  <c r="AZ77" i="26" s="1"/>
  <c r="AL77" i="26"/>
  <c r="AY77" i="26" s="1"/>
  <c r="AK77" i="26"/>
  <c r="AX77" i="26" s="1"/>
  <c r="AJ77" i="26"/>
  <c r="AW77" i="26" s="1"/>
  <c r="AI77" i="26"/>
  <c r="AH77" i="26"/>
  <c r="AZ76" i="26"/>
  <c r="AX76" i="26"/>
  <c r="AW76" i="26"/>
  <c r="AV76" i="26"/>
  <c r="AU76" i="26"/>
  <c r="BE76" i="26" s="1"/>
  <c r="AT76" i="26"/>
  <c r="BD76" i="26" s="1"/>
  <c r="AS76" i="26"/>
  <c r="AR76" i="26"/>
  <c r="BC76" i="26" s="1"/>
  <c r="AN76" i="26"/>
  <c r="BA76" i="26" s="1"/>
  <c r="AM76" i="26"/>
  <c r="AL76" i="26"/>
  <c r="AY76" i="26" s="1"/>
  <c r="AK76" i="26"/>
  <c r="AJ76" i="26"/>
  <c r="AI76" i="26"/>
  <c r="AH76" i="26"/>
  <c r="BC75" i="26"/>
  <c r="BA75" i="26"/>
  <c r="AZ75" i="26"/>
  <c r="AY75" i="26"/>
  <c r="AX75" i="26"/>
  <c r="AW75" i="26"/>
  <c r="AV75" i="26"/>
  <c r="AU75" i="26" s="1"/>
  <c r="BE75" i="26" s="1"/>
  <c r="AT75" i="26"/>
  <c r="BD75" i="26" s="1"/>
  <c r="AS75" i="26"/>
  <c r="AR75" i="26"/>
  <c r="AN75" i="26"/>
  <c r="AM75" i="26"/>
  <c r="AL75" i="26"/>
  <c r="AK75" i="26"/>
  <c r="AJ75" i="26"/>
  <c r="AI75" i="26"/>
  <c r="AH75" i="26"/>
  <c r="BD74" i="26"/>
  <c r="BC74" i="26"/>
  <c r="BA74" i="26"/>
  <c r="AZ74" i="26"/>
  <c r="AY74" i="26"/>
  <c r="AX74" i="26"/>
  <c r="AS74" i="26"/>
  <c r="AR74" i="26"/>
  <c r="AN74" i="26"/>
  <c r="AM74" i="26"/>
  <c r="AL74" i="26"/>
  <c r="AK74" i="26"/>
  <c r="AJ74" i="26"/>
  <c r="AW74" i="26" s="1"/>
  <c r="AI74" i="26"/>
  <c r="AV74" i="26" s="1"/>
  <c r="AH74" i="26"/>
  <c r="AT74" i="26" s="1"/>
  <c r="BD73" i="26"/>
  <c r="BC73" i="26"/>
  <c r="BA73" i="26"/>
  <c r="AV73" i="26"/>
  <c r="AT73" i="26"/>
  <c r="AS73" i="26"/>
  <c r="AR73" i="26"/>
  <c r="AN73" i="26"/>
  <c r="AM73" i="26"/>
  <c r="AZ73" i="26" s="1"/>
  <c r="AL73" i="26"/>
  <c r="AY73" i="26" s="1"/>
  <c r="AK73" i="26"/>
  <c r="AX73" i="26" s="1"/>
  <c r="AJ73" i="26"/>
  <c r="AW73" i="26" s="1"/>
  <c r="AI73" i="26"/>
  <c r="AH73" i="26"/>
  <c r="AZ72" i="26"/>
  <c r="AX72" i="26"/>
  <c r="AW72" i="26"/>
  <c r="AV72" i="26"/>
  <c r="AU72" i="26"/>
  <c r="BE72" i="26" s="1"/>
  <c r="AT72" i="26"/>
  <c r="BD72" i="26" s="1"/>
  <c r="AS72" i="26"/>
  <c r="AR72" i="26"/>
  <c r="BC72" i="26" s="1"/>
  <c r="AN72" i="26"/>
  <c r="BA72" i="26" s="1"/>
  <c r="AM72" i="26"/>
  <c r="AL72" i="26"/>
  <c r="AY72" i="26" s="1"/>
  <c r="AK72" i="26"/>
  <c r="AJ72" i="26"/>
  <c r="AI72" i="26"/>
  <c r="AH72" i="26"/>
  <c r="BC71" i="26"/>
  <c r="BA71" i="26"/>
  <c r="AZ71" i="26"/>
  <c r="AY71" i="26"/>
  <c r="AX71" i="26"/>
  <c r="AW71" i="26"/>
  <c r="AV71" i="26"/>
  <c r="AU71" i="26" s="1"/>
  <c r="BE71" i="26" s="1"/>
  <c r="AS71" i="26"/>
  <c r="AR71" i="26"/>
  <c r="AN71" i="26"/>
  <c r="AM71" i="26"/>
  <c r="AL71" i="26"/>
  <c r="AK71" i="26"/>
  <c r="AJ71" i="26"/>
  <c r="AI71" i="26"/>
  <c r="AH71" i="26"/>
  <c r="AT71" i="26" s="1"/>
  <c r="BD71" i="26" s="1"/>
  <c r="BD70" i="26"/>
  <c r="BC70" i="26"/>
  <c r="BA70" i="26"/>
  <c r="AZ70" i="26"/>
  <c r="AX70" i="26"/>
  <c r="AS70" i="26"/>
  <c r="AR70" i="26"/>
  <c r="AN70" i="26"/>
  <c r="AM70" i="26"/>
  <c r="AL70" i="26"/>
  <c r="AY70" i="26" s="1"/>
  <c r="AK70" i="26"/>
  <c r="AJ70" i="26"/>
  <c r="AW70" i="26" s="1"/>
  <c r="AI70" i="26"/>
  <c r="AV70" i="26" s="1"/>
  <c r="AH70" i="26"/>
  <c r="AT70" i="26" s="1"/>
  <c r="BC69" i="26"/>
  <c r="BA69" i="26"/>
  <c r="AS69" i="26"/>
  <c r="AR69" i="26"/>
  <c r="AN69" i="26"/>
  <c r="AM69" i="26"/>
  <c r="AZ69" i="26" s="1"/>
  <c r="AL69" i="26"/>
  <c r="AY69" i="26" s="1"/>
  <c r="AK69" i="26"/>
  <c r="AX69" i="26" s="1"/>
  <c r="AJ69" i="26"/>
  <c r="AW69" i="26" s="1"/>
  <c r="AI69" i="26"/>
  <c r="AV69" i="26" s="1"/>
  <c r="AU69" i="26" s="1"/>
  <c r="BE69" i="26" s="1"/>
  <c r="AH69" i="26"/>
  <c r="AT69" i="26" s="1"/>
  <c r="BD69" i="26" s="1"/>
  <c r="AZ68" i="26"/>
  <c r="AX68" i="26"/>
  <c r="AW68" i="26"/>
  <c r="AU68" i="26" s="1"/>
  <c r="BE68" i="26" s="1"/>
  <c r="AV68" i="26"/>
  <c r="AT68" i="26"/>
  <c r="BD68" i="26" s="1"/>
  <c r="AS68" i="26"/>
  <c r="AR68" i="26"/>
  <c r="BC68" i="26" s="1"/>
  <c r="AN68" i="26"/>
  <c r="BA68" i="26" s="1"/>
  <c r="AM68" i="26"/>
  <c r="AL68" i="26"/>
  <c r="AY68" i="26" s="1"/>
  <c r="AK68" i="26"/>
  <c r="AJ68" i="26"/>
  <c r="AI68" i="26"/>
  <c r="AH68" i="26"/>
  <c r="BC67" i="26"/>
  <c r="BA67" i="26"/>
  <c r="AZ67" i="26"/>
  <c r="AY67" i="26"/>
  <c r="AX67" i="26"/>
  <c r="AW67" i="26"/>
  <c r="AS67" i="26"/>
  <c r="AR67" i="26"/>
  <c r="AN67" i="26"/>
  <c r="AM67" i="26"/>
  <c r="AL67" i="26"/>
  <c r="AK67" i="26"/>
  <c r="AJ67" i="26"/>
  <c r="AI67" i="26"/>
  <c r="AV67" i="26" s="1"/>
  <c r="AU67" i="26" s="1"/>
  <c r="BE67" i="26" s="1"/>
  <c r="AH67" i="26"/>
  <c r="AT67" i="26" s="1"/>
  <c r="BD67" i="26" s="1"/>
  <c r="BC66" i="26"/>
  <c r="BA66" i="26"/>
  <c r="AZ66" i="26"/>
  <c r="AS66" i="26"/>
  <c r="AR66" i="26"/>
  <c r="AN66" i="26"/>
  <c r="AM66" i="26"/>
  <c r="AL66" i="26"/>
  <c r="AY66" i="26" s="1"/>
  <c r="AK66" i="26"/>
  <c r="AX66" i="26" s="1"/>
  <c r="AJ66" i="26"/>
  <c r="AW66" i="26" s="1"/>
  <c r="AI66" i="26"/>
  <c r="AV66" i="26" s="1"/>
  <c r="AH66" i="26"/>
  <c r="AT66" i="26" s="1"/>
  <c r="BD66" i="26" s="1"/>
  <c r="BC65" i="26"/>
  <c r="BA65" i="26"/>
  <c r="AS65" i="26"/>
  <c r="AR65" i="26"/>
  <c r="AN65" i="26"/>
  <c r="AM65" i="26"/>
  <c r="AZ65" i="26" s="1"/>
  <c r="AL65" i="26"/>
  <c r="AY65" i="26" s="1"/>
  <c r="AK65" i="26"/>
  <c r="AX65" i="26" s="1"/>
  <c r="AJ65" i="26"/>
  <c r="AW65" i="26" s="1"/>
  <c r="AI65" i="26"/>
  <c r="AV65" i="26" s="1"/>
  <c r="AU65" i="26" s="1"/>
  <c r="BE65" i="26" s="1"/>
  <c r="AH65" i="26"/>
  <c r="AT65" i="26" s="1"/>
  <c r="BD65" i="26" s="1"/>
  <c r="AZ64" i="26"/>
  <c r="AU64" i="26" s="1"/>
  <c r="BE64" i="26" s="1"/>
  <c r="AX64" i="26"/>
  <c r="AW64" i="26"/>
  <c r="AV64" i="26"/>
  <c r="AT64" i="26"/>
  <c r="BD64" i="26" s="1"/>
  <c r="AS64" i="26"/>
  <c r="AR64" i="26"/>
  <c r="BC64" i="26" s="1"/>
  <c r="AN64" i="26"/>
  <c r="BA64" i="26" s="1"/>
  <c r="AM64" i="26"/>
  <c r="AL64" i="26"/>
  <c r="AY64" i="26" s="1"/>
  <c r="AK64" i="26"/>
  <c r="AJ64" i="26"/>
  <c r="AI64" i="26"/>
  <c r="AH64" i="26"/>
  <c r="BC63" i="26"/>
  <c r="BA63" i="26"/>
  <c r="AZ63" i="26"/>
  <c r="AY63" i="26"/>
  <c r="AW63" i="26"/>
  <c r="AS63" i="26"/>
  <c r="AR63" i="26"/>
  <c r="AN63" i="26"/>
  <c r="AM63" i="26"/>
  <c r="AL63" i="26"/>
  <c r="AK63" i="26"/>
  <c r="AX63" i="26" s="1"/>
  <c r="AJ63" i="26"/>
  <c r="AI63" i="26"/>
  <c r="AV63" i="26" s="1"/>
  <c r="AH63" i="26"/>
  <c r="AT63" i="26" s="1"/>
  <c r="BD63" i="26" s="1"/>
  <c r="BC62" i="26"/>
  <c r="BA62" i="26"/>
  <c r="AS62" i="26"/>
  <c r="AR62" i="26"/>
  <c r="AN62" i="26"/>
  <c r="AM62" i="26"/>
  <c r="AZ62" i="26" s="1"/>
  <c r="AL62" i="26"/>
  <c r="AY62" i="26" s="1"/>
  <c r="AK62" i="26"/>
  <c r="AX62" i="26" s="1"/>
  <c r="AJ62" i="26"/>
  <c r="AW62" i="26" s="1"/>
  <c r="AI62" i="26"/>
  <c r="AV62" i="26" s="1"/>
  <c r="AH62" i="26"/>
  <c r="AT62" i="26" s="1"/>
  <c r="BD62" i="26" s="1"/>
  <c r="AS61" i="26"/>
  <c r="AR61" i="26"/>
  <c r="BC61" i="26" s="1"/>
  <c r="AN61" i="26"/>
  <c r="BA61" i="26" s="1"/>
  <c r="AM61" i="26"/>
  <c r="AZ61" i="26" s="1"/>
  <c r="AL61" i="26"/>
  <c r="AY61" i="26" s="1"/>
  <c r="AK61" i="26"/>
  <c r="AX61" i="26" s="1"/>
  <c r="AJ61" i="26"/>
  <c r="AW61" i="26" s="1"/>
  <c r="AI61" i="26"/>
  <c r="AV61" i="26" s="1"/>
  <c r="AH61" i="26"/>
  <c r="AT61" i="26" s="1"/>
  <c r="BD61" i="26" s="1"/>
  <c r="AZ60" i="26"/>
  <c r="AX60" i="26"/>
  <c r="AW60" i="26"/>
  <c r="AU60" i="26" s="1"/>
  <c r="BE60" i="26" s="1"/>
  <c r="AV60" i="26"/>
  <c r="AT60" i="26"/>
  <c r="BD60" i="26" s="1"/>
  <c r="AS60" i="26"/>
  <c r="AR60" i="26"/>
  <c r="BC60" i="26" s="1"/>
  <c r="AN60" i="26"/>
  <c r="BA60" i="26" s="1"/>
  <c r="AM60" i="26"/>
  <c r="AL60" i="26"/>
  <c r="AY60" i="26" s="1"/>
  <c r="AK60" i="26"/>
  <c r="AJ60" i="26"/>
  <c r="AI60" i="26"/>
  <c r="AH60" i="26"/>
  <c r="BC59" i="26"/>
  <c r="BA59" i="26"/>
  <c r="AZ59" i="26"/>
  <c r="AY59" i="26"/>
  <c r="AW59" i="26"/>
  <c r="AT59" i="26"/>
  <c r="BD59" i="26" s="1"/>
  <c r="AS59" i="26"/>
  <c r="AR59" i="26"/>
  <c r="AN59" i="26"/>
  <c r="AM59" i="26"/>
  <c r="AL59" i="26"/>
  <c r="AK59" i="26"/>
  <c r="AX59" i="26" s="1"/>
  <c r="AJ59" i="26"/>
  <c r="AI59" i="26"/>
  <c r="AV59" i="26" s="1"/>
  <c r="AH59" i="26"/>
  <c r="BA58" i="26"/>
  <c r="AS58" i="26"/>
  <c r="AR58" i="26"/>
  <c r="BC58" i="26" s="1"/>
  <c r="AN58" i="26"/>
  <c r="AM58" i="26"/>
  <c r="AZ58" i="26" s="1"/>
  <c r="AL58" i="26"/>
  <c r="AY58" i="26" s="1"/>
  <c r="AK58" i="26"/>
  <c r="AX58" i="26" s="1"/>
  <c r="AJ58" i="26"/>
  <c r="AW58" i="26" s="1"/>
  <c r="AI58" i="26"/>
  <c r="AV58" i="26" s="1"/>
  <c r="AH58" i="26"/>
  <c r="AT58" i="26" s="1"/>
  <c r="BD58" i="26" s="1"/>
  <c r="AT57" i="26"/>
  <c r="BD57" i="26" s="1"/>
  <c r="AS57" i="26"/>
  <c r="AR57" i="26"/>
  <c r="BC57" i="26" s="1"/>
  <c r="AN57" i="26"/>
  <c r="BA57" i="26" s="1"/>
  <c r="AM57" i="26"/>
  <c r="AZ57" i="26" s="1"/>
  <c r="AL57" i="26"/>
  <c r="AY57" i="26" s="1"/>
  <c r="AK57" i="26"/>
  <c r="AX57" i="26" s="1"/>
  <c r="AJ57" i="26"/>
  <c r="AW57" i="26" s="1"/>
  <c r="AI57" i="26"/>
  <c r="AV57" i="26" s="1"/>
  <c r="AH57" i="26"/>
  <c r="AX56" i="26"/>
  <c r="AW56" i="26"/>
  <c r="AV56" i="26"/>
  <c r="AT56" i="26"/>
  <c r="BD56" i="26" s="1"/>
  <c r="AS56" i="26"/>
  <c r="AR56" i="26"/>
  <c r="BC56" i="26" s="1"/>
  <c r="AN56" i="26"/>
  <c r="BA56" i="26" s="1"/>
  <c r="AM56" i="26"/>
  <c r="AZ56" i="26" s="1"/>
  <c r="AL56" i="26"/>
  <c r="AY56" i="26" s="1"/>
  <c r="AU56" i="26" s="1"/>
  <c r="BE56" i="26" s="1"/>
  <c r="AK56" i="26"/>
  <c r="AJ56" i="26"/>
  <c r="AI56" i="26"/>
  <c r="AH56" i="26"/>
  <c r="BC55" i="26"/>
  <c r="BA55" i="26"/>
  <c r="AZ55" i="26"/>
  <c r="AY55" i="26"/>
  <c r="AW55" i="26"/>
  <c r="AT55" i="26"/>
  <c r="BD55" i="26" s="1"/>
  <c r="AS55" i="26"/>
  <c r="AR55" i="26"/>
  <c r="AN55" i="26"/>
  <c r="AM55" i="26"/>
  <c r="AL55" i="26"/>
  <c r="AK55" i="26"/>
  <c r="AX55" i="26" s="1"/>
  <c r="AJ55" i="26"/>
  <c r="AI55" i="26"/>
  <c r="AV55" i="26" s="1"/>
  <c r="AH55" i="26"/>
  <c r="BA54" i="26"/>
  <c r="AX54" i="26"/>
  <c r="AW54" i="26"/>
  <c r="AS54" i="26"/>
  <c r="AR54" i="26"/>
  <c r="BC54" i="26" s="1"/>
  <c r="AN54" i="26"/>
  <c r="AM54" i="26"/>
  <c r="AZ54" i="26" s="1"/>
  <c r="AL54" i="26"/>
  <c r="AY54" i="26" s="1"/>
  <c r="AK54" i="26"/>
  <c r="AJ54" i="26"/>
  <c r="AI54" i="26"/>
  <c r="AV54" i="26" s="1"/>
  <c r="AH54" i="26"/>
  <c r="AT54" i="26" s="1"/>
  <c r="BD54" i="26" s="1"/>
  <c r="AT53" i="26"/>
  <c r="BD53" i="26" s="1"/>
  <c r="AS53" i="26"/>
  <c r="AR53" i="26"/>
  <c r="BC53" i="26" s="1"/>
  <c r="AN53" i="26"/>
  <c r="BA53" i="26" s="1"/>
  <c r="AM53" i="26"/>
  <c r="AZ53" i="26" s="1"/>
  <c r="AL53" i="26"/>
  <c r="AY53" i="26" s="1"/>
  <c r="AK53" i="26"/>
  <c r="AX53" i="26" s="1"/>
  <c r="AJ53" i="26"/>
  <c r="AW53" i="26" s="1"/>
  <c r="AI53" i="26"/>
  <c r="AV53" i="26" s="1"/>
  <c r="AH53" i="26"/>
  <c r="AX52" i="26"/>
  <c r="AW52" i="26"/>
  <c r="AV52" i="26"/>
  <c r="AT52" i="26"/>
  <c r="BD52" i="26" s="1"/>
  <c r="AS52" i="26"/>
  <c r="AR52" i="26"/>
  <c r="BC52" i="26" s="1"/>
  <c r="AN52" i="26"/>
  <c r="BA52" i="26" s="1"/>
  <c r="AM52" i="26"/>
  <c r="AZ52" i="26" s="1"/>
  <c r="AL52" i="26"/>
  <c r="AY52" i="26" s="1"/>
  <c r="AK52" i="26"/>
  <c r="AJ52" i="26"/>
  <c r="AI52" i="26"/>
  <c r="AH52" i="26"/>
  <c r="BC51" i="26"/>
  <c r="BA51" i="26"/>
  <c r="AZ51" i="26"/>
  <c r="AY51" i="26"/>
  <c r="AW51" i="26"/>
  <c r="AV51" i="26"/>
  <c r="AT51" i="26"/>
  <c r="BD51" i="26" s="1"/>
  <c r="AS51" i="26"/>
  <c r="AR51" i="26"/>
  <c r="AN51" i="26"/>
  <c r="AM51" i="26"/>
  <c r="AL51" i="26"/>
  <c r="AK51" i="26"/>
  <c r="AX51" i="26" s="1"/>
  <c r="AU51" i="26" s="1"/>
  <c r="BE51" i="26" s="1"/>
  <c r="AJ51" i="26"/>
  <c r="AI51" i="26"/>
  <c r="AH51" i="26"/>
  <c r="BD50" i="26"/>
  <c r="BA50" i="26"/>
  <c r="AZ50" i="26"/>
  <c r="AY50" i="26"/>
  <c r="AX50" i="26"/>
  <c r="AW50" i="26"/>
  <c r="AS50" i="26"/>
  <c r="AR50" i="26"/>
  <c r="BC50" i="26" s="1"/>
  <c r="AN50" i="26"/>
  <c r="AM50" i="26"/>
  <c r="AL50" i="26"/>
  <c r="AK50" i="26"/>
  <c r="AJ50" i="26"/>
  <c r="AI50" i="26"/>
  <c r="AV50" i="26" s="1"/>
  <c r="AH50" i="26"/>
  <c r="AT50" i="26" s="1"/>
  <c r="AV49" i="26"/>
  <c r="AT49" i="26"/>
  <c r="BD49" i="26" s="1"/>
  <c r="AS49" i="26"/>
  <c r="AR49" i="26"/>
  <c r="BC49" i="26" s="1"/>
  <c r="AN49" i="26"/>
  <c r="BA49" i="26" s="1"/>
  <c r="AM49" i="26"/>
  <c r="AZ49" i="26" s="1"/>
  <c r="AL49" i="26"/>
  <c r="AY49" i="26" s="1"/>
  <c r="AK49" i="26"/>
  <c r="AX49" i="26" s="1"/>
  <c r="AJ49" i="26"/>
  <c r="AW49" i="26" s="1"/>
  <c r="AI49" i="26"/>
  <c r="AH49" i="26"/>
  <c r="AX48" i="26"/>
  <c r="AW48" i="26"/>
  <c r="AV48" i="26"/>
  <c r="AT48" i="26"/>
  <c r="BD48" i="26" s="1"/>
  <c r="AS48" i="26"/>
  <c r="AR48" i="26"/>
  <c r="BC48" i="26" s="1"/>
  <c r="AN48" i="26"/>
  <c r="BA48" i="26" s="1"/>
  <c r="AM48" i="26"/>
  <c r="AZ48" i="26" s="1"/>
  <c r="AL48" i="26"/>
  <c r="AY48" i="26" s="1"/>
  <c r="AU48" i="26" s="1"/>
  <c r="BE48" i="26" s="1"/>
  <c r="AK48" i="26"/>
  <c r="AJ48" i="26"/>
  <c r="AI48" i="26"/>
  <c r="AH48" i="26"/>
  <c r="BC47" i="26"/>
  <c r="BA47" i="26"/>
  <c r="AZ47" i="26"/>
  <c r="AY47" i="26"/>
  <c r="AX47" i="26"/>
  <c r="AW47" i="26"/>
  <c r="AV47" i="26"/>
  <c r="AU47" i="26"/>
  <c r="BE47" i="26" s="1"/>
  <c r="AT47" i="26"/>
  <c r="BD47" i="26" s="1"/>
  <c r="AS47" i="26"/>
  <c r="AR47" i="26"/>
  <c r="AN47" i="26"/>
  <c r="AM47" i="26"/>
  <c r="AL47" i="26"/>
  <c r="AK47" i="26"/>
  <c r="AJ47" i="26"/>
  <c r="AI47" i="26"/>
  <c r="AH47" i="26"/>
  <c r="BD46" i="26"/>
  <c r="BC46" i="26"/>
  <c r="BA46" i="26"/>
  <c r="AZ46" i="26"/>
  <c r="AY46" i="26"/>
  <c r="AX46" i="26"/>
  <c r="AW46" i="26"/>
  <c r="AS46" i="26"/>
  <c r="AR46" i="26"/>
  <c r="AN46" i="26"/>
  <c r="AM46" i="26"/>
  <c r="AL46" i="26"/>
  <c r="AK46" i="26"/>
  <c r="AJ46" i="26"/>
  <c r="AI46" i="26"/>
  <c r="AV46" i="26" s="1"/>
  <c r="AH46" i="26"/>
  <c r="AT46" i="26" s="1"/>
  <c r="BC45" i="26"/>
  <c r="BA45" i="26"/>
  <c r="AV45" i="26"/>
  <c r="AU45" i="26" s="1"/>
  <c r="BE45" i="26" s="1"/>
  <c r="AT45" i="26"/>
  <c r="BD45" i="26" s="1"/>
  <c r="AS45" i="26"/>
  <c r="AR45" i="26"/>
  <c r="AN45" i="26"/>
  <c r="AM45" i="26"/>
  <c r="AZ45" i="26" s="1"/>
  <c r="AL45" i="26"/>
  <c r="AY45" i="26" s="1"/>
  <c r="AK45" i="26"/>
  <c r="AX45" i="26" s="1"/>
  <c r="AJ45" i="26"/>
  <c r="AW45" i="26" s="1"/>
  <c r="AI45" i="26"/>
  <c r="AH45" i="26"/>
  <c r="AZ44" i="26"/>
  <c r="AX44" i="26"/>
  <c r="AW44" i="26"/>
  <c r="AV44" i="26"/>
  <c r="AU44" i="26"/>
  <c r="BE44" i="26" s="1"/>
  <c r="AT44" i="26"/>
  <c r="BD44" i="26" s="1"/>
  <c r="AS44" i="26"/>
  <c r="AR44" i="26"/>
  <c r="BC44" i="26" s="1"/>
  <c r="AN44" i="26"/>
  <c r="BA44" i="26" s="1"/>
  <c r="AM44" i="26"/>
  <c r="AL44" i="26"/>
  <c r="AY44" i="26" s="1"/>
  <c r="AK44" i="26"/>
  <c r="AJ44" i="26"/>
  <c r="AI44" i="26"/>
  <c r="AH44" i="26"/>
  <c r="BC43" i="26"/>
  <c r="BA43" i="26"/>
  <c r="AZ43" i="26"/>
  <c r="AY43" i="26"/>
  <c r="AX43" i="26"/>
  <c r="AW43" i="26"/>
  <c r="AV43" i="26"/>
  <c r="AU43" i="26" s="1"/>
  <c r="BE43" i="26" s="1"/>
  <c r="AT43" i="26"/>
  <c r="BD43" i="26" s="1"/>
  <c r="AS43" i="26"/>
  <c r="AR43" i="26"/>
  <c r="AN43" i="26"/>
  <c r="AM43" i="26"/>
  <c r="AL43" i="26"/>
  <c r="AK43" i="26"/>
  <c r="AJ43" i="26"/>
  <c r="AI43" i="26"/>
  <c r="AH43" i="26"/>
  <c r="BD42" i="26"/>
  <c r="BC42" i="26"/>
  <c r="BA42" i="26"/>
  <c r="AZ42" i="26"/>
  <c r="AY42" i="26"/>
  <c r="AX42" i="26"/>
  <c r="AS42" i="26"/>
  <c r="AR42" i="26"/>
  <c r="AN42" i="26"/>
  <c r="AM42" i="26"/>
  <c r="AL42" i="26"/>
  <c r="AK42" i="26"/>
  <c r="AJ42" i="26"/>
  <c r="AW42" i="26" s="1"/>
  <c r="AI42" i="26"/>
  <c r="AV42" i="26" s="1"/>
  <c r="AH42" i="26"/>
  <c r="AT42" i="26" s="1"/>
  <c r="BD41" i="26"/>
  <c r="BC41" i="26"/>
  <c r="BA41" i="26"/>
  <c r="AV41" i="26"/>
  <c r="AT41" i="26"/>
  <c r="AS41" i="26"/>
  <c r="AR41" i="26"/>
  <c r="AN41" i="26"/>
  <c r="AM41" i="26"/>
  <c r="AZ41" i="26" s="1"/>
  <c r="AL41" i="26"/>
  <c r="AY41" i="26" s="1"/>
  <c r="AK41" i="26"/>
  <c r="AX41" i="26" s="1"/>
  <c r="AJ41" i="26"/>
  <c r="AW41" i="26" s="1"/>
  <c r="AI41" i="26"/>
  <c r="AH41" i="26"/>
  <c r="AZ40" i="26"/>
  <c r="AX40" i="26"/>
  <c r="AW40" i="26"/>
  <c r="AV40" i="26"/>
  <c r="AU40" i="26"/>
  <c r="BE40" i="26" s="1"/>
  <c r="AT40" i="26"/>
  <c r="BD40" i="26" s="1"/>
  <c r="AS40" i="26"/>
  <c r="AR40" i="26"/>
  <c r="BC40" i="26" s="1"/>
  <c r="AN40" i="26"/>
  <c r="BA40" i="26" s="1"/>
  <c r="AM40" i="26"/>
  <c r="AL40" i="26"/>
  <c r="AY40" i="26" s="1"/>
  <c r="AK40" i="26"/>
  <c r="AJ40" i="26"/>
  <c r="AI40" i="26"/>
  <c r="AH40" i="26"/>
  <c r="BC39" i="26"/>
  <c r="BA39" i="26"/>
  <c r="AZ39" i="26"/>
  <c r="AY39" i="26"/>
  <c r="AX39" i="26"/>
  <c r="AW39" i="26"/>
  <c r="AV39" i="26"/>
  <c r="AU39" i="26" s="1"/>
  <c r="BE39" i="26" s="1"/>
  <c r="AS39" i="26"/>
  <c r="AR39" i="26"/>
  <c r="AN39" i="26"/>
  <c r="AM39" i="26"/>
  <c r="AL39" i="26"/>
  <c r="AK39" i="26"/>
  <c r="AJ39" i="26"/>
  <c r="AI39" i="26"/>
  <c r="AH39" i="26"/>
  <c r="AT39" i="26" s="1"/>
  <c r="BD39" i="26" s="1"/>
  <c r="BD38" i="26"/>
  <c r="BC38" i="26"/>
  <c r="BA38" i="26"/>
  <c r="AZ38" i="26"/>
  <c r="AX38" i="26"/>
  <c r="AS38" i="26"/>
  <c r="AR38" i="26"/>
  <c r="AN38" i="26"/>
  <c r="AM38" i="26"/>
  <c r="AL38" i="26"/>
  <c r="AY38" i="26" s="1"/>
  <c r="AK38" i="26"/>
  <c r="AJ38" i="26"/>
  <c r="AW38" i="26" s="1"/>
  <c r="AI38" i="26"/>
  <c r="AV38" i="26" s="1"/>
  <c r="AH38" i="26"/>
  <c r="AT38" i="26" s="1"/>
  <c r="BC37" i="26"/>
  <c r="BA37" i="26"/>
  <c r="AS37" i="26"/>
  <c r="AR37" i="26"/>
  <c r="AN37" i="26"/>
  <c r="AM37" i="26"/>
  <c r="AZ37" i="26" s="1"/>
  <c r="AL37" i="26"/>
  <c r="AY37" i="26" s="1"/>
  <c r="AK37" i="26"/>
  <c r="AX37" i="26" s="1"/>
  <c r="AJ37" i="26"/>
  <c r="AW37" i="26" s="1"/>
  <c r="AI37" i="26"/>
  <c r="AV37" i="26" s="1"/>
  <c r="AU37" i="26" s="1"/>
  <c r="BE37" i="26" s="1"/>
  <c r="AH37" i="26"/>
  <c r="AT37" i="26" s="1"/>
  <c r="BD37" i="26" s="1"/>
  <c r="AZ36" i="26"/>
  <c r="AX36" i="26"/>
  <c r="AW36" i="26"/>
  <c r="AV36" i="26"/>
  <c r="AU36" i="26" s="1"/>
  <c r="BE36" i="26" s="1"/>
  <c r="AT36" i="26"/>
  <c r="BD36" i="26" s="1"/>
  <c r="AS36" i="26"/>
  <c r="AR36" i="26"/>
  <c r="BC36" i="26" s="1"/>
  <c r="AN36" i="26"/>
  <c r="BA36" i="26" s="1"/>
  <c r="AM36" i="26"/>
  <c r="AL36" i="26"/>
  <c r="AY36" i="26" s="1"/>
  <c r="AK36" i="26"/>
  <c r="AJ36" i="26"/>
  <c r="AI36" i="26"/>
  <c r="AH36" i="26"/>
  <c r="BC35" i="26"/>
  <c r="BA35" i="26"/>
  <c r="AZ35" i="26"/>
  <c r="AY35" i="26"/>
  <c r="AX35" i="26"/>
  <c r="AW35" i="26"/>
  <c r="AS35" i="26"/>
  <c r="AR35" i="26"/>
  <c r="AN35" i="26"/>
  <c r="AM35" i="26"/>
  <c r="AL35" i="26"/>
  <c r="AK35" i="26"/>
  <c r="AJ35" i="26"/>
  <c r="AI35" i="26"/>
  <c r="AV35" i="26" s="1"/>
  <c r="AU35" i="26" s="1"/>
  <c r="BE35" i="26" s="1"/>
  <c r="AH35" i="26"/>
  <c r="AT35" i="26" s="1"/>
  <c r="BD35" i="26" s="1"/>
  <c r="BC34" i="26"/>
  <c r="BA34" i="26"/>
  <c r="AZ34" i="26"/>
  <c r="AS34" i="26"/>
  <c r="AR34" i="26"/>
  <c r="AN34" i="26"/>
  <c r="AM34" i="26"/>
  <c r="AL34" i="26"/>
  <c r="AY34" i="26" s="1"/>
  <c r="AK34" i="26"/>
  <c r="AX34" i="26" s="1"/>
  <c r="AJ34" i="26"/>
  <c r="AW34" i="26" s="1"/>
  <c r="AI34" i="26"/>
  <c r="AV34" i="26" s="1"/>
  <c r="AH34" i="26"/>
  <c r="AT34" i="26" s="1"/>
  <c r="BD34" i="26" s="1"/>
  <c r="BC33" i="26"/>
  <c r="BA33" i="26"/>
  <c r="AS33" i="26"/>
  <c r="AR33" i="26"/>
  <c r="AN33" i="26"/>
  <c r="AM33" i="26"/>
  <c r="AZ33" i="26" s="1"/>
  <c r="AL33" i="26"/>
  <c r="AY33" i="26" s="1"/>
  <c r="AK33" i="26"/>
  <c r="AX33" i="26" s="1"/>
  <c r="AJ33" i="26"/>
  <c r="AW33" i="26" s="1"/>
  <c r="AI33" i="26"/>
  <c r="AV33" i="26" s="1"/>
  <c r="AU33" i="26" s="1"/>
  <c r="BE33" i="26" s="1"/>
  <c r="AH33" i="26"/>
  <c r="AT33" i="26" s="1"/>
  <c r="BD33" i="26" s="1"/>
  <c r="AZ32" i="26"/>
  <c r="AU32" i="26" s="1"/>
  <c r="BE32" i="26" s="1"/>
  <c r="AX32" i="26"/>
  <c r="AW32" i="26"/>
  <c r="AV32" i="26"/>
  <c r="AT32" i="26"/>
  <c r="BD32" i="26" s="1"/>
  <c r="AS32" i="26"/>
  <c r="AR32" i="26"/>
  <c r="BC32" i="26" s="1"/>
  <c r="AN32" i="26"/>
  <c r="BA32" i="26" s="1"/>
  <c r="AM32" i="26"/>
  <c r="AL32" i="26"/>
  <c r="AY32" i="26" s="1"/>
  <c r="AK32" i="26"/>
  <c r="AJ32" i="26"/>
  <c r="AI32" i="26"/>
  <c r="AH32" i="26"/>
  <c r="BC31" i="26"/>
  <c r="BA31" i="26"/>
  <c r="AZ31" i="26"/>
  <c r="AY31" i="26"/>
  <c r="AW31" i="26"/>
  <c r="AS31" i="26"/>
  <c r="AR31" i="26"/>
  <c r="AN31" i="26"/>
  <c r="AM31" i="26"/>
  <c r="AL31" i="26"/>
  <c r="AK31" i="26"/>
  <c r="AX31" i="26" s="1"/>
  <c r="AJ31" i="26"/>
  <c r="AI31" i="26"/>
  <c r="AV31" i="26" s="1"/>
  <c r="AU31" i="26" s="1"/>
  <c r="BE31" i="26" s="1"/>
  <c r="AH31" i="26"/>
  <c r="AT31" i="26" s="1"/>
  <c r="BD31" i="26" s="1"/>
  <c r="BC30" i="26"/>
  <c r="BA30" i="26"/>
  <c r="AS30" i="26"/>
  <c r="AR30" i="26"/>
  <c r="AN30" i="26"/>
  <c r="AM30" i="26"/>
  <c r="AZ30" i="26" s="1"/>
  <c r="AL30" i="26"/>
  <c r="AY30" i="26" s="1"/>
  <c r="AK30" i="26"/>
  <c r="AX30" i="26" s="1"/>
  <c r="AJ30" i="26"/>
  <c r="AW30" i="26" s="1"/>
  <c r="AI30" i="26"/>
  <c r="AV30" i="26" s="1"/>
  <c r="AH30" i="26"/>
  <c r="AT30" i="26" s="1"/>
  <c r="BD30" i="26" s="1"/>
  <c r="AS29" i="26"/>
  <c r="AR29" i="26"/>
  <c r="BC29" i="26" s="1"/>
  <c r="AN29" i="26"/>
  <c r="BA29" i="26" s="1"/>
  <c r="AM29" i="26"/>
  <c r="AZ29" i="26" s="1"/>
  <c r="AL29" i="26"/>
  <c r="AY29" i="26" s="1"/>
  <c r="AK29" i="26"/>
  <c r="AX29" i="26" s="1"/>
  <c r="AJ29" i="26"/>
  <c r="AW29" i="26" s="1"/>
  <c r="AI29" i="26"/>
  <c r="AV29" i="26" s="1"/>
  <c r="AH29" i="26"/>
  <c r="AT29" i="26" s="1"/>
  <c r="BD29" i="26" s="1"/>
  <c r="AZ28" i="26"/>
  <c r="AX28" i="26"/>
  <c r="AW28" i="26"/>
  <c r="AU28" i="26" s="1"/>
  <c r="BE28" i="26" s="1"/>
  <c r="AV28" i="26"/>
  <c r="AT28" i="26"/>
  <c r="BD28" i="26" s="1"/>
  <c r="AS28" i="26"/>
  <c r="AR28" i="26"/>
  <c r="BC28" i="26" s="1"/>
  <c r="AN28" i="26"/>
  <c r="BA28" i="26" s="1"/>
  <c r="AM28" i="26"/>
  <c r="AL28" i="26"/>
  <c r="AY28" i="26" s="1"/>
  <c r="AK28" i="26"/>
  <c r="AJ28" i="26"/>
  <c r="AI28" i="26"/>
  <c r="AH28" i="26"/>
  <c r="BC27" i="26"/>
  <c r="BA27" i="26"/>
  <c r="AZ27" i="26"/>
  <c r="AY27" i="26"/>
  <c r="AW27" i="26"/>
  <c r="AS27" i="26"/>
  <c r="AR27" i="26"/>
  <c r="AN27" i="26"/>
  <c r="AM27" i="26"/>
  <c r="AL27" i="26"/>
  <c r="AK27" i="26"/>
  <c r="AX27" i="26" s="1"/>
  <c r="AJ27" i="26"/>
  <c r="AI27" i="26"/>
  <c r="AV27" i="26" s="1"/>
  <c r="AU27" i="26" s="1"/>
  <c r="BE27" i="26" s="1"/>
  <c r="AH27" i="26"/>
  <c r="AT27" i="26" s="1"/>
  <c r="BD27" i="26" s="1"/>
  <c r="BA26" i="26"/>
  <c r="AS26" i="26"/>
  <c r="AR26" i="26"/>
  <c r="BC26" i="26" s="1"/>
  <c r="AN26" i="26"/>
  <c r="AM26" i="26"/>
  <c r="AZ26" i="26" s="1"/>
  <c r="AL26" i="26"/>
  <c r="AY26" i="26" s="1"/>
  <c r="AK26" i="26"/>
  <c r="AX26" i="26" s="1"/>
  <c r="AJ26" i="26"/>
  <c r="AW26" i="26" s="1"/>
  <c r="AI26" i="26"/>
  <c r="AV26" i="26" s="1"/>
  <c r="AH26" i="26"/>
  <c r="AT26" i="26" s="1"/>
  <c r="BD26" i="26" s="1"/>
  <c r="AS25" i="26"/>
  <c r="AR25" i="26"/>
  <c r="BC25" i="26" s="1"/>
  <c r="AN25" i="26"/>
  <c r="BA25" i="26" s="1"/>
  <c r="AM25" i="26"/>
  <c r="AZ25" i="26" s="1"/>
  <c r="AL25" i="26"/>
  <c r="AY25" i="26" s="1"/>
  <c r="AK25" i="26"/>
  <c r="AX25" i="26" s="1"/>
  <c r="AJ25" i="26"/>
  <c r="AW25" i="26" s="1"/>
  <c r="AI25" i="26"/>
  <c r="AV25" i="26" s="1"/>
  <c r="AH25" i="26"/>
  <c r="AT25" i="26" s="1"/>
  <c r="BD25" i="26" s="1"/>
  <c r="AX24" i="26"/>
  <c r="AW24" i="26"/>
  <c r="AV24" i="26"/>
  <c r="AT24" i="26"/>
  <c r="BD24" i="26" s="1"/>
  <c r="AS24" i="26"/>
  <c r="AR24" i="26"/>
  <c r="BC24" i="26" s="1"/>
  <c r="AN24" i="26"/>
  <c r="BA24" i="26" s="1"/>
  <c r="AM24" i="26"/>
  <c r="AZ24" i="26" s="1"/>
  <c r="AL24" i="26"/>
  <c r="AY24" i="26" s="1"/>
  <c r="AK24" i="26"/>
  <c r="AJ24" i="26"/>
  <c r="AI24" i="26"/>
  <c r="AH24" i="26"/>
  <c r="BC23" i="26"/>
  <c r="BA23" i="26"/>
  <c r="AZ23" i="26"/>
  <c r="AY23" i="26"/>
  <c r="AW23" i="26"/>
  <c r="AT23" i="26"/>
  <c r="BD23" i="26" s="1"/>
  <c r="AS23" i="26"/>
  <c r="AR23" i="26"/>
  <c r="AN23" i="26"/>
  <c r="AM23" i="26"/>
  <c r="AL23" i="26"/>
  <c r="AK23" i="26"/>
  <c r="AX23" i="26" s="1"/>
  <c r="AJ23" i="26"/>
  <c r="AI23" i="26"/>
  <c r="AV23" i="26" s="1"/>
  <c r="AU23" i="26" s="1"/>
  <c r="BE23" i="26" s="1"/>
  <c r="AH23" i="26"/>
  <c r="BA22" i="26"/>
  <c r="AX22" i="26"/>
  <c r="AW22" i="26"/>
  <c r="AS22" i="26"/>
  <c r="AR22" i="26"/>
  <c r="BC22" i="26" s="1"/>
  <c r="AN22" i="26"/>
  <c r="AM22" i="26"/>
  <c r="AZ22" i="26" s="1"/>
  <c r="AL22" i="26"/>
  <c r="AY22" i="26" s="1"/>
  <c r="AK22" i="26"/>
  <c r="AJ22" i="26"/>
  <c r="AI22" i="26"/>
  <c r="AV22" i="26" s="1"/>
  <c r="AH22" i="26"/>
  <c r="AT22" i="26" s="1"/>
  <c r="BD22" i="26" s="1"/>
  <c r="AT21" i="26"/>
  <c r="BD21" i="26" s="1"/>
  <c r="AS21" i="26"/>
  <c r="AR21" i="26"/>
  <c r="BC21" i="26" s="1"/>
  <c r="AN21" i="26"/>
  <c r="BA21" i="26" s="1"/>
  <c r="AM21" i="26"/>
  <c r="AZ21" i="26" s="1"/>
  <c r="AL21" i="26"/>
  <c r="AY21" i="26" s="1"/>
  <c r="AK21" i="26"/>
  <c r="AX21" i="26" s="1"/>
  <c r="AJ21" i="26"/>
  <c r="AW21" i="26" s="1"/>
  <c r="AI21" i="26"/>
  <c r="AV21" i="26" s="1"/>
  <c r="AH21" i="26"/>
  <c r="AT20" i="26"/>
  <c r="BD20" i="26" s="1"/>
  <c r="AS20" i="26"/>
  <c r="AR20" i="26"/>
  <c r="BC20" i="26" s="1"/>
  <c r="AN20" i="26"/>
  <c r="BA20" i="26" s="1"/>
  <c r="AM20" i="26"/>
  <c r="AZ20" i="26" s="1"/>
  <c r="AL20" i="26"/>
  <c r="AY20" i="26" s="1"/>
  <c r="AK20" i="26"/>
  <c r="AX20" i="26" s="1"/>
  <c r="AJ20" i="26"/>
  <c r="AW20" i="26" s="1"/>
  <c r="AI20" i="26"/>
  <c r="AV20" i="26" s="1"/>
  <c r="AU20" i="26" s="1"/>
  <c r="BE20" i="26" s="1"/>
  <c r="AH20" i="26"/>
  <c r="AX19" i="26"/>
  <c r="AW19" i="26"/>
  <c r="AV19" i="26"/>
  <c r="AT19" i="26"/>
  <c r="BD19" i="26" s="1"/>
  <c r="AS19" i="26"/>
  <c r="AR19" i="26"/>
  <c r="BC19" i="26" s="1"/>
  <c r="AN19" i="26"/>
  <c r="BA19" i="26" s="1"/>
  <c r="AM19" i="26"/>
  <c r="AZ19" i="26" s="1"/>
  <c r="AL19" i="26"/>
  <c r="AY19" i="26" s="1"/>
  <c r="AU19" i="26" s="1"/>
  <c r="BE19" i="26" s="1"/>
  <c r="AK19" i="26"/>
  <c r="AJ19" i="26"/>
  <c r="AI19" i="26"/>
  <c r="AH19" i="26"/>
  <c r="BC18" i="26"/>
  <c r="BA18" i="26"/>
  <c r="AZ18" i="26"/>
  <c r="AY18" i="26"/>
  <c r="AX18" i="26"/>
  <c r="AW18" i="26"/>
  <c r="AV18" i="26"/>
  <c r="AU18" i="26" s="1"/>
  <c r="BE18" i="26" s="1"/>
  <c r="AS18" i="26"/>
  <c r="AR18" i="26"/>
  <c r="AN18" i="26"/>
  <c r="AM18" i="26"/>
  <c r="AL18" i="26"/>
  <c r="AK18" i="26"/>
  <c r="AJ18" i="26"/>
  <c r="AI18" i="26"/>
  <c r="AH18" i="26"/>
  <c r="AT18" i="26" s="1"/>
  <c r="BD18" i="26" s="1"/>
  <c r="BC17" i="26"/>
  <c r="BA17" i="26"/>
  <c r="AZ17" i="26"/>
  <c r="AS17" i="26"/>
  <c r="AR17" i="26"/>
  <c r="AN17" i="26"/>
  <c r="AM17" i="26"/>
  <c r="AL17" i="26"/>
  <c r="AY17" i="26" s="1"/>
  <c r="AK17" i="26"/>
  <c r="AX17" i="26" s="1"/>
  <c r="AJ17" i="26"/>
  <c r="AW17" i="26" s="1"/>
  <c r="AI17" i="26"/>
  <c r="AV17" i="26" s="1"/>
  <c r="AU17" i="26" s="1"/>
  <c r="BE17" i="26" s="1"/>
  <c r="AH17" i="26"/>
  <c r="AT17" i="26" s="1"/>
  <c r="BD17" i="26" s="1"/>
  <c r="AS16" i="26"/>
  <c r="AR16" i="26"/>
  <c r="BC16" i="26" s="1"/>
  <c r="AN16" i="26"/>
  <c r="BA16" i="26" s="1"/>
  <c r="AM16" i="26"/>
  <c r="AZ16" i="26" s="1"/>
  <c r="AL16" i="26"/>
  <c r="AY16" i="26" s="1"/>
  <c r="AK16" i="26"/>
  <c r="AX16" i="26" s="1"/>
  <c r="AJ16" i="26"/>
  <c r="AW16" i="26" s="1"/>
  <c r="AI16" i="26"/>
  <c r="AV16" i="26" s="1"/>
  <c r="AH16" i="26"/>
  <c r="AT16" i="26" s="1"/>
  <c r="BD16" i="26" s="1"/>
  <c r="AX15" i="26"/>
  <c r="AW15" i="26"/>
  <c r="AV15" i="26"/>
  <c r="AT15" i="26"/>
  <c r="BD15" i="26" s="1"/>
  <c r="AS15" i="26"/>
  <c r="AR15" i="26"/>
  <c r="BC15" i="26" s="1"/>
  <c r="AN15" i="26"/>
  <c r="BA15" i="26" s="1"/>
  <c r="AM15" i="26"/>
  <c r="AZ15" i="26" s="1"/>
  <c r="AL15" i="26"/>
  <c r="AY15" i="26" s="1"/>
  <c r="AK15" i="26"/>
  <c r="AJ15" i="26"/>
  <c r="AI15" i="26"/>
  <c r="AH15" i="26"/>
  <c r="BC14" i="26"/>
  <c r="BA14" i="26"/>
  <c r="AZ14" i="26"/>
  <c r="AY14" i="26"/>
  <c r="AX14" i="26"/>
  <c r="AW14" i="26"/>
  <c r="AV14" i="26"/>
  <c r="AU14" i="26" s="1"/>
  <c r="BE14" i="26" s="1"/>
  <c r="AS14" i="26"/>
  <c r="AR14" i="26"/>
  <c r="AN14" i="26"/>
  <c r="AM14" i="26"/>
  <c r="AL14" i="26"/>
  <c r="AK14" i="26"/>
  <c r="AJ14" i="26"/>
  <c r="AI14" i="26"/>
  <c r="AH14" i="26"/>
  <c r="AT14" i="26" s="1"/>
  <c r="BD14" i="26" s="1"/>
  <c r="BC13" i="26"/>
  <c r="BA13" i="26"/>
  <c r="AZ13" i="26"/>
  <c r="AS13" i="26"/>
  <c r="AR13" i="26"/>
  <c r="AN13" i="26"/>
  <c r="AM13" i="26"/>
  <c r="AL13" i="26"/>
  <c r="AY13" i="26" s="1"/>
  <c r="AK13" i="26"/>
  <c r="AX13" i="26" s="1"/>
  <c r="AJ13" i="26"/>
  <c r="AW13" i="26" s="1"/>
  <c r="AI13" i="26"/>
  <c r="AV13" i="26" s="1"/>
  <c r="AU13" i="26" s="1"/>
  <c r="BE13" i="26" s="1"/>
  <c r="AH13" i="26"/>
  <c r="AT13" i="26" s="1"/>
  <c r="BD13" i="26" s="1"/>
  <c r="AS12" i="26"/>
  <c r="AR12" i="26"/>
  <c r="BC12" i="26" s="1"/>
  <c r="AN12" i="26"/>
  <c r="BA12" i="26" s="1"/>
  <c r="AM12" i="26"/>
  <c r="AZ12" i="26" s="1"/>
  <c r="AL12" i="26"/>
  <c r="AY12" i="26" s="1"/>
  <c r="AK12" i="26"/>
  <c r="AX12" i="26" s="1"/>
  <c r="AJ12" i="26"/>
  <c r="AW12" i="26" s="1"/>
  <c r="AI12" i="26"/>
  <c r="AV12" i="26" s="1"/>
  <c r="AH12" i="26"/>
  <c r="AT12" i="26" s="1"/>
  <c r="BD12" i="26" s="1"/>
  <c r="AX11" i="26"/>
  <c r="AW11" i="26"/>
  <c r="AV11" i="26"/>
  <c r="AT11" i="26"/>
  <c r="BD11" i="26" s="1"/>
  <c r="AS11" i="26"/>
  <c r="AR11" i="26"/>
  <c r="BC11" i="26" s="1"/>
  <c r="AN11" i="26"/>
  <c r="BA11" i="26" s="1"/>
  <c r="AM11" i="26"/>
  <c r="AZ11" i="26" s="1"/>
  <c r="AL11" i="26"/>
  <c r="AY11" i="26" s="1"/>
  <c r="AK11" i="26"/>
  <c r="AJ11" i="26"/>
  <c r="AI11" i="26"/>
  <c r="AH11" i="26"/>
  <c r="BC10" i="26"/>
  <c r="BA10" i="26"/>
  <c r="AZ10" i="26"/>
  <c r="AY10" i="26"/>
  <c r="AX10" i="26"/>
  <c r="AW10" i="26"/>
  <c r="AV10" i="26"/>
  <c r="AU10" i="26" s="1"/>
  <c r="BE10" i="26" s="1"/>
  <c r="AS10" i="26"/>
  <c r="AR10" i="26"/>
  <c r="AN10" i="26"/>
  <c r="AM10" i="26"/>
  <c r="AL10" i="26"/>
  <c r="AK10" i="26"/>
  <c r="AJ10" i="26"/>
  <c r="AI10" i="26"/>
  <c r="AH10" i="26"/>
  <c r="AT10" i="26" s="1"/>
  <c r="BD10" i="26" s="1"/>
  <c r="BC9" i="26"/>
  <c r="BA9" i="26"/>
  <c r="AZ9" i="26"/>
  <c r="AY9" i="26"/>
  <c r="AS9" i="26"/>
  <c r="AR9" i="26"/>
  <c r="AN9" i="26"/>
  <c r="AM9" i="26"/>
  <c r="AL9" i="26"/>
  <c r="AK9" i="26"/>
  <c r="AX9" i="26" s="1"/>
  <c r="AJ9" i="26"/>
  <c r="AW9" i="26" s="1"/>
  <c r="AI9" i="26"/>
  <c r="AV9" i="26" s="1"/>
  <c r="AH9" i="26"/>
  <c r="AT9" i="26" s="1"/>
  <c r="BD9" i="26" s="1"/>
  <c r="AS8" i="26"/>
  <c r="AR8" i="26"/>
  <c r="BC8" i="26" s="1"/>
  <c r="AN8" i="26"/>
  <c r="BA8" i="26" s="1"/>
  <c r="AM8" i="26"/>
  <c r="AZ8" i="26" s="1"/>
  <c r="AL8" i="26"/>
  <c r="AY8" i="26" s="1"/>
  <c r="AK8" i="26"/>
  <c r="AX8" i="26" s="1"/>
  <c r="AJ8" i="26"/>
  <c r="AW8" i="26" s="1"/>
  <c r="AI8" i="26"/>
  <c r="AV8" i="26" s="1"/>
  <c r="AH8" i="26"/>
  <c r="AT8" i="26" s="1"/>
  <c r="BD8" i="26" s="1"/>
  <c r="AX7" i="26"/>
  <c r="AW7" i="26"/>
  <c r="AV7" i="26"/>
  <c r="AT7" i="26"/>
  <c r="BD7" i="26" s="1"/>
  <c r="AS7" i="26"/>
  <c r="AR7" i="26"/>
  <c r="BC7" i="26" s="1"/>
  <c r="AN7" i="26"/>
  <c r="BA7" i="26" s="1"/>
  <c r="AM7" i="26"/>
  <c r="AZ7" i="26" s="1"/>
  <c r="AL7" i="26"/>
  <c r="AY7" i="26" s="1"/>
  <c r="AU7" i="26" s="1"/>
  <c r="BE7" i="26" s="1"/>
  <c r="AK7" i="26"/>
  <c r="AJ7" i="26"/>
  <c r="AI7" i="26"/>
  <c r="AH7" i="26"/>
  <c r="BC6" i="26"/>
  <c r="BA6" i="26"/>
  <c r="AZ6" i="26"/>
  <c r="AY6" i="26"/>
  <c r="AX6" i="26"/>
  <c r="AW6" i="26"/>
  <c r="AU6" i="26" s="1"/>
  <c r="BE6" i="26" s="1"/>
  <c r="AV6" i="26"/>
  <c r="AS6" i="26"/>
  <c r="AR6" i="26"/>
  <c r="AN6" i="26"/>
  <c r="AM6" i="26"/>
  <c r="AL6" i="26"/>
  <c r="AK6" i="26"/>
  <c r="AJ6" i="26"/>
  <c r="AI6" i="26"/>
  <c r="AH6" i="26"/>
  <c r="AT6" i="26" s="1"/>
  <c r="BD6" i="26" s="1"/>
  <c r="BC5" i="26"/>
  <c r="BA5" i="26"/>
  <c r="AZ5" i="26"/>
  <c r="AY5" i="26"/>
  <c r="AS5" i="26"/>
  <c r="AR5" i="26"/>
  <c r="AN5" i="26"/>
  <c r="AM5" i="26"/>
  <c r="AL5" i="26"/>
  <c r="AK5" i="26"/>
  <c r="AX5" i="26" s="1"/>
  <c r="AJ5" i="26"/>
  <c r="AW5" i="26" s="1"/>
  <c r="AI5" i="26"/>
  <c r="AV5" i="26" s="1"/>
  <c r="AU5" i="26" s="1"/>
  <c r="BE5" i="26" s="1"/>
  <c r="AH5" i="26"/>
  <c r="AT5" i="26" s="1"/>
  <c r="BD5" i="26" s="1"/>
  <c r="AS4" i="26"/>
  <c r="AR4" i="26"/>
  <c r="BC4" i="26" s="1"/>
  <c r="AN4" i="26"/>
  <c r="BA4" i="26" s="1"/>
  <c r="AM4" i="26"/>
  <c r="AZ4" i="26" s="1"/>
  <c r="AL4" i="26"/>
  <c r="AY4" i="26" s="1"/>
  <c r="AK4" i="26"/>
  <c r="AX4" i="26" s="1"/>
  <c r="AJ4" i="26"/>
  <c r="AW4" i="26" s="1"/>
  <c r="AI4" i="26"/>
  <c r="AV4" i="26" s="1"/>
  <c r="AH4" i="26"/>
  <c r="AT4" i="26" s="1"/>
  <c r="BD4" i="26" s="1"/>
  <c r="AX3" i="26"/>
  <c r="AW3" i="26"/>
  <c r="AV3" i="26"/>
  <c r="AT3" i="26"/>
  <c r="BD3" i="26" s="1"/>
  <c r="AS3" i="26"/>
  <c r="AR3" i="26"/>
  <c r="BC3" i="26" s="1"/>
  <c r="AN3" i="26"/>
  <c r="BA3" i="26" s="1"/>
  <c r="AM3" i="26"/>
  <c r="AZ3" i="26" s="1"/>
  <c r="AL3" i="26"/>
  <c r="AY3" i="26" s="1"/>
  <c r="AK3" i="26"/>
  <c r="AJ3" i="26"/>
  <c r="AI3" i="26"/>
  <c r="AH3" i="26"/>
  <c r="BC2" i="26"/>
  <c r="BA2" i="26"/>
  <c r="AZ2" i="26"/>
  <c r="AY2" i="26"/>
  <c r="AX2" i="26"/>
  <c r="AW2" i="26"/>
  <c r="AU2" i="26" s="1"/>
  <c r="BE2" i="26" s="1"/>
  <c r="AV2" i="26"/>
  <c r="AS2" i="26"/>
  <c r="AR2" i="26"/>
  <c r="AN2" i="26"/>
  <c r="AM2" i="26"/>
  <c r="AL2" i="26"/>
  <c r="AK2" i="26"/>
  <c r="AJ2" i="26"/>
  <c r="AI2" i="26"/>
  <c r="AH2" i="26"/>
  <c r="AT2" i="26" s="1"/>
  <c r="BD2" i="26" s="1"/>
  <c r="AS1" i="26"/>
  <c r="AR1" i="26"/>
  <c r="AN1" i="26"/>
  <c r="AM1" i="26"/>
  <c r="AL1" i="26"/>
  <c r="AK1" i="26"/>
  <c r="AJ1" i="26"/>
  <c r="AI1" i="26"/>
  <c r="BB15" i="30" l="1"/>
  <c r="BB132" i="30"/>
  <c r="BB17" i="30"/>
  <c r="BB12" i="30"/>
  <c r="BB39" i="30"/>
  <c r="BB13" i="30"/>
  <c r="BB80" i="30"/>
  <c r="BD57" i="30"/>
  <c r="BD17" i="30"/>
  <c r="BB86" i="30"/>
  <c r="BB32" i="30"/>
  <c r="BB92" i="30"/>
  <c r="BB71" i="30"/>
  <c r="BB72" i="30"/>
  <c r="BB95" i="30"/>
  <c r="BB110" i="30"/>
  <c r="BB31" i="30"/>
  <c r="BB11" i="30"/>
  <c r="BB53" i="30"/>
  <c r="BB111" i="30"/>
  <c r="BB101" i="30"/>
  <c r="BB46" i="30"/>
  <c r="BB9" i="30"/>
  <c r="BB122" i="30"/>
  <c r="BB84" i="30"/>
  <c r="BB78" i="30"/>
  <c r="BB26" i="30"/>
  <c r="BB79" i="30"/>
  <c r="BB76" i="30"/>
  <c r="BB34" i="30"/>
  <c r="BB118" i="30"/>
  <c r="BB87" i="30"/>
  <c r="BB103" i="30"/>
  <c r="BB64" i="30"/>
  <c r="BB20" i="30"/>
  <c r="BB105" i="30"/>
  <c r="BB89" i="30"/>
  <c r="BB108" i="30"/>
  <c r="BB38" i="30"/>
  <c r="BB85" i="30"/>
  <c r="BB75" i="30"/>
  <c r="BB19" i="30"/>
  <c r="BB91" i="30"/>
  <c r="BB37" i="30"/>
  <c r="BB41" i="30"/>
  <c r="BD20" i="30"/>
  <c r="BB128" i="30"/>
  <c r="BB90" i="30"/>
  <c r="BB10" i="30"/>
  <c r="BB56" i="30"/>
  <c r="BB125" i="30"/>
  <c r="BB97" i="30"/>
  <c r="BB28" i="30"/>
  <c r="BB130" i="30"/>
  <c r="BB124" i="30"/>
  <c r="BB59" i="30"/>
  <c r="BB30" i="30"/>
  <c r="BD64" i="30"/>
  <c r="BB68" i="30"/>
  <c r="BB33" i="30"/>
  <c r="BD37" i="30"/>
  <c r="BD10" i="30"/>
  <c r="BB82" i="30"/>
  <c r="BB47" i="30"/>
  <c r="BB99" i="30"/>
  <c r="BB120" i="30"/>
  <c r="BB67" i="30"/>
  <c r="BB61" i="30"/>
  <c r="BB66" i="30"/>
  <c r="BB25" i="30"/>
  <c r="BB94" i="30"/>
  <c r="BB48" i="30"/>
  <c r="BB107" i="30"/>
  <c r="BB49" i="30"/>
  <c r="BB63" i="30"/>
  <c r="BB29" i="30"/>
  <c r="BB114" i="30"/>
  <c r="BB104" i="30"/>
  <c r="BB119" i="30"/>
  <c r="BB77" i="30"/>
  <c r="BB16" i="30"/>
  <c r="BB123" i="30"/>
  <c r="BB50" i="30"/>
  <c r="BB24" i="30"/>
  <c r="BD63" i="30"/>
  <c r="BB60" i="30"/>
  <c r="BB18" i="30"/>
  <c r="BD31" i="30"/>
  <c r="BD85" i="30"/>
  <c r="BB69" i="30"/>
  <c r="BB112" i="30"/>
  <c r="BB43" i="30"/>
  <c r="BB96" i="30"/>
  <c r="BB35" i="30"/>
  <c r="BB100" i="30"/>
  <c r="BB52" i="30"/>
  <c r="BB115" i="30"/>
  <c r="BB65" i="30"/>
  <c r="BB23" i="30"/>
  <c r="BB74" i="30"/>
  <c r="BB127" i="30"/>
  <c r="BB40" i="30"/>
  <c r="BB88" i="30"/>
  <c r="BB44" i="30"/>
  <c r="BD118" i="30"/>
  <c r="BB121" i="30"/>
  <c r="BB62" i="30"/>
  <c r="BB83" i="30"/>
  <c r="BB102" i="30"/>
  <c r="BB81" i="30"/>
  <c r="BB126" i="30"/>
  <c r="BB70" i="30"/>
  <c r="BB98" i="30"/>
  <c r="BB14" i="30"/>
  <c r="BB106" i="30"/>
  <c r="BB73" i="30"/>
  <c r="BB116" i="30"/>
  <c r="BB45" i="30"/>
  <c r="BB21" i="30"/>
  <c r="BD62" i="30"/>
  <c r="BB51" i="30"/>
  <c r="BD88" i="30"/>
  <c r="BD32" i="30"/>
  <c r="BD110" i="30"/>
  <c r="BD91" i="30"/>
  <c r="BD86" i="30"/>
  <c r="BB131" i="30"/>
  <c r="BB55" i="30"/>
  <c r="BB109" i="30"/>
  <c r="BB93" i="30"/>
  <c r="BB22" i="30"/>
  <c r="BB54" i="30"/>
  <c r="BB36" i="30"/>
  <c r="BB113" i="30"/>
  <c r="BB58" i="30"/>
  <c r="BB117" i="30"/>
  <c r="BB27" i="30"/>
  <c r="BB129" i="30"/>
  <c r="BD114" i="30"/>
  <c r="BD89" i="30"/>
  <c r="BD77" i="30"/>
  <c r="BD39" i="30"/>
  <c r="BD76" i="30"/>
  <c r="BD98" i="30"/>
  <c r="BD15" i="30"/>
  <c r="BD128" i="30"/>
  <c r="BD68" i="30"/>
  <c r="BD33" i="30"/>
  <c r="BD132" i="30"/>
  <c r="BD80" i="30"/>
  <c r="BD42" i="30"/>
  <c r="BD49" i="30"/>
  <c r="BD111" i="30"/>
  <c r="BD123" i="30"/>
  <c r="BD50" i="30"/>
  <c r="BD24" i="30"/>
  <c r="BE7" i="30"/>
  <c r="BB7" i="30"/>
  <c r="BD51" i="30"/>
  <c r="BE6" i="30"/>
  <c r="BB6" i="30"/>
  <c r="BD104" i="30"/>
  <c r="BD119" i="30"/>
  <c r="BD16" i="30"/>
  <c r="BD34" i="30"/>
  <c r="BD126" i="30"/>
  <c r="BD107" i="30"/>
  <c r="BE4" i="30"/>
  <c r="BB4" i="30"/>
  <c r="BD72" i="30"/>
  <c r="BD124" i="30"/>
  <c r="BD59" i="30"/>
  <c r="BD30" i="30"/>
  <c r="BE5" i="30"/>
  <c r="BB5" i="30"/>
  <c r="BD78" i="30"/>
  <c r="BD26" i="30"/>
  <c r="BD44" i="30"/>
  <c r="BD116" i="30"/>
  <c r="BD45" i="30"/>
  <c r="BD21" i="30"/>
  <c r="BD101" i="30"/>
  <c r="BD46" i="30"/>
  <c r="BD9" i="30"/>
  <c r="BB8" i="30"/>
  <c r="BD70" i="30"/>
  <c r="BD14" i="30"/>
  <c r="BD106" i="30"/>
  <c r="BD73" i="30"/>
  <c r="BD71" i="30"/>
  <c r="BD60" i="30"/>
  <c r="BD18" i="30"/>
  <c r="BD125" i="30"/>
  <c r="BD97" i="30"/>
  <c r="BD13" i="30"/>
  <c r="BD28" i="30"/>
  <c r="BD130" i="30"/>
  <c r="BE2" i="30"/>
  <c r="BB2" i="30"/>
  <c r="BD95" i="30"/>
  <c r="BE3" i="30"/>
  <c r="BB3" i="30"/>
  <c r="BD79" i="30"/>
  <c r="BD41" i="30"/>
  <c r="AU29" i="26"/>
  <c r="BE29" i="26" s="1"/>
  <c r="AU3" i="26"/>
  <c r="BE3" i="26" s="1"/>
  <c r="AU12" i="26"/>
  <c r="BE12" i="26" s="1"/>
  <c r="AU25" i="26"/>
  <c r="BE25" i="26" s="1"/>
  <c r="AU52" i="26"/>
  <c r="BE52" i="26" s="1"/>
  <c r="AU55" i="26"/>
  <c r="BE55" i="26" s="1"/>
  <c r="AU59" i="26"/>
  <c r="BE59" i="26" s="1"/>
  <c r="AU16" i="26"/>
  <c r="BE16" i="26" s="1"/>
  <c r="AU63" i="26"/>
  <c r="BE63" i="26" s="1"/>
  <c r="AU9" i="26"/>
  <c r="BE9" i="26" s="1"/>
  <c r="AU11" i="26"/>
  <c r="BE11" i="26" s="1"/>
  <c r="AU24" i="26"/>
  <c r="BE24" i="26" s="1"/>
  <c r="AU15" i="26"/>
  <c r="BE15" i="26" s="1"/>
  <c r="AU4" i="26"/>
  <c r="BE4" i="26" s="1"/>
  <c r="AU53" i="26"/>
  <c r="BE53" i="26" s="1"/>
  <c r="AU8" i="26"/>
  <c r="BE8" i="26" s="1"/>
  <c r="AU57" i="26"/>
  <c r="BE57" i="26" s="1"/>
  <c r="AU21" i="26"/>
  <c r="BE21" i="26" s="1"/>
  <c r="AU61" i="26"/>
  <c r="BE61" i="26" s="1"/>
  <c r="AU130" i="26"/>
  <c r="BE130" i="26" s="1"/>
  <c r="AU26" i="26"/>
  <c r="BE26" i="26" s="1"/>
  <c r="AU58" i="26"/>
  <c r="BE58" i="26" s="1"/>
  <c r="AU126" i="26"/>
  <c r="BE126" i="26" s="1"/>
  <c r="AU122" i="26"/>
  <c r="BE122" i="26" s="1"/>
  <c r="AU129" i="26"/>
  <c r="BE129" i="26" s="1"/>
  <c r="AU30" i="26"/>
  <c r="BE30" i="26" s="1"/>
  <c r="AU41" i="26"/>
  <c r="BE41" i="26" s="1"/>
  <c r="AU62" i="26"/>
  <c r="BE62" i="26" s="1"/>
  <c r="AU73" i="26"/>
  <c r="BE73" i="26" s="1"/>
  <c r="AU118" i="26"/>
  <c r="BE118" i="26" s="1"/>
  <c r="AU125" i="26"/>
  <c r="BE125" i="26" s="1"/>
  <c r="AU98" i="26"/>
  <c r="BE98" i="26" s="1"/>
  <c r="AU121" i="26"/>
  <c r="BE121" i="26" s="1"/>
  <c r="AU66" i="26"/>
  <c r="BE66" i="26" s="1"/>
  <c r="AU38" i="26"/>
  <c r="BE38" i="26" s="1"/>
  <c r="AU102" i="26"/>
  <c r="BE102" i="26" s="1"/>
  <c r="AU42" i="26"/>
  <c r="BE42" i="26" s="1"/>
  <c r="AU74" i="26"/>
  <c r="BE74" i="26" s="1"/>
  <c r="AU94" i="26"/>
  <c r="BE94" i="26" s="1"/>
  <c r="AU101" i="26"/>
  <c r="BE101" i="26" s="1"/>
  <c r="AU110" i="26"/>
  <c r="BE110" i="26" s="1"/>
  <c r="AU117" i="26"/>
  <c r="BE117" i="26" s="1"/>
  <c r="AU106" i="26"/>
  <c r="BE106" i="26" s="1"/>
  <c r="AU70" i="26"/>
  <c r="BE70" i="26" s="1"/>
  <c r="AU90" i="26"/>
  <c r="BE90" i="26" s="1"/>
  <c r="AU97" i="26"/>
  <c r="BE97" i="26" s="1"/>
  <c r="AU113" i="26"/>
  <c r="BE113" i="26" s="1"/>
  <c r="AU46" i="26"/>
  <c r="BE46" i="26" s="1"/>
  <c r="AU78" i="26"/>
  <c r="BE78" i="26" s="1"/>
  <c r="AU86" i="26"/>
  <c r="BE86" i="26" s="1"/>
  <c r="AU93" i="26"/>
  <c r="BE93" i="26" s="1"/>
  <c r="AU114" i="26"/>
  <c r="BE114" i="26" s="1"/>
  <c r="AU34" i="26"/>
  <c r="BE34" i="26" s="1"/>
  <c r="AU49" i="26"/>
  <c r="BE49" i="26" s="1"/>
  <c r="AU82" i="26"/>
  <c r="BE82" i="26" s="1"/>
  <c r="AU89" i="26"/>
  <c r="BE89" i="26" s="1"/>
  <c r="AU50" i="26"/>
  <c r="BE50" i="26" s="1"/>
  <c r="AU85" i="26"/>
  <c r="BE85" i="26" s="1"/>
  <c r="AU81" i="26"/>
  <c r="BE81" i="26" s="1"/>
  <c r="AU22" i="26"/>
  <c r="BE22" i="26" s="1"/>
  <c r="AU54" i="26"/>
  <c r="BE54" i="26" s="1"/>
  <c r="AT2" i="31"/>
  <c r="AK2" i="18"/>
  <c r="AK3" i="18"/>
  <c r="AK4" i="18"/>
  <c r="AK5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38" i="18"/>
  <c r="AK39" i="18"/>
  <c r="AK40" i="18"/>
  <c r="AK41" i="18"/>
  <c r="AK42" i="18"/>
  <c r="AK43" i="18"/>
  <c r="AK44" i="18"/>
  <c r="AK45" i="18"/>
  <c r="AK46" i="18"/>
  <c r="AK47" i="18"/>
  <c r="AK48" i="18"/>
  <c r="AK49" i="18"/>
  <c r="AK50" i="18"/>
  <c r="AK51" i="18"/>
  <c r="AK52" i="18"/>
  <c r="AK53" i="18"/>
  <c r="AK54" i="18"/>
  <c r="AK55" i="18"/>
  <c r="AK56" i="18"/>
  <c r="AK57" i="18"/>
  <c r="AK58" i="18"/>
  <c r="AK59" i="18"/>
  <c r="AK60" i="18"/>
  <c r="AK61" i="18"/>
  <c r="AK62" i="18"/>
  <c r="AK63" i="18"/>
  <c r="AK64" i="18"/>
  <c r="AK65" i="18"/>
  <c r="AK66" i="18"/>
  <c r="AK67" i="18"/>
  <c r="AK68" i="18"/>
  <c r="AK69" i="18"/>
  <c r="AK70" i="18"/>
  <c r="AK71" i="18"/>
  <c r="AK72" i="18"/>
  <c r="AK73" i="18"/>
  <c r="AK74" i="18"/>
  <c r="AK75" i="18"/>
  <c r="AK76" i="18"/>
  <c r="AK77" i="18"/>
  <c r="AK78" i="18"/>
  <c r="AK79" i="18"/>
  <c r="AK80" i="18"/>
  <c r="AK81" i="18"/>
  <c r="AK82" i="18"/>
  <c r="AK83" i="18"/>
  <c r="AK84" i="18"/>
  <c r="AK85" i="18"/>
  <c r="AK86" i="18"/>
  <c r="AK87" i="18"/>
  <c r="AK88" i="18"/>
  <c r="AK89" i="18"/>
  <c r="AK90" i="18"/>
  <c r="AK91" i="18"/>
  <c r="AK92" i="18"/>
  <c r="AK93" i="18"/>
  <c r="AK94" i="18"/>
  <c r="AK95" i="18"/>
  <c r="AK96" i="18"/>
  <c r="AK97" i="18"/>
  <c r="AK98" i="18"/>
  <c r="AK99" i="18"/>
  <c r="AK100" i="18"/>
  <c r="AK101" i="18"/>
  <c r="AK102" i="18"/>
  <c r="AK103" i="18"/>
  <c r="AK104" i="18"/>
  <c r="AK105" i="18"/>
  <c r="AK106" i="18"/>
  <c r="AK107" i="18"/>
  <c r="AK108" i="18"/>
  <c r="AK109" i="18"/>
  <c r="AK110" i="18"/>
  <c r="AK111" i="18"/>
  <c r="AK112" i="18"/>
  <c r="AK113" i="18"/>
  <c r="AK114" i="18"/>
  <c r="AK115" i="18"/>
  <c r="AK116" i="18"/>
  <c r="AK117" i="18"/>
  <c r="AK118" i="18"/>
  <c r="AK119" i="18"/>
  <c r="AK120" i="18"/>
  <c r="AK121" i="18"/>
  <c r="AK122" i="18"/>
  <c r="AK123" i="18"/>
  <c r="AK124" i="18"/>
  <c r="AK125" i="18"/>
  <c r="AK126" i="18"/>
  <c r="AK127" i="18"/>
  <c r="AK128" i="18"/>
  <c r="AK129" i="18"/>
  <c r="AK130" i="18"/>
  <c r="AK131" i="18"/>
  <c r="AK132" i="18"/>
  <c r="G136" i="23"/>
  <c r="F136" i="23"/>
  <c r="E136" i="23"/>
  <c r="D136" i="23"/>
  <c r="C136" i="23"/>
  <c r="B136" i="23"/>
  <c r="G135" i="23"/>
  <c r="F135" i="23"/>
  <c r="E135" i="23"/>
  <c r="D135" i="23"/>
  <c r="C135" i="23"/>
  <c r="B135" i="23"/>
  <c r="AD136" i="23"/>
  <c r="AC136" i="23"/>
  <c r="AB136" i="23"/>
  <c r="AA136" i="23"/>
  <c r="Z136" i="23"/>
  <c r="Y136" i="23"/>
  <c r="AD135" i="23"/>
  <c r="AC135" i="23"/>
  <c r="AB135" i="23"/>
  <c r="AA135" i="23"/>
  <c r="Z135" i="23"/>
  <c r="Y135" i="23"/>
  <c r="AI2" i="23"/>
  <c r="AJ76" i="18"/>
  <c r="AJ77" i="18"/>
  <c r="AJ78" i="18"/>
  <c r="AJ79" i="18"/>
  <c r="AJ80" i="18"/>
  <c r="AJ81" i="18"/>
  <c r="AJ82" i="18"/>
  <c r="AJ83" i="18"/>
  <c r="AJ84" i="18"/>
  <c r="AJ85" i="18"/>
  <c r="AJ86" i="18"/>
  <c r="AJ87" i="18"/>
  <c r="AJ88" i="18"/>
  <c r="AJ89" i="18"/>
  <c r="AJ90" i="18"/>
  <c r="AJ91" i="18"/>
  <c r="AJ92" i="18"/>
  <c r="AJ93" i="18"/>
  <c r="AJ94" i="18"/>
  <c r="AJ95" i="18"/>
  <c r="AJ96" i="18"/>
  <c r="AJ97" i="18"/>
  <c r="AJ98" i="18"/>
  <c r="AJ99" i="18"/>
  <c r="AJ100" i="18"/>
  <c r="AJ101" i="18"/>
  <c r="AJ102" i="18"/>
  <c r="AJ103" i="18"/>
  <c r="AJ104" i="18"/>
  <c r="AJ105" i="18"/>
  <c r="AJ106" i="18"/>
  <c r="AJ107" i="18"/>
  <c r="AJ108" i="18"/>
  <c r="AJ109" i="18"/>
  <c r="AJ110" i="18"/>
  <c r="AJ111" i="18"/>
  <c r="AJ112" i="18"/>
  <c r="AJ113" i="18"/>
  <c r="AJ114" i="18"/>
  <c r="AJ115" i="18"/>
  <c r="AJ116" i="18"/>
  <c r="AJ117" i="18"/>
  <c r="AJ118" i="18"/>
  <c r="AJ119" i="18"/>
  <c r="AJ120" i="18"/>
  <c r="AJ121" i="18"/>
  <c r="AJ122" i="18"/>
  <c r="AJ123" i="18"/>
  <c r="AJ124" i="18"/>
  <c r="AJ125" i="18"/>
  <c r="AJ126" i="18"/>
  <c r="AJ127" i="18"/>
  <c r="AJ128" i="18"/>
  <c r="AJ129" i="18"/>
  <c r="AJ130" i="18"/>
  <c r="AJ131" i="18"/>
  <c r="AJ132" i="18"/>
  <c r="Z3" i="21"/>
  <c r="AA3" i="21"/>
  <c r="AB3" i="21"/>
  <c r="AC3" i="21"/>
  <c r="AD3" i="21"/>
  <c r="AE3" i="21"/>
  <c r="AI3" i="21" s="1"/>
  <c r="AF3" i="21"/>
  <c r="AG3" i="21"/>
  <c r="AH3" i="21"/>
  <c r="Z4" i="21"/>
  <c r="AA4" i="21"/>
  <c r="AI4" i="21" s="1"/>
  <c r="AB4" i="21"/>
  <c r="AC4" i="21"/>
  <c r="AD4" i="21"/>
  <c r="AE4" i="21"/>
  <c r="AF4" i="21"/>
  <c r="AG4" i="21"/>
  <c r="AH4" i="21"/>
  <c r="Z5" i="21"/>
  <c r="AA5" i="21"/>
  <c r="AB5" i="21"/>
  <c r="AC5" i="21"/>
  <c r="AD5" i="21"/>
  <c r="AE5" i="21"/>
  <c r="AF5" i="21"/>
  <c r="AG5" i="21"/>
  <c r="AH5" i="21"/>
  <c r="AI5" i="21"/>
  <c r="Z6" i="21"/>
  <c r="AA6" i="21"/>
  <c r="AB6" i="21"/>
  <c r="AC6" i="21"/>
  <c r="AD6" i="21"/>
  <c r="AE6" i="21"/>
  <c r="AI6" i="21" s="1"/>
  <c r="AF6" i="21"/>
  <c r="AG6" i="21"/>
  <c r="AH6" i="21"/>
  <c r="Z7" i="21"/>
  <c r="AA7" i="21"/>
  <c r="AI7" i="21" s="1"/>
  <c r="AB7" i="21"/>
  <c r="AC7" i="21"/>
  <c r="AD7" i="21"/>
  <c r="AE7" i="21"/>
  <c r="AF7" i="21"/>
  <c r="AG7" i="21"/>
  <c r="AH7" i="21"/>
  <c r="Z8" i="21"/>
  <c r="AA8" i="21"/>
  <c r="AI8" i="21" s="1"/>
  <c r="AB8" i="21"/>
  <c r="AC8" i="21"/>
  <c r="AD8" i="21"/>
  <c r="AE8" i="21"/>
  <c r="AF8" i="21"/>
  <c r="AG8" i="21"/>
  <c r="AH8" i="21"/>
  <c r="Z9" i="21"/>
  <c r="AA9" i="21"/>
  <c r="AI9" i="21" s="1"/>
  <c r="AB9" i="21"/>
  <c r="AC9" i="21"/>
  <c r="AD9" i="21"/>
  <c r="AE9" i="21"/>
  <c r="AF9" i="21"/>
  <c r="AG9" i="21"/>
  <c r="AH9" i="21"/>
  <c r="Z10" i="21"/>
  <c r="AA10" i="21"/>
  <c r="AI10" i="21" s="1"/>
  <c r="AB10" i="21"/>
  <c r="AC10" i="21"/>
  <c r="AD10" i="21"/>
  <c r="AE10" i="21"/>
  <c r="AF10" i="21"/>
  <c r="AG10" i="21"/>
  <c r="AH10" i="21"/>
  <c r="Z11" i="21"/>
  <c r="AA11" i="21"/>
  <c r="AB11" i="21"/>
  <c r="AC11" i="21"/>
  <c r="AD11" i="21"/>
  <c r="AE11" i="21"/>
  <c r="AF11" i="21"/>
  <c r="AG11" i="21"/>
  <c r="AH11" i="21"/>
  <c r="AI11" i="21"/>
  <c r="Z12" i="21"/>
  <c r="AA12" i="21"/>
  <c r="AI12" i="21" s="1"/>
  <c r="AB12" i="21"/>
  <c r="AC12" i="21"/>
  <c r="AD12" i="21"/>
  <c r="AE12" i="21"/>
  <c r="AF12" i="21"/>
  <c r="AG12" i="21"/>
  <c r="AH12" i="21"/>
  <c r="Z13" i="21"/>
  <c r="AA13" i="21"/>
  <c r="AI13" i="21" s="1"/>
  <c r="AB13" i="21"/>
  <c r="AC13" i="21"/>
  <c r="AD13" i="21"/>
  <c r="AE13" i="21"/>
  <c r="AF13" i="21"/>
  <c r="AG13" i="21"/>
  <c r="AH13" i="21"/>
  <c r="Z14" i="21"/>
  <c r="AA14" i="21"/>
  <c r="AB14" i="21"/>
  <c r="AC14" i="21"/>
  <c r="AD14" i="21"/>
  <c r="AE14" i="21"/>
  <c r="AF14" i="21"/>
  <c r="AG14" i="21"/>
  <c r="AH14" i="21"/>
  <c r="AI14" i="21"/>
  <c r="Z15" i="21"/>
  <c r="AA15" i="21"/>
  <c r="AI15" i="21" s="1"/>
  <c r="AB15" i="21"/>
  <c r="AC15" i="21"/>
  <c r="AD15" i="21"/>
  <c r="AE15" i="21"/>
  <c r="AF15" i="21"/>
  <c r="AG15" i="21"/>
  <c r="AH15" i="21"/>
  <c r="Z16" i="21"/>
  <c r="AA16" i="21"/>
  <c r="AI16" i="21" s="1"/>
  <c r="AB16" i="21"/>
  <c r="AC16" i="21"/>
  <c r="AD16" i="21"/>
  <c r="AE16" i="21"/>
  <c r="AF16" i="21"/>
  <c r="AG16" i="21"/>
  <c r="AH16" i="21"/>
  <c r="Z17" i="21"/>
  <c r="AA17" i="21"/>
  <c r="AB17" i="21"/>
  <c r="AC17" i="21"/>
  <c r="AD17" i="21"/>
  <c r="AE17" i="21"/>
  <c r="AF17" i="21"/>
  <c r="AG17" i="21"/>
  <c r="AH17" i="21"/>
  <c r="AI17" i="21"/>
  <c r="Z18" i="21"/>
  <c r="AA18" i="21"/>
  <c r="AI18" i="21" s="1"/>
  <c r="AB18" i="21"/>
  <c r="AC18" i="21"/>
  <c r="AD18" i="21"/>
  <c r="AE18" i="21"/>
  <c r="AF18" i="21"/>
  <c r="AG18" i="21"/>
  <c r="AH18" i="21"/>
  <c r="Z19" i="21"/>
  <c r="AA19" i="21"/>
  <c r="AI19" i="21" s="1"/>
  <c r="AB19" i="21"/>
  <c r="AC19" i="21"/>
  <c r="AD19" i="21"/>
  <c r="AE19" i="21"/>
  <c r="AF19" i="21"/>
  <c r="AG19" i="21"/>
  <c r="AH19" i="21"/>
  <c r="Z20" i="21"/>
  <c r="AA20" i="21"/>
  <c r="AB20" i="21"/>
  <c r="AC20" i="21"/>
  <c r="AD20" i="21"/>
  <c r="AE20" i="21"/>
  <c r="AF20" i="21"/>
  <c r="AG20" i="21"/>
  <c r="AH20" i="21"/>
  <c r="AI20" i="21"/>
  <c r="Z21" i="21"/>
  <c r="AA21" i="21"/>
  <c r="AI21" i="21" s="1"/>
  <c r="AB21" i="21"/>
  <c r="AC21" i="21"/>
  <c r="AD21" i="21"/>
  <c r="AE21" i="21"/>
  <c r="AF21" i="21"/>
  <c r="AG21" i="21"/>
  <c r="AH21" i="21"/>
  <c r="Z22" i="21"/>
  <c r="AA22" i="21"/>
  <c r="AI22" i="21" s="1"/>
  <c r="AB22" i="21"/>
  <c r="AC22" i="21"/>
  <c r="AD22" i="21"/>
  <c r="AE22" i="21"/>
  <c r="AF22" i="21"/>
  <c r="AG22" i="21"/>
  <c r="AH22" i="21"/>
  <c r="Z23" i="21"/>
  <c r="AA23" i="21"/>
  <c r="AB23" i="21"/>
  <c r="AC23" i="21"/>
  <c r="AD23" i="21"/>
  <c r="AE23" i="21"/>
  <c r="AF23" i="21"/>
  <c r="AG23" i="21"/>
  <c r="AH23" i="21"/>
  <c r="AI23" i="21"/>
  <c r="Z24" i="21"/>
  <c r="AA24" i="21"/>
  <c r="AI24" i="21" s="1"/>
  <c r="AB24" i="21"/>
  <c r="AC24" i="21"/>
  <c r="AD24" i="21"/>
  <c r="AE24" i="21"/>
  <c r="AF24" i="21"/>
  <c r="AG24" i="21"/>
  <c r="AH24" i="21"/>
  <c r="Z25" i="21"/>
  <c r="AA25" i="21"/>
  <c r="AI25" i="21" s="1"/>
  <c r="AB25" i="21"/>
  <c r="AC25" i="21"/>
  <c r="AD25" i="21"/>
  <c r="AE25" i="21"/>
  <c r="AF25" i="21"/>
  <c r="AG25" i="21"/>
  <c r="AH25" i="21"/>
  <c r="Z26" i="21"/>
  <c r="AA26" i="21"/>
  <c r="AB26" i="21"/>
  <c r="AC26" i="21"/>
  <c r="AD26" i="21"/>
  <c r="AE26" i="21"/>
  <c r="AF26" i="21"/>
  <c r="AG26" i="21"/>
  <c r="AH26" i="21"/>
  <c r="AI26" i="21"/>
  <c r="Z27" i="21"/>
  <c r="AA27" i="21"/>
  <c r="AI27" i="21" s="1"/>
  <c r="AB27" i="21"/>
  <c r="AC27" i="21"/>
  <c r="AD27" i="21"/>
  <c r="AE27" i="21"/>
  <c r="AF27" i="21"/>
  <c r="AG27" i="21"/>
  <c r="AH27" i="21"/>
  <c r="Z28" i="21"/>
  <c r="AA28" i="21"/>
  <c r="AI28" i="21" s="1"/>
  <c r="AB28" i="21"/>
  <c r="AC28" i="21"/>
  <c r="AD28" i="21"/>
  <c r="AE28" i="21"/>
  <c r="AF28" i="21"/>
  <c r="AG28" i="21"/>
  <c r="AH28" i="21"/>
  <c r="Z29" i="21"/>
  <c r="AA29" i="21"/>
  <c r="AB29" i="21"/>
  <c r="AC29" i="21"/>
  <c r="AD29" i="21"/>
  <c r="AE29" i="21"/>
  <c r="AF29" i="21"/>
  <c r="AG29" i="21"/>
  <c r="AH29" i="21"/>
  <c r="AI29" i="21"/>
  <c r="Z30" i="21"/>
  <c r="AA30" i="21"/>
  <c r="AI30" i="21" s="1"/>
  <c r="AB30" i="21"/>
  <c r="AC30" i="21"/>
  <c r="AD30" i="21"/>
  <c r="AE30" i="21"/>
  <c r="AF30" i="21"/>
  <c r="AG30" i="21"/>
  <c r="AH30" i="21"/>
  <c r="Z31" i="21"/>
  <c r="AA31" i="21"/>
  <c r="AI31" i="21" s="1"/>
  <c r="AB31" i="21"/>
  <c r="AC31" i="21"/>
  <c r="AD31" i="21"/>
  <c r="AE31" i="21"/>
  <c r="AF31" i="21"/>
  <c r="AG31" i="21"/>
  <c r="AH31" i="21"/>
  <c r="Z32" i="21"/>
  <c r="AA32" i="21"/>
  <c r="AB32" i="21"/>
  <c r="AC32" i="21"/>
  <c r="AD32" i="21"/>
  <c r="AE32" i="21"/>
  <c r="AF32" i="21"/>
  <c r="AG32" i="21"/>
  <c r="AH32" i="21"/>
  <c r="AI32" i="21"/>
  <c r="Z33" i="21"/>
  <c r="AA33" i="21"/>
  <c r="AI33" i="21" s="1"/>
  <c r="AB33" i="21"/>
  <c r="AC33" i="21"/>
  <c r="AD33" i="21"/>
  <c r="AE33" i="21"/>
  <c r="AF33" i="21"/>
  <c r="AG33" i="21"/>
  <c r="AH33" i="21"/>
  <c r="Z34" i="21"/>
  <c r="AA34" i="21"/>
  <c r="AI34" i="21" s="1"/>
  <c r="AB34" i="21"/>
  <c r="AC34" i="21"/>
  <c r="AD34" i="21"/>
  <c r="AE34" i="21"/>
  <c r="AF34" i="21"/>
  <c r="AG34" i="21"/>
  <c r="AH34" i="21"/>
  <c r="Z35" i="21"/>
  <c r="AA35" i="21"/>
  <c r="AB35" i="21"/>
  <c r="AC35" i="21"/>
  <c r="AD35" i="21"/>
  <c r="AE35" i="21"/>
  <c r="AF35" i="21"/>
  <c r="AG35" i="21"/>
  <c r="AH35" i="21"/>
  <c r="AI35" i="21"/>
  <c r="Z36" i="21"/>
  <c r="AA36" i="21"/>
  <c r="AI36" i="21" s="1"/>
  <c r="AB36" i="21"/>
  <c r="AC36" i="21"/>
  <c r="AD36" i="21"/>
  <c r="AE36" i="21"/>
  <c r="AF36" i="21"/>
  <c r="AG36" i="21"/>
  <c r="AH36" i="21"/>
  <c r="Z37" i="21"/>
  <c r="AA37" i="21"/>
  <c r="AI37" i="21" s="1"/>
  <c r="AB37" i="21"/>
  <c r="AC37" i="21"/>
  <c r="AD37" i="21"/>
  <c r="AE37" i="21"/>
  <c r="AF37" i="21"/>
  <c r="AG37" i="21"/>
  <c r="AH37" i="21"/>
  <c r="Z38" i="21"/>
  <c r="AA38" i="21"/>
  <c r="AB38" i="21"/>
  <c r="AC38" i="21"/>
  <c r="AD38" i="21"/>
  <c r="AE38" i="21"/>
  <c r="AF38" i="21"/>
  <c r="AG38" i="21"/>
  <c r="AH38" i="21"/>
  <c r="AI38" i="21"/>
  <c r="Z39" i="21"/>
  <c r="AA39" i="21"/>
  <c r="AI39" i="21" s="1"/>
  <c r="AB39" i="21"/>
  <c r="AC39" i="21"/>
  <c r="AD39" i="21"/>
  <c r="AE39" i="21"/>
  <c r="AF39" i="21"/>
  <c r="AG39" i="21"/>
  <c r="AH39" i="21"/>
  <c r="Z40" i="21"/>
  <c r="AA40" i="21"/>
  <c r="AI40" i="21" s="1"/>
  <c r="AB40" i="21"/>
  <c r="AC40" i="21"/>
  <c r="AD40" i="21"/>
  <c r="AE40" i="21"/>
  <c r="AF40" i="21"/>
  <c r="AG40" i="21"/>
  <c r="AH40" i="21"/>
  <c r="Z41" i="21"/>
  <c r="AA41" i="21"/>
  <c r="AB41" i="21"/>
  <c r="AC41" i="21"/>
  <c r="AD41" i="21"/>
  <c r="AE41" i="21"/>
  <c r="AF41" i="21"/>
  <c r="AG41" i="21"/>
  <c r="AH41" i="21"/>
  <c r="AI41" i="21"/>
  <c r="Z42" i="21"/>
  <c r="AA42" i="21"/>
  <c r="AI42" i="21" s="1"/>
  <c r="AB42" i="21"/>
  <c r="AC42" i="21"/>
  <c r="AD42" i="21"/>
  <c r="AE42" i="21"/>
  <c r="AF42" i="21"/>
  <c r="AG42" i="21"/>
  <c r="AH42" i="21"/>
  <c r="Z43" i="21"/>
  <c r="AA43" i="21"/>
  <c r="AI43" i="21" s="1"/>
  <c r="AB43" i="21"/>
  <c r="AC43" i="21"/>
  <c r="AD43" i="21"/>
  <c r="AE43" i="21"/>
  <c r="AF43" i="21"/>
  <c r="AG43" i="21"/>
  <c r="AH43" i="21"/>
  <c r="Z44" i="21"/>
  <c r="AA44" i="21"/>
  <c r="AB44" i="21"/>
  <c r="AC44" i="21"/>
  <c r="AD44" i="21"/>
  <c r="AE44" i="21"/>
  <c r="AF44" i="21"/>
  <c r="AG44" i="21"/>
  <c r="AH44" i="21"/>
  <c r="AI44" i="21"/>
  <c r="Z45" i="21"/>
  <c r="AA45" i="21"/>
  <c r="AI45" i="21" s="1"/>
  <c r="AB45" i="21"/>
  <c r="AC45" i="21"/>
  <c r="AD45" i="21"/>
  <c r="AE45" i="21"/>
  <c r="AF45" i="21"/>
  <c r="AG45" i="21"/>
  <c r="AH45" i="21"/>
  <c r="Z46" i="21"/>
  <c r="AA46" i="21"/>
  <c r="AI46" i="21" s="1"/>
  <c r="AB46" i="21"/>
  <c r="AC46" i="21"/>
  <c r="AD46" i="21"/>
  <c r="AE46" i="21"/>
  <c r="AF46" i="21"/>
  <c r="AG46" i="21"/>
  <c r="AH46" i="21"/>
  <c r="Z47" i="21"/>
  <c r="AA47" i="21"/>
  <c r="AB47" i="21"/>
  <c r="AC47" i="21"/>
  <c r="AD47" i="21"/>
  <c r="AE47" i="21"/>
  <c r="AF47" i="21"/>
  <c r="AG47" i="21"/>
  <c r="AH47" i="21"/>
  <c r="AI47" i="21"/>
  <c r="Z48" i="21"/>
  <c r="AA48" i="21"/>
  <c r="AI48" i="21" s="1"/>
  <c r="AB48" i="21"/>
  <c r="AC48" i="21"/>
  <c r="AD48" i="21"/>
  <c r="AE48" i="21"/>
  <c r="AF48" i="21"/>
  <c r="AG48" i="21"/>
  <c r="AH48" i="21"/>
  <c r="Z49" i="21"/>
  <c r="AA49" i="21"/>
  <c r="AI49" i="21" s="1"/>
  <c r="AB49" i="21"/>
  <c r="AC49" i="21"/>
  <c r="AD49" i="21"/>
  <c r="AE49" i="21"/>
  <c r="AF49" i="21"/>
  <c r="AG49" i="21"/>
  <c r="AH49" i="21"/>
  <c r="Z50" i="21"/>
  <c r="AA50" i="21"/>
  <c r="AB50" i="21"/>
  <c r="AC50" i="21"/>
  <c r="AD50" i="21"/>
  <c r="AE50" i="21"/>
  <c r="AF50" i="21"/>
  <c r="AG50" i="21"/>
  <c r="AH50" i="21"/>
  <c r="AI50" i="21"/>
  <c r="Z51" i="21"/>
  <c r="AA51" i="21"/>
  <c r="AI51" i="21" s="1"/>
  <c r="AB51" i="21"/>
  <c r="AC51" i="21"/>
  <c r="AD51" i="21"/>
  <c r="AE51" i="21"/>
  <c r="AF51" i="21"/>
  <c r="AG51" i="21"/>
  <c r="AH51" i="21"/>
  <c r="Z52" i="21"/>
  <c r="AA52" i="21"/>
  <c r="AI52" i="21" s="1"/>
  <c r="AB52" i="21"/>
  <c r="AC52" i="21"/>
  <c r="AD52" i="21"/>
  <c r="AE52" i="21"/>
  <c r="AF52" i="21"/>
  <c r="AG52" i="21"/>
  <c r="AH52" i="21"/>
  <c r="Z53" i="21"/>
  <c r="AA53" i="21"/>
  <c r="AB53" i="21"/>
  <c r="AC53" i="21"/>
  <c r="AD53" i="21"/>
  <c r="AE53" i="21"/>
  <c r="AF53" i="21"/>
  <c r="AG53" i="21"/>
  <c r="AH53" i="21"/>
  <c r="AI53" i="21"/>
  <c r="Z54" i="21"/>
  <c r="AA54" i="21"/>
  <c r="AI54" i="21" s="1"/>
  <c r="AB54" i="21"/>
  <c r="AC54" i="21"/>
  <c r="AD54" i="21"/>
  <c r="AE54" i="21"/>
  <c r="AF54" i="21"/>
  <c r="AG54" i="21"/>
  <c r="AH54" i="21"/>
  <c r="Z55" i="21"/>
  <c r="AA55" i="21"/>
  <c r="AI55" i="21" s="1"/>
  <c r="AB55" i="21"/>
  <c r="AC55" i="21"/>
  <c r="AD55" i="21"/>
  <c r="AE55" i="21"/>
  <c r="AF55" i="21"/>
  <c r="AG55" i="21"/>
  <c r="AH55" i="21"/>
  <c r="Z56" i="21"/>
  <c r="AA56" i="21"/>
  <c r="AB56" i="21"/>
  <c r="AC56" i="21"/>
  <c r="AD56" i="21"/>
  <c r="AE56" i="21"/>
  <c r="AF56" i="21"/>
  <c r="AG56" i="21"/>
  <c r="AH56" i="21"/>
  <c r="AI56" i="21"/>
  <c r="Z57" i="21"/>
  <c r="AA57" i="21"/>
  <c r="AI57" i="21" s="1"/>
  <c r="AB57" i="21"/>
  <c r="AC57" i="21"/>
  <c r="AD57" i="21"/>
  <c r="AE57" i="21"/>
  <c r="AF57" i="21"/>
  <c r="AG57" i="21"/>
  <c r="AH57" i="21"/>
  <c r="Z58" i="21"/>
  <c r="AA58" i="21"/>
  <c r="AI58" i="21" s="1"/>
  <c r="AB58" i="21"/>
  <c r="AC58" i="21"/>
  <c r="AD58" i="21"/>
  <c r="AE58" i="21"/>
  <c r="AF58" i="21"/>
  <c r="AG58" i="21"/>
  <c r="AH58" i="21"/>
  <c r="Z59" i="21"/>
  <c r="AA59" i="21"/>
  <c r="AB59" i="21"/>
  <c r="AC59" i="21"/>
  <c r="AD59" i="21"/>
  <c r="AE59" i="21"/>
  <c r="AF59" i="21"/>
  <c r="AG59" i="21"/>
  <c r="AH59" i="21"/>
  <c r="AI59" i="21"/>
  <c r="Z60" i="21"/>
  <c r="AA60" i="21"/>
  <c r="AI60" i="21" s="1"/>
  <c r="AB60" i="21"/>
  <c r="AC60" i="21"/>
  <c r="AD60" i="21"/>
  <c r="AE60" i="21"/>
  <c r="AF60" i="21"/>
  <c r="AG60" i="21"/>
  <c r="AH60" i="21"/>
  <c r="Z61" i="21"/>
  <c r="AA61" i="21"/>
  <c r="AI61" i="21" s="1"/>
  <c r="AB61" i="21"/>
  <c r="AC61" i="21"/>
  <c r="AD61" i="21"/>
  <c r="AE61" i="21"/>
  <c r="AF61" i="21"/>
  <c r="AG61" i="21"/>
  <c r="AH61" i="21"/>
  <c r="Z62" i="21"/>
  <c r="AA62" i="21"/>
  <c r="AB62" i="21"/>
  <c r="AC62" i="21"/>
  <c r="AD62" i="21"/>
  <c r="AE62" i="21"/>
  <c r="AF62" i="21"/>
  <c r="AG62" i="21"/>
  <c r="AH62" i="21"/>
  <c r="AI62" i="21"/>
  <c r="Z63" i="21"/>
  <c r="AA63" i="21"/>
  <c r="AI63" i="21" s="1"/>
  <c r="AB63" i="21"/>
  <c r="AC63" i="21"/>
  <c r="AD63" i="21"/>
  <c r="AE63" i="21"/>
  <c r="AF63" i="21"/>
  <c r="AG63" i="21"/>
  <c r="AH63" i="21"/>
  <c r="Z64" i="21"/>
  <c r="AA64" i="21"/>
  <c r="AI64" i="21" s="1"/>
  <c r="AB64" i="21"/>
  <c r="AC64" i="21"/>
  <c r="AD64" i="21"/>
  <c r="AE64" i="21"/>
  <c r="AF64" i="21"/>
  <c r="AG64" i="21"/>
  <c r="AH64" i="21"/>
  <c r="Z65" i="21"/>
  <c r="AA65" i="21"/>
  <c r="AB65" i="21"/>
  <c r="AC65" i="21"/>
  <c r="AD65" i="21"/>
  <c r="AE65" i="21"/>
  <c r="AF65" i="21"/>
  <c r="AG65" i="21"/>
  <c r="AH65" i="21"/>
  <c r="AI65" i="21"/>
  <c r="Z66" i="21"/>
  <c r="AA66" i="21"/>
  <c r="AI66" i="21" s="1"/>
  <c r="AB66" i="21"/>
  <c r="AC66" i="21"/>
  <c r="AD66" i="21"/>
  <c r="AE66" i="21"/>
  <c r="AF66" i="21"/>
  <c r="AG66" i="21"/>
  <c r="AH66" i="21"/>
  <c r="Z67" i="21"/>
  <c r="AA67" i="21"/>
  <c r="AI67" i="21" s="1"/>
  <c r="AB67" i="21"/>
  <c r="AC67" i="21"/>
  <c r="AD67" i="21"/>
  <c r="AE67" i="21"/>
  <c r="AF67" i="21"/>
  <c r="AG67" i="21"/>
  <c r="AH67" i="21"/>
  <c r="Z68" i="21"/>
  <c r="AA68" i="21"/>
  <c r="AB68" i="21"/>
  <c r="AC68" i="21"/>
  <c r="AD68" i="21"/>
  <c r="AE68" i="21"/>
  <c r="AF68" i="21"/>
  <c r="AG68" i="21"/>
  <c r="AH68" i="21"/>
  <c r="AI68" i="21"/>
  <c r="Z69" i="21"/>
  <c r="AA69" i="21"/>
  <c r="AI69" i="21" s="1"/>
  <c r="AB69" i="21"/>
  <c r="AC69" i="21"/>
  <c r="AD69" i="21"/>
  <c r="AE69" i="21"/>
  <c r="AF69" i="21"/>
  <c r="AG69" i="21"/>
  <c r="AH69" i="21"/>
  <c r="Z70" i="21"/>
  <c r="AA70" i="21"/>
  <c r="AI70" i="21" s="1"/>
  <c r="AB70" i="21"/>
  <c r="AC70" i="21"/>
  <c r="AD70" i="21"/>
  <c r="AE70" i="21"/>
  <c r="AF70" i="21"/>
  <c r="AG70" i="21"/>
  <c r="AH70" i="21"/>
  <c r="Z71" i="21"/>
  <c r="AA71" i="21"/>
  <c r="AB71" i="21"/>
  <c r="AC71" i="21"/>
  <c r="AD71" i="21"/>
  <c r="AE71" i="21"/>
  <c r="AF71" i="21"/>
  <c r="AG71" i="21"/>
  <c r="AH71" i="21"/>
  <c r="AI71" i="21"/>
  <c r="Z72" i="21"/>
  <c r="AA72" i="21"/>
  <c r="AI72" i="21" s="1"/>
  <c r="AB72" i="21"/>
  <c r="AC72" i="21"/>
  <c r="AD72" i="21"/>
  <c r="AE72" i="21"/>
  <c r="AF72" i="21"/>
  <c r="AG72" i="21"/>
  <c r="AH72" i="21"/>
  <c r="Z73" i="21"/>
  <c r="AA73" i="21"/>
  <c r="AI73" i="21" s="1"/>
  <c r="AB73" i="21"/>
  <c r="AC73" i="21"/>
  <c r="AD73" i="21"/>
  <c r="AE73" i="21"/>
  <c r="AF73" i="21"/>
  <c r="AG73" i="21"/>
  <c r="AH73" i="21"/>
  <c r="Z74" i="21"/>
  <c r="AA74" i="21"/>
  <c r="AI74" i="21" s="1"/>
  <c r="AB74" i="21"/>
  <c r="AC74" i="21"/>
  <c r="AD74" i="21"/>
  <c r="AE74" i="21"/>
  <c r="AF74" i="21"/>
  <c r="AG74" i="21"/>
  <c r="AH74" i="21"/>
  <c r="Z75" i="21"/>
  <c r="AA75" i="21"/>
  <c r="AI75" i="21" s="1"/>
  <c r="AB75" i="21"/>
  <c r="AC75" i="21"/>
  <c r="AD75" i="21"/>
  <c r="AE75" i="21"/>
  <c r="AF75" i="21"/>
  <c r="AG75" i="21"/>
  <c r="AH75" i="21"/>
  <c r="Z76" i="21"/>
  <c r="AA76" i="21"/>
  <c r="AI76" i="21" s="1"/>
  <c r="AB76" i="21"/>
  <c r="AC76" i="21"/>
  <c r="AD76" i="21"/>
  <c r="AE76" i="21"/>
  <c r="AF76" i="21"/>
  <c r="AG76" i="21"/>
  <c r="AH76" i="21"/>
  <c r="Z77" i="21"/>
  <c r="AA77" i="21"/>
  <c r="AB77" i="21"/>
  <c r="AC77" i="21"/>
  <c r="AD77" i="21"/>
  <c r="AE77" i="21"/>
  <c r="AF77" i="21"/>
  <c r="AG77" i="21"/>
  <c r="AH77" i="21"/>
  <c r="AI77" i="21"/>
  <c r="Z78" i="21"/>
  <c r="AA78" i="21"/>
  <c r="AI78" i="21" s="1"/>
  <c r="AB78" i="21"/>
  <c r="AC78" i="21"/>
  <c r="AD78" i="21"/>
  <c r="AE78" i="21"/>
  <c r="AF78" i="21"/>
  <c r="AG78" i="21"/>
  <c r="AH78" i="21"/>
  <c r="Z79" i="21"/>
  <c r="AA79" i="21"/>
  <c r="AB79" i="21"/>
  <c r="AC79" i="21"/>
  <c r="AD79" i="21"/>
  <c r="AE79" i="21"/>
  <c r="AI79" i="21" s="1"/>
  <c r="AF79" i="21"/>
  <c r="AG79" i="21"/>
  <c r="AH79" i="21"/>
  <c r="Z80" i="21"/>
  <c r="AA80" i="21"/>
  <c r="AI80" i="21" s="1"/>
  <c r="AB80" i="21"/>
  <c r="AC80" i="21"/>
  <c r="AD80" i="21"/>
  <c r="AE80" i="21"/>
  <c r="AF80" i="21"/>
  <c r="AG80" i="21"/>
  <c r="AH80" i="21"/>
  <c r="Z81" i="21"/>
  <c r="AA81" i="21"/>
  <c r="AI81" i="21" s="1"/>
  <c r="AB81" i="21"/>
  <c r="AC81" i="21"/>
  <c r="AD81" i="21"/>
  <c r="AE81" i="21"/>
  <c r="AF81" i="21"/>
  <c r="AG81" i="21"/>
  <c r="AH81" i="21"/>
  <c r="Z82" i="21"/>
  <c r="AA82" i="21"/>
  <c r="AB82" i="21"/>
  <c r="AC82" i="21"/>
  <c r="AD82" i="21"/>
  <c r="AE82" i="21"/>
  <c r="AF82" i="21"/>
  <c r="AG82" i="21"/>
  <c r="AH82" i="21"/>
  <c r="AI82" i="21"/>
  <c r="Z83" i="21"/>
  <c r="AA83" i="21"/>
  <c r="AB83" i="21"/>
  <c r="AC83" i="21"/>
  <c r="AD83" i="21"/>
  <c r="AE83" i="21"/>
  <c r="AI83" i="21" s="1"/>
  <c r="AF83" i="21"/>
  <c r="AG83" i="21"/>
  <c r="AH83" i="21"/>
  <c r="Z84" i="21"/>
  <c r="AA84" i="21"/>
  <c r="AI84" i="21" s="1"/>
  <c r="AB84" i="21"/>
  <c r="AC84" i="21"/>
  <c r="AD84" i="21"/>
  <c r="AE84" i="21"/>
  <c r="AF84" i="21"/>
  <c r="AG84" i="21"/>
  <c r="AH84" i="21"/>
  <c r="Z85" i="21"/>
  <c r="AA85" i="21"/>
  <c r="AI85" i="21" s="1"/>
  <c r="AB85" i="21"/>
  <c r="AC85" i="21"/>
  <c r="AD85" i="21"/>
  <c r="AE85" i="21"/>
  <c r="AF85" i="21"/>
  <c r="AG85" i="21"/>
  <c r="AH85" i="21"/>
  <c r="Z86" i="21"/>
  <c r="AA86" i="21"/>
  <c r="AB86" i="21"/>
  <c r="AC86" i="21"/>
  <c r="AD86" i="21"/>
  <c r="AE86" i="21"/>
  <c r="AF86" i="21"/>
  <c r="AG86" i="21"/>
  <c r="AH86" i="21"/>
  <c r="AI86" i="21"/>
  <c r="Z87" i="21"/>
  <c r="AA87" i="21"/>
  <c r="AB87" i="21"/>
  <c r="AC87" i="21"/>
  <c r="AD87" i="21"/>
  <c r="AE87" i="21"/>
  <c r="AI87" i="21" s="1"/>
  <c r="AF87" i="21"/>
  <c r="AG87" i="21"/>
  <c r="AH87" i="21"/>
  <c r="Z88" i="21"/>
  <c r="AA88" i="21"/>
  <c r="AI88" i="21" s="1"/>
  <c r="AB88" i="21"/>
  <c r="AC88" i="21"/>
  <c r="AD88" i="21"/>
  <c r="AE88" i="21"/>
  <c r="AF88" i="21"/>
  <c r="AG88" i="21"/>
  <c r="AH88" i="21"/>
  <c r="Z89" i="21"/>
  <c r="AA89" i="21"/>
  <c r="AB89" i="21"/>
  <c r="AC89" i="21"/>
  <c r="AD89" i="21"/>
  <c r="AE89" i="21"/>
  <c r="AF89" i="21"/>
  <c r="AG89" i="21"/>
  <c r="AH89" i="21"/>
  <c r="AI89" i="21"/>
  <c r="Z90" i="21"/>
  <c r="AA90" i="21"/>
  <c r="AI90" i="21" s="1"/>
  <c r="AB90" i="21"/>
  <c r="AC90" i="21"/>
  <c r="AD90" i="21"/>
  <c r="AE90" i="21"/>
  <c r="AF90" i="21"/>
  <c r="AG90" i="21"/>
  <c r="AH90" i="21"/>
  <c r="Z91" i="21"/>
  <c r="AA91" i="21"/>
  <c r="AI91" i="21" s="1"/>
  <c r="AB91" i="21"/>
  <c r="AC91" i="21"/>
  <c r="AD91" i="21"/>
  <c r="AE91" i="21"/>
  <c r="AF91" i="21"/>
  <c r="AG91" i="21"/>
  <c r="AH91" i="21"/>
  <c r="Z92" i="21"/>
  <c r="AA92" i="21"/>
  <c r="AB92" i="21"/>
  <c r="AC92" i="21"/>
  <c r="AD92" i="21"/>
  <c r="AE92" i="21"/>
  <c r="AF92" i="21"/>
  <c r="AG92" i="21"/>
  <c r="AH92" i="21"/>
  <c r="AI92" i="21"/>
  <c r="Z93" i="21"/>
  <c r="AA93" i="21"/>
  <c r="AI93" i="21" s="1"/>
  <c r="AB93" i="21"/>
  <c r="AC93" i="21"/>
  <c r="AD93" i="21"/>
  <c r="AE93" i="21"/>
  <c r="AF93" i="21"/>
  <c r="AG93" i="21"/>
  <c r="AH93" i="21"/>
  <c r="Z94" i="21"/>
  <c r="AA94" i="21"/>
  <c r="AI94" i="21" s="1"/>
  <c r="AB94" i="21"/>
  <c r="AC94" i="21"/>
  <c r="AD94" i="21"/>
  <c r="AE94" i="21"/>
  <c r="AF94" i="21"/>
  <c r="AG94" i="21"/>
  <c r="AH94" i="21"/>
  <c r="Z95" i="21"/>
  <c r="AA95" i="21"/>
  <c r="AI95" i="21" s="1"/>
  <c r="AB95" i="21"/>
  <c r="AC95" i="21"/>
  <c r="AD95" i="21"/>
  <c r="AE95" i="21"/>
  <c r="AF95" i="21"/>
  <c r="AG95" i="21"/>
  <c r="AH95" i="21"/>
  <c r="Z96" i="21"/>
  <c r="AA96" i="21"/>
  <c r="AI96" i="21" s="1"/>
  <c r="AB96" i="21"/>
  <c r="AC96" i="21"/>
  <c r="AD96" i="21"/>
  <c r="AE96" i="21"/>
  <c r="AF96" i="21"/>
  <c r="AG96" i="21"/>
  <c r="AH96" i="21"/>
  <c r="Z97" i="21"/>
  <c r="AA97" i="21"/>
  <c r="AB97" i="21"/>
  <c r="AC97" i="21"/>
  <c r="AD97" i="21"/>
  <c r="AE97" i="21"/>
  <c r="AF97" i="21"/>
  <c r="AG97" i="21"/>
  <c r="AH97" i="21"/>
  <c r="AI97" i="21"/>
  <c r="Z98" i="21"/>
  <c r="AA98" i="21"/>
  <c r="AI98" i="21" s="1"/>
  <c r="AB98" i="21"/>
  <c r="AC98" i="21"/>
  <c r="AD98" i="21"/>
  <c r="AE98" i="21"/>
  <c r="AF98" i="21"/>
  <c r="AG98" i="21"/>
  <c r="AH98" i="21"/>
  <c r="Z99" i="21"/>
  <c r="AA99" i="21"/>
  <c r="AI99" i="21" s="1"/>
  <c r="AB99" i="21"/>
  <c r="AC99" i="21"/>
  <c r="AD99" i="21"/>
  <c r="AE99" i="21"/>
  <c r="AF99" i="21"/>
  <c r="AG99" i="21"/>
  <c r="AH99" i="21"/>
  <c r="Z100" i="21"/>
  <c r="AA100" i="21"/>
  <c r="AI100" i="21" s="1"/>
  <c r="AB100" i="21"/>
  <c r="AC100" i="21"/>
  <c r="AD100" i="21"/>
  <c r="AE100" i="21"/>
  <c r="AF100" i="21"/>
  <c r="AG100" i="21"/>
  <c r="AH100" i="21"/>
  <c r="Z101" i="21"/>
  <c r="AA101" i="21"/>
  <c r="AI101" i="21" s="1"/>
  <c r="AB101" i="21"/>
  <c r="AC101" i="21"/>
  <c r="AD101" i="21"/>
  <c r="AE101" i="21"/>
  <c r="AF101" i="21"/>
  <c r="AG101" i="21"/>
  <c r="AH101" i="21"/>
  <c r="Z102" i="21"/>
  <c r="AA102" i="21"/>
  <c r="AB102" i="21"/>
  <c r="AC102" i="21"/>
  <c r="AD102" i="21"/>
  <c r="AE102" i="21"/>
  <c r="AI102" i="21" s="1"/>
  <c r="AF102" i="21"/>
  <c r="AG102" i="21"/>
  <c r="AH102" i="21"/>
  <c r="Z103" i="21"/>
  <c r="AA103" i="21"/>
  <c r="AI103" i="21" s="1"/>
  <c r="AB103" i="21"/>
  <c r="AC103" i="21"/>
  <c r="AD103" i="21"/>
  <c r="AE103" i="21"/>
  <c r="AF103" i="21"/>
  <c r="AG103" i="21"/>
  <c r="AH103" i="21"/>
  <c r="Z104" i="21"/>
  <c r="AA104" i="21"/>
  <c r="AB104" i="21"/>
  <c r="AC104" i="21"/>
  <c r="AD104" i="21"/>
  <c r="AE104" i="21"/>
  <c r="AF104" i="21"/>
  <c r="AG104" i="21"/>
  <c r="AH104" i="21"/>
  <c r="AI104" i="21"/>
  <c r="Z105" i="21"/>
  <c r="AA105" i="21"/>
  <c r="AI105" i="21" s="1"/>
  <c r="AB105" i="21"/>
  <c r="AC105" i="21"/>
  <c r="AD105" i="21"/>
  <c r="AE105" i="21"/>
  <c r="AF105" i="21"/>
  <c r="AG105" i="21"/>
  <c r="AH105" i="21"/>
  <c r="Z106" i="21"/>
  <c r="AA106" i="21"/>
  <c r="AI106" i="21" s="1"/>
  <c r="AB106" i="21"/>
  <c r="AC106" i="21"/>
  <c r="AD106" i="21"/>
  <c r="AE106" i="21"/>
  <c r="AF106" i="21"/>
  <c r="AG106" i="21"/>
  <c r="AH106" i="21"/>
  <c r="Z107" i="21"/>
  <c r="AA107" i="21"/>
  <c r="AI107" i="21" s="1"/>
  <c r="AB107" i="21"/>
  <c r="AC107" i="21"/>
  <c r="AD107" i="21"/>
  <c r="AE107" i="21"/>
  <c r="AF107" i="21"/>
  <c r="AG107" i="21"/>
  <c r="AH107" i="21"/>
  <c r="Z108" i="21"/>
  <c r="AA108" i="21"/>
  <c r="AB108" i="21"/>
  <c r="AC108" i="21"/>
  <c r="AD108" i="21"/>
  <c r="AE108" i="21"/>
  <c r="AI108" i="21" s="1"/>
  <c r="AF108" i="21"/>
  <c r="AG108" i="21"/>
  <c r="AH108" i="21"/>
  <c r="Z109" i="21"/>
  <c r="AA109" i="21"/>
  <c r="AI109" i="21" s="1"/>
  <c r="AB109" i="21"/>
  <c r="AC109" i="21"/>
  <c r="AD109" i="21"/>
  <c r="AE109" i="21"/>
  <c r="AF109" i="21"/>
  <c r="AG109" i="21"/>
  <c r="AH109" i="21"/>
  <c r="Z110" i="21"/>
  <c r="AA110" i="21"/>
  <c r="AB110" i="21"/>
  <c r="AC110" i="21"/>
  <c r="AD110" i="21"/>
  <c r="AE110" i="21"/>
  <c r="AF110" i="21"/>
  <c r="AG110" i="21"/>
  <c r="AH110" i="21"/>
  <c r="AI110" i="21"/>
  <c r="Z111" i="21"/>
  <c r="AA111" i="21"/>
  <c r="AI111" i="21" s="1"/>
  <c r="AB111" i="21"/>
  <c r="AC111" i="21"/>
  <c r="AD111" i="21"/>
  <c r="AE111" i="21"/>
  <c r="AF111" i="21"/>
  <c r="AG111" i="21"/>
  <c r="AH111" i="21"/>
  <c r="Z112" i="21"/>
  <c r="AA112" i="21"/>
  <c r="AI112" i="21" s="1"/>
  <c r="AB112" i="21"/>
  <c r="AC112" i="21"/>
  <c r="AD112" i="21"/>
  <c r="AE112" i="21"/>
  <c r="AF112" i="21"/>
  <c r="AG112" i="21"/>
  <c r="AH112" i="21"/>
  <c r="Z113" i="21"/>
  <c r="AA113" i="21"/>
  <c r="AB113" i="21"/>
  <c r="AC113" i="21"/>
  <c r="AD113" i="21"/>
  <c r="AE113" i="21"/>
  <c r="AI113" i="21" s="1"/>
  <c r="AF113" i="21"/>
  <c r="AG113" i="21"/>
  <c r="AH113" i="21"/>
  <c r="Z114" i="21"/>
  <c r="AA114" i="21"/>
  <c r="AI114" i="21" s="1"/>
  <c r="AB114" i="21"/>
  <c r="AC114" i="21"/>
  <c r="AD114" i="21"/>
  <c r="AE114" i="21"/>
  <c r="AF114" i="21"/>
  <c r="AG114" i="21"/>
  <c r="AH114" i="21"/>
  <c r="Z115" i="21"/>
  <c r="AA115" i="21"/>
  <c r="AI115" i="21" s="1"/>
  <c r="AB115" i="21"/>
  <c r="AC115" i="21"/>
  <c r="AD115" i="21"/>
  <c r="AE115" i="21"/>
  <c r="AF115" i="21"/>
  <c r="AG115" i="21"/>
  <c r="AH115" i="21"/>
  <c r="Z116" i="21"/>
  <c r="AA116" i="21"/>
  <c r="AB116" i="21"/>
  <c r="AC116" i="21"/>
  <c r="AD116" i="21"/>
  <c r="AE116" i="21"/>
  <c r="AF116" i="21"/>
  <c r="AG116" i="21"/>
  <c r="AH116" i="21"/>
  <c r="AI116" i="21"/>
  <c r="Z117" i="21"/>
  <c r="AA117" i="21"/>
  <c r="AI117" i="21" s="1"/>
  <c r="AB117" i="21"/>
  <c r="AC117" i="21"/>
  <c r="AD117" i="21"/>
  <c r="AE117" i="21"/>
  <c r="AF117" i="21"/>
  <c r="AG117" i="21"/>
  <c r="AH117" i="21"/>
  <c r="Z118" i="21"/>
  <c r="AA118" i="21"/>
  <c r="AI118" i="21" s="1"/>
  <c r="AB118" i="21"/>
  <c r="AC118" i="21"/>
  <c r="AD118" i="21"/>
  <c r="AE118" i="21"/>
  <c r="AF118" i="21"/>
  <c r="AG118" i="21"/>
  <c r="AH118" i="21"/>
  <c r="Z119" i="21"/>
  <c r="AA119" i="21"/>
  <c r="AI119" i="21" s="1"/>
  <c r="AB119" i="21"/>
  <c r="AC119" i="21"/>
  <c r="AD119" i="21"/>
  <c r="AE119" i="21"/>
  <c r="AF119" i="21"/>
  <c r="AG119" i="21"/>
  <c r="AH119" i="21"/>
  <c r="Z120" i="21"/>
  <c r="AA120" i="21"/>
  <c r="AI120" i="21" s="1"/>
  <c r="AB120" i="21"/>
  <c r="AC120" i="21"/>
  <c r="AD120" i="21"/>
  <c r="AE120" i="21"/>
  <c r="AF120" i="21"/>
  <c r="AG120" i="21"/>
  <c r="AH120" i="21"/>
  <c r="Z121" i="21"/>
  <c r="AA121" i="21"/>
  <c r="AI121" i="21" s="1"/>
  <c r="AB121" i="21"/>
  <c r="AC121" i="21"/>
  <c r="AD121" i="21"/>
  <c r="AE121" i="21"/>
  <c r="AF121" i="21"/>
  <c r="AG121" i="21"/>
  <c r="AH121" i="21"/>
  <c r="Z122" i="21"/>
  <c r="AA122" i="21"/>
  <c r="AB122" i="21"/>
  <c r="AC122" i="21"/>
  <c r="AD122" i="21"/>
  <c r="AE122" i="21"/>
  <c r="AF122" i="21"/>
  <c r="AG122" i="21"/>
  <c r="AH122" i="21"/>
  <c r="AI122" i="21"/>
  <c r="Z123" i="21"/>
  <c r="AA123" i="21"/>
  <c r="AI123" i="21" s="1"/>
  <c r="AB123" i="21"/>
  <c r="AC123" i="21"/>
  <c r="AD123" i="21"/>
  <c r="AE123" i="21"/>
  <c r="AF123" i="21"/>
  <c r="AG123" i="21"/>
  <c r="AH123" i="21"/>
  <c r="Z124" i="21"/>
  <c r="AA124" i="21"/>
  <c r="AI124" i="21" s="1"/>
  <c r="AB124" i="21"/>
  <c r="AC124" i="21"/>
  <c r="AD124" i="21"/>
  <c r="AE124" i="21"/>
  <c r="AF124" i="21"/>
  <c r="AG124" i="21"/>
  <c r="AH124" i="21"/>
  <c r="Z125" i="21"/>
  <c r="AA125" i="21"/>
  <c r="AB125" i="21"/>
  <c r="AC125" i="21"/>
  <c r="AD125" i="21"/>
  <c r="AE125" i="21"/>
  <c r="AF125" i="21"/>
  <c r="AG125" i="21"/>
  <c r="AH125" i="21"/>
  <c r="AI125" i="21"/>
  <c r="Z126" i="21"/>
  <c r="AA126" i="21"/>
  <c r="AI126" i="21" s="1"/>
  <c r="AB126" i="21"/>
  <c r="AC126" i="21"/>
  <c r="AD126" i="21"/>
  <c r="AE126" i="21"/>
  <c r="AF126" i="21"/>
  <c r="AG126" i="21"/>
  <c r="AH126" i="21"/>
  <c r="Z127" i="21"/>
  <c r="AA127" i="21"/>
  <c r="AI127" i="21" s="1"/>
  <c r="AB127" i="21"/>
  <c r="AC127" i="21"/>
  <c r="AD127" i="21"/>
  <c r="AE127" i="21"/>
  <c r="AF127" i="21"/>
  <c r="AG127" i="21"/>
  <c r="AH127" i="21"/>
  <c r="Z128" i="21"/>
  <c r="AA128" i="21"/>
  <c r="AB128" i="21"/>
  <c r="AC128" i="21"/>
  <c r="AD128" i="21"/>
  <c r="AE128" i="21"/>
  <c r="AI128" i="21" s="1"/>
  <c r="AF128" i="21"/>
  <c r="AG128" i="21"/>
  <c r="AH128" i="21"/>
  <c r="Z129" i="21"/>
  <c r="AA129" i="21"/>
  <c r="AI129" i="21" s="1"/>
  <c r="AB129" i="21"/>
  <c r="AC129" i="21"/>
  <c r="AD129" i="21"/>
  <c r="AE129" i="21"/>
  <c r="AF129" i="21"/>
  <c r="AG129" i="21"/>
  <c r="AH129" i="21"/>
  <c r="Z130" i="21"/>
  <c r="AA130" i="21"/>
  <c r="AI130" i="21" s="1"/>
  <c r="AB130" i="21"/>
  <c r="AC130" i="21"/>
  <c r="AD130" i="21"/>
  <c r="AE130" i="21"/>
  <c r="AF130" i="21"/>
  <c r="AG130" i="21"/>
  <c r="AH130" i="21"/>
  <c r="Z131" i="21"/>
  <c r="AA131" i="21"/>
  <c r="AB131" i="21"/>
  <c r="AC131" i="21"/>
  <c r="AD131" i="21"/>
  <c r="AE131" i="21"/>
  <c r="AF131" i="21"/>
  <c r="AG131" i="21"/>
  <c r="AH131" i="21"/>
  <c r="AI131" i="21"/>
  <c r="Z132" i="21"/>
  <c r="AA132" i="21"/>
  <c r="AI132" i="21" s="1"/>
  <c r="AB132" i="21"/>
  <c r="AC132" i="21"/>
  <c r="AD132" i="21"/>
  <c r="AE132" i="21"/>
  <c r="AF132" i="21"/>
  <c r="AG132" i="21"/>
  <c r="AH132" i="21"/>
  <c r="AH2" i="21"/>
  <c r="AG2" i="21"/>
  <c r="AF2" i="21"/>
  <c r="AE2" i="21"/>
  <c r="AD2" i="21"/>
  <c r="AC2" i="21"/>
  <c r="AI2" i="21" s="1"/>
  <c r="AB2" i="21"/>
  <c r="AA2" i="21"/>
  <c r="Z2" i="21"/>
  <c r="Y132" i="21"/>
  <c r="U132" i="21"/>
  <c r="Y131" i="21"/>
  <c r="U131" i="21"/>
  <c r="Y130" i="21"/>
  <c r="U130" i="21"/>
  <c r="Y129" i="21"/>
  <c r="U129" i="21"/>
  <c r="Y128" i="21"/>
  <c r="U128" i="21"/>
  <c r="Y127" i="21"/>
  <c r="U127" i="21"/>
  <c r="Y126" i="21"/>
  <c r="U126" i="21"/>
  <c r="Y125" i="21"/>
  <c r="U125" i="21"/>
  <c r="Y124" i="21"/>
  <c r="U124" i="21"/>
  <c r="Y123" i="21"/>
  <c r="U123" i="21"/>
  <c r="Y122" i="21"/>
  <c r="U122" i="21"/>
  <c r="Y121" i="21"/>
  <c r="U121" i="21"/>
  <c r="Y120" i="21"/>
  <c r="U120" i="21"/>
  <c r="Y119" i="21"/>
  <c r="U119" i="21"/>
  <c r="Y118" i="21"/>
  <c r="U118" i="21"/>
  <c r="Y117" i="21"/>
  <c r="U117" i="21"/>
  <c r="Y116" i="21"/>
  <c r="U116" i="21"/>
  <c r="Y115" i="21"/>
  <c r="U115" i="21"/>
  <c r="Y114" i="21"/>
  <c r="U114" i="21"/>
  <c r="Y113" i="21"/>
  <c r="U113" i="21"/>
  <c r="Y112" i="21"/>
  <c r="U112" i="21"/>
  <c r="Y111" i="21"/>
  <c r="U111" i="21"/>
  <c r="Y110" i="21"/>
  <c r="U110" i="21"/>
  <c r="Y109" i="21"/>
  <c r="U109" i="21"/>
  <c r="Y108" i="21"/>
  <c r="U108" i="21"/>
  <c r="Y107" i="21"/>
  <c r="U107" i="21"/>
  <c r="Y106" i="21"/>
  <c r="U106" i="21"/>
  <c r="Y105" i="21"/>
  <c r="U105" i="21"/>
  <c r="Y104" i="21"/>
  <c r="U104" i="21"/>
  <c r="Y103" i="21"/>
  <c r="U103" i="21"/>
  <c r="Y102" i="21"/>
  <c r="U102" i="21"/>
  <c r="Y101" i="21"/>
  <c r="U101" i="21"/>
  <c r="Y100" i="21"/>
  <c r="U100" i="21"/>
  <c r="Y99" i="21"/>
  <c r="U99" i="21"/>
  <c r="Y98" i="21"/>
  <c r="U98" i="21"/>
  <c r="Y97" i="21"/>
  <c r="U97" i="21"/>
  <c r="Y96" i="21"/>
  <c r="U96" i="21"/>
  <c r="Y95" i="21"/>
  <c r="U95" i="21"/>
  <c r="Y94" i="21"/>
  <c r="U94" i="21"/>
  <c r="Y93" i="21"/>
  <c r="U93" i="21"/>
  <c r="Y92" i="21"/>
  <c r="U92" i="21"/>
  <c r="Y91" i="21"/>
  <c r="U91" i="21"/>
  <c r="Y90" i="21"/>
  <c r="U90" i="21"/>
  <c r="Y89" i="21"/>
  <c r="U89" i="21"/>
  <c r="Y88" i="21"/>
  <c r="U88" i="21"/>
  <c r="Y87" i="21"/>
  <c r="U87" i="21"/>
  <c r="Y86" i="21"/>
  <c r="U86" i="21"/>
  <c r="Y85" i="21"/>
  <c r="U85" i="21"/>
  <c r="Y84" i="21"/>
  <c r="U84" i="21"/>
  <c r="Y83" i="21"/>
  <c r="U83" i="21"/>
  <c r="Y82" i="21"/>
  <c r="U82" i="21"/>
  <c r="Y81" i="21"/>
  <c r="U81" i="21"/>
  <c r="Y80" i="21"/>
  <c r="U80" i="21"/>
  <c r="Y79" i="21"/>
  <c r="U79" i="21"/>
  <c r="Y78" i="21"/>
  <c r="U78" i="21"/>
  <c r="Y77" i="21"/>
  <c r="U77" i="21"/>
  <c r="Y76" i="21"/>
  <c r="U76" i="21"/>
  <c r="Y75" i="21"/>
  <c r="U75" i="21"/>
  <c r="Y74" i="21"/>
  <c r="U74" i="21"/>
  <c r="Y73" i="21"/>
  <c r="U73" i="21"/>
  <c r="Y72" i="21"/>
  <c r="U72" i="21"/>
  <c r="Y71" i="21"/>
  <c r="U71" i="21"/>
  <c r="Y70" i="21"/>
  <c r="U70" i="21"/>
  <c r="Y69" i="21"/>
  <c r="U69" i="21"/>
  <c r="Y68" i="21"/>
  <c r="U68" i="21"/>
  <c r="Y67" i="21"/>
  <c r="U67" i="21"/>
  <c r="Y66" i="21"/>
  <c r="U66" i="21"/>
  <c r="Y65" i="21"/>
  <c r="U65" i="21"/>
  <c r="Y64" i="21"/>
  <c r="U64" i="21"/>
  <c r="Y63" i="21"/>
  <c r="U63" i="21"/>
  <c r="Y62" i="21"/>
  <c r="U62" i="21"/>
  <c r="Y61" i="21"/>
  <c r="U61" i="21"/>
  <c r="Y60" i="21"/>
  <c r="U60" i="21"/>
  <c r="Y59" i="21"/>
  <c r="U59" i="21"/>
  <c r="Y58" i="21"/>
  <c r="U58" i="21"/>
  <c r="Y57" i="21"/>
  <c r="U57" i="21"/>
  <c r="Y56" i="21"/>
  <c r="U56" i="21"/>
  <c r="Y55" i="21"/>
  <c r="U55" i="21"/>
  <c r="Y54" i="21"/>
  <c r="U54" i="21"/>
  <c r="Y53" i="21"/>
  <c r="U53" i="21"/>
  <c r="Y52" i="21"/>
  <c r="U52" i="21"/>
  <c r="Y51" i="21"/>
  <c r="U51" i="21"/>
  <c r="Y50" i="21"/>
  <c r="U50" i="21"/>
  <c r="Y49" i="21"/>
  <c r="U49" i="21"/>
  <c r="Y48" i="21"/>
  <c r="U48" i="21"/>
  <c r="Y47" i="21"/>
  <c r="U47" i="21"/>
  <c r="Y46" i="21"/>
  <c r="U46" i="21"/>
  <c r="Y45" i="21"/>
  <c r="U45" i="21"/>
  <c r="Y44" i="21"/>
  <c r="U44" i="21"/>
  <c r="Y43" i="21"/>
  <c r="U43" i="21"/>
  <c r="Y42" i="21"/>
  <c r="U42" i="21"/>
  <c r="Y41" i="21"/>
  <c r="U41" i="21"/>
  <c r="Y40" i="21"/>
  <c r="U40" i="21"/>
  <c r="Y39" i="21"/>
  <c r="U39" i="21"/>
  <c r="Y38" i="21"/>
  <c r="U38" i="21"/>
  <c r="Y37" i="21"/>
  <c r="U37" i="21"/>
  <c r="Y36" i="21"/>
  <c r="U36" i="21"/>
  <c r="Y35" i="21"/>
  <c r="U35" i="21"/>
  <c r="Y34" i="21"/>
  <c r="U34" i="21"/>
  <c r="Y33" i="21"/>
  <c r="U33" i="21"/>
  <c r="Y32" i="21"/>
  <c r="U32" i="21"/>
  <c r="Y31" i="21"/>
  <c r="U31" i="21"/>
  <c r="Y30" i="21"/>
  <c r="U30" i="21"/>
  <c r="Y29" i="21"/>
  <c r="U29" i="21"/>
  <c r="Y28" i="21"/>
  <c r="U28" i="21"/>
  <c r="Y27" i="21"/>
  <c r="U27" i="21"/>
  <c r="Y26" i="21"/>
  <c r="U26" i="21"/>
  <c r="Y25" i="21"/>
  <c r="U25" i="21"/>
  <c r="Y24" i="21"/>
  <c r="U24" i="21"/>
  <c r="Y23" i="21"/>
  <c r="U23" i="21"/>
  <c r="Y22" i="21"/>
  <c r="U22" i="21"/>
  <c r="Y21" i="21"/>
  <c r="U21" i="21"/>
  <c r="Y20" i="21"/>
  <c r="U20" i="21"/>
  <c r="Y19" i="21"/>
  <c r="U19" i="21"/>
  <c r="Y18" i="21"/>
  <c r="U18" i="21"/>
  <c r="Y17" i="21"/>
  <c r="U17" i="21"/>
  <c r="Y16" i="21"/>
  <c r="U16" i="21"/>
  <c r="Y15" i="21"/>
  <c r="U15" i="21"/>
  <c r="Y14" i="21"/>
  <c r="U14" i="21"/>
  <c r="Y13" i="21"/>
  <c r="U13" i="21"/>
  <c r="Y12" i="21"/>
  <c r="U12" i="21"/>
  <c r="Y11" i="21"/>
  <c r="U11" i="21"/>
  <c r="Y10" i="21"/>
  <c r="U10" i="21"/>
  <c r="Y9" i="21"/>
  <c r="U9" i="21"/>
  <c r="Y8" i="21"/>
  <c r="U8" i="21"/>
  <c r="Y7" i="21"/>
  <c r="U7" i="21"/>
  <c r="Y6" i="21"/>
  <c r="U6" i="21"/>
  <c r="Y5" i="21"/>
  <c r="U5" i="21"/>
  <c r="Y4" i="21"/>
  <c r="U4" i="21"/>
  <c r="Y3" i="21"/>
  <c r="U3" i="21"/>
  <c r="Y2" i="21"/>
  <c r="U2" i="21"/>
  <c r="G185" i="14"/>
  <c r="F185" i="14"/>
  <c r="E185" i="14"/>
  <c r="E186" i="14"/>
  <c r="F186" i="14"/>
  <c r="G186" i="14"/>
  <c r="E187" i="14"/>
  <c r="F187" i="14"/>
  <c r="G187" i="14"/>
  <c r="E188" i="14"/>
  <c r="F188" i="14"/>
  <c r="G188" i="14"/>
  <c r="E189" i="14"/>
  <c r="F189" i="14"/>
  <c r="G189" i="14"/>
  <c r="E190" i="14"/>
  <c r="F190" i="14"/>
  <c r="G190" i="14"/>
  <c r="E191" i="14"/>
  <c r="F191" i="14"/>
  <c r="G191" i="14"/>
  <c r="E192" i="14"/>
  <c r="F192" i="14"/>
  <c r="G192" i="14"/>
  <c r="E193" i="14"/>
  <c r="F193" i="14"/>
  <c r="G193" i="14"/>
  <c r="E194" i="14"/>
  <c r="F194" i="14"/>
  <c r="G194" i="14"/>
  <c r="E195" i="14"/>
  <c r="F195" i="14"/>
  <c r="G195" i="14"/>
  <c r="E196" i="14"/>
  <c r="F196" i="14"/>
  <c r="G196" i="14"/>
  <c r="E197" i="14"/>
  <c r="F197" i="14"/>
  <c r="G197" i="14"/>
  <c r="E198" i="14"/>
  <c r="F198" i="14"/>
  <c r="G198" i="14"/>
  <c r="E199" i="14"/>
  <c r="F199" i="14"/>
  <c r="G199" i="14"/>
  <c r="E200" i="14"/>
  <c r="F200" i="14"/>
  <c r="G200" i="14"/>
  <c r="E201" i="14"/>
  <c r="F201" i="14"/>
  <c r="G201" i="14"/>
  <c r="E202" i="14"/>
  <c r="F202" i="14"/>
  <c r="G202" i="14"/>
  <c r="E203" i="14"/>
  <c r="F203" i="14"/>
  <c r="G203" i="14"/>
  <c r="E204" i="14"/>
  <c r="F204" i="14"/>
  <c r="G204" i="14"/>
  <c r="E205" i="14"/>
  <c r="F205" i="14"/>
  <c r="G205" i="14"/>
  <c r="E206" i="14"/>
  <c r="F206" i="14"/>
  <c r="G206" i="14"/>
  <c r="E207" i="14"/>
  <c r="F207" i="14"/>
  <c r="G207" i="14"/>
  <c r="E208" i="14"/>
  <c r="F208" i="14"/>
  <c r="G208" i="14"/>
  <c r="E209" i="14"/>
  <c r="F209" i="14"/>
  <c r="G209" i="14"/>
  <c r="E210" i="14"/>
  <c r="F210" i="14"/>
  <c r="G210" i="14"/>
  <c r="E211" i="14"/>
  <c r="F211" i="14"/>
  <c r="G211" i="14"/>
  <c r="E212" i="14"/>
  <c r="F212" i="14"/>
  <c r="G212" i="14"/>
  <c r="E213" i="14"/>
  <c r="F213" i="14"/>
  <c r="G213" i="14"/>
  <c r="E214" i="14"/>
  <c r="F214" i="14"/>
  <c r="G214" i="14"/>
  <c r="E215" i="14"/>
  <c r="F215" i="14"/>
  <c r="G215" i="14"/>
  <c r="E216" i="14"/>
  <c r="F216" i="14"/>
  <c r="G216" i="14"/>
  <c r="E217" i="14"/>
  <c r="F217" i="14"/>
  <c r="G217" i="14"/>
  <c r="E218" i="14"/>
  <c r="F218" i="14"/>
  <c r="G218" i="14"/>
  <c r="E219" i="14"/>
  <c r="F219" i="14"/>
  <c r="G219" i="14"/>
  <c r="E220" i="14"/>
  <c r="F220" i="14"/>
  <c r="G220" i="14"/>
  <c r="E221" i="14"/>
  <c r="F221" i="14"/>
  <c r="G221" i="14"/>
  <c r="E222" i="14"/>
  <c r="F222" i="14"/>
  <c r="G222" i="14"/>
  <c r="E223" i="14"/>
  <c r="F223" i="14"/>
  <c r="G223" i="14"/>
  <c r="E224" i="14"/>
  <c r="F224" i="14"/>
  <c r="G224" i="14"/>
  <c r="E225" i="14"/>
  <c r="F225" i="14"/>
  <c r="G225" i="14"/>
  <c r="E226" i="14"/>
  <c r="F226" i="14"/>
  <c r="G226" i="14"/>
  <c r="E227" i="14"/>
  <c r="F227" i="14"/>
  <c r="G227" i="14"/>
  <c r="E228" i="14"/>
  <c r="F228" i="14"/>
  <c r="G228" i="14"/>
  <c r="E229" i="14"/>
  <c r="F229" i="14"/>
  <c r="G229" i="14"/>
  <c r="E230" i="14"/>
  <c r="F230" i="14"/>
  <c r="G230" i="14"/>
  <c r="E231" i="14"/>
  <c r="F231" i="14"/>
  <c r="G231" i="14"/>
  <c r="E232" i="14"/>
  <c r="F232" i="14"/>
  <c r="G232" i="14"/>
  <c r="E233" i="14"/>
  <c r="F233" i="14"/>
  <c r="G233" i="14"/>
  <c r="E234" i="14"/>
  <c r="F234" i="14"/>
  <c r="G234" i="14"/>
  <c r="E235" i="14"/>
  <c r="F235" i="14"/>
  <c r="G235" i="14"/>
  <c r="E236" i="14"/>
  <c r="F236" i="14"/>
  <c r="G236" i="14"/>
  <c r="E237" i="14"/>
  <c r="F237" i="14"/>
  <c r="G237" i="14"/>
  <c r="E238" i="14"/>
  <c r="F238" i="14"/>
  <c r="G238" i="14"/>
  <c r="E239" i="14"/>
  <c r="F239" i="14"/>
  <c r="G239" i="14"/>
  <c r="E240" i="14"/>
  <c r="F240" i="14"/>
  <c r="G240" i="14"/>
  <c r="E241" i="14"/>
  <c r="F241" i="14"/>
  <c r="G241" i="14"/>
  <c r="E242" i="14"/>
  <c r="F242" i="14"/>
  <c r="G242" i="14"/>
  <c r="E243" i="14"/>
  <c r="F243" i="14"/>
  <c r="G243" i="14"/>
  <c r="E244" i="14"/>
  <c r="F244" i="14"/>
  <c r="G244" i="14"/>
  <c r="E245" i="14"/>
  <c r="F245" i="14"/>
  <c r="G245" i="14"/>
  <c r="E246" i="14"/>
  <c r="F246" i="14"/>
  <c r="G246" i="14"/>
  <c r="E247" i="14"/>
  <c r="F247" i="14"/>
  <c r="G247" i="14"/>
  <c r="E248" i="14"/>
  <c r="F248" i="14"/>
  <c r="G248" i="14"/>
  <c r="E249" i="14"/>
  <c r="F249" i="14"/>
  <c r="G249" i="14"/>
  <c r="E250" i="14"/>
  <c r="F250" i="14"/>
  <c r="G250" i="14"/>
  <c r="E251" i="14"/>
  <c r="F251" i="14"/>
  <c r="G251" i="14"/>
  <c r="E252" i="14"/>
  <c r="F252" i="14"/>
  <c r="G252" i="14"/>
  <c r="E253" i="14"/>
  <c r="F253" i="14"/>
  <c r="G253" i="14"/>
  <c r="E254" i="14"/>
  <c r="F254" i="14"/>
  <c r="G254" i="14"/>
  <c r="E255" i="14"/>
  <c r="F255" i="14"/>
  <c r="G255" i="14"/>
  <c r="E256" i="14"/>
  <c r="F256" i="14"/>
  <c r="G256" i="14"/>
  <c r="E257" i="14"/>
  <c r="F257" i="14"/>
  <c r="G257" i="14"/>
  <c r="E258" i="14"/>
  <c r="F258" i="14"/>
  <c r="G258" i="14"/>
  <c r="E259" i="14"/>
  <c r="F259" i="14"/>
  <c r="G259" i="14"/>
  <c r="Z2" i="15"/>
  <c r="AA2" i="15"/>
  <c r="AB2" i="15"/>
  <c r="AD2" i="15"/>
  <c r="AE2" i="15"/>
  <c r="AF2" i="15"/>
  <c r="AG2" i="15"/>
  <c r="AH2" i="15"/>
  <c r="Z3" i="15"/>
  <c r="AA3" i="15"/>
  <c r="AB3" i="15"/>
  <c r="AC3" i="15"/>
  <c r="AD3" i="15"/>
  <c r="AI3" i="15" s="1"/>
  <c r="AE3" i="15"/>
  <c r="AF3" i="15"/>
  <c r="AG3" i="15"/>
  <c r="AH3" i="15"/>
  <c r="Z4" i="15"/>
  <c r="AI4" i="15" s="1"/>
  <c r="AA4" i="15"/>
  <c r="AB4" i="15"/>
  <c r="AC4" i="15"/>
  <c r="AD4" i="15"/>
  <c r="AE4" i="15"/>
  <c r="AF4" i="15"/>
  <c r="AG4" i="15"/>
  <c r="AH4" i="15"/>
  <c r="Z5" i="15"/>
  <c r="AA5" i="15"/>
  <c r="AB5" i="15"/>
  <c r="AC5" i="15"/>
  <c r="AI5" i="15" s="1"/>
  <c r="AD5" i="15"/>
  <c r="AE5" i="15"/>
  <c r="AF5" i="15"/>
  <c r="AG5" i="15"/>
  <c r="AH5" i="15"/>
  <c r="Z6" i="15"/>
  <c r="AA6" i="15"/>
  <c r="AI6" i="15" s="1"/>
  <c r="AB6" i="15"/>
  <c r="AC6" i="15"/>
  <c r="AD6" i="15"/>
  <c r="AE6" i="15"/>
  <c r="AF6" i="15"/>
  <c r="AG6" i="15"/>
  <c r="AH6" i="15"/>
  <c r="Z7" i="15"/>
  <c r="AI7" i="15" s="1"/>
  <c r="AA7" i="15"/>
  <c r="AB7" i="15"/>
  <c r="AC7" i="15"/>
  <c r="AD7" i="15"/>
  <c r="AE7" i="15"/>
  <c r="AF7" i="15"/>
  <c r="AG7" i="15"/>
  <c r="AH7" i="15"/>
  <c r="Z8" i="15"/>
  <c r="AA8" i="15"/>
  <c r="AB8" i="15"/>
  <c r="AC8" i="15"/>
  <c r="AD8" i="15"/>
  <c r="AE8" i="15"/>
  <c r="AF8" i="15"/>
  <c r="AG8" i="15"/>
  <c r="AH8" i="15"/>
  <c r="AI8" i="15"/>
  <c r="Z9" i="15"/>
  <c r="AA9" i="15"/>
  <c r="AB9" i="15"/>
  <c r="AC9" i="15"/>
  <c r="AD9" i="15"/>
  <c r="AI9" i="15" s="1"/>
  <c r="AE9" i="15"/>
  <c r="AF9" i="15"/>
  <c r="AG9" i="15"/>
  <c r="AH9" i="15"/>
  <c r="Z10" i="15"/>
  <c r="AI10" i="15" s="1"/>
  <c r="AA10" i="15"/>
  <c r="AB10" i="15"/>
  <c r="AC10" i="15"/>
  <c r="AD10" i="15"/>
  <c r="AE10" i="15"/>
  <c r="AF10" i="15"/>
  <c r="AG10" i="15"/>
  <c r="AH10" i="15"/>
  <c r="Z11" i="15"/>
  <c r="AA11" i="15"/>
  <c r="AB11" i="15"/>
  <c r="AC11" i="15"/>
  <c r="AD11" i="15"/>
  <c r="AE11" i="15"/>
  <c r="AF11" i="15"/>
  <c r="AG11" i="15"/>
  <c r="AH11" i="15"/>
  <c r="AI11" i="15"/>
  <c r="Z12" i="15"/>
  <c r="AA12" i="15"/>
  <c r="AB12" i="15"/>
  <c r="AC12" i="15"/>
  <c r="AD12" i="15"/>
  <c r="AI12" i="15" s="1"/>
  <c r="AE12" i="15"/>
  <c r="AF12" i="15"/>
  <c r="AG12" i="15"/>
  <c r="AH12" i="15"/>
  <c r="Z13" i="15"/>
  <c r="AI13" i="15" s="1"/>
  <c r="AA13" i="15"/>
  <c r="AB13" i="15"/>
  <c r="AC13" i="15"/>
  <c r="AD13" i="15"/>
  <c r="AE13" i="15"/>
  <c r="AF13" i="15"/>
  <c r="AG13" i="15"/>
  <c r="AH13" i="15"/>
  <c r="Z14" i="15"/>
  <c r="AA14" i="15"/>
  <c r="AB14" i="15"/>
  <c r="AC14" i="15"/>
  <c r="AD14" i="15"/>
  <c r="AE14" i="15"/>
  <c r="AF14" i="15"/>
  <c r="AG14" i="15"/>
  <c r="AH14" i="15"/>
  <c r="AI14" i="15"/>
  <c r="Z15" i="15"/>
  <c r="AA15" i="15"/>
  <c r="AI15" i="15" s="1"/>
  <c r="AB15" i="15"/>
  <c r="AC15" i="15"/>
  <c r="AD15" i="15"/>
  <c r="AE15" i="15"/>
  <c r="AF15" i="15"/>
  <c r="AG15" i="15"/>
  <c r="AH15" i="15"/>
  <c r="Z16" i="15"/>
  <c r="AI16" i="15" s="1"/>
  <c r="AA16" i="15"/>
  <c r="AB16" i="15"/>
  <c r="AC16" i="15"/>
  <c r="AD16" i="15"/>
  <c r="AE16" i="15"/>
  <c r="AF16" i="15"/>
  <c r="AG16" i="15"/>
  <c r="AH16" i="15"/>
  <c r="Z17" i="15"/>
  <c r="AA17" i="15"/>
  <c r="AB17" i="15"/>
  <c r="AC17" i="15"/>
  <c r="AD17" i="15"/>
  <c r="AE17" i="15"/>
  <c r="AF17" i="15"/>
  <c r="AG17" i="15"/>
  <c r="AH17" i="15"/>
  <c r="AI17" i="15"/>
  <c r="Z18" i="15"/>
  <c r="AA18" i="15"/>
  <c r="AB18" i="15"/>
  <c r="AC18" i="15"/>
  <c r="AD18" i="15"/>
  <c r="AI18" i="15" s="1"/>
  <c r="AE18" i="15"/>
  <c r="AF18" i="15"/>
  <c r="AG18" i="15"/>
  <c r="AH18" i="15"/>
  <c r="Z19" i="15"/>
  <c r="AI19" i="15" s="1"/>
  <c r="AA19" i="15"/>
  <c r="AB19" i="15"/>
  <c r="AC19" i="15"/>
  <c r="AD19" i="15"/>
  <c r="AE19" i="15"/>
  <c r="AF19" i="15"/>
  <c r="AG19" i="15"/>
  <c r="AH19" i="15"/>
  <c r="Z20" i="15"/>
  <c r="AA20" i="15"/>
  <c r="AB20" i="15"/>
  <c r="AC20" i="15"/>
  <c r="AD20" i="15"/>
  <c r="AE20" i="15"/>
  <c r="AF20" i="15"/>
  <c r="AG20" i="15"/>
  <c r="AH20" i="15"/>
  <c r="AI20" i="15"/>
  <c r="Z21" i="15"/>
  <c r="AA21" i="15"/>
  <c r="AI21" i="15" s="1"/>
  <c r="AB21" i="15"/>
  <c r="AC21" i="15"/>
  <c r="AD21" i="15"/>
  <c r="AE21" i="15"/>
  <c r="AF21" i="15"/>
  <c r="AG21" i="15"/>
  <c r="AH21" i="15"/>
  <c r="Z22" i="15"/>
  <c r="AI22" i="15" s="1"/>
  <c r="AA22" i="15"/>
  <c r="AB22" i="15"/>
  <c r="AC22" i="15"/>
  <c r="AD22" i="15"/>
  <c r="AE22" i="15"/>
  <c r="AF22" i="15"/>
  <c r="AG22" i="15"/>
  <c r="AH22" i="15"/>
  <c r="Z23" i="15"/>
  <c r="AA23" i="15"/>
  <c r="AB23" i="15"/>
  <c r="AC23" i="15"/>
  <c r="AD23" i="15"/>
  <c r="AE23" i="15"/>
  <c r="AF23" i="15"/>
  <c r="AG23" i="15"/>
  <c r="AH23" i="15"/>
  <c r="AI23" i="15"/>
  <c r="Z24" i="15"/>
  <c r="AA24" i="15"/>
  <c r="AI24" i="15" s="1"/>
  <c r="AB24" i="15"/>
  <c r="AC24" i="15"/>
  <c r="AD24" i="15"/>
  <c r="AE24" i="15"/>
  <c r="AF24" i="15"/>
  <c r="AG24" i="15"/>
  <c r="AH24" i="15"/>
  <c r="Z25" i="15"/>
  <c r="AI25" i="15" s="1"/>
  <c r="AA25" i="15"/>
  <c r="AB25" i="15"/>
  <c r="AC25" i="15"/>
  <c r="AD25" i="15"/>
  <c r="AE25" i="15"/>
  <c r="AF25" i="15"/>
  <c r="AG25" i="15"/>
  <c r="AH25" i="15"/>
  <c r="Z26" i="15"/>
  <c r="AA26" i="15"/>
  <c r="AB26" i="15"/>
  <c r="AC26" i="15"/>
  <c r="AD26" i="15"/>
  <c r="AE26" i="15"/>
  <c r="AF26" i="15"/>
  <c r="AG26" i="15"/>
  <c r="AH26" i="15"/>
  <c r="AI26" i="15"/>
  <c r="Z27" i="15"/>
  <c r="AA27" i="15"/>
  <c r="AI27" i="15" s="1"/>
  <c r="AB27" i="15"/>
  <c r="AC27" i="15"/>
  <c r="AD27" i="15"/>
  <c r="AE27" i="15"/>
  <c r="AF27" i="15"/>
  <c r="AG27" i="15"/>
  <c r="AH27" i="15"/>
  <c r="Z28" i="15"/>
  <c r="AI28" i="15" s="1"/>
  <c r="AA28" i="15"/>
  <c r="AB28" i="15"/>
  <c r="AC28" i="15"/>
  <c r="AD28" i="15"/>
  <c r="AE28" i="15"/>
  <c r="AF28" i="15"/>
  <c r="AG28" i="15"/>
  <c r="AH28" i="15"/>
  <c r="Z29" i="15"/>
  <c r="AA29" i="15"/>
  <c r="AB29" i="15"/>
  <c r="AC29" i="15"/>
  <c r="AD29" i="15"/>
  <c r="AE29" i="15"/>
  <c r="AF29" i="15"/>
  <c r="AG29" i="15"/>
  <c r="AH29" i="15"/>
  <c r="AI29" i="15"/>
  <c r="Z30" i="15"/>
  <c r="AA30" i="15"/>
  <c r="AB30" i="15"/>
  <c r="AC30" i="15"/>
  <c r="AD30" i="15"/>
  <c r="AI30" i="15" s="1"/>
  <c r="AE30" i="15"/>
  <c r="AF30" i="15"/>
  <c r="AG30" i="15"/>
  <c r="AH30" i="15"/>
  <c r="Z31" i="15"/>
  <c r="AI31" i="15" s="1"/>
  <c r="AA31" i="15"/>
  <c r="AB31" i="15"/>
  <c r="AC31" i="15"/>
  <c r="AD31" i="15"/>
  <c r="AE31" i="15"/>
  <c r="AF31" i="15"/>
  <c r="AG31" i="15"/>
  <c r="AH31" i="15"/>
  <c r="Z32" i="15"/>
  <c r="AA32" i="15"/>
  <c r="AB32" i="15"/>
  <c r="AC32" i="15"/>
  <c r="AD32" i="15"/>
  <c r="AE32" i="15"/>
  <c r="AF32" i="15"/>
  <c r="AG32" i="15"/>
  <c r="AH32" i="15"/>
  <c r="AI32" i="15"/>
  <c r="Z33" i="15"/>
  <c r="AA33" i="15"/>
  <c r="AI33" i="15" s="1"/>
  <c r="AB33" i="15"/>
  <c r="AC33" i="15"/>
  <c r="AD33" i="15"/>
  <c r="AE33" i="15"/>
  <c r="AF33" i="15"/>
  <c r="AG33" i="15"/>
  <c r="AH33" i="15"/>
  <c r="Z34" i="15"/>
  <c r="AI34" i="15" s="1"/>
  <c r="AA34" i="15"/>
  <c r="AB34" i="15"/>
  <c r="AC34" i="15"/>
  <c r="AD34" i="15"/>
  <c r="AE34" i="15"/>
  <c r="AF34" i="15"/>
  <c r="AG34" i="15"/>
  <c r="AH34" i="15"/>
  <c r="Z35" i="15"/>
  <c r="AA35" i="15"/>
  <c r="AB35" i="15"/>
  <c r="AC35" i="15"/>
  <c r="AD35" i="15"/>
  <c r="AE35" i="15"/>
  <c r="AF35" i="15"/>
  <c r="AG35" i="15"/>
  <c r="AH35" i="15"/>
  <c r="AI35" i="15"/>
  <c r="Z36" i="15"/>
  <c r="AA36" i="15"/>
  <c r="AB36" i="15"/>
  <c r="AC36" i="15"/>
  <c r="AD36" i="15"/>
  <c r="AI36" i="15" s="1"/>
  <c r="AE36" i="15"/>
  <c r="AF36" i="15"/>
  <c r="AG36" i="15"/>
  <c r="AH36" i="15"/>
  <c r="Z37" i="15"/>
  <c r="AI37" i="15" s="1"/>
  <c r="AA37" i="15"/>
  <c r="AB37" i="15"/>
  <c r="AC37" i="15"/>
  <c r="AD37" i="15"/>
  <c r="AE37" i="15"/>
  <c r="AF37" i="15"/>
  <c r="AG37" i="15"/>
  <c r="AH37" i="15"/>
  <c r="Z38" i="15"/>
  <c r="AA38" i="15"/>
  <c r="AB38" i="15"/>
  <c r="AC38" i="15"/>
  <c r="AI38" i="15" s="1"/>
  <c r="AD38" i="15"/>
  <c r="AE38" i="15"/>
  <c r="AF38" i="15"/>
  <c r="AG38" i="15"/>
  <c r="AH38" i="15"/>
  <c r="Z39" i="15"/>
  <c r="AA39" i="15"/>
  <c r="AI39" i="15" s="1"/>
  <c r="AB39" i="15"/>
  <c r="AC39" i="15"/>
  <c r="AD39" i="15"/>
  <c r="AE39" i="15"/>
  <c r="AF39" i="15"/>
  <c r="AG39" i="15"/>
  <c r="AH39" i="15"/>
  <c r="Z40" i="15"/>
  <c r="AI40" i="15" s="1"/>
  <c r="AA40" i="15"/>
  <c r="AB40" i="15"/>
  <c r="AC40" i="15"/>
  <c r="AD40" i="15"/>
  <c r="AE40" i="15"/>
  <c r="AF40" i="15"/>
  <c r="AG40" i="15"/>
  <c r="AH40" i="15"/>
  <c r="Z41" i="15"/>
  <c r="AA41" i="15"/>
  <c r="AB41" i="15"/>
  <c r="AC41" i="15"/>
  <c r="AD41" i="15"/>
  <c r="AE41" i="15"/>
  <c r="AF41" i="15"/>
  <c r="AG41" i="15"/>
  <c r="AH41" i="15"/>
  <c r="AI41" i="15"/>
  <c r="Z42" i="15"/>
  <c r="AA42" i="15"/>
  <c r="AB42" i="15"/>
  <c r="AC42" i="15"/>
  <c r="AD42" i="15"/>
  <c r="AI42" i="15" s="1"/>
  <c r="AE42" i="15"/>
  <c r="AF42" i="15"/>
  <c r="AG42" i="15"/>
  <c r="AH42" i="15"/>
  <c r="Z43" i="15"/>
  <c r="AI43" i="15" s="1"/>
  <c r="AA43" i="15"/>
  <c r="AB43" i="15"/>
  <c r="AC43" i="15"/>
  <c r="AD43" i="15"/>
  <c r="AE43" i="15"/>
  <c r="AF43" i="15"/>
  <c r="AG43" i="15"/>
  <c r="AH43" i="15"/>
  <c r="Z44" i="15"/>
  <c r="AA44" i="15"/>
  <c r="AB44" i="15"/>
  <c r="AC44" i="15"/>
  <c r="AD44" i="15"/>
  <c r="AE44" i="15"/>
  <c r="AF44" i="15"/>
  <c r="AG44" i="15"/>
  <c r="AH44" i="15"/>
  <c r="AI44" i="15"/>
  <c r="Z45" i="15"/>
  <c r="AA45" i="15"/>
  <c r="AI45" i="15" s="1"/>
  <c r="AB45" i="15"/>
  <c r="AC45" i="15"/>
  <c r="AD45" i="15"/>
  <c r="AE45" i="15"/>
  <c r="AF45" i="15"/>
  <c r="AG45" i="15"/>
  <c r="AH45" i="15"/>
  <c r="Z46" i="15"/>
  <c r="AI46" i="15" s="1"/>
  <c r="AA46" i="15"/>
  <c r="AB46" i="15"/>
  <c r="AC46" i="15"/>
  <c r="AD46" i="15"/>
  <c r="AE46" i="15"/>
  <c r="AF46" i="15"/>
  <c r="AG46" i="15"/>
  <c r="AH46" i="15"/>
  <c r="Z47" i="15"/>
  <c r="AA47" i="15"/>
  <c r="AB47" i="15"/>
  <c r="AC47" i="15"/>
  <c r="AD47" i="15"/>
  <c r="AE47" i="15"/>
  <c r="AF47" i="15"/>
  <c r="AG47" i="15"/>
  <c r="AH47" i="15"/>
  <c r="AI47" i="15"/>
  <c r="Z48" i="15"/>
  <c r="AA48" i="15"/>
  <c r="AB48" i="15"/>
  <c r="AC48" i="15"/>
  <c r="AD48" i="15"/>
  <c r="AI48" i="15" s="1"/>
  <c r="AE48" i="15"/>
  <c r="AF48" i="15"/>
  <c r="AG48" i="15"/>
  <c r="AH48" i="15"/>
  <c r="Z49" i="15"/>
  <c r="AI49" i="15" s="1"/>
  <c r="AA49" i="15"/>
  <c r="AB49" i="15"/>
  <c r="AC49" i="15"/>
  <c r="AD49" i="15"/>
  <c r="AE49" i="15"/>
  <c r="AF49" i="15"/>
  <c r="AG49" i="15"/>
  <c r="AH49" i="15"/>
  <c r="Z50" i="15"/>
  <c r="AA50" i="15"/>
  <c r="AB50" i="15"/>
  <c r="AC50" i="15"/>
  <c r="AD50" i="15"/>
  <c r="AE50" i="15"/>
  <c r="AF50" i="15"/>
  <c r="AG50" i="15"/>
  <c r="AH50" i="15"/>
  <c r="AI50" i="15"/>
  <c r="Z51" i="15"/>
  <c r="AA51" i="15"/>
  <c r="AI51" i="15" s="1"/>
  <c r="AB51" i="15"/>
  <c r="AC51" i="15"/>
  <c r="AD51" i="15"/>
  <c r="AE51" i="15"/>
  <c r="AF51" i="15"/>
  <c r="AG51" i="15"/>
  <c r="AH51" i="15"/>
  <c r="Z52" i="15"/>
  <c r="AI52" i="15" s="1"/>
  <c r="AA52" i="15"/>
  <c r="AB52" i="15"/>
  <c r="AC52" i="15"/>
  <c r="AD52" i="15"/>
  <c r="AE52" i="15"/>
  <c r="AF52" i="15"/>
  <c r="AG52" i="15"/>
  <c r="AH52" i="15"/>
  <c r="Z53" i="15"/>
  <c r="AA53" i="15"/>
  <c r="AB53" i="15"/>
  <c r="AC53" i="15"/>
  <c r="AD53" i="15"/>
  <c r="AE53" i="15"/>
  <c r="AF53" i="15"/>
  <c r="AG53" i="15"/>
  <c r="AH53" i="15"/>
  <c r="AI53" i="15"/>
  <c r="Z54" i="15"/>
  <c r="AA54" i="15"/>
  <c r="AB54" i="15"/>
  <c r="AC54" i="15"/>
  <c r="AD54" i="15"/>
  <c r="AI54" i="15" s="1"/>
  <c r="AE54" i="15"/>
  <c r="AF54" i="15"/>
  <c r="AG54" i="15"/>
  <c r="AH54" i="15"/>
  <c r="Z55" i="15"/>
  <c r="AI55" i="15" s="1"/>
  <c r="AA55" i="15"/>
  <c r="AB55" i="15"/>
  <c r="AC55" i="15"/>
  <c r="AD55" i="15"/>
  <c r="AE55" i="15"/>
  <c r="AF55" i="15"/>
  <c r="AG55" i="15"/>
  <c r="AH55" i="15"/>
  <c r="Z56" i="15"/>
  <c r="AA56" i="15"/>
  <c r="AB56" i="15"/>
  <c r="AC56" i="15"/>
  <c r="AD56" i="15"/>
  <c r="AE56" i="15"/>
  <c r="AF56" i="15"/>
  <c r="AG56" i="15"/>
  <c r="AH56" i="15"/>
  <c r="AI56" i="15"/>
  <c r="Z57" i="15"/>
  <c r="AA57" i="15"/>
  <c r="AI57" i="15" s="1"/>
  <c r="AB57" i="15"/>
  <c r="AC57" i="15"/>
  <c r="AD57" i="15"/>
  <c r="AE57" i="15"/>
  <c r="AF57" i="15"/>
  <c r="AG57" i="15"/>
  <c r="AH57" i="15"/>
  <c r="Z58" i="15"/>
  <c r="AI58" i="15" s="1"/>
  <c r="AA58" i="15"/>
  <c r="AB58" i="15"/>
  <c r="AC58" i="15"/>
  <c r="AD58" i="15"/>
  <c r="AE58" i="15"/>
  <c r="AF58" i="15"/>
  <c r="AG58" i="15"/>
  <c r="AH58" i="15"/>
  <c r="Z59" i="15"/>
  <c r="AA59" i="15"/>
  <c r="AB59" i="15"/>
  <c r="AC59" i="15"/>
  <c r="AD59" i="15"/>
  <c r="AE59" i="15"/>
  <c r="AF59" i="15"/>
  <c r="AG59" i="15"/>
  <c r="AH59" i="15"/>
  <c r="AI59" i="15"/>
  <c r="Z60" i="15"/>
  <c r="AA60" i="15"/>
  <c r="AB60" i="15"/>
  <c r="AC60" i="15"/>
  <c r="AD60" i="15"/>
  <c r="AI60" i="15" s="1"/>
  <c r="AE60" i="15"/>
  <c r="AF60" i="15"/>
  <c r="AG60" i="15"/>
  <c r="AH60" i="15"/>
  <c r="Z61" i="15"/>
  <c r="AI61" i="15" s="1"/>
  <c r="AA61" i="15"/>
  <c r="AB61" i="15"/>
  <c r="AC61" i="15"/>
  <c r="AD61" i="15"/>
  <c r="AE61" i="15"/>
  <c r="AF61" i="15"/>
  <c r="AG61" i="15"/>
  <c r="AH61" i="15"/>
  <c r="Z62" i="15"/>
  <c r="AA62" i="15"/>
  <c r="AB62" i="15"/>
  <c r="AC62" i="15"/>
  <c r="AD62" i="15"/>
  <c r="AE62" i="15"/>
  <c r="AF62" i="15"/>
  <c r="AG62" i="15"/>
  <c r="AH62" i="15"/>
  <c r="AI62" i="15"/>
  <c r="Z63" i="15"/>
  <c r="AA63" i="15"/>
  <c r="AI63" i="15" s="1"/>
  <c r="AB63" i="15"/>
  <c r="AC63" i="15"/>
  <c r="AD63" i="15"/>
  <c r="AE63" i="15"/>
  <c r="AF63" i="15"/>
  <c r="AG63" i="15"/>
  <c r="AH63" i="15"/>
  <c r="Z64" i="15"/>
  <c r="AI64" i="15" s="1"/>
  <c r="AA64" i="15"/>
  <c r="AB64" i="15"/>
  <c r="AC64" i="15"/>
  <c r="AD64" i="15"/>
  <c r="AE64" i="15"/>
  <c r="AF64" i="15"/>
  <c r="AG64" i="15"/>
  <c r="AH64" i="15"/>
  <c r="Z65" i="15"/>
  <c r="AA65" i="15"/>
  <c r="AB65" i="15"/>
  <c r="AC65" i="15"/>
  <c r="AD65" i="15"/>
  <c r="AE65" i="15"/>
  <c r="AF65" i="15"/>
  <c r="AG65" i="15"/>
  <c r="AH65" i="15"/>
  <c r="AI65" i="15"/>
  <c r="Z66" i="15"/>
  <c r="AA66" i="15"/>
  <c r="AI66" i="15" s="1"/>
  <c r="AB66" i="15"/>
  <c r="AC66" i="15"/>
  <c r="AD66" i="15"/>
  <c r="AE66" i="15"/>
  <c r="AF66" i="15"/>
  <c r="AG66" i="15"/>
  <c r="AH66" i="15"/>
  <c r="Z67" i="15"/>
  <c r="AI67" i="15" s="1"/>
  <c r="AA67" i="15"/>
  <c r="AB67" i="15"/>
  <c r="AC67" i="15"/>
  <c r="AD67" i="15"/>
  <c r="AE67" i="15"/>
  <c r="AF67" i="15"/>
  <c r="AG67" i="15"/>
  <c r="AH67" i="15"/>
  <c r="Z68" i="15"/>
  <c r="AA68" i="15"/>
  <c r="AB68" i="15"/>
  <c r="AC68" i="15"/>
  <c r="AD68" i="15"/>
  <c r="AE68" i="15"/>
  <c r="AF68" i="15"/>
  <c r="AG68" i="15"/>
  <c r="AH68" i="15"/>
  <c r="AI68" i="15"/>
  <c r="Z69" i="15"/>
  <c r="AA69" i="15"/>
  <c r="AI69" i="15" s="1"/>
  <c r="AB69" i="15"/>
  <c r="AC69" i="15"/>
  <c r="AD69" i="15"/>
  <c r="AE69" i="15"/>
  <c r="AF69" i="15"/>
  <c r="AG69" i="15"/>
  <c r="AH69" i="15"/>
  <c r="Z70" i="15"/>
  <c r="AI70" i="15" s="1"/>
  <c r="AA70" i="15"/>
  <c r="AB70" i="15"/>
  <c r="AC70" i="15"/>
  <c r="AD70" i="15"/>
  <c r="AE70" i="15"/>
  <c r="AF70" i="15"/>
  <c r="AG70" i="15"/>
  <c r="AH70" i="15"/>
  <c r="Z71" i="15"/>
  <c r="AA71" i="15"/>
  <c r="AB71" i="15"/>
  <c r="AC71" i="15"/>
  <c r="AD71" i="15"/>
  <c r="AE71" i="15"/>
  <c r="AF71" i="15"/>
  <c r="AG71" i="15"/>
  <c r="AH71" i="15"/>
  <c r="AI71" i="15"/>
  <c r="Z72" i="15"/>
  <c r="AA72" i="15"/>
  <c r="AI72" i="15" s="1"/>
  <c r="AB72" i="15"/>
  <c r="AC72" i="15"/>
  <c r="AD72" i="15"/>
  <c r="AE72" i="15"/>
  <c r="AF72" i="15"/>
  <c r="AG72" i="15"/>
  <c r="AH72" i="15"/>
  <c r="Z73" i="15"/>
  <c r="AI73" i="15" s="1"/>
  <c r="AA73" i="15"/>
  <c r="AB73" i="15"/>
  <c r="AC73" i="15"/>
  <c r="AD73" i="15"/>
  <c r="AE73" i="15"/>
  <c r="AF73" i="15"/>
  <c r="AG73" i="15"/>
  <c r="AH73" i="15"/>
  <c r="Z74" i="15"/>
  <c r="AA74" i="15"/>
  <c r="AB74" i="15"/>
  <c r="AC74" i="15"/>
  <c r="AD74" i="15"/>
  <c r="AE74" i="15"/>
  <c r="AF74" i="15"/>
  <c r="AG74" i="15"/>
  <c r="AH74" i="15"/>
  <c r="AI74" i="15"/>
  <c r="Z75" i="15"/>
  <c r="AA75" i="15"/>
  <c r="AI75" i="15" s="1"/>
  <c r="AB75" i="15"/>
  <c r="AC75" i="15"/>
  <c r="AD75" i="15"/>
  <c r="AE75" i="15"/>
  <c r="AF75" i="15"/>
  <c r="AG75" i="15"/>
  <c r="AH75" i="15"/>
  <c r="Z76" i="15"/>
  <c r="AI76" i="15" s="1"/>
  <c r="AA76" i="15"/>
  <c r="AB76" i="15"/>
  <c r="AC76" i="15"/>
  <c r="AD76" i="15"/>
  <c r="AE76" i="15"/>
  <c r="AF76" i="15"/>
  <c r="AG76" i="15"/>
  <c r="AH76" i="15"/>
  <c r="Z77" i="15"/>
  <c r="AA77" i="15"/>
  <c r="AB77" i="15"/>
  <c r="AC77" i="15"/>
  <c r="AI77" i="15" s="1"/>
  <c r="AD77" i="15"/>
  <c r="AE77" i="15"/>
  <c r="AF77" i="15"/>
  <c r="AG77" i="15"/>
  <c r="AH77" i="15"/>
  <c r="Z78" i="15"/>
  <c r="AA78" i="15"/>
  <c r="AI78" i="15" s="1"/>
  <c r="AB78" i="15"/>
  <c r="AC78" i="15"/>
  <c r="AD78" i="15"/>
  <c r="AE78" i="15"/>
  <c r="AF78" i="15"/>
  <c r="AG78" i="15"/>
  <c r="AH78" i="15"/>
  <c r="Z79" i="15"/>
  <c r="AI79" i="15" s="1"/>
  <c r="AA79" i="15"/>
  <c r="AB79" i="15"/>
  <c r="AC79" i="15"/>
  <c r="AD79" i="15"/>
  <c r="AE79" i="15"/>
  <c r="AF79" i="15"/>
  <c r="AG79" i="15"/>
  <c r="AH79" i="15"/>
  <c r="Z80" i="15"/>
  <c r="AA80" i="15"/>
  <c r="AB80" i="15"/>
  <c r="AC80" i="15"/>
  <c r="AD80" i="15"/>
  <c r="AE80" i="15"/>
  <c r="AF80" i="15"/>
  <c r="AG80" i="15"/>
  <c r="AH80" i="15"/>
  <c r="AI80" i="15"/>
  <c r="Z81" i="15"/>
  <c r="AA81" i="15"/>
  <c r="AI81" i="15" s="1"/>
  <c r="AB81" i="15"/>
  <c r="AC81" i="15"/>
  <c r="AD81" i="15"/>
  <c r="AE81" i="15"/>
  <c r="AF81" i="15"/>
  <c r="AG81" i="15"/>
  <c r="AH81" i="15"/>
  <c r="Z82" i="15"/>
  <c r="AI82" i="15" s="1"/>
  <c r="AA82" i="15"/>
  <c r="AB82" i="15"/>
  <c r="AC82" i="15"/>
  <c r="AD82" i="15"/>
  <c r="AE82" i="15"/>
  <c r="AF82" i="15"/>
  <c r="AG82" i="15"/>
  <c r="AH82" i="15"/>
  <c r="Z83" i="15"/>
  <c r="AA83" i="15"/>
  <c r="AB83" i="15"/>
  <c r="AC83" i="15"/>
  <c r="AD83" i="15"/>
  <c r="AE83" i="15"/>
  <c r="AF83" i="15"/>
  <c r="AG83" i="15"/>
  <c r="AH83" i="15"/>
  <c r="AI83" i="15"/>
  <c r="Z84" i="15"/>
  <c r="AA84" i="15"/>
  <c r="AI84" i="15" s="1"/>
  <c r="AB84" i="15"/>
  <c r="AC84" i="15"/>
  <c r="AD84" i="15"/>
  <c r="AE84" i="15"/>
  <c r="AF84" i="15"/>
  <c r="AG84" i="15"/>
  <c r="AH84" i="15"/>
  <c r="Z85" i="15"/>
  <c r="AI85" i="15" s="1"/>
  <c r="AA85" i="15"/>
  <c r="AB85" i="15"/>
  <c r="AC85" i="15"/>
  <c r="AD85" i="15"/>
  <c r="AE85" i="15"/>
  <c r="AF85" i="15"/>
  <c r="AG85" i="15"/>
  <c r="AH85" i="15"/>
  <c r="Z86" i="15"/>
  <c r="AA86" i="15"/>
  <c r="AB86" i="15"/>
  <c r="AC86" i="15"/>
  <c r="AD86" i="15"/>
  <c r="AE86" i="15"/>
  <c r="AF86" i="15"/>
  <c r="AG86" i="15"/>
  <c r="AH86" i="15"/>
  <c r="AI86" i="15"/>
  <c r="Z87" i="15"/>
  <c r="AA87" i="15"/>
  <c r="AI87" i="15" s="1"/>
  <c r="AB87" i="15"/>
  <c r="AC87" i="15"/>
  <c r="AD87" i="15"/>
  <c r="AE87" i="15"/>
  <c r="AF87" i="15"/>
  <c r="AG87" i="15"/>
  <c r="AH87" i="15"/>
  <c r="Z88" i="15"/>
  <c r="AI88" i="15" s="1"/>
  <c r="AA88" i="15"/>
  <c r="AB88" i="15"/>
  <c r="AC88" i="15"/>
  <c r="AD88" i="15"/>
  <c r="AE88" i="15"/>
  <c r="AF88" i="15"/>
  <c r="AG88" i="15"/>
  <c r="AH88" i="15"/>
  <c r="Z89" i="15"/>
  <c r="AA89" i="15"/>
  <c r="AB89" i="15"/>
  <c r="AC89" i="15"/>
  <c r="AD89" i="15"/>
  <c r="AE89" i="15"/>
  <c r="AF89" i="15"/>
  <c r="AG89" i="15"/>
  <c r="AH89" i="15"/>
  <c r="AI89" i="15"/>
  <c r="Z90" i="15"/>
  <c r="AA90" i="15"/>
  <c r="AI90" i="15" s="1"/>
  <c r="AB90" i="15"/>
  <c r="AC90" i="15"/>
  <c r="AD90" i="15"/>
  <c r="AE90" i="15"/>
  <c r="AF90" i="15"/>
  <c r="AG90" i="15"/>
  <c r="AH90" i="15"/>
  <c r="Z91" i="15"/>
  <c r="AI91" i="15" s="1"/>
  <c r="AA91" i="15"/>
  <c r="AB91" i="15"/>
  <c r="AC91" i="15"/>
  <c r="AD91" i="15"/>
  <c r="AE91" i="15"/>
  <c r="AF91" i="15"/>
  <c r="AG91" i="15"/>
  <c r="AH91" i="15"/>
  <c r="Z92" i="15"/>
  <c r="AA92" i="15"/>
  <c r="AB92" i="15"/>
  <c r="AC92" i="15"/>
  <c r="AD92" i="15"/>
  <c r="AE92" i="15"/>
  <c r="AF92" i="15"/>
  <c r="AG92" i="15"/>
  <c r="AH92" i="15"/>
  <c r="AI92" i="15"/>
  <c r="Z93" i="15"/>
  <c r="AA93" i="15"/>
  <c r="AI93" i="15" s="1"/>
  <c r="AB93" i="15"/>
  <c r="AC93" i="15"/>
  <c r="AD93" i="15"/>
  <c r="AE93" i="15"/>
  <c r="AF93" i="15"/>
  <c r="AG93" i="15"/>
  <c r="AH93" i="15"/>
  <c r="Z94" i="15"/>
  <c r="AI94" i="15" s="1"/>
  <c r="AA94" i="15"/>
  <c r="AB94" i="15"/>
  <c r="AC94" i="15"/>
  <c r="AD94" i="15"/>
  <c r="AE94" i="15"/>
  <c r="AF94" i="15"/>
  <c r="AG94" i="15"/>
  <c r="AH94" i="15"/>
  <c r="Z95" i="15"/>
  <c r="AA95" i="15"/>
  <c r="AB95" i="15"/>
  <c r="AC95" i="15"/>
  <c r="AD95" i="15"/>
  <c r="AE95" i="15"/>
  <c r="AF95" i="15"/>
  <c r="AG95" i="15"/>
  <c r="AH95" i="15"/>
  <c r="AI95" i="15"/>
  <c r="Z96" i="15"/>
  <c r="AA96" i="15"/>
  <c r="AI96" i="15" s="1"/>
  <c r="AB96" i="15"/>
  <c r="AC96" i="15"/>
  <c r="AD96" i="15"/>
  <c r="AE96" i="15"/>
  <c r="AF96" i="15"/>
  <c r="AG96" i="15"/>
  <c r="AH96" i="15"/>
  <c r="Z97" i="15"/>
  <c r="AI97" i="15" s="1"/>
  <c r="AA97" i="15"/>
  <c r="AB97" i="15"/>
  <c r="AC97" i="15"/>
  <c r="AD97" i="15"/>
  <c r="AE97" i="15"/>
  <c r="AF97" i="15"/>
  <c r="AG97" i="15"/>
  <c r="AH97" i="15"/>
  <c r="Z98" i="15"/>
  <c r="AA98" i="15"/>
  <c r="AB98" i="15"/>
  <c r="AC98" i="15"/>
  <c r="AD98" i="15"/>
  <c r="AE98" i="15"/>
  <c r="AF98" i="15"/>
  <c r="AG98" i="15"/>
  <c r="AH98" i="15"/>
  <c r="AI98" i="15"/>
  <c r="Z99" i="15"/>
  <c r="AA99" i="15"/>
  <c r="AI99" i="15" s="1"/>
  <c r="AB99" i="15"/>
  <c r="AC99" i="15"/>
  <c r="AD99" i="15"/>
  <c r="AE99" i="15"/>
  <c r="AF99" i="15"/>
  <c r="AG99" i="15"/>
  <c r="AH99" i="15"/>
  <c r="Z100" i="15"/>
  <c r="AI100" i="15" s="1"/>
  <c r="AA100" i="15"/>
  <c r="AB100" i="15"/>
  <c r="AC100" i="15"/>
  <c r="AD100" i="15"/>
  <c r="AE100" i="15"/>
  <c r="AF100" i="15"/>
  <c r="AG100" i="15"/>
  <c r="AH100" i="15"/>
  <c r="Z101" i="15"/>
  <c r="AA101" i="15"/>
  <c r="AB101" i="15"/>
  <c r="AC101" i="15"/>
  <c r="AD101" i="15"/>
  <c r="AE101" i="15"/>
  <c r="AF101" i="15"/>
  <c r="AG101" i="15"/>
  <c r="AH101" i="15"/>
  <c r="AI101" i="15"/>
  <c r="Z102" i="15"/>
  <c r="AA102" i="15"/>
  <c r="AI102" i="15" s="1"/>
  <c r="AB102" i="15"/>
  <c r="AC102" i="15"/>
  <c r="AD102" i="15"/>
  <c r="AE102" i="15"/>
  <c r="AF102" i="15"/>
  <c r="AG102" i="15"/>
  <c r="AH102" i="15"/>
  <c r="Z103" i="15"/>
  <c r="AI103" i="15" s="1"/>
  <c r="AA103" i="15"/>
  <c r="AB103" i="15"/>
  <c r="AC103" i="15"/>
  <c r="AD103" i="15"/>
  <c r="AE103" i="15"/>
  <c r="AF103" i="15"/>
  <c r="AG103" i="15"/>
  <c r="AH103" i="15"/>
  <c r="Z104" i="15"/>
  <c r="AA104" i="15"/>
  <c r="AB104" i="15"/>
  <c r="AC104" i="15"/>
  <c r="AD104" i="15"/>
  <c r="AE104" i="15"/>
  <c r="AF104" i="15"/>
  <c r="AG104" i="15"/>
  <c r="AH104" i="15"/>
  <c r="AI104" i="15"/>
  <c r="Z105" i="15"/>
  <c r="AA105" i="15"/>
  <c r="AI105" i="15" s="1"/>
  <c r="AB105" i="15"/>
  <c r="AC105" i="15"/>
  <c r="AD105" i="15"/>
  <c r="AE105" i="15"/>
  <c r="AF105" i="15"/>
  <c r="AG105" i="15"/>
  <c r="AH105" i="15"/>
  <c r="Z106" i="15"/>
  <c r="AI106" i="15" s="1"/>
  <c r="AA106" i="15"/>
  <c r="AB106" i="15"/>
  <c r="AC106" i="15"/>
  <c r="AD106" i="15"/>
  <c r="AE106" i="15"/>
  <c r="AF106" i="15"/>
  <c r="AG106" i="15"/>
  <c r="AH106" i="15"/>
  <c r="Z107" i="15"/>
  <c r="AA107" i="15"/>
  <c r="AB107" i="15"/>
  <c r="AC107" i="15"/>
  <c r="AD107" i="15"/>
  <c r="AE107" i="15"/>
  <c r="AF107" i="15"/>
  <c r="AG107" i="15"/>
  <c r="AH107" i="15"/>
  <c r="AI107" i="15"/>
  <c r="Z108" i="15"/>
  <c r="AA108" i="15"/>
  <c r="AI108" i="15" s="1"/>
  <c r="AB108" i="15"/>
  <c r="AC108" i="15"/>
  <c r="AD108" i="15"/>
  <c r="AE108" i="15"/>
  <c r="AF108" i="15"/>
  <c r="AG108" i="15"/>
  <c r="AH108" i="15"/>
  <c r="Z109" i="15"/>
  <c r="AI109" i="15" s="1"/>
  <c r="AA109" i="15"/>
  <c r="AB109" i="15"/>
  <c r="AC109" i="15"/>
  <c r="AD109" i="15"/>
  <c r="AE109" i="15"/>
  <c r="AF109" i="15"/>
  <c r="AG109" i="15"/>
  <c r="AH109" i="15"/>
  <c r="Z110" i="15"/>
  <c r="AA110" i="15"/>
  <c r="AB110" i="15"/>
  <c r="AC110" i="15"/>
  <c r="AD110" i="15"/>
  <c r="AE110" i="15"/>
  <c r="AF110" i="15"/>
  <c r="AG110" i="15"/>
  <c r="AH110" i="15"/>
  <c r="AI110" i="15"/>
  <c r="Z111" i="15"/>
  <c r="AA111" i="15"/>
  <c r="AI111" i="15" s="1"/>
  <c r="AB111" i="15"/>
  <c r="AC111" i="15"/>
  <c r="AD111" i="15"/>
  <c r="AE111" i="15"/>
  <c r="AF111" i="15"/>
  <c r="AG111" i="15"/>
  <c r="AH111" i="15"/>
  <c r="Z112" i="15"/>
  <c r="AI112" i="15" s="1"/>
  <c r="AA112" i="15"/>
  <c r="AB112" i="15"/>
  <c r="AC112" i="15"/>
  <c r="AD112" i="15"/>
  <c r="AE112" i="15"/>
  <c r="AF112" i="15"/>
  <c r="AG112" i="15"/>
  <c r="AH112" i="15"/>
  <c r="Z113" i="15"/>
  <c r="AA113" i="15"/>
  <c r="AB113" i="15"/>
  <c r="AC113" i="15"/>
  <c r="AD113" i="15"/>
  <c r="AE113" i="15"/>
  <c r="AF113" i="15"/>
  <c r="AG113" i="15"/>
  <c r="AH113" i="15"/>
  <c r="AI113" i="15"/>
  <c r="Z114" i="15"/>
  <c r="AA114" i="15"/>
  <c r="AI114" i="15" s="1"/>
  <c r="AB114" i="15"/>
  <c r="AC114" i="15"/>
  <c r="AD114" i="15"/>
  <c r="AE114" i="15"/>
  <c r="AF114" i="15"/>
  <c r="AG114" i="15"/>
  <c r="AH114" i="15"/>
  <c r="Z115" i="15"/>
  <c r="AI115" i="15" s="1"/>
  <c r="AA115" i="15"/>
  <c r="AB115" i="15"/>
  <c r="AC115" i="15"/>
  <c r="AD115" i="15"/>
  <c r="AE115" i="15"/>
  <c r="AF115" i="15"/>
  <c r="AG115" i="15"/>
  <c r="AH115" i="15"/>
  <c r="Z116" i="15"/>
  <c r="AA116" i="15"/>
  <c r="AB116" i="15"/>
  <c r="AC116" i="15"/>
  <c r="AD116" i="15"/>
  <c r="AE116" i="15"/>
  <c r="AF116" i="15"/>
  <c r="AG116" i="15"/>
  <c r="AH116" i="15"/>
  <c r="AI116" i="15"/>
  <c r="Z117" i="15"/>
  <c r="AA117" i="15"/>
  <c r="AI117" i="15" s="1"/>
  <c r="AB117" i="15"/>
  <c r="AC117" i="15"/>
  <c r="AD117" i="15"/>
  <c r="AE117" i="15"/>
  <c r="AF117" i="15"/>
  <c r="AG117" i="15"/>
  <c r="AH117" i="15"/>
  <c r="Z118" i="15"/>
  <c r="AI118" i="15" s="1"/>
  <c r="AA118" i="15"/>
  <c r="AB118" i="15"/>
  <c r="AC118" i="15"/>
  <c r="AD118" i="15"/>
  <c r="AE118" i="15"/>
  <c r="AF118" i="15"/>
  <c r="AG118" i="15"/>
  <c r="AH118" i="15"/>
  <c r="Z119" i="15"/>
  <c r="AA119" i="15"/>
  <c r="AB119" i="15"/>
  <c r="AC119" i="15"/>
  <c r="AD119" i="15"/>
  <c r="AE119" i="15"/>
  <c r="AF119" i="15"/>
  <c r="AG119" i="15"/>
  <c r="AH119" i="15"/>
  <c r="AI119" i="15"/>
  <c r="Z120" i="15"/>
  <c r="AA120" i="15"/>
  <c r="AI120" i="15" s="1"/>
  <c r="AB120" i="15"/>
  <c r="AC120" i="15"/>
  <c r="AD120" i="15"/>
  <c r="AE120" i="15"/>
  <c r="AF120" i="15"/>
  <c r="AG120" i="15"/>
  <c r="AH120" i="15"/>
  <c r="Z121" i="15"/>
  <c r="AI121" i="15" s="1"/>
  <c r="AA121" i="15"/>
  <c r="AB121" i="15"/>
  <c r="AC121" i="15"/>
  <c r="AD121" i="15"/>
  <c r="AE121" i="15"/>
  <c r="AF121" i="15"/>
  <c r="AG121" i="15"/>
  <c r="AH121" i="15"/>
  <c r="Z122" i="15"/>
  <c r="AA122" i="15"/>
  <c r="AB122" i="15"/>
  <c r="AC122" i="15"/>
  <c r="AD122" i="15"/>
  <c r="AE122" i="15"/>
  <c r="AF122" i="15"/>
  <c r="AG122" i="15"/>
  <c r="AH122" i="15"/>
  <c r="AI122" i="15"/>
  <c r="Z123" i="15"/>
  <c r="AA123" i="15"/>
  <c r="AI123" i="15" s="1"/>
  <c r="AB123" i="15"/>
  <c r="AC123" i="15"/>
  <c r="AD123" i="15"/>
  <c r="AE123" i="15"/>
  <c r="AF123" i="15"/>
  <c r="AG123" i="15"/>
  <c r="AH123" i="15"/>
  <c r="Z124" i="15"/>
  <c r="AI124" i="15" s="1"/>
  <c r="AA124" i="15"/>
  <c r="AB124" i="15"/>
  <c r="AC124" i="15"/>
  <c r="AD124" i="15"/>
  <c r="AE124" i="15"/>
  <c r="AF124" i="15"/>
  <c r="AG124" i="15"/>
  <c r="AH124" i="15"/>
  <c r="Z125" i="15"/>
  <c r="AA125" i="15"/>
  <c r="AB125" i="15"/>
  <c r="AC125" i="15"/>
  <c r="AI125" i="15" s="1"/>
  <c r="AD125" i="15"/>
  <c r="AE125" i="15"/>
  <c r="AF125" i="15"/>
  <c r="AG125" i="15"/>
  <c r="AH125" i="15"/>
  <c r="Z126" i="15"/>
  <c r="AA126" i="15"/>
  <c r="AI126" i="15" s="1"/>
  <c r="AB126" i="15"/>
  <c r="AC126" i="15"/>
  <c r="AD126" i="15"/>
  <c r="AE126" i="15"/>
  <c r="AF126" i="15"/>
  <c r="AG126" i="15"/>
  <c r="AH126" i="15"/>
  <c r="Z127" i="15"/>
  <c r="AI127" i="15" s="1"/>
  <c r="AA127" i="15"/>
  <c r="AB127" i="15"/>
  <c r="AC127" i="15"/>
  <c r="AD127" i="15"/>
  <c r="AE127" i="15"/>
  <c r="AF127" i="15"/>
  <c r="AG127" i="15"/>
  <c r="AH127" i="15"/>
  <c r="Z128" i="15"/>
  <c r="AA128" i="15"/>
  <c r="AB128" i="15"/>
  <c r="AC128" i="15"/>
  <c r="AD128" i="15"/>
  <c r="AE128" i="15"/>
  <c r="AF128" i="15"/>
  <c r="AG128" i="15"/>
  <c r="AH128" i="15"/>
  <c r="AI128" i="15"/>
  <c r="Z129" i="15"/>
  <c r="AA129" i="15"/>
  <c r="AI129" i="15" s="1"/>
  <c r="AB129" i="15"/>
  <c r="AC129" i="15"/>
  <c r="AD129" i="15"/>
  <c r="AE129" i="15"/>
  <c r="AF129" i="15"/>
  <c r="AG129" i="15"/>
  <c r="AH129" i="15"/>
  <c r="Z130" i="15"/>
  <c r="AI130" i="15" s="1"/>
  <c r="AA130" i="15"/>
  <c r="AB130" i="15"/>
  <c r="AC130" i="15"/>
  <c r="AD130" i="15"/>
  <c r="AE130" i="15"/>
  <c r="AF130" i="15"/>
  <c r="AG130" i="15"/>
  <c r="AH130" i="15"/>
  <c r="Z131" i="15"/>
  <c r="AA131" i="15"/>
  <c r="AB131" i="15"/>
  <c r="AC131" i="15"/>
  <c r="AD131" i="15"/>
  <c r="AE131" i="15"/>
  <c r="AF131" i="15"/>
  <c r="AG131" i="15"/>
  <c r="AH131" i="15"/>
  <c r="AI131" i="15"/>
  <c r="Z132" i="15"/>
  <c r="AA132" i="15"/>
  <c r="AI132" i="15" s="1"/>
  <c r="AB132" i="15"/>
  <c r="AC132" i="15"/>
  <c r="AD132" i="15"/>
  <c r="AE132" i="15"/>
  <c r="AF132" i="15"/>
  <c r="AG132" i="15"/>
  <c r="AH132" i="15"/>
  <c r="AT72" i="36" l="1"/>
  <c r="AZ72" i="36" s="1"/>
  <c r="AU72" i="31"/>
  <c r="AY67" i="36"/>
  <c r="AZ67" i="31"/>
  <c r="AY58" i="36"/>
  <c r="AZ58" i="31"/>
  <c r="AY34" i="36"/>
  <c r="AZ34" i="31"/>
  <c r="AY69" i="36"/>
  <c r="AZ69" i="31"/>
  <c r="AY63" i="36"/>
  <c r="AZ63" i="31"/>
  <c r="AY60" i="36"/>
  <c r="AZ60" i="31"/>
  <c r="AY54" i="36"/>
  <c r="AZ54" i="31"/>
  <c r="AY45" i="36"/>
  <c r="AZ45" i="31"/>
  <c r="AY42" i="36"/>
  <c r="AZ42" i="31"/>
  <c r="AY39" i="36"/>
  <c r="AZ39" i="31"/>
  <c r="AY36" i="36"/>
  <c r="AZ36" i="31"/>
  <c r="AY33" i="36"/>
  <c r="AZ33" i="31"/>
  <c r="AY30" i="36"/>
  <c r="AZ30" i="31"/>
  <c r="AY27" i="36"/>
  <c r="AZ27" i="31"/>
  <c r="AY24" i="36"/>
  <c r="AZ24" i="31"/>
  <c r="AY18" i="36"/>
  <c r="AZ18" i="31"/>
  <c r="AY15" i="36"/>
  <c r="AZ15" i="31"/>
  <c r="AY12" i="36"/>
  <c r="AZ12" i="31"/>
  <c r="AY9" i="36"/>
  <c r="AZ9" i="31"/>
  <c r="AY6" i="36"/>
  <c r="AZ6" i="31"/>
  <c r="AY3" i="36"/>
  <c r="AZ3" i="31"/>
  <c r="AY59" i="36"/>
  <c r="AZ59" i="31"/>
  <c r="AY56" i="36"/>
  <c r="AZ56" i="31"/>
  <c r="AY50" i="36"/>
  <c r="AZ50" i="31"/>
  <c r="AY44" i="36"/>
  <c r="AZ44" i="31"/>
  <c r="AY41" i="36"/>
  <c r="AZ41" i="31"/>
  <c r="AY38" i="36"/>
  <c r="AZ38" i="31"/>
  <c r="AY32" i="36"/>
  <c r="AZ32" i="31"/>
  <c r="AY29" i="36"/>
  <c r="AZ29" i="31"/>
  <c r="AY26" i="36"/>
  <c r="AZ26" i="31"/>
  <c r="AY23" i="36"/>
  <c r="AZ23" i="31"/>
  <c r="AY20" i="36"/>
  <c r="AZ20" i="31"/>
  <c r="AY17" i="36"/>
  <c r="AZ17" i="31"/>
  <c r="AY11" i="36"/>
  <c r="AZ11" i="31"/>
  <c r="AY8" i="36"/>
  <c r="AZ8" i="31"/>
  <c r="AY68" i="36"/>
  <c r="AZ68" i="31"/>
  <c r="AY64" i="36"/>
  <c r="AZ64" i="31"/>
  <c r="AY61" i="36"/>
  <c r="AZ61" i="31"/>
  <c r="AY55" i="36"/>
  <c r="AZ55" i="31"/>
  <c r="AY43" i="36"/>
  <c r="AZ43" i="31"/>
  <c r="AY37" i="36"/>
  <c r="AZ37" i="31"/>
  <c r="AY31" i="36"/>
  <c r="AZ31" i="31"/>
  <c r="AY40" i="36"/>
  <c r="AZ40" i="31"/>
  <c r="AY28" i="36"/>
  <c r="AZ28" i="31"/>
  <c r="AY22" i="36"/>
  <c r="AZ22" i="31"/>
  <c r="AY16" i="36"/>
  <c r="AZ16" i="31"/>
  <c r="AY7" i="36"/>
  <c r="AZ7" i="31"/>
  <c r="AY2" i="36"/>
  <c r="AZ2" i="31"/>
  <c r="AY71" i="36"/>
  <c r="AZ71" i="31"/>
  <c r="AY70" i="36"/>
  <c r="AZ70" i="31"/>
  <c r="AY66" i="36"/>
  <c r="AZ66" i="31"/>
  <c r="AY57" i="36"/>
  <c r="AZ57" i="31"/>
  <c r="AY53" i="36"/>
  <c r="AZ53" i="31"/>
  <c r="AY51" i="36"/>
  <c r="AZ51" i="31"/>
  <c r="AY48" i="36"/>
  <c r="AZ48" i="31"/>
  <c r="AY46" i="36"/>
  <c r="AZ46" i="31"/>
  <c r="AY35" i="36"/>
  <c r="AZ35" i="31"/>
  <c r="AY25" i="36"/>
  <c r="AZ25" i="31"/>
  <c r="AY21" i="36"/>
  <c r="AZ21" i="31"/>
  <c r="AY19" i="36"/>
  <c r="AZ19" i="31"/>
  <c r="AY13" i="36"/>
  <c r="AZ13" i="31"/>
  <c r="AY10" i="36"/>
  <c r="AZ10" i="31"/>
  <c r="AY4" i="36"/>
  <c r="AZ4" i="31"/>
  <c r="AY65" i="36"/>
  <c r="AZ65" i="31"/>
  <c r="AY62" i="36"/>
  <c r="AZ62" i="31"/>
  <c r="AY47" i="36"/>
  <c r="AZ47" i="31"/>
  <c r="AY14" i="36"/>
  <c r="AZ14" i="31"/>
  <c r="AY5" i="36"/>
  <c r="AZ5" i="31"/>
  <c r="AY52" i="36"/>
  <c r="AZ52" i="31"/>
  <c r="AY49" i="36"/>
  <c r="AZ49" i="31"/>
  <c r="AX70" i="36"/>
  <c r="AY70" i="31"/>
  <c r="AX58" i="36"/>
  <c r="AY58" i="31"/>
  <c r="AX28" i="36"/>
  <c r="AY28" i="31"/>
  <c r="AX67" i="36"/>
  <c r="AY67" i="31"/>
  <c r="AX64" i="36"/>
  <c r="AY64" i="31"/>
  <c r="AX61" i="36"/>
  <c r="AY61" i="31"/>
  <c r="AX55" i="36"/>
  <c r="AY55" i="31"/>
  <c r="AX52" i="36"/>
  <c r="AY52" i="31"/>
  <c r="AX49" i="36"/>
  <c r="AY49" i="31"/>
  <c r="AX46" i="36"/>
  <c r="AY46" i="31"/>
  <c r="AX43" i="36"/>
  <c r="AY43" i="31"/>
  <c r="AX40" i="36"/>
  <c r="AY40" i="31"/>
  <c r="AX37" i="36"/>
  <c r="AY37" i="31"/>
  <c r="AX34" i="36"/>
  <c r="AY34" i="31"/>
  <c r="AX31" i="36"/>
  <c r="AY31" i="31"/>
  <c r="AX25" i="36"/>
  <c r="AY25" i="31"/>
  <c r="AX22" i="36"/>
  <c r="AY22" i="31"/>
  <c r="AX19" i="36"/>
  <c r="AY19" i="31"/>
  <c r="AX16" i="36"/>
  <c r="AY16" i="31"/>
  <c r="AX13" i="36"/>
  <c r="AY13" i="31"/>
  <c r="AX10" i="36"/>
  <c r="AY10" i="31"/>
  <c r="AX7" i="36"/>
  <c r="AY7" i="31"/>
  <c r="AX4" i="36"/>
  <c r="AY4" i="31"/>
  <c r="AX66" i="36"/>
  <c r="AY66" i="31"/>
  <c r="AX63" i="36"/>
  <c r="AY63" i="31"/>
  <c r="AX60" i="36"/>
  <c r="AY60" i="31"/>
  <c r="AX57" i="36"/>
  <c r="AY57" i="31"/>
  <c r="AX54" i="36"/>
  <c r="AY54" i="31"/>
  <c r="AX48" i="36"/>
  <c r="AY48" i="31"/>
  <c r="AX45" i="36"/>
  <c r="AY45" i="31"/>
  <c r="AX42" i="36"/>
  <c r="AY42" i="31"/>
  <c r="AX39" i="36"/>
  <c r="AY39" i="31"/>
  <c r="AX36" i="36"/>
  <c r="AY36" i="31"/>
  <c r="AX33" i="36"/>
  <c r="AY33" i="31"/>
  <c r="AX30" i="36"/>
  <c r="AY30" i="31"/>
  <c r="AX27" i="36"/>
  <c r="AY27" i="31"/>
  <c r="AX18" i="36"/>
  <c r="AY18" i="31"/>
  <c r="AX15" i="36"/>
  <c r="AY15" i="31"/>
  <c r="AX6" i="36"/>
  <c r="AY6" i="31"/>
  <c r="AX3" i="36"/>
  <c r="AY3" i="31"/>
  <c r="AX47" i="36"/>
  <c r="AY47" i="31"/>
  <c r="AX44" i="36"/>
  <c r="AY44" i="31"/>
  <c r="AX38" i="36"/>
  <c r="AY38" i="31"/>
  <c r="AX32" i="36"/>
  <c r="AY32" i="31"/>
  <c r="AX23" i="36"/>
  <c r="AY23" i="31"/>
  <c r="AX20" i="36"/>
  <c r="AY20" i="31"/>
  <c r="AX11" i="36"/>
  <c r="AY11" i="31"/>
  <c r="AX9" i="36"/>
  <c r="AY9" i="31"/>
  <c r="AX65" i="36"/>
  <c r="AY65" i="31"/>
  <c r="AX59" i="36"/>
  <c r="AY59" i="31"/>
  <c r="AX29" i="36"/>
  <c r="AY29" i="31"/>
  <c r="AX24" i="36"/>
  <c r="AY24" i="31"/>
  <c r="AX21" i="36"/>
  <c r="AY21" i="31"/>
  <c r="AX2" i="36"/>
  <c r="AY2" i="31"/>
  <c r="AX71" i="36"/>
  <c r="AY71" i="31"/>
  <c r="AX12" i="36"/>
  <c r="AY12" i="31"/>
  <c r="AX5" i="36"/>
  <c r="AY5" i="31"/>
  <c r="AX62" i="36"/>
  <c r="AY62" i="31"/>
  <c r="AX56" i="36"/>
  <c r="AY56" i="31"/>
  <c r="AX35" i="36"/>
  <c r="AY35" i="31"/>
  <c r="AX8" i="36"/>
  <c r="AY8" i="31"/>
  <c r="AX68" i="36"/>
  <c r="AY68" i="31"/>
  <c r="AX69" i="36"/>
  <c r="AY69" i="31"/>
  <c r="AX17" i="36"/>
  <c r="AY17" i="31"/>
  <c r="AX53" i="36"/>
  <c r="AY53" i="31"/>
  <c r="AX50" i="36"/>
  <c r="AY50" i="31"/>
  <c r="AX51" i="36"/>
  <c r="AY51" i="31"/>
  <c r="AX41" i="36"/>
  <c r="AY41" i="31"/>
  <c r="AX26" i="36"/>
  <c r="AY26" i="31"/>
  <c r="AX14" i="36"/>
  <c r="AY14" i="31"/>
  <c r="AW49" i="36"/>
  <c r="AX49" i="31"/>
  <c r="AW69" i="36"/>
  <c r="AX69" i="31"/>
  <c r="AW66" i="36"/>
  <c r="AX66" i="31"/>
  <c r="AW63" i="36"/>
  <c r="AX63" i="31"/>
  <c r="AW60" i="36"/>
  <c r="AX60" i="31"/>
  <c r="AW57" i="36"/>
  <c r="AX57" i="31"/>
  <c r="AW54" i="36"/>
  <c r="AX54" i="31"/>
  <c r="AW51" i="36"/>
  <c r="AX51" i="31"/>
  <c r="AW48" i="36"/>
  <c r="AX48" i="31"/>
  <c r="AW45" i="36"/>
  <c r="AX45" i="31"/>
  <c r="AW42" i="36"/>
  <c r="AX42" i="31"/>
  <c r="AW39" i="36"/>
  <c r="AX39" i="31"/>
  <c r="AW33" i="36"/>
  <c r="AX33" i="31"/>
  <c r="AW30" i="36"/>
  <c r="AX30" i="31"/>
  <c r="AW27" i="36"/>
  <c r="AX27" i="31"/>
  <c r="AW24" i="36"/>
  <c r="AX24" i="31"/>
  <c r="AW21" i="36"/>
  <c r="AX21" i="31"/>
  <c r="AW18" i="36"/>
  <c r="AX18" i="31"/>
  <c r="AW15" i="36"/>
  <c r="AX15" i="31"/>
  <c r="AW12" i="36"/>
  <c r="AX12" i="31"/>
  <c r="AW9" i="36"/>
  <c r="AX9" i="31"/>
  <c r="AW6" i="36"/>
  <c r="AX6" i="31"/>
  <c r="AW3" i="36"/>
  <c r="AX3" i="31"/>
  <c r="AW61" i="36"/>
  <c r="AX61" i="31"/>
  <c r="AW58" i="36"/>
  <c r="AX58" i="31"/>
  <c r="AW43" i="36"/>
  <c r="AX43" i="31"/>
  <c r="AW40" i="36"/>
  <c r="AX40" i="31"/>
  <c r="AW37" i="36"/>
  <c r="AX37" i="31"/>
  <c r="AW34" i="36"/>
  <c r="AX34" i="31"/>
  <c r="AW16" i="36"/>
  <c r="AX16" i="31"/>
  <c r="AW13" i="36"/>
  <c r="AX13" i="31"/>
  <c r="AW10" i="36"/>
  <c r="AX10" i="31"/>
  <c r="AW7" i="36"/>
  <c r="AX7" i="31"/>
  <c r="AW68" i="36"/>
  <c r="AX68" i="31"/>
  <c r="AW56" i="36"/>
  <c r="AX56" i="31"/>
  <c r="AW53" i="36"/>
  <c r="AX53" i="31"/>
  <c r="AW50" i="36"/>
  <c r="AX50" i="31"/>
  <c r="AW38" i="36"/>
  <c r="AX38" i="31"/>
  <c r="AW35" i="36"/>
  <c r="AX35" i="31"/>
  <c r="AW32" i="36"/>
  <c r="AX32" i="31"/>
  <c r="AW26" i="36"/>
  <c r="AX26" i="31"/>
  <c r="AW20" i="36"/>
  <c r="AX20" i="31"/>
  <c r="AW17" i="36"/>
  <c r="AX17" i="31"/>
  <c r="AW11" i="36"/>
  <c r="AX11" i="31"/>
  <c r="AW71" i="36"/>
  <c r="AX71" i="31"/>
  <c r="AW46" i="36"/>
  <c r="AX46" i="31"/>
  <c r="AW36" i="36"/>
  <c r="AX36" i="31"/>
  <c r="AW28" i="36"/>
  <c r="AX28" i="31"/>
  <c r="AW14" i="36"/>
  <c r="AX14" i="31"/>
  <c r="AW8" i="36"/>
  <c r="AX8" i="31"/>
  <c r="AW4" i="36"/>
  <c r="AX4" i="31"/>
  <c r="AW65" i="36"/>
  <c r="AX65" i="31"/>
  <c r="AW44" i="36"/>
  <c r="AX44" i="31"/>
  <c r="AW29" i="36"/>
  <c r="AX29" i="31"/>
  <c r="AW23" i="36"/>
  <c r="AX23" i="31"/>
  <c r="AW19" i="36"/>
  <c r="AX19" i="31"/>
  <c r="AW2" i="36"/>
  <c r="AX2" i="31"/>
  <c r="AW70" i="36"/>
  <c r="AX70" i="31"/>
  <c r="AW41" i="36"/>
  <c r="AX41" i="31"/>
  <c r="AW67" i="36"/>
  <c r="AX67" i="31"/>
  <c r="AW64" i="36"/>
  <c r="AX64" i="31"/>
  <c r="AW55" i="36"/>
  <c r="AX55" i="31"/>
  <c r="AW52" i="36"/>
  <c r="AX52" i="31"/>
  <c r="AW47" i="36"/>
  <c r="AX47" i="31"/>
  <c r="AW31" i="36"/>
  <c r="AX31" i="31"/>
  <c r="AW25" i="36"/>
  <c r="AX25" i="31"/>
  <c r="AW22" i="36"/>
  <c r="AX22" i="31"/>
  <c r="AW5" i="36"/>
  <c r="AX5" i="31"/>
  <c r="AW62" i="36"/>
  <c r="AX62" i="31"/>
  <c r="AW59" i="36"/>
  <c r="AX59" i="31"/>
  <c r="AV67" i="36"/>
  <c r="AW67" i="31"/>
  <c r="AV64" i="36"/>
  <c r="AW64" i="31"/>
  <c r="AV61" i="36"/>
  <c r="AW61" i="31"/>
  <c r="AV58" i="36"/>
  <c r="AW58" i="31"/>
  <c r="AV40" i="36"/>
  <c r="AW40" i="31"/>
  <c r="AV31" i="36"/>
  <c r="AW31" i="31"/>
  <c r="AV22" i="36"/>
  <c r="AW22" i="31"/>
  <c r="AV19" i="36"/>
  <c r="AW19" i="31"/>
  <c r="AV16" i="36"/>
  <c r="AW16" i="31"/>
  <c r="AV13" i="36"/>
  <c r="AW13" i="31"/>
  <c r="AV4" i="36"/>
  <c r="AW4" i="31"/>
  <c r="AV69" i="36"/>
  <c r="AW69" i="31"/>
  <c r="AV63" i="36"/>
  <c r="AW63" i="31"/>
  <c r="AV60" i="36"/>
  <c r="AW60" i="31"/>
  <c r="AV54" i="36"/>
  <c r="AW54" i="31"/>
  <c r="AV45" i="36"/>
  <c r="AW45" i="31"/>
  <c r="AV42" i="36"/>
  <c r="AW42" i="31"/>
  <c r="AV33" i="36"/>
  <c r="AW33" i="31"/>
  <c r="AV30" i="36"/>
  <c r="AW30" i="31"/>
  <c r="AV27" i="36"/>
  <c r="AW27" i="31"/>
  <c r="AV21" i="36"/>
  <c r="AW21" i="31"/>
  <c r="AV15" i="36"/>
  <c r="AW15" i="31"/>
  <c r="AV9" i="36"/>
  <c r="AW9" i="31"/>
  <c r="AV3" i="36"/>
  <c r="AW3" i="31"/>
  <c r="AV71" i="36"/>
  <c r="AW71" i="31"/>
  <c r="AV68" i="36"/>
  <c r="AW68" i="31"/>
  <c r="AV65" i="36"/>
  <c r="AW65" i="31"/>
  <c r="AV62" i="36"/>
  <c r="AW62" i="31"/>
  <c r="AV59" i="36"/>
  <c r="AW59" i="31"/>
  <c r="AV56" i="36"/>
  <c r="AW56" i="31"/>
  <c r="AV53" i="36"/>
  <c r="AW53" i="31"/>
  <c r="AV50" i="36"/>
  <c r="AW50" i="31"/>
  <c r="AV47" i="36"/>
  <c r="AW47" i="31"/>
  <c r="AV44" i="36"/>
  <c r="AW44" i="31"/>
  <c r="AV41" i="36"/>
  <c r="AW41" i="31"/>
  <c r="AV38" i="36"/>
  <c r="AW38" i="31"/>
  <c r="AV32" i="36"/>
  <c r="AW32" i="31"/>
  <c r="AV29" i="36"/>
  <c r="AW29" i="31"/>
  <c r="AV26" i="36"/>
  <c r="AW26" i="31"/>
  <c r="AV23" i="36"/>
  <c r="AW23" i="31"/>
  <c r="AV20" i="36"/>
  <c r="AW20" i="31"/>
  <c r="AV14" i="36"/>
  <c r="AW14" i="31"/>
  <c r="AV11" i="36"/>
  <c r="AW11" i="31"/>
  <c r="AV8" i="36"/>
  <c r="AW8" i="31"/>
  <c r="AV5" i="36"/>
  <c r="AW5" i="31"/>
  <c r="AV2" i="36"/>
  <c r="AW2" i="31"/>
  <c r="AV52" i="36"/>
  <c r="AW52" i="31"/>
  <c r="AV46" i="36"/>
  <c r="AW46" i="31"/>
  <c r="AV37" i="36"/>
  <c r="AW37" i="31"/>
  <c r="AV25" i="36"/>
  <c r="AW25" i="31"/>
  <c r="AV10" i="36"/>
  <c r="AW10" i="31"/>
  <c r="AV57" i="36"/>
  <c r="AW57" i="31"/>
  <c r="AV51" i="36"/>
  <c r="AW51" i="31"/>
  <c r="AV7" i="36"/>
  <c r="AW7" i="31"/>
  <c r="AV70" i="36"/>
  <c r="AW70" i="31"/>
  <c r="AV35" i="36"/>
  <c r="AW35" i="31"/>
  <c r="AV34" i="36"/>
  <c r="AW34" i="31"/>
  <c r="AV28" i="36"/>
  <c r="AW28" i="31"/>
  <c r="AV17" i="36"/>
  <c r="AW17" i="31"/>
  <c r="AV6" i="36"/>
  <c r="AW6" i="31"/>
  <c r="AV18" i="36"/>
  <c r="AW18" i="31"/>
  <c r="AV39" i="36"/>
  <c r="AW39" i="31"/>
  <c r="AV66" i="36"/>
  <c r="AW66" i="31"/>
  <c r="AV55" i="36"/>
  <c r="AW55" i="31"/>
  <c r="AV48" i="36"/>
  <c r="AW48" i="31"/>
  <c r="AV43" i="36"/>
  <c r="AW43" i="31"/>
  <c r="AV36" i="36"/>
  <c r="AW36" i="31"/>
  <c r="AV24" i="36"/>
  <c r="AW24" i="31"/>
  <c r="AV12" i="36"/>
  <c r="AW12" i="31"/>
  <c r="AV49" i="36"/>
  <c r="AW49" i="31"/>
  <c r="AU69" i="36"/>
  <c r="AV69" i="31"/>
  <c r="AU66" i="36"/>
  <c r="AV66" i="31"/>
  <c r="AU51" i="36"/>
  <c r="AV51" i="31"/>
  <c r="AU48" i="36"/>
  <c r="AV48" i="31"/>
  <c r="AU45" i="36"/>
  <c r="AV45" i="31"/>
  <c r="AU42" i="36"/>
  <c r="AV42" i="31"/>
  <c r="AU30" i="36"/>
  <c r="AV30" i="31"/>
  <c r="AU27" i="36"/>
  <c r="AV27" i="31"/>
  <c r="AU24" i="36"/>
  <c r="AV24" i="31"/>
  <c r="AU15" i="36"/>
  <c r="AV15" i="31"/>
  <c r="AU12" i="36"/>
  <c r="AV12" i="31"/>
  <c r="AU9" i="36"/>
  <c r="AV9" i="31"/>
  <c r="AU68" i="36"/>
  <c r="AV68" i="31"/>
  <c r="AU53" i="36"/>
  <c r="AV53" i="31"/>
  <c r="AU47" i="36"/>
  <c r="AV47" i="31"/>
  <c r="AU44" i="36"/>
  <c r="AV44" i="31"/>
  <c r="AU29" i="36"/>
  <c r="AV29" i="31"/>
  <c r="AU26" i="36"/>
  <c r="AV26" i="31"/>
  <c r="AU17" i="36"/>
  <c r="AV17" i="31"/>
  <c r="AU70" i="36"/>
  <c r="AV70" i="31"/>
  <c r="AU67" i="36"/>
  <c r="AV67" i="31"/>
  <c r="AU64" i="36"/>
  <c r="AV64" i="31"/>
  <c r="AU61" i="36"/>
  <c r="AV61" i="31"/>
  <c r="AU58" i="36"/>
  <c r="AV58" i="31"/>
  <c r="AU55" i="36"/>
  <c r="AV55" i="31"/>
  <c r="AU52" i="36"/>
  <c r="AV52" i="31"/>
  <c r="AU46" i="36"/>
  <c r="AV46" i="31"/>
  <c r="AU43" i="36"/>
  <c r="AV43" i="31"/>
  <c r="AU40" i="36"/>
  <c r="AV40" i="31"/>
  <c r="AU37" i="36"/>
  <c r="AV37" i="31"/>
  <c r="AU34" i="36"/>
  <c r="AV34" i="31"/>
  <c r="AU28" i="36"/>
  <c r="AV28" i="31"/>
  <c r="AU25" i="36"/>
  <c r="AV25" i="31"/>
  <c r="AU22" i="36"/>
  <c r="AV22" i="31"/>
  <c r="AU19" i="36"/>
  <c r="AV19" i="31"/>
  <c r="AU16" i="36"/>
  <c r="AV16" i="31"/>
  <c r="AU13" i="36"/>
  <c r="AV13" i="31"/>
  <c r="AU10" i="36"/>
  <c r="AV10" i="31"/>
  <c r="AU7" i="36"/>
  <c r="AV7" i="31"/>
  <c r="AU4" i="36"/>
  <c r="AV4" i="31"/>
  <c r="AU59" i="36"/>
  <c r="AV59" i="31"/>
  <c r="AU33" i="36"/>
  <c r="AV33" i="31"/>
  <c r="AU32" i="36"/>
  <c r="AV32" i="31"/>
  <c r="AU6" i="36"/>
  <c r="AV6" i="31"/>
  <c r="AU63" i="36"/>
  <c r="AV63" i="31"/>
  <c r="AU60" i="36"/>
  <c r="AV60" i="31"/>
  <c r="AU57" i="36"/>
  <c r="AV57" i="31"/>
  <c r="AU49" i="36"/>
  <c r="AV49" i="31"/>
  <c r="AU31" i="36"/>
  <c r="AV31" i="31"/>
  <c r="AU5" i="36"/>
  <c r="AV5" i="31"/>
  <c r="AU56" i="36"/>
  <c r="AV56" i="31"/>
  <c r="AU41" i="36"/>
  <c r="AV41" i="31"/>
  <c r="AU39" i="36"/>
  <c r="AV39" i="31"/>
  <c r="AU36" i="36"/>
  <c r="AV36" i="31"/>
  <c r="AU23" i="36"/>
  <c r="AV23" i="31"/>
  <c r="AU54" i="36"/>
  <c r="AV54" i="31"/>
  <c r="AU50" i="36"/>
  <c r="AV50" i="31"/>
  <c r="AU18" i="36"/>
  <c r="AV18" i="31"/>
  <c r="AU14" i="36"/>
  <c r="AV14" i="31"/>
  <c r="AU3" i="36"/>
  <c r="AV3" i="31"/>
  <c r="AU35" i="36"/>
  <c r="AV35" i="31"/>
  <c r="AU2" i="36"/>
  <c r="AV2" i="31"/>
  <c r="AU65" i="36"/>
  <c r="AV65" i="31"/>
  <c r="AU21" i="36"/>
  <c r="AV21" i="31"/>
  <c r="AU20" i="36"/>
  <c r="AV20" i="31"/>
  <c r="AU71" i="36"/>
  <c r="AV71" i="31"/>
  <c r="AU62" i="36"/>
  <c r="AV62" i="31"/>
  <c r="AU38" i="36"/>
  <c r="AV38" i="31"/>
  <c r="AU11" i="36"/>
  <c r="AV11" i="31"/>
  <c r="AU8" i="36"/>
  <c r="AV8" i="31"/>
  <c r="AT70" i="36"/>
  <c r="AU70" i="31"/>
  <c r="AT67" i="36"/>
  <c r="AU67" i="31"/>
  <c r="AT64" i="36"/>
  <c r="AU64" i="31"/>
  <c r="AT61" i="36"/>
  <c r="AU61" i="31"/>
  <c r="AT58" i="36"/>
  <c r="AU58" i="31"/>
  <c r="AT55" i="36"/>
  <c r="AU55" i="31"/>
  <c r="AT52" i="36"/>
  <c r="AU52" i="31"/>
  <c r="AT49" i="36"/>
  <c r="AU49" i="31"/>
  <c r="AT46" i="36"/>
  <c r="AU46" i="31"/>
  <c r="AT43" i="36"/>
  <c r="AU43" i="31"/>
  <c r="AT40" i="36"/>
  <c r="AU40" i="31"/>
  <c r="AT37" i="36"/>
  <c r="AU37" i="31"/>
  <c r="AT34" i="36"/>
  <c r="AU34" i="31"/>
  <c r="AT31" i="36"/>
  <c r="AU31" i="31"/>
  <c r="AT28" i="36"/>
  <c r="AU28" i="31"/>
  <c r="AT25" i="36"/>
  <c r="AU25" i="31"/>
  <c r="AT22" i="36"/>
  <c r="AU22" i="31"/>
  <c r="AT19" i="36"/>
  <c r="AU19" i="31"/>
  <c r="AT16" i="36"/>
  <c r="AU16" i="31"/>
  <c r="AT13" i="36"/>
  <c r="AU13" i="31"/>
  <c r="AT10" i="36"/>
  <c r="AU10" i="31"/>
  <c r="AT7" i="36"/>
  <c r="AU7" i="31"/>
  <c r="AT4" i="36"/>
  <c r="AU4" i="31"/>
  <c r="AT69" i="36"/>
  <c r="AU69" i="31"/>
  <c r="AT66" i="36"/>
  <c r="AU66" i="31"/>
  <c r="AT60" i="36"/>
  <c r="AU60" i="31"/>
  <c r="AT57" i="36"/>
  <c r="AU57" i="31"/>
  <c r="AT54" i="36"/>
  <c r="AU54" i="31"/>
  <c r="AT48" i="36"/>
  <c r="AU48" i="31"/>
  <c r="AT45" i="36"/>
  <c r="AU45" i="31"/>
  <c r="AT42" i="36"/>
  <c r="AU42" i="31"/>
  <c r="AT36" i="36"/>
  <c r="AU36" i="31"/>
  <c r="AT33" i="36"/>
  <c r="AU33" i="31"/>
  <c r="AT30" i="36"/>
  <c r="AU30" i="31"/>
  <c r="AT24" i="36"/>
  <c r="AU24" i="31"/>
  <c r="AT21" i="36"/>
  <c r="AU21" i="31"/>
  <c r="AT18" i="36"/>
  <c r="AU18" i="31"/>
  <c r="AT12" i="36"/>
  <c r="AU12" i="31"/>
  <c r="AT9" i="36"/>
  <c r="AU9" i="31"/>
  <c r="AT6" i="36"/>
  <c r="AU6" i="31"/>
  <c r="AT65" i="36"/>
  <c r="AU65" i="31"/>
  <c r="AT56" i="36"/>
  <c r="AU56" i="31"/>
  <c r="AT53" i="36"/>
  <c r="AU53" i="31"/>
  <c r="AT44" i="36"/>
  <c r="AU44" i="31"/>
  <c r="AT41" i="36"/>
  <c r="AU41" i="31"/>
  <c r="AT35" i="36"/>
  <c r="AU35" i="31"/>
  <c r="AT32" i="36"/>
  <c r="AU32" i="31"/>
  <c r="AT29" i="36"/>
  <c r="AU29" i="31"/>
  <c r="AT26" i="36"/>
  <c r="AU26" i="31"/>
  <c r="AT23" i="36"/>
  <c r="AU23" i="31"/>
  <c r="AT20" i="36"/>
  <c r="AU20" i="31"/>
  <c r="AT17" i="36"/>
  <c r="AU17" i="31"/>
  <c r="AT14" i="36"/>
  <c r="AU14" i="31"/>
  <c r="AT11" i="36"/>
  <c r="AU11" i="31"/>
  <c r="AT8" i="36"/>
  <c r="AU8" i="31"/>
  <c r="AT5" i="36"/>
  <c r="AU5" i="31"/>
  <c r="AT15" i="36"/>
  <c r="AU15" i="31"/>
  <c r="AT71" i="36"/>
  <c r="AU71" i="31"/>
  <c r="AT62" i="36"/>
  <c r="AU62" i="31"/>
  <c r="AT59" i="36"/>
  <c r="AU59" i="31"/>
  <c r="AT50" i="36"/>
  <c r="AU50" i="31"/>
  <c r="AT47" i="36"/>
  <c r="AU47" i="31"/>
  <c r="AT38" i="36"/>
  <c r="AU38" i="31"/>
  <c r="AT51" i="36"/>
  <c r="AU51" i="31"/>
  <c r="AT3" i="36"/>
  <c r="AU3" i="31"/>
  <c r="AT2" i="36"/>
  <c r="AU2" i="31"/>
  <c r="AT63" i="36"/>
  <c r="AU63" i="31"/>
  <c r="AT39" i="36"/>
  <c r="AU39" i="31"/>
  <c r="AT27" i="36"/>
  <c r="AU27" i="31"/>
  <c r="AT68" i="36"/>
  <c r="AU68" i="31"/>
  <c r="AS67" i="36"/>
  <c r="AT67" i="31"/>
  <c r="AS61" i="36"/>
  <c r="AT61" i="31"/>
  <c r="BC61" i="31" s="1"/>
  <c r="AS55" i="36"/>
  <c r="AT55" i="31"/>
  <c r="BC55" i="31" s="1"/>
  <c r="AS49" i="36"/>
  <c r="AT49" i="31"/>
  <c r="AS43" i="36"/>
  <c r="AT43" i="31"/>
  <c r="BC43" i="31" s="1"/>
  <c r="AS37" i="36"/>
  <c r="AT37" i="31"/>
  <c r="BC37" i="31" s="1"/>
  <c r="AS31" i="36"/>
  <c r="AT31" i="31"/>
  <c r="AS25" i="36"/>
  <c r="AT25" i="31"/>
  <c r="BC25" i="31" s="1"/>
  <c r="AS19" i="36"/>
  <c r="AT19" i="31"/>
  <c r="BC19" i="31" s="1"/>
  <c r="AS13" i="36"/>
  <c r="AT13" i="31"/>
  <c r="AS7" i="36"/>
  <c r="AT7" i="31"/>
  <c r="BC7" i="31" s="1"/>
  <c r="AS66" i="36"/>
  <c r="AT66" i="31"/>
  <c r="BC66" i="31" s="1"/>
  <c r="AS60" i="36"/>
  <c r="AT60" i="31"/>
  <c r="AS54" i="36"/>
  <c r="AT54" i="31"/>
  <c r="BC54" i="31" s="1"/>
  <c r="AS48" i="36"/>
  <c r="AT48" i="31"/>
  <c r="BC48" i="31" s="1"/>
  <c r="AS42" i="36"/>
  <c r="AT42" i="31"/>
  <c r="AS36" i="36"/>
  <c r="AT36" i="31"/>
  <c r="BC36" i="31" s="1"/>
  <c r="AS30" i="36"/>
  <c r="AT30" i="31"/>
  <c r="BC30" i="31" s="1"/>
  <c r="AS24" i="36"/>
  <c r="AT24" i="31"/>
  <c r="AS18" i="36"/>
  <c r="AT18" i="31"/>
  <c r="BC18" i="31" s="1"/>
  <c r="AS12" i="36"/>
  <c r="AT12" i="31"/>
  <c r="BC12" i="31" s="1"/>
  <c r="AS6" i="36"/>
  <c r="AT6" i="31"/>
  <c r="AS68" i="36"/>
  <c r="AT68" i="31"/>
  <c r="BC68" i="31" s="1"/>
  <c r="AS62" i="36"/>
  <c r="AT62" i="31"/>
  <c r="BC62" i="31" s="1"/>
  <c r="AS56" i="36"/>
  <c r="AT56" i="31"/>
  <c r="AS50" i="36"/>
  <c r="AT50" i="31"/>
  <c r="BC50" i="31" s="1"/>
  <c r="AS44" i="36"/>
  <c r="AT44" i="31"/>
  <c r="BC44" i="31" s="1"/>
  <c r="AS38" i="36"/>
  <c r="AT38" i="31"/>
  <c r="AS32" i="36"/>
  <c r="AT32" i="31"/>
  <c r="BC32" i="31" s="1"/>
  <c r="AS26" i="36"/>
  <c r="AT26" i="31"/>
  <c r="BC26" i="31" s="1"/>
  <c r="AS20" i="36"/>
  <c r="AT20" i="31"/>
  <c r="AS14" i="36"/>
  <c r="AT14" i="31"/>
  <c r="BC14" i="31" s="1"/>
  <c r="AS8" i="36"/>
  <c r="AT8" i="31"/>
  <c r="BC8" i="31" s="1"/>
  <c r="AS29" i="36"/>
  <c r="AT29" i="31"/>
  <c r="BC29" i="31" s="1"/>
  <c r="AS17" i="36"/>
  <c r="AT17" i="31"/>
  <c r="BC17" i="31" s="1"/>
  <c r="AS69" i="36"/>
  <c r="AT69" i="31"/>
  <c r="BC69" i="31" s="1"/>
  <c r="AS63" i="36"/>
  <c r="AT63" i="31"/>
  <c r="BC63" i="31" s="1"/>
  <c r="AS57" i="36"/>
  <c r="AT57" i="31"/>
  <c r="BC57" i="31" s="1"/>
  <c r="AS51" i="36"/>
  <c r="AT51" i="31"/>
  <c r="BC51" i="31" s="1"/>
  <c r="AS45" i="36"/>
  <c r="AT45" i="31"/>
  <c r="BC45" i="31" s="1"/>
  <c r="AS39" i="36"/>
  <c r="AT39" i="31"/>
  <c r="BC39" i="31" s="1"/>
  <c r="AS33" i="36"/>
  <c r="AT33" i="31"/>
  <c r="BC33" i="31" s="1"/>
  <c r="AS27" i="36"/>
  <c r="AT27" i="31"/>
  <c r="BC27" i="31" s="1"/>
  <c r="AS21" i="36"/>
  <c r="AT21" i="31"/>
  <c r="BC21" i="31" s="1"/>
  <c r="AS15" i="36"/>
  <c r="AT15" i="31"/>
  <c r="BC15" i="31" s="1"/>
  <c r="AS9" i="36"/>
  <c r="AT9" i="31"/>
  <c r="BC9" i="31" s="1"/>
  <c r="AS3" i="36"/>
  <c r="AT3" i="31"/>
  <c r="BC3" i="31" s="1"/>
  <c r="AS65" i="36"/>
  <c r="AT65" i="31"/>
  <c r="BC65" i="31" s="1"/>
  <c r="AS41" i="36"/>
  <c r="AT41" i="31"/>
  <c r="BC41" i="31" s="1"/>
  <c r="AS35" i="36"/>
  <c r="AT35" i="31"/>
  <c r="BC35" i="31" s="1"/>
  <c r="AS11" i="36"/>
  <c r="AT11" i="31"/>
  <c r="BC11" i="31" s="1"/>
  <c r="AS71" i="36"/>
  <c r="AT71" i="31"/>
  <c r="BC71" i="31" s="1"/>
  <c r="AS47" i="36"/>
  <c r="AT47" i="31"/>
  <c r="BC47" i="31" s="1"/>
  <c r="AS5" i="36"/>
  <c r="AT5" i="31"/>
  <c r="BC5" i="31" s="1"/>
  <c r="AS70" i="36"/>
  <c r="AT70" i="31"/>
  <c r="BC70" i="31" s="1"/>
  <c r="AS64" i="36"/>
  <c r="AT64" i="31"/>
  <c r="BC64" i="31" s="1"/>
  <c r="AS58" i="36"/>
  <c r="AT58" i="31"/>
  <c r="BC58" i="31" s="1"/>
  <c r="AS52" i="36"/>
  <c r="AT52" i="31"/>
  <c r="BC52" i="31" s="1"/>
  <c r="AS46" i="36"/>
  <c r="AT46" i="31"/>
  <c r="BC46" i="31" s="1"/>
  <c r="AS40" i="36"/>
  <c r="AT40" i="31"/>
  <c r="BC40" i="31" s="1"/>
  <c r="AS34" i="36"/>
  <c r="AT34" i="31"/>
  <c r="BC34" i="31" s="1"/>
  <c r="AS28" i="36"/>
  <c r="AT28" i="31"/>
  <c r="BC28" i="31" s="1"/>
  <c r="AS22" i="36"/>
  <c r="AT22" i="31"/>
  <c r="BC22" i="31" s="1"/>
  <c r="AS16" i="36"/>
  <c r="AT16" i="31"/>
  <c r="BC16" i="31" s="1"/>
  <c r="AS10" i="36"/>
  <c r="AT10" i="31"/>
  <c r="BC10" i="31" s="1"/>
  <c r="AS4" i="36"/>
  <c r="AT4" i="31"/>
  <c r="BC4" i="31" s="1"/>
  <c r="AS59" i="36"/>
  <c r="AT59" i="31"/>
  <c r="BC59" i="31" s="1"/>
  <c r="AS53" i="36"/>
  <c r="AT53" i="31"/>
  <c r="BC53" i="31" s="1"/>
  <c r="AS23" i="36"/>
  <c r="AT23" i="31"/>
  <c r="BC23" i="31" s="1"/>
  <c r="U209" i="20"/>
  <c r="T208" i="20"/>
  <c r="S207" i="20"/>
  <c r="R206" i="20"/>
  <c r="Q205" i="20"/>
  <c r="P204" i="20"/>
  <c r="O203" i="20"/>
  <c r="N202" i="20"/>
  <c r="M201" i="20"/>
  <c r="W200" i="20"/>
  <c r="V199" i="20"/>
  <c r="U198" i="20"/>
  <c r="T197" i="20"/>
  <c r="S196" i="20"/>
  <c r="R195" i="20"/>
  <c r="Q194" i="20"/>
  <c r="P193" i="20"/>
  <c r="O192" i="20"/>
  <c r="N191" i="20"/>
  <c r="M190" i="20"/>
  <c r="W189" i="20"/>
  <c r="V188" i="20"/>
  <c r="U187" i="20"/>
  <c r="T186" i="20"/>
  <c r="S185" i="20"/>
  <c r="R184" i="20"/>
  <c r="Q183" i="20"/>
  <c r="P182" i="20"/>
  <c r="O181" i="20"/>
  <c r="N180" i="20"/>
  <c r="M179" i="20"/>
  <c r="W179" i="20"/>
  <c r="V178" i="20"/>
  <c r="U177" i="20"/>
  <c r="T176" i="20"/>
  <c r="S175" i="20"/>
  <c r="R174" i="20"/>
  <c r="Q173" i="20"/>
  <c r="P172" i="20"/>
  <c r="O171" i="20"/>
  <c r="N170" i="20"/>
  <c r="M169" i="20"/>
  <c r="W168" i="20"/>
  <c r="V167" i="20"/>
  <c r="U166" i="20"/>
  <c r="T165" i="20"/>
  <c r="S164" i="20"/>
  <c r="R163" i="20"/>
  <c r="Q162" i="20"/>
  <c r="P161" i="20"/>
  <c r="O160" i="20"/>
  <c r="N159" i="20"/>
  <c r="M158" i="20"/>
  <c r="BO165" i="20"/>
  <c r="BO166" i="20"/>
  <c r="BO167" i="20"/>
  <c r="BO168" i="20"/>
  <c r="BO169" i="20"/>
  <c r="BO170" i="20"/>
  <c r="BO171" i="20"/>
  <c r="BO172" i="20"/>
  <c r="BO173" i="20"/>
  <c r="BO174" i="20"/>
  <c r="BO175" i="20"/>
  <c r="BO176" i="20"/>
  <c r="BO177" i="20"/>
  <c r="BO178" i="20"/>
  <c r="BO179" i="20"/>
  <c r="BO180" i="20"/>
  <c r="BO181" i="20"/>
  <c r="BO182" i="20"/>
  <c r="BO183" i="20"/>
  <c r="BO184" i="20"/>
  <c r="BO185" i="20"/>
  <c r="BO186" i="20"/>
  <c r="BO187" i="20"/>
  <c r="BO188" i="20"/>
  <c r="BO189" i="20"/>
  <c r="BO190" i="20"/>
  <c r="BO191" i="20"/>
  <c r="BO192" i="20"/>
  <c r="BO193" i="20"/>
  <c r="BO194" i="20"/>
  <c r="BO195" i="20"/>
  <c r="BO196" i="20"/>
  <c r="BO197" i="20"/>
  <c r="BO198" i="20"/>
  <c r="BO199" i="20"/>
  <c r="BO200" i="20"/>
  <c r="BO201" i="20"/>
  <c r="BO202" i="20"/>
  <c r="BO203" i="20"/>
  <c r="BO204" i="20"/>
  <c r="BO205" i="20"/>
  <c r="BO206" i="20"/>
  <c r="BO207" i="20"/>
  <c r="BO208" i="20"/>
  <c r="BO209" i="20"/>
  <c r="BO210" i="20"/>
  <c r="BO211" i="20"/>
  <c r="BO212" i="20"/>
  <c r="BO213" i="20"/>
  <c r="BO214" i="20"/>
  <c r="BN164" i="20"/>
  <c r="BN165" i="20"/>
  <c r="BN166" i="20"/>
  <c r="BN167" i="20"/>
  <c r="BN168" i="20"/>
  <c r="BN169" i="20"/>
  <c r="BN170" i="20"/>
  <c r="BN171" i="20"/>
  <c r="BN172" i="20"/>
  <c r="BN173" i="20"/>
  <c r="BN174" i="20"/>
  <c r="BN175" i="20"/>
  <c r="BN176" i="20"/>
  <c r="BN177" i="20"/>
  <c r="BN178" i="20"/>
  <c r="BN179" i="20"/>
  <c r="BN180" i="20"/>
  <c r="BN181" i="20"/>
  <c r="BN182" i="20"/>
  <c r="BN183" i="20"/>
  <c r="BN184" i="20"/>
  <c r="BN185" i="20"/>
  <c r="BN186" i="20"/>
  <c r="BN187" i="20"/>
  <c r="BN188" i="20"/>
  <c r="BN189" i="20"/>
  <c r="BN190" i="20"/>
  <c r="BN191" i="20"/>
  <c r="BN192" i="20"/>
  <c r="BN193" i="20"/>
  <c r="BN194" i="20"/>
  <c r="BN195" i="20"/>
  <c r="BN196" i="20"/>
  <c r="BN197" i="20"/>
  <c r="BN198" i="20"/>
  <c r="BN199" i="20"/>
  <c r="BN200" i="20"/>
  <c r="BN201" i="20"/>
  <c r="BN202" i="20"/>
  <c r="BN203" i="20"/>
  <c r="BN204" i="20"/>
  <c r="BN205" i="20"/>
  <c r="BN206" i="20"/>
  <c r="BN207" i="20"/>
  <c r="BN208" i="20"/>
  <c r="BN209" i="20"/>
  <c r="BN210" i="20"/>
  <c r="BN211" i="20"/>
  <c r="BN212" i="20"/>
  <c r="BN213" i="20"/>
  <c r="BM163" i="20"/>
  <c r="BM164" i="20"/>
  <c r="BM165" i="20"/>
  <c r="BM166" i="20"/>
  <c r="BM167" i="20"/>
  <c r="BM168" i="20"/>
  <c r="BM169" i="20"/>
  <c r="BM170" i="20"/>
  <c r="BM171" i="20"/>
  <c r="BM172" i="20"/>
  <c r="BM173" i="20"/>
  <c r="BM174" i="20"/>
  <c r="BM175" i="20"/>
  <c r="BM176" i="20"/>
  <c r="BM177" i="20"/>
  <c r="BM178" i="20"/>
  <c r="BM179" i="20"/>
  <c r="BM180" i="20"/>
  <c r="BM181" i="20"/>
  <c r="BM182" i="20"/>
  <c r="BM183" i="20"/>
  <c r="BM184" i="20"/>
  <c r="BM185" i="20"/>
  <c r="BM186" i="20"/>
  <c r="BM187" i="20"/>
  <c r="BM188" i="20"/>
  <c r="BM189" i="20"/>
  <c r="BM190" i="20"/>
  <c r="BM191" i="20"/>
  <c r="BM192" i="20"/>
  <c r="BM193" i="20"/>
  <c r="BM194" i="20"/>
  <c r="BM195" i="20"/>
  <c r="BM196" i="20"/>
  <c r="BM197" i="20"/>
  <c r="BM198" i="20"/>
  <c r="BM199" i="20"/>
  <c r="BM200" i="20"/>
  <c r="BM201" i="20"/>
  <c r="BM202" i="20"/>
  <c r="BM203" i="20"/>
  <c r="BM204" i="20"/>
  <c r="BM205" i="20"/>
  <c r="BM206" i="20"/>
  <c r="BM207" i="20"/>
  <c r="BM208" i="20"/>
  <c r="BM209" i="20"/>
  <c r="BM210" i="20"/>
  <c r="BM211" i="20"/>
  <c r="BM212" i="20"/>
  <c r="BM213" i="20"/>
  <c r="BL162" i="20"/>
  <c r="BL163" i="20"/>
  <c r="BL164" i="20"/>
  <c r="BL165" i="20"/>
  <c r="BL166" i="20"/>
  <c r="BL167" i="20"/>
  <c r="BL168" i="20"/>
  <c r="BL169" i="20"/>
  <c r="BL170" i="20"/>
  <c r="BL171" i="20"/>
  <c r="BL172" i="20"/>
  <c r="BL173" i="20"/>
  <c r="BL174" i="20"/>
  <c r="BL175" i="20"/>
  <c r="BL176" i="20"/>
  <c r="BL177" i="20"/>
  <c r="BL178" i="20"/>
  <c r="BL179" i="20"/>
  <c r="BL180" i="20"/>
  <c r="BL181" i="20"/>
  <c r="BL182" i="20"/>
  <c r="BL183" i="20"/>
  <c r="BL184" i="20"/>
  <c r="BL185" i="20"/>
  <c r="BL186" i="20"/>
  <c r="BL187" i="20"/>
  <c r="BL188" i="20"/>
  <c r="BL189" i="20"/>
  <c r="BL190" i="20"/>
  <c r="BL191" i="20"/>
  <c r="BL192" i="20"/>
  <c r="BL193" i="20"/>
  <c r="BL194" i="20"/>
  <c r="BL195" i="20"/>
  <c r="BL196" i="20"/>
  <c r="BL197" i="20"/>
  <c r="BL198" i="20"/>
  <c r="BL199" i="20"/>
  <c r="BL200" i="20"/>
  <c r="BL201" i="20"/>
  <c r="BL202" i="20"/>
  <c r="BL203" i="20"/>
  <c r="BL204" i="20"/>
  <c r="BL205" i="20"/>
  <c r="BL206" i="20"/>
  <c r="BL207" i="20"/>
  <c r="BL208" i="20"/>
  <c r="BL209" i="20"/>
  <c r="BL210" i="20"/>
  <c r="BL211" i="20"/>
  <c r="BL212" i="20"/>
  <c r="BJ160" i="20"/>
  <c r="BJ161" i="20"/>
  <c r="BJ162" i="20"/>
  <c r="BJ163" i="20"/>
  <c r="BJ164" i="20"/>
  <c r="BJ165" i="20"/>
  <c r="BJ166" i="20"/>
  <c r="BJ167" i="20"/>
  <c r="BJ168" i="20"/>
  <c r="BJ169" i="20"/>
  <c r="BJ170" i="20"/>
  <c r="BJ171" i="20"/>
  <c r="BJ172" i="20"/>
  <c r="BJ173" i="20"/>
  <c r="BJ174" i="20"/>
  <c r="BJ175" i="20"/>
  <c r="BJ176" i="20"/>
  <c r="BJ177" i="20"/>
  <c r="BJ178" i="20"/>
  <c r="BJ179" i="20"/>
  <c r="BJ180" i="20"/>
  <c r="BJ181" i="20"/>
  <c r="BJ182" i="20"/>
  <c r="BJ183" i="20"/>
  <c r="BJ184" i="20"/>
  <c r="BJ185" i="20"/>
  <c r="BJ186" i="20"/>
  <c r="BJ187" i="20"/>
  <c r="BJ188" i="20"/>
  <c r="BJ189" i="20"/>
  <c r="BJ190" i="20"/>
  <c r="BJ191" i="20"/>
  <c r="BJ192" i="20"/>
  <c r="BJ193" i="20"/>
  <c r="BJ194" i="20"/>
  <c r="BJ195" i="20"/>
  <c r="BJ196" i="20"/>
  <c r="BJ197" i="20"/>
  <c r="BJ198" i="20"/>
  <c r="BJ199" i="20"/>
  <c r="BJ200" i="20"/>
  <c r="BJ201" i="20"/>
  <c r="BJ202" i="20"/>
  <c r="BJ203" i="20"/>
  <c r="BJ204" i="20"/>
  <c r="BJ205" i="20"/>
  <c r="BJ206" i="20"/>
  <c r="BJ207" i="20"/>
  <c r="BJ208" i="20"/>
  <c r="BJ209" i="20"/>
  <c r="BJ210" i="20"/>
  <c r="BJ211" i="20"/>
  <c r="BK161" i="20"/>
  <c r="BK162" i="20"/>
  <c r="BK163" i="20"/>
  <c r="BK164" i="20"/>
  <c r="BK165" i="20"/>
  <c r="BK166" i="20"/>
  <c r="BK167" i="20"/>
  <c r="BK168" i="20"/>
  <c r="BK169" i="20"/>
  <c r="BK170" i="20"/>
  <c r="BK171" i="20"/>
  <c r="BK172" i="20"/>
  <c r="BK173" i="20"/>
  <c r="BK174" i="20"/>
  <c r="BK175" i="20"/>
  <c r="BK176" i="20"/>
  <c r="BK177" i="20"/>
  <c r="BK178" i="20"/>
  <c r="BK179" i="20"/>
  <c r="BK180" i="20"/>
  <c r="BK181" i="20"/>
  <c r="BK182" i="20"/>
  <c r="BK183" i="20"/>
  <c r="BK184" i="20"/>
  <c r="BK185" i="20"/>
  <c r="BK186" i="20"/>
  <c r="BK187" i="20"/>
  <c r="BK188" i="20"/>
  <c r="BK189" i="20"/>
  <c r="BK190" i="20"/>
  <c r="BK191" i="20"/>
  <c r="BK192" i="20"/>
  <c r="BK193" i="20"/>
  <c r="BK194" i="20"/>
  <c r="BK195" i="20"/>
  <c r="BK196" i="20"/>
  <c r="BK197" i="20"/>
  <c r="BK198" i="20"/>
  <c r="BK199" i="20"/>
  <c r="BK200" i="20"/>
  <c r="BK201" i="20"/>
  <c r="BK202" i="20"/>
  <c r="BK203" i="20"/>
  <c r="BK204" i="20"/>
  <c r="BK205" i="20"/>
  <c r="BK206" i="20"/>
  <c r="BK207" i="20"/>
  <c r="BK208" i="20"/>
  <c r="BK209" i="20"/>
  <c r="BK210" i="20"/>
  <c r="BK211" i="20"/>
  <c r="BO164" i="20"/>
  <c r="BN163" i="20"/>
  <c r="BM162" i="20"/>
  <c r="BL161" i="20"/>
  <c r="BK160" i="20"/>
  <c r="BJ159" i="20"/>
  <c r="L220" i="20"/>
  <c r="K220" i="20"/>
  <c r="L219" i="20"/>
  <c r="K219" i="20"/>
  <c r="L218" i="20"/>
  <c r="K218" i="20"/>
  <c r="L217" i="20"/>
  <c r="K217" i="20"/>
  <c r="L216" i="20"/>
  <c r="K216" i="20"/>
  <c r="L215" i="20"/>
  <c r="K215" i="20"/>
  <c r="L214" i="20"/>
  <c r="K214" i="20"/>
  <c r="L213" i="20"/>
  <c r="K213" i="20"/>
  <c r="L212" i="20"/>
  <c r="K212" i="20"/>
  <c r="L211" i="20"/>
  <c r="K211" i="20"/>
  <c r="L210" i="20"/>
  <c r="K210" i="20"/>
  <c r="L209" i="20"/>
  <c r="K209" i="20"/>
  <c r="L208" i="20"/>
  <c r="K208" i="20"/>
  <c r="L207" i="20"/>
  <c r="K207" i="20"/>
  <c r="L206" i="20"/>
  <c r="K206" i="20"/>
  <c r="L205" i="20"/>
  <c r="K205" i="20"/>
  <c r="L204" i="20"/>
  <c r="K204" i="20"/>
  <c r="L203" i="20"/>
  <c r="K203" i="20"/>
  <c r="L202" i="20"/>
  <c r="K202" i="20"/>
  <c r="L201" i="20"/>
  <c r="K201" i="20"/>
  <c r="L200" i="20"/>
  <c r="K200" i="20"/>
  <c r="L199" i="20"/>
  <c r="K199" i="20"/>
  <c r="L198" i="20"/>
  <c r="K198" i="20"/>
  <c r="L197" i="20"/>
  <c r="K197" i="20"/>
  <c r="L196" i="20"/>
  <c r="K196" i="20"/>
  <c r="L195" i="20"/>
  <c r="K195" i="20"/>
  <c r="L194" i="20"/>
  <c r="K194" i="20"/>
  <c r="L193" i="20"/>
  <c r="K193" i="20"/>
  <c r="L192" i="20"/>
  <c r="K192" i="20"/>
  <c r="L191" i="20"/>
  <c r="K191" i="20"/>
  <c r="L190" i="20"/>
  <c r="K190" i="20"/>
  <c r="L189" i="20"/>
  <c r="K189" i="20"/>
  <c r="L188" i="20"/>
  <c r="K188" i="20"/>
  <c r="L187" i="20"/>
  <c r="K187" i="20"/>
  <c r="L186" i="20"/>
  <c r="K186" i="20"/>
  <c r="L185" i="20"/>
  <c r="K185" i="20"/>
  <c r="L184" i="20"/>
  <c r="K184" i="20"/>
  <c r="L183" i="20"/>
  <c r="K183" i="20"/>
  <c r="L182" i="20"/>
  <c r="K182" i="20"/>
  <c r="L181" i="20"/>
  <c r="K181" i="20"/>
  <c r="L180" i="20"/>
  <c r="K180" i="20"/>
  <c r="L179" i="20"/>
  <c r="K179" i="20"/>
  <c r="L178" i="20"/>
  <c r="K178" i="20"/>
  <c r="L177" i="20"/>
  <c r="K177" i="20"/>
  <c r="L176" i="20"/>
  <c r="K176" i="20"/>
  <c r="L175" i="20"/>
  <c r="K175" i="20"/>
  <c r="L174" i="20"/>
  <c r="K174" i="20"/>
  <c r="L173" i="20"/>
  <c r="K173" i="20"/>
  <c r="L172" i="20"/>
  <c r="K172" i="20"/>
  <c r="L171" i="20"/>
  <c r="K171" i="20"/>
  <c r="L170" i="20"/>
  <c r="K170" i="20"/>
  <c r="L169" i="20"/>
  <c r="K169" i="20"/>
  <c r="L168" i="20"/>
  <c r="K168" i="20"/>
  <c r="L167" i="20"/>
  <c r="K167" i="20"/>
  <c r="L166" i="20"/>
  <c r="K166" i="20"/>
  <c r="L165" i="20"/>
  <c r="K165" i="20"/>
  <c r="L164" i="20"/>
  <c r="K164" i="20"/>
  <c r="L163" i="20"/>
  <c r="K163" i="20"/>
  <c r="L162" i="20"/>
  <c r="K162" i="20"/>
  <c r="L161" i="20"/>
  <c r="K161" i="20"/>
  <c r="L160" i="20"/>
  <c r="K160" i="20"/>
  <c r="L159" i="20"/>
  <c r="K159" i="20"/>
  <c r="L158" i="20"/>
  <c r="K158" i="20"/>
  <c r="L157" i="20"/>
  <c r="K157" i="20"/>
  <c r="L156" i="20"/>
  <c r="K156" i="20"/>
  <c r="L155" i="20"/>
  <c r="K155" i="20"/>
  <c r="L154" i="20"/>
  <c r="K154" i="20"/>
  <c r="L153" i="20"/>
  <c r="K153" i="20"/>
  <c r="L152" i="20"/>
  <c r="K152" i="20"/>
  <c r="L151" i="20"/>
  <c r="K151" i="20"/>
  <c r="L150" i="20"/>
  <c r="K150" i="20"/>
  <c r="L149" i="20"/>
  <c r="K149" i="20"/>
  <c r="L148" i="20"/>
  <c r="K148" i="20"/>
  <c r="L147" i="20"/>
  <c r="K147" i="20"/>
  <c r="L146" i="20"/>
  <c r="K146" i="20"/>
  <c r="L145" i="20"/>
  <c r="K145" i="20"/>
  <c r="L144" i="20"/>
  <c r="K144" i="20"/>
  <c r="L143" i="20"/>
  <c r="K143" i="20"/>
  <c r="L142" i="20"/>
  <c r="K142" i="20"/>
  <c r="L141" i="20"/>
  <c r="K141" i="20"/>
  <c r="L140" i="20"/>
  <c r="K140" i="20"/>
  <c r="L139" i="20"/>
  <c r="K139" i="20"/>
  <c r="L138" i="20"/>
  <c r="K138" i="20"/>
  <c r="L137" i="20"/>
  <c r="K137" i="20"/>
  <c r="L136" i="20"/>
  <c r="K136" i="20"/>
  <c r="L135" i="20"/>
  <c r="K135" i="20"/>
  <c r="L134" i="20"/>
  <c r="K134" i="20"/>
  <c r="L133" i="20"/>
  <c r="K133" i="20"/>
  <c r="L132" i="20"/>
  <c r="K132" i="20"/>
  <c r="L131" i="20"/>
  <c r="K131" i="20"/>
  <c r="L130" i="20"/>
  <c r="K130" i="20"/>
  <c r="L129" i="20"/>
  <c r="K129" i="20"/>
  <c r="L128" i="20"/>
  <c r="K128" i="20"/>
  <c r="L127" i="20"/>
  <c r="K127" i="20"/>
  <c r="L126" i="20"/>
  <c r="K126" i="20"/>
  <c r="L125" i="20"/>
  <c r="K125" i="20"/>
  <c r="L124" i="20"/>
  <c r="K124" i="20"/>
  <c r="L123" i="20"/>
  <c r="K123" i="20"/>
  <c r="L122" i="20"/>
  <c r="K122" i="20"/>
  <c r="L121" i="20"/>
  <c r="K121" i="20"/>
  <c r="L120" i="20"/>
  <c r="K120" i="20"/>
  <c r="L119" i="20"/>
  <c r="K119" i="20"/>
  <c r="L118" i="20"/>
  <c r="K118" i="20"/>
  <c r="L117" i="20"/>
  <c r="K117" i="20"/>
  <c r="L116" i="20"/>
  <c r="K116" i="20"/>
  <c r="L115" i="20"/>
  <c r="K115" i="20"/>
  <c r="L114" i="20"/>
  <c r="K114" i="20"/>
  <c r="L113" i="20"/>
  <c r="K113" i="20"/>
  <c r="L112" i="20"/>
  <c r="K112" i="20"/>
  <c r="L111" i="20"/>
  <c r="K111" i="20"/>
  <c r="L110" i="20"/>
  <c r="K110" i="20"/>
  <c r="L109" i="20"/>
  <c r="K109" i="20"/>
  <c r="L108" i="20"/>
  <c r="K108" i="20"/>
  <c r="L107" i="20"/>
  <c r="K107" i="20"/>
  <c r="L106" i="20"/>
  <c r="K106" i="20"/>
  <c r="L105" i="20"/>
  <c r="K105" i="20"/>
  <c r="L104" i="20"/>
  <c r="K104" i="20"/>
  <c r="L103" i="20"/>
  <c r="K103" i="20"/>
  <c r="L102" i="20"/>
  <c r="K102" i="20"/>
  <c r="L101" i="20"/>
  <c r="K101" i="20"/>
  <c r="L100" i="20"/>
  <c r="K100" i="20"/>
  <c r="L99" i="20"/>
  <c r="K99" i="20"/>
  <c r="L98" i="20"/>
  <c r="K98" i="20"/>
  <c r="L97" i="20"/>
  <c r="K97" i="20"/>
  <c r="L96" i="20"/>
  <c r="K96" i="20"/>
  <c r="L95" i="20"/>
  <c r="K95" i="20"/>
  <c r="L94" i="20"/>
  <c r="K94" i="20"/>
  <c r="L93" i="20"/>
  <c r="K93" i="20"/>
  <c r="L92" i="20"/>
  <c r="K92" i="20"/>
  <c r="L91" i="20"/>
  <c r="K91" i="20"/>
  <c r="L90" i="20"/>
  <c r="K90" i="20"/>
  <c r="L89" i="20"/>
  <c r="K89" i="20"/>
  <c r="L88" i="20"/>
  <c r="K88" i="20"/>
  <c r="L87" i="20"/>
  <c r="K87" i="20"/>
  <c r="L86" i="20"/>
  <c r="K86" i="20"/>
  <c r="L85" i="20"/>
  <c r="K85" i="20"/>
  <c r="L84" i="20"/>
  <c r="K84" i="20"/>
  <c r="L83" i="20"/>
  <c r="K83" i="20"/>
  <c r="L82" i="20"/>
  <c r="K82" i="20"/>
  <c r="L81" i="20"/>
  <c r="K81" i="20"/>
  <c r="L80" i="20"/>
  <c r="K80" i="20"/>
  <c r="L79" i="20"/>
  <c r="K79" i="20"/>
  <c r="L78" i="20"/>
  <c r="K78" i="20"/>
  <c r="L77" i="20"/>
  <c r="K77" i="20"/>
  <c r="L76" i="20"/>
  <c r="K76" i="20"/>
  <c r="L75" i="20"/>
  <c r="K75" i="20"/>
  <c r="L74" i="20"/>
  <c r="K74" i="20"/>
  <c r="L73" i="20"/>
  <c r="K73" i="20"/>
  <c r="L72" i="20"/>
  <c r="K72" i="20"/>
  <c r="L71" i="20"/>
  <c r="K71" i="20"/>
  <c r="L70" i="20"/>
  <c r="K70" i="20"/>
  <c r="L69" i="20"/>
  <c r="K69" i="20"/>
  <c r="L68" i="20"/>
  <c r="K68" i="20"/>
  <c r="L67" i="20"/>
  <c r="K67" i="20"/>
  <c r="L66" i="20"/>
  <c r="K66" i="20"/>
  <c r="L65" i="20"/>
  <c r="K65" i="20"/>
  <c r="L64" i="20"/>
  <c r="K64" i="20"/>
  <c r="L63" i="20"/>
  <c r="K63" i="20"/>
  <c r="L62" i="20"/>
  <c r="K62" i="20"/>
  <c r="L61" i="20"/>
  <c r="K61" i="20"/>
  <c r="L60" i="20"/>
  <c r="K60" i="20"/>
  <c r="L59" i="20"/>
  <c r="K59" i="20"/>
  <c r="L58" i="20"/>
  <c r="K58" i="20"/>
  <c r="L57" i="20"/>
  <c r="K57" i="20"/>
  <c r="L56" i="20"/>
  <c r="K56" i="20"/>
  <c r="L55" i="20"/>
  <c r="K55" i="20"/>
  <c r="L54" i="20"/>
  <c r="K54" i="20"/>
  <c r="L53" i="20"/>
  <c r="K53" i="20"/>
  <c r="L52" i="20"/>
  <c r="K52" i="20"/>
  <c r="L51" i="20"/>
  <c r="K51" i="20"/>
  <c r="L50" i="20"/>
  <c r="K50" i="20"/>
  <c r="L49" i="20"/>
  <c r="K49" i="20"/>
  <c r="L48" i="20"/>
  <c r="K48" i="20"/>
  <c r="L47" i="20"/>
  <c r="K47" i="20"/>
  <c r="L46" i="20"/>
  <c r="K46" i="20"/>
  <c r="L45" i="20"/>
  <c r="K45" i="20"/>
  <c r="L44" i="20"/>
  <c r="K44" i="20"/>
  <c r="L43" i="20"/>
  <c r="K43" i="20"/>
  <c r="L42" i="20"/>
  <c r="K42" i="20"/>
  <c r="L41" i="20"/>
  <c r="K41" i="20"/>
  <c r="L40" i="20"/>
  <c r="K40" i="20"/>
  <c r="L39" i="20"/>
  <c r="K39" i="20"/>
  <c r="L38" i="20"/>
  <c r="K38" i="20"/>
  <c r="L37" i="20"/>
  <c r="K37" i="20"/>
  <c r="L36" i="20"/>
  <c r="K36" i="20"/>
  <c r="L35" i="20"/>
  <c r="K35" i="20"/>
  <c r="L34" i="20"/>
  <c r="K34" i="20"/>
  <c r="L33" i="20"/>
  <c r="K33" i="20"/>
  <c r="L32" i="20"/>
  <c r="K32" i="20"/>
  <c r="L31" i="20"/>
  <c r="K31" i="20"/>
  <c r="L30" i="20"/>
  <c r="K30" i="20"/>
  <c r="L29" i="20"/>
  <c r="K29" i="20"/>
  <c r="L28" i="20"/>
  <c r="K28" i="20"/>
  <c r="L27" i="20"/>
  <c r="K27" i="20"/>
  <c r="L26" i="20"/>
  <c r="K26" i="20"/>
  <c r="L25" i="20"/>
  <c r="K25" i="20"/>
  <c r="L24" i="20"/>
  <c r="K24" i="20"/>
  <c r="L23" i="20"/>
  <c r="K23" i="20"/>
  <c r="L22" i="20"/>
  <c r="K22" i="20"/>
  <c r="L21" i="20"/>
  <c r="K21" i="20"/>
  <c r="L20" i="20"/>
  <c r="K20" i="20"/>
  <c r="L19" i="20"/>
  <c r="K19" i="20"/>
  <c r="L18" i="20"/>
  <c r="K18" i="20"/>
  <c r="L17" i="20"/>
  <c r="K17" i="20"/>
  <c r="L16" i="20"/>
  <c r="K16" i="20"/>
  <c r="L15" i="20"/>
  <c r="K15" i="20"/>
  <c r="L14" i="20"/>
  <c r="K14" i="20"/>
  <c r="L13" i="20"/>
  <c r="K13" i="20"/>
  <c r="L12" i="20"/>
  <c r="K12" i="20"/>
  <c r="L11" i="20"/>
  <c r="K11" i="20"/>
  <c r="L10" i="20"/>
  <c r="K10" i="20"/>
  <c r="L9" i="20"/>
  <c r="K9" i="20"/>
  <c r="L8" i="20"/>
  <c r="K8" i="20"/>
  <c r="L7" i="20"/>
  <c r="K7" i="20"/>
  <c r="L6" i="20"/>
  <c r="K6" i="20"/>
  <c r="L5" i="20"/>
  <c r="K5" i="20"/>
  <c r="L4" i="20"/>
  <c r="K4" i="20"/>
  <c r="L3" i="20"/>
  <c r="K3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AH132" i="18"/>
  <c r="AH131" i="18"/>
  <c r="AH130" i="18"/>
  <c r="AH129" i="18"/>
  <c r="AH128" i="18"/>
  <c r="AH127" i="18"/>
  <c r="AH126" i="18"/>
  <c r="AH125" i="18"/>
  <c r="AH124" i="18"/>
  <c r="AH123" i="18"/>
  <c r="AH122" i="18"/>
  <c r="AH121" i="18"/>
  <c r="AH120" i="18"/>
  <c r="AH119" i="18"/>
  <c r="AH118" i="18"/>
  <c r="AH117" i="18"/>
  <c r="AH116" i="18"/>
  <c r="AH115" i="18"/>
  <c r="AH114" i="18"/>
  <c r="AH113" i="18"/>
  <c r="AH112" i="18"/>
  <c r="AH111" i="18"/>
  <c r="AH110" i="18"/>
  <c r="AH109" i="18"/>
  <c r="AH108" i="18"/>
  <c r="AH107" i="18"/>
  <c r="AH106" i="18"/>
  <c r="AH105" i="18"/>
  <c r="AH104" i="18"/>
  <c r="AH103" i="18"/>
  <c r="AH102" i="18"/>
  <c r="AH101" i="18"/>
  <c r="AH100" i="18"/>
  <c r="AH99" i="18"/>
  <c r="AH98" i="18"/>
  <c r="AH97" i="18"/>
  <c r="AH96" i="18"/>
  <c r="AH95" i="18"/>
  <c r="AH94" i="18"/>
  <c r="AH93" i="18"/>
  <c r="AH92" i="18"/>
  <c r="AH91" i="18"/>
  <c r="AH90" i="18"/>
  <c r="AH89" i="18"/>
  <c r="AH88" i="18"/>
  <c r="AH87" i="18"/>
  <c r="AH86" i="18"/>
  <c r="AH85" i="18"/>
  <c r="AH84" i="18"/>
  <c r="AH83" i="18"/>
  <c r="AH82" i="18"/>
  <c r="AH81" i="18"/>
  <c r="AH80" i="18"/>
  <c r="AH79" i="18"/>
  <c r="AH78" i="18"/>
  <c r="AH77" i="18"/>
  <c r="AH76" i="18"/>
  <c r="AJ75" i="18"/>
  <c r="AH75" i="18"/>
  <c r="AJ74" i="18"/>
  <c r="AH74" i="18"/>
  <c r="AJ73" i="18"/>
  <c r="AH73" i="18"/>
  <c r="AJ72" i="18"/>
  <c r="AH72" i="18"/>
  <c r="AJ71" i="18"/>
  <c r="AH71" i="18"/>
  <c r="AJ70" i="18"/>
  <c r="AH70" i="18"/>
  <c r="AJ69" i="18"/>
  <c r="AH69" i="18"/>
  <c r="AJ68" i="18"/>
  <c r="AH68" i="18"/>
  <c r="AJ67" i="18"/>
  <c r="AH67" i="18"/>
  <c r="AJ66" i="18"/>
  <c r="AH66" i="18"/>
  <c r="AJ65" i="18"/>
  <c r="AH65" i="18"/>
  <c r="AJ64" i="18"/>
  <c r="AH64" i="18"/>
  <c r="AJ63" i="18"/>
  <c r="AH63" i="18"/>
  <c r="AJ62" i="18"/>
  <c r="AH62" i="18"/>
  <c r="AJ61" i="18"/>
  <c r="AH61" i="18"/>
  <c r="AJ60" i="18"/>
  <c r="AH60" i="18"/>
  <c r="AJ59" i="18"/>
  <c r="AH59" i="18"/>
  <c r="AJ58" i="18"/>
  <c r="AH58" i="18"/>
  <c r="AJ57" i="18"/>
  <c r="AH57" i="18"/>
  <c r="AJ56" i="18"/>
  <c r="AH56" i="18"/>
  <c r="AJ55" i="18"/>
  <c r="AH55" i="18"/>
  <c r="AJ54" i="18"/>
  <c r="AH54" i="18"/>
  <c r="AJ53" i="18"/>
  <c r="AH53" i="18"/>
  <c r="AJ52" i="18"/>
  <c r="AH52" i="18"/>
  <c r="AJ51" i="18"/>
  <c r="AH51" i="18"/>
  <c r="AJ50" i="18"/>
  <c r="AH50" i="18"/>
  <c r="AJ49" i="18"/>
  <c r="AH49" i="18"/>
  <c r="AJ48" i="18"/>
  <c r="AH48" i="18"/>
  <c r="AJ47" i="18"/>
  <c r="AH47" i="18"/>
  <c r="AJ46" i="18"/>
  <c r="AH46" i="18"/>
  <c r="AJ45" i="18"/>
  <c r="AH45" i="18"/>
  <c r="AJ44" i="18"/>
  <c r="AH44" i="18"/>
  <c r="AJ43" i="18"/>
  <c r="AH43" i="18"/>
  <c r="AJ42" i="18"/>
  <c r="AH42" i="18"/>
  <c r="AJ41" i="18"/>
  <c r="AH41" i="18"/>
  <c r="AJ40" i="18"/>
  <c r="AH40" i="18"/>
  <c r="AJ39" i="18"/>
  <c r="AH39" i="18"/>
  <c r="AJ38" i="18"/>
  <c r="AH38" i="18"/>
  <c r="AJ37" i="18"/>
  <c r="AH37" i="18"/>
  <c r="AJ36" i="18"/>
  <c r="AH36" i="18"/>
  <c r="AJ35" i="18"/>
  <c r="AH35" i="18"/>
  <c r="AJ34" i="18"/>
  <c r="AH34" i="18"/>
  <c r="AJ33" i="18"/>
  <c r="AH33" i="18"/>
  <c r="AJ32" i="18"/>
  <c r="AH32" i="18"/>
  <c r="AJ31" i="18"/>
  <c r="AH31" i="18"/>
  <c r="AJ30" i="18"/>
  <c r="AH30" i="18"/>
  <c r="AJ29" i="18"/>
  <c r="AH29" i="18"/>
  <c r="AJ28" i="18"/>
  <c r="AH28" i="18"/>
  <c r="AJ27" i="18"/>
  <c r="AH27" i="18"/>
  <c r="AJ26" i="18"/>
  <c r="AH26" i="18"/>
  <c r="AJ25" i="18"/>
  <c r="AH25" i="18"/>
  <c r="AJ24" i="18"/>
  <c r="AH24" i="18"/>
  <c r="AJ23" i="18"/>
  <c r="AH23" i="18"/>
  <c r="AJ22" i="18"/>
  <c r="AH22" i="18"/>
  <c r="AJ21" i="18"/>
  <c r="AH21" i="18"/>
  <c r="AJ20" i="18"/>
  <c r="AH20" i="18"/>
  <c r="AJ19" i="18"/>
  <c r="AH19" i="18"/>
  <c r="AJ18" i="18"/>
  <c r="AH18" i="18"/>
  <c r="AJ17" i="18"/>
  <c r="AH17" i="18"/>
  <c r="AJ16" i="18"/>
  <c r="AH16" i="18"/>
  <c r="AJ15" i="18"/>
  <c r="AH15" i="18"/>
  <c r="AJ14" i="18"/>
  <c r="AH14" i="18"/>
  <c r="AJ13" i="18"/>
  <c r="AH13" i="18"/>
  <c r="AJ12" i="18"/>
  <c r="AH12" i="18"/>
  <c r="AJ11" i="18"/>
  <c r="AH11" i="18"/>
  <c r="AJ10" i="18"/>
  <c r="AH10" i="18"/>
  <c r="AJ9" i="18"/>
  <c r="AH9" i="18"/>
  <c r="AJ8" i="18"/>
  <c r="AH8" i="18"/>
  <c r="AJ7" i="18"/>
  <c r="AH7" i="18"/>
  <c r="AJ6" i="18"/>
  <c r="AH6" i="18"/>
  <c r="AJ5" i="18"/>
  <c r="AH5" i="18"/>
  <c r="AJ4" i="18"/>
  <c r="AH4" i="18"/>
  <c r="AJ3" i="18"/>
  <c r="AH3" i="18"/>
  <c r="AJ2" i="18"/>
  <c r="AH2" i="18"/>
  <c r="AH132" i="16"/>
  <c r="AG132" i="16"/>
  <c r="AF132" i="16"/>
  <c r="AE132" i="16"/>
  <c r="AD132" i="16"/>
  <c r="AC132" i="16"/>
  <c r="AB132" i="16"/>
  <c r="AI132" i="16" s="1"/>
  <c r="AA132" i="16"/>
  <c r="Z132" i="16"/>
  <c r="Y132" i="16"/>
  <c r="U132" i="16"/>
  <c r="AH131" i="16"/>
  <c r="AG131" i="16"/>
  <c r="AF131" i="16"/>
  <c r="AE131" i="16"/>
  <c r="AD131" i="16"/>
  <c r="AC131" i="16"/>
  <c r="AB131" i="16"/>
  <c r="AA131" i="16"/>
  <c r="Z131" i="16"/>
  <c r="Y131" i="16"/>
  <c r="U131" i="16"/>
  <c r="AH130" i="16"/>
  <c r="AG130" i="16"/>
  <c r="AF130" i="16"/>
  <c r="AE130" i="16"/>
  <c r="AD130" i="16"/>
  <c r="AC130" i="16"/>
  <c r="AB130" i="16"/>
  <c r="AA130" i="16"/>
  <c r="Z130" i="16"/>
  <c r="Y130" i="16"/>
  <c r="U130" i="16"/>
  <c r="AH129" i="16"/>
  <c r="AG129" i="16"/>
  <c r="AF129" i="16"/>
  <c r="AE129" i="16"/>
  <c r="AD129" i="16"/>
  <c r="AC129" i="16"/>
  <c r="AB129" i="16"/>
  <c r="AA129" i="16"/>
  <c r="Z129" i="16"/>
  <c r="Y129" i="16"/>
  <c r="U129" i="16"/>
  <c r="AH128" i="16"/>
  <c r="AG128" i="16"/>
  <c r="AF128" i="16"/>
  <c r="AE128" i="16"/>
  <c r="AD128" i="16"/>
  <c r="AC128" i="16"/>
  <c r="AB128" i="16"/>
  <c r="AA128" i="16"/>
  <c r="Z128" i="16"/>
  <c r="Y128" i="16"/>
  <c r="U128" i="16"/>
  <c r="AH127" i="16"/>
  <c r="AG127" i="16"/>
  <c r="AF127" i="16"/>
  <c r="AE127" i="16"/>
  <c r="AD127" i="16"/>
  <c r="AC127" i="16"/>
  <c r="AB127" i="16"/>
  <c r="AA127" i="16"/>
  <c r="Z127" i="16"/>
  <c r="Y127" i="16"/>
  <c r="U127" i="16"/>
  <c r="AH126" i="16"/>
  <c r="AG126" i="16"/>
  <c r="AF126" i="16"/>
  <c r="AE126" i="16"/>
  <c r="AD126" i="16"/>
  <c r="AC126" i="16"/>
  <c r="AI126" i="16" s="1"/>
  <c r="AB126" i="16"/>
  <c r="AA126" i="16"/>
  <c r="Z126" i="16"/>
  <c r="Y126" i="16"/>
  <c r="U126" i="16"/>
  <c r="AH125" i="16"/>
  <c r="AG125" i="16"/>
  <c r="AF125" i="16"/>
  <c r="AE125" i="16"/>
  <c r="AD125" i="16"/>
  <c r="AC125" i="16"/>
  <c r="AI125" i="16" s="1"/>
  <c r="AB125" i="16"/>
  <c r="AA125" i="16"/>
  <c r="Z125" i="16"/>
  <c r="Y125" i="16"/>
  <c r="U125" i="16"/>
  <c r="AH124" i="16"/>
  <c r="AG124" i="16"/>
  <c r="AF124" i="16"/>
  <c r="AE124" i="16"/>
  <c r="AD124" i="16"/>
  <c r="AC124" i="16"/>
  <c r="AB124" i="16"/>
  <c r="AA124" i="16"/>
  <c r="Z124" i="16"/>
  <c r="Y124" i="16"/>
  <c r="U124" i="16"/>
  <c r="AH123" i="16"/>
  <c r="AG123" i="16"/>
  <c r="AF123" i="16"/>
  <c r="AE123" i="16"/>
  <c r="AD123" i="16"/>
  <c r="AC123" i="16"/>
  <c r="AB123" i="16"/>
  <c r="AA123" i="16"/>
  <c r="Z123" i="16"/>
  <c r="Y123" i="16"/>
  <c r="U123" i="16"/>
  <c r="AH122" i="16"/>
  <c r="AG122" i="16"/>
  <c r="AF122" i="16"/>
  <c r="AE122" i="16"/>
  <c r="AD122" i="16"/>
  <c r="AC122" i="16"/>
  <c r="AB122" i="16"/>
  <c r="AA122" i="16"/>
  <c r="Z122" i="16"/>
  <c r="Y122" i="16"/>
  <c r="U122" i="16"/>
  <c r="AH121" i="16"/>
  <c r="AG121" i="16"/>
  <c r="AF121" i="16"/>
  <c r="AE121" i="16"/>
  <c r="AD121" i="16"/>
  <c r="AC121" i="16"/>
  <c r="AB121" i="16"/>
  <c r="AA121" i="16"/>
  <c r="Z121" i="16"/>
  <c r="Y121" i="16"/>
  <c r="U121" i="16"/>
  <c r="AH120" i="16"/>
  <c r="AG120" i="16"/>
  <c r="AF120" i="16"/>
  <c r="AE120" i="16"/>
  <c r="AD120" i="16"/>
  <c r="AC120" i="16"/>
  <c r="AB120" i="16"/>
  <c r="AA120" i="16"/>
  <c r="Z120" i="16"/>
  <c r="Y120" i="16"/>
  <c r="U120" i="16"/>
  <c r="AH119" i="16"/>
  <c r="AG119" i="16"/>
  <c r="AF119" i="16"/>
  <c r="AE119" i="16"/>
  <c r="AD119" i="16"/>
  <c r="AC119" i="16"/>
  <c r="AI119" i="16" s="1"/>
  <c r="AB119" i="16"/>
  <c r="AA119" i="16"/>
  <c r="Z119" i="16"/>
  <c r="Y119" i="16"/>
  <c r="U119" i="16"/>
  <c r="AH118" i="16"/>
  <c r="AG118" i="16"/>
  <c r="AF118" i="16"/>
  <c r="AE118" i="16"/>
  <c r="AD118" i="16"/>
  <c r="AC118" i="16"/>
  <c r="AB118" i="16"/>
  <c r="AA118" i="16"/>
  <c r="Z118" i="16"/>
  <c r="Y118" i="16"/>
  <c r="U118" i="16"/>
  <c r="AH117" i="16"/>
  <c r="AG117" i="16"/>
  <c r="AF117" i="16"/>
  <c r="AE117" i="16"/>
  <c r="AD117" i="16"/>
  <c r="AC117" i="16"/>
  <c r="AB117" i="16"/>
  <c r="AA117" i="16"/>
  <c r="Z117" i="16"/>
  <c r="Y117" i="16"/>
  <c r="U117" i="16"/>
  <c r="AH116" i="16"/>
  <c r="AG116" i="16"/>
  <c r="AF116" i="16"/>
  <c r="AE116" i="16"/>
  <c r="AD116" i="16"/>
  <c r="AC116" i="16"/>
  <c r="AB116" i="16"/>
  <c r="AA116" i="16"/>
  <c r="Z116" i="16"/>
  <c r="Y116" i="16"/>
  <c r="U116" i="16"/>
  <c r="AH115" i="16"/>
  <c r="AG115" i="16"/>
  <c r="AF115" i="16"/>
  <c r="AE115" i="16"/>
  <c r="AD115" i="16"/>
  <c r="AC115" i="16"/>
  <c r="AB115" i="16"/>
  <c r="AA115" i="16"/>
  <c r="Z115" i="16"/>
  <c r="Y115" i="16"/>
  <c r="U115" i="16"/>
  <c r="AH114" i="16"/>
  <c r="AG114" i="16"/>
  <c r="AF114" i="16"/>
  <c r="AE114" i="16"/>
  <c r="AD114" i="16"/>
  <c r="AC114" i="16"/>
  <c r="AB114" i="16"/>
  <c r="AA114" i="16"/>
  <c r="Z114" i="16"/>
  <c r="Y114" i="16"/>
  <c r="U114" i="16"/>
  <c r="AH113" i="16"/>
  <c r="AG113" i="16"/>
  <c r="AF113" i="16"/>
  <c r="AE113" i="16"/>
  <c r="AD113" i="16"/>
  <c r="AC113" i="16"/>
  <c r="AI113" i="16" s="1"/>
  <c r="AB113" i="16"/>
  <c r="AA113" i="16"/>
  <c r="Z113" i="16"/>
  <c r="Y113" i="16"/>
  <c r="U113" i="16"/>
  <c r="AH112" i="16"/>
  <c r="AG112" i="16"/>
  <c r="AF112" i="16"/>
  <c r="AE112" i="16"/>
  <c r="AD112" i="16"/>
  <c r="AC112" i="16"/>
  <c r="AB112" i="16"/>
  <c r="AA112" i="16"/>
  <c r="Z112" i="16"/>
  <c r="Y112" i="16"/>
  <c r="U112" i="16"/>
  <c r="AH111" i="16"/>
  <c r="AG111" i="16"/>
  <c r="AF111" i="16"/>
  <c r="AE111" i="16"/>
  <c r="AD111" i="16"/>
  <c r="AC111" i="16"/>
  <c r="AB111" i="16"/>
  <c r="AA111" i="16"/>
  <c r="Z111" i="16"/>
  <c r="Y111" i="16"/>
  <c r="U111" i="16"/>
  <c r="AH110" i="16"/>
  <c r="AG110" i="16"/>
  <c r="AF110" i="16"/>
  <c r="AE110" i="16"/>
  <c r="AD110" i="16"/>
  <c r="AC110" i="16"/>
  <c r="AB110" i="16"/>
  <c r="AA110" i="16"/>
  <c r="Z110" i="16"/>
  <c r="Y110" i="16"/>
  <c r="U110" i="16"/>
  <c r="AH109" i="16"/>
  <c r="AG109" i="16"/>
  <c r="AF109" i="16"/>
  <c r="AE109" i="16"/>
  <c r="AD109" i="16"/>
  <c r="AC109" i="16"/>
  <c r="AB109" i="16"/>
  <c r="AA109" i="16"/>
  <c r="Z109" i="16"/>
  <c r="Y109" i="16"/>
  <c r="U109" i="16"/>
  <c r="AH108" i="16"/>
  <c r="AG108" i="16"/>
  <c r="AF108" i="16"/>
  <c r="AE108" i="16"/>
  <c r="AD108" i="16"/>
  <c r="AC108" i="16"/>
  <c r="AB108" i="16"/>
  <c r="AA108" i="16"/>
  <c r="Z108" i="16"/>
  <c r="Y108" i="16"/>
  <c r="U108" i="16"/>
  <c r="AH107" i="16"/>
  <c r="AG107" i="16"/>
  <c r="AF107" i="16"/>
  <c r="AE107" i="16"/>
  <c r="AD107" i="16"/>
  <c r="AC107" i="16"/>
  <c r="AI107" i="16" s="1"/>
  <c r="AB107" i="16"/>
  <c r="AA107" i="16"/>
  <c r="Z107" i="16"/>
  <c r="Y107" i="16"/>
  <c r="U107" i="16"/>
  <c r="AH106" i="16"/>
  <c r="AG106" i="16"/>
  <c r="AF106" i="16"/>
  <c r="AE106" i="16"/>
  <c r="AD106" i="16"/>
  <c r="AC106" i="16"/>
  <c r="AB106" i="16"/>
  <c r="AA106" i="16"/>
  <c r="Z106" i="16"/>
  <c r="Y106" i="16"/>
  <c r="U106" i="16"/>
  <c r="AH105" i="16"/>
  <c r="AG105" i="16"/>
  <c r="AF105" i="16"/>
  <c r="AE105" i="16"/>
  <c r="AD105" i="16"/>
  <c r="AC105" i="16"/>
  <c r="AB105" i="16"/>
  <c r="AA105" i="16"/>
  <c r="Z105" i="16"/>
  <c r="Y105" i="16"/>
  <c r="U105" i="16"/>
  <c r="AH104" i="16"/>
  <c r="AG104" i="16"/>
  <c r="AF104" i="16"/>
  <c r="AE104" i="16"/>
  <c r="AD104" i="16"/>
  <c r="AC104" i="16"/>
  <c r="AB104" i="16"/>
  <c r="AA104" i="16"/>
  <c r="Z104" i="16"/>
  <c r="Y104" i="16"/>
  <c r="U104" i="16"/>
  <c r="AH103" i="16"/>
  <c r="AG103" i="16"/>
  <c r="AF103" i="16"/>
  <c r="AE103" i="16"/>
  <c r="AD103" i="16"/>
  <c r="AC103" i="16"/>
  <c r="AB103" i="16"/>
  <c r="AA103" i="16"/>
  <c r="Z103" i="16"/>
  <c r="Y103" i="16"/>
  <c r="U103" i="16"/>
  <c r="AH102" i="16"/>
  <c r="AG102" i="16"/>
  <c r="AF102" i="16"/>
  <c r="AE102" i="16"/>
  <c r="AD102" i="16"/>
  <c r="AC102" i="16"/>
  <c r="AB102" i="16"/>
  <c r="AA102" i="16"/>
  <c r="Z102" i="16"/>
  <c r="Y102" i="16"/>
  <c r="U102" i="16"/>
  <c r="AH101" i="16"/>
  <c r="AG101" i="16"/>
  <c r="AF101" i="16"/>
  <c r="AE101" i="16"/>
  <c r="AD101" i="16"/>
  <c r="AC101" i="16"/>
  <c r="AI101" i="16" s="1"/>
  <c r="AB101" i="16"/>
  <c r="AA101" i="16"/>
  <c r="Z101" i="16"/>
  <c r="Y101" i="16"/>
  <c r="U101" i="16"/>
  <c r="AH100" i="16"/>
  <c r="AG100" i="16"/>
  <c r="AF100" i="16"/>
  <c r="AE100" i="16"/>
  <c r="AD100" i="16"/>
  <c r="AC100" i="16"/>
  <c r="AB100" i="16"/>
  <c r="AA100" i="16"/>
  <c r="Z100" i="16"/>
  <c r="Y100" i="16"/>
  <c r="U100" i="16"/>
  <c r="AH99" i="16"/>
  <c r="AG99" i="16"/>
  <c r="AF99" i="16"/>
  <c r="AE99" i="16"/>
  <c r="AD99" i="16"/>
  <c r="AC99" i="16"/>
  <c r="AB99" i="16"/>
  <c r="AA99" i="16"/>
  <c r="Z99" i="16"/>
  <c r="Y99" i="16"/>
  <c r="U99" i="16"/>
  <c r="AH98" i="16"/>
  <c r="AG98" i="16"/>
  <c r="AF98" i="16"/>
  <c r="AE98" i="16"/>
  <c r="AD98" i="16"/>
  <c r="AC98" i="16"/>
  <c r="AB98" i="16"/>
  <c r="AA98" i="16"/>
  <c r="Z98" i="16"/>
  <c r="Y98" i="16"/>
  <c r="U98" i="16"/>
  <c r="AH97" i="16"/>
  <c r="AG97" i="16"/>
  <c r="AF97" i="16"/>
  <c r="AE97" i="16"/>
  <c r="AD97" i="16"/>
  <c r="AC97" i="16"/>
  <c r="AB97" i="16"/>
  <c r="AA97" i="16"/>
  <c r="Z97" i="16"/>
  <c r="Y97" i="16"/>
  <c r="U97" i="16"/>
  <c r="AH96" i="16"/>
  <c r="AG96" i="16"/>
  <c r="AF96" i="16"/>
  <c r="AE96" i="16"/>
  <c r="AD96" i="16"/>
  <c r="AC96" i="16"/>
  <c r="AB96" i="16"/>
  <c r="AA96" i="16"/>
  <c r="Z96" i="16"/>
  <c r="Y96" i="16"/>
  <c r="U96" i="16"/>
  <c r="AH95" i="16"/>
  <c r="AG95" i="16"/>
  <c r="AF95" i="16"/>
  <c r="AE95" i="16"/>
  <c r="AD95" i="16"/>
  <c r="AC95" i="16"/>
  <c r="AI95" i="16" s="1"/>
  <c r="AB95" i="16"/>
  <c r="AA95" i="16"/>
  <c r="Z95" i="16"/>
  <c r="Y95" i="16"/>
  <c r="U95" i="16"/>
  <c r="AH94" i="16"/>
  <c r="AG94" i="16"/>
  <c r="AF94" i="16"/>
  <c r="AE94" i="16"/>
  <c r="AD94" i="16"/>
  <c r="AC94" i="16"/>
  <c r="AB94" i="16"/>
  <c r="AA94" i="16"/>
  <c r="Z94" i="16"/>
  <c r="Y94" i="16"/>
  <c r="U94" i="16"/>
  <c r="AH93" i="16"/>
  <c r="AG93" i="16"/>
  <c r="AF93" i="16"/>
  <c r="AE93" i="16"/>
  <c r="AD93" i="16"/>
  <c r="AC93" i="16"/>
  <c r="AB93" i="16"/>
  <c r="AA93" i="16"/>
  <c r="Z93" i="16"/>
  <c r="Y93" i="16"/>
  <c r="U93" i="16"/>
  <c r="AH92" i="16"/>
  <c r="AG92" i="16"/>
  <c r="AF92" i="16"/>
  <c r="AE92" i="16"/>
  <c r="AD92" i="16"/>
  <c r="AC92" i="16"/>
  <c r="AB92" i="16"/>
  <c r="AA92" i="16"/>
  <c r="Z92" i="16"/>
  <c r="Y92" i="16"/>
  <c r="U92" i="16"/>
  <c r="AH91" i="16"/>
  <c r="AG91" i="16"/>
  <c r="AF91" i="16"/>
  <c r="AE91" i="16"/>
  <c r="AD91" i="16"/>
  <c r="AC91" i="16"/>
  <c r="AB91" i="16"/>
  <c r="AA91" i="16"/>
  <c r="Z91" i="16"/>
  <c r="Y91" i="16"/>
  <c r="U91" i="16"/>
  <c r="AH90" i="16"/>
  <c r="AG90" i="16"/>
  <c r="AF90" i="16"/>
  <c r="AE90" i="16"/>
  <c r="AD90" i="16"/>
  <c r="AC90" i="16"/>
  <c r="AB90" i="16"/>
  <c r="AA90" i="16"/>
  <c r="Z90" i="16"/>
  <c r="Y90" i="16"/>
  <c r="U90" i="16"/>
  <c r="AH89" i="16"/>
  <c r="AG89" i="16"/>
  <c r="AF89" i="16"/>
  <c r="AE89" i="16"/>
  <c r="AD89" i="16"/>
  <c r="AC89" i="16"/>
  <c r="AI89" i="16" s="1"/>
  <c r="AB89" i="16"/>
  <c r="AA89" i="16"/>
  <c r="Z89" i="16"/>
  <c r="Y89" i="16"/>
  <c r="U89" i="16"/>
  <c r="AH88" i="16"/>
  <c r="AG88" i="16"/>
  <c r="AF88" i="16"/>
  <c r="AE88" i="16"/>
  <c r="AD88" i="16"/>
  <c r="AC88" i="16"/>
  <c r="AB88" i="16"/>
  <c r="AA88" i="16"/>
  <c r="Z88" i="16"/>
  <c r="Y88" i="16"/>
  <c r="U88" i="16"/>
  <c r="AH87" i="16"/>
  <c r="AG87" i="16"/>
  <c r="AF87" i="16"/>
  <c r="AE87" i="16"/>
  <c r="AD87" i="16"/>
  <c r="AC87" i="16"/>
  <c r="AB87" i="16"/>
  <c r="AA87" i="16"/>
  <c r="Z87" i="16"/>
  <c r="Y87" i="16"/>
  <c r="U87" i="16"/>
  <c r="AH86" i="16"/>
  <c r="AG86" i="16"/>
  <c r="AF86" i="16"/>
  <c r="AE86" i="16"/>
  <c r="AD86" i="16"/>
  <c r="AC86" i="16"/>
  <c r="AB86" i="16"/>
  <c r="AA86" i="16"/>
  <c r="Z86" i="16"/>
  <c r="Y86" i="16"/>
  <c r="U86" i="16"/>
  <c r="AH85" i="16"/>
  <c r="AG85" i="16"/>
  <c r="AF85" i="16"/>
  <c r="AE85" i="16"/>
  <c r="AD85" i="16"/>
  <c r="AC85" i="16"/>
  <c r="AB85" i="16"/>
  <c r="AA85" i="16"/>
  <c r="Z85" i="16"/>
  <c r="AI85" i="16" s="1"/>
  <c r="Y85" i="16"/>
  <c r="U85" i="16"/>
  <c r="AH84" i="16"/>
  <c r="AG84" i="16"/>
  <c r="AF84" i="16"/>
  <c r="AE84" i="16"/>
  <c r="AD84" i="16"/>
  <c r="AC84" i="16"/>
  <c r="AB84" i="16"/>
  <c r="AA84" i="16"/>
  <c r="Z84" i="16"/>
  <c r="Y84" i="16"/>
  <c r="U84" i="16"/>
  <c r="AH83" i="16"/>
  <c r="AG83" i="16"/>
  <c r="AF83" i="16"/>
  <c r="AE83" i="16"/>
  <c r="AD83" i="16"/>
  <c r="AC83" i="16"/>
  <c r="AB83" i="16"/>
  <c r="AA83" i="16"/>
  <c r="Z83" i="16"/>
  <c r="Y83" i="16"/>
  <c r="U83" i="16"/>
  <c r="AH82" i="16"/>
  <c r="AG82" i="16"/>
  <c r="AF82" i="16"/>
  <c r="AE82" i="16"/>
  <c r="AD82" i="16"/>
  <c r="AC82" i="16"/>
  <c r="AI82" i="16" s="1"/>
  <c r="AB82" i="16"/>
  <c r="AA82" i="16"/>
  <c r="Z82" i="16"/>
  <c r="Y82" i="16"/>
  <c r="U82" i="16"/>
  <c r="AH81" i="16"/>
  <c r="AG81" i="16"/>
  <c r="AF81" i="16"/>
  <c r="AE81" i="16"/>
  <c r="AD81" i="16"/>
  <c r="AC81" i="16"/>
  <c r="AB81" i="16"/>
  <c r="AA81" i="16"/>
  <c r="Z81" i="16"/>
  <c r="Y81" i="16"/>
  <c r="U81" i="16"/>
  <c r="AH80" i="16"/>
  <c r="AG80" i="16"/>
  <c r="AF80" i="16"/>
  <c r="AE80" i="16"/>
  <c r="AD80" i="16"/>
  <c r="AC80" i="16"/>
  <c r="AB80" i="16"/>
  <c r="AI80" i="16" s="1"/>
  <c r="AA80" i="16"/>
  <c r="Z80" i="16"/>
  <c r="Y80" i="16"/>
  <c r="U80" i="16"/>
  <c r="AH79" i="16"/>
  <c r="AG79" i="16"/>
  <c r="AF79" i="16"/>
  <c r="AE79" i="16"/>
  <c r="AD79" i="16"/>
  <c r="AC79" i="16"/>
  <c r="AB79" i="16"/>
  <c r="AI79" i="16" s="1"/>
  <c r="AA79" i="16"/>
  <c r="Z79" i="16"/>
  <c r="Y79" i="16"/>
  <c r="U79" i="16"/>
  <c r="AH78" i="16"/>
  <c r="AG78" i="16"/>
  <c r="AF78" i="16"/>
  <c r="AE78" i="16"/>
  <c r="AD78" i="16"/>
  <c r="AC78" i="16"/>
  <c r="AB78" i="16"/>
  <c r="AA78" i="16"/>
  <c r="Z78" i="16"/>
  <c r="Y78" i="16"/>
  <c r="U78" i="16"/>
  <c r="AH77" i="16"/>
  <c r="AG77" i="16"/>
  <c r="AF77" i="16"/>
  <c r="AE77" i="16"/>
  <c r="AD77" i="16"/>
  <c r="AC77" i="16"/>
  <c r="AB77" i="16"/>
  <c r="AA77" i="16"/>
  <c r="Z77" i="16"/>
  <c r="Y77" i="16"/>
  <c r="U77" i="16"/>
  <c r="AH76" i="16"/>
  <c r="AG76" i="16"/>
  <c r="AF76" i="16"/>
  <c r="AE76" i="16"/>
  <c r="AD76" i="16"/>
  <c r="AC76" i="16"/>
  <c r="AB76" i="16"/>
  <c r="AA76" i="16"/>
  <c r="Z76" i="16"/>
  <c r="Y76" i="16"/>
  <c r="U76" i="16"/>
  <c r="AH75" i="16"/>
  <c r="AG75" i="16"/>
  <c r="AF75" i="16"/>
  <c r="AE75" i="16"/>
  <c r="AD75" i="16"/>
  <c r="AC75" i="16"/>
  <c r="AB75" i="16"/>
  <c r="AA75" i="16"/>
  <c r="Z75" i="16"/>
  <c r="Y75" i="16"/>
  <c r="U75" i="16"/>
  <c r="AH74" i="16"/>
  <c r="AG74" i="16"/>
  <c r="AF74" i="16"/>
  <c r="AE74" i="16"/>
  <c r="AD74" i="16"/>
  <c r="AC74" i="16"/>
  <c r="AI74" i="16" s="1"/>
  <c r="AB74" i="16"/>
  <c r="AA74" i="16"/>
  <c r="Z74" i="16"/>
  <c r="Y74" i="16"/>
  <c r="U74" i="16"/>
  <c r="AH73" i="16"/>
  <c r="AG73" i="16"/>
  <c r="AF73" i="16"/>
  <c r="AE73" i="16"/>
  <c r="AD73" i="16"/>
  <c r="AC73" i="16"/>
  <c r="AB73" i="16"/>
  <c r="AA73" i="16"/>
  <c r="Z73" i="16"/>
  <c r="Y73" i="16"/>
  <c r="U73" i="16"/>
  <c r="AH72" i="16"/>
  <c r="AG72" i="16"/>
  <c r="AF72" i="16"/>
  <c r="AE72" i="16"/>
  <c r="AD72" i="16"/>
  <c r="AC72" i="16"/>
  <c r="AB72" i="16"/>
  <c r="AA72" i="16"/>
  <c r="Z72" i="16"/>
  <c r="Y72" i="16"/>
  <c r="U72" i="16"/>
  <c r="AH71" i="16"/>
  <c r="AG71" i="16"/>
  <c r="AF71" i="16"/>
  <c r="AE71" i="16"/>
  <c r="AD71" i="16"/>
  <c r="AC71" i="16"/>
  <c r="AB71" i="16"/>
  <c r="AA71" i="16"/>
  <c r="Z71" i="16"/>
  <c r="Y71" i="16"/>
  <c r="U71" i="16"/>
  <c r="AH70" i="16"/>
  <c r="AG70" i="16"/>
  <c r="AF70" i="16"/>
  <c r="AE70" i="16"/>
  <c r="AD70" i="16"/>
  <c r="AC70" i="16"/>
  <c r="AB70" i="16"/>
  <c r="AA70" i="16"/>
  <c r="Z70" i="16"/>
  <c r="Y70" i="16"/>
  <c r="U70" i="16"/>
  <c r="AH69" i="16"/>
  <c r="AG69" i="16"/>
  <c r="AF69" i="16"/>
  <c r="AE69" i="16"/>
  <c r="AD69" i="16"/>
  <c r="AC69" i="16"/>
  <c r="AB69" i="16"/>
  <c r="AA69" i="16"/>
  <c r="Z69" i="16"/>
  <c r="Y69" i="16"/>
  <c r="U69" i="16"/>
  <c r="AH68" i="16"/>
  <c r="AG68" i="16"/>
  <c r="AF68" i="16"/>
  <c r="AE68" i="16"/>
  <c r="AD68" i="16"/>
  <c r="AC68" i="16"/>
  <c r="AI68" i="16" s="1"/>
  <c r="AB68" i="16"/>
  <c r="AA68" i="16"/>
  <c r="Z68" i="16"/>
  <c r="Y68" i="16"/>
  <c r="U68" i="16"/>
  <c r="AH67" i="16"/>
  <c r="AG67" i="16"/>
  <c r="AF67" i="16"/>
  <c r="AE67" i="16"/>
  <c r="AD67" i="16"/>
  <c r="AC67" i="16"/>
  <c r="AB67" i="16"/>
  <c r="AA67" i="16"/>
  <c r="Z67" i="16"/>
  <c r="Y67" i="16"/>
  <c r="U67" i="16"/>
  <c r="AH66" i="16"/>
  <c r="AG66" i="16"/>
  <c r="AF66" i="16"/>
  <c r="AE66" i="16"/>
  <c r="AD66" i="16"/>
  <c r="AC66" i="16"/>
  <c r="AB66" i="16"/>
  <c r="AA66" i="16"/>
  <c r="Z66" i="16"/>
  <c r="Y66" i="16"/>
  <c r="U66" i="16"/>
  <c r="AH65" i="16"/>
  <c r="AG65" i="16"/>
  <c r="AF65" i="16"/>
  <c r="AE65" i="16"/>
  <c r="AD65" i="16"/>
  <c r="AC65" i="16"/>
  <c r="AB65" i="16"/>
  <c r="AA65" i="16"/>
  <c r="Z65" i="16"/>
  <c r="Y65" i="16"/>
  <c r="U65" i="16"/>
  <c r="AH64" i="16"/>
  <c r="AG64" i="16"/>
  <c r="AF64" i="16"/>
  <c r="AE64" i="16"/>
  <c r="AD64" i="16"/>
  <c r="AC64" i="16"/>
  <c r="AB64" i="16"/>
  <c r="AA64" i="16"/>
  <c r="Z64" i="16"/>
  <c r="Y64" i="16"/>
  <c r="U64" i="16"/>
  <c r="AH63" i="16"/>
  <c r="AG63" i="16"/>
  <c r="AF63" i="16"/>
  <c r="AE63" i="16"/>
  <c r="AD63" i="16"/>
  <c r="AC63" i="16"/>
  <c r="AB63" i="16"/>
  <c r="AA63" i="16"/>
  <c r="Z63" i="16"/>
  <c r="Y63" i="16"/>
  <c r="U63" i="16"/>
  <c r="AH62" i="16"/>
  <c r="AG62" i="16"/>
  <c r="AF62" i="16"/>
  <c r="AE62" i="16"/>
  <c r="AD62" i="16"/>
  <c r="AC62" i="16"/>
  <c r="AI62" i="16" s="1"/>
  <c r="AB62" i="16"/>
  <c r="AA62" i="16"/>
  <c r="Z62" i="16"/>
  <c r="Y62" i="16"/>
  <c r="U62" i="16"/>
  <c r="AH61" i="16"/>
  <c r="AG61" i="16"/>
  <c r="AF61" i="16"/>
  <c r="AE61" i="16"/>
  <c r="AD61" i="16"/>
  <c r="AC61" i="16"/>
  <c r="AB61" i="16"/>
  <c r="AA61" i="16"/>
  <c r="Z61" i="16"/>
  <c r="Y61" i="16"/>
  <c r="U61" i="16"/>
  <c r="AH60" i="16"/>
  <c r="AG60" i="16"/>
  <c r="AF60" i="16"/>
  <c r="AE60" i="16"/>
  <c r="AD60" i="16"/>
  <c r="AC60" i="16"/>
  <c r="AB60" i="16"/>
  <c r="AA60" i="16"/>
  <c r="Z60" i="16"/>
  <c r="Y60" i="16"/>
  <c r="U60" i="16"/>
  <c r="AH59" i="16"/>
  <c r="AG59" i="16"/>
  <c r="AF59" i="16"/>
  <c r="AE59" i="16"/>
  <c r="AD59" i="16"/>
  <c r="AC59" i="16"/>
  <c r="AB59" i="16"/>
  <c r="AA59" i="16"/>
  <c r="Z59" i="16"/>
  <c r="Y59" i="16"/>
  <c r="U59" i="16"/>
  <c r="AH58" i="16"/>
  <c r="AG58" i="16"/>
  <c r="AF58" i="16"/>
  <c r="AE58" i="16"/>
  <c r="AD58" i="16"/>
  <c r="AC58" i="16"/>
  <c r="AB58" i="16"/>
  <c r="AA58" i="16"/>
  <c r="Z58" i="16"/>
  <c r="Y58" i="16"/>
  <c r="U58" i="16"/>
  <c r="AH57" i="16"/>
  <c r="AG57" i="16"/>
  <c r="AF57" i="16"/>
  <c r="AE57" i="16"/>
  <c r="AD57" i="16"/>
  <c r="AC57" i="16"/>
  <c r="AB57" i="16"/>
  <c r="AA57" i="16"/>
  <c r="Z57" i="16"/>
  <c r="Y57" i="16"/>
  <c r="U57" i="16"/>
  <c r="AH56" i="16"/>
  <c r="AG56" i="16"/>
  <c r="AF56" i="16"/>
  <c r="AE56" i="16"/>
  <c r="AD56" i="16"/>
  <c r="AC56" i="16"/>
  <c r="AI56" i="16" s="1"/>
  <c r="AB56" i="16"/>
  <c r="AA56" i="16"/>
  <c r="Z56" i="16"/>
  <c r="Y56" i="16"/>
  <c r="U56" i="16"/>
  <c r="AH55" i="16"/>
  <c r="AG55" i="16"/>
  <c r="AF55" i="16"/>
  <c r="AE55" i="16"/>
  <c r="AD55" i="16"/>
  <c r="AC55" i="16"/>
  <c r="AB55" i="16"/>
  <c r="AA55" i="16"/>
  <c r="Z55" i="16"/>
  <c r="Y55" i="16"/>
  <c r="U55" i="16"/>
  <c r="AH54" i="16"/>
  <c r="AG54" i="16"/>
  <c r="AF54" i="16"/>
  <c r="AE54" i="16"/>
  <c r="AD54" i="16"/>
  <c r="AC54" i="16"/>
  <c r="AB54" i="16"/>
  <c r="AA54" i="16"/>
  <c r="Z54" i="16"/>
  <c r="Y54" i="16"/>
  <c r="U54" i="16"/>
  <c r="AH53" i="16"/>
  <c r="AG53" i="16"/>
  <c r="AF53" i="16"/>
  <c r="AE53" i="16"/>
  <c r="AD53" i="16"/>
  <c r="AC53" i="16"/>
  <c r="AB53" i="16"/>
  <c r="AA53" i="16"/>
  <c r="Z53" i="16"/>
  <c r="Y53" i="16"/>
  <c r="U53" i="16"/>
  <c r="AH52" i="16"/>
  <c r="AG52" i="16"/>
  <c r="AF52" i="16"/>
  <c r="AE52" i="16"/>
  <c r="AD52" i="16"/>
  <c r="AC52" i="16"/>
  <c r="AB52" i="16"/>
  <c r="AA52" i="16"/>
  <c r="Z52" i="16"/>
  <c r="Y52" i="16"/>
  <c r="U52" i="16"/>
  <c r="AH51" i="16"/>
  <c r="AG51" i="16"/>
  <c r="AF51" i="16"/>
  <c r="AE51" i="16"/>
  <c r="AD51" i="16"/>
  <c r="AC51" i="16"/>
  <c r="AB51" i="16"/>
  <c r="AA51" i="16"/>
  <c r="Z51" i="16"/>
  <c r="Y51" i="16"/>
  <c r="U51" i="16"/>
  <c r="AH50" i="16"/>
  <c r="AG50" i="16"/>
  <c r="AF50" i="16"/>
  <c r="AE50" i="16"/>
  <c r="AD50" i="16"/>
  <c r="AC50" i="16"/>
  <c r="AI50" i="16" s="1"/>
  <c r="AB50" i="16"/>
  <c r="AA50" i="16"/>
  <c r="Z50" i="16"/>
  <c r="Y50" i="16"/>
  <c r="U50" i="16"/>
  <c r="AH49" i="16"/>
  <c r="AG49" i="16"/>
  <c r="AF49" i="16"/>
  <c r="AE49" i="16"/>
  <c r="AD49" i="16"/>
  <c r="AC49" i="16"/>
  <c r="AB49" i="16"/>
  <c r="AA49" i="16"/>
  <c r="Z49" i="16"/>
  <c r="Y49" i="16"/>
  <c r="U49" i="16"/>
  <c r="AH48" i="16"/>
  <c r="AG48" i="16"/>
  <c r="AF48" i="16"/>
  <c r="AE48" i="16"/>
  <c r="AD48" i="16"/>
  <c r="AC48" i="16"/>
  <c r="AB48" i="16"/>
  <c r="AA48" i="16"/>
  <c r="Z48" i="16"/>
  <c r="Y48" i="16"/>
  <c r="U48" i="16"/>
  <c r="AH47" i="16"/>
  <c r="AG47" i="16"/>
  <c r="AF47" i="16"/>
  <c r="AE47" i="16"/>
  <c r="AD47" i="16"/>
  <c r="AC47" i="16"/>
  <c r="AB47" i="16"/>
  <c r="AA47" i="16"/>
  <c r="Z47" i="16"/>
  <c r="Y47" i="16"/>
  <c r="U47" i="16"/>
  <c r="AH46" i="16"/>
  <c r="AG46" i="16"/>
  <c r="AF46" i="16"/>
  <c r="AE46" i="16"/>
  <c r="AD46" i="16"/>
  <c r="AC46" i="16"/>
  <c r="AB46" i="16"/>
  <c r="AA46" i="16"/>
  <c r="Z46" i="16"/>
  <c r="AI46" i="16" s="1"/>
  <c r="Y46" i="16"/>
  <c r="U46" i="16"/>
  <c r="AH45" i="16"/>
  <c r="AG45" i="16"/>
  <c r="AF45" i="16"/>
  <c r="AE45" i="16"/>
  <c r="AD45" i="16"/>
  <c r="AC45" i="16"/>
  <c r="AB45" i="16"/>
  <c r="AA45" i="16"/>
  <c r="Z45" i="16"/>
  <c r="Y45" i="16"/>
  <c r="U45" i="16"/>
  <c r="AH44" i="16"/>
  <c r="AG44" i="16"/>
  <c r="AF44" i="16"/>
  <c r="AE44" i="16"/>
  <c r="AD44" i="16"/>
  <c r="AC44" i="16"/>
  <c r="AB44" i="16"/>
  <c r="AA44" i="16"/>
  <c r="Z44" i="16"/>
  <c r="Y44" i="16"/>
  <c r="U44" i="16"/>
  <c r="AH43" i="16"/>
  <c r="AG43" i="16"/>
  <c r="AF43" i="16"/>
  <c r="AE43" i="16"/>
  <c r="AD43" i="16"/>
  <c r="AC43" i="16"/>
  <c r="AI43" i="16" s="1"/>
  <c r="AB43" i="16"/>
  <c r="AA43" i="16"/>
  <c r="Z43" i="16"/>
  <c r="Y43" i="16"/>
  <c r="U43" i="16"/>
  <c r="AH42" i="16"/>
  <c r="AG42" i="16"/>
  <c r="AF42" i="16"/>
  <c r="AE42" i="16"/>
  <c r="AD42" i="16"/>
  <c r="AC42" i="16"/>
  <c r="AI42" i="16" s="1"/>
  <c r="AB42" i="16"/>
  <c r="AA42" i="16"/>
  <c r="Z42" i="16"/>
  <c r="Y42" i="16"/>
  <c r="U42" i="16"/>
  <c r="AH41" i="16"/>
  <c r="AG41" i="16"/>
  <c r="AF41" i="16"/>
  <c r="AE41" i="16"/>
  <c r="AD41" i="16"/>
  <c r="AC41" i="16"/>
  <c r="AB41" i="16"/>
  <c r="AA41" i="16"/>
  <c r="Z41" i="16"/>
  <c r="Y41" i="16"/>
  <c r="U41" i="16"/>
  <c r="AH40" i="16"/>
  <c r="AG40" i="16"/>
  <c r="AF40" i="16"/>
  <c r="AE40" i="16"/>
  <c r="AD40" i="16"/>
  <c r="AC40" i="16"/>
  <c r="AB40" i="16"/>
  <c r="AA40" i="16"/>
  <c r="Z40" i="16"/>
  <c r="Y40" i="16"/>
  <c r="U40" i="16"/>
  <c r="AH39" i="16"/>
  <c r="AG39" i="16"/>
  <c r="AF39" i="16"/>
  <c r="AE39" i="16"/>
  <c r="AD39" i="16"/>
  <c r="AC39" i="16"/>
  <c r="AB39" i="16"/>
  <c r="AA39" i="16"/>
  <c r="Z39" i="16"/>
  <c r="Y39" i="16"/>
  <c r="U39" i="16"/>
  <c r="AH38" i="16"/>
  <c r="AG38" i="16"/>
  <c r="AF38" i="16"/>
  <c r="AE38" i="16"/>
  <c r="AD38" i="16"/>
  <c r="AC38" i="16"/>
  <c r="AB38" i="16"/>
  <c r="AA38" i="16"/>
  <c r="Z38" i="16"/>
  <c r="Y38" i="16"/>
  <c r="U38" i="16"/>
  <c r="AH37" i="16"/>
  <c r="AG37" i="16"/>
  <c r="AF37" i="16"/>
  <c r="AE37" i="16"/>
  <c r="AD37" i="16"/>
  <c r="AC37" i="16"/>
  <c r="AB37" i="16"/>
  <c r="AA37" i="16"/>
  <c r="Z37" i="16"/>
  <c r="Y37" i="16"/>
  <c r="U37" i="16"/>
  <c r="AH36" i="16"/>
  <c r="AG36" i="16"/>
  <c r="AF36" i="16"/>
  <c r="AE36" i="16"/>
  <c r="AD36" i="16"/>
  <c r="AC36" i="16"/>
  <c r="AI36" i="16" s="1"/>
  <c r="AB36" i="16"/>
  <c r="AA36" i="16"/>
  <c r="Z36" i="16"/>
  <c r="Y36" i="16"/>
  <c r="U36" i="16"/>
  <c r="AH35" i="16"/>
  <c r="AG35" i="16"/>
  <c r="AF35" i="16"/>
  <c r="AE35" i="16"/>
  <c r="AD35" i="16"/>
  <c r="AC35" i="16"/>
  <c r="AB35" i="16"/>
  <c r="AA35" i="16"/>
  <c r="Z35" i="16"/>
  <c r="Y35" i="16"/>
  <c r="U35" i="16"/>
  <c r="AH34" i="16"/>
  <c r="AG34" i="16"/>
  <c r="AF34" i="16"/>
  <c r="AE34" i="16"/>
  <c r="AD34" i="16"/>
  <c r="AC34" i="16"/>
  <c r="AB34" i="16"/>
  <c r="AA34" i="16"/>
  <c r="Z34" i="16"/>
  <c r="Y34" i="16"/>
  <c r="U34" i="16"/>
  <c r="AH33" i="16"/>
  <c r="AG33" i="16"/>
  <c r="AF33" i="16"/>
  <c r="AE33" i="16"/>
  <c r="AD33" i="16"/>
  <c r="AC33" i="16"/>
  <c r="AB33" i="16"/>
  <c r="AA33" i="16"/>
  <c r="Z33" i="16"/>
  <c r="Y33" i="16"/>
  <c r="U33" i="16"/>
  <c r="AH32" i="16"/>
  <c r="AG32" i="16"/>
  <c r="AF32" i="16"/>
  <c r="AE32" i="16"/>
  <c r="AD32" i="16"/>
  <c r="AC32" i="16"/>
  <c r="AB32" i="16"/>
  <c r="AA32" i="16"/>
  <c r="Z32" i="16"/>
  <c r="Y32" i="16"/>
  <c r="U32" i="16"/>
  <c r="AH31" i="16"/>
  <c r="AG31" i="16"/>
  <c r="AF31" i="16"/>
  <c r="AE31" i="16"/>
  <c r="AD31" i="16"/>
  <c r="AC31" i="16"/>
  <c r="AB31" i="16"/>
  <c r="AA31" i="16"/>
  <c r="Z31" i="16"/>
  <c r="Y31" i="16"/>
  <c r="U31" i="16"/>
  <c r="AH30" i="16"/>
  <c r="AG30" i="16"/>
  <c r="AF30" i="16"/>
  <c r="AE30" i="16"/>
  <c r="AD30" i="16"/>
  <c r="AC30" i="16"/>
  <c r="AI30" i="16" s="1"/>
  <c r="AB30" i="16"/>
  <c r="AA30" i="16"/>
  <c r="Z30" i="16"/>
  <c r="Y30" i="16"/>
  <c r="U30" i="16"/>
  <c r="AH29" i="16"/>
  <c r="AG29" i="16"/>
  <c r="AF29" i="16"/>
  <c r="AE29" i="16"/>
  <c r="AD29" i="16"/>
  <c r="AC29" i="16"/>
  <c r="AB29" i="16"/>
  <c r="AA29" i="16"/>
  <c r="Z29" i="16"/>
  <c r="Y29" i="16"/>
  <c r="U29" i="16"/>
  <c r="AH28" i="16"/>
  <c r="AG28" i="16"/>
  <c r="AF28" i="16"/>
  <c r="AE28" i="16"/>
  <c r="AD28" i="16"/>
  <c r="AC28" i="16"/>
  <c r="AB28" i="16"/>
  <c r="AA28" i="16"/>
  <c r="Z28" i="16"/>
  <c r="Y28" i="16"/>
  <c r="U28" i="16"/>
  <c r="AH27" i="16"/>
  <c r="AG27" i="16"/>
  <c r="AF27" i="16"/>
  <c r="AE27" i="16"/>
  <c r="AD27" i="16"/>
  <c r="AC27" i="16"/>
  <c r="AB27" i="16"/>
  <c r="AA27" i="16"/>
  <c r="Z27" i="16"/>
  <c r="Y27" i="16"/>
  <c r="U27" i="16"/>
  <c r="AH26" i="16"/>
  <c r="AG26" i="16"/>
  <c r="AF26" i="16"/>
  <c r="AE26" i="16"/>
  <c r="AD26" i="16"/>
  <c r="AC26" i="16"/>
  <c r="AB26" i="16"/>
  <c r="AA26" i="16"/>
  <c r="Z26" i="16"/>
  <c r="Y26" i="16"/>
  <c r="U26" i="16"/>
  <c r="AH25" i="16"/>
  <c r="AG25" i="16"/>
  <c r="AF25" i="16"/>
  <c r="AE25" i="16"/>
  <c r="AD25" i="16"/>
  <c r="AC25" i="16"/>
  <c r="AB25" i="16"/>
  <c r="AA25" i="16"/>
  <c r="Z25" i="16"/>
  <c r="Y25" i="16"/>
  <c r="U25" i="16"/>
  <c r="AH24" i="16"/>
  <c r="AG24" i="16"/>
  <c r="AF24" i="16"/>
  <c r="AE24" i="16"/>
  <c r="AD24" i="16"/>
  <c r="AC24" i="16"/>
  <c r="AI24" i="16" s="1"/>
  <c r="AB24" i="16"/>
  <c r="AA24" i="16"/>
  <c r="Z24" i="16"/>
  <c r="Y24" i="16"/>
  <c r="U24" i="16"/>
  <c r="AH23" i="16"/>
  <c r="AG23" i="16"/>
  <c r="AF23" i="16"/>
  <c r="AE23" i="16"/>
  <c r="AD23" i="16"/>
  <c r="AC23" i="16"/>
  <c r="AB23" i="16"/>
  <c r="AA23" i="16"/>
  <c r="Z23" i="16"/>
  <c r="Y23" i="16"/>
  <c r="U23" i="16"/>
  <c r="AH22" i="16"/>
  <c r="AG22" i="16"/>
  <c r="AF22" i="16"/>
  <c r="AE22" i="16"/>
  <c r="AD22" i="16"/>
  <c r="AC22" i="16"/>
  <c r="AB22" i="16"/>
  <c r="AA22" i="16"/>
  <c r="Z22" i="16"/>
  <c r="Y22" i="16"/>
  <c r="U22" i="16"/>
  <c r="AH21" i="16"/>
  <c r="AG21" i="16"/>
  <c r="AF21" i="16"/>
  <c r="AE21" i="16"/>
  <c r="AD21" i="16"/>
  <c r="AC21" i="16"/>
  <c r="AB21" i="16"/>
  <c r="AA21" i="16"/>
  <c r="AI21" i="16" s="1"/>
  <c r="Z21" i="16"/>
  <c r="Y21" i="16"/>
  <c r="U21" i="16"/>
  <c r="AH20" i="16"/>
  <c r="AG20" i="16"/>
  <c r="AF20" i="16"/>
  <c r="AE20" i="16"/>
  <c r="AD20" i="16"/>
  <c r="AC20" i="16"/>
  <c r="AB20" i="16"/>
  <c r="AA20" i="16"/>
  <c r="Z20" i="16"/>
  <c r="Y20" i="16"/>
  <c r="U20" i="16"/>
  <c r="AH19" i="16"/>
  <c r="AG19" i="16"/>
  <c r="AF19" i="16"/>
  <c r="AE19" i="16"/>
  <c r="AD19" i="16"/>
  <c r="AC19" i="16"/>
  <c r="AB19" i="16"/>
  <c r="AA19" i="16"/>
  <c r="Z19" i="16"/>
  <c r="Y19" i="16"/>
  <c r="U19" i="16"/>
  <c r="AH18" i="16"/>
  <c r="AG18" i="16"/>
  <c r="AF18" i="16"/>
  <c r="AE18" i="16"/>
  <c r="AD18" i="16"/>
  <c r="AC18" i="16"/>
  <c r="AB18" i="16"/>
  <c r="AA18" i="16"/>
  <c r="Z18" i="16"/>
  <c r="Y18" i="16"/>
  <c r="U18" i="16"/>
  <c r="AH17" i="16"/>
  <c r="AG17" i="16"/>
  <c r="AF17" i="16"/>
  <c r="AE17" i="16"/>
  <c r="AD17" i="16"/>
  <c r="AC17" i="16"/>
  <c r="AI17" i="16" s="1"/>
  <c r="AB17" i="16"/>
  <c r="AA17" i="16"/>
  <c r="Z17" i="16"/>
  <c r="Y17" i="16"/>
  <c r="U17" i="16"/>
  <c r="AH16" i="16"/>
  <c r="AG16" i="16"/>
  <c r="AF16" i="16"/>
  <c r="AE16" i="16"/>
  <c r="AD16" i="16"/>
  <c r="AC16" i="16"/>
  <c r="AB16" i="16"/>
  <c r="AA16" i="16"/>
  <c r="Z16" i="16"/>
  <c r="Y16" i="16"/>
  <c r="U16" i="16"/>
  <c r="AH15" i="16"/>
  <c r="AG15" i="16"/>
  <c r="AF15" i="16"/>
  <c r="AE15" i="16"/>
  <c r="AD15" i="16"/>
  <c r="AC15" i="16"/>
  <c r="AB15" i="16"/>
  <c r="AA15" i="16"/>
  <c r="Z15" i="16"/>
  <c r="Y15" i="16"/>
  <c r="U15" i="16"/>
  <c r="AH14" i="16"/>
  <c r="AG14" i="16"/>
  <c r="AF14" i="16"/>
  <c r="AE14" i="16"/>
  <c r="AD14" i="16"/>
  <c r="AC14" i="16"/>
  <c r="AB14" i="16"/>
  <c r="AA14" i="16"/>
  <c r="Z14" i="16"/>
  <c r="Y14" i="16"/>
  <c r="U14" i="16"/>
  <c r="AH13" i="16"/>
  <c r="AG13" i="16"/>
  <c r="AF13" i="16"/>
  <c r="AE13" i="16"/>
  <c r="AD13" i="16"/>
  <c r="AC13" i="16"/>
  <c r="AB13" i="16"/>
  <c r="AA13" i="16"/>
  <c r="Z13" i="16"/>
  <c r="Y13" i="16"/>
  <c r="U13" i="16"/>
  <c r="AH12" i="16"/>
  <c r="AG12" i="16"/>
  <c r="AF12" i="16"/>
  <c r="AE12" i="16"/>
  <c r="AD12" i="16"/>
  <c r="AC12" i="16"/>
  <c r="AB12" i="16"/>
  <c r="AA12" i="16"/>
  <c r="Z12" i="16"/>
  <c r="Y12" i="16"/>
  <c r="U12" i="16"/>
  <c r="AH11" i="16"/>
  <c r="AG11" i="16"/>
  <c r="AF11" i="16"/>
  <c r="AE11" i="16"/>
  <c r="AD11" i="16"/>
  <c r="AC11" i="16"/>
  <c r="AI11" i="16" s="1"/>
  <c r="AB11" i="16"/>
  <c r="AA11" i="16"/>
  <c r="Z11" i="16"/>
  <c r="Y11" i="16"/>
  <c r="U11" i="16"/>
  <c r="AH10" i="16"/>
  <c r="AG10" i="16"/>
  <c r="AF10" i="16"/>
  <c r="AE10" i="16"/>
  <c r="AD10" i="16"/>
  <c r="AC10" i="16"/>
  <c r="AB10" i="16"/>
  <c r="AA10" i="16"/>
  <c r="Z10" i="16"/>
  <c r="Y10" i="16"/>
  <c r="U10" i="16"/>
  <c r="AH9" i="16"/>
  <c r="AG9" i="16"/>
  <c r="AF9" i="16"/>
  <c r="AE9" i="16"/>
  <c r="AD9" i="16"/>
  <c r="AC9" i="16"/>
  <c r="AB9" i="16"/>
  <c r="AA9" i="16"/>
  <c r="Z9" i="16"/>
  <c r="Y9" i="16"/>
  <c r="U9" i="16"/>
  <c r="AH8" i="16"/>
  <c r="AG8" i="16"/>
  <c r="AF8" i="16"/>
  <c r="AE8" i="16"/>
  <c r="AD8" i="16"/>
  <c r="AC8" i="16"/>
  <c r="AB8" i="16"/>
  <c r="AA8" i="16"/>
  <c r="Z8" i="16"/>
  <c r="Y8" i="16"/>
  <c r="U8" i="16"/>
  <c r="AH7" i="16"/>
  <c r="AG7" i="16"/>
  <c r="AF7" i="16"/>
  <c r="AE7" i="16"/>
  <c r="AD7" i="16"/>
  <c r="AC7" i="16"/>
  <c r="AB7" i="16"/>
  <c r="AA7" i="16"/>
  <c r="Z7" i="16"/>
  <c r="Y7" i="16"/>
  <c r="U7" i="16"/>
  <c r="AH6" i="16"/>
  <c r="AG6" i="16"/>
  <c r="AF6" i="16"/>
  <c r="AE6" i="16"/>
  <c r="AD6" i="16"/>
  <c r="AC6" i="16"/>
  <c r="AB6" i="16"/>
  <c r="AA6" i="16"/>
  <c r="Z6" i="16"/>
  <c r="Y6" i="16"/>
  <c r="U6" i="16"/>
  <c r="AH5" i="16"/>
  <c r="AG5" i="16"/>
  <c r="AF5" i="16"/>
  <c r="AE5" i="16"/>
  <c r="AD5" i="16"/>
  <c r="AC5" i="16"/>
  <c r="AI5" i="16" s="1"/>
  <c r="AB5" i="16"/>
  <c r="AA5" i="16"/>
  <c r="Z5" i="16"/>
  <c r="Y5" i="16"/>
  <c r="U5" i="16"/>
  <c r="AH4" i="16"/>
  <c r="AG4" i="16"/>
  <c r="AF4" i="16"/>
  <c r="AE4" i="16"/>
  <c r="AD4" i="16"/>
  <c r="AC4" i="16"/>
  <c r="AB4" i="16"/>
  <c r="AA4" i="16"/>
  <c r="Z4" i="16"/>
  <c r="Y4" i="16"/>
  <c r="U4" i="16"/>
  <c r="AH3" i="16"/>
  <c r="AG3" i="16"/>
  <c r="AF3" i="16"/>
  <c r="AE3" i="16"/>
  <c r="AD3" i="16"/>
  <c r="AC3" i="16"/>
  <c r="AB3" i="16"/>
  <c r="AA3" i="16"/>
  <c r="Z3" i="16"/>
  <c r="Y3" i="16"/>
  <c r="U3" i="16"/>
  <c r="AH2" i="16"/>
  <c r="AG2" i="16"/>
  <c r="AF2" i="16"/>
  <c r="AE2" i="16"/>
  <c r="AD2" i="16"/>
  <c r="AC2" i="16"/>
  <c r="AB2" i="16"/>
  <c r="AA2" i="16"/>
  <c r="Z2" i="16"/>
  <c r="Y2" i="16"/>
  <c r="U2" i="16"/>
  <c r="E3" i="12"/>
  <c r="E4" i="12"/>
  <c r="E5" i="12"/>
  <c r="E6" i="12"/>
  <c r="E7" i="12"/>
  <c r="E8" i="12"/>
  <c r="E9" i="12"/>
  <c r="J3" i="12" s="1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J4" i="12" s="1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J5" i="12" s="1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" i="12"/>
  <c r="E1" i="12"/>
  <c r="U3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2" i="15"/>
  <c r="B3" i="14"/>
  <c r="C3" i="14"/>
  <c r="D3" i="14"/>
  <c r="B4" i="14"/>
  <c r="C4" i="14"/>
  <c r="D4" i="14"/>
  <c r="B5" i="14"/>
  <c r="C5" i="14"/>
  <c r="D5" i="14"/>
  <c r="B6" i="14"/>
  <c r="C6" i="14"/>
  <c r="D6" i="14"/>
  <c r="B7" i="14"/>
  <c r="C7" i="14"/>
  <c r="D7" i="14"/>
  <c r="B8" i="14"/>
  <c r="C8" i="14"/>
  <c r="D8" i="14"/>
  <c r="B9" i="14"/>
  <c r="C9" i="14"/>
  <c r="D9" i="14"/>
  <c r="B10" i="14"/>
  <c r="C10" i="14"/>
  <c r="D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D2" i="14"/>
  <c r="C2" i="14"/>
  <c r="B2" i="14"/>
  <c r="Y132" i="15"/>
  <c r="Y131" i="15"/>
  <c r="Y130" i="15"/>
  <c r="Y129" i="15"/>
  <c r="Y128" i="15"/>
  <c r="Y127" i="15"/>
  <c r="Y126" i="15"/>
  <c r="Y125" i="15"/>
  <c r="Y124" i="15"/>
  <c r="Y123" i="15"/>
  <c r="Y122" i="15"/>
  <c r="Y121" i="15"/>
  <c r="Y120" i="15"/>
  <c r="Y119" i="15"/>
  <c r="Y118" i="15"/>
  <c r="Y117" i="15"/>
  <c r="Y116" i="15"/>
  <c r="Y115" i="15"/>
  <c r="Y114" i="15"/>
  <c r="Y113" i="15"/>
  <c r="Y112" i="15"/>
  <c r="Y111" i="15"/>
  <c r="Y110" i="15"/>
  <c r="Y109" i="15"/>
  <c r="Y108" i="15"/>
  <c r="Y107" i="15"/>
  <c r="Y106" i="15"/>
  <c r="Y105" i="15"/>
  <c r="Y104" i="15"/>
  <c r="Y103" i="15"/>
  <c r="Y102" i="15"/>
  <c r="Y101" i="15"/>
  <c r="Y100" i="15"/>
  <c r="Y99" i="15"/>
  <c r="Y98" i="15"/>
  <c r="Y97" i="15"/>
  <c r="Y96" i="15"/>
  <c r="Y95" i="15"/>
  <c r="Y94" i="15"/>
  <c r="Y93" i="15"/>
  <c r="Y92" i="15"/>
  <c r="Y91" i="15"/>
  <c r="Y90" i="15"/>
  <c r="Y89" i="15"/>
  <c r="Y88" i="15"/>
  <c r="Y87" i="15"/>
  <c r="Y86" i="15"/>
  <c r="Y85" i="15"/>
  <c r="Y84" i="15"/>
  <c r="Y83" i="15"/>
  <c r="Y82" i="15"/>
  <c r="Y81" i="15"/>
  <c r="Y80" i="15"/>
  <c r="Y79" i="15"/>
  <c r="Y78" i="15"/>
  <c r="Y77" i="15"/>
  <c r="Y76" i="15"/>
  <c r="Y75" i="15"/>
  <c r="Y74" i="15"/>
  <c r="Y73" i="15"/>
  <c r="Y72" i="15"/>
  <c r="Y71" i="15"/>
  <c r="Y70" i="15"/>
  <c r="Y69" i="15"/>
  <c r="Y68" i="15"/>
  <c r="Y67" i="15"/>
  <c r="Y66" i="15"/>
  <c r="Y65" i="15"/>
  <c r="Y64" i="15"/>
  <c r="Y63" i="15"/>
  <c r="Y62" i="15"/>
  <c r="Y61" i="15"/>
  <c r="Y60" i="15"/>
  <c r="Y59" i="15"/>
  <c r="Y58" i="15"/>
  <c r="Y57" i="15"/>
  <c r="Y56" i="15"/>
  <c r="Y55" i="15"/>
  <c r="Y54" i="15"/>
  <c r="Y53" i="15"/>
  <c r="Y52" i="15"/>
  <c r="Y51" i="15"/>
  <c r="Y50" i="15"/>
  <c r="Y49" i="15"/>
  <c r="Y48" i="15"/>
  <c r="Y47" i="15"/>
  <c r="Y46" i="15"/>
  <c r="Y45" i="15"/>
  <c r="Y44" i="15"/>
  <c r="Y43" i="15"/>
  <c r="Y42" i="15"/>
  <c r="Y41" i="15"/>
  <c r="Y40" i="15"/>
  <c r="Y39" i="15"/>
  <c r="Y38" i="15"/>
  <c r="Y37" i="15"/>
  <c r="Y36" i="15"/>
  <c r="Y35" i="15"/>
  <c r="Y34" i="15"/>
  <c r="Y33" i="15"/>
  <c r="Y32" i="15"/>
  <c r="Y31" i="15"/>
  <c r="Y30" i="15"/>
  <c r="Y29" i="15"/>
  <c r="Y28" i="15"/>
  <c r="Y27" i="15"/>
  <c r="Y26" i="15"/>
  <c r="Y25" i="15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Y3" i="15"/>
  <c r="Y2" i="15"/>
  <c r="AC2" i="15"/>
  <c r="L3" i="12"/>
  <c r="L4" i="12"/>
  <c r="L5" i="12"/>
  <c r="N167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3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110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106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110" i="11"/>
  <c r="N12" i="11"/>
  <c r="O12" i="11"/>
  <c r="P12" i="11"/>
  <c r="Q12" i="11"/>
  <c r="N13" i="11"/>
  <c r="O13" i="11"/>
  <c r="P13" i="11"/>
  <c r="Q13" i="11"/>
  <c r="N14" i="11"/>
  <c r="O14" i="11"/>
  <c r="P14" i="11"/>
  <c r="Q14" i="11"/>
  <c r="N15" i="11"/>
  <c r="O15" i="11"/>
  <c r="P15" i="11"/>
  <c r="Q15" i="11"/>
  <c r="N16" i="11"/>
  <c r="O16" i="11"/>
  <c r="P16" i="11"/>
  <c r="Q16" i="11"/>
  <c r="N17" i="11"/>
  <c r="O17" i="11"/>
  <c r="P17" i="11"/>
  <c r="Q17" i="11"/>
  <c r="N18" i="11"/>
  <c r="O18" i="11"/>
  <c r="P18" i="11"/>
  <c r="Q18" i="11"/>
  <c r="N19" i="11"/>
  <c r="O19" i="11"/>
  <c r="P19" i="11"/>
  <c r="Q19" i="11"/>
  <c r="N20" i="11"/>
  <c r="O20" i="11"/>
  <c r="P20" i="11"/>
  <c r="Q20" i="11"/>
  <c r="N21" i="11"/>
  <c r="O21" i="11"/>
  <c r="P21" i="11"/>
  <c r="Q21" i="11"/>
  <c r="N22" i="11"/>
  <c r="O22" i="11"/>
  <c r="P22" i="11"/>
  <c r="Q22" i="11"/>
  <c r="N23" i="11"/>
  <c r="O23" i="11"/>
  <c r="P23" i="11"/>
  <c r="Q23" i="11"/>
  <c r="N24" i="11"/>
  <c r="O24" i="11"/>
  <c r="P24" i="11"/>
  <c r="Q24" i="11"/>
  <c r="N25" i="11"/>
  <c r="O25" i="11"/>
  <c r="P25" i="11"/>
  <c r="Q25" i="11"/>
  <c r="N26" i="11"/>
  <c r="O26" i="11"/>
  <c r="P26" i="11"/>
  <c r="Q26" i="11"/>
  <c r="N27" i="11"/>
  <c r="O27" i="11"/>
  <c r="P27" i="11"/>
  <c r="Q27" i="11"/>
  <c r="N28" i="11"/>
  <c r="O28" i="11"/>
  <c r="P28" i="11"/>
  <c r="Q28" i="11"/>
  <c r="N29" i="11"/>
  <c r="O29" i="11"/>
  <c r="P29" i="11"/>
  <c r="Q29" i="11"/>
  <c r="N30" i="11"/>
  <c r="O30" i="11"/>
  <c r="P30" i="11"/>
  <c r="Q30" i="11"/>
  <c r="N31" i="11"/>
  <c r="O31" i="11"/>
  <c r="P31" i="11"/>
  <c r="Q31" i="11"/>
  <c r="N32" i="11"/>
  <c r="O32" i="11"/>
  <c r="P32" i="11"/>
  <c r="Q32" i="11"/>
  <c r="N33" i="11"/>
  <c r="O33" i="11"/>
  <c r="P33" i="11"/>
  <c r="Q33" i="11"/>
  <c r="N34" i="11"/>
  <c r="O34" i="11"/>
  <c r="P34" i="11"/>
  <c r="Q34" i="11"/>
  <c r="N35" i="11"/>
  <c r="O35" i="11"/>
  <c r="P35" i="11"/>
  <c r="Q35" i="11"/>
  <c r="N36" i="11"/>
  <c r="O36" i="11"/>
  <c r="P36" i="11"/>
  <c r="Q36" i="11"/>
  <c r="N37" i="11"/>
  <c r="O37" i="11"/>
  <c r="P37" i="11"/>
  <c r="Q37" i="11"/>
  <c r="N38" i="11"/>
  <c r="O38" i="11"/>
  <c r="P38" i="11"/>
  <c r="Q38" i="11"/>
  <c r="N39" i="11"/>
  <c r="O39" i="11"/>
  <c r="P39" i="11"/>
  <c r="Q39" i="11"/>
  <c r="N40" i="11"/>
  <c r="O40" i="11"/>
  <c r="P40" i="11"/>
  <c r="Q40" i="11"/>
  <c r="N41" i="11"/>
  <c r="O41" i="11"/>
  <c r="P41" i="11"/>
  <c r="Q41" i="11"/>
  <c r="N42" i="11"/>
  <c r="O42" i="11"/>
  <c r="P42" i="11"/>
  <c r="Q42" i="11"/>
  <c r="N43" i="11"/>
  <c r="O43" i="11"/>
  <c r="P43" i="11"/>
  <c r="Q43" i="11"/>
  <c r="N44" i="11"/>
  <c r="O44" i="11"/>
  <c r="P44" i="11"/>
  <c r="Q44" i="11"/>
  <c r="N45" i="11"/>
  <c r="O45" i="11"/>
  <c r="P45" i="11"/>
  <c r="Q45" i="11"/>
  <c r="N46" i="11"/>
  <c r="O46" i="11"/>
  <c r="P46" i="11"/>
  <c r="Q46" i="11"/>
  <c r="N47" i="11"/>
  <c r="O47" i="11"/>
  <c r="P47" i="11"/>
  <c r="Q47" i="11"/>
  <c r="N48" i="11"/>
  <c r="O48" i="11"/>
  <c r="P48" i="11"/>
  <c r="Q48" i="11"/>
  <c r="N49" i="11"/>
  <c r="O49" i="11"/>
  <c r="P49" i="11"/>
  <c r="Q49" i="11"/>
  <c r="N50" i="11"/>
  <c r="O50" i="11"/>
  <c r="P50" i="11"/>
  <c r="Q50" i="11"/>
  <c r="N51" i="11"/>
  <c r="O51" i="11"/>
  <c r="P51" i="11"/>
  <c r="Q51" i="11"/>
  <c r="N52" i="11"/>
  <c r="O52" i="11"/>
  <c r="P52" i="11"/>
  <c r="Q52" i="11"/>
  <c r="N53" i="11"/>
  <c r="O53" i="11"/>
  <c r="P53" i="11"/>
  <c r="Q53" i="11"/>
  <c r="N54" i="11"/>
  <c r="O54" i="11"/>
  <c r="P54" i="11"/>
  <c r="Q54" i="11"/>
  <c r="N55" i="11"/>
  <c r="O55" i="11"/>
  <c r="P55" i="11"/>
  <c r="Q55" i="11"/>
  <c r="N56" i="11"/>
  <c r="O56" i="11"/>
  <c r="P56" i="11"/>
  <c r="Q56" i="11"/>
  <c r="N57" i="11"/>
  <c r="O57" i="11"/>
  <c r="P57" i="11"/>
  <c r="Q57" i="11"/>
  <c r="N58" i="11"/>
  <c r="O58" i="11"/>
  <c r="P58" i="11"/>
  <c r="Q58" i="11"/>
  <c r="N59" i="11"/>
  <c r="O59" i="11"/>
  <c r="P59" i="11"/>
  <c r="Q59" i="11"/>
  <c r="N60" i="11"/>
  <c r="O60" i="11"/>
  <c r="P60" i="11"/>
  <c r="Q60" i="11"/>
  <c r="N61" i="11"/>
  <c r="O61" i="11"/>
  <c r="P61" i="11"/>
  <c r="Q61" i="11"/>
  <c r="N62" i="11"/>
  <c r="O62" i="11"/>
  <c r="P62" i="11"/>
  <c r="Q62" i="11"/>
  <c r="N63" i="11"/>
  <c r="O63" i="11"/>
  <c r="P63" i="11"/>
  <c r="Q63" i="11"/>
  <c r="N64" i="11"/>
  <c r="O64" i="11"/>
  <c r="P64" i="11"/>
  <c r="Q64" i="11"/>
  <c r="N65" i="11"/>
  <c r="O65" i="11"/>
  <c r="P65" i="11"/>
  <c r="Q65" i="11"/>
  <c r="N66" i="11"/>
  <c r="O66" i="11"/>
  <c r="P66" i="11"/>
  <c r="Q66" i="11"/>
  <c r="N67" i="11"/>
  <c r="O67" i="11"/>
  <c r="P67" i="11"/>
  <c r="Q67" i="11"/>
  <c r="N68" i="11"/>
  <c r="O68" i="11"/>
  <c r="P68" i="11"/>
  <c r="Q68" i="11"/>
  <c r="N69" i="11"/>
  <c r="O69" i="11"/>
  <c r="P69" i="11"/>
  <c r="Q69" i="11"/>
  <c r="N70" i="11"/>
  <c r="O70" i="11"/>
  <c r="P70" i="11"/>
  <c r="Q70" i="11"/>
  <c r="N71" i="11"/>
  <c r="O71" i="11"/>
  <c r="P71" i="11"/>
  <c r="Q71" i="11"/>
  <c r="N72" i="11"/>
  <c r="O72" i="11"/>
  <c r="P72" i="11"/>
  <c r="Q72" i="11"/>
  <c r="N73" i="11"/>
  <c r="O73" i="11"/>
  <c r="P73" i="11"/>
  <c r="Q73" i="11"/>
  <c r="N74" i="11"/>
  <c r="O74" i="11"/>
  <c r="P74" i="11"/>
  <c r="Q74" i="11"/>
  <c r="N75" i="11"/>
  <c r="O75" i="11"/>
  <c r="P75" i="11"/>
  <c r="Q75" i="11"/>
  <c r="N76" i="11"/>
  <c r="O76" i="11"/>
  <c r="P76" i="11"/>
  <c r="Q76" i="11"/>
  <c r="N77" i="11"/>
  <c r="O77" i="11"/>
  <c r="P77" i="11"/>
  <c r="Q77" i="11"/>
  <c r="N78" i="11"/>
  <c r="O78" i="11"/>
  <c r="P78" i="11"/>
  <c r="Q78" i="11"/>
  <c r="N79" i="11"/>
  <c r="O79" i="11"/>
  <c r="P79" i="11"/>
  <c r="Q79" i="11"/>
  <c r="N80" i="11"/>
  <c r="O80" i="11"/>
  <c r="P80" i="11"/>
  <c r="Q80" i="11"/>
  <c r="N81" i="11"/>
  <c r="O81" i="11"/>
  <c r="P81" i="11"/>
  <c r="Q81" i="11"/>
  <c r="N82" i="11"/>
  <c r="O82" i="11"/>
  <c r="P82" i="11"/>
  <c r="Q82" i="11"/>
  <c r="N83" i="11"/>
  <c r="O83" i="11"/>
  <c r="P83" i="11"/>
  <c r="Q83" i="11"/>
  <c r="N84" i="11"/>
  <c r="O84" i="11"/>
  <c r="P84" i="11"/>
  <c r="Q84" i="11"/>
  <c r="N85" i="11"/>
  <c r="O85" i="11"/>
  <c r="P85" i="11"/>
  <c r="Q85" i="11"/>
  <c r="N86" i="11"/>
  <c r="O86" i="11"/>
  <c r="P86" i="11"/>
  <c r="Q86" i="11"/>
  <c r="N87" i="11"/>
  <c r="O87" i="11"/>
  <c r="P87" i="11"/>
  <c r="Q87" i="11"/>
  <c r="N88" i="11"/>
  <c r="O88" i="11"/>
  <c r="P88" i="11"/>
  <c r="Q88" i="11"/>
  <c r="N89" i="11"/>
  <c r="O89" i="11"/>
  <c r="P89" i="11"/>
  <c r="Q89" i="11"/>
  <c r="N90" i="11"/>
  <c r="O90" i="11"/>
  <c r="P90" i="11"/>
  <c r="Q90" i="11"/>
  <c r="N91" i="11"/>
  <c r="O91" i="11"/>
  <c r="P91" i="11"/>
  <c r="Q91" i="11"/>
  <c r="N92" i="11"/>
  <c r="O92" i="11"/>
  <c r="P92" i="11"/>
  <c r="Q92" i="11"/>
  <c r="N93" i="11"/>
  <c r="O93" i="11"/>
  <c r="P93" i="11"/>
  <c r="Q93" i="11"/>
  <c r="N94" i="11"/>
  <c r="O94" i="11"/>
  <c r="P94" i="11"/>
  <c r="Q94" i="11"/>
  <c r="N95" i="11"/>
  <c r="O95" i="11"/>
  <c r="P95" i="11"/>
  <c r="Q95" i="11"/>
  <c r="N96" i="11"/>
  <c r="O96" i="11"/>
  <c r="P96" i="11"/>
  <c r="Q96" i="11"/>
  <c r="N97" i="11"/>
  <c r="O97" i="11"/>
  <c r="P97" i="11"/>
  <c r="Q97" i="11"/>
  <c r="N98" i="11"/>
  <c r="O98" i="11"/>
  <c r="P98" i="11"/>
  <c r="Q98" i="11"/>
  <c r="N99" i="11"/>
  <c r="O99" i="11"/>
  <c r="P99" i="11"/>
  <c r="Q99" i="11"/>
  <c r="N100" i="11"/>
  <c r="O100" i="11"/>
  <c r="P100" i="11"/>
  <c r="Q100" i="11"/>
  <c r="N101" i="11"/>
  <c r="O101" i="11"/>
  <c r="P101" i="11"/>
  <c r="Q101" i="11"/>
  <c r="N102" i="11"/>
  <c r="O102" i="11"/>
  <c r="P102" i="11"/>
  <c r="Q102" i="11"/>
  <c r="N103" i="11"/>
  <c r="O103" i="11"/>
  <c r="P103" i="11"/>
  <c r="Q103" i="11"/>
  <c r="N104" i="11"/>
  <c r="O104" i="11"/>
  <c r="P104" i="11"/>
  <c r="Q104" i="11"/>
  <c r="N105" i="11"/>
  <c r="O105" i="11"/>
  <c r="P105" i="11"/>
  <c r="Q105" i="11"/>
  <c r="N106" i="11"/>
  <c r="O106" i="11"/>
  <c r="P106" i="11"/>
  <c r="Q106" i="11"/>
  <c r="N107" i="11"/>
  <c r="O107" i="11"/>
  <c r="P107" i="11"/>
  <c r="Q107" i="11"/>
  <c r="N108" i="11"/>
  <c r="O108" i="11"/>
  <c r="P108" i="11"/>
  <c r="Q108" i="11"/>
  <c r="N109" i="11"/>
  <c r="O109" i="11"/>
  <c r="P109" i="11"/>
  <c r="Q109" i="11"/>
  <c r="N110" i="11"/>
  <c r="O110" i="11"/>
  <c r="P110" i="11"/>
  <c r="Q110" i="11"/>
  <c r="N111" i="11"/>
  <c r="O111" i="11"/>
  <c r="P111" i="11"/>
  <c r="Q111" i="11"/>
  <c r="N112" i="11"/>
  <c r="O112" i="11"/>
  <c r="P112" i="11"/>
  <c r="Q112" i="11"/>
  <c r="N113" i="11"/>
  <c r="O113" i="11"/>
  <c r="P113" i="11"/>
  <c r="Q113" i="11"/>
  <c r="N114" i="11"/>
  <c r="O114" i="11"/>
  <c r="P114" i="11"/>
  <c r="Q114" i="11"/>
  <c r="N115" i="11"/>
  <c r="O115" i="11"/>
  <c r="P115" i="11"/>
  <c r="Q115" i="11"/>
  <c r="N116" i="11"/>
  <c r="O116" i="11"/>
  <c r="P116" i="11"/>
  <c r="Q116" i="11"/>
  <c r="N117" i="11"/>
  <c r="O117" i="11"/>
  <c r="P117" i="11"/>
  <c r="Q117" i="11"/>
  <c r="N118" i="11"/>
  <c r="O118" i="11"/>
  <c r="P118" i="11"/>
  <c r="Q118" i="11"/>
  <c r="N119" i="11"/>
  <c r="O119" i="11"/>
  <c r="P119" i="11"/>
  <c r="Q119" i="11"/>
  <c r="N120" i="11"/>
  <c r="O120" i="11"/>
  <c r="P120" i="11"/>
  <c r="Q120" i="11"/>
  <c r="N121" i="11"/>
  <c r="O121" i="11"/>
  <c r="P121" i="11"/>
  <c r="Q121" i="11"/>
  <c r="N122" i="11"/>
  <c r="O122" i="11"/>
  <c r="P122" i="11"/>
  <c r="Q122" i="11"/>
  <c r="N123" i="11"/>
  <c r="O123" i="11"/>
  <c r="P123" i="11"/>
  <c r="Q123" i="11"/>
  <c r="N124" i="11"/>
  <c r="O124" i="11"/>
  <c r="P124" i="11"/>
  <c r="Q124" i="11"/>
  <c r="N125" i="11"/>
  <c r="O125" i="11"/>
  <c r="P125" i="11"/>
  <c r="Q125" i="11"/>
  <c r="N126" i="11"/>
  <c r="O126" i="11"/>
  <c r="P126" i="11"/>
  <c r="Q126" i="11"/>
  <c r="N127" i="11"/>
  <c r="O127" i="11"/>
  <c r="P127" i="11"/>
  <c r="Q127" i="11"/>
  <c r="N128" i="11"/>
  <c r="O128" i="11"/>
  <c r="P128" i="11"/>
  <c r="Q128" i="11"/>
  <c r="N129" i="11"/>
  <c r="O129" i="11"/>
  <c r="P129" i="11"/>
  <c r="Q129" i="11"/>
  <c r="N130" i="11"/>
  <c r="O130" i="11"/>
  <c r="P130" i="11"/>
  <c r="Q130" i="11"/>
  <c r="N131" i="11"/>
  <c r="O131" i="11"/>
  <c r="P131" i="11"/>
  <c r="Q131" i="11"/>
  <c r="N132" i="11"/>
  <c r="O132" i="11"/>
  <c r="P132" i="11"/>
  <c r="Q132" i="11"/>
  <c r="N133" i="11"/>
  <c r="O133" i="11"/>
  <c r="P133" i="11"/>
  <c r="Q133" i="11"/>
  <c r="N134" i="11"/>
  <c r="O134" i="11"/>
  <c r="P134" i="11"/>
  <c r="Q134" i="11"/>
  <c r="N135" i="11"/>
  <c r="O135" i="11"/>
  <c r="P135" i="11"/>
  <c r="Q135" i="11"/>
  <c r="N136" i="11"/>
  <c r="O136" i="11"/>
  <c r="P136" i="11"/>
  <c r="Q136" i="11"/>
  <c r="N137" i="11"/>
  <c r="O137" i="11"/>
  <c r="P137" i="11"/>
  <c r="Q137" i="11"/>
  <c r="N138" i="11"/>
  <c r="O138" i="11"/>
  <c r="P138" i="11"/>
  <c r="Q138" i="11"/>
  <c r="N139" i="11"/>
  <c r="O139" i="11"/>
  <c r="P139" i="11"/>
  <c r="Q139" i="11"/>
  <c r="N140" i="11"/>
  <c r="O140" i="11"/>
  <c r="P140" i="11"/>
  <c r="Q140" i="11"/>
  <c r="N141" i="11"/>
  <c r="O141" i="11"/>
  <c r="P141" i="11"/>
  <c r="Q141" i="11"/>
  <c r="N142" i="11"/>
  <c r="O142" i="11"/>
  <c r="P142" i="11"/>
  <c r="Q142" i="11"/>
  <c r="N143" i="11"/>
  <c r="O143" i="11"/>
  <c r="P143" i="11"/>
  <c r="Q143" i="11"/>
  <c r="N144" i="11"/>
  <c r="O144" i="11"/>
  <c r="P144" i="11"/>
  <c r="Q144" i="11"/>
  <c r="N145" i="11"/>
  <c r="O145" i="11"/>
  <c r="P145" i="11"/>
  <c r="Q145" i="11"/>
  <c r="N146" i="11"/>
  <c r="O146" i="11"/>
  <c r="P146" i="11"/>
  <c r="Q146" i="11"/>
  <c r="N147" i="11"/>
  <c r="O147" i="11"/>
  <c r="P147" i="11"/>
  <c r="Q147" i="11"/>
  <c r="N148" i="11"/>
  <c r="O148" i="11"/>
  <c r="P148" i="11"/>
  <c r="Q148" i="11"/>
  <c r="N149" i="11"/>
  <c r="O149" i="11"/>
  <c r="P149" i="11"/>
  <c r="Q149" i="11"/>
  <c r="N150" i="11"/>
  <c r="O150" i="11"/>
  <c r="P150" i="11"/>
  <c r="Q150" i="11"/>
  <c r="N151" i="11"/>
  <c r="O151" i="11"/>
  <c r="P151" i="11"/>
  <c r="Q151" i="11"/>
  <c r="N152" i="11"/>
  <c r="O152" i="11"/>
  <c r="P152" i="11"/>
  <c r="Q152" i="11"/>
  <c r="N153" i="11"/>
  <c r="O153" i="11"/>
  <c r="P153" i="11"/>
  <c r="Q153" i="11"/>
  <c r="N154" i="11"/>
  <c r="O154" i="11"/>
  <c r="P154" i="11"/>
  <c r="Q154" i="11"/>
  <c r="N155" i="11"/>
  <c r="O155" i="11"/>
  <c r="P155" i="11"/>
  <c r="Q155" i="11"/>
  <c r="N156" i="11"/>
  <c r="O156" i="11"/>
  <c r="P156" i="11"/>
  <c r="Q156" i="11"/>
  <c r="N157" i="11"/>
  <c r="O157" i="11"/>
  <c r="P157" i="11"/>
  <c r="Q157" i="11"/>
  <c r="N158" i="11"/>
  <c r="O158" i="11"/>
  <c r="P158" i="11"/>
  <c r="Q158" i="11"/>
  <c r="N159" i="11"/>
  <c r="O159" i="11"/>
  <c r="P159" i="11"/>
  <c r="Q159" i="11"/>
  <c r="N160" i="11"/>
  <c r="O160" i="11"/>
  <c r="P160" i="11"/>
  <c r="Q160" i="11"/>
  <c r="N161" i="11"/>
  <c r="O161" i="11"/>
  <c r="P161" i="11"/>
  <c r="Q161" i="11"/>
  <c r="N162" i="11"/>
  <c r="O162" i="11"/>
  <c r="P162" i="11"/>
  <c r="Q162" i="11"/>
  <c r="N163" i="11"/>
  <c r="O163" i="11"/>
  <c r="P163" i="11"/>
  <c r="Q163" i="11"/>
  <c r="N164" i="11"/>
  <c r="O164" i="11"/>
  <c r="P164" i="11"/>
  <c r="Q164" i="11"/>
  <c r="N165" i="11"/>
  <c r="O165" i="11"/>
  <c r="P165" i="11"/>
  <c r="Q165" i="11"/>
  <c r="N166" i="11"/>
  <c r="O166" i="11"/>
  <c r="P166" i="11"/>
  <c r="Q166" i="11"/>
  <c r="O167" i="11"/>
  <c r="P167" i="11"/>
  <c r="Q167" i="11"/>
  <c r="N168" i="11"/>
  <c r="O168" i="11"/>
  <c r="P168" i="11"/>
  <c r="Q168" i="11"/>
  <c r="N169" i="11"/>
  <c r="O169" i="11"/>
  <c r="P169" i="11"/>
  <c r="Q169" i="11"/>
  <c r="N170" i="11"/>
  <c r="O170" i="11"/>
  <c r="P170" i="11"/>
  <c r="Q170" i="11"/>
  <c r="N171" i="11"/>
  <c r="O171" i="11"/>
  <c r="P171" i="11"/>
  <c r="Q171" i="11"/>
  <c r="N172" i="11"/>
  <c r="O172" i="11"/>
  <c r="P172" i="11"/>
  <c r="Q172" i="11"/>
  <c r="N173" i="11"/>
  <c r="O173" i="11"/>
  <c r="P173" i="11"/>
  <c r="Q173" i="11"/>
  <c r="N174" i="11"/>
  <c r="O174" i="11"/>
  <c r="P174" i="11"/>
  <c r="Q174" i="11"/>
  <c r="N175" i="11"/>
  <c r="O175" i="11"/>
  <c r="P175" i="11"/>
  <c r="Q175" i="11"/>
  <c r="N176" i="11"/>
  <c r="O176" i="11"/>
  <c r="P176" i="11"/>
  <c r="Q176" i="11"/>
  <c r="N177" i="11"/>
  <c r="O177" i="11"/>
  <c r="P177" i="11"/>
  <c r="Q177" i="11"/>
  <c r="N178" i="11"/>
  <c r="O178" i="11"/>
  <c r="P178" i="11"/>
  <c r="Q178" i="11"/>
  <c r="N179" i="11"/>
  <c r="O179" i="11"/>
  <c r="P179" i="11"/>
  <c r="Q179" i="11"/>
  <c r="N180" i="11"/>
  <c r="O180" i="11"/>
  <c r="P180" i="11"/>
  <c r="Q180" i="11"/>
  <c r="N181" i="11"/>
  <c r="O181" i="11"/>
  <c r="P181" i="11"/>
  <c r="Q181" i="11"/>
  <c r="N182" i="11"/>
  <c r="O182" i="11"/>
  <c r="P182" i="11"/>
  <c r="Q182" i="11"/>
  <c r="N183" i="11"/>
  <c r="O183" i="11"/>
  <c r="P183" i="11"/>
  <c r="Q183" i="11"/>
  <c r="N184" i="11"/>
  <c r="O184" i="11"/>
  <c r="P184" i="11"/>
  <c r="Q184" i="11"/>
  <c r="N185" i="11"/>
  <c r="O185" i="11"/>
  <c r="P185" i="11"/>
  <c r="Q185" i="11"/>
  <c r="N186" i="11"/>
  <c r="O186" i="11"/>
  <c r="P186" i="11"/>
  <c r="Q186" i="11"/>
  <c r="N187" i="11"/>
  <c r="O187" i="11"/>
  <c r="P187" i="11"/>
  <c r="Q187" i="11"/>
  <c r="N188" i="11"/>
  <c r="O188" i="11"/>
  <c r="P188" i="11"/>
  <c r="Q188" i="11"/>
  <c r="N189" i="11"/>
  <c r="O189" i="11"/>
  <c r="P189" i="11"/>
  <c r="Q189" i="11"/>
  <c r="N190" i="11"/>
  <c r="O190" i="11"/>
  <c r="P190" i="11"/>
  <c r="Q190" i="11"/>
  <c r="N191" i="11"/>
  <c r="O191" i="11"/>
  <c r="P191" i="11"/>
  <c r="Q191" i="11"/>
  <c r="N192" i="11"/>
  <c r="O192" i="11"/>
  <c r="P192" i="11"/>
  <c r="Q192" i="11"/>
  <c r="N193" i="11"/>
  <c r="O193" i="11"/>
  <c r="P193" i="11"/>
  <c r="Q193" i="11"/>
  <c r="N194" i="11"/>
  <c r="O194" i="11"/>
  <c r="P194" i="11"/>
  <c r="Q194" i="11"/>
  <c r="N195" i="11"/>
  <c r="O195" i="11"/>
  <c r="P195" i="11"/>
  <c r="Q195" i="11"/>
  <c r="N196" i="11"/>
  <c r="O196" i="11"/>
  <c r="P196" i="11"/>
  <c r="Q196" i="11"/>
  <c r="N197" i="11"/>
  <c r="O197" i="11"/>
  <c r="P197" i="11"/>
  <c r="Q197" i="11"/>
  <c r="N198" i="11"/>
  <c r="O198" i="11"/>
  <c r="P198" i="11"/>
  <c r="Q198" i="11"/>
  <c r="N199" i="11"/>
  <c r="O199" i="11"/>
  <c r="P199" i="11"/>
  <c r="Q199" i="11"/>
  <c r="N200" i="11"/>
  <c r="O200" i="11"/>
  <c r="P200" i="11"/>
  <c r="Q200" i="11"/>
  <c r="N201" i="11"/>
  <c r="O201" i="11"/>
  <c r="P201" i="11"/>
  <c r="Q201" i="11"/>
  <c r="N202" i="11"/>
  <c r="O202" i="11"/>
  <c r="P202" i="11"/>
  <c r="Q202" i="11"/>
  <c r="N203" i="11"/>
  <c r="O203" i="11"/>
  <c r="P203" i="11"/>
  <c r="Q203" i="11"/>
  <c r="N204" i="11"/>
  <c r="O204" i="11"/>
  <c r="P204" i="11"/>
  <c r="Q204" i="11"/>
  <c r="N205" i="11"/>
  <c r="O205" i="11"/>
  <c r="P205" i="11"/>
  <c r="Q205" i="11"/>
  <c r="N206" i="11"/>
  <c r="O206" i="11"/>
  <c r="P206" i="11"/>
  <c r="Q206" i="11"/>
  <c r="N207" i="11"/>
  <c r="O207" i="11"/>
  <c r="P207" i="11"/>
  <c r="Q207" i="11"/>
  <c r="N208" i="11"/>
  <c r="O208" i="11"/>
  <c r="P208" i="11"/>
  <c r="Q208" i="11"/>
  <c r="N209" i="11"/>
  <c r="O209" i="11"/>
  <c r="P209" i="11"/>
  <c r="Q209" i="11"/>
  <c r="N210" i="11"/>
  <c r="O210" i="11"/>
  <c r="P210" i="11"/>
  <c r="Q210" i="11"/>
  <c r="N211" i="11"/>
  <c r="O211" i="11"/>
  <c r="P211" i="11"/>
  <c r="Q211" i="11"/>
  <c r="N212" i="11"/>
  <c r="O212" i="11"/>
  <c r="P212" i="11"/>
  <c r="Q212" i="11"/>
  <c r="N213" i="11"/>
  <c r="O213" i="11"/>
  <c r="P213" i="11"/>
  <c r="Q213" i="11"/>
  <c r="N214" i="11"/>
  <c r="O214" i="11"/>
  <c r="P214" i="11"/>
  <c r="Q214" i="11"/>
  <c r="N215" i="11"/>
  <c r="O215" i="11"/>
  <c r="P215" i="11"/>
  <c r="Q215" i="11"/>
  <c r="N216" i="11"/>
  <c r="O216" i="11"/>
  <c r="P216" i="11"/>
  <c r="Q216" i="11"/>
  <c r="N217" i="11"/>
  <c r="O217" i="11"/>
  <c r="P217" i="11"/>
  <c r="Q217" i="11"/>
  <c r="N218" i="11"/>
  <c r="O218" i="11"/>
  <c r="P218" i="11"/>
  <c r="Q218" i="11"/>
  <c r="N219" i="11"/>
  <c r="O219" i="11"/>
  <c r="P219" i="11"/>
  <c r="Q219" i="11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9" i="12"/>
  <c r="Q11" i="11"/>
  <c r="P11" i="11"/>
  <c r="O11" i="11"/>
  <c r="N11" i="11"/>
  <c r="AZ5" i="36" l="1"/>
  <c r="BB53" i="36"/>
  <c r="AZ53" i="36"/>
  <c r="BB10" i="36"/>
  <c r="AZ10" i="36"/>
  <c r="BB28" i="36"/>
  <c r="AZ28" i="36"/>
  <c r="BB46" i="36"/>
  <c r="AZ46" i="36"/>
  <c r="AZ64" i="36"/>
  <c r="BB64" i="36"/>
  <c r="AZ47" i="36"/>
  <c r="BB47" i="36"/>
  <c r="BB35" i="36"/>
  <c r="AZ35" i="36"/>
  <c r="BB3" i="36"/>
  <c r="AZ3" i="36"/>
  <c r="BB21" i="36"/>
  <c r="AZ21" i="36"/>
  <c r="BB39" i="36"/>
  <c r="AZ39" i="36"/>
  <c r="BB57" i="36"/>
  <c r="AZ57" i="36"/>
  <c r="BB17" i="36"/>
  <c r="AZ17" i="36"/>
  <c r="BB8" i="36"/>
  <c r="AZ8" i="36"/>
  <c r="AZ26" i="36"/>
  <c r="BB26" i="36"/>
  <c r="AZ44" i="36"/>
  <c r="BB44" i="36"/>
  <c r="BB62" i="36"/>
  <c r="AZ62" i="36"/>
  <c r="AZ12" i="36"/>
  <c r="BB12" i="36"/>
  <c r="BB30" i="36"/>
  <c r="AZ30" i="36"/>
  <c r="AZ48" i="36"/>
  <c r="BB48" i="36"/>
  <c r="AZ66" i="36"/>
  <c r="BB66" i="36"/>
  <c r="BB19" i="36"/>
  <c r="AZ19" i="36"/>
  <c r="AZ37" i="36"/>
  <c r="BB37" i="36"/>
  <c r="BB59" i="36"/>
  <c r="AZ59" i="36"/>
  <c r="BB16" i="36"/>
  <c r="AZ16" i="36"/>
  <c r="AZ34" i="36"/>
  <c r="BB34" i="36"/>
  <c r="AZ52" i="36"/>
  <c r="BB52" i="36"/>
  <c r="BB70" i="36"/>
  <c r="AZ70" i="36"/>
  <c r="BB71" i="36"/>
  <c r="AZ71" i="36"/>
  <c r="BB41" i="36"/>
  <c r="AZ41" i="36"/>
  <c r="BB9" i="36"/>
  <c r="AZ9" i="36"/>
  <c r="BB27" i="36"/>
  <c r="AZ27" i="36"/>
  <c r="AZ45" i="36"/>
  <c r="BB45" i="36"/>
  <c r="AZ63" i="36"/>
  <c r="BB63" i="36"/>
  <c r="BB29" i="36"/>
  <c r="AZ29" i="36"/>
  <c r="BB14" i="36"/>
  <c r="AZ14" i="36"/>
  <c r="AZ32" i="36"/>
  <c r="BB32" i="36"/>
  <c r="BB50" i="36"/>
  <c r="AZ50" i="36"/>
  <c r="AZ68" i="36"/>
  <c r="BB68" i="36"/>
  <c r="BB18" i="36"/>
  <c r="AZ18" i="36"/>
  <c r="BB36" i="36"/>
  <c r="AZ36" i="36"/>
  <c r="BB54" i="36"/>
  <c r="AZ54" i="36"/>
  <c r="BB7" i="36"/>
  <c r="AZ7" i="36"/>
  <c r="BB25" i="36"/>
  <c r="AZ25" i="36"/>
  <c r="AZ43" i="36"/>
  <c r="BB43" i="36"/>
  <c r="BB61" i="36"/>
  <c r="AZ61" i="36"/>
  <c r="BB55" i="36"/>
  <c r="AZ55" i="36"/>
  <c r="BC105" i="31"/>
  <c r="BC95" i="31"/>
  <c r="BC106" i="31"/>
  <c r="BC81" i="31"/>
  <c r="BC2" i="31"/>
  <c r="BC104" i="31"/>
  <c r="BC83" i="31"/>
  <c r="BC88" i="31"/>
  <c r="BC114" i="31"/>
  <c r="BC97" i="31"/>
  <c r="BC87" i="31"/>
  <c r="BC79" i="31"/>
  <c r="BC93" i="31"/>
  <c r="BC112" i="31"/>
  <c r="BC99" i="31"/>
  <c r="BC84" i="31"/>
  <c r="BC108" i="31"/>
  <c r="BC75" i="31"/>
  <c r="BC119" i="31"/>
  <c r="BC110" i="31"/>
  <c r="BC122" i="31"/>
  <c r="BC85" i="31"/>
  <c r="BC96" i="31"/>
  <c r="BC94" i="31"/>
  <c r="BC80" i="31"/>
  <c r="BC107" i="31"/>
  <c r="BC92" i="31"/>
  <c r="BC123" i="31"/>
  <c r="BC116" i="31"/>
  <c r="BC124" i="31"/>
  <c r="BC109" i="31"/>
  <c r="BC121" i="31"/>
  <c r="BC115" i="31"/>
  <c r="BC131" i="31"/>
  <c r="BC118" i="31"/>
  <c r="BC101" i="31"/>
  <c r="BC102" i="31"/>
  <c r="BC132" i="31"/>
  <c r="BC91" i="31"/>
  <c r="BC98" i="31"/>
  <c r="BC73" i="31"/>
  <c r="BC117" i="31"/>
  <c r="BC76" i="31"/>
  <c r="BC120" i="31"/>
  <c r="BC100" i="31"/>
  <c r="BC113" i="31"/>
  <c r="BC90" i="31"/>
  <c r="BC130" i="31"/>
  <c r="BC77" i="31"/>
  <c r="BC127" i="31"/>
  <c r="BC103" i="31"/>
  <c r="BC125" i="31"/>
  <c r="BC111" i="31"/>
  <c r="BC72" i="31"/>
  <c r="BC128" i="31"/>
  <c r="BC78" i="31"/>
  <c r="BC86" i="31"/>
  <c r="BC74" i="31"/>
  <c r="BC129" i="31"/>
  <c r="BC89" i="31"/>
  <c r="BC126" i="31"/>
  <c r="BC82" i="31"/>
  <c r="BC20" i="31"/>
  <c r="BC38" i="31"/>
  <c r="BC56" i="31"/>
  <c r="BC6" i="31"/>
  <c r="BC24" i="31"/>
  <c r="BC42" i="31"/>
  <c r="BC60" i="31"/>
  <c r="BC13" i="31"/>
  <c r="BC31" i="31"/>
  <c r="BC49" i="31"/>
  <c r="BC67" i="31"/>
  <c r="AZ23" i="36"/>
  <c r="BB23" i="36"/>
  <c r="AZ4" i="36"/>
  <c r="BB4" i="36"/>
  <c r="BB22" i="36"/>
  <c r="AZ22" i="36"/>
  <c r="BB40" i="36"/>
  <c r="AZ40" i="36"/>
  <c r="AZ58" i="36"/>
  <c r="BB58" i="36"/>
  <c r="BB11" i="36"/>
  <c r="AZ11" i="36"/>
  <c r="BB65" i="36"/>
  <c r="AZ65" i="36"/>
  <c r="BB15" i="36"/>
  <c r="AZ15" i="36"/>
  <c r="BB33" i="36"/>
  <c r="AZ33" i="36"/>
  <c r="BB51" i="36"/>
  <c r="AZ51" i="36"/>
  <c r="AZ69" i="36"/>
  <c r="BB69" i="36"/>
  <c r="BB5" i="36"/>
  <c r="BB116" i="36"/>
  <c r="BB91" i="36"/>
  <c r="AZ2" i="36"/>
  <c r="BB118" i="36"/>
  <c r="BB110" i="36"/>
  <c r="BB94" i="36"/>
  <c r="BB126" i="36"/>
  <c r="BB2" i="36"/>
  <c r="BB108" i="36"/>
  <c r="BB103" i="36"/>
  <c r="BB98" i="36"/>
  <c r="BB123" i="36"/>
  <c r="BB102" i="36"/>
  <c r="BB115" i="36"/>
  <c r="BB72" i="36"/>
  <c r="BB83" i="36"/>
  <c r="BB132" i="36"/>
  <c r="BB131" i="36"/>
  <c r="BB74" i="36"/>
  <c r="BB82" i="36"/>
  <c r="BB101" i="36"/>
  <c r="BB76" i="36"/>
  <c r="BB87" i="36"/>
  <c r="BB77" i="36"/>
  <c r="BB81" i="36"/>
  <c r="BB129" i="36"/>
  <c r="BB111" i="36"/>
  <c r="BB121" i="36"/>
  <c r="BB120" i="36"/>
  <c r="BB85" i="36"/>
  <c r="BB124" i="36"/>
  <c r="BB78" i="36"/>
  <c r="BB122" i="36"/>
  <c r="BB84" i="36"/>
  <c r="BB114" i="36"/>
  <c r="BB80" i="36"/>
  <c r="BB99" i="36"/>
  <c r="BB109" i="36"/>
  <c r="BB96" i="36"/>
  <c r="BB90" i="36"/>
  <c r="BB125" i="36"/>
  <c r="BB112" i="36"/>
  <c r="BB127" i="36"/>
  <c r="BB113" i="36"/>
  <c r="BB75" i="36"/>
  <c r="BB107" i="36"/>
  <c r="BB117" i="36"/>
  <c r="BB130" i="36"/>
  <c r="BB79" i="36"/>
  <c r="BB86" i="36"/>
  <c r="BB128" i="36"/>
  <c r="BB89" i="36"/>
  <c r="BB105" i="36"/>
  <c r="BB100" i="36"/>
  <c r="BB119" i="36"/>
  <c r="BB104" i="36"/>
  <c r="BB88" i="36"/>
  <c r="BB97" i="36"/>
  <c r="BB92" i="36"/>
  <c r="BB106" i="36"/>
  <c r="BB93" i="36"/>
  <c r="BB95" i="36"/>
  <c r="BB73" i="36"/>
  <c r="BB20" i="36"/>
  <c r="AZ20" i="36"/>
  <c r="AZ38" i="36"/>
  <c r="BB38" i="36"/>
  <c r="BB56" i="36"/>
  <c r="AZ56" i="36"/>
  <c r="BB6" i="36"/>
  <c r="AZ6" i="36"/>
  <c r="AZ24" i="36"/>
  <c r="BB24" i="36"/>
  <c r="BB42" i="36"/>
  <c r="AZ42" i="36"/>
  <c r="AZ60" i="36"/>
  <c r="BB60" i="36"/>
  <c r="BB13" i="36"/>
  <c r="AZ13" i="36"/>
  <c r="AZ31" i="36"/>
  <c r="BB31" i="36"/>
  <c r="BB49" i="36"/>
  <c r="AZ49" i="36"/>
  <c r="AZ67" i="36"/>
  <c r="BB67" i="36"/>
  <c r="K3" i="12"/>
  <c r="K5" i="12"/>
  <c r="K4" i="12"/>
  <c r="H162" i="12"/>
  <c r="AI131" i="16"/>
  <c r="AI10" i="16"/>
  <c r="AI23" i="16"/>
  <c r="AI35" i="16"/>
  <c r="AI55" i="16"/>
  <c r="AI67" i="16"/>
  <c r="AI73" i="16"/>
  <c r="AI81" i="16"/>
  <c r="AI94" i="16"/>
  <c r="AI106" i="16"/>
  <c r="AI118" i="16"/>
  <c r="AI124" i="16"/>
  <c r="AI130" i="16"/>
  <c r="AI9" i="16"/>
  <c r="AI34" i="16"/>
  <c r="AI40" i="16"/>
  <c r="AI48" i="16"/>
  <c r="AI60" i="16"/>
  <c r="AI72" i="16"/>
  <c r="AI87" i="16"/>
  <c r="AI99" i="16"/>
  <c r="AI111" i="16"/>
  <c r="AI2" i="16"/>
  <c r="AI14" i="16"/>
  <c r="AI27" i="16"/>
  <c r="AI39" i="16"/>
  <c r="AI47" i="16"/>
  <c r="AI65" i="16"/>
  <c r="AI77" i="16"/>
  <c r="AI86" i="16"/>
  <c r="AI92" i="16"/>
  <c r="AI104" i="16"/>
  <c r="AI122" i="16"/>
  <c r="AI7" i="16"/>
  <c r="AI13" i="16"/>
  <c r="AI19" i="16"/>
  <c r="AI26" i="16"/>
  <c r="AI32" i="16"/>
  <c r="AI38" i="16"/>
  <c r="AI45" i="16"/>
  <c r="AI52" i="16"/>
  <c r="AI58" i="16"/>
  <c r="AI64" i="16"/>
  <c r="AI70" i="16"/>
  <c r="AI76" i="16"/>
  <c r="AI84" i="16"/>
  <c r="AI91" i="16"/>
  <c r="AI97" i="16"/>
  <c r="AI103" i="16"/>
  <c r="AI109" i="16"/>
  <c r="AI115" i="16"/>
  <c r="AI121" i="16"/>
  <c r="AI4" i="16"/>
  <c r="AI16" i="16"/>
  <c r="AI29" i="16"/>
  <c r="AI41" i="16"/>
  <c r="AI49" i="16"/>
  <c r="AI61" i="16"/>
  <c r="AI88" i="16"/>
  <c r="AI100" i="16"/>
  <c r="AI112" i="16"/>
  <c r="AI3" i="16"/>
  <c r="AI15" i="16"/>
  <c r="AI22" i="16"/>
  <c r="AI28" i="16"/>
  <c r="AI54" i="16"/>
  <c r="AI66" i="16"/>
  <c r="AI78" i="16"/>
  <c r="AI93" i="16"/>
  <c r="AI105" i="16"/>
  <c r="AI117" i="16"/>
  <c r="AI123" i="16"/>
  <c r="AI129" i="16"/>
  <c r="AI8" i="16"/>
  <c r="AI20" i="16"/>
  <c r="AI33" i="16"/>
  <c r="AI53" i="16"/>
  <c r="AI59" i="16"/>
  <c r="AI71" i="16"/>
  <c r="AI98" i="16"/>
  <c r="AI110" i="16"/>
  <c r="AI116" i="16"/>
  <c r="AI128" i="16"/>
  <c r="AI6" i="16"/>
  <c r="AI12" i="16"/>
  <c r="AI18" i="16"/>
  <c r="AI25" i="16"/>
  <c r="AI31" i="16"/>
  <c r="AI37" i="16"/>
  <c r="AI44" i="16"/>
  <c r="AI51" i="16"/>
  <c r="AI57" i="16"/>
  <c r="AI63" i="16"/>
  <c r="AI69" i="16"/>
  <c r="AI75" i="16"/>
  <c r="AI83" i="16"/>
  <c r="AI90" i="16"/>
  <c r="AI96" i="16"/>
  <c r="AI102" i="16"/>
  <c r="AI108" i="16"/>
  <c r="AI114" i="16"/>
  <c r="AI120" i="16"/>
  <c r="AI127" i="16"/>
  <c r="AI2" i="15"/>
</calcChain>
</file>

<file path=xl/sharedStrings.xml><?xml version="1.0" encoding="utf-8"?>
<sst xmlns="http://schemas.openxmlformats.org/spreadsheetml/2006/main" count="5132" uniqueCount="413">
  <si>
    <t>date</t>
  </si>
  <si>
    <t>obs_gdp</t>
  </si>
  <si>
    <t>obs_gdpdeflator</t>
  </si>
  <si>
    <t>obs_nominalrate</t>
  </si>
  <si>
    <t>obs_longinflation</t>
  </si>
  <si>
    <t>obs_longrate</t>
  </si>
  <si>
    <t>observation_date</t>
  </si>
  <si>
    <t>PCECTPI</t>
  </si>
  <si>
    <t>50.0% LB</t>
  </si>
  <si>
    <t>50.0% UB</t>
  </si>
  <si>
    <t>mean</t>
  </si>
  <si>
    <t>wFG</t>
  </si>
  <si>
    <t>woFG</t>
  </si>
  <si>
    <t>Date</t>
  </si>
  <si>
    <t>PCECTPI (yoy growth rate inflation) - source:https://fred.stlouisfed.org/series/PCECTPI</t>
  </si>
  <si>
    <t>GDP percent change yoy</t>
  </si>
  <si>
    <t>GDP (yoy, apr)</t>
  </si>
  <si>
    <t>Inflation (yoy, apr)</t>
  </si>
  <si>
    <t>Policy rate (quarterly average, apr)</t>
  </si>
  <si>
    <t>NBER Recession</t>
  </si>
  <si>
    <t>5-year real rate gap - with FG (rhs)</t>
  </si>
  <si>
    <t>Real rate gap - with FG (lhs)</t>
  </si>
  <si>
    <t>Real rate gap - without FG (lhs)</t>
  </si>
  <si>
    <t>5-year real rate gap - without FG (rhs)</t>
  </si>
  <si>
    <t>TIME PERIOD</t>
  </si>
  <si>
    <t>HICP - Overall index (ICP.M.U2.N.000000.4.ANR) - Modified value (Quarterly)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</si>
  <si>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</si>
  <si>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</si>
  <si>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</si>
  <si>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</si>
  <si>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</si>
  <si>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</si>
  <si>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</si>
  <si>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</si>
  <si>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</si>
  <si>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</si>
  <si>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</si>
  <si>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</si>
  <si>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</si>
  <si>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</si>
  <si>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</si>
  <si>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</si>
  <si>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</si>
  <si>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</si>
  <si>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</si>
  <si>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</si>
  <si>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</si>
  <si>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</si>
  <si>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</si>
  <si>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</si>
  <si>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</si>
  <si>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</si>
  <si>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</si>
  <si>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</si>
  <si>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</si>
  <si>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</si>
  <si>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</si>
  <si>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</si>
  <si>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</si>
  <si>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</si>
  <si>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</si>
  <si>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</si>
  <si>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</si>
  <si>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</si>
  <si>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</si>
  <si>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</si>
  <si>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</si>
  <si>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</si>
  <si>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</si>
  <si>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</si>
  <si>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</si>
  <si>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</si>
  <si>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</si>
  <si>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</si>
  <si>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</si>
  <si>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</si>
  <si>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</si>
  <si>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</si>
  <si>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</si>
  <si>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</si>
  <si>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</si>
  <si>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</si>
  <si>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</si>
  <si>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</si>
  <si>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</si>
  <si>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</si>
  <si>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</si>
  <si>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</si>
  <si>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</si>
  <si>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</si>
  <si>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</si>
  <si>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</si>
  <si>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</si>
  <si>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</si>
  <si>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</si>
  <si>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</si>
  <si>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</si>
  <si>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</si>
  <si>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</si>
  <si>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</si>
  <si>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</si>
  <si>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</si>
  <si>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</si>
  <si>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</si>
  <si>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</si>
  <si>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</si>
  <si>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</si>
  <si>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</si>
  <si>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</si>
  <si>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</si>
  <si>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</si>
  <si>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</si>
  <si>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</si>
  <si>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</si>
  <si>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</si>
  <si>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</si>
  <si>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</si>
  <si>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</si>
  <si>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</si>
  <si>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</si>
  <si>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</si>
  <si>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</si>
  <si>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</si>
  <si>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</si>
  <si>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</si>
  <si>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</si>
  <si>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</si>
  <si>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</si>
  <si>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</si>
  <si>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</si>
  <si>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</si>
  <si>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</si>
  <si>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</si>
  <si>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</si>
  <si>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</si>
  <si>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</si>
  <si>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</si>
  <si>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</si>
  <si>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</si>
  <si>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</si>
  <si>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</si>
  <si>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Gross domestic product at market prices (MNA.Q.Y.I9.W2.S1.S1.B.B1GQ._Z._Z._Z.EUR.LR.N) - Modified value (Year-to-year %-change)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</si>
  <si>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</si>
  <si>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</si>
  <si>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Final data point: 2025Q2</t>
  </si>
  <si>
    <t>All estimates are one-sided</t>
  </si>
  <si>
    <t>Trend Growth (g), Annualized</t>
  </si>
  <si>
    <t>Other Determinants (z)</t>
  </si>
  <si>
    <t>Natural Rate (r*)</t>
  </si>
  <si>
    <t>Output Gap</t>
  </si>
  <si>
    <t>US</t>
  </si>
  <si>
    <t>Canada</t>
  </si>
  <si>
    <t>Euro Area</t>
  </si>
  <si>
    <t>NA</t>
  </si>
  <si>
    <t>DSGE r* (with FG)</t>
  </si>
  <si>
    <t>DSGE r* (without FG)</t>
  </si>
  <si>
    <t>HLW r*</t>
  </si>
  <si>
    <t>DSGE r*</t>
  </si>
  <si>
    <t>Chart</t>
  </si>
  <si>
    <t>Government</t>
  </si>
  <si>
    <t>Liquidity</t>
  </si>
  <si>
    <t>Safety</t>
  </si>
  <si>
    <t>Technology</t>
  </si>
  <si>
    <t>Financial Frictions</t>
  </si>
  <si>
    <t>Investment Specific Technology</t>
  </si>
  <si>
    <t>Price Markups</t>
  </si>
  <si>
    <t>Wage Markups</t>
  </si>
  <si>
    <t>Others</t>
  </si>
  <si>
    <t>g</t>
  </si>
  <si>
    <t>b_liq</t>
  </si>
  <si>
    <t>b_safe</t>
  </si>
  <si>
    <t>FF</t>
  </si>
  <si>
    <t>z</t>
  </si>
  <si>
    <t>p-mkp</t>
  </si>
  <si>
    <t>w-mkp</t>
  </si>
  <si>
    <t>pol</t>
  </si>
  <si>
    <t>fg1</t>
  </si>
  <si>
    <t>fg2</t>
  </si>
  <si>
    <t>fg3</t>
  </si>
  <si>
    <t>fg4</t>
  </si>
  <si>
    <t>fg5</t>
  </si>
  <si>
    <t>fg6</t>
  </si>
  <si>
    <t>pi-LR</t>
  </si>
  <si>
    <t>mu</t>
  </si>
  <si>
    <t>me</t>
  </si>
  <si>
    <t>zp</t>
  </si>
  <si>
    <t>dt</t>
  </si>
  <si>
    <t>1960-2024</t>
  </si>
  <si>
    <t>1990-2008</t>
  </si>
  <si>
    <t>2008-2024</t>
  </si>
  <si>
    <t>g_sh</t>
  </si>
  <si>
    <t>b_liqtil_sh</t>
  </si>
  <si>
    <t>b_liqp_sh</t>
  </si>
  <si>
    <t>b_safetil_sh</t>
  </si>
  <si>
    <t>b_safep_sh</t>
  </si>
  <si>
    <t>mu_sh</t>
  </si>
  <si>
    <t>z_sh</t>
  </si>
  <si>
    <t>lambda_f_sh</t>
  </si>
  <si>
    <t>lambda_w_sh</t>
  </si>
  <si>
    <t>rm_sh</t>
  </si>
  <si>
    <t>sigma_omega_sh</t>
  </si>
  <si>
    <t>mu_e_sh</t>
  </si>
  <si>
    <t>gamma_sh</t>
  </si>
  <si>
    <t>pi_star_sh</t>
  </si>
  <si>
    <t>lr_sh</t>
  </si>
  <si>
    <t>zp_sh</t>
  </si>
  <si>
    <t>tfp_sh</t>
  </si>
  <si>
    <t>gdpdef_sh</t>
  </si>
  <si>
    <t>corepce_sh</t>
  </si>
  <si>
    <t>gdp_sh</t>
  </si>
  <si>
    <t>gdi_sh</t>
  </si>
  <si>
    <t>BBB_sh</t>
  </si>
  <si>
    <t>AAA_sh</t>
  </si>
  <si>
    <t>rm_shl1</t>
  </si>
  <si>
    <t>rm_shl2</t>
  </si>
  <si>
    <t>rm_shl3</t>
  </si>
  <si>
    <t>rm_shl4</t>
  </si>
  <si>
    <t>rm_shl5</t>
  </si>
  <si>
    <t>rm_shl6</t>
  </si>
  <si>
    <t>dettrend</t>
  </si>
  <si>
    <t>detrendedMean</t>
  </si>
  <si>
    <t>Trend+Mean</t>
  </si>
  <si>
    <t>Obs_nominal_Rate</t>
  </si>
  <si>
    <t>Policy rate</t>
  </si>
  <si>
    <t>Shadow Rate</t>
  </si>
  <si>
    <t>0.25140269826737616</t>
  </si>
  <si>
    <t>0.011259126028248684</t>
  </si>
  <si>
    <t>0.40992743510709184</t>
  </si>
  <si>
    <t>0.15161488337152645</t>
  </si>
  <si>
    <t>obs_nominalrate1</t>
  </si>
  <si>
    <t>obs_nominalrate2</t>
  </si>
  <si>
    <t>obs_nominalrate3</t>
  </si>
  <si>
    <t>obs_nominalrate4</t>
  </si>
  <si>
    <t>obs_nominalrate5</t>
  </si>
  <si>
    <t>obs_nominalrate6</t>
  </si>
  <si>
    <t>yc1</t>
  </si>
  <si>
    <t>yc2</t>
  </si>
  <si>
    <t>yc3</t>
  </si>
  <si>
    <t>yc4</t>
  </si>
  <si>
    <t>yc5</t>
  </si>
  <si>
    <t>yc6</t>
  </si>
  <si>
    <t>Others + Initial condition</t>
  </si>
  <si>
    <t>DSGE Output (with FG)</t>
  </si>
  <si>
    <t>DSGE Output (without FG)</t>
  </si>
  <si>
    <t>HLW Output gap</t>
  </si>
  <si>
    <t>EC Output gap (cubic spline)</t>
  </si>
  <si>
    <t>IMF Output gap</t>
  </si>
  <si>
    <t>3q24</t>
  </si>
  <si>
    <t>2q24</t>
  </si>
  <si>
    <t>1q24</t>
  </si>
  <si>
    <t>4q23</t>
  </si>
  <si>
    <t>3q23</t>
  </si>
  <si>
    <t>2q23</t>
  </si>
  <si>
    <t>1q23</t>
  </si>
  <si>
    <t>4q22</t>
  </si>
  <si>
    <t>3q22</t>
  </si>
  <si>
    <t>2q22</t>
  </si>
  <si>
    <t>1q22</t>
  </si>
  <si>
    <t>4q21</t>
  </si>
  <si>
    <t>3q21</t>
  </si>
  <si>
    <t>2q21</t>
  </si>
  <si>
    <t>1q21</t>
  </si>
  <si>
    <t>4q20</t>
  </si>
  <si>
    <t>3q20</t>
  </si>
  <si>
    <t>2q20</t>
  </si>
  <si>
    <t>1q20</t>
  </si>
  <si>
    <t>4q19</t>
  </si>
  <si>
    <t>3q19</t>
  </si>
  <si>
    <t>2q19</t>
  </si>
  <si>
    <t>1q19</t>
  </si>
  <si>
    <t>4q18</t>
  </si>
  <si>
    <t>3q18</t>
  </si>
  <si>
    <t>2q18</t>
  </si>
  <si>
    <t>1q18</t>
  </si>
  <si>
    <t>4q17</t>
  </si>
  <si>
    <t>3q17</t>
  </si>
  <si>
    <t>2q17</t>
  </si>
  <si>
    <t>1q17</t>
  </si>
  <si>
    <t>4q16</t>
  </si>
  <si>
    <t>3q16</t>
  </si>
  <si>
    <t>2q16</t>
  </si>
  <si>
    <t>1q16</t>
  </si>
  <si>
    <t>4q15</t>
  </si>
  <si>
    <t>3q15</t>
  </si>
  <si>
    <t>2q15</t>
  </si>
  <si>
    <t>1q15</t>
  </si>
  <si>
    <t>4q14</t>
  </si>
  <si>
    <t>3q14</t>
  </si>
  <si>
    <t>2q14</t>
  </si>
  <si>
    <t>1q14</t>
  </si>
  <si>
    <t>4q13</t>
  </si>
  <si>
    <t>3q13</t>
  </si>
  <si>
    <t>2q13</t>
  </si>
  <si>
    <t>1q13</t>
  </si>
  <si>
    <t>4q12</t>
  </si>
  <si>
    <t>3q12</t>
  </si>
  <si>
    <t>2q12</t>
  </si>
  <si>
    <t>1q12</t>
  </si>
  <si>
    <t>4q11</t>
  </si>
  <si>
    <t>3q11</t>
  </si>
  <si>
    <t>2q11</t>
  </si>
  <si>
    <t>1q11</t>
  </si>
  <si>
    <t>4q10</t>
  </si>
  <si>
    <t>3q10</t>
  </si>
  <si>
    <t>2q10</t>
  </si>
  <si>
    <t>1q10</t>
  </si>
  <si>
    <t>4q09</t>
  </si>
  <si>
    <t>3q09</t>
  </si>
  <si>
    <t>2q09</t>
  </si>
  <si>
    <t>1q09</t>
  </si>
  <si>
    <t>4q08</t>
  </si>
  <si>
    <t>3q08</t>
  </si>
  <si>
    <t>2q08</t>
  </si>
  <si>
    <t>1q08</t>
  </si>
  <si>
    <t>4q07</t>
  </si>
  <si>
    <t>3q07</t>
  </si>
  <si>
    <t>2q07</t>
  </si>
  <si>
    <t>1q07</t>
  </si>
  <si>
    <t>FG6</t>
  </si>
  <si>
    <t>FG5</t>
  </si>
  <si>
    <t>FG4</t>
  </si>
  <si>
    <t>FG3</t>
  </si>
  <si>
    <t>FG2</t>
  </si>
  <si>
    <t>FG1</t>
  </si>
  <si>
    <t>Monetary Policy</t>
  </si>
  <si>
    <t>Plot</t>
  </si>
  <si>
    <t>Fgsum</t>
  </si>
  <si>
    <t>Real rate gap - Without policy</t>
  </si>
  <si>
    <t>Real rate gap</t>
  </si>
  <si>
    <t>Trend</t>
  </si>
  <si>
    <t>'/Users/matyasfarkas/Documents/GitHub/rstarBrookings2017/dsge/output_data/m1010/ss23/forecast/tables/trend_Forward5YearRealNaturalRate_cond=none_para=mode_vint=250113.csv'</t>
  </si>
  <si>
    <t>Source:</t>
  </si>
  <si>
    <t>Others + Trend</t>
  </si>
  <si>
    <t>Combined</t>
  </si>
  <si>
    <t>Convenience Yield</t>
  </si>
  <si>
    <t>Policy</t>
  </si>
  <si>
    <t>Convenience Yield Contribution (wFG)</t>
  </si>
  <si>
    <t>Policy Contribution (wFG)</t>
  </si>
  <si>
    <t>Convenience Yield Contribution (without FG)</t>
  </si>
  <si>
    <t>Policy Contribution (without FG)</t>
  </si>
  <si>
    <t>AAA Spread Observable (APR)</t>
  </si>
  <si>
    <t>BAA Spread Observable (APR)</t>
  </si>
  <si>
    <t>Long-term Bond Yields Observable (APR)</t>
  </si>
  <si>
    <t>Policy rate (APR)</t>
  </si>
  <si>
    <t>obs_hours</t>
  </si>
  <si>
    <t>obs_wages</t>
  </si>
  <si>
    <t>obs_corepce</t>
  </si>
  <si>
    <t>obs_consumption</t>
  </si>
  <si>
    <t>obs_investment</t>
  </si>
  <si>
    <t>obs_BBBspread</t>
  </si>
  <si>
    <t>obs_tfp</t>
  </si>
  <si>
    <t>obs_gdi</t>
  </si>
  <si>
    <t>obs_AAAspread</t>
  </si>
  <si>
    <t>ex_ante_real_rate</t>
  </si>
  <si>
    <t>ex_post_real_rate</t>
  </si>
  <si>
    <t>ex_post_real_rate_core</t>
  </si>
  <si>
    <t>HLW r* (25Q3)</t>
  </si>
  <si>
    <t>DSGE r* wFG</t>
  </si>
  <si>
    <t>Delta_Rstar_HLW</t>
  </si>
  <si>
    <t>Delta_Rstar_DSGE</t>
  </si>
  <si>
    <t>actual_MP_stance</t>
  </si>
  <si>
    <t>NaN</t>
  </si>
  <si>
    <t>CHART</t>
  </si>
  <si>
    <t>Actual Real Rate Gap</t>
  </si>
  <si>
    <t>Counterfactual  Real Rate Gap</t>
  </si>
  <si>
    <t>Actual Output Growth</t>
  </si>
  <si>
    <t>Counterfactual  Output Growth</t>
  </si>
  <si>
    <t>Output (deviation from baseline)</t>
  </si>
  <si>
    <t>Inflation (deviation from baseline)</t>
  </si>
  <si>
    <t>InflationYoY</t>
  </si>
  <si>
    <t>Output</t>
  </si>
  <si>
    <t>TargetedPath</t>
  </si>
  <si>
    <t>PolicyRate</t>
  </si>
  <si>
    <t>ExAnteRealRate_Annualized</t>
  </si>
  <si>
    <t>DSGE (dev from trend)</t>
  </si>
  <si>
    <t>HLW</t>
  </si>
  <si>
    <t>IMF</t>
  </si>
  <si>
    <t>EC</t>
  </si>
  <si>
    <t>68.0% LB</t>
  </si>
  <si>
    <t>95.0% LB</t>
  </si>
  <si>
    <t>95.0% UB</t>
  </si>
  <si>
    <t>68.0% UB</t>
  </si>
  <si>
    <t>zero</t>
  </si>
  <si>
    <t>r*</t>
  </si>
  <si>
    <t>base95</t>
  </si>
  <si>
    <t>band95</t>
  </si>
  <si>
    <t>base68</t>
  </si>
  <si>
    <t>band68</t>
  </si>
  <si>
    <t>meanShift</t>
  </si>
  <si>
    <t>zeroShift</t>
  </si>
  <si>
    <t>YearLabel</t>
  </si>
  <si>
    <t>x</t>
  </si>
  <si>
    <t>yearLabel</t>
  </si>
  <si>
    <t>1999Q1-2019Q4</t>
  </si>
  <si>
    <t>cy</t>
  </si>
  <si>
    <t>Other</t>
  </si>
  <si>
    <t>trend</t>
  </si>
  <si>
    <t>Hist</t>
  </si>
  <si>
    <t>Hist Check</t>
  </si>
  <si>
    <t>2020Q1-2024Q3</t>
  </si>
  <si>
    <t>Surprise Policy (t)</t>
  </si>
  <si>
    <t>Anticipated (t+1|t)</t>
  </si>
  <si>
    <t>Anticipated (t+2|t)</t>
  </si>
  <si>
    <t>Anticipated (t+3|t)</t>
  </si>
  <si>
    <t>Anticipated (t+4|t)</t>
  </si>
  <si>
    <t>Anticipated (t+5|t)</t>
  </si>
  <si>
    <t>Anticipated (t+6|t)</t>
  </si>
  <si>
    <t>DSGE</t>
  </si>
  <si>
    <t>ConvenienceYield_EA</t>
  </si>
  <si>
    <t>ConvenienceYield_US</t>
  </si>
  <si>
    <t>Final data point: 2025Q4</t>
  </si>
  <si>
    <t>Euro area Convenience Yield</t>
  </si>
  <si>
    <t>US Convenience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</si>
</sst>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1" fillId="0" borderId="0"/>
  </cellStyleXfs>
  <cellXfs count="3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15" applyFont="1" applyFill="1" applyBorder="1" applyAlignment="1"/>
    <xf numFmtId="0" fontId="0" fillId="8" borderId="0" xfId="15" applyFont="1" applyBorder="1" applyAlignment="1"/>
    <xf numFmtId="0" fontId="17" fillId="8" borderId="0" xfId="15" applyFont="1" applyBorder="1" applyAlignment="1"/>
    <xf numFmtId="14" fontId="0" fillId="0" borderId="12" xfId="0" applyNumberFormat="1" applyBorder="1"/>
    <xf numFmtId="14" fontId="0" fillId="0" borderId="13" xfId="0" applyNumberFormat="1" applyBorder="1"/>
    <xf numFmtId="0" fontId="0" fillId="0" borderId="11" xfId="0" applyBorder="1"/>
    <xf numFmtId="0" fontId="0" fillId="0" borderId="14" xfId="0" applyBorder="1" applyAlignment="1">
      <alignment horizontal="center"/>
    </xf>
    <xf numFmtId="0" fontId="17" fillId="0" borderId="0" xfId="0" applyFont="1"/>
    <xf numFmtId="14" fontId="0" fillId="8" borderId="12" xfId="15" applyNumberFormat="1" applyFont="1" applyBorder="1" applyAlignment="1"/>
    <xf numFmtId="14" fontId="0" fillId="8" borderId="10" xfId="15" applyNumberFormat="1" applyFont="1" applyBorder="1" applyAlignment="1"/>
    <xf numFmtId="164" fontId="0" fillId="0" borderId="0" xfId="0" applyNumberFormat="1"/>
    <xf numFmtId="0" fontId="0" fillId="33" borderId="0" xfId="0" applyFill="1"/>
    <xf numFmtId="11" fontId="0" fillId="0" borderId="0" xfId="0" applyNumberFormat="1"/>
    <xf numFmtId="0" fontId="0" fillId="0" borderId="0" xfId="0" quotePrefix="1"/>
    <xf numFmtId="0" fontId="0" fillId="34" borderId="0" xfId="0" applyFill="1"/>
    <xf numFmtId="0" fontId="2" fillId="0" borderId="0" xfId="42"/>
    <xf numFmtId="0" fontId="1" fillId="0" borderId="0" xfId="43"/>
    <xf numFmtId="11" fontId="1" fillId="0" borderId="0" xfId="43" applyNumberFormat="1"/>
    <xf numFmtId="14" fontId="1" fillId="0" borderId="0" xfId="43" applyNumberFormat="1"/>
    <xf numFmtId="0" fontId="1" fillId="33" borderId="0" xfId="43" applyFill="1"/>
    <xf numFmtId="0" fontId="20" fillId="0" borderId="0" xfId="0" applyFont="1"/>
    <xf numFmtId="11" fontId="20" fillId="0" borderId="0" xfId="0" applyNumberFormat="1" applyFont="1"/>
    <xf numFmtId="14" fontId="21" fillId="0" borderId="0" xfId="0" applyNumberFormat="1" applyFont="1"/>
    <xf numFmtId="0" fontId="21" fillId="0" borderId="0" xfId="0" applyFont="1"/>
    <xf numFmtId="0" fontId="22" fillId="0" borderId="0" xfId="0" applyFont="1"/>
    <xf numFmtId="0" fontId="0" fillId="35" borderId="0" xfId="0" applyFill="1"/>
    <xf numFmtId="0" fontId="0" fillId="36" borderId="0" xfId="0" applyFill="1"/>
    <xf numFmtId="14" fontId="0" fillId="35" borderId="0" xfId="0" applyNumberFormat="1" applyFill="1"/>
    <xf numFmtId="14" fontId="0" fillId="36" borderId="0" xfId="0" applyNumberFormat="1" applyFill="1"/>
    <xf numFmtId="2" fontId="1" fillId="0" borderId="0" xfId="43" applyNumberForma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EDB2320-DA8F-49EE-9A2F-9C77C0599B0C}"/>
    <cellStyle name="Normal 3" xfId="43" xr:uid="{8169529B-DDA6-48E9-B35F-EC0A626F0BE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5-47B8-A2A6-B47CE730CD7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5-47B8-A2A6-B47CE730CD7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5-47B8-A2A6-B47CE730CD7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A5-47B8-A2A6-B47CE730CD7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A5-47B8-A2A6-B47CE730CD7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A5-47B8-A2A6-B47CE730CD7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A5-47B8-A2A6-B47CE730CD7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A5-47B8-A2A6-B47CE730CD7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A5-47B8-A2A6-B47CE730CD7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EA5-47B8-A2A6-B47CE730CD7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A5-47B8-A2A6-B47CE730CD7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A5-47B8-A2A6-B47CE730CD7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EA5-47B8-A2A6-B47CE730CD7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EA5-47B8-A2A6-B47CE730CD7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EA5-47B8-A2A6-B47CE730CD7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EA5-47B8-A2A6-B47CE730CD7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EA5-47B8-A2A6-B47CE730CD7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EA5-47B8-A2A6-B47CE730CD7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EA5-47B8-A2A6-B47CE730CD7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EA5-47B8-A2A6-B47CE730CD7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EA5-47B8-A2A6-B47CE730CD7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EA5-47B8-A2A6-B47CE730CD7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EA5-47B8-A2A6-B47CE730CD7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EA5-47B8-A2A6-B47CE730CD7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EA5-47B8-A2A6-B47CE730CD7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EA5-47B8-A2A6-B47CE730CD7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EA5-47B8-A2A6-B47CE730CD7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EA5-47B8-A2A6-B47CE730C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7-4E17-9254-793850DD370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7-4E17-9254-793850DD370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97-4E17-9254-793850DD370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97-4E17-9254-793850DD370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97-4E17-9254-793850DD370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97-4E17-9254-793850DD370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97-4E17-9254-793850DD370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97-4E17-9254-793850DD370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97-4E17-9254-793850DD370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97-4E17-9254-793850DD370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97-4E17-9254-793850DD370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97-4E17-9254-793850DD370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97-4E17-9254-793850DD370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97-4E17-9254-793850DD370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97-4E17-9254-793850DD370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97-4E17-9254-793850DD370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97-4E17-9254-793850DD370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697-4E17-9254-793850DD370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97-4E17-9254-793850DD370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97-4E17-9254-793850DD370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97-4E17-9254-793850DD370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97-4E17-9254-793850DD370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97-4E17-9254-793850DD370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697-4E17-9254-793850DD370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97-4E17-9254-793850DD370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E697-4E17-9254-793850DD370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697-4E17-9254-793850DD370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97-4E17-9254-793850DD3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58"/>
          <c:min val="3944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</c:formatCode>
                <c:ptCount val="68"/>
                <c:pt idx="0">
                  <c:v>-8.9819542168629002E-2</c:v>
                </c:pt>
                <c:pt idx="1">
                  <c:v>-0.14491432837811799</c:v>
                </c:pt>
                <c:pt idx="2">
                  <c:v>6.54171086147394E-2</c:v>
                </c:pt>
                <c:pt idx="3">
                  <c:v>9.8499101159246996E-2</c:v>
                </c:pt>
                <c:pt idx="4">
                  <c:v>1.7668286999281201E-2</c:v>
                </c:pt>
                <c:pt idx="5">
                  <c:v>-0.21119259737476601</c:v>
                </c:pt>
                <c:pt idx="6">
                  <c:v>-2.7768160911512602E-2</c:v>
                </c:pt>
                <c:pt idx="7">
                  <c:v>2.6948247303760699E-2</c:v>
                </c:pt>
                <c:pt idx="8">
                  <c:v>6.2528698771621302E-2</c:v>
                </c:pt>
                <c:pt idx="9">
                  <c:v>-4.1806314749415402E-2</c:v>
                </c:pt>
                <c:pt idx="10">
                  <c:v>2.6291022304074298E-4</c:v>
                </c:pt>
                <c:pt idx="11">
                  <c:v>5.9432247091283003E-2</c:v>
                </c:pt>
                <c:pt idx="12">
                  <c:v>4.26904542872781E-2</c:v>
                </c:pt>
                <c:pt idx="13">
                  <c:v>-2.0559393152613601E-2</c:v>
                </c:pt>
                <c:pt idx="14">
                  <c:v>0.143008216601543</c:v>
                </c:pt>
                <c:pt idx="15">
                  <c:v>0.13236237018913499</c:v>
                </c:pt>
                <c:pt idx="16">
                  <c:v>8.43407568231586E-2</c:v>
                </c:pt>
                <c:pt idx="17">
                  <c:v>-2.84894525700429E-2</c:v>
                </c:pt>
                <c:pt idx="18">
                  <c:v>0.13316222068410299</c:v>
                </c:pt>
                <c:pt idx="19">
                  <c:v>0.124236900254334</c:v>
                </c:pt>
                <c:pt idx="20">
                  <c:v>0.18903261558874301</c:v>
                </c:pt>
                <c:pt idx="21">
                  <c:v>0.26863732531501</c:v>
                </c:pt>
                <c:pt idx="22">
                  <c:v>0.158751939138048</c:v>
                </c:pt>
                <c:pt idx="23">
                  <c:v>0.13650560478849399</c:v>
                </c:pt>
                <c:pt idx="24">
                  <c:v>0.13299804474565399</c:v>
                </c:pt>
                <c:pt idx="25">
                  <c:v>0.27751354444445298</c:v>
                </c:pt>
                <c:pt idx="26">
                  <c:v>0.17781995286097399</c:v>
                </c:pt>
                <c:pt idx="27">
                  <c:v>0.102443780762229</c:v>
                </c:pt>
                <c:pt idx="28">
                  <c:v>0.10405252587354399</c:v>
                </c:pt>
                <c:pt idx="29">
                  <c:v>0.24105884806757599</c:v>
                </c:pt>
                <c:pt idx="30">
                  <c:v>6.1048571799659598E-2</c:v>
                </c:pt>
                <c:pt idx="31">
                  <c:v>0.123004933412604</c:v>
                </c:pt>
                <c:pt idx="32">
                  <c:v>0.112318958007877</c:v>
                </c:pt>
                <c:pt idx="33">
                  <c:v>1.9373625681624301E-2</c:v>
                </c:pt>
                <c:pt idx="34">
                  <c:v>4.1393981698760199E-2</c:v>
                </c:pt>
                <c:pt idx="35">
                  <c:v>8.08803366549041E-2</c:v>
                </c:pt>
                <c:pt idx="36">
                  <c:v>1.18545827348343E-2</c:v>
                </c:pt>
                <c:pt idx="37">
                  <c:v>4.7772178479286602E-4</c:v>
                </c:pt>
                <c:pt idx="38">
                  <c:v>-5.3846154197835401E-3</c:v>
                </c:pt>
                <c:pt idx="39">
                  <c:v>2.7674623693728799E-2</c:v>
                </c:pt>
                <c:pt idx="40">
                  <c:v>-4.7190922647352203E-2</c:v>
                </c:pt>
                <c:pt idx="41">
                  <c:v>-3.5272544281394903E-2</c:v>
                </c:pt>
                <c:pt idx="42">
                  <c:v>-0.13647831511386299</c:v>
                </c:pt>
                <c:pt idx="43">
                  <c:v>-5.3144367706255302E-2</c:v>
                </c:pt>
                <c:pt idx="44">
                  <c:v>-0.102037412542772</c:v>
                </c:pt>
                <c:pt idx="45">
                  <c:v>-9.8429155042303207E-2</c:v>
                </c:pt>
                <c:pt idx="46">
                  <c:v>-7.8116455584404595E-2</c:v>
                </c:pt>
                <c:pt idx="47">
                  <c:v>-0.105530013140224</c:v>
                </c:pt>
                <c:pt idx="48">
                  <c:v>-4.8879620212975802E-2</c:v>
                </c:pt>
                <c:pt idx="49">
                  <c:v>0.25549312764432103</c:v>
                </c:pt>
                <c:pt idx="50">
                  <c:v>0.44566547179567001</c:v>
                </c:pt>
                <c:pt idx="51">
                  <c:v>0.638207091863357</c:v>
                </c:pt>
                <c:pt idx="52">
                  <c:v>0.58428135466330999</c:v>
                </c:pt>
                <c:pt idx="53">
                  <c:v>0.26997458306090899</c:v>
                </c:pt>
                <c:pt idx="54">
                  <c:v>-0.52720721617412603</c:v>
                </c:pt>
                <c:pt idx="55">
                  <c:v>-0.44702695287873001</c:v>
                </c:pt>
                <c:pt idx="56">
                  <c:v>-0.106449297655619</c:v>
                </c:pt>
                <c:pt idx="57">
                  <c:v>-0.24082499018470899</c:v>
                </c:pt>
                <c:pt idx="58">
                  <c:v>-0.26002079553936802</c:v>
                </c:pt>
                <c:pt idx="59">
                  <c:v>-8.4684901935361906E-2</c:v>
                </c:pt>
                <c:pt idx="60">
                  <c:v>0.19504715455560701</c:v>
                </c:pt>
                <c:pt idx="61">
                  <c:v>6.7853325056823205E-2</c:v>
                </c:pt>
                <c:pt idx="62">
                  <c:v>9.7175789513415295E-2</c:v>
                </c:pt>
                <c:pt idx="63">
                  <c:v>7.2230044057408405E-2</c:v>
                </c:pt>
                <c:pt idx="64">
                  <c:v>0.14282199116419</c:v>
                </c:pt>
                <c:pt idx="65">
                  <c:v>-6.4293396076666497E-3</c:v>
                </c:pt>
                <c:pt idx="66">
                  <c:v>7.5541036338766396E-2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B-4581-97A0-E00593C58873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</c:formatCode>
                <c:ptCount val="68"/>
                <c:pt idx="0">
                  <c:v>8.2326317280932697E-16</c:v>
                </c:pt>
                <c:pt idx="1">
                  <c:v>-1.4657060829640301E-15</c:v>
                </c:pt>
                <c:pt idx="2">
                  <c:v>-1.49231924086295E-15</c:v>
                </c:pt>
                <c:pt idx="3">
                  <c:v>-3.03371631294586E-15</c:v>
                </c:pt>
                <c:pt idx="4">
                  <c:v>-6.29247052007125E-2</c:v>
                </c:pt>
                <c:pt idx="5">
                  <c:v>5.5841430392642402E-2</c:v>
                </c:pt>
                <c:pt idx="6">
                  <c:v>3.7662482321688798E-2</c:v>
                </c:pt>
                <c:pt idx="7">
                  <c:v>3.5338774104016102E-3</c:v>
                </c:pt>
                <c:pt idx="8">
                  <c:v>2.1625004930780501E-3</c:v>
                </c:pt>
                <c:pt idx="9">
                  <c:v>-3.0780742693446099E-2</c:v>
                </c:pt>
                <c:pt idx="10">
                  <c:v>-2.56846335795618E-2</c:v>
                </c:pt>
                <c:pt idx="11">
                  <c:v>-3.6263415848481098E-2</c:v>
                </c:pt>
                <c:pt idx="12">
                  <c:v>-3.6073327373363197E-2</c:v>
                </c:pt>
                <c:pt idx="13">
                  <c:v>-1.70731550010026E-2</c:v>
                </c:pt>
                <c:pt idx="14">
                  <c:v>-2.8273128206056201E-2</c:v>
                </c:pt>
                <c:pt idx="15">
                  <c:v>-0.103225964966635</c:v>
                </c:pt>
                <c:pt idx="16">
                  <c:v>-0.14285197616390699</c:v>
                </c:pt>
                <c:pt idx="17">
                  <c:v>-2.4906281461304101E-2</c:v>
                </c:pt>
                <c:pt idx="18">
                  <c:v>-6.7581535481524803E-3</c:v>
                </c:pt>
                <c:pt idx="19">
                  <c:v>3.1650895183433698E-3</c:v>
                </c:pt>
                <c:pt idx="20">
                  <c:v>-3.4058528135477001E-3</c:v>
                </c:pt>
                <c:pt idx="21">
                  <c:v>1.07516793924588E-2</c:v>
                </c:pt>
                <c:pt idx="22">
                  <c:v>-1.02772822732889E-3</c:v>
                </c:pt>
                <c:pt idx="23">
                  <c:v>-2.8944540043666302E-3</c:v>
                </c:pt>
                <c:pt idx="24">
                  <c:v>2.77357662958235E-3</c:v>
                </c:pt>
                <c:pt idx="25">
                  <c:v>3.0972878917172701E-3</c:v>
                </c:pt>
                <c:pt idx="26">
                  <c:v>1.8147684666897299E-2</c:v>
                </c:pt>
                <c:pt idx="27">
                  <c:v>1.7626296539229099E-2</c:v>
                </c:pt>
                <c:pt idx="28">
                  <c:v>4.31900702419706E-2</c:v>
                </c:pt>
                <c:pt idx="29">
                  <c:v>3.72478837036938E-2</c:v>
                </c:pt>
                <c:pt idx="30">
                  <c:v>-4.07704815154648E-3</c:v>
                </c:pt>
                <c:pt idx="31">
                  <c:v>3.1266190300889299E-2</c:v>
                </c:pt>
                <c:pt idx="32">
                  <c:v>4.9631157570643103E-3</c:v>
                </c:pt>
                <c:pt idx="33">
                  <c:v>2.2992386932249701E-2</c:v>
                </c:pt>
                <c:pt idx="34">
                  <c:v>2.7049095928908699E-2</c:v>
                </c:pt>
                <c:pt idx="35">
                  <c:v>7.8937751789710398E-3</c:v>
                </c:pt>
                <c:pt idx="36">
                  <c:v>3.8705805529818901E-3</c:v>
                </c:pt>
                <c:pt idx="37">
                  <c:v>1.6215568577604799E-4</c:v>
                </c:pt>
                <c:pt idx="38">
                  <c:v>-7.9805442144560094E-3</c:v>
                </c:pt>
                <c:pt idx="39">
                  <c:v>1.7320549823649601E-2</c:v>
                </c:pt>
                <c:pt idx="40">
                  <c:v>2.2921848527516298E-3</c:v>
                </c:pt>
                <c:pt idx="41">
                  <c:v>-2.54855706104349E-2</c:v>
                </c:pt>
                <c:pt idx="42">
                  <c:v>-2.27822539162457E-2</c:v>
                </c:pt>
                <c:pt idx="43">
                  <c:v>-2.9218829869696698E-2</c:v>
                </c:pt>
                <c:pt idx="44">
                  <c:v>-2.4134717710136401E-2</c:v>
                </c:pt>
                <c:pt idx="45">
                  <c:v>-5.7412894115646401E-3</c:v>
                </c:pt>
                <c:pt idx="46">
                  <c:v>-3.2999534364331402E-2</c:v>
                </c:pt>
                <c:pt idx="47">
                  <c:v>5.5944438790615798E-3</c:v>
                </c:pt>
                <c:pt idx="48">
                  <c:v>-1.9895497699789402E-2</c:v>
                </c:pt>
                <c:pt idx="49">
                  <c:v>1.6998586958282599E-2</c:v>
                </c:pt>
                <c:pt idx="50">
                  <c:v>3.8060780148908097E-2</c:v>
                </c:pt>
                <c:pt idx="51">
                  <c:v>6.1487794992014601E-2</c:v>
                </c:pt>
                <c:pt idx="52">
                  <c:v>9.4567898041968898E-2</c:v>
                </c:pt>
                <c:pt idx="53">
                  <c:v>6.5117668311579099E-2</c:v>
                </c:pt>
                <c:pt idx="54">
                  <c:v>-2.48677505473048E-2</c:v>
                </c:pt>
                <c:pt idx="55">
                  <c:v>-3.3276084344473301E-2</c:v>
                </c:pt>
                <c:pt idx="56">
                  <c:v>-4.0294974451643897E-3</c:v>
                </c:pt>
                <c:pt idx="57">
                  <c:v>-2.8635933055124099E-2</c:v>
                </c:pt>
                <c:pt idx="58">
                  <c:v>1.4278272149815001E-2</c:v>
                </c:pt>
                <c:pt idx="59">
                  <c:v>4.0674004269464201E-2</c:v>
                </c:pt>
                <c:pt idx="60">
                  <c:v>4.3311666416656097E-2</c:v>
                </c:pt>
                <c:pt idx="61">
                  <c:v>4.14353940302725E-2</c:v>
                </c:pt>
                <c:pt idx="62">
                  <c:v>2.9643422887094201E-3</c:v>
                </c:pt>
                <c:pt idx="63">
                  <c:v>8.4556108529052904E-3</c:v>
                </c:pt>
                <c:pt idx="64">
                  <c:v>7.1751511631156601E-3</c:v>
                </c:pt>
                <c:pt idx="65">
                  <c:v>-1.92670646632675E-2</c:v>
                </c:pt>
                <c:pt idx="66">
                  <c:v>-2.7110770959999399E-2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B-4581-97A0-E00593C58873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</c:formatCode>
                <c:ptCount val="68"/>
                <c:pt idx="0">
                  <c:v>-4.9056363419289499E-15</c:v>
                </c:pt>
                <c:pt idx="1">
                  <c:v>-6.2442519622946497E-15</c:v>
                </c:pt>
                <c:pt idx="2">
                  <c:v>-5.3909185232871399E-15</c:v>
                </c:pt>
                <c:pt idx="3">
                  <c:v>-6.5421696403603702E-15</c:v>
                </c:pt>
                <c:pt idx="4">
                  <c:v>1.08248113065792E-2</c:v>
                </c:pt>
                <c:pt idx="5">
                  <c:v>6.6290195054513196E-2</c:v>
                </c:pt>
                <c:pt idx="6">
                  <c:v>2.4496482847909101E-2</c:v>
                </c:pt>
                <c:pt idx="7">
                  <c:v>1.13376681525137E-2</c:v>
                </c:pt>
                <c:pt idx="8">
                  <c:v>1.49904066896594E-2</c:v>
                </c:pt>
                <c:pt idx="9">
                  <c:v>1.16909791261651E-2</c:v>
                </c:pt>
                <c:pt idx="10">
                  <c:v>-1.53303315651895E-3</c:v>
                </c:pt>
                <c:pt idx="11">
                  <c:v>1.12410369790913E-2</c:v>
                </c:pt>
                <c:pt idx="12">
                  <c:v>2.4090015843093698E-2</c:v>
                </c:pt>
                <c:pt idx="13">
                  <c:v>3.7003135417451601E-2</c:v>
                </c:pt>
                <c:pt idx="14">
                  <c:v>5.56273320693743E-2</c:v>
                </c:pt>
                <c:pt idx="15">
                  <c:v>3.5548901652231603E-2</c:v>
                </c:pt>
                <c:pt idx="16">
                  <c:v>3.3250628529609402E-2</c:v>
                </c:pt>
                <c:pt idx="17">
                  <c:v>1.07107122758658E-2</c:v>
                </c:pt>
                <c:pt idx="18">
                  <c:v>-2.7147848252600799E-3</c:v>
                </c:pt>
                <c:pt idx="19">
                  <c:v>-4.1988574005580297E-3</c:v>
                </c:pt>
                <c:pt idx="20">
                  <c:v>9.4315756418121999E-4</c:v>
                </c:pt>
                <c:pt idx="21">
                  <c:v>1.4922802208688199E-2</c:v>
                </c:pt>
                <c:pt idx="22">
                  <c:v>2.1697724939497899E-3</c:v>
                </c:pt>
                <c:pt idx="23">
                  <c:v>2.1878837515110498E-3</c:v>
                </c:pt>
                <c:pt idx="24">
                  <c:v>1.08651050927386E-2</c:v>
                </c:pt>
                <c:pt idx="25">
                  <c:v>2.2782337640927401E-2</c:v>
                </c:pt>
                <c:pt idx="26">
                  <c:v>3.74405707678796E-2</c:v>
                </c:pt>
                <c:pt idx="27">
                  <c:v>1.6756378399511301E-2</c:v>
                </c:pt>
                <c:pt idx="28">
                  <c:v>2.60469622004143E-2</c:v>
                </c:pt>
                <c:pt idx="29">
                  <c:v>3.1623425723236502E-2</c:v>
                </c:pt>
                <c:pt idx="30">
                  <c:v>1.42391802709736E-2</c:v>
                </c:pt>
                <c:pt idx="31">
                  <c:v>3.2510205425828997E-2</c:v>
                </c:pt>
                <c:pt idx="32">
                  <c:v>7.4477155090279402E-3</c:v>
                </c:pt>
                <c:pt idx="33">
                  <c:v>1.0558669256352999E-2</c:v>
                </c:pt>
                <c:pt idx="34">
                  <c:v>4.6783301781770899E-3</c:v>
                </c:pt>
                <c:pt idx="35">
                  <c:v>-5.8038415842859396E-3</c:v>
                </c:pt>
                <c:pt idx="36">
                  <c:v>-4.49611157435753E-3</c:v>
                </c:pt>
                <c:pt idx="37">
                  <c:v>-7.7175210605255002E-3</c:v>
                </c:pt>
                <c:pt idx="38">
                  <c:v>-1.0360795694355201E-2</c:v>
                </c:pt>
                <c:pt idx="39">
                  <c:v>9.2493717523609402E-3</c:v>
                </c:pt>
                <c:pt idx="40">
                  <c:v>-5.3041038976974399E-3</c:v>
                </c:pt>
                <c:pt idx="41">
                  <c:v>-2.1147936579196999E-2</c:v>
                </c:pt>
                <c:pt idx="42">
                  <c:v>-1.7562675336122002E-2</c:v>
                </c:pt>
                <c:pt idx="43">
                  <c:v>-2.46759760614245E-2</c:v>
                </c:pt>
                <c:pt idx="44">
                  <c:v>-2.6779825459803001E-2</c:v>
                </c:pt>
                <c:pt idx="45">
                  <c:v>-1.2911733970758101E-2</c:v>
                </c:pt>
                <c:pt idx="46">
                  <c:v>-3.0780435866294899E-2</c:v>
                </c:pt>
                <c:pt idx="47">
                  <c:v>-1.10649190174971E-2</c:v>
                </c:pt>
                <c:pt idx="48">
                  <c:v>-1.6101691485530999E-2</c:v>
                </c:pt>
                <c:pt idx="49">
                  <c:v>3.0904085855693701E-3</c:v>
                </c:pt>
                <c:pt idx="50">
                  <c:v>1.8200530507933299E-2</c:v>
                </c:pt>
                <c:pt idx="51">
                  <c:v>2.62663415301655E-2</c:v>
                </c:pt>
                <c:pt idx="52">
                  <c:v>2.8067507495561299E-2</c:v>
                </c:pt>
                <c:pt idx="53">
                  <c:v>1.40551037593183E-2</c:v>
                </c:pt>
                <c:pt idx="54">
                  <c:v>-4.1761827369391803E-2</c:v>
                </c:pt>
                <c:pt idx="55">
                  <c:v>-4.8285690684055797E-2</c:v>
                </c:pt>
                <c:pt idx="56">
                  <c:v>-3.8201320750806601E-2</c:v>
                </c:pt>
                <c:pt idx="57">
                  <c:v>-1.5232096510049699E-2</c:v>
                </c:pt>
                <c:pt idx="58">
                  <c:v>2.4446597109481698E-2</c:v>
                </c:pt>
                <c:pt idx="59">
                  <c:v>2.36828339978538E-2</c:v>
                </c:pt>
                <c:pt idx="60">
                  <c:v>5.2307671556407503E-2</c:v>
                </c:pt>
                <c:pt idx="61">
                  <c:v>4.3886303609311497E-3</c:v>
                </c:pt>
                <c:pt idx="62">
                  <c:v>4.9317176166744203E-3</c:v>
                </c:pt>
                <c:pt idx="63">
                  <c:v>-5.7305121648797896E-3</c:v>
                </c:pt>
                <c:pt idx="64">
                  <c:v>-4.2408401272856699E-3</c:v>
                </c:pt>
                <c:pt idx="65">
                  <c:v>-3.5676220759558702E-2</c:v>
                </c:pt>
                <c:pt idx="66">
                  <c:v>-1.8482684204911601E-2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B-4581-97A0-E00593C58873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</c:formatCode>
                <c:ptCount val="68"/>
                <c:pt idx="0">
                  <c:v>-3.82452798506327E-15</c:v>
                </c:pt>
                <c:pt idx="1">
                  <c:v>-4.7761183263065804E-15</c:v>
                </c:pt>
                <c:pt idx="2">
                  <c:v>-3.9592532971499599E-15</c:v>
                </c:pt>
                <c:pt idx="3">
                  <c:v>-4.6656216943090304E-15</c:v>
                </c:pt>
                <c:pt idx="4">
                  <c:v>2.38640391248333E-2</c:v>
                </c:pt>
                <c:pt idx="5">
                  <c:v>2.7200391130327399E-2</c:v>
                </c:pt>
                <c:pt idx="6">
                  <c:v>1.45115019178013E-2</c:v>
                </c:pt>
                <c:pt idx="7">
                  <c:v>6.9020475569436497E-3</c:v>
                </c:pt>
                <c:pt idx="8">
                  <c:v>1.9716201507600801E-2</c:v>
                </c:pt>
                <c:pt idx="9">
                  <c:v>5.9763775295607197E-3</c:v>
                </c:pt>
                <c:pt idx="10">
                  <c:v>-1.3989517035623299E-2</c:v>
                </c:pt>
                <c:pt idx="11">
                  <c:v>-2.06877328246657E-3</c:v>
                </c:pt>
                <c:pt idx="12">
                  <c:v>7.3852652981611297E-3</c:v>
                </c:pt>
                <c:pt idx="13">
                  <c:v>2.00680126157292E-2</c:v>
                </c:pt>
                <c:pt idx="14">
                  <c:v>3.1424407927767697E-2</c:v>
                </c:pt>
                <c:pt idx="15">
                  <c:v>-1.7733212816796701E-3</c:v>
                </c:pt>
                <c:pt idx="16">
                  <c:v>-1.28474672198592E-2</c:v>
                </c:pt>
                <c:pt idx="17">
                  <c:v>-1.44179226512904E-2</c:v>
                </c:pt>
                <c:pt idx="18">
                  <c:v>-1.3109601347184901E-2</c:v>
                </c:pt>
                <c:pt idx="19">
                  <c:v>-1.29407270920612E-2</c:v>
                </c:pt>
                <c:pt idx="20">
                  <c:v>-3.3565681443372998E-3</c:v>
                </c:pt>
                <c:pt idx="21">
                  <c:v>4.8401467666106196E-3</c:v>
                </c:pt>
                <c:pt idx="22">
                  <c:v>-4.9839973723782103E-3</c:v>
                </c:pt>
                <c:pt idx="23">
                  <c:v>-1.0813045013817199E-3</c:v>
                </c:pt>
                <c:pt idx="24">
                  <c:v>5.3106546481543199E-3</c:v>
                </c:pt>
                <c:pt idx="25">
                  <c:v>1.17372313631267E-2</c:v>
                </c:pt>
                <c:pt idx="26">
                  <c:v>2.58274979811727E-2</c:v>
                </c:pt>
                <c:pt idx="27">
                  <c:v>5.26940860685432E-3</c:v>
                </c:pt>
                <c:pt idx="28">
                  <c:v>1.8187361170142899E-2</c:v>
                </c:pt>
                <c:pt idx="29">
                  <c:v>2.3476193488177002E-2</c:v>
                </c:pt>
                <c:pt idx="30">
                  <c:v>8.2170303647824908E-3</c:v>
                </c:pt>
                <c:pt idx="31">
                  <c:v>2.2328105845015399E-2</c:v>
                </c:pt>
                <c:pt idx="32">
                  <c:v>3.4096377130895801E-3</c:v>
                </c:pt>
                <c:pt idx="33">
                  <c:v>6.3453131140163797E-3</c:v>
                </c:pt>
                <c:pt idx="34">
                  <c:v>3.2889333847415502E-3</c:v>
                </c:pt>
                <c:pt idx="35">
                  <c:v>-4.1900405047257698E-3</c:v>
                </c:pt>
                <c:pt idx="36">
                  <c:v>-4.8741228053916204E-3</c:v>
                </c:pt>
                <c:pt idx="37">
                  <c:v>-7.6189249611582502E-3</c:v>
                </c:pt>
                <c:pt idx="38">
                  <c:v>-9.8399896061041603E-3</c:v>
                </c:pt>
                <c:pt idx="39">
                  <c:v>5.2703157904662899E-3</c:v>
                </c:pt>
                <c:pt idx="40">
                  <c:v>-5.9117569684508601E-3</c:v>
                </c:pt>
                <c:pt idx="41">
                  <c:v>-1.81037665541086E-2</c:v>
                </c:pt>
                <c:pt idx="42">
                  <c:v>-1.6843785431095999E-2</c:v>
                </c:pt>
                <c:pt idx="43">
                  <c:v>-2.408745619022E-2</c:v>
                </c:pt>
                <c:pt idx="44">
                  <c:v>-2.46821073500068E-2</c:v>
                </c:pt>
                <c:pt idx="45">
                  <c:v>-1.38839713128849E-2</c:v>
                </c:pt>
                <c:pt idx="46">
                  <c:v>-2.6042349751849599E-2</c:v>
                </c:pt>
                <c:pt idx="47">
                  <c:v>-6.0925785266572104E-3</c:v>
                </c:pt>
                <c:pt idx="48">
                  <c:v>-1.5936370756721201E-2</c:v>
                </c:pt>
                <c:pt idx="49">
                  <c:v>5.2174775087707301E-4</c:v>
                </c:pt>
                <c:pt idx="50">
                  <c:v>1.1910533183139E-2</c:v>
                </c:pt>
                <c:pt idx="51">
                  <c:v>2.26768858903286E-2</c:v>
                </c:pt>
                <c:pt idx="52">
                  <c:v>1.94497562408786E-2</c:v>
                </c:pt>
                <c:pt idx="53">
                  <c:v>1.31401793492093E-2</c:v>
                </c:pt>
                <c:pt idx="54">
                  <c:v>-3.0152436346291601E-2</c:v>
                </c:pt>
                <c:pt idx="55">
                  <c:v>-3.40473937051868E-2</c:v>
                </c:pt>
                <c:pt idx="56">
                  <c:v>-2.1969341651982301E-2</c:v>
                </c:pt>
                <c:pt idx="57">
                  <c:v>-2.6758316678113501E-3</c:v>
                </c:pt>
                <c:pt idx="58">
                  <c:v>2.31306302751468E-2</c:v>
                </c:pt>
                <c:pt idx="59">
                  <c:v>4.0300245939031198E-2</c:v>
                </c:pt>
                <c:pt idx="60">
                  <c:v>1.47655919143206E-2</c:v>
                </c:pt>
                <c:pt idx="61">
                  <c:v>5.1707779408656203E-3</c:v>
                </c:pt>
                <c:pt idx="62">
                  <c:v>-5.4223978143280597E-3</c:v>
                </c:pt>
                <c:pt idx="63">
                  <c:v>-8.5910144321421893E-3</c:v>
                </c:pt>
                <c:pt idx="64">
                  <c:v>-2.3119289769440401E-2</c:v>
                </c:pt>
                <c:pt idx="65">
                  <c:v>-2.2861864050057999E-2</c:v>
                </c:pt>
                <c:pt idx="66">
                  <c:v>-1.2157127543457E-2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B-4581-97A0-E00593C58873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</c:formatCode>
                <c:ptCount val="68"/>
                <c:pt idx="0">
                  <c:v>-3.25006733727786E-15</c:v>
                </c:pt>
                <c:pt idx="1">
                  <c:v>-3.8123966122048899E-15</c:v>
                </c:pt>
                <c:pt idx="2">
                  <c:v>-2.8885303618880198E-15</c:v>
                </c:pt>
                <c:pt idx="3">
                  <c:v>-3.2465390554728601E-15</c:v>
                </c:pt>
                <c:pt idx="4">
                  <c:v>6.42723430201699E-3</c:v>
                </c:pt>
                <c:pt idx="5">
                  <c:v>2.1695584909056199E-2</c:v>
                </c:pt>
                <c:pt idx="6">
                  <c:v>1.72733308562532E-2</c:v>
                </c:pt>
                <c:pt idx="7">
                  <c:v>1.04010412660913E-2</c:v>
                </c:pt>
                <c:pt idx="8">
                  <c:v>2.1296758287659201E-2</c:v>
                </c:pt>
                <c:pt idx="9">
                  <c:v>7.5489939417762199E-3</c:v>
                </c:pt>
                <c:pt idx="10">
                  <c:v>-1.20280874226217E-2</c:v>
                </c:pt>
                <c:pt idx="11">
                  <c:v>-2.5057468595976102E-3</c:v>
                </c:pt>
                <c:pt idx="12">
                  <c:v>7.72928275918024E-3</c:v>
                </c:pt>
                <c:pt idx="13">
                  <c:v>1.9483384074450098E-2</c:v>
                </c:pt>
                <c:pt idx="14">
                  <c:v>2.84781577650315E-2</c:v>
                </c:pt>
                <c:pt idx="15">
                  <c:v>-3.4547658667141001E-3</c:v>
                </c:pt>
                <c:pt idx="16">
                  <c:v>-1.6698406972845001E-2</c:v>
                </c:pt>
                <c:pt idx="17">
                  <c:v>-1.6323701097298901E-2</c:v>
                </c:pt>
                <c:pt idx="18">
                  <c:v>-1.5735684586260599E-2</c:v>
                </c:pt>
                <c:pt idx="19">
                  <c:v>-1.55745744885283E-2</c:v>
                </c:pt>
                <c:pt idx="20">
                  <c:v>-6.9603588650439096E-3</c:v>
                </c:pt>
                <c:pt idx="21">
                  <c:v>1.24040170057407E-3</c:v>
                </c:pt>
                <c:pt idx="22">
                  <c:v>-7.8528720969830695E-3</c:v>
                </c:pt>
                <c:pt idx="23">
                  <c:v>-2.5208478617714798E-3</c:v>
                </c:pt>
                <c:pt idx="24">
                  <c:v>1.5121663349599501E-3</c:v>
                </c:pt>
                <c:pt idx="25">
                  <c:v>6.7854201947896197E-3</c:v>
                </c:pt>
                <c:pt idx="26">
                  <c:v>1.9652119037593299E-2</c:v>
                </c:pt>
                <c:pt idx="27">
                  <c:v>2.5843991118115E-3</c:v>
                </c:pt>
                <c:pt idx="28">
                  <c:v>1.4218391060141101E-2</c:v>
                </c:pt>
                <c:pt idx="29">
                  <c:v>1.8343151751158401E-2</c:v>
                </c:pt>
                <c:pt idx="30">
                  <c:v>6.0117168753340599E-3</c:v>
                </c:pt>
                <c:pt idx="31">
                  <c:v>1.7051176755570101E-2</c:v>
                </c:pt>
                <c:pt idx="32">
                  <c:v>1.44002475135532E-3</c:v>
                </c:pt>
                <c:pt idx="33">
                  <c:v>3.96403913493163E-3</c:v>
                </c:pt>
                <c:pt idx="34">
                  <c:v>3.0249741357696899E-4</c:v>
                </c:pt>
                <c:pt idx="35">
                  <c:v>-6.2274163937127303E-3</c:v>
                </c:pt>
                <c:pt idx="36">
                  <c:v>-5.82399432526607E-3</c:v>
                </c:pt>
                <c:pt idx="37">
                  <c:v>-8.0956244474725495E-3</c:v>
                </c:pt>
                <c:pt idx="38">
                  <c:v>-9.2573604479976607E-3</c:v>
                </c:pt>
                <c:pt idx="39">
                  <c:v>3.8403497835271701E-3</c:v>
                </c:pt>
                <c:pt idx="40">
                  <c:v>-6.36678073010645E-3</c:v>
                </c:pt>
                <c:pt idx="41">
                  <c:v>-1.5750892386583899E-2</c:v>
                </c:pt>
                <c:pt idx="42">
                  <c:v>-1.5296824507966199E-2</c:v>
                </c:pt>
                <c:pt idx="43">
                  <c:v>-2.2261519887800198E-2</c:v>
                </c:pt>
                <c:pt idx="44">
                  <c:v>-2.2727698961721599E-2</c:v>
                </c:pt>
                <c:pt idx="45">
                  <c:v>-1.32759479435059E-2</c:v>
                </c:pt>
                <c:pt idx="46">
                  <c:v>-2.33666265960993E-2</c:v>
                </c:pt>
                <c:pt idx="47">
                  <c:v>-6.0286032605031603E-3</c:v>
                </c:pt>
                <c:pt idx="48">
                  <c:v>-1.4399154016329499E-2</c:v>
                </c:pt>
                <c:pt idx="49">
                  <c:v>-1.2312310396587599E-3</c:v>
                </c:pt>
                <c:pt idx="50">
                  <c:v>6.8600779577284799E-3</c:v>
                </c:pt>
                <c:pt idx="51">
                  <c:v>1.4843075857914299E-2</c:v>
                </c:pt>
                <c:pt idx="52">
                  <c:v>1.0654997859662001E-2</c:v>
                </c:pt>
                <c:pt idx="53">
                  <c:v>7.4290895971492396E-3</c:v>
                </c:pt>
                <c:pt idx="54">
                  <c:v>-2.6110892034707098E-2</c:v>
                </c:pt>
                <c:pt idx="55">
                  <c:v>-2.8080578158102401E-2</c:v>
                </c:pt>
                <c:pt idx="56">
                  <c:v>-1.83518139173534E-2</c:v>
                </c:pt>
                <c:pt idx="57">
                  <c:v>8.9280170921685401E-3</c:v>
                </c:pt>
                <c:pt idx="58">
                  <c:v>3.9742186715325797E-2</c:v>
                </c:pt>
                <c:pt idx="59">
                  <c:v>8.1452138550923703E-3</c:v>
                </c:pt>
                <c:pt idx="60">
                  <c:v>1.2746187534520399E-2</c:v>
                </c:pt>
                <c:pt idx="61">
                  <c:v>-4.01373117988144E-3</c:v>
                </c:pt>
                <c:pt idx="62">
                  <c:v>-5.7844490735295996E-3</c:v>
                </c:pt>
                <c:pt idx="63">
                  <c:v>-2.1796390741324199E-2</c:v>
                </c:pt>
                <c:pt idx="64">
                  <c:v>-1.32158097405966E-2</c:v>
                </c:pt>
                <c:pt idx="65">
                  <c:v>-1.5259031669921101E-2</c:v>
                </c:pt>
                <c:pt idx="66">
                  <c:v>-5.8524159786189998E-3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B-4581-97A0-E00593C58873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</c:formatCode>
                <c:ptCount val="68"/>
                <c:pt idx="0">
                  <c:v>-2.4845698980406498E-15</c:v>
                </c:pt>
                <c:pt idx="1">
                  <c:v>-2.5269650566543102E-15</c:v>
                </c:pt>
                <c:pt idx="2">
                  <c:v>-1.8020480672583499E-15</c:v>
                </c:pt>
                <c:pt idx="3">
                  <c:v>-2.06421647796101E-15</c:v>
                </c:pt>
                <c:pt idx="4">
                  <c:v>4.7491528835860702E-3</c:v>
                </c:pt>
                <c:pt idx="5">
                  <c:v>2.0473859939250001E-2</c:v>
                </c:pt>
                <c:pt idx="6">
                  <c:v>1.4855620296338801E-2</c:v>
                </c:pt>
                <c:pt idx="7">
                  <c:v>1.15788077846075E-2</c:v>
                </c:pt>
                <c:pt idx="8">
                  <c:v>1.761825356611E-2</c:v>
                </c:pt>
                <c:pt idx="9">
                  <c:v>5.8323897679328799E-3</c:v>
                </c:pt>
                <c:pt idx="10">
                  <c:v>-9.0953215606401003E-3</c:v>
                </c:pt>
                <c:pt idx="11">
                  <c:v>-2.7252132216555001E-3</c:v>
                </c:pt>
                <c:pt idx="12">
                  <c:v>8.4887596903045395E-3</c:v>
                </c:pt>
                <c:pt idx="13">
                  <c:v>1.8442797033485399E-2</c:v>
                </c:pt>
                <c:pt idx="14">
                  <c:v>2.5735527769219599E-2</c:v>
                </c:pt>
                <c:pt idx="15">
                  <c:v>-3.3335034823260999E-3</c:v>
                </c:pt>
                <c:pt idx="16">
                  <c:v>-1.5538949416107801E-2</c:v>
                </c:pt>
                <c:pt idx="17">
                  <c:v>-1.58730229547689E-2</c:v>
                </c:pt>
                <c:pt idx="18">
                  <c:v>-1.5820559235370599E-2</c:v>
                </c:pt>
                <c:pt idx="19">
                  <c:v>-1.5643877008115498E-2</c:v>
                </c:pt>
                <c:pt idx="20">
                  <c:v>-7.7959018512562201E-3</c:v>
                </c:pt>
                <c:pt idx="21">
                  <c:v>-1.2889374624605199E-3</c:v>
                </c:pt>
                <c:pt idx="22">
                  <c:v>-9.2651156479417792E-3</c:v>
                </c:pt>
                <c:pt idx="23">
                  <c:v>-4.4467807962507398E-3</c:v>
                </c:pt>
                <c:pt idx="24">
                  <c:v>-5.0207309344443504E-4</c:v>
                </c:pt>
                <c:pt idx="25">
                  <c:v>4.1764029214087098E-3</c:v>
                </c:pt>
                <c:pt idx="26">
                  <c:v>1.5460289927887999E-2</c:v>
                </c:pt>
                <c:pt idx="27">
                  <c:v>1.67441029355589E-3</c:v>
                </c:pt>
                <c:pt idx="28">
                  <c:v>1.1721127858108899E-2</c:v>
                </c:pt>
                <c:pt idx="29">
                  <c:v>1.45496978630913E-2</c:v>
                </c:pt>
                <c:pt idx="30">
                  <c:v>4.4184659474622197E-3</c:v>
                </c:pt>
                <c:pt idx="31">
                  <c:v>1.3392111807329399E-2</c:v>
                </c:pt>
                <c:pt idx="32">
                  <c:v>1.2567697456115201E-5</c:v>
                </c:pt>
                <c:pt idx="33">
                  <c:v>2.3789635973619498E-3</c:v>
                </c:pt>
                <c:pt idx="34">
                  <c:v>-1.7754652258318499E-3</c:v>
                </c:pt>
                <c:pt idx="35">
                  <c:v>-7.7083415792309198E-3</c:v>
                </c:pt>
                <c:pt idx="36">
                  <c:v>-6.7020924432843196E-3</c:v>
                </c:pt>
                <c:pt idx="37">
                  <c:v>-8.7374120504347796E-3</c:v>
                </c:pt>
                <c:pt idx="38">
                  <c:v>-9.2524505799221994E-3</c:v>
                </c:pt>
                <c:pt idx="39">
                  <c:v>2.28523677754969E-3</c:v>
                </c:pt>
                <c:pt idx="40">
                  <c:v>-6.4466554363746698E-3</c:v>
                </c:pt>
                <c:pt idx="41">
                  <c:v>-1.3137501851749901E-2</c:v>
                </c:pt>
                <c:pt idx="42">
                  <c:v>-1.3457264156163801E-2</c:v>
                </c:pt>
                <c:pt idx="43">
                  <c:v>-1.9428840098438802E-2</c:v>
                </c:pt>
                <c:pt idx="44">
                  <c:v>-1.96194498768506E-2</c:v>
                </c:pt>
                <c:pt idx="45">
                  <c:v>-1.2405590356812201E-2</c:v>
                </c:pt>
                <c:pt idx="46">
                  <c:v>-2.0263573143752201E-2</c:v>
                </c:pt>
                <c:pt idx="47">
                  <c:v>-5.8334468179663396E-3</c:v>
                </c:pt>
                <c:pt idx="48">
                  <c:v>-1.2414623617349199E-2</c:v>
                </c:pt>
                <c:pt idx="49">
                  <c:v>-1.74963522073951E-3</c:v>
                </c:pt>
                <c:pt idx="50">
                  <c:v>3.50231375846449E-3</c:v>
                </c:pt>
                <c:pt idx="51">
                  <c:v>8.9871566327449706E-3</c:v>
                </c:pt>
                <c:pt idx="52">
                  <c:v>5.3198716850731201E-3</c:v>
                </c:pt>
                <c:pt idx="53">
                  <c:v>3.9739709928798602E-3</c:v>
                </c:pt>
                <c:pt idx="54">
                  <c:v>-2.2055694261354401E-2</c:v>
                </c:pt>
                <c:pt idx="55">
                  <c:v>-2.2753427647530699E-2</c:v>
                </c:pt>
                <c:pt idx="56">
                  <c:v>2.6136925326860302E-3</c:v>
                </c:pt>
                <c:pt idx="57">
                  <c:v>2.72630324219055E-2</c:v>
                </c:pt>
                <c:pt idx="58">
                  <c:v>1.11669829822929E-2</c:v>
                </c:pt>
                <c:pt idx="59">
                  <c:v>5.9915565741759597E-3</c:v>
                </c:pt>
                <c:pt idx="60">
                  <c:v>2.8924204517759098E-3</c:v>
                </c:pt>
                <c:pt idx="61">
                  <c:v>-2.90693712937068E-3</c:v>
                </c:pt>
                <c:pt idx="62">
                  <c:v>-1.4961585912818201E-2</c:v>
                </c:pt>
                <c:pt idx="63">
                  <c:v>-1.1597694335807899E-2</c:v>
                </c:pt>
                <c:pt idx="64">
                  <c:v>-7.6369898242944299E-3</c:v>
                </c:pt>
                <c:pt idx="65">
                  <c:v>-8.0980005813044691E-3</c:v>
                </c:pt>
                <c:pt idx="66">
                  <c:v>-3.2937908317254199E-3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2B-4581-97A0-E00593C58873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</c:formatCode>
                <c:ptCount val="68"/>
                <c:pt idx="0">
                  <c:v>-2.63741954753108E-16</c:v>
                </c:pt>
                <c:pt idx="1">
                  <c:v>-2.4100112601369101E-16</c:v>
                </c:pt>
                <c:pt idx="2">
                  <c:v>2.77251862471945E-17</c:v>
                </c:pt>
                <c:pt idx="3">
                  <c:v>-1.9727100801273601E-16</c:v>
                </c:pt>
                <c:pt idx="4">
                  <c:v>4.8688031840390502E-3</c:v>
                </c:pt>
                <c:pt idx="5">
                  <c:v>2.2781570813233301E-2</c:v>
                </c:pt>
                <c:pt idx="6">
                  <c:v>1.73607111818792E-2</c:v>
                </c:pt>
                <c:pt idx="7">
                  <c:v>1.47258127515391E-2</c:v>
                </c:pt>
                <c:pt idx="8">
                  <c:v>1.8662960536027499E-2</c:v>
                </c:pt>
                <c:pt idx="9">
                  <c:v>7.27113006236058E-3</c:v>
                </c:pt>
                <c:pt idx="10">
                  <c:v>-7.4111867818483102E-3</c:v>
                </c:pt>
                <c:pt idx="11">
                  <c:v>-2.6090900674959699E-3</c:v>
                </c:pt>
                <c:pt idx="12">
                  <c:v>8.0079965605882198E-3</c:v>
                </c:pt>
                <c:pt idx="13">
                  <c:v>1.78957054776391E-2</c:v>
                </c:pt>
                <c:pt idx="14">
                  <c:v>2.31709975826155E-2</c:v>
                </c:pt>
                <c:pt idx="15">
                  <c:v>-4.0983190522255897E-3</c:v>
                </c:pt>
                <c:pt idx="16">
                  <c:v>-1.35512854039562E-2</c:v>
                </c:pt>
                <c:pt idx="17">
                  <c:v>-1.4198597703980499E-2</c:v>
                </c:pt>
                <c:pt idx="18">
                  <c:v>-1.4901572920317799E-2</c:v>
                </c:pt>
                <c:pt idx="19">
                  <c:v>-1.4838968477251999E-2</c:v>
                </c:pt>
                <c:pt idx="20">
                  <c:v>-7.7673557517737501E-3</c:v>
                </c:pt>
                <c:pt idx="21">
                  <c:v>-2.9267718725164301E-3</c:v>
                </c:pt>
                <c:pt idx="22">
                  <c:v>-9.4139004550053001E-3</c:v>
                </c:pt>
                <c:pt idx="23">
                  <c:v>-4.9134828316064602E-3</c:v>
                </c:pt>
                <c:pt idx="24">
                  <c:v>-1.63189364510644E-3</c:v>
                </c:pt>
                <c:pt idx="25">
                  <c:v>2.2782925008483202E-3</c:v>
                </c:pt>
                <c:pt idx="26">
                  <c:v>1.15825236752979E-2</c:v>
                </c:pt>
                <c:pt idx="27">
                  <c:v>-7.93694701661729E-4</c:v>
                </c:pt>
                <c:pt idx="28">
                  <c:v>7.5540169389795003E-3</c:v>
                </c:pt>
                <c:pt idx="29">
                  <c:v>1.02874642415656E-2</c:v>
                </c:pt>
                <c:pt idx="30">
                  <c:v>2.5955655482279199E-3</c:v>
                </c:pt>
                <c:pt idx="31">
                  <c:v>9.6640638204375899E-3</c:v>
                </c:pt>
                <c:pt idx="32">
                  <c:v>-2.2356307892485898E-3</c:v>
                </c:pt>
                <c:pt idx="33">
                  <c:v>-6.7399137956840804E-4</c:v>
                </c:pt>
                <c:pt idx="34">
                  <c:v>-3.8750120908195101E-3</c:v>
                </c:pt>
                <c:pt idx="35">
                  <c:v>-8.7016960420974992E-3</c:v>
                </c:pt>
                <c:pt idx="36">
                  <c:v>-7.3758496218715996E-3</c:v>
                </c:pt>
                <c:pt idx="37">
                  <c:v>-8.4607272454566493E-3</c:v>
                </c:pt>
                <c:pt idx="38">
                  <c:v>-8.4099722107944305E-3</c:v>
                </c:pt>
                <c:pt idx="39">
                  <c:v>1.58215500634023E-3</c:v>
                </c:pt>
                <c:pt idx="40">
                  <c:v>-5.8860757855745101E-3</c:v>
                </c:pt>
                <c:pt idx="41">
                  <c:v>-9.9376661046039708E-3</c:v>
                </c:pt>
                <c:pt idx="42">
                  <c:v>-1.0955442406345601E-2</c:v>
                </c:pt>
                <c:pt idx="43">
                  <c:v>-1.5797211224214999E-2</c:v>
                </c:pt>
                <c:pt idx="44">
                  <c:v>-1.60986447465888E-2</c:v>
                </c:pt>
                <c:pt idx="45">
                  <c:v>-1.08070418674963E-2</c:v>
                </c:pt>
                <c:pt idx="46">
                  <c:v>-1.7810862391938999E-2</c:v>
                </c:pt>
                <c:pt idx="47">
                  <c:v>-6.3113752544428697E-3</c:v>
                </c:pt>
                <c:pt idx="48">
                  <c:v>-1.1429923739358401E-2</c:v>
                </c:pt>
                <c:pt idx="49">
                  <c:v>-3.30540605986756E-3</c:v>
                </c:pt>
                <c:pt idx="50">
                  <c:v>7.0669299155421599E-4</c:v>
                </c:pt>
                <c:pt idx="51">
                  <c:v>4.3231284601443799E-3</c:v>
                </c:pt>
                <c:pt idx="52">
                  <c:v>1.0304913934177299E-3</c:v>
                </c:pt>
                <c:pt idx="53">
                  <c:v>1.14412389147376E-3</c:v>
                </c:pt>
                <c:pt idx="54">
                  <c:v>-1.9951832587264601E-2</c:v>
                </c:pt>
                <c:pt idx="55">
                  <c:v>-1.9847768355553099E-2</c:v>
                </c:pt>
                <c:pt idx="56">
                  <c:v>2.04851648721735E-2</c:v>
                </c:pt>
                <c:pt idx="57">
                  <c:v>3.5348685536075201E-3</c:v>
                </c:pt>
                <c:pt idx="58">
                  <c:v>7.8201314869196792E-3</c:v>
                </c:pt>
                <c:pt idx="59">
                  <c:v>-2.4869440103947901E-3</c:v>
                </c:pt>
                <c:pt idx="60">
                  <c:v>3.81324182105971E-3</c:v>
                </c:pt>
                <c:pt idx="61">
                  <c:v>-8.63401377754653E-3</c:v>
                </c:pt>
                <c:pt idx="62">
                  <c:v>-5.3626113645082402E-3</c:v>
                </c:pt>
                <c:pt idx="63">
                  <c:v>-5.8128839275354898E-3</c:v>
                </c:pt>
                <c:pt idx="64">
                  <c:v>-1.9723235548954401E-3</c:v>
                </c:pt>
                <c:pt idx="65">
                  <c:v>-4.9361232806307302E-3</c:v>
                </c:pt>
                <c:pt idx="66">
                  <c:v>1.1952302463265601E-3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B-4581-97A0-E00593C5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9C6-A481-47749CADE83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A-49C6-A481-47749CADE83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3A-49C6-A481-47749CADE83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3A-49C6-A481-47749CADE83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3A-49C6-A481-47749CADE83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3A-49C6-A481-47749CADE83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3A-49C6-A481-47749CADE83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3A-49C6-A481-47749CADE83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3A-49C6-A481-47749CADE83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3A-49C6-A481-47749CADE83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3A-49C6-A481-47749CADE83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3A-49C6-A481-47749CADE83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3A-49C6-A481-47749CADE83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3A-49C6-A481-47749CADE83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3A-49C6-A481-47749CADE83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13A-49C6-A481-47749CADE83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13A-49C6-A481-47749CADE83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13A-49C6-A481-47749CADE83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13A-49C6-A481-47749CADE83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13A-49C6-A481-47749CADE83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13A-49C6-A481-47749CADE83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13A-49C6-A481-47749CADE83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13A-49C6-A481-47749CADE83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13A-49C6-A481-47749CADE83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13A-49C6-A481-47749CADE83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813A-49C6-A481-47749CADE83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13A-49C6-A481-47749CADE83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13A-49C6-A481-47749CADE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27"/>
          <c:min val="3944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7548404275551"/>
          <c:y val="0.2246307753197517"/>
          <c:w val="0.81631195557077119"/>
          <c:h val="0.56081896012998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</c:formatCode>
                <c:ptCount val="68"/>
                <c:pt idx="0">
                  <c:v>-8.9819542168629002E-2</c:v>
                </c:pt>
                <c:pt idx="1">
                  <c:v>-0.14491432837811799</c:v>
                </c:pt>
                <c:pt idx="2">
                  <c:v>6.54171086147394E-2</c:v>
                </c:pt>
                <c:pt idx="3">
                  <c:v>9.8499101159246996E-2</c:v>
                </c:pt>
                <c:pt idx="4">
                  <c:v>1.7668286999281201E-2</c:v>
                </c:pt>
                <c:pt idx="5">
                  <c:v>-0.21119259737476601</c:v>
                </c:pt>
                <c:pt idx="6">
                  <c:v>-2.7768160911512602E-2</c:v>
                </c:pt>
                <c:pt idx="7">
                  <c:v>2.6948247303760699E-2</c:v>
                </c:pt>
                <c:pt idx="8">
                  <c:v>6.2528698771621302E-2</c:v>
                </c:pt>
                <c:pt idx="9">
                  <c:v>-4.1806314749415402E-2</c:v>
                </c:pt>
                <c:pt idx="10">
                  <c:v>2.6291022304074298E-4</c:v>
                </c:pt>
                <c:pt idx="11">
                  <c:v>5.9432247091283003E-2</c:v>
                </c:pt>
                <c:pt idx="12">
                  <c:v>4.26904542872781E-2</c:v>
                </c:pt>
                <c:pt idx="13">
                  <c:v>-2.0559393152613601E-2</c:v>
                </c:pt>
                <c:pt idx="14">
                  <c:v>0.143008216601543</c:v>
                </c:pt>
                <c:pt idx="15">
                  <c:v>0.13236237018913499</c:v>
                </c:pt>
                <c:pt idx="16">
                  <c:v>8.43407568231586E-2</c:v>
                </c:pt>
                <c:pt idx="17">
                  <c:v>-2.84894525700429E-2</c:v>
                </c:pt>
                <c:pt idx="18">
                  <c:v>0.13316222068410299</c:v>
                </c:pt>
                <c:pt idx="19">
                  <c:v>0.124236900254334</c:v>
                </c:pt>
                <c:pt idx="20">
                  <c:v>0.18903261558874301</c:v>
                </c:pt>
                <c:pt idx="21">
                  <c:v>0.26863732531501</c:v>
                </c:pt>
                <c:pt idx="22">
                  <c:v>0.158751939138048</c:v>
                </c:pt>
                <c:pt idx="23">
                  <c:v>0.13650560478849399</c:v>
                </c:pt>
                <c:pt idx="24">
                  <c:v>0.13299804474565399</c:v>
                </c:pt>
                <c:pt idx="25">
                  <c:v>0.27751354444445298</c:v>
                </c:pt>
                <c:pt idx="26">
                  <c:v>0.17781995286097399</c:v>
                </c:pt>
                <c:pt idx="27">
                  <c:v>0.102443780762229</c:v>
                </c:pt>
                <c:pt idx="28">
                  <c:v>0.10405252587354399</c:v>
                </c:pt>
                <c:pt idx="29">
                  <c:v>0.24105884806757599</c:v>
                </c:pt>
                <c:pt idx="30">
                  <c:v>6.1048571799659598E-2</c:v>
                </c:pt>
                <c:pt idx="31">
                  <c:v>0.123004933412604</c:v>
                </c:pt>
                <c:pt idx="32">
                  <c:v>0.112318958007877</c:v>
                </c:pt>
                <c:pt idx="33">
                  <c:v>1.9373625681624301E-2</c:v>
                </c:pt>
                <c:pt idx="34">
                  <c:v>4.1393981698760199E-2</c:v>
                </c:pt>
                <c:pt idx="35">
                  <c:v>8.08803366549041E-2</c:v>
                </c:pt>
                <c:pt idx="36">
                  <c:v>1.18545827348343E-2</c:v>
                </c:pt>
                <c:pt idx="37">
                  <c:v>4.7772178479286602E-4</c:v>
                </c:pt>
                <c:pt idx="38">
                  <c:v>-5.3846154197835401E-3</c:v>
                </c:pt>
                <c:pt idx="39">
                  <c:v>2.7674623693728799E-2</c:v>
                </c:pt>
                <c:pt idx="40">
                  <c:v>-4.7190922647352203E-2</c:v>
                </c:pt>
                <c:pt idx="41">
                  <c:v>-3.5272544281394903E-2</c:v>
                </c:pt>
                <c:pt idx="42">
                  <c:v>-0.13647831511386299</c:v>
                </c:pt>
                <c:pt idx="43">
                  <c:v>-5.3144367706255302E-2</c:v>
                </c:pt>
                <c:pt idx="44">
                  <c:v>-0.102037412542772</c:v>
                </c:pt>
                <c:pt idx="45">
                  <c:v>-9.8429155042303207E-2</c:v>
                </c:pt>
                <c:pt idx="46">
                  <c:v>-7.8116455584404595E-2</c:v>
                </c:pt>
                <c:pt idx="47">
                  <c:v>-0.105530013140224</c:v>
                </c:pt>
                <c:pt idx="48">
                  <c:v>-4.8879620212975802E-2</c:v>
                </c:pt>
                <c:pt idx="49">
                  <c:v>0.25549312764432103</c:v>
                </c:pt>
                <c:pt idx="50">
                  <c:v>0.44566547179567001</c:v>
                </c:pt>
                <c:pt idx="51">
                  <c:v>0.638207091863357</c:v>
                </c:pt>
                <c:pt idx="52">
                  <c:v>0.58428135466330999</c:v>
                </c:pt>
                <c:pt idx="53">
                  <c:v>0.26997458306090899</c:v>
                </c:pt>
                <c:pt idx="54">
                  <c:v>-0.52720721617412603</c:v>
                </c:pt>
                <c:pt idx="55">
                  <c:v>-0.44702695287873001</c:v>
                </c:pt>
                <c:pt idx="56">
                  <c:v>-0.106449297655619</c:v>
                </c:pt>
                <c:pt idx="57">
                  <c:v>-0.24082499018470899</c:v>
                </c:pt>
                <c:pt idx="58">
                  <c:v>-0.26002079553936802</c:v>
                </c:pt>
                <c:pt idx="59">
                  <c:v>-8.4684901935361906E-2</c:v>
                </c:pt>
                <c:pt idx="60">
                  <c:v>0.19504715455560701</c:v>
                </c:pt>
                <c:pt idx="61">
                  <c:v>6.7853325056823205E-2</c:v>
                </c:pt>
                <c:pt idx="62">
                  <c:v>9.7175789513415295E-2</c:v>
                </c:pt>
                <c:pt idx="63">
                  <c:v>7.2230044057408405E-2</c:v>
                </c:pt>
                <c:pt idx="64">
                  <c:v>0.14282199116419</c:v>
                </c:pt>
                <c:pt idx="65">
                  <c:v>-6.4293396076666497E-3</c:v>
                </c:pt>
                <c:pt idx="66">
                  <c:v>7.5541036338766396E-2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1-4F4E-95E3-6E896ACF0C6C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</c:formatCode>
                <c:ptCount val="68"/>
                <c:pt idx="0">
                  <c:v>8.2326317280932697E-16</c:v>
                </c:pt>
                <c:pt idx="1">
                  <c:v>-1.4657060829640301E-15</c:v>
                </c:pt>
                <c:pt idx="2">
                  <c:v>-1.49231924086295E-15</c:v>
                </c:pt>
                <c:pt idx="3">
                  <c:v>-3.03371631294586E-15</c:v>
                </c:pt>
                <c:pt idx="4">
                  <c:v>-6.29247052007125E-2</c:v>
                </c:pt>
                <c:pt idx="5">
                  <c:v>5.5841430392642402E-2</c:v>
                </c:pt>
                <c:pt idx="6">
                  <c:v>3.7662482321688798E-2</c:v>
                </c:pt>
                <c:pt idx="7">
                  <c:v>3.5338774104016102E-3</c:v>
                </c:pt>
                <c:pt idx="8">
                  <c:v>2.1625004930780501E-3</c:v>
                </c:pt>
                <c:pt idx="9">
                  <c:v>-3.0780742693446099E-2</c:v>
                </c:pt>
                <c:pt idx="10">
                  <c:v>-2.56846335795618E-2</c:v>
                </c:pt>
                <c:pt idx="11">
                  <c:v>-3.6263415848481098E-2</c:v>
                </c:pt>
                <c:pt idx="12">
                  <c:v>-3.6073327373363197E-2</c:v>
                </c:pt>
                <c:pt idx="13">
                  <c:v>-1.70731550010026E-2</c:v>
                </c:pt>
                <c:pt idx="14">
                  <c:v>-2.8273128206056201E-2</c:v>
                </c:pt>
                <c:pt idx="15">
                  <c:v>-0.103225964966635</c:v>
                </c:pt>
                <c:pt idx="16">
                  <c:v>-0.14285197616390699</c:v>
                </c:pt>
                <c:pt idx="17">
                  <c:v>-2.4906281461304101E-2</c:v>
                </c:pt>
                <c:pt idx="18">
                  <c:v>-6.7581535481524803E-3</c:v>
                </c:pt>
                <c:pt idx="19">
                  <c:v>3.1650895183433698E-3</c:v>
                </c:pt>
                <c:pt idx="20">
                  <c:v>-3.4058528135477001E-3</c:v>
                </c:pt>
                <c:pt idx="21">
                  <c:v>1.07516793924588E-2</c:v>
                </c:pt>
                <c:pt idx="22">
                  <c:v>-1.02772822732889E-3</c:v>
                </c:pt>
                <c:pt idx="23">
                  <c:v>-2.8944540043666302E-3</c:v>
                </c:pt>
                <c:pt idx="24">
                  <c:v>2.77357662958235E-3</c:v>
                </c:pt>
                <c:pt idx="25">
                  <c:v>3.0972878917172701E-3</c:v>
                </c:pt>
                <c:pt idx="26">
                  <c:v>1.8147684666897299E-2</c:v>
                </c:pt>
                <c:pt idx="27">
                  <c:v>1.7626296539229099E-2</c:v>
                </c:pt>
                <c:pt idx="28">
                  <c:v>4.31900702419706E-2</c:v>
                </c:pt>
                <c:pt idx="29">
                  <c:v>3.72478837036938E-2</c:v>
                </c:pt>
                <c:pt idx="30">
                  <c:v>-4.07704815154648E-3</c:v>
                </c:pt>
                <c:pt idx="31">
                  <c:v>3.1266190300889299E-2</c:v>
                </c:pt>
                <c:pt idx="32">
                  <c:v>4.9631157570643103E-3</c:v>
                </c:pt>
                <c:pt idx="33">
                  <c:v>2.2992386932249701E-2</c:v>
                </c:pt>
                <c:pt idx="34">
                  <c:v>2.7049095928908699E-2</c:v>
                </c:pt>
                <c:pt idx="35">
                  <c:v>7.8937751789710398E-3</c:v>
                </c:pt>
                <c:pt idx="36">
                  <c:v>3.8705805529818901E-3</c:v>
                </c:pt>
                <c:pt idx="37">
                  <c:v>1.6215568577604799E-4</c:v>
                </c:pt>
                <c:pt idx="38">
                  <c:v>-7.9805442144560094E-3</c:v>
                </c:pt>
                <c:pt idx="39">
                  <c:v>1.7320549823649601E-2</c:v>
                </c:pt>
                <c:pt idx="40">
                  <c:v>2.2921848527516298E-3</c:v>
                </c:pt>
                <c:pt idx="41">
                  <c:v>-2.54855706104349E-2</c:v>
                </c:pt>
                <c:pt idx="42">
                  <c:v>-2.27822539162457E-2</c:v>
                </c:pt>
                <c:pt idx="43">
                  <c:v>-2.9218829869696698E-2</c:v>
                </c:pt>
                <c:pt idx="44">
                  <c:v>-2.4134717710136401E-2</c:v>
                </c:pt>
                <c:pt idx="45">
                  <c:v>-5.7412894115646401E-3</c:v>
                </c:pt>
                <c:pt idx="46">
                  <c:v>-3.2999534364331402E-2</c:v>
                </c:pt>
                <c:pt idx="47">
                  <c:v>5.5944438790615798E-3</c:v>
                </c:pt>
                <c:pt idx="48">
                  <c:v>-1.9895497699789402E-2</c:v>
                </c:pt>
                <c:pt idx="49">
                  <c:v>1.6998586958282599E-2</c:v>
                </c:pt>
                <c:pt idx="50">
                  <c:v>3.8060780148908097E-2</c:v>
                </c:pt>
                <c:pt idx="51">
                  <c:v>6.1487794992014601E-2</c:v>
                </c:pt>
                <c:pt idx="52">
                  <c:v>9.4567898041968898E-2</c:v>
                </c:pt>
                <c:pt idx="53">
                  <c:v>6.5117668311579099E-2</c:v>
                </c:pt>
                <c:pt idx="54">
                  <c:v>-2.48677505473048E-2</c:v>
                </c:pt>
                <c:pt idx="55">
                  <c:v>-3.3276084344473301E-2</c:v>
                </c:pt>
                <c:pt idx="56">
                  <c:v>-4.0294974451643897E-3</c:v>
                </c:pt>
                <c:pt idx="57">
                  <c:v>-2.8635933055124099E-2</c:v>
                </c:pt>
                <c:pt idx="58">
                  <c:v>1.4278272149815001E-2</c:v>
                </c:pt>
                <c:pt idx="59">
                  <c:v>4.0674004269464201E-2</c:v>
                </c:pt>
                <c:pt idx="60">
                  <c:v>4.3311666416656097E-2</c:v>
                </c:pt>
                <c:pt idx="61">
                  <c:v>4.14353940302725E-2</c:v>
                </c:pt>
                <c:pt idx="62">
                  <c:v>2.9643422887094201E-3</c:v>
                </c:pt>
                <c:pt idx="63">
                  <c:v>8.4556108529052904E-3</c:v>
                </c:pt>
                <c:pt idx="64">
                  <c:v>7.1751511631156601E-3</c:v>
                </c:pt>
                <c:pt idx="65">
                  <c:v>-1.92670646632675E-2</c:v>
                </c:pt>
                <c:pt idx="66">
                  <c:v>-2.7110770959999399E-2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1-4F4E-95E3-6E896ACF0C6C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</c:formatCode>
                <c:ptCount val="68"/>
                <c:pt idx="0">
                  <c:v>-4.9056363419289499E-15</c:v>
                </c:pt>
                <c:pt idx="1">
                  <c:v>-6.2442519622946497E-15</c:v>
                </c:pt>
                <c:pt idx="2">
                  <c:v>-5.3909185232871399E-15</c:v>
                </c:pt>
                <c:pt idx="3">
                  <c:v>-6.5421696403603702E-15</c:v>
                </c:pt>
                <c:pt idx="4">
                  <c:v>1.08248113065792E-2</c:v>
                </c:pt>
                <c:pt idx="5">
                  <c:v>6.6290195054513196E-2</c:v>
                </c:pt>
                <c:pt idx="6">
                  <c:v>2.4496482847909101E-2</c:v>
                </c:pt>
                <c:pt idx="7">
                  <c:v>1.13376681525137E-2</c:v>
                </c:pt>
                <c:pt idx="8">
                  <c:v>1.49904066896594E-2</c:v>
                </c:pt>
                <c:pt idx="9">
                  <c:v>1.16909791261651E-2</c:v>
                </c:pt>
                <c:pt idx="10">
                  <c:v>-1.53303315651895E-3</c:v>
                </c:pt>
                <c:pt idx="11">
                  <c:v>1.12410369790913E-2</c:v>
                </c:pt>
                <c:pt idx="12">
                  <c:v>2.4090015843093698E-2</c:v>
                </c:pt>
                <c:pt idx="13">
                  <c:v>3.7003135417451601E-2</c:v>
                </c:pt>
                <c:pt idx="14">
                  <c:v>5.56273320693743E-2</c:v>
                </c:pt>
                <c:pt idx="15">
                  <c:v>3.5548901652231603E-2</c:v>
                </c:pt>
                <c:pt idx="16">
                  <c:v>3.3250628529609402E-2</c:v>
                </c:pt>
                <c:pt idx="17">
                  <c:v>1.07107122758658E-2</c:v>
                </c:pt>
                <c:pt idx="18">
                  <c:v>-2.7147848252600799E-3</c:v>
                </c:pt>
                <c:pt idx="19">
                  <c:v>-4.1988574005580297E-3</c:v>
                </c:pt>
                <c:pt idx="20">
                  <c:v>9.4315756418121999E-4</c:v>
                </c:pt>
                <c:pt idx="21">
                  <c:v>1.4922802208688199E-2</c:v>
                </c:pt>
                <c:pt idx="22">
                  <c:v>2.1697724939497899E-3</c:v>
                </c:pt>
                <c:pt idx="23">
                  <c:v>2.1878837515110498E-3</c:v>
                </c:pt>
                <c:pt idx="24">
                  <c:v>1.08651050927386E-2</c:v>
                </c:pt>
                <c:pt idx="25">
                  <c:v>2.2782337640927401E-2</c:v>
                </c:pt>
                <c:pt idx="26">
                  <c:v>3.74405707678796E-2</c:v>
                </c:pt>
                <c:pt idx="27">
                  <c:v>1.6756378399511301E-2</c:v>
                </c:pt>
                <c:pt idx="28">
                  <c:v>2.60469622004143E-2</c:v>
                </c:pt>
                <c:pt idx="29">
                  <c:v>3.1623425723236502E-2</c:v>
                </c:pt>
                <c:pt idx="30">
                  <c:v>1.42391802709736E-2</c:v>
                </c:pt>
                <c:pt idx="31">
                  <c:v>3.2510205425828997E-2</c:v>
                </c:pt>
                <c:pt idx="32">
                  <c:v>7.4477155090279402E-3</c:v>
                </c:pt>
                <c:pt idx="33">
                  <c:v>1.0558669256352999E-2</c:v>
                </c:pt>
                <c:pt idx="34">
                  <c:v>4.6783301781770899E-3</c:v>
                </c:pt>
                <c:pt idx="35">
                  <c:v>-5.8038415842859396E-3</c:v>
                </c:pt>
                <c:pt idx="36">
                  <c:v>-4.49611157435753E-3</c:v>
                </c:pt>
                <c:pt idx="37">
                  <c:v>-7.7175210605255002E-3</c:v>
                </c:pt>
                <c:pt idx="38">
                  <c:v>-1.0360795694355201E-2</c:v>
                </c:pt>
                <c:pt idx="39">
                  <c:v>9.2493717523609402E-3</c:v>
                </c:pt>
                <c:pt idx="40">
                  <c:v>-5.3041038976974399E-3</c:v>
                </c:pt>
                <c:pt idx="41">
                  <c:v>-2.1147936579196999E-2</c:v>
                </c:pt>
                <c:pt idx="42">
                  <c:v>-1.7562675336122002E-2</c:v>
                </c:pt>
                <c:pt idx="43">
                  <c:v>-2.46759760614245E-2</c:v>
                </c:pt>
                <c:pt idx="44">
                  <c:v>-2.6779825459803001E-2</c:v>
                </c:pt>
                <c:pt idx="45">
                  <c:v>-1.2911733970758101E-2</c:v>
                </c:pt>
                <c:pt idx="46">
                  <c:v>-3.0780435866294899E-2</c:v>
                </c:pt>
                <c:pt idx="47">
                  <c:v>-1.10649190174971E-2</c:v>
                </c:pt>
                <c:pt idx="48">
                  <c:v>-1.6101691485530999E-2</c:v>
                </c:pt>
                <c:pt idx="49">
                  <c:v>3.0904085855693701E-3</c:v>
                </c:pt>
                <c:pt idx="50">
                  <c:v>1.8200530507933299E-2</c:v>
                </c:pt>
                <c:pt idx="51">
                  <c:v>2.62663415301655E-2</c:v>
                </c:pt>
                <c:pt idx="52">
                  <c:v>2.8067507495561299E-2</c:v>
                </c:pt>
                <c:pt idx="53">
                  <c:v>1.40551037593183E-2</c:v>
                </c:pt>
                <c:pt idx="54">
                  <c:v>-4.1761827369391803E-2</c:v>
                </c:pt>
                <c:pt idx="55">
                  <c:v>-4.8285690684055797E-2</c:v>
                </c:pt>
                <c:pt idx="56">
                  <c:v>-3.8201320750806601E-2</c:v>
                </c:pt>
                <c:pt idx="57">
                  <c:v>-1.5232096510049699E-2</c:v>
                </c:pt>
                <c:pt idx="58">
                  <c:v>2.4446597109481698E-2</c:v>
                </c:pt>
                <c:pt idx="59">
                  <c:v>2.36828339978538E-2</c:v>
                </c:pt>
                <c:pt idx="60">
                  <c:v>5.2307671556407503E-2</c:v>
                </c:pt>
                <c:pt idx="61">
                  <c:v>4.3886303609311497E-3</c:v>
                </c:pt>
                <c:pt idx="62">
                  <c:v>4.9317176166744203E-3</c:v>
                </c:pt>
                <c:pt idx="63">
                  <c:v>-5.7305121648797896E-3</c:v>
                </c:pt>
                <c:pt idx="64">
                  <c:v>-4.2408401272856699E-3</c:v>
                </c:pt>
                <c:pt idx="65">
                  <c:v>-3.5676220759558702E-2</c:v>
                </c:pt>
                <c:pt idx="66">
                  <c:v>-1.8482684204911601E-2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91-4F4E-95E3-6E896ACF0C6C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</c:formatCode>
                <c:ptCount val="68"/>
                <c:pt idx="0">
                  <c:v>-3.82452798506327E-15</c:v>
                </c:pt>
                <c:pt idx="1">
                  <c:v>-4.7761183263065804E-15</c:v>
                </c:pt>
                <c:pt idx="2">
                  <c:v>-3.9592532971499599E-15</c:v>
                </c:pt>
                <c:pt idx="3">
                  <c:v>-4.6656216943090304E-15</c:v>
                </c:pt>
                <c:pt idx="4">
                  <c:v>2.38640391248333E-2</c:v>
                </c:pt>
                <c:pt idx="5">
                  <c:v>2.7200391130327399E-2</c:v>
                </c:pt>
                <c:pt idx="6">
                  <c:v>1.45115019178013E-2</c:v>
                </c:pt>
                <c:pt idx="7">
                  <c:v>6.9020475569436497E-3</c:v>
                </c:pt>
                <c:pt idx="8">
                  <c:v>1.9716201507600801E-2</c:v>
                </c:pt>
                <c:pt idx="9">
                  <c:v>5.9763775295607197E-3</c:v>
                </c:pt>
                <c:pt idx="10">
                  <c:v>-1.3989517035623299E-2</c:v>
                </c:pt>
                <c:pt idx="11">
                  <c:v>-2.06877328246657E-3</c:v>
                </c:pt>
                <c:pt idx="12">
                  <c:v>7.3852652981611297E-3</c:v>
                </c:pt>
                <c:pt idx="13">
                  <c:v>2.00680126157292E-2</c:v>
                </c:pt>
                <c:pt idx="14">
                  <c:v>3.1424407927767697E-2</c:v>
                </c:pt>
                <c:pt idx="15">
                  <c:v>-1.7733212816796701E-3</c:v>
                </c:pt>
                <c:pt idx="16">
                  <c:v>-1.28474672198592E-2</c:v>
                </c:pt>
                <c:pt idx="17">
                  <c:v>-1.44179226512904E-2</c:v>
                </c:pt>
                <c:pt idx="18">
                  <c:v>-1.3109601347184901E-2</c:v>
                </c:pt>
                <c:pt idx="19">
                  <c:v>-1.29407270920612E-2</c:v>
                </c:pt>
                <c:pt idx="20">
                  <c:v>-3.3565681443372998E-3</c:v>
                </c:pt>
                <c:pt idx="21">
                  <c:v>4.8401467666106196E-3</c:v>
                </c:pt>
                <c:pt idx="22">
                  <c:v>-4.9839973723782103E-3</c:v>
                </c:pt>
                <c:pt idx="23">
                  <c:v>-1.0813045013817199E-3</c:v>
                </c:pt>
                <c:pt idx="24">
                  <c:v>5.3106546481543199E-3</c:v>
                </c:pt>
                <c:pt idx="25">
                  <c:v>1.17372313631267E-2</c:v>
                </c:pt>
                <c:pt idx="26">
                  <c:v>2.58274979811727E-2</c:v>
                </c:pt>
                <c:pt idx="27">
                  <c:v>5.26940860685432E-3</c:v>
                </c:pt>
                <c:pt idx="28">
                  <c:v>1.8187361170142899E-2</c:v>
                </c:pt>
                <c:pt idx="29">
                  <c:v>2.3476193488177002E-2</c:v>
                </c:pt>
                <c:pt idx="30">
                  <c:v>8.2170303647824908E-3</c:v>
                </c:pt>
                <c:pt idx="31">
                  <c:v>2.2328105845015399E-2</c:v>
                </c:pt>
                <c:pt idx="32">
                  <c:v>3.4096377130895801E-3</c:v>
                </c:pt>
                <c:pt idx="33">
                  <c:v>6.3453131140163797E-3</c:v>
                </c:pt>
                <c:pt idx="34">
                  <c:v>3.2889333847415502E-3</c:v>
                </c:pt>
                <c:pt idx="35">
                  <c:v>-4.1900405047257698E-3</c:v>
                </c:pt>
                <c:pt idx="36">
                  <c:v>-4.8741228053916204E-3</c:v>
                </c:pt>
                <c:pt idx="37">
                  <c:v>-7.6189249611582502E-3</c:v>
                </c:pt>
                <c:pt idx="38">
                  <c:v>-9.8399896061041603E-3</c:v>
                </c:pt>
                <c:pt idx="39">
                  <c:v>5.2703157904662899E-3</c:v>
                </c:pt>
                <c:pt idx="40">
                  <c:v>-5.9117569684508601E-3</c:v>
                </c:pt>
                <c:pt idx="41">
                  <c:v>-1.81037665541086E-2</c:v>
                </c:pt>
                <c:pt idx="42">
                  <c:v>-1.6843785431095999E-2</c:v>
                </c:pt>
                <c:pt idx="43">
                  <c:v>-2.408745619022E-2</c:v>
                </c:pt>
                <c:pt idx="44">
                  <c:v>-2.46821073500068E-2</c:v>
                </c:pt>
                <c:pt idx="45">
                  <c:v>-1.38839713128849E-2</c:v>
                </c:pt>
                <c:pt idx="46">
                  <c:v>-2.6042349751849599E-2</c:v>
                </c:pt>
                <c:pt idx="47">
                  <c:v>-6.0925785266572104E-3</c:v>
                </c:pt>
                <c:pt idx="48">
                  <c:v>-1.5936370756721201E-2</c:v>
                </c:pt>
                <c:pt idx="49">
                  <c:v>5.2174775087707301E-4</c:v>
                </c:pt>
                <c:pt idx="50">
                  <c:v>1.1910533183139E-2</c:v>
                </c:pt>
                <c:pt idx="51">
                  <c:v>2.26768858903286E-2</c:v>
                </c:pt>
                <c:pt idx="52">
                  <c:v>1.94497562408786E-2</c:v>
                </c:pt>
                <c:pt idx="53">
                  <c:v>1.31401793492093E-2</c:v>
                </c:pt>
                <c:pt idx="54">
                  <c:v>-3.0152436346291601E-2</c:v>
                </c:pt>
                <c:pt idx="55">
                  <c:v>-3.40473937051868E-2</c:v>
                </c:pt>
                <c:pt idx="56">
                  <c:v>-2.1969341651982301E-2</c:v>
                </c:pt>
                <c:pt idx="57">
                  <c:v>-2.6758316678113501E-3</c:v>
                </c:pt>
                <c:pt idx="58">
                  <c:v>2.31306302751468E-2</c:v>
                </c:pt>
                <c:pt idx="59">
                  <c:v>4.0300245939031198E-2</c:v>
                </c:pt>
                <c:pt idx="60">
                  <c:v>1.47655919143206E-2</c:v>
                </c:pt>
                <c:pt idx="61">
                  <c:v>5.1707779408656203E-3</c:v>
                </c:pt>
                <c:pt idx="62">
                  <c:v>-5.4223978143280597E-3</c:v>
                </c:pt>
                <c:pt idx="63">
                  <c:v>-8.5910144321421893E-3</c:v>
                </c:pt>
                <c:pt idx="64">
                  <c:v>-2.3119289769440401E-2</c:v>
                </c:pt>
                <c:pt idx="65">
                  <c:v>-2.2861864050057999E-2</c:v>
                </c:pt>
                <c:pt idx="66">
                  <c:v>-1.2157127543457E-2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91-4F4E-95E3-6E896ACF0C6C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</c:formatCode>
                <c:ptCount val="68"/>
                <c:pt idx="0">
                  <c:v>-3.25006733727786E-15</c:v>
                </c:pt>
                <c:pt idx="1">
                  <c:v>-3.8123966122048899E-15</c:v>
                </c:pt>
                <c:pt idx="2">
                  <c:v>-2.8885303618880198E-15</c:v>
                </c:pt>
                <c:pt idx="3">
                  <c:v>-3.2465390554728601E-15</c:v>
                </c:pt>
                <c:pt idx="4">
                  <c:v>6.42723430201699E-3</c:v>
                </c:pt>
                <c:pt idx="5">
                  <c:v>2.1695584909056199E-2</c:v>
                </c:pt>
                <c:pt idx="6">
                  <c:v>1.72733308562532E-2</c:v>
                </c:pt>
                <c:pt idx="7">
                  <c:v>1.04010412660913E-2</c:v>
                </c:pt>
                <c:pt idx="8">
                  <c:v>2.1296758287659201E-2</c:v>
                </c:pt>
                <c:pt idx="9">
                  <c:v>7.5489939417762199E-3</c:v>
                </c:pt>
                <c:pt idx="10">
                  <c:v>-1.20280874226217E-2</c:v>
                </c:pt>
                <c:pt idx="11">
                  <c:v>-2.5057468595976102E-3</c:v>
                </c:pt>
                <c:pt idx="12">
                  <c:v>7.72928275918024E-3</c:v>
                </c:pt>
                <c:pt idx="13">
                  <c:v>1.9483384074450098E-2</c:v>
                </c:pt>
                <c:pt idx="14">
                  <c:v>2.84781577650315E-2</c:v>
                </c:pt>
                <c:pt idx="15">
                  <c:v>-3.4547658667141001E-3</c:v>
                </c:pt>
                <c:pt idx="16">
                  <c:v>-1.6698406972845001E-2</c:v>
                </c:pt>
                <c:pt idx="17">
                  <c:v>-1.6323701097298901E-2</c:v>
                </c:pt>
                <c:pt idx="18">
                  <c:v>-1.5735684586260599E-2</c:v>
                </c:pt>
                <c:pt idx="19">
                  <c:v>-1.55745744885283E-2</c:v>
                </c:pt>
                <c:pt idx="20">
                  <c:v>-6.9603588650439096E-3</c:v>
                </c:pt>
                <c:pt idx="21">
                  <c:v>1.24040170057407E-3</c:v>
                </c:pt>
                <c:pt idx="22">
                  <c:v>-7.8528720969830695E-3</c:v>
                </c:pt>
                <c:pt idx="23">
                  <c:v>-2.5208478617714798E-3</c:v>
                </c:pt>
                <c:pt idx="24">
                  <c:v>1.5121663349599501E-3</c:v>
                </c:pt>
                <c:pt idx="25">
                  <c:v>6.7854201947896197E-3</c:v>
                </c:pt>
                <c:pt idx="26">
                  <c:v>1.9652119037593299E-2</c:v>
                </c:pt>
                <c:pt idx="27">
                  <c:v>2.5843991118115E-3</c:v>
                </c:pt>
                <c:pt idx="28">
                  <c:v>1.4218391060141101E-2</c:v>
                </c:pt>
                <c:pt idx="29">
                  <c:v>1.8343151751158401E-2</c:v>
                </c:pt>
                <c:pt idx="30">
                  <c:v>6.0117168753340599E-3</c:v>
                </c:pt>
                <c:pt idx="31">
                  <c:v>1.7051176755570101E-2</c:v>
                </c:pt>
                <c:pt idx="32">
                  <c:v>1.44002475135532E-3</c:v>
                </c:pt>
                <c:pt idx="33">
                  <c:v>3.96403913493163E-3</c:v>
                </c:pt>
                <c:pt idx="34">
                  <c:v>3.0249741357696899E-4</c:v>
                </c:pt>
                <c:pt idx="35">
                  <c:v>-6.2274163937127303E-3</c:v>
                </c:pt>
                <c:pt idx="36">
                  <c:v>-5.82399432526607E-3</c:v>
                </c:pt>
                <c:pt idx="37">
                  <c:v>-8.0956244474725495E-3</c:v>
                </c:pt>
                <c:pt idx="38">
                  <c:v>-9.2573604479976607E-3</c:v>
                </c:pt>
                <c:pt idx="39">
                  <c:v>3.8403497835271701E-3</c:v>
                </c:pt>
                <c:pt idx="40">
                  <c:v>-6.36678073010645E-3</c:v>
                </c:pt>
                <c:pt idx="41">
                  <c:v>-1.5750892386583899E-2</c:v>
                </c:pt>
                <c:pt idx="42">
                  <c:v>-1.5296824507966199E-2</c:v>
                </c:pt>
                <c:pt idx="43">
                  <c:v>-2.2261519887800198E-2</c:v>
                </c:pt>
                <c:pt idx="44">
                  <c:v>-2.2727698961721599E-2</c:v>
                </c:pt>
                <c:pt idx="45">
                  <c:v>-1.32759479435059E-2</c:v>
                </c:pt>
                <c:pt idx="46">
                  <c:v>-2.33666265960993E-2</c:v>
                </c:pt>
                <c:pt idx="47">
                  <c:v>-6.0286032605031603E-3</c:v>
                </c:pt>
                <c:pt idx="48">
                  <c:v>-1.4399154016329499E-2</c:v>
                </c:pt>
                <c:pt idx="49">
                  <c:v>-1.2312310396587599E-3</c:v>
                </c:pt>
                <c:pt idx="50">
                  <c:v>6.8600779577284799E-3</c:v>
                </c:pt>
                <c:pt idx="51">
                  <c:v>1.4843075857914299E-2</c:v>
                </c:pt>
                <c:pt idx="52">
                  <c:v>1.0654997859662001E-2</c:v>
                </c:pt>
                <c:pt idx="53">
                  <c:v>7.4290895971492396E-3</c:v>
                </c:pt>
                <c:pt idx="54">
                  <c:v>-2.6110892034707098E-2</c:v>
                </c:pt>
                <c:pt idx="55">
                  <c:v>-2.8080578158102401E-2</c:v>
                </c:pt>
                <c:pt idx="56">
                  <c:v>-1.83518139173534E-2</c:v>
                </c:pt>
                <c:pt idx="57">
                  <c:v>8.9280170921685401E-3</c:v>
                </c:pt>
                <c:pt idx="58">
                  <c:v>3.9742186715325797E-2</c:v>
                </c:pt>
                <c:pt idx="59">
                  <c:v>8.1452138550923703E-3</c:v>
                </c:pt>
                <c:pt idx="60">
                  <c:v>1.2746187534520399E-2</c:v>
                </c:pt>
                <c:pt idx="61">
                  <c:v>-4.01373117988144E-3</c:v>
                </c:pt>
                <c:pt idx="62">
                  <c:v>-5.7844490735295996E-3</c:v>
                </c:pt>
                <c:pt idx="63">
                  <c:v>-2.1796390741324199E-2</c:v>
                </c:pt>
                <c:pt idx="64">
                  <c:v>-1.32158097405966E-2</c:v>
                </c:pt>
                <c:pt idx="65">
                  <c:v>-1.5259031669921101E-2</c:v>
                </c:pt>
                <c:pt idx="66">
                  <c:v>-5.8524159786189998E-3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91-4F4E-95E3-6E896ACF0C6C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</c:formatCode>
                <c:ptCount val="68"/>
                <c:pt idx="0">
                  <c:v>-2.4845698980406498E-15</c:v>
                </c:pt>
                <c:pt idx="1">
                  <c:v>-2.5269650566543102E-15</c:v>
                </c:pt>
                <c:pt idx="2">
                  <c:v>-1.8020480672583499E-15</c:v>
                </c:pt>
                <c:pt idx="3">
                  <c:v>-2.06421647796101E-15</c:v>
                </c:pt>
                <c:pt idx="4">
                  <c:v>4.7491528835860702E-3</c:v>
                </c:pt>
                <c:pt idx="5">
                  <c:v>2.0473859939250001E-2</c:v>
                </c:pt>
                <c:pt idx="6">
                  <c:v>1.4855620296338801E-2</c:v>
                </c:pt>
                <c:pt idx="7">
                  <c:v>1.15788077846075E-2</c:v>
                </c:pt>
                <c:pt idx="8">
                  <c:v>1.761825356611E-2</c:v>
                </c:pt>
                <c:pt idx="9">
                  <c:v>5.8323897679328799E-3</c:v>
                </c:pt>
                <c:pt idx="10">
                  <c:v>-9.0953215606401003E-3</c:v>
                </c:pt>
                <c:pt idx="11">
                  <c:v>-2.7252132216555001E-3</c:v>
                </c:pt>
                <c:pt idx="12">
                  <c:v>8.4887596903045395E-3</c:v>
                </c:pt>
                <c:pt idx="13">
                  <c:v>1.8442797033485399E-2</c:v>
                </c:pt>
                <c:pt idx="14">
                  <c:v>2.5735527769219599E-2</c:v>
                </c:pt>
                <c:pt idx="15">
                  <c:v>-3.3335034823260999E-3</c:v>
                </c:pt>
                <c:pt idx="16">
                  <c:v>-1.5538949416107801E-2</c:v>
                </c:pt>
                <c:pt idx="17">
                  <c:v>-1.58730229547689E-2</c:v>
                </c:pt>
                <c:pt idx="18">
                  <c:v>-1.5820559235370599E-2</c:v>
                </c:pt>
                <c:pt idx="19">
                  <c:v>-1.5643877008115498E-2</c:v>
                </c:pt>
                <c:pt idx="20">
                  <c:v>-7.7959018512562201E-3</c:v>
                </c:pt>
                <c:pt idx="21">
                  <c:v>-1.2889374624605199E-3</c:v>
                </c:pt>
                <c:pt idx="22">
                  <c:v>-9.2651156479417792E-3</c:v>
                </c:pt>
                <c:pt idx="23">
                  <c:v>-4.4467807962507398E-3</c:v>
                </c:pt>
                <c:pt idx="24">
                  <c:v>-5.0207309344443504E-4</c:v>
                </c:pt>
                <c:pt idx="25">
                  <c:v>4.1764029214087098E-3</c:v>
                </c:pt>
                <c:pt idx="26">
                  <c:v>1.5460289927887999E-2</c:v>
                </c:pt>
                <c:pt idx="27">
                  <c:v>1.67441029355589E-3</c:v>
                </c:pt>
                <c:pt idx="28">
                  <c:v>1.1721127858108899E-2</c:v>
                </c:pt>
                <c:pt idx="29">
                  <c:v>1.45496978630913E-2</c:v>
                </c:pt>
                <c:pt idx="30">
                  <c:v>4.4184659474622197E-3</c:v>
                </c:pt>
                <c:pt idx="31">
                  <c:v>1.3392111807329399E-2</c:v>
                </c:pt>
                <c:pt idx="32">
                  <c:v>1.2567697456115201E-5</c:v>
                </c:pt>
                <c:pt idx="33">
                  <c:v>2.3789635973619498E-3</c:v>
                </c:pt>
                <c:pt idx="34">
                  <c:v>-1.7754652258318499E-3</c:v>
                </c:pt>
                <c:pt idx="35">
                  <c:v>-7.7083415792309198E-3</c:v>
                </c:pt>
                <c:pt idx="36">
                  <c:v>-6.7020924432843196E-3</c:v>
                </c:pt>
                <c:pt idx="37">
                  <c:v>-8.7374120504347796E-3</c:v>
                </c:pt>
                <c:pt idx="38">
                  <c:v>-9.2524505799221994E-3</c:v>
                </c:pt>
                <c:pt idx="39">
                  <c:v>2.28523677754969E-3</c:v>
                </c:pt>
                <c:pt idx="40">
                  <c:v>-6.4466554363746698E-3</c:v>
                </c:pt>
                <c:pt idx="41">
                  <c:v>-1.3137501851749901E-2</c:v>
                </c:pt>
                <c:pt idx="42">
                  <c:v>-1.3457264156163801E-2</c:v>
                </c:pt>
                <c:pt idx="43">
                  <c:v>-1.9428840098438802E-2</c:v>
                </c:pt>
                <c:pt idx="44">
                  <c:v>-1.96194498768506E-2</c:v>
                </c:pt>
                <c:pt idx="45">
                  <c:v>-1.2405590356812201E-2</c:v>
                </c:pt>
                <c:pt idx="46">
                  <c:v>-2.0263573143752201E-2</c:v>
                </c:pt>
                <c:pt idx="47">
                  <c:v>-5.8334468179663396E-3</c:v>
                </c:pt>
                <c:pt idx="48">
                  <c:v>-1.2414623617349199E-2</c:v>
                </c:pt>
                <c:pt idx="49">
                  <c:v>-1.74963522073951E-3</c:v>
                </c:pt>
                <c:pt idx="50">
                  <c:v>3.50231375846449E-3</c:v>
                </c:pt>
                <c:pt idx="51">
                  <c:v>8.9871566327449706E-3</c:v>
                </c:pt>
                <c:pt idx="52">
                  <c:v>5.3198716850731201E-3</c:v>
                </c:pt>
                <c:pt idx="53">
                  <c:v>3.9739709928798602E-3</c:v>
                </c:pt>
                <c:pt idx="54">
                  <c:v>-2.2055694261354401E-2</c:v>
                </c:pt>
                <c:pt idx="55">
                  <c:v>-2.2753427647530699E-2</c:v>
                </c:pt>
                <c:pt idx="56">
                  <c:v>2.6136925326860302E-3</c:v>
                </c:pt>
                <c:pt idx="57">
                  <c:v>2.72630324219055E-2</c:v>
                </c:pt>
                <c:pt idx="58">
                  <c:v>1.11669829822929E-2</c:v>
                </c:pt>
                <c:pt idx="59">
                  <c:v>5.9915565741759597E-3</c:v>
                </c:pt>
                <c:pt idx="60">
                  <c:v>2.8924204517759098E-3</c:v>
                </c:pt>
                <c:pt idx="61">
                  <c:v>-2.90693712937068E-3</c:v>
                </c:pt>
                <c:pt idx="62">
                  <c:v>-1.4961585912818201E-2</c:v>
                </c:pt>
                <c:pt idx="63">
                  <c:v>-1.1597694335807899E-2</c:v>
                </c:pt>
                <c:pt idx="64">
                  <c:v>-7.6369898242944299E-3</c:v>
                </c:pt>
                <c:pt idx="65">
                  <c:v>-8.0980005813044691E-3</c:v>
                </c:pt>
                <c:pt idx="66">
                  <c:v>-3.2937908317254199E-3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91-4F4E-95E3-6E896ACF0C6C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</c:formatCode>
                <c:ptCount val="68"/>
                <c:pt idx="0">
                  <c:v>-2.63741954753108E-16</c:v>
                </c:pt>
                <c:pt idx="1">
                  <c:v>-2.4100112601369101E-16</c:v>
                </c:pt>
                <c:pt idx="2">
                  <c:v>2.77251862471945E-17</c:v>
                </c:pt>
                <c:pt idx="3">
                  <c:v>-1.9727100801273601E-16</c:v>
                </c:pt>
                <c:pt idx="4">
                  <c:v>4.8688031840390502E-3</c:v>
                </c:pt>
                <c:pt idx="5">
                  <c:v>2.2781570813233301E-2</c:v>
                </c:pt>
                <c:pt idx="6">
                  <c:v>1.73607111818792E-2</c:v>
                </c:pt>
                <c:pt idx="7">
                  <c:v>1.47258127515391E-2</c:v>
                </c:pt>
                <c:pt idx="8">
                  <c:v>1.8662960536027499E-2</c:v>
                </c:pt>
                <c:pt idx="9">
                  <c:v>7.27113006236058E-3</c:v>
                </c:pt>
                <c:pt idx="10">
                  <c:v>-7.4111867818483102E-3</c:v>
                </c:pt>
                <c:pt idx="11">
                  <c:v>-2.6090900674959699E-3</c:v>
                </c:pt>
                <c:pt idx="12">
                  <c:v>8.0079965605882198E-3</c:v>
                </c:pt>
                <c:pt idx="13">
                  <c:v>1.78957054776391E-2</c:v>
                </c:pt>
                <c:pt idx="14">
                  <c:v>2.31709975826155E-2</c:v>
                </c:pt>
                <c:pt idx="15">
                  <c:v>-4.0983190522255897E-3</c:v>
                </c:pt>
                <c:pt idx="16">
                  <c:v>-1.35512854039562E-2</c:v>
                </c:pt>
                <c:pt idx="17">
                  <c:v>-1.4198597703980499E-2</c:v>
                </c:pt>
                <c:pt idx="18">
                  <c:v>-1.4901572920317799E-2</c:v>
                </c:pt>
                <c:pt idx="19">
                  <c:v>-1.4838968477251999E-2</c:v>
                </c:pt>
                <c:pt idx="20">
                  <c:v>-7.7673557517737501E-3</c:v>
                </c:pt>
                <c:pt idx="21">
                  <c:v>-2.9267718725164301E-3</c:v>
                </c:pt>
                <c:pt idx="22">
                  <c:v>-9.4139004550053001E-3</c:v>
                </c:pt>
                <c:pt idx="23">
                  <c:v>-4.9134828316064602E-3</c:v>
                </c:pt>
                <c:pt idx="24">
                  <c:v>-1.63189364510644E-3</c:v>
                </c:pt>
                <c:pt idx="25">
                  <c:v>2.2782925008483202E-3</c:v>
                </c:pt>
                <c:pt idx="26">
                  <c:v>1.15825236752979E-2</c:v>
                </c:pt>
                <c:pt idx="27">
                  <c:v>-7.93694701661729E-4</c:v>
                </c:pt>
                <c:pt idx="28">
                  <c:v>7.5540169389795003E-3</c:v>
                </c:pt>
                <c:pt idx="29">
                  <c:v>1.02874642415656E-2</c:v>
                </c:pt>
                <c:pt idx="30">
                  <c:v>2.5955655482279199E-3</c:v>
                </c:pt>
                <c:pt idx="31">
                  <c:v>9.6640638204375899E-3</c:v>
                </c:pt>
                <c:pt idx="32">
                  <c:v>-2.2356307892485898E-3</c:v>
                </c:pt>
                <c:pt idx="33">
                  <c:v>-6.7399137956840804E-4</c:v>
                </c:pt>
                <c:pt idx="34">
                  <c:v>-3.8750120908195101E-3</c:v>
                </c:pt>
                <c:pt idx="35">
                  <c:v>-8.7016960420974992E-3</c:v>
                </c:pt>
                <c:pt idx="36">
                  <c:v>-7.3758496218715996E-3</c:v>
                </c:pt>
                <c:pt idx="37">
                  <c:v>-8.4607272454566493E-3</c:v>
                </c:pt>
                <c:pt idx="38">
                  <c:v>-8.4099722107944305E-3</c:v>
                </c:pt>
                <c:pt idx="39">
                  <c:v>1.58215500634023E-3</c:v>
                </c:pt>
                <c:pt idx="40">
                  <c:v>-5.8860757855745101E-3</c:v>
                </c:pt>
                <c:pt idx="41">
                  <c:v>-9.9376661046039708E-3</c:v>
                </c:pt>
                <c:pt idx="42">
                  <c:v>-1.0955442406345601E-2</c:v>
                </c:pt>
                <c:pt idx="43">
                  <c:v>-1.5797211224214999E-2</c:v>
                </c:pt>
                <c:pt idx="44">
                  <c:v>-1.60986447465888E-2</c:v>
                </c:pt>
                <c:pt idx="45">
                  <c:v>-1.08070418674963E-2</c:v>
                </c:pt>
                <c:pt idx="46">
                  <c:v>-1.7810862391938999E-2</c:v>
                </c:pt>
                <c:pt idx="47">
                  <c:v>-6.3113752544428697E-3</c:v>
                </c:pt>
                <c:pt idx="48">
                  <c:v>-1.1429923739358401E-2</c:v>
                </c:pt>
                <c:pt idx="49">
                  <c:v>-3.30540605986756E-3</c:v>
                </c:pt>
                <c:pt idx="50">
                  <c:v>7.0669299155421599E-4</c:v>
                </c:pt>
                <c:pt idx="51">
                  <c:v>4.3231284601443799E-3</c:v>
                </c:pt>
                <c:pt idx="52">
                  <c:v>1.0304913934177299E-3</c:v>
                </c:pt>
                <c:pt idx="53">
                  <c:v>1.14412389147376E-3</c:v>
                </c:pt>
                <c:pt idx="54">
                  <c:v>-1.9951832587264601E-2</c:v>
                </c:pt>
                <c:pt idx="55">
                  <c:v>-1.9847768355553099E-2</c:v>
                </c:pt>
                <c:pt idx="56">
                  <c:v>2.04851648721735E-2</c:v>
                </c:pt>
                <c:pt idx="57">
                  <c:v>3.5348685536075201E-3</c:v>
                </c:pt>
                <c:pt idx="58">
                  <c:v>7.8201314869196792E-3</c:v>
                </c:pt>
                <c:pt idx="59">
                  <c:v>-2.4869440103947901E-3</c:v>
                </c:pt>
                <c:pt idx="60">
                  <c:v>3.81324182105971E-3</c:v>
                </c:pt>
                <c:pt idx="61">
                  <c:v>-8.63401377754653E-3</c:v>
                </c:pt>
                <c:pt idx="62">
                  <c:v>-5.3626113645082402E-3</c:v>
                </c:pt>
                <c:pt idx="63">
                  <c:v>-5.8128839275354898E-3</c:v>
                </c:pt>
                <c:pt idx="64">
                  <c:v>-1.9723235548954401E-3</c:v>
                </c:pt>
                <c:pt idx="65">
                  <c:v>-4.9361232806307302E-3</c:v>
                </c:pt>
                <c:pt idx="66">
                  <c:v>1.1952302463265601E-3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91-4F4E-95E3-6E896ACF0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5"/>
          <c:min val="-0.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Decomposition of r* in the EA as of 2025Q4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63F-4FE5-87FD-FA68994A491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3F-4FE5-87FD-FA68994A491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63F-4FE5-87FD-FA68994A491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3F-4FE5-87FD-FA68994A491D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3F-4FE5-87FD-FA68994A491D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63F-4FE5-87FD-FA68994A491D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3F-4FE5-87FD-FA68994A491D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63F-4FE5-87FD-FA68994A491D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3F-4FE5-87FD-FA68994A491D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63F-4FE5-87FD-FA68994A491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63F-4FE5-87FD-FA68994A491D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63F-4FE5-87FD-FA68994A491D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63F-4FE5-87FD-FA68994A491D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63F-4FE5-87FD-FA68994A491D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63F-4FE5-87FD-FA68994A491D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63F-4FE5-87FD-FA68994A491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63F-4FE5-87FD-FA68994A491D}"/>
              </c:ext>
            </c:extLst>
          </c:dPt>
          <c:dPt>
            <c:idx val="1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63F-4FE5-87FD-FA68994A491D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63F-4FE5-87FD-FA68994A491D}"/>
              </c:ext>
            </c:extLst>
          </c:dPt>
          <c:dPt>
            <c:idx val="19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63F-4FE5-87FD-FA68994A491D}"/>
              </c:ext>
            </c:extLst>
          </c:dPt>
          <c:dPt>
            <c:idx val="2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663F-4FE5-87FD-FA68994A491D}"/>
              </c:ext>
            </c:extLst>
          </c:dPt>
          <c:dPt>
            <c:idx val="2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63F-4FE5-87FD-FA68994A491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663F-4FE5-87FD-FA68994A491D}"/>
              </c:ext>
            </c:extLst>
          </c:dPt>
          <c:dPt>
            <c:idx val="2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63F-4FE5-87FD-FA68994A491D}"/>
              </c:ext>
            </c:extLst>
          </c:dPt>
          <c:dPt>
            <c:idx val="2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663F-4FE5-87FD-FA68994A491D}"/>
              </c:ext>
            </c:extLst>
          </c:dPt>
          <c:dPt>
            <c:idx val="25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63F-4FE5-87FD-FA68994A491D}"/>
              </c:ext>
            </c:extLst>
          </c:dPt>
          <c:dPt>
            <c:idx val="2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663F-4FE5-87FD-FA68994A491D}"/>
              </c:ext>
            </c:extLst>
          </c:dPt>
          <c:dPt>
            <c:idx val="27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63F-4FE5-87FD-FA68994A491D}"/>
              </c:ext>
            </c:extLst>
          </c:dPt>
          <c:dPt>
            <c:idx val="2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663F-4FE5-87FD-FA68994A491D}"/>
              </c:ext>
            </c:extLst>
          </c:dPt>
          <c:dPt>
            <c:idx val="29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3F-4FE5-87FD-FA68994A491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663F-4FE5-87FD-FA68994A491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63F-4FE5-87FD-FA68994A491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663F-4FE5-87FD-FA68994A491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63F-4FE5-87FD-FA68994A491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63F-4FE5-87FD-FA68994A491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663F-4FE5-87FD-FA68994A491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63F-4FE5-87FD-FA68994A491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663F-4FE5-87FD-FA68994A491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63F-4FE5-87FD-FA68994A491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663F-4FE5-87FD-FA68994A491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663F-4FE5-87FD-FA68994A491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63F-4FE5-87FD-FA68994A491D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663F-4FE5-87FD-FA68994A491D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63F-4FE5-87FD-FA68994A491D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663F-4FE5-87FD-FA68994A491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63F-4FE5-87FD-FA68994A491D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663F-4FE5-87FD-FA68994A491D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63F-4FE5-87FD-FA68994A491D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663F-4FE5-87FD-FA68994A491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63F-4FE5-87FD-FA68994A491D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663F-4FE5-87FD-FA68994A491D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63F-4FE5-87FD-FA68994A491D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663F-4FE5-87FD-FA68994A491D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63F-4FE5-87FD-FA68994A491D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663F-4FE5-87FD-FA68994A491D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63F-4FE5-87FD-FA68994A491D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663F-4FE5-87FD-FA68994A491D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63F-4FE5-87FD-FA68994A491D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663F-4FE5-87FD-FA68994A491D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63F-4FE5-87FD-FA68994A491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drstar_Table!$B$1:$AE$1</c:f>
              <c:strCache>
                <c:ptCount val="30"/>
                <c:pt idx="0">
                  <c:v>g_sh</c:v>
                </c:pt>
                <c:pt idx="1">
                  <c:v>b_liqtil_sh</c:v>
                </c:pt>
                <c:pt idx="2">
                  <c:v>b_liqp_sh</c:v>
                </c:pt>
                <c:pt idx="3">
                  <c:v>b_safetil_sh</c:v>
                </c:pt>
                <c:pt idx="4">
                  <c:v>b_safep_sh</c:v>
                </c:pt>
                <c:pt idx="5">
                  <c:v>mu_sh</c:v>
                </c:pt>
                <c:pt idx="6">
                  <c:v>z_sh</c:v>
                </c:pt>
                <c:pt idx="7">
                  <c:v>lambda_f_sh</c:v>
                </c:pt>
                <c:pt idx="8">
                  <c:v>lambda_w_sh</c:v>
                </c:pt>
                <c:pt idx="9">
                  <c:v>rm_sh</c:v>
                </c:pt>
                <c:pt idx="10">
                  <c:v>sigma_omega_sh</c:v>
                </c:pt>
                <c:pt idx="11">
                  <c:v>mu_e_sh</c:v>
                </c:pt>
                <c:pt idx="12">
                  <c:v>gamma_sh</c:v>
                </c:pt>
                <c:pt idx="13">
                  <c:v>pi_star_sh</c:v>
                </c:pt>
                <c:pt idx="14">
                  <c:v>lr_sh</c:v>
                </c:pt>
                <c:pt idx="15">
                  <c:v>zp_sh</c:v>
                </c:pt>
                <c:pt idx="16">
                  <c:v>tfp_sh</c:v>
                </c:pt>
                <c:pt idx="17">
                  <c:v>gdpdef_sh</c:v>
                </c:pt>
                <c:pt idx="18">
                  <c:v>corepce_sh</c:v>
                </c:pt>
                <c:pt idx="19">
                  <c:v>gdp_sh</c:v>
                </c:pt>
                <c:pt idx="20">
                  <c:v>gdi_sh</c:v>
                </c:pt>
                <c:pt idx="21">
                  <c:v>BBB_sh</c:v>
                </c:pt>
                <c:pt idx="22">
                  <c:v>AAA_sh</c:v>
                </c:pt>
                <c:pt idx="23">
                  <c:v>rm_shl1</c:v>
                </c:pt>
                <c:pt idx="24">
                  <c:v>rm_shl2</c:v>
                </c:pt>
                <c:pt idx="25">
                  <c:v>rm_shl3</c:v>
                </c:pt>
                <c:pt idx="26">
                  <c:v>rm_shl4</c:v>
                </c:pt>
                <c:pt idx="27">
                  <c:v>rm_shl5</c:v>
                </c:pt>
                <c:pt idx="28">
                  <c:v>rm_shl6</c:v>
                </c:pt>
                <c:pt idx="29">
                  <c:v>dettrend</c:v>
                </c:pt>
              </c:strCache>
            </c:strRef>
          </c:cat>
          <c:val>
            <c:numRef>
              <c:f>drstar_Table!$B$139:$AE$139</c:f>
              <c:numCache>
                <c:formatCode>0.00E+00</c:formatCode>
                <c:ptCount val="30"/>
                <c:pt idx="0" formatCode="General">
                  <c:v>2.3805847021330699E-2</c:v>
                </c:pt>
                <c:pt idx="1">
                  <c:v>1.1805869882325001E-9</c:v>
                </c:pt>
                <c:pt idx="2" formatCode="General">
                  <c:v>0.36771947053521598</c:v>
                </c:pt>
                <c:pt idx="3" formatCode="General">
                  <c:v>7.9310157898066599E-2</c:v>
                </c:pt>
                <c:pt idx="4" formatCode="General">
                  <c:v>-1.4291996549885799</c:v>
                </c:pt>
                <c:pt idx="5" formatCode="General">
                  <c:v>-0.26107878222782199</c:v>
                </c:pt>
                <c:pt idx="6" formatCode="General">
                  <c:v>-1.23805097806862E-4</c:v>
                </c:pt>
                <c:pt idx="7">
                  <c:v>2.9657764687646798E-15</c:v>
                </c:pt>
                <c:pt idx="8">
                  <c:v>2.9894859310631202E-15</c:v>
                </c:pt>
                <c:pt idx="9">
                  <c:v>1.93493848557079E-16</c:v>
                </c:pt>
                <c:pt idx="10" formatCode="General">
                  <c:v>-9.5994204841588104E-2</c:v>
                </c:pt>
                <c:pt idx="11" formatCode="General">
                  <c:v>0</c:v>
                </c:pt>
                <c:pt idx="12" formatCode="General">
                  <c:v>0</c:v>
                </c:pt>
                <c:pt idx="13">
                  <c:v>4.3891449054054498E-14</c:v>
                </c:pt>
                <c:pt idx="14" formatCode="General">
                  <c:v>0</c:v>
                </c:pt>
                <c:pt idx="15" formatCode="General">
                  <c:v>-3.1093609847068701E-2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>
                  <c:v>-2.91238077826882E-15</c:v>
                </c:pt>
                <c:pt idx="24">
                  <c:v>2.1346026839992399E-15</c:v>
                </c:pt>
                <c:pt idx="25">
                  <c:v>8.5186110559324095E-16</c:v>
                </c:pt>
                <c:pt idx="26">
                  <c:v>3.1604157669552898E-16</c:v>
                </c:pt>
                <c:pt idx="27">
                  <c:v>2.3866540750123701E-16</c:v>
                </c:pt>
                <c:pt idx="28">
                  <c:v>-1.8741330776138699E-15</c:v>
                </c:pt>
                <c:pt idx="29" formatCode="General">
                  <c:v>0.109122983601411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F-4FE5-87FD-FA68994A491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43633885715942"/>
          <c:y val="7.7811431763842323E-2"/>
          <c:w val="0.8582543804985906"/>
          <c:h val="0.83520434945631794"/>
        </c:manualLayout>
      </c:layout>
      <c:lineChart>
        <c:grouping val="standard"/>
        <c:varyColors val="0"/>
        <c:ser>
          <c:idx val="1"/>
          <c:order val="0"/>
          <c:tx>
            <c:strRef>
              <c:f>Counterfactual_charts!$AW$1</c:f>
              <c:strCache>
                <c:ptCount val="1"/>
                <c:pt idx="0">
                  <c:v>DSGE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Counterfactual_charts!$AU$204:$AU$218</c:f>
              <c:strCache>
                <c:ptCount val="13"/>
                <c:pt idx="0">
                  <c:v>2020Q4</c:v>
                </c:pt>
                <c:pt idx="4">
                  <c:v>2021Q4</c:v>
                </c:pt>
                <c:pt idx="8">
                  <c:v>2022Q4</c:v>
                </c:pt>
                <c:pt idx="12">
                  <c:v>2023Q4</c:v>
                </c:pt>
              </c:strCache>
            </c:strRef>
          </c:cat>
          <c:val>
            <c:numRef>
              <c:f>Counterfactual_charts!$AW$204:$AW$218</c:f>
              <c:numCache>
                <c:formatCode>General</c:formatCode>
                <c:ptCount val="15"/>
                <c:pt idx="0">
                  <c:v>0</c:v>
                </c:pt>
                <c:pt idx="1">
                  <c:v>-0.10230058510579987</c:v>
                </c:pt>
                <c:pt idx="2">
                  <c:v>0.29865774186322991</c:v>
                </c:pt>
                <c:pt idx="3">
                  <c:v>0.28980462483504987</c:v>
                </c:pt>
                <c:pt idx="4">
                  <c:v>0.38832947932245987</c:v>
                </c:pt>
                <c:pt idx="5">
                  <c:v>0.6698389681718</c:v>
                </c:pt>
                <c:pt idx="6">
                  <c:v>1.090023742810208</c:v>
                </c:pt>
                <c:pt idx="7">
                  <c:v>1.408981867393442</c:v>
                </c:pt>
                <c:pt idx="8">
                  <c:v>1.4234907856565391</c:v>
                </c:pt>
                <c:pt idx="9">
                  <c:v>1.531489051172688</c:v>
                </c:pt>
                <c:pt idx="10">
                  <c:v>1.632570367806996</c:v>
                </c:pt>
                <c:pt idx="11">
                  <c:v>1.7943065705141299</c:v>
                </c:pt>
                <c:pt idx="12">
                  <c:v>1.8429377125410999</c:v>
                </c:pt>
                <c:pt idx="13">
                  <c:v>1.564286093031245</c:v>
                </c:pt>
                <c:pt idx="14">
                  <c:v>1.5730906731904311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F-4C9D-89C2-7D9D37DE1E1E}"/>
            </c:ext>
          </c:extLst>
        </c:ser>
        <c:ser>
          <c:idx val="0"/>
          <c:order val="1"/>
          <c:tx>
            <c:strRef>
              <c:f>Counterfactual_charts!$AV$1</c:f>
              <c:strCache>
                <c:ptCount val="1"/>
                <c:pt idx="0">
                  <c:v>HLW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Counterfactual_charts!$AU$204:$AU$218</c:f>
              <c:strCache>
                <c:ptCount val="13"/>
                <c:pt idx="0">
                  <c:v>2020Q4</c:v>
                </c:pt>
                <c:pt idx="4">
                  <c:v>2021Q4</c:v>
                </c:pt>
                <c:pt idx="8">
                  <c:v>2022Q4</c:v>
                </c:pt>
                <c:pt idx="12">
                  <c:v>2023Q4</c:v>
                </c:pt>
              </c:strCache>
            </c:strRef>
          </c:cat>
          <c:val>
            <c:numRef>
              <c:f>Counterfactual_charts!$AV$204:$AV$218</c:f>
              <c:numCache>
                <c:formatCode>General</c:formatCode>
                <c:ptCount val="15"/>
                <c:pt idx="0">
                  <c:v>0</c:v>
                </c:pt>
                <c:pt idx="1">
                  <c:v>0.23424822952813401</c:v>
                </c:pt>
                <c:pt idx="2">
                  <c:v>0.10957873817355801</c:v>
                </c:pt>
                <c:pt idx="3">
                  <c:v>8.4643454359764003E-2</c:v>
                </c:pt>
                <c:pt idx="4">
                  <c:v>0.19533029288849901</c:v>
                </c:pt>
                <c:pt idx="5">
                  <c:v>0.42459092683334199</c:v>
                </c:pt>
                <c:pt idx="6">
                  <c:v>0.42512640186936601</c:v>
                </c:pt>
                <c:pt idx="7">
                  <c:v>0.58329392949947001</c:v>
                </c:pt>
                <c:pt idx="8">
                  <c:v>0.71395348387621305</c:v>
                </c:pt>
                <c:pt idx="9">
                  <c:v>0.65927636394242395</c:v>
                </c:pt>
                <c:pt idx="10">
                  <c:v>0.47036697337289601</c:v>
                </c:pt>
                <c:pt idx="11">
                  <c:v>0.27327190359606501</c:v>
                </c:pt>
                <c:pt idx="12">
                  <c:v>0.10049249264579299</c:v>
                </c:pt>
                <c:pt idx="13">
                  <c:v>9.2329693353782993E-2</c:v>
                </c:pt>
                <c:pt idx="14">
                  <c:v>-6.2357422450531094E-2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7F-4C9D-89C2-7D9D37DE1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931119"/>
        <c:axId val="969931599"/>
      </c:lineChart>
      <c:catAx>
        <c:axId val="96993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931599"/>
        <c:crosses val="autoZero"/>
        <c:auto val="1"/>
        <c:lblAlgn val="ctr"/>
        <c:lblOffset val="100"/>
        <c:tickLblSkip val="1"/>
        <c:noMultiLvlLbl val="0"/>
      </c:catAx>
      <c:valAx>
        <c:axId val="969931599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APR relative to 2020Q4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93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56357415201728"/>
          <c:y val="0.11350126853482823"/>
          <c:w val="0.86495923923698292"/>
          <c:h val="0.79706880389951251"/>
        </c:manualLayout>
      </c:layout>
      <c:lineChart>
        <c:grouping val="standard"/>
        <c:varyColors val="0"/>
        <c:ser>
          <c:idx val="1"/>
          <c:order val="0"/>
          <c:tx>
            <c:strRef>
              <c:f>Counterfactual_charts!$AX$1</c:f>
              <c:strCache>
                <c:ptCount val="1"/>
                <c:pt idx="0">
                  <c:v>Actual 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Counterfactual_charts!$AU$204:$AU$218</c:f>
              <c:strCache>
                <c:ptCount val="13"/>
                <c:pt idx="0">
                  <c:v>2020Q4</c:v>
                </c:pt>
                <c:pt idx="4">
                  <c:v>2021Q4</c:v>
                </c:pt>
                <c:pt idx="8">
                  <c:v>2022Q4</c:v>
                </c:pt>
                <c:pt idx="12">
                  <c:v>2023Q4</c:v>
                </c:pt>
              </c:strCache>
            </c:strRef>
          </c:cat>
          <c:val>
            <c:numRef>
              <c:f>Counterfactual_charts!$AX$204:$AX$218</c:f>
              <c:numCache>
                <c:formatCode>General</c:formatCode>
                <c:ptCount val="15"/>
                <c:pt idx="0">
                  <c:v>-1.58196195783803</c:v>
                </c:pt>
                <c:pt idx="1">
                  <c:v>-2.20394362936239</c:v>
                </c:pt>
                <c:pt idx="2">
                  <c:v>-2.5361337249404601</c:v>
                </c:pt>
                <c:pt idx="3">
                  <c:v>-2.10827164083434</c:v>
                </c:pt>
                <c:pt idx="4">
                  <c:v>-2.6894906956472799</c:v>
                </c:pt>
                <c:pt idx="5">
                  <c:v>-3.0381609415747102</c:v>
                </c:pt>
                <c:pt idx="6">
                  <c:v>-3.2353154228082901</c:v>
                </c:pt>
                <c:pt idx="7">
                  <c:v>-3.5064340141483101</c:v>
                </c:pt>
                <c:pt idx="8">
                  <c:v>-3.0817770044883401</c:v>
                </c:pt>
                <c:pt idx="9">
                  <c:v>-2.00973089191706</c:v>
                </c:pt>
                <c:pt idx="10">
                  <c:v>-0.83443293557340303</c:v>
                </c:pt>
                <c:pt idx="11">
                  <c:v>0.38792714878275802</c:v>
                </c:pt>
                <c:pt idx="12">
                  <c:v>1.16887252737119</c:v>
                </c:pt>
                <c:pt idx="13">
                  <c:v>1.4854071305884899</c:v>
                </c:pt>
                <c:pt idx="14">
                  <c:v>1.78517744517305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21-414D-BF99-385D7933BA3B}"/>
            </c:ext>
          </c:extLst>
        </c:ser>
        <c:ser>
          <c:idx val="0"/>
          <c:order val="1"/>
          <c:tx>
            <c:strRef>
              <c:f>Counterfactual_charts!$AY$1</c:f>
              <c:strCache>
                <c:ptCount val="1"/>
                <c:pt idx="0">
                  <c:v>Counterfactual  Real Rate Gap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Counterfactual_charts!$AU$204:$AU$218</c:f>
              <c:strCache>
                <c:ptCount val="13"/>
                <c:pt idx="0">
                  <c:v>2020Q4</c:v>
                </c:pt>
                <c:pt idx="4">
                  <c:v>2021Q4</c:v>
                </c:pt>
                <c:pt idx="8">
                  <c:v>2022Q4</c:v>
                </c:pt>
                <c:pt idx="12">
                  <c:v>2023Q4</c:v>
                </c:pt>
              </c:strCache>
            </c:strRef>
          </c:cat>
          <c:val>
            <c:numRef>
              <c:f>Counterfactual_charts!$AY$204:$AY$218</c:f>
              <c:numCache>
                <c:formatCode>General</c:formatCode>
                <c:ptCount val="15"/>
                <c:pt idx="0">
                  <c:v>-1.58196195783803</c:v>
                </c:pt>
                <c:pt idx="1">
                  <c:v>-2.5404924439963237</c:v>
                </c:pt>
                <c:pt idx="2">
                  <c:v>-2.347054721250788</c:v>
                </c:pt>
                <c:pt idx="3">
                  <c:v>-1.9031104703590542</c:v>
                </c:pt>
                <c:pt idx="4">
                  <c:v>-2.4964915092133193</c:v>
                </c:pt>
                <c:pt idx="5">
                  <c:v>-2.792912900236252</c:v>
                </c:pt>
                <c:pt idx="6">
                  <c:v>-2.570418081867448</c:v>
                </c:pt>
                <c:pt idx="7">
                  <c:v>-2.680746076254338</c:v>
                </c:pt>
                <c:pt idx="8">
                  <c:v>-2.372239702708014</c:v>
                </c:pt>
                <c:pt idx="9">
                  <c:v>-1.137518204686796</c:v>
                </c:pt>
                <c:pt idx="10">
                  <c:v>0.32777045886069689</c:v>
                </c:pt>
                <c:pt idx="11">
                  <c:v>1.908961815700823</c:v>
                </c:pt>
                <c:pt idx="12">
                  <c:v>2.9113177472664971</c:v>
                </c:pt>
                <c:pt idx="13">
                  <c:v>2.957363530265952</c:v>
                </c:pt>
                <c:pt idx="14">
                  <c:v>3.420625540814012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21-414D-BF99-385D7933B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931119"/>
        <c:axId val="969931599"/>
      </c:lineChart>
      <c:catAx>
        <c:axId val="96993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931599"/>
        <c:crosses val="autoZero"/>
        <c:auto val="1"/>
        <c:lblAlgn val="ctr"/>
        <c:lblOffset val="100"/>
        <c:tickLblSkip val="1"/>
        <c:noMultiLvlLbl val="0"/>
      </c:catAx>
      <c:valAx>
        <c:axId val="969931599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%, APR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93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56357415201728"/>
          <c:y val="0.11350126853482823"/>
          <c:w val="0.86495923923698292"/>
          <c:h val="0.79951474815648049"/>
        </c:manualLayout>
      </c:layout>
      <c:lineChart>
        <c:grouping val="standard"/>
        <c:varyColors val="0"/>
        <c:ser>
          <c:idx val="1"/>
          <c:order val="0"/>
          <c:tx>
            <c:strRef>
              <c:f>Counterfactual_charts!$AZ$1</c:f>
              <c:strCache>
                <c:ptCount val="1"/>
                <c:pt idx="0">
                  <c:v>Actual Output Growth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Counterfactual_charts!$AU$204:$AU$218</c:f>
              <c:strCache>
                <c:ptCount val="13"/>
                <c:pt idx="0">
                  <c:v>2020Q4</c:v>
                </c:pt>
                <c:pt idx="4">
                  <c:v>2021Q4</c:v>
                </c:pt>
                <c:pt idx="8">
                  <c:v>2022Q4</c:v>
                </c:pt>
                <c:pt idx="12">
                  <c:v>2023Q4</c:v>
                </c:pt>
              </c:strCache>
            </c:strRef>
          </c:cat>
          <c:val>
            <c:numRef>
              <c:f>Counterfactual_charts!$AZ$204:$AZ$218</c:f>
              <c:numCache>
                <c:formatCode>General</c:formatCode>
                <c:ptCount val="15"/>
                <c:pt idx="0">
                  <c:v>1.28</c:v>
                </c:pt>
                <c:pt idx="1">
                  <c:v>2.48</c:v>
                </c:pt>
                <c:pt idx="2">
                  <c:v>8.7200000000000006</c:v>
                </c:pt>
                <c:pt idx="3">
                  <c:v>7.08</c:v>
                </c:pt>
                <c:pt idx="4">
                  <c:v>2.72</c:v>
                </c:pt>
                <c:pt idx="5">
                  <c:v>1.28</c:v>
                </c:pt>
                <c:pt idx="6">
                  <c:v>2.4</c:v>
                </c:pt>
                <c:pt idx="7">
                  <c:v>1.64</c:v>
                </c:pt>
                <c:pt idx="8">
                  <c:v>-1.1200000000000001</c:v>
                </c:pt>
                <c:pt idx="9">
                  <c:v>-1</c:v>
                </c:pt>
                <c:pt idx="10">
                  <c:v>-0.12</c:v>
                </c:pt>
                <c:pt idx="11">
                  <c:v>-0.68</c:v>
                </c:pt>
                <c:pt idx="12">
                  <c:v>-0.6</c:v>
                </c:pt>
                <c:pt idx="13">
                  <c:v>0.96</c:v>
                </c:pt>
                <c:pt idx="14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B-4F63-8608-69E950A5B5DD}"/>
            </c:ext>
          </c:extLst>
        </c:ser>
        <c:ser>
          <c:idx val="0"/>
          <c:order val="1"/>
          <c:tx>
            <c:strRef>
              <c:f>Counterfactual_charts!$BA$1</c:f>
              <c:strCache>
                <c:ptCount val="1"/>
                <c:pt idx="0">
                  <c:v>Counterfactual  Output Growth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Counterfactual_charts!$AU$204:$AU$218</c:f>
              <c:strCache>
                <c:ptCount val="13"/>
                <c:pt idx="0">
                  <c:v>2020Q4</c:v>
                </c:pt>
                <c:pt idx="4">
                  <c:v>2021Q4</c:v>
                </c:pt>
                <c:pt idx="8">
                  <c:v>2022Q4</c:v>
                </c:pt>
                <c:pt idx="12">
                  <c:v>2023Q4</c:v>
                </c:pt>
              </c:strCache>
            </c:strRef>
          </c:cat>
          <c:val>
            <c:numRef>
              <c:f>Counterfactual_charts!$BA$204:$BA$218</c:f>
              <c:numCache>
                <c:formatCode>General</c:formatCode>
                <c:ptCount val="15"/>
                <c:pt idx="0">
                  <c:v>1.28</c:v>
                </c:pt>
                <c:pt idx="1">
                  <c:v>3.2935964741320198</c:v>
                </c:pt>
                <c:pt idx="2">
                  <c:v>7.1794900271997211</c:v>
                </c:pt>
                <c:pt idx="3">
                  <c:v>6.857716284591608</c:v>
                </c:pt>
                <c:pt idx="4">
                  <c:v>2.8559999843933741</c:v>
                </c:pt>
                <c:pt idx="5">
                  <c:v>1.210075653258466</c:v>
                </c:pt>
                <c:pt idx="6">
                  <c:v>1.1411251465744399</c:v>
                </c:pt>
                <c:pt idx="7">
                  <c:v>0.96902849363417987</c:v>
                </c:pt>
                <c:pt idx="8">
                  <c:v>-1.1457112125173095</c:v>
                </c:pt>
                <c:pt idx="9">
                  <c:v>-1.8521727727634412</c:v>
                </c:pt>
                <c:pt idx="10">
                  <c:v>-1.28908252890488</c:v>
                </c:pt>
                <c:pt idx="11">
                  <c:v>-2.2103241051379001</c:v>
                </c:pt>
                <c:pt idx="12">
                  <c:v>-1.8397590200654999</c:v>
                </c:pt>
                <c:pt idx="13">
                  <c:v>1.1130090816985629</c:v>
                </c:pt>
                <c:pt idx="14">
                  <c:v>-1.2106797109196439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B-4F63-8608-69E950A5B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931119"/>
        <c:axId val="969931599"/>
      </c:lineChart>
      <c:catAx>
        <c:axId val="96993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931599"/>
        <c:crosses val="autoZero"/>
        <c:auto val="1"/>
        <c:lblAlgn val="ctr"/>
        <c:lblOffset val="100"/>
        <c:tickLblSkip val="1"/>
        <c:noMultiLvlLbl val="0"/>
      </c:catAx>
      <c:valAx>
        <c:axId val="96993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%, annualized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growth rate</a:t>
                </a:r>
                <a:endParaRPr lang="en-US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93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56357415201728"/>
          <c:y val="0.11350126853482823"/>
          <c:w val="0.86495923923698292"/>
          <c:h val="0.79706880389951251"/>
        </c:manualLayout>
      </c:layout>
      <c:lineChart>
        <c:grouping val="standard"/>
        <c:varyColors val="0"/>
        <c:ser>
          <c:idx val="1"/>
          <c:order val="0"/>
          <c:tx>
            <c:strRef>
              <c:f>Counterfactual_charts!$BB$1</c:f>
              <c:strCache>
                <c:ptCount val="1"/>
                <c:pt idx="0">
                  <c:v>Output (deviation from baseline)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Counterfactual_charts!$AU$204:$AU$218</c:f>
              <c:strCache>
                <c:ptCount val="13"/>
                <c:pt idx="0">
                  <c:v>2020Q4</c:v>
                </c:pt>
                <c:pt idx="4">
                  <c:v>2021Q4</c:v>
                </c:pt>
                <c:pt idx="8">
                  <c:v>2022Q4</c:v>
                </c:pt>
                <c:pt idx="12">
                  <c:v>2023Q4</c:v>
                </c:pt>
              </c:strCache>
            </c:strRef>
          </c:cat>
          <c:val>
            <c:numRef>
              <c:f>Counterfactual_charts!$BB$204:$BB$218</c:f>
              <c:numCache>
                <c:formatCode>General</c:formatCode>
                <c:ptCount val="15"/>
                <c:pt idx="0">
                  <c:v>0</c:v>
                </c:pt>
                <c:pt idx="1">
                  <c:v>0.20339911853300499</c:v>
                </c:pt>
                <c:pt idx="2">
                  <c:v>-0.18172837466706501</c:v>
                </c:pt>
                <c:pt idx="3">
                  <c:v>-0.23729930351916301</c:v>
                </c:pt>
                <c:pt idx="4">
                  <c:v>-0.203299307420819</c:v>
                </c:pt>
                <c:pt idx="5">
                  <c:v>-0.22078039410620301</c:v>
                </c:pt>
                <c:pt idx="6">
                  <c:v>-0.53549910746259499</c:v>
                </c:pt>
                <c:pt idx="7">
                  <c:v>-0.70324198405405003</c:v>
                </c:pt>
                <c:pt idx="8">
                  <c:v>-0.70966978718337703</c:v>
                </c:pt>
                <c:pt idx="9">
                  <c:v>-0.92271298037423799</c:v>
                </c:pt>
                <c:pt idx="10">
                  <c:v>-1.2149836126004601</c:v>
                </c:pt>
                <c:pt idx="11">
                  <c:v>-1.5975646388849301</c:v>
                </c:pt>
                <c:pt idx="12">
                  <c:v>-1.9075043939013101</c:v>
                </c:pt>
                <c:pt idx="13">
                  <c:v>-1.8692521234766699</c:v>
                </c:pt>
                <c:pt idx="14">
                  <c:v>-2.0519220512065801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B-4340-9015-2B6156D8B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931119"/>
        <c:axId val="969931599"/>
      </c:lineChart>
      <c:catAx>
        <c:axId val="96993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931599"/>
        <c:crosses val="autoZero"/>
        <c:auto val="1"/>
        <c:lblAlgn val="ctr"/>
        <c:lblOffset val="100"/>
        <c:tickLblSkip val="1"/>
        <c:noMultiLvlLbl val="0"/>
      </c:catAx>
      <c:valAx>
        <c:axId val="969931599"/>
        <c:scaling>
          <c:orientation val="minMax"/>
          <c:min val="-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%, level change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relative to 2020Q4</a:t>
                </a:r>
                <a:endParaRPr lang="en-US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93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56357415201728"/>
          <c:y val="0.11350126853482823"/>
          <c:w val="0.86495923923698292"/>
          <c:h val="0.71770378896796228"/>
        </c:manualLayout>
      </c:layout>
      <c:lineChart>
        <c:grouping val="standard"/>
        <c:varyColors val="0"/>
        <c:ser>
          <c:idx val="1"/>
          <c:order val="0"/>
          <c:tx>
            <c:strRef>
              <c:f>Counterfactual_charts!$BC$1</c:f>
              <c:strCache>
                <c:ptCount val="1"/>
                <c:pt idx="0">
                  <c:v>Inflation (deviation from baseline)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Counterfactual_charts!$AU$204:$AU$218</c:f>
              <c:strCache>
                <c:ptCount val="13"/>
                <c:pt idx="0">
                  <c:v>2020Q4</c:v>
                </c:pt>
                <c:pt idx="4">
                  <c:v>2021Q4</c:v>
                </c:pt>
                <c:pt idx="8">
                  <c:v>2022Q4</c:v>
                </c:pt>
                <c:pt idx="12">
                  <c:v>2023Q4</c:v>
                </c:pt>
              </c:strCache>
            </c:strRef>
          </c:cat>
          <c:val>
            <c:numRef>
              <c:f>Counterfactual_charts!$BC$204:$BC$218</c:f>
              <c:numCache>
                <c:formatCode>General</c:formatCode>
                <c:ptCount val="15"/>
                <c:pt idx="0">
                  <c:v>0</c:v>
                </c:pt>
                <c:pt idx="1">
                  <c:v>4.8023422262969198E-3</c:v>
                </c:pt>
                <c:pt idx="2">
                  <c:v>-5.0371689852339403E-3</c:v>
                </c:pt>
                <c:pt idx="3">
                  <c:v>-4.8627346934757799E-3</c:v>
                </c:pt>
                <c:pt idx="4">
                  <c:v>-3.77337196452176E-3</c:v>
                </c:pt>
                <c:pt idx="5">
                  <c:v>-4.5269350802292002E-3</c:v>
                </c:pt>
                <c:pt idx="6">
                  <c:v>-1.2166309037462899E-2</c:v>
                </c:pt>
                <c:pt idx="7">
                  <c:v>-1.52053365923141E-2</c:v>
                </c:pt>
                <c:pt idx="8">
                  <c:v>-1.50657426876428E-2</c:v>
                </c:pt>
                <c:pt idx="9">
                  <c:v>-2.0656576211631798E-2</c:v>
                </c:pt>
                <c:pt idx="10">
                  <c:v>-2.7458781323651399E-2</c:v>
                </c:pt>
                <c:pt idx="11">
                  <c:v>-3.6120117167678399E-2</c:v>
                </c:pt>
                <c:pt idx="12">
                  <c:v>-4.2908408240092302E-2</c:v>
                </c:pt>
                <c:pt idx="13">
                  <c:v>-4.2011309383261197E-2</c:v>
                </c:pt>
                <c:pt idx="14">
                  <c:v>-4.7898943322542797E-2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5-4270-8EE3-C48D41023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931119"/>
        <c:axId val="969931599"/>
      </c:lineChart>
      <c:catAx>
        <c:axId val="96993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931599"/>
        <c:crosses val="autoZero"/>
        <c:auto val="1"/>
        <c:lblAlgn val="ctr"/>
        <c:lblOffset val="100"/>
        <c:tickLblSkip val="1"/>
        <c:noMultiLvlLbl val="0"/>
      </c:catAx>
      <c:valAx>
        <c:axId val="96993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69931119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ConvenienceYield_fullsample!$C$1</c:f>
              <c:strCache>
                <c:ptCount val="1"/>
                <c:pt idx="0">
                  <c:v>Euro area Convenience Yield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ConvenienceYield_fullsample!$A$2:$A$260</c:f>
              <c:numCache>
                <c:formatCode>m/d/yyyy</c:formatCode>
                <c:ptCount val="259"/>
                <c:pt idx="0">
                  <c:v>25933</c:v>
                </c:pt>
                <c:pt idx="1">
                  <c:v>26023</c:v>
                </c:pt>
                <c:pt idx="2">
                  <c:v>26114</c:v>
                </c:pt>
                <c:pt idx="3">
                  <c:v>26206</c:v>
                </c:pt>
                <c:pt idx="4">
                  <c:v>26298</c:v>
                </c:pt>
                <c:pt idx="5">
                  <c:v>26389</c:v>
                </c:pt>
                <c:pt idx="6">
                  <c:v>26480</c:v>
                </c:pt>
                <c:pt idx="7">
                  <c:v>26572</c:v>
                </c:pt>
                <c:pt idx="8">
                  <c:v>26664</c:v>
                </c:pt>
                <c:pt idx="9">
                  <c:v>26754</c:v>
                </c:pt>
                <c:pt idx="10">
                  <c:v>26845</c:v>
                </c:pt>
                <c:pt idx="11">
                  <c:v>26937</c:v>
                </c:pt>
                <c:pt idx="12">
                  <c:v>27029</c:v>
                </c:pt>
                <c:pt idx="13">
                  <c:v>27119</c:v>
                </c:pt>
                <c:pt idx="14">
                  <c:v>27210</c:v>
                </c:pt>
                <c:pt idx="15">
                  <c:v>27302</c:v>
                </c:pt>
                <c:pt idx="16">
                  <c:v>27394</c:v>
                </c:pt>
                <c:pt idx="17">
                  <c:v>27484</c:v>
                </c:pt>
                <c:pt idx="18">
                  <c:v>27575</c:v>
                </c:pt>
                <c:pt idx="19">
                  <c:v>27667</c:v>
                </c:pt>
                <c:pt idx="20">
                  <c:v>27759</c:v>
                </c:pt>
                <c:pt idx="21">
                  <c:v>27850</c:v>
                </c:pt>
                <c:pt idx="22">
                  <c:v>27941</c:v>
                </c:pt>
                <c:pt idx="23">
                  <c:v>28033</c:v>
                </c:pt>
                <c:pt idx="24">
                  <c:v>28125</c:v>
                </c:pt>
                <c:pt idx="25">
                  <c:v>28215</c:v>
                </c:pt>
                <c:pt idx="26">
                  <c:v>28306</c:v>
                </c:pt>
                <c:pt idx="27">
                  <c:v>28398</c:v>
                </c:pt>
                <c:pt idx="28">
                  <c:v>28490</c:v>
                </c:pt>
                <c:pt idx="29">
                  <c:v>28580</c:v>
                </c:pt>
                <c:pt idx="30">
                  <c:v>28671</c:v>
                </c:pt>
                <c:pt idx="31">
                  <c:v>28763</c:v>
                </c:pt>
                <c:pt idx="32">
                  <c:v>28855</c:v>
                </c:pt>
                <c:pt idx="33">
                  <c:v>28945</c:v>
                </c:pt>
                <c:pt idx="34">
                  <c:v>29036</c:v>
                </c:pt>
                <c:pt idx="35">
                  <c:v>29128</c:v>
                </c:pt>
                <c:pt idx="36">
                  <c:v>29220</c:v>
                </c:pt>
                <c:pt idx="37">
                  <c:v>29311</c:v>
                </c:pt>
                <c:pt idx="38">
                  <c:v>29402</c:v>
                </c:pt>
                <c:pt idx="39">
                  <c:v>29494</c:v>
                </c:pt>
                <c:pt idx="40">
                  <c:v>29586</c:v>
                </c:pt>
                <c:pt idx="41">
                  <c:v>29676</c:v>
                </c:pt>
                <c:pt idx="42">
                  <c:v>29767</c:v>
                </c:pt>
                <c:pt idx="43">
                  <c:v>29859</c:v>
                </c:pt>
                <c:pt idx="44">
                  <c:v>29951</c:v>
                </c:pt>
                <c:pt idx="45">
                  <c:v>30041</c:v>
                </c:pt>
                <c:pt idx="46">
                  <c:v>30132</c:v>
                </c:pt>
                <c:pt idx="47">
                  <c:v>30224</c:v>
                </c:pt>
                <c:pt idx="48">
                  <c:v>30316</c:v>
                </c:pt>
                <c:pt idx="49">
                  <c:v>30406</c:v>
                </c:pt>
                <c:pt idx="50">
                  <c:v>30497</c:v>
                </c:pt>
                <c:pt idx="51">
                  <c:v>30589</c:v>
                </c:pt>
                <c:pt idx="52">
                  <c:v>30681</c:v>
                </c:pt>
                <c:pt idx="53">
                  <c:v>30772</c:v>
                </c:pt>
                <c:pt idx="54">
                  <c:v>30863</c:v>
                </c:pt>
                <c:pt idx="55">
                  <c:v>30955</c:v>
                </c:pt>
                <c:pt idx="56">
                  <c:v>31047</c:v>
                </c:pt>
                <c:pt idx="57">
                  <c:v>31137</c:v>
                </c:pt>
                <c:pt idx="58">
                  <c:v>31228</c:v>
                </c:pt>
                <c:pt idx="59">
                  <c:v>31320</c:v>
                </c:pt>
                <c:pt idx="60">
                  <c:v>31412</c:v>
                </c:pt>
                <c:pt idx="61">
                  <c:v>31502</c:v>
                </c:pt>
                <c:pt idx="62">
                  <c:v>31593</c:v>
                </c:pt>
                <c:pt idx="63">
                  <c:v>31685</c:v>
                </c:pt>
                <c:pt idx="64">
                  <c:v>31777</c:v>
                </c:pt>
                <c:pt idx="65">
                  <c:v>31867</c:v>
                </c:pt>
                <c:pt idx="66">
                  <c:v>31958</c:v>
                </c:pt>
                <c:pt idx="67">
                  <c:v>32050</c:v>
                </c:pt>
                <c:pt idx="68">
                  <c:v>32142</c:v>
                </c:pt>
                <c:pt idx="69">
                  <c:v>32233</c:v>
                </c:pt>
                <c:pt idx="70">
                  <c:v>32324</c:v>
                </c:pt>
                <c:pt idx="71">
                  <c:v>32416</c:v>
                </c:pt>
                <c:pt idx="72">
                  <c:v>32508</c:v>
                </c:pt>
                <c:pt idx="73">
                  <c:v>32598</c:v>
                </c:pt>
                <c:pt idx="74">
                  <c:v>32689</c:v>
                </c:pt>
                <c:pt idx="75">
                  <c:v>32781</c:v>
                </c:pt>
                <c:pt idx="76">
                  <c:v>32873</c:v>
                </c:pt>
                <c:pt idx="77">
                  <c:v>32963</c:v>
                </c:pt>
                <c:pt idx="78">
                  <c:v>33054</c:v>
                </c:pt>
                <c:pt idx="79">
                  <c:v>33146</c:v>
                </c:pt>
                <c:pt idx="80">
                  <c:v>33238</c:v>
                </c:pt>
                <c:pt idx="81">
                  <c:v>33328</c:v>
                </c:pt>
                <c:pt idx="82">
                  <c:v>33419</c:v>
                </c:pt>
                <c:pt idx="83">
                  <c:v>33511</c:v>
                </c:pt>
                <c:pt idx="84">
                  <c:v>33603</c:v>
                </c:pt>
                <c:pt idx="85">
                  <c:v>33694</c:v>
                </c:pt>
                <c:pt idx="86">
                  <c:v>33785</c:v>
                </c:pt>
                <c:pt idx="87">
                  <c:v>33877</c:v>
                </c:pt>
                <c:pt idx="88">
                  <c:v>33969</c:v>
                </c:pt>
                <c:pt idx="89">
                  <c:v>34059</c:v>
                </c:pt>
                <c:pt idx="90">
                  <c:v>34150</c:v>
                </c:pt>
                <c:pt idx="91">
                  <c:v>34242</c:v>
                </c:pt>
                <c:pt idx="92">
                  <c:v>34334</c:v>
                </c:pt>
                <c:pt idx="93">
                  <c:v>34424</c:v>
                </c:pt>
                <c:pt idx="94">
                  <c:v>34515</c:v>
                </c:pt>
                <c:pt idx="95">
                  <c:v>34607</c:v>
                </c:pt>
                <c:pt idx="96">
                  <c:v>34699</c:v>
                </c:pt>
                <c:pt idx="97">
                  <c:v>34789</c:v>
                </c:pt>
                <c:pt idx="98">
                  <c:v>34880</c:v>
                </c:pt>
                <c:pt idx="99">
                  <c:v>34972</c:v>
                </c:pt>
                <c:pt idx="100">
                  <c:v>35064</c:v>
                </c:pt>
                <c:pt idx="101">
                  <c:v>35155</c:v>
                </c:pt>
                <c:pt idx="102">
                  <c:v>35246</c:v>
                </c:pt>
                <c:pt idx="103">
                  <c:v>35338</c:v>
                </c:pt>
                <c:pt idx="104">
                  <c:v>35430</c:v>
                </c:pt>
                <c:pt idx="105">
                  <c:v>35520</c:v>
                </c:pt>
                <c:pt idx="106">
                  <c:v>35611</c:v>
                </c:pt>
                <c:pt idx="107">
                  <c:v>35703</c:v>
                </c:pt>
                <c:pt idx="108">
                  <c:v>35795</c:v>
                </c:pt>
                <c:pt idx="109">
                  <c:v>35885</c:v>
                </c:pt>
                <c:pt idx="110">
                  <c:v>35976</c:v>
                </c:pt>
                <c:pt idx="111">
                  <c:v>36068</c:v>
                </c:pt>
                <c:pt idx="112">
                  <c:v>36160</c:v>
                </c:pt>
                <c:pt idx="113">
                  <c:v>36250</c:v>
                </c:pt>
                <c:pt idx="114">
                  <c:v>36341</c:v>
                </c:pt>
                <c:pt idx="115">
                  <c:v>36433</c:v>
                </c:pt>
                <c:pt idx="116">
                  <c:v>36525</c:v>
                </c:pt>
                <c:pt idx="117">
                  <c:v>36616</c:v>
                </c:pt>
                <c:pt idx="118">
                  <c:v>36707</c:v>
                </c:pt>
                <c:pt idx="119">
                  <c:v>36799</c:v>
                </c:pt>
                <c:pt idx="120">
                  <c:v>36891</c:v>
                </c:pt>
                <c:pt idx="121">
                  <c:v>36981</c:v>
                </c:pt>
                <c:pt idx="122">
                  <c:v>37072</c:v>
                </c:pt>
                <c:pt idx="123">
                  <c:v>37164</c:v>
                </c:pt>
                <c:pt idx="124">
                  <c:v>37256</c:v>
                </c:pt>
                <c:pt idx="125">
                  <c:v>37346</c:v>
                </c:pt>
                <c:pt idx="126">
                  <c:v>37437</c:v>
                </c:pt>
                <c:pt idx="127">
                  <c:v>37529</c:v>
                </c:pt>
                <c:pt idx="128">
                  <c:v>37621</c:v>
                </c:pt>
                <c:pt idx="129">
                  <c:v>37711</c:v>
                </c:pt>
                <c:pt idx="130">
                  <c:v>37802</c:v>
                </c:pt>
                <c:pt idx="131">
                  <c:v>37894</c:v>
                </c:pt>
                <c:pt idx="132">
                  <c:v>37986</c:v>
                </c:pt>
                <c:pt idx="133">
                  <c:v>38077</c:v>
                </c:pt>
                <c:pt idx="134">
                  <c:v>38168</c:v>
                </c:pt>
                <c:pt idx="135">
                  <c:v>38260</c:v>
                </c:pt>
                <c:pt idx="136">
                  <c:v>38352</c:v>
                </c:pt>
                <c:pt idx="137">
                  <c:v>38442</c:v>
                </c:pt>
                <c:pt idx="138">
                  <c:v>38533</c:v>
                </c:pt>
                <c:pt idx="139">
                  <c:v>38625</c:v>
                </c:pt>
                <c:pt idx="140">
                  <c:v>38717</c:v>
                </c:pt>
                <c:pt idx="141">
                  <c:v>38807</c:v>
                </c:pt>
                <c:pt idx="142">
                  <c:v>38898</c:v>
                </c:pt>
                <c:pt idx="143">
                  <c:v>38990</c:v>
                </c:pt>
                <c:pt idx="144">
                  <c:v>39082</c:v>
                </c:pt>
                <c:pt idx="145">
                  <c:v>39172</c:v>
                </c:pt>
                <c:pt idx="146">
                  <c:v>39263</c:v>
                </c:pt>
                <c:pt idx="147">
                  <c:v>39355</c:v>
                </c:pt>
                <c:pt idx="148">
                  <c:v>39447</c:v>
                </c:pt>
                <c:pt idx="149">
                  <c:v>39538</c:v>
                </c:pt>
                <c:pt idx="150">
                  <c:v>39629</c:v>
                </c:pt>
                <c:pt idx="151">
                  <c:v>39721</c:v>
                </c:pt>
                <c:pt idx="152">
                  <c:v>39813</c:v>
                </c:pt>
                <c:pt idx="153">
                  <c:v>39903</c:v>
                </c:pt>
                <c:pt idx="154">
                  <c:v>39994</c:v>
                </c:pt>
                <c:pt idx="155">
                  <c:v>40086</c:v>
                </c:pt>
                <c:pt idx="156">
                  <c:v>40178</c:v>
                </c:pt>
                <c:pt idx="157">
                  <c:v>40268</c:v>
                </c:pt>
                <c:pt idx="158">
                  <c:v>40359</c:v>
                </c:pt>
                <c:pt idx="159">
                  <c:v>40451</c:v>
                </c:pt>
                <c:pt idx="160">
                  <c:v>40543</c:v>
                </c:pt>
                <c:pt idx="161">
                  <c:v>40633</c:v>
                </c:pt>
                <c:pt idx="162">
                  <c:v>40724</c:v>
                </c:pt>
                <c:pt idx="163">
                  <c:v>40816</c:v>
                </c:pt>
                <c:pt idx="164">
                  <c:v>40908</c:v>
                </c:pt>
                <c:pt idx="165">
                  <c:v>40999</c:v>
                </c:pt>
                <c:pt idx="166">
                  <c:v>41090</c:v>
                </c:pt>
                <c:pt idx="167">
                  <c:v>41182</c:v>
                </c:pt>
                <c:pt idx="168">
                  <c:v>41274</c:v>
                </c:pt>
                <c:pt idx="169">
                  <c:v>41364</c:v>
                </c:pt>
                <c:pt idx="170">
                  <c:v>41455</c:v>
                </c:pt>
                <c:pt idx="171">
                  <c:v>41547</c:v>
                </c:pt>
                <c:pt idx="172">
                  <c:v>41639</c:v>
                </c:pt>
                <c:pt idx="173">
                  <c:v>41729</c:v>
                </c:pt>
                <c:pt idx="174">
                  <c:v>41820</c:v>
                </c:pt>
                <c:pt idx="175">
                  <c:v>41912</c:v>
                </c:pt>
                <c:pt idx="176">
                  <c:v>42004</c:v>
                </c:pt>
                <c:pt idx="177">
                  <c:v>42094</c:v>
                </c:pt>
                <c:pt idx="178">
                  <c:v>42185</c:v>
                </c:pt>
                <c:pt idx="179">
                  <c:v>42277</c:v>
                </c:pt>
                <c:pt idx="180">
                  <c:v>42369</c:v>
                </c:pt>
                <c:pt idx="181">
                  <c:v>42460</c:v>
                </c:pt>
                <c:pt idx="182">
                  <c:v>42551</c:v>
                </c:pt>
                <c:pt idx="183">
                  <c:v>42643</c:v>
                </c:pt>
                <c:pt idx="184">
                  <c:v>42735</c:v>
                </c:pt>
                <c:pt idx="185">
                  <c:v>42825</c:v>
                </c:pt>
                <c:pt idx="186">
                  <c:v>42916</c:v>
                </c:pt>
                <c:pt idx="187">
                  <c:v>43008</c:v>
                </c:pt>
                <c:pt idx="188">
                  <c:v>43100</c:v>
                </c:pt>
                <c:pt idx="189">
                  <c:v>43190</c:v>
                </c:pt>
                <c:pt idx="190">
                  <c:v>43281</c:v>
                </c:pt>
                <c:pt idx="191">
                  <c:v>43373</c:v>
                </c:pt>
                <c:pt idx="192">
                  <c:v>43465</c:v>
                </c:pt>
                <c:pt idx="193">
                  <c:v>43555</c:v>
                </c:pt>
                <c:pt idx="194">
                  <c:v>43646</c:v>
                </c:pt>
                <c:pt idx="195">
                  <c:v>43738</c:v>
                </c:pt>
                <c:pt idx="196">
                  <c:v>43830</c:v>
                </c:pt>
                <c:pt idx="197">
                  <c:v>43921</c:v>
                </c:pt>
                <c:pt idx="198">
                  <c:v>44012</c:v>
                </c:pt>
                <c:pt idx="199">
                  <c:v>44104</c:v>
                </c:pt>
                <c:pt idx="200">
                  <c:v>44196</c:v>
                </c:pt>
                <c:pt idx="201">
                  <c:v>44286</c:v>
                </c:pt>
                <c:pt idx="202">
                  <c:v>44377</c:v>
                </c:pt>
                <c:pt idx="203">
                  <c:v>44469</c:v>
                </c:pt>
                <c:pt idx="204">
                  <c:v>44561</c:v>
                </c:pt>
                <c:pt idx="205">
                  <c:v>44651</c:v>
                </c:pt>
                <c:pt idx="206">
                  <c:v>44742</c:v>
                </c:pt>
                <c:pt idx="207">
                  <c:v>44834</c:v>
                </c:pt>
                <c:pt idx="208">
                  <c:v>44926</c:v>
                </c:pt>
                <c:pt idx="209">
                  <c:v>45016</c:v>
                </c:pt>
                <c:pt idx="210">
                  <c:v>45107</c:v>
                </c:pt>
                <c:pt idx="211">
                  <c:v>45199</c:v>
                </c:pt>
                <c:pt idx="212">
                  <c:v>45291</c:v>
                </c:pt>
                <c:pt idx="213">
                  <c:v>45382</c:v>
                </c:pt>
                <c:pt idx="214">
                  <c:v>45473</c:v>
                </c:pt>
                <c:pt idx="215">
                  <c:v>45565</c:v>
                </c:pt>
                <c:pt idx="216">
                  <c:v>45657</c:v>
                </c:pt>
                <c:pt idx="217">
                  <c:v>45747</c:v>
                </c:pt>
                <c:pt idx="218">
                  <c:v>45838</c:v>
                </c:pt>
              </c:numCache>
            </c:numRef>
          </c:cat>
          <c:val>
            <c:numRef>
              <c:f>ConvenienceYield_fullsample!$C$2:$C$217</c:f>
              <c:numCache>
                <c:formatCode>General</c:formatCode>
                <c:ptCount val="216"/>
                <c:pt idx="0">
                  <c:v>0.78820827994146603</c:v>
                </c:pt>
                <c:pt idx="1">
                  <c:v>1.0371459480722101</c:v>
                </c:pt>
                <c:pt idx="2">
                  <c:v>2.8498629642038399E-2</c:v>
                </c:pt>
                <c:pt idx="3">
                  <c:v>0.29936897679913399</c:v>
                </c:pt>
                <c:pt idx="4">
                  <c:v>0.50738190765553204</c:v>
                </c:pt>
                <c:pt idx="5">
                  <c:v>0.36217969713739301</c:v>
                </c:pt>
                <c:pt idx="6">
                  <c:v>-0.25776260940467999</c:v>
                </c:pt>
                <c:pt idx="7">
                  <c:v>-0.36175467415792401</c:v>
                </c:pt>
                <c:pt idx="8">
                  <c:v>0.33714038410319902</c:v>
                </c:pt>
                <c:pt idx="9">
                  <c:v>0.79766206267644402</c:v>
                </c:pt>
                <c:pt idx="10">
                  <c:v>0.28854406368685398</c:v>
                </c:pt>
                <c:pt idx="11">
                  <c:v>1.31440101551684</c:v>
                </c:pt>
                <c:pt idx="12">
                  <c:v>1.72448994991275</c:v>
                </c:pt>
                <c:pt idx="13">
                  <c:v>2.3197655778129</c:v>
                </c:pt>
                <c:pt idx="14">
                  <c:v>1.74049832973202</c:v>
                </c:pt>
                <c:pt idx="15">
                  <c:v>2.04367420019075</c:v>
                </c:pt>
                <c:pt idx="16">
                  <c:v>1.6888034100206299</c:v>
                </c:pt>
                <c:pt idx="17">
                  <c:v>0.635989217310856</c:v>
                </c:pt>
                <c:pt idx="18">
                  <c:v>-3.2736960512604798E-3</c:v>
                </c:pt>
                <c:pt idx="19">
                  <c:v>-0.10808975472164201</c:v>
                </c:pt>
                <c:pt idx="20">
                  <c:v>-3.5036643849990702E-2</c:v>
                </c:pt>
                <c:pt idx="21">
                  <c:v>0.480251888284077</c:v>
                </c:pt>
                <c:pt idx="22">
                  <c:v>0.79643804959378495</c:v>
                </c:pt>
                <c:pt idx="23">
                  <c:v>0.81859200280799105</c:v>
                </c:pt>
                <c:pt idx="24">
                  <c:v>1.0298015312011499</c:v>
                </c:pt>
                <c:pt idx="25">
                  <c:v>1.35967096117133</c:v>
                </c:pt>
                <c:pt idx="26">
                  <c:v>1.6291297269877301</c:v>
                </c:pt>
                <c:pt idx="27">
                  <c:v>1.0971145877778501</c:v>
                </c:pt>
                <c:pt idx="28">
                  <c:v>1.4478136513351101</c:v>
                </c:pt>
                <c:pt idx="29">
                  <c:v>1.4987654139461699</c:v>
                </c:pt>
                <c:pt idx="30">
                  <c:v>0.44687257332974301</c:v>
                </c:pt>
                <c:pt idx="31">
                  <c:v>0.964125068863812</c:v>
                </c:pt>
                <c:pt idx="32">
                  <c:v>1.7276318555219301</c:v>
                </c:pt>
                <c:pt idx="33">
                  <c:v>1.6586382827500901</c:v>
                </c:pt>
                <c:pt idx="34">
                  <c:v>0.80487548516706497</c:v>
                </c:pt>
                <c:pt idx="35">
                  <c:v>2.53637621212303</c:v>
                </c:pt>
                <c:pt idx="36">
                  <c:v>2.2400617214363199</c:v>
                </c:pt>
                <c:pt idx="37">
                  <c:v>3.60167317355174</c:v>
                </c:pt>
                <c:pt idx="38">
                  <c:v>3.32479352963386</c:v>
                </c:pt>
                <c:pt idx="39">
                  <c:v>2.8035655650856901</c:v>
                </c:pt>
                <c:pt idx="40">
                  <c:v>2.83180616301471</c:v>
                </c:pt>
                <c:pt idx="41">
                  <c:v>3.1919160478890598</c:v>
                </c:pt>
                <c:pt idx="42">
                  <c:v>3.3273400666521602</c:v>
                </c:pt>
                <c:pt idx="43">
                  <c:v>4.1787189631157098</c:v>
                </c:pt>
                <c:pt idx="44">
                  <c:v>3.9909323180250702</c:v>
                </c:pt>
                <c:pt idx="45">
                  <c:v>3.67824023228229</c:v>
                </c:pt>
                <c:pt idx="46">
                  <c:v>3.0929809516202398</c:v>
                </c:pt>
                <c:pt idx="47">
                  <c:v>3.2700258544401501</c:v>
                </c:pt>
                <c:pt idx="48">
                  <c:v>2.6249961691280301</c:v>
                </c:pt>
                <c:pt idx="49">
                  <c:v>2.7254323844046402</c:v>
                </c:pt>
                <c:pt idx="50">
                  <c:v>2.4136605484576399</c:v>
                </c:pt>
                <c:pt idx="51">
                  <c:v>2.6117981826940899</c:v>
                </c:pt>
                <c:pt idx="52">
                  <c:v>2.5144817624731899</c:v>
                </c:pt>
                <c:pt idx="53">
                  <c:v>2.8746845658167199</c:v>
                </c:pt>
                <c:pt idx="54">
                  <c:v>2.6464647864687798</c:v>
                </c:pt>
                <c:pt idx="55">
                  <c:v>2.13046480905976</c:v>
                </c:pt>
                <c:pt idx="56">
                  <c:v>2.0191055811712801</c:v>
                </c:pt>
                <c:pt idx="57">
                  <c:v>2.2117894262993398</c:v>
                </c:pt>
                <c:pt idx="58">
                  <c:v>2.2467835023971201</c:v>
                </c:pt>
                <c:pt idx="59">
                  <c:v>2.1718167070515801</c:v>
                </c:pt>
                <c:pt idx="60">
                  <c:v>1.7971752202278799</c:v>
                </c:pt>
                <c:pt idx="61">
                  <c:v>1.4918420966934001</c:v>
                </c:pt>
                <c:pt idx="62">
                  <c:v>1.3463747413246501</c:v>
                </c:pt>
                <c:pt idx="63">
                  <c:v>1.3686697253967699</c:v>
                </c:pt>
                <c:pt idx="64">
                  <c:v>1.16548512881096</c:v>
                </c:pt>
                <c:pt idx="65">
                  <c:v>1.64484229497898</c:v>
                </c:pt>
                <c:pt idx="66">
                  <c:v>1.57944947048853</c:v>
                </c:pt>
                <c:pt idx="67">
                  <c:v>2.0919654901849398</c:v>
                </c:pt>
                <c:pt idx="68">
                  <c:v>1.7365112358903401</c:v>
                </c:pt>
                <c:pt idx="69">
                  <c:v>1.53972275488951</c:v>
                </c:pt>
                <c:pt idx="70">
                  <c:v>0.68007593409618605</c:v>
                </c:pt>
                <c:pt idx="71">
                  <c:v>0.93811203362767204</c:v>
                </c:pt>
                <c:pt idx="72">
                  <c:v>1.5592049536958501</c:v>
                </c:pt>
                <c:pt idx="73">
                  <c:v>1.4283829657383</c:v>
                </c:pt>
                <c:pt idx="74">
                  <c:v>1.8991797465731799</c:v>
                </c:pt>
                <c:pt idx="75">
                  <c:v>1.8643227586447899</c:v>
                </c:pt>
                <c:pt idx="76">
                  <c:v>2.07824071234882</c:v>
                </c:pt>
                <c:pt idx="77">
                  <c:v>2.09799214127422</c:v>
                </c:pt>
                <c:pt idx="78">
                  <c:v>1.63018056129615</c:v>
                </c:pt>
                <c:pt idx="79">
                  <c:v>1.16624707239528</c:v>
                </c:pt>
                <c:pt idx="80">
                  <c:v>1.4095807801052</c:v>
                </c:pt>
                <c:pt idx="81">
                  <c:v>1.8623960015169301</c:v>
                </c:pt>
                <c:pt idx="82">
                  <c:v>1.7922733676653999</c:v>
                </c:pt>
                <c:pt idx="83">
                  <c:v>1.72408127035575</c:v>
                </c:pt>
                <c:pt idx="84">
                  <c:v>1.7113656985246499</c:v>
                </c:pt>
                <c:pt idx="85">
                  <c:v>2.0913249363171098</c:v>
                </c:pt>
                <c:pt idx="86">
                  <c:v>2.0193875509467598</c:v>
                </c:pt>
                <c:pt idx="87">
                  <c:v>2.0809303909400798</c:v>
                </c:pt>
                <c:pt idx="88">
                  <c:v>2.5101162693375101</c:v>
                </c:pt>
                <c:pt idx="89">
                  <c:v>2.7034965445292198</c:v>
                </c:pt>
                <c:pt idx="90">
                  <c:v>1.6331290436052801</c:v>
                </c:pt>
                <c:pt idx="91">
                  <c:v>1.26396111440836</c:v>
                </c:pt>
                <c:pt idx="92">
                  <c:v>1.4054522057953001</c:v>
                </c:pt>
                <c:pt idx="93">
                  <c:v>1.31705357404811</c:v>
                </c:pt>
                <c:pt idx="94">
                  <c:v>1.2356381351218499</c:v>
                </c:pt>
                <c:pt idx="95">
                  <c:v>0.82403305681231998</c:v>
                </c:pt>
                <c:pt idx="96">
                  <c:v>0.78813993023898599</c:v>
                </c:pt>
                <c:pt idx="97">
                  <c:v>0.59444656336748003</c:v>
                </c:pt>
                <c:pt idx="98">
                  <c:v>0.93837974963714099</c:v>
                </c:pt>
                <c:pt idx="99">
                  <c:v>1.2492912337586899</c:v>
                </c:pt>
                <c:pt idx="100">
                  <c:v>0.79226371790928596</c:v>
                </c:pt>
                <c:pt idx="101">
                  <c:v>0.84254585358266398</c:v>
                </c:pt>
                <c:pt idx="102">
                  <c:v>0.76322183275390398</c:v>
                </c:pt>
                <c:pt idx="103">
                  <c:v>0.49309196974303698</c:v>
                </c:pt>
                <c:pt idx="104">
                  <c:v>0.62145512362096</c:v>
                </c:pt>
                <c:pt idx="105">
                  <c:v>0.42953396879441602</c:v>
                </c:pt>
                <c:pt idx="106">
                  <c:v>0.43958261453175101</c:v>
                </c:pt>
                <c:pt idx="107">
                  <c:v>0.34329631815036599</c:v>
                </c:pt>
                <c:pt idx="108">
                  <c:v>0.46408800278714701</c:v>
                </c:pt>
                <c:pt idx="109">
                  <c:v>0.71679495124065395</c:v>
                </c:pt>
                <c:pt idx="110">
                  <c:v>0.47132289678546502</c:v>
                </c:pt>
                <c:pt idx="111">
                  <c:v>0.53602476423484002</c:v>
                </c:pt>
                <c:pt idx="112">
                  <c:v>0.78561070379517794</c:v>
                </c:pt>
                <c:pt idx="113">
                  <c:v>0.44423715942727798</c:v>
                </c:pt>
                <c:pt idx="114">
                  <c:v>0.324338251570574</c:v>
                </c:pt>
                <c:pt idx="115">
                  <c:v>0.58437552672583004</c:v>
                </c:pt>
                <c:pt idx="116">
                  <c:v>0.51805032675532103</c:v>
                </c:pt>
                <c:pt idx="117">
                  <c:v>0.88999340554638595</c:v>
                </c:pt>
                <c:pt idx="118">
                  <c:v>1.11335677489489</c:v>
                </c:pt>
                <c:pt idx="119">
                  <c:v>1.46106263025704</c:v>
                </c:pt>
                <c:pt idx="120">
                  <c:v>1.41633103336351</c:v>
                </c:pt>
                <c:pt idx="121">
                  <c:v>1.4712399688748601</c:v>
                </c:pt>
                <c:pt idx="122">
                  <c:v>1.4388114733662001</c:v>
                </c:pt>
                <c:pt idx="123">
                  <c:v>1.2760154514678499</c:v>
                </c:pt>
                <c:pt idx="124">
                  <c:v>0.88550841161380101</c:v>
                </c:pt>
                <c:pt idx="125">
                  <c:v>0.32664440433094599</c:v>
                </c:pt>
                <c:pt idx="126">
                  <c:v>0.106069123576383</c:v>
                </c:pt>
                <c:pt idx="127">
                  <c:v>0.124369154172029</c:v>
                </c:pt>
                <c:pt idx="128">
                  <c:v>7.7917138583873294E-2</c:v>
                </c:pt>
                <c:pt idx="129">
                  <c:v>0.20208989959944301</c:v>
                </c:pt>
                <c:pt idx="130">
                  <c:v>0.26711562100084102</c:v>
                </c:pt>
                <c:pt idx="131">
                  <c:v>-1.96862833452261E-2</c:v>
                </c:pt>
                <c:pt idx="132">
                  <c:v>-2.7092914261651699E-2</c:v>
                </c:pt>
                <c:pt idx="133">
                  <c:v>9.21167325493919E-2</c:v>
                </c:pt>
                <c:pt idx="134">
                  <c:v>1.64162415319721E-2</c:v>
                </c:pt>
                <c:pt idx="135">
                  <c:v>-1.6765891476531899E-2</c:v>
                </c:pt>
                <c:pt idx="136">
                  <c:v>-0.106525733380664</c:v>
                </c:pt>
                <c:pt idx="137">
                  <c:v>0.16939166735588501</c:v>
                </c:pt>
                <c:pt idx="138">
                  <c:v>0.16232966562655701</c:v>
                </c:pt>
                <c:pt idx="139">
                  <c:v>0.36372579327475202</c:v>
                </c:pt>
                <c:pt idx="140">
                  <c:v>0.31630487541416202</c:v>
                </c:pt>
                <c:pt idx="141">
                  <c:v>0.37221655702690498</c:v>
                </c:pt>
                <c:pt idx="142">
                  <c:v>0.78715861621829597</c:v>
                </c:pt>
                <c:pt idx="143">
                  <c:v>0.88671673118956595</c:v>
                </c:pt>
                <c:pt idx="144">
                  <c:v>1.0055588836709599</c:v>
                </c:pt>
                <c:pt idx="145">
                  <c:v>1.2278407713856201</c:v>
                </c:pt>
                <c:pt idx="146">
                  <c:v>1.2053786331237699</c:v>
                </c:pt>
                <c:pt idx="147">
                  <c:v>1.75495843558175</c:v>
                </c:pt>
                <c:pt idx="148">
                  <c:v>1.5972664289859899</c:v>
                </c:pt>
                <c:pt idx="149">
                  <c:v>1.9205990174626499</c:v>
                </c:pt>
                <c:pt idx="150">
                  <c:v>1.6224382485586699</c:v>
                </c:pt>
                <c:pt idx="151">
                  <c:v>1.6704792457374</c:v>
                </c:pt>
                <c:pt idx="152">
                  <c:v>1.5121629365279901</c:v>
                </c:pt>
                <c:pt idx="153">
                  <c:v>0.104086916433761</c:v>
                </c:pt>
                <c:pt idx="154">
                  <c:v>-0.96110252116353301</c:v>
                </c:pt>
                <c:pt idx="155">
                  <c:v>-0.94524122533655297</c:v>
                </c:pt>
                <c:pt idx="156">
                  <c:v>-1.1028300704755301</c:v>
                </c:pt>
                <c:pt idx="157">
                  <c:v>-0.78773507919739405</c:v>
                </c:pt>
                <c:pt idx="158">
                  <c:v>-0.54239867066772096</c:v>
                </c:pt>
                <c:pt idx="159">
                  <c:v>-0.726032229152894</c:v>
                </c:pt>
                <c:pt idx="160">
                  <c:v>-0.788577706501566</c:v>
                </c:pt>
                <c:pt idx="161">
                  <c:v>-0.324016357711637</c:v>
                </c:pt>
                <c:pt idx="162">
                  <c:v>-0.354466053974138</c:v>
                </c:pt>
                <c:pt idx="163">
                  <c:v>-0.24260545408582501</c:v>
                </c:pt>
                <c:pt idx="164">
                  <c:v>-0.68900166033612797</c:v>
                </c:pt>
                <c:pt idx="165">
                  <c:v>-1.0483115888397301</c:v>
                </c:pt>
                <c:pt idx="166">
                  <c:v>-1.1511302890155899</c:v>
                </c:pt>
                <c:pt idx="167">
                  <c:v>-1.48067958638519</c:v>
                </c:pt>
                <c:pt idx="168">
                  <c:v>-1.6571073705789301</c:v>
                </c:pt>
                <c:pt idx="169">
                  <c:v>-1.6143608090743999</c:v>
                </c:pt>
                <c:pt idx="170">
                  <c:v>-1.89361965512556</c:v>
                </c:pt>
                <c:pt idx="171">
                  <c:v>-1.80334921084053</c:v>
                </c:pt>
                <c:pt idx="172">
                  <c:v>-1.6744556546684799</c:v>
                </c:pt>
                <c:pt idx="173">
                  <c:v>-1.41313262121604</c:v>
                </c:pt>
                <c:pt idx="174">
                  <c:v>-1.7856310855455599</c:v>
                </c:pt>
                <c:pt idx="175">
                  <c:v>-1.30331610232103</c:v>
                </c:pt>
                <c:pt idx="176">
                  <c:v>-1.5724518552499001</c:v>
                </c:pt>
                <c:pt idx="177">
                  <c:v>-1.3046315943806399</c:v>
                </c:pt>
                <c:pt idx="178">
                  <c:v>-1.6907385464345499</c:v>
                </c:pt>
                <c:pt idx="179">
                  <c:v>-1.3011979134387399</c:v>
                </c:pt>
                <c:pt idx="180">
                  <c:v>-1.67530010049898</c:v>
                </c:pt>
                <c:pt idx="181">
                  <c:v>-1.7579635254399899</c:v>
                </c:pt>
                <c:pt idx="182">
                  <c:v>-1.47758093452075</c:v>
                </c:pt>
                <c:pt idx="183">
                  <c:v>-1.39112392372796</c:v>
                </c:pt>
                <c:pt idx="184">
                  <c:v>-1.4316961627389999</c:v>
                </c:pt>
                <c:pt idx="185">
                  <c:v>-1.21895195673198</c:v>
                </c:pt>
                <c:pt idx="186">
                  <c:v>-1.19414852057833</c:v>
                </c:pt>
                <c:pt idx="187">
                  <c:v>-1.16149322623628</c:v>
                </c:pt>
                <c:pt idx="188">
                  <c:v>-1.1605914067827601</c:v>
                </c:pt>
                <c:pt idx="189">
                  <c:v>-1.18822888006698</c:v>
                </c:pt>
                <c:pt idx="190">
                  <c:v>-1.10836618094013</c:v>
                </c:pt>
                <c:pt idx="191">
                  <c:v>-0.86195772414933203</c:v>
                </c:pt>
                <c:pt idx="192">
                  <c:v>-1.05692189385005</c:v>
                </c:pt>
                <c:pt idx="193">
                  <c:v>-0.97720723410951404</c:v>
                </c:pt>
                <c:pt idx="194">
                  <c:v>-0.77049691134196296</c:v>
                </c:pt>
                <c:pt idx="195">
                  <c:v>-0.69950346894808402</c:v>
                </c:pt>
                <c:pt idx="196">
                  <c:v>-0.46216947818383203</c:v>
                </c:pt>
                <c:pt idx="197">
                  <c:v>-0.52257522647714505</c:v>
                </c:pt>
                <c:pt idx="198">
                  <c:v>-1.3802052243481699</c:v>
                </c:pt>
                <c:pt idx="199">
                  <c:v>-2.2418328238093599</c:v>
                </c:pt>
                <c:pt idx="200">
                  <c:v>-2.7144689629280698</c:v>
                </c:pt>
                <c:pt idx="201">
                  <c:v>-3.8685164178087099</c:v>
                </c:pt>
                <c:pt idx="202">
                  <c:v>-3.5686613672479801</c:v>
                </c:pt>
                <c:pt idx="203">
                  <c:v>-1.2953301153915999</c:v>
                </c:pt>
                <c:pt idx="204">
                  <c:v>-0.85580152219537697</c:v>
                </c:pt>
                <c:pt idx="205">
                  <c:v>-1.65366165341074</c:v>
                </c:pt>
                <c:pt idx="206">
                  <c:v>-1.26759217354607</c:v>
                </c:pt>
                <c:pt idx="207">
                  <c:v>-1.0511206624691201</c:v>
                </c:pt>
                <c:pt idx="208">
                  <c:v>-0.64685710531660601</c:v>
                </c:pt>
                <c:pt idx="209">
                  <c:v>-0.42508616690859502</c:v>
                </c:pt>
                <c:pt idx="210">
                  <c:v>0.13698649037680999</c:v>
                </c:pt>
                <c:pt idx="211">
                  <c:v>0.39674066220904203</c:v>
                </c:pt>
                <c:pt idx="212">
                  <c:v>0.55386543410497802</c:v>
                </c:pt>
                <c:pt idx="213">
                  <c:v>0.152106547378556</c:v>
                </c:pt>
                <c:pt idx="214">
                  <c:v>0.61889507807102395</c:v>
                </c:pt>
                <c:pt idx="215">
                  <c:v>0.27310975274274801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F-4B33-BA22-03E5B9E70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60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%,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APR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ConvenienceYield_fullsample!$E$1</c:f>
              <c:strCache>
                <c:ptCount val="1"/>
                <c:pt idx="0">
                  <c:v>US Convenience Yield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ConvenienceYield_fullsample!$A$2:$A$260</c:f>
              <c:numCache>
                <c:formatCode>m/d/yyyy</c:formatCode>
                <c:ptCount val="259"/>
                <c:pt idx="0">
                  <c:v>25933</c:v>
                </c:pt>
                <c:pt idx="1">
                  <c:v>26023</c:v>
                </c:pt>
                <c:pt idx="2">
                  <c:v>26114</c:v>
                </c:pt>
                <c:pt idx="3">
                  <c:v>26206</c:v>
                </c:pt>
                <c:pt idx="4">
                  <c:v>26298</c:v>
                </c:pt>
                <c:pt idx="5">
                  <c:v>26389</c:v>
                </c:pt>
                <c:pt idx="6">
                  <c:v>26480</c:v>
                </c:pt>
                <c:pt idx="7">
                  <c:v>26572</c:v>
                </c:pt>
                <c:pt idx="8">
                  <c:v>26664</c:v>
                </c:pt>
                <c:pt idx="9">
                  <c:v>26754</c:v>
                </c:pt>
                <c:pt idx="10">
                  <c:v>26845</c:v>
                </c:pt>
                <c:pt idx="11">
                  <c:v>26937</c:v>
                </c:pt>
                <c:pt idx="12">
                  <c:v>27029</c:v>
                </c:pt>
                <c:pt idx="13">
                  <c:v>27119</c:v>
                </c:pt>
                <c:pt idx="14">
                  <c:v>27210</c:v>
                </c:pt>
                <c:pt idx="15">
                  <c:v>27302</c:v>
                </c:pt>
                <c:pt idx="16">
                  <c:v>27394</c:v>
                </c:pt>
                <c:pt idx="17">
                  <c:v>27484</c:v>
                </c:pt>
                <c:pt idx="18">
                  <c:v>27575</c:v>
                </c:pt>
                <c:pt idx="19">
                  <c:v>27667</c:v>
                </c:pt>
                <c:pt idx="20">
                  <c:v>27759</c:v>
                </c:pt>
                <c:pt idx="21">
                  <c:v>27850</c:v>
                </c:pt>
                <c:pt idx="22">
                  <c:v>27941</c:v>
                </c:pt>
                <c:pt idx="23">
                  <c:v>28033</c:v>
                </c:pt>
                <c:pt idx="24">
                  <c:v>28125</c:v>
                </c:pt>
                <c:pt idx="25">
                  <c:v>28215</c:v>
                </c:pt>
                <c:pt idx="26">
                  <c:v>28306</c:v>
                </c:pt>
                <c:pt idx="27">
                  <c:v>28398</c:v>
                </c:pt>
                <c:pt idx="28">
                  <c:v>28490</c:v>
                </c:pt>
                <c:pt idx="29">
                  <c:v>28580</c:v>
                </c:pt>
                <c:pt idx="30">
                  <c:v>28671</c:v>
                </c:pt>
                <c:pt idx="31">
                  <c:v>28763</c:v>
                </c:pt>
                <c:pt idx="32">
                  <c:v>28855</c:v>
                </c:pt>
                <c:pt idx="33">
                  <c:v>28945</c:v>
                </c:pt>
                <c:pt idx="34">
                  <c:v>29036</c:v>
                </c:pt>
                <c:pt idx="35">
                  <c:v>29128</c:v>
                </c:pt>
                <c:pt idx="36">
                  <c:v>29220</c:v>
                </c:pt>
                <c:pt idx="37">
                  <c:v>29311</c:v>
                </c:pt>
                <c:pt idx="38">
                  <c:v>29402</c:v>
                </c:pt>
                <c:pt idx="39">
                  <c:v>29494</c:v>
                </c:pt>
                <c:pt idx="40">
                  <c:v>29586</c:v>
                </c:pt>
                <c:pt idx="41">
                  <c:v>29676</c:v>
                </c:pt>
                <c:pt idx="42">
                  <c:v>29767</c:v>
                </c:pt>
                <c:pt idx="43">
                  <c:v>29859</c:v>
                </c:pt>
                <c:pt idx="44">
                  <c:v>29951</c:v>
                </c:pt>
                <c:pt idx="45">
                  <c:v>30041</c:v>
                </c:pt>
                <c:pt idx="46">
                  <c:v>30132</c:v>
                </c:pt>
                <c:pt idx="47">
                  <c:v>30224</c:v>
                </c:pt>
                <c:pt idx="48">
                  <c:v>30316</c:v>
                </c:pt>
                <c:pt idx="49">
                  <c:v>30406</c:v>
                </c:pt>
                <c:pt idx="50">
                  <c:v>30497</c:v>
                </c:pt>
                <c:pt idx="51">
                  <c:v>30589</c:v>
                </c:pt>
                <c:pt idx="52">
                  <c:v>30681</c:v>
                </c:pt>
                <c:pt idx="53">
                  <c:v>30772</c:v>
                </c:pt>
                <c:pt idx="54">
                  <c:v>30863</c:v>
                </c:pt>
                <c:pt idx="55">
                  <c:v>30955</c:v>
                </c:pt>
                <c:pt idx="56">
                  <c:v>31047</c:v>
                </c:pt>
                <c:pt idx="57">
                  <c:v>31137</c:v>
                </c:pt>
                <c:pt idx="58">
                  <c:v>31228</c:v>
                </c:pt>
                <c:pt idx="59">
                  <c:v>31320</c:v>
                </c:pt>
                <c:pt idx="60">
                  <c:v>31412</c:v>
                </c:pt>
                <c:pt idx="61">
                  <c:v>31502</c:v>
                </c:pt>
                <c:pt idx="62">
                  <c:v>31593</c:v>
                </c:pt>
                <c:pt idx="63">
                  <c:v>31685</c:v>
                </c:pt>
                <c:pt idx="64">
                  <c:v>31777</c:v>
                </c:pt>
                <c:pt idx="65">
                  <c:v>31867</c:v>
                </c:pt>
                <c:pt idx="66">
                  <c:v>31958</c:v>
                </c:pt>
                <c:pt idx="67">
                  <c:v>32050</c:v>
                </c:pt>
                <c:pt idx="68">
                  <c:v>32142</c:v>
                </c:pt>
                <c:pt idx="69">
                  <c:v>32233</c:v>
                </c:pt>
                <c:pt idx="70">
                  <c:v>32324</c:v>
                </c:pt>
                <c:pt idx="71">
                  <c:v>32416</c:v>
                </c:pt>
                <c:pt idx="72">
                  <c:v>32508</c:v>
                </c:pt>
                <c:pt idx="73">
                  <c:v>32598</c:v>
                </c:pt>
                <c:pt idx="74">
                  <c:v>32689</c:v>
                </c:pt>
                <c:pt idx="75">
                  <c:v>32781</c:v>
                </c:pt>
                <c:pt idx="76">
                  <c:v>32873</c:v>
                </c:pt>
                <c:pt idx="77">
                  <c:v>32963</c:v>
                </c:pt>
                <c:pt idx="78">
                  <c:v>33054</c:v>
                </c:pt>
                <c:pt idx="79">
                  <c:v>33146</c:v>
                </c:pt>
                <c:pt idx="80">
                  <c:v>33238</c:v>
                </c:pt>
                <c:pt idx="81">
                  <c:v>33328</c:v>
                </c:pt>
                <c:pt idx="82">
                  <c:v>33419</c:v>
                </c:pt>
                <c:pt idx="83">
                  <c:v>33511</c:v>
                </c:pt>
                <c:pt idx="84">
                  <c:v>33603</c:v>
                </c:pt>
                <c:pt idx="85">
                  <c:v>33694</c:v>
                </c:pt>
                <c:pt idx="86">
                  <c:v>33785</c:v>
                </c:pt>
                <c:pt idx="87">
                  <c:v>33877</c:v>
                </c:pt>
                <c:pt idx="88">
                  <c:v>33969</c:v>
                </c:pt>
                <c:pt idx="89">
                  <c:v>34059</c:v>
                </c:pt>
                <c:pt idx="90">
                  <c:v>34150</c:v>
                </c:pt>
                <c:pt idx="91">
                  <c:v>34242</c:v>
                </c:pt>
                <c:pt idx="92">
                  <c:v>34334</c:v>
                </c:pt>
                <c:pt idx="93">
                  <c:v>34424</c:v>
                </c:pt>
                <c:pt idx="94">
                  <c:v>34515</c:v>
                </c:pt>
                <c:pt idx="95">
                  <c:v>34607</c:v>
                </c:pt>
                <c:pt idx="96">
                  <c:v>34699</c:v>
                </c:pt>
                <c:pt idx="97">
                  <c:v>34789</c:v>
                </c:pt>
                <c:pt idx="98">
                  <c:v>34880</c:v>
                </c:pt>
                <c:pt idx="99">
                  <c:v>34972</c:v>
                </c:pt>
                <c:pt idx="100">
                  <c:v>35064</c:v>
                </c:pt>
                <c:pt idx="101">
                  <c:v>35155</c:v>
                </c:pt>
                <c:pt idx="102">
                  <c:v>35246</c:v>
                </c:pt>
                <c:pt idx="103">
                  <c:v>35338</c:v>
                </c:pt>
                <c:pt idx="104">
                  <c:v>35430</c:v>
                </c:pt>
                <c:pt idx="105">
                  <c:v>35520</c:v>
                </c:pt>
                <c:pt idx="106">
                  <c:v>35611</c:v>
                </c:pt>
                <c:pt idx="107">
                  <c:v>35703</c:v>
                </c:pt>
                <c:pt idx="108">
                  <c:v>35795</c:v>
                </c:pt>
                <c:pt idx="109">
                  <c:v>35885</c:v>
                </c:pt>
                <c:pt idx="110">
                  <c:v>35976</c:v>
                </c:pt>
                <c:pt idx="111">
                  <c:v>36068</c:v>
                </c:pt>
                <c:pt idx="112">
                  <c:v>36160</c:v>
                </c:pt>
                <c:pt idx="113">
                  <c:v>36250</c:v>
                </c:pt>
                <c:pt idx="114">
                  <c:v>36341</c:v>
                </c:pt>
                <c:pt idx="115">
                  <c:v>36433</c:v>
                </c:pt>
                <c:pt idx="116">
                  <c:v>36525</c:v>
                </c:pt>
                <c:pt idx="117">
                  <c:v>36616</c:v>
                </c:pt>
                <c:pt idx="118">
                  <c:v>36707</c:v>
                </c:pt>
                <c:pt idx="119">
                  <c:v>36799</c:v>
                </c:pt>
                <c:pt idx="120">
                  <c:v>36891</c:v>
                </c:pt>
                <c:pt idx="121">
                  <c:v>36981</c:v>
                </c:pt>
                <c:pt idx="122">
                  <c:v>37072</c:v>
                </c:pt>
                <c:pt idx="123">
                  <c:v>37164</c:v>
                </c:pt>
                <c:pt idx="124">
                  <c:v>37256</c:v>
                </c:pt>
                <c:pt idx="125">
                  <c:v>37346</c:v>
                </c:pt>
                <c:pt idx="126">
                  <c:v>37437</c:v>
                </c:pt>
                <c:pt idx="127">
                  <c:v>37529</c:v>
                </c:pt>
                <c:pt idx="128">
                  <c:v>37621</c:v>
                </c:pt>
                <c:pt idx="129">
                  <c:v>37711</c:v>
                </c:pt>
                <c:pt idx="130">
                  <c:v>37802</c:v>
                </c:pt>
                <c:pt idx="131">
                  <c:v>37894</c:v>
                </c:pt>
                <c:pt idx="132">
                  <c:v>37986</c:v>
                </c:pt>
                <c:pt idx="133">
                  <c:v>38077</c:v>
                </c:pt>
                <c:pt idx="134">
                  <c:v>38168</c:v>
                </c:pt>
                <c:pt idx="135">
                  <c:v>38260</c:v>
                </c:pt>
                <c:pt idx="136">
                  <c:v>38352</c:v>
                </c:pt>
                <c:pt idx="137">
                  <c:v>38442</c:v>
                </c:pt>
                <c:pt idx="138">
                  <c:v>38533</c:v>
                </c:pt>
                <c:pt idx="139">
                  <c:v>38625</c:v>
                </c:pt>
                <c:pt idx="140">
                  <c:v>38717</c:v>
                </c:pt>
                <c:pt idx="141">
                  <c:v>38807</c:v>
                </c:pt>
                <c:pt idx="142">
                  <c:v>38898</c:v>
                </c:pt>
                <c:pt idx="143">
                  <c:v>38990</c:v>
                </c:pt>
                <c:pt idx="144">
                  <c:v>39082</c:v>
                </c:pt>
                <c:pt idx="145">
                  <c:v>39172</c:v>
                </c:pt>
                <c:pt idx="146">
                  <c:v>39263</c:v>
                </c:pt>
                <c:pt idx="147">
                  <c:v>39355</c:v>
                </c:pt>
                <c:pt idx="148">
                  <c:v>39447</c:v>
                </c:pt>
                <c:pt idx="149">
                  <c:v>39538</c:v>
                </c:pt>
                <c:pt idx="150">
                  <c:v>39629</c:v>
                </c:pt>
                <c:pt idx="151">
                  <c:v>39721</c:v>
                </c:pt>
                <c:pt idx="152">
                  <c:v>39813</c:v>
                </c:pt>
                <c:pt idx="153">
                  <c:v>39903</c:v>
                </c:pt>
                <c:pt idx="154">
                  <c:v>39994</c:v>
                </c:pt>
                <c:pt idx="155">
                  <c:v>40086</c:v>
                </c:pt>
                <c:pt idx="156">
                  <c:v>40178</c:v>
                </c:pt>
                <c:pt idx="157">
                  <c:v>40268</c:v>
                </c:pt>
                <c:pt idx="158">
                  <c:v>40359</c:v>
                </c:pt>
                <c:pt idx="159">
                  <c:v>40451</c:v>
                </c:pt>
                <c:pt idx="160">
                  <c:v>40543</c:v>
                </c:pt>
                <c:pt idx="161">
                  <c:v>40633</c:v>
                </c:pt>
                <c:pt idx="162">
                  <c:v>40724</c:v>
                </c:pt>
                <c:pt idx="163">
                  <c:v>40816</c:v>
                </c:pt>
                <c:pt idx="164">
                  <c:v>40908</c:v>
                </c:pt>
                <c:pt idx="165">
                  <c:v>40999</c:v>
                </c:pt>
                <c:pt idx="166">
                  <c:v>41090</c:v>
                </c:pt>
                <c:pt idx="167">
                  <c:v>41182</c:v>
                </c:pt>
                <c:pt idx="168">
                  <c:v>41274</c:v>
                </c:pt>
                <c:pt idx="169">
                  <c:v>41364</c:v>
                </c:pt>
                <c:pt idx="170">
                  <c:v>41455</c:v>
                </c:pt>
                <c:pt idx="171">
                  <c:v>41547</c:v>
                </c:pt>
                <c:pt idx="172">
                  <c:v>41639</c:v>
                </c:pt>
                <c:pt idx="173">
                  <c:v>41729</c:v>
                </c:pt>
                <c:pt idx="174">
                  <c:v>41820</c:v>
                </c:pt>
                <c:pt idx="175">
                  <c:v>41912</c:v>
                </c:pt>
                <c:pt idx="176">
                  <c:v>42004</c:v>
                </c:pt>
                <c:pt idx="177">
                  <c:v>42094</c:v>
                </c:pt>
                <c:pt idx="178">
                  <c:v>42185</c:v>
                </c:pt>
                <c:pt idx="179">
                  <c:v>42277</c:v>
                </c:pt>
                <c:pt idx="180">
                  <c:v>42369</c:v>
                </c:pt>
                <c:pt idx="181">
                  <c:v>42460</c:v>
                </c:pt>
                <c:pt idx="182">
                  <c:v>42551</c:v>
                </c:pt>
                <c:pt idx="183">
                  <c:v>42643</c:v>
                </c:pt>
                <c:pt idx="184">
                  <c:v>42735</c:v>
                </c:pt>
                <c:pt idx="185">
                  <c:v>42825</c:v>
                </c:pt>
                <c:pt idx="186">
                  <c:v>42916</c:v>
                </c:pt>
                <c:pt idx="187">
                  <c:v>43008</c:v>
                </c:pt>
                <c:pt idx="188">
                  <c:v>43100</c:v>
                </c:pt>
                <c:pt idx="189">
                  <c:v>43190</c:v>
                </c:pt>
                <c:pt idx="190">
                  <c:v>43281</c:v>
                </c:pt>
                <c:pt idx="191">
                  <c:v>43373</c:v>
                </c:pt>
                <c:pt idx="192">
                  <c:v>43465</c:v>
                </c:pt>
                <c:pt idx="193">
                  <c:v>43555</c:v>
                </c:pt>
                <c:pt idx="194">
                  <c:v>43646</c:v>
                </c:pt>
                <c:pt idx="195">
                  <c:v>43738</c:v>
                </c:pt>
                <c:pt idx="196">
                  <c:v>43830</c:v>
                </c:pt>
                <c:pt idx="197">
                  <c:v>43921</c:v>
                </c:pt>
                <c:pt idx="198">
                  <c:v>44012</c:v>
                </c:pt>
                <c:pt idx="199">
                  <c:v>44104</c:v>
                </c:pt>
                <c:pt idx="200">
                  <c:v>44196</c:v>
                </c:pt>
                <c:pt idx="201">
                  <c:v>44286</c:v>
                </c:pt>
                <c:pt idx="202">
                  <c:v>44377</c:v>
                </c:pt>
                <c:pt idx="203">
                  <c:v>44469</c:v>
                </c:pt>
                <c:pt idx="204">
                  <c:v>44561</c:v>
                </c:pt>
                <c:pt idx="205">
                  <c:v>44651</c:v>
                </c:pt>
                <c:pt idx="206">
                  <c:v>44742</c:v>
                </c:pt>
                <c:pt idx="207">
                  <c:v>44834</c:v>
                </c:pt>
                <c:pt idx="208">
                  <c:v>44926</c:v>
                </c:pt>
                <c:pt idx="209">
                  <c:v>45016</c:v>
                </c:pt>
                <c:pt idx="210">
                  <c:v>45107</c:v>
                </c:pt>
                <c:pt idx="211">
                  <c:v>45199</c:v>
                </c:pt>
                <c:pt idx="212">
                  <c:v>45291</c:v>
                </c:pt>
                <c:pt idx="213">
                  <c:v>45382</c:v>
                </c:pt>
                <c:pt idx="214">
                  <c:v>45473</c:v>
                </c:pt>
                <c:pt idx="215">
                  <c:v>45565</c:v>
                </c:pt>
                <c:pt idx="216">
                  <c:v>45657</c:v>
                </c:pt>
                <c:pt idx="217">
                  <c:v>45747</c:v>
                </c:pt>
                <c:pt idx="218">
                  <c:v>45838</c:v>
                </c:pt>
              </c:numCache>
            </c:numRef>
          </c:cat>
          <c:val>
            <c:numRef>
              <c:f>ConvenienceYield_fullsample!$E$2:$E$217</c:f>
              <c:numCache>
                <c:formatCode>General</c:formatCode>
                <c:ptCount val="216"/>
                <c:pt idx="3">
                  <c:v>8.2369143748928994E-2</c:v>
                </c:pt>
                <c:pt idx="4">
                  <c:v>-1.1018723436420499</c:v>
                </c:pt>
                <c:pt idx="5">
                  <c:v>-1.07750783742698</c:v>
                </c:pt>
                <c:pt idx="6">
                  <c:v>-0.78395680081629804</c:v>
                </c:pt>
                <c:pt idx="7">
                  <c:v>-0.51024808619958695</c:v>
                </c:pt>
                <c:pt idx="8">
                  <c:v>-0.36645803871718402</c:v>
                </c:pt>
                <c:pt idx="9">
                  <c:v>-1.05350731729032</c:v>
                </c:pt>
                <c:pt idx="10">
                  <c:v>-0.23701669622944399</c:v>
                </c:pt>
                <c:pt idx="11">
                  <c:v>-0.36255115945702099</c:v>
                </c:pt>
                <c:pt idx="12">
                  <c:v>0.173747969642468</c:v>
                </c:pt>
                <c:pt idx="13">
                  <c:v>0.77391808687985197</c:v>
                </c:pt>
                <c:pt idx="14">
                  <c:v>0.39623378541135601</c:v>
                </c:pt>
                <c:pt idx="15">
                  <c:v>1.2697660379888001</c:v>
                </c:pt>
                <c:pt idx="16">
                  <c:v>0.56379187542092601</c:v>
                </c:pt>
                <c:pt idx="17">
                  <c:v>0.188522450037725</c:v>
                </c:pt>
                <c:pt idx="18">
                  <c:v>1.0712619443897</c:v>
                </c:pt>
                <c:pt idx="19">
                  <c:v>0.87509867043481304</c:v>
                </c:pt>
                <c:pt idx="20">
                  <c:v>-1.76293359265174</c:v>
                </c:pt>
                <c:pt idx="21">
                  <c:v>-2.28136359079115</c:v>
                </c:pt>
                <c:pt idx="22">
                  <c:v>-1.6691932355116399</c:v>
                </c:pt>
                <c:pt idx="23">
                  <c:v>-0.94655022393441202</c:v>
                </c:pt>
                <c:pt idx="24">
                  <c:v>-1.4263654672478501</c:v>
                </c:pt>
                <c:pt idx="25">
                  <c:v>-0.83859366272344804</c:v>
                </c:pt>
                <c:pt idx="26">
                  <c:v>-1.20299603649649</c:v>
                </c:pt>
                <c:pt idx="27">
                  <c:v>-1.05643990784214</c:v>
                </c:pt>
                <c:pt idx="28">
                  <c:v>-1.2823560919094299</c:v>
                </c:pt>
                <c:pt idx="29">
                  <c:v>-1.32665833963813</c:v>
                </c:pt>
                <c:pt idx="30">
                  <c:v>-0.97876866648528105</c:v>
                </c:pt>
                <c:pt idx="31">
                  <c:v>-0.79802148160604203</c:v>
                </c:pt>
                <c:pt idx="32">
                  <c:v>-0.71192155174413096</c:v>
                </c:pt>
                <c:pt idx="33">
                  <c:v>-0.78039501138885203</c:v>
                </c:pt>
                <c:pt idx="34">
                  <c:v>0.4874823357186</c:v>
                </c:pt>
                <c:pt idx="35">
                  <c:v>-0.17682193289460699</c:v>
                </c:pt>
                <c:pt idx="36">
                  <c:v>0.37173487847747499</c:v>
                </c:pt>
                <c:pt idx="37">
                  <c:v>0.53322905474516602</c:v>
                </c:pt>
                <c:pt idx="38">
                  <c:v>-7.6742941540976998E-3</c:v>
                </c:pt>
                <c:pt idx="39">
                  <c:v>0.98196489093212402</c:v>
                </c:pt>
                <c:pt idx="40">
                  <c:v>1.7114825339506901</c:v>
                </c:pt>
                <c:pt idx="41">
                  <c:v>1.7972296827602701</c:v>
                </c:pt>
                <c:pt idx="42">
                  <c:v>-1.1192126586320801</c:v>
                </c:pt>
                <c:pt idx="43">
                  <c:v>-0.44664773045907702</c:v>
                </c:pt>
                <c:pt idx="44">
                  <c:v>2.6613258107617499</c:v>
                </c:pt>
                <c:pt idx="45">
                  <c:v>2.1152406227271099</c:v>
                </c:pt>
                <c:pt idx="46">
                  <c:v>2.4555721740980099</c:v>
                </c:pt>
                <c:pt idx="47">
                  <c:v>2.0948967433790799</c:v>
                </c:pt>
                <c:pt idx="48">
                  <c:v>-9.6045621303286602E-2</c:v>
                </c:pt>
                <c:pt idx="49">
                  <c:v>0.81437857366224198</c:v>
                </c:pt>
                <c:pt idx="50">
                  <c:v>0.76043167500823705</c:v>
                </c:pt>
                <c:pt idx="51">
                  <c:v>-0.32079961447489203</c:v>
                </c:pt>
                <c:pt idx="52">
                  <c:v>-0.30214614651787203</c:v>
                </c:pt>
                <c:pt idx="53">
                  <c:v>-0.54433679431136195</c:v>
                </c:pt>
                <c:pt idx="54">
                  <c:v>0.41818914617023201</c:v>
                </c:pt>
                <c:pt idx="55">
                  <c:v>0.80843797848605303</c:v>
                </c:pt>
                <c:pt idx="56">
                  <c:v>0.78435409360303898</c:v>
                </c:pt>
                <c:pt idx="57">
                  <c:v>0.52594906210304004</c:v>
                </c:pt>
                <c:pt idx="58">
                  <c:v>1.1680042859377799</c:v>
                </c:pt>
                <c:pt idx="59">
                  <c:v>1.10487935281369</c:v>
                </c:pt>
                <c:pt idx="60">
                  <c:v>0.38720351729235802</c:v>
                </c:pt>
                <c:pt idx="61">
                  <c:v>0.40123124541714</c:v>
                </c:pt>
                <c:pt idx="62">
                  <c:v>8.9156217449918099E-2</c:v>
                </c:pt>
                <c:pt idx="63">
                  <c:v>0.47439312189134197</c:v>
                </c:pt>
                <c:pt idx="64">
                  <c:v>0.26449671730765401</c:v>
                </c:pt>
                <c:pt idx="65">
                  <c:v>0.57594363873868104</c:v>
                </c:pt>
                <c:pt idx="66">
                  <c:v>-4.3587322291352301E-2</c:v>
                </c:pt>
                <c:pt idx="67">
                  <c:v>0.36284351831787198</c:v>
                </c:pt>
                <c:pt idx="68">
                  <c:v>7.7180258497892798E-2</c:v>
                </c:pt>
                <c:pt idx="69">
                  <c:v>-2.96718900311367E-2</c:v>
                </c:pt>
                <c:pt idx="70">
                  <c:v>0.76988111425338701</c:v>
                </c:pt>
                <c:pt idx="71">
                  <c:v>0.65525225065382098</c:v>
                </c:pt>
                <c:pt idx="72">
                  <c:v>0.23237698642239399</c:v>
                </c:pt>
                <c:pt idx="73">
                  <c:v>0.77512055895635101</c:v>
                </c:pt>
                <c:pt idx="74">
                  <c:v>0.69882171320725806</c:v>
                </c:pt>
                <c:pt idx="75">
                  <c:v>0.94526048014005803</c:v>
                </c:pt>
                <c:pt idx="76">
                  <c:v>1.5075058557566201</c:v>
                </c:pt>
                <c:pt idx="77">
                  <c:v>1.6342985692845799</c:v>
                </c:pt>
                <c:pt idx="78">
                  <c:v>1.7774587205954699</c:v>
                </c:pt>
                <c:pt idx="79">
                  <c:v>1.61464660958652</c:v>
                </c:pt>
                <c:pt idx="80">
                  <c:v>1.11252356645412</c:v>
                </c:pt>
                <c:pt idx="81">
                  <c:v>1.4994217562337999</c:v>
                </c:pt>
                <c:pt idx="82">
                  <c:v>0.77496126506470397</c:v>
                </c:pt>
                <c:pt idx="83">
                  <c:v>1.065406369532</c:v>
                </c:pt>
                <c:pt idx="84">
                  <c:v>0.45890347495345402</c:v>
                </c:pt>
                <c:pt idx="85">
                  <c:v>-0.52924313104940701</c:v>
                </c:pt>
                <c:pt idx="86">
                  <c:v>3.61136751111239E-2</c:v>
                </c:pt>
                <c:pt idx="87">
                  <c:v>-0.12695801440944399</c:v>
                </c:pt>
                <c:pt idx="88">
                  <c:v>-0.57223998987810099</c:v>
                </c:pt>
                <c:pt idx="89">
                  <c:v>0.100115310096121</c:v>
                </c:pt>
                <c:pt idx="90">
                  <c:v>-0.20592746627403899</c:v>
                </c:pt>
                <c:pt idx="91">
                  <c:v>-0.246383388681717</c:v>
                </c:pt>
                <c:pt idx="92">
                  <c:v>-0.21216878402251799</c:v>
                </c:pt>
                <c:pt idx="93">
                  <c:v>-0.50829380161474202</c:v>
                </c:pt>
                <c:pt idx="94">
                  <c:v>-0.10443235800253101</c:v>
                </c:pt>
                <c:pt idx="95">
                  <c:v>6.8061182033616704E-2</c:v>
                </c:pt>
                <c:pt idx="96">
                  <c:v>0.117038968477301</c:v>
                </c:pt>
                <c:pt idx="97">
                  <c:v>0.107371166264995</c:v>
                </c:pt>
                <c:pt idx="98">
                  <c:v>0.34810278337297601</c:v>
                </c:pt>
                <c:pt idx="99">
                  <c:v>0.49738482543983098</c:v>
                </c:pt>
                <c:pt idx="100">
                  <c:v>0.95708274136847105</c:v>
                </c:pt>
                <c:pt idx="101">
                  <c:v>0.75187820357052904</c:v>
                </c:pt>
                <c:pt idx="102">
                  <c:v>0.83423677630110205</c:v>
                </c:pt>
                <c:pt idx="103">
                  <c:v>0.80398468277038204</c:v>
                </c:pt>
                <c:pt idx="104">
                  <c:v>0.67145519603006998</c:v>
                </c:pt>
                <c:pt idx="105">
                  <c:v>0.53090990929513504</c:v>
                </c:pt>
                <c:pt idx="106">
                  <c:v>0.78246698612627996</c:v>
                </c:pt>
                <c:pt idx="107">
                  <c:v>0.61915850643841497</c:v>
                </c:pt>
                <c:pt idx="108">
                  <c:v>0.59534692042232495</c:v>
                </c:pt>
                <c:pt idx="109">
                  <c:v>0.532717886819983</c:v>
                </c:pt>
                <c:pt idx="110">
                  <c:v>0.58134582949744495</c:v>
                </c:pt>
                <c:pt idx="111">
                  <c:v>1.09804066402226</c:v>
                </c:pt>
                <c:pt idx="112">
                  <c:v>0.813832019498827</c:v>
                </c:pt>
                <c:pt idx="113">
                  <c:v>0.71647823402003097</c:v>
                </c:pt>
                <c:pt idx="114">
                  <c:v>1.0412883514026301</c:v>
                </c:pt>
                <c:pt idx="115">
                  <c:v>0.81160513864241901</c:v>
                </c:pt>
                <c:pt idx="116">
                  <c:v>0.78285969061044602</c:v>
                </c:pt>
                <c:pt idx="117">
                  <c:v>0.44480721873935197</c:v>
                </c:pt>
                <c:pt idx="118">
                  <c:v>0.768051049249724</c:v>
                </c:pt>
                <c:pt idx="119">
                  <c:v>0.73538910575379401</c:v>
                </c:pt>
                <c:pt idx="120">
                  <c:v>0.82641825580794404</c:v>
                </c:pt>
                <c:pt idx="121">
                  <c:v>1.5282731277596899</c:v>
                </c:pt>
                <c:pt idx="122">
                  <c:v>1.3263961106576101</c:v>
                </c:pt>
                <c:pt idx="123">
                  <c:v>1.38091536802214</c:v>
                </c:pt>
                <c:pt idx="124">
                  <c:v>1.3723552585872001</c:v>
                </c:pt>
                <c:pt idx="125">
                  <c:v>0.82942297141069199</c:v>
                </c:pt>
                <c:pt idx="126">
                  <c:v>6.8980230944341497E-2</c:v>
                </c:pt>
                <c:pt idx="127">
                  <c:v>-0.20101608349795599</c:v>
                </c:pt>
                <c:pt idx="128">
                  <c:v>-0.39773198440951901</c:v>
                </c:pt>
                <c:pt idx="129">
                  <c:v>-0.87072590385864901</c:v>
                </c:pt>
                <c:pt idx="130">
                  <c:v>-0.344180822777994</c:v>
                </c:pt>
                <c:pt idx="131">
                  <c:v>-0.30374632651486699</c:v>
                </c:pt>
                <c:pt idx="132">
                  <c:v>-0.65287081085948195</c:v>
                </c:pt>
                <c:pt idx="133">
                  <c:v>-0.49384034724034598</c:v>
                </c:pt>
                <c:pt idx="134">
                  <c:v>-0.41494512670047301</c:v>
                </c:pt>
                <c:pt idx="135">
                  <c:v>-0.33006108314226301</c:v>
                </c:pt>
                <c:pt idx="136">
                  <c:v>-0.655533839768772</c:v>
                </c:pt>
                <c:pt idx="137">
                  <c:v>-0.57278202751788398</c:v>
                </c:pt>
                <c:pt idx="138">
                  <c:v>-0.74035069801243603</c:v>
                </c:pt>
                <c:pt idx="139">
                  <c:v>-0.22402155164953799</c:v>
                </c:pt>
                <c:pt idx="140">
                  <c:v>9.0850400195695305E-2</c:v>
                </c:pt>
                <c:pt idx="141">
                  <c:v>-0.16258633597460001</c:v>
                </c:pt>
                <c:pt idx="142">
                  <c:v>0.42054901832935698</c:v>
                </c:pt>
                <c:pt idx="143">
                  <c:v>0.61408484313969602</c:v>
                </c:pt>
                <c:pt idx="144">
                  <c:v>0.37485018506685602</c:v>
                </c:pt>
                <c:pt idx="145">
                  <c:v>0.92490473361303005</c:v>
                </c:pt>
                <c:pt idx="146">
                  <c:v>0.75241736238926704</c:v>
                </c:pt>
                <c:pt idx="147">
                  <c:v>1.0326411712566801</c:v>
                </c:pt>
                <c:pt idx="148">
                  <c:v>1.1095882868963001</c:v>
                </c:pt>
                <c:pt idx="149">
                  <c:v>1.07316517322757</c:v>
                </c:pt>
                <c:pt idx="150">
                  <c:v>0.96080227175094002</c:v>
                </c:pt>
                <c:pt idx="151">
                  <c:v>0.95930712980661004</c:v>
                </c:pt>
                <c:pt idx="152">
                  <c:v>0.91437262985040602</c:v>
                </c:pt>
                <c:pt idx="153">
                  <c:v>7.4439405434464201E-2</c:v>
                </c:pt>
                <c:pt idx="154">
                  <c:v>-0.14148693093312401</c:v>
                </c:pt>
                <c:pt idx="155">
                  <c:v>-0.92944790580474901</c:v>
                </c:pt>
                <c:pt idx="156">
                  <c:v>-2.3070447335033499</c:v>
                </c:pt>
                <c:pt idx="157">
                  <c:v>-1.97979605077455</c:v>
                </c:pt>
                <c:pt idx="158">
                  <c:v>-1.6744074382459899</c:v>
                </c:pt>
                <c:pt idx="159">
                  <c:v>-1.01967176074872</c:v>
                </c:pt>
                <c:pt idx="160">
                  <c:v>-1.2222850942575101</c:v>
                </c:pt>
                <c:pt idx="161">
                  <c:v>-1.0494229221954099</c:v>
                </c:pt>
                <c:pt idx="162">
                  <c:v>-0.86689450812757696</c:v>
                </c:pt>
                <c:pt idx="163">
                  <c:v>-0.80568960524340105</c:v>
                </c:pt>
                <c:pt idx="164">
                  <c:v>-0.76192294319012099</c:v>
                </c:pt>
                <c:pt idx="165">
                  <c:v>-0.66548381471219198</c:v>
                </c:pt>
                <c:pt idx="166">
                  <c:v>-0.68646457918051096</c:v>
                </c:pt>
                <c:pt idx="167">
                  <c:v>-0.73052626047638503</c:v>
                </c:pt>
                <c:pt idx="168">
                  <c:v>-0.57554861536107205</c:v>
                </c:pt>
                <c:pt idx="169">
                  <c:v>-0.38650802338632301</c:v>
                </c:pt>
                <c:pt idx="170">
                  <c:v>-0.61714224128448103</c:v>
                </c:pt>
                <c:pt idx="171">
                  <c:v>-0.72992731107134401</c:v>
                </c:pt>
                <c:pt idx="172">
                  <c:v>-0.490133010560524</c:v>
                </c:pt>
                <c:pt idx="173">
                  <c:v>-0.448502511636582</c:v>
                </c:pt>
                <c:pt idx="174">
                  <c:v>-0.60414136553694198</c:v>
                </c:pt>
                <c:pt idx="175">
                  <c:v>-0.69694553774073298</c:v>
                </c:pt>
                <c:pt idx="176">
                  <c:v>-0.74871964524852397</c:v>
                </c:pt>
                <c:pt idx="177">
                  <c:v>-0.79568986202214198</c:v>
                </c:pt>
                <c:pt idx="178">
                  <c:v>-0.52623483333072996</c:v>
                </c:pt>
                <c:pt idx="179">
                  <c:v>-0.49558372267043599</c:v>
                </c:pt>
                <c:pt idx="180">
                  <c:v>-0.33317131394628802</c:v>
                </c:pt>
                <c:pt idx="181">
                  <c:v>-0.50860600059494498</c:v>
                </c:pt>
                <c:pt idx="182">
                  <c:v>-0.54539323035103504</c:v>
                </c:pt>
                <c:pt idx="183">
                  <c:v>-0.53737049752257904</c:v>
                </c:pt>
                <c:pt idx="184">
                  <c:v>-0.70216407680326698</c:v>
                </c:pt>
                <c:pt idx="185">
                  <c:v>-0.45614927295494201</c:v>
                </c:pt>
                <c:pt idx="186">
                  <c:v>-0.55463654986373301</c:v>
                </c:pt>
                <c:pt idx="187">
                  <c:v>-0.35666120706193899</c:v>
                </c:pt>
                <c:pt idx="188">
                  <c:v>-0.467232590459014</c:v>
                </c:pt>
                <c:pt idx="189">
                  <c:v>-0.23771296452115701</c:v>
                </c:pt>
                <c:pt idx="190">
                  <c:v>-0.25457347214415599</c:v>
                </c:pt>
                <c:pt idx="191">
                  <c:v>-0.28128524591876902</c:v>
                </c:pt>
                <c:pt idx="192">
                  <c:v>-4.9725057719560897E-3</c:v>
                </c:pt>
                <c:pt idx="193">
                  <c:v>0.10659810767184601</c:v>
                </c:pt>
                <c:pt idx="194">
                  <c:v>-3.6612717923503103E-2</c:v>
                </c:pt>
                <c:pt idx="195">
                  <c:v>5.6870398581790804E-3</c:v>
                </c:pt>
                <c:pt idx="196">
                  <c:v>3.1967990775606199E-2</c:v>
                </c:pt>
                <c:pt idx="197">
                  <c:v>-0.108989147656653</c:v>
                </c:pt>
                <c:pt idx="198">
                  <c:v>0.119078163794965</c:v>
                </c:pt>
                <c:pt idx="199">
                  <c:v>0.28759194412908001</c:v>
                </c:pt>
                <c:pt idx="200">
                  <c:v>0.27661530352102398</c:v>
                </c:pt>
                <c:pt idx="201">
                  <c:v>-1.1022530428000601</c:v>
                </c:pt>
                <c:pt idx="202">
                  <c:v>-1.4627049274252</c:v>
                </c:pt>
                <c:pt idx="203">
                  <c:v>-1.7251542833179101</c:v>
                </c:pt>
                <c:pt idx="204">
                  <c:v>-1.1934987640548</c:v>
                </c:pt>
                <c:pt idx="205">
                  <c:v>-1.09121700043742</c:v>
                </c:pt>
                <c:pt idx="206">
                  <c:v>-0.57980777362986702</c:v>
                </c:pt>
                <c:pt idx="207">
                  <c:v>-1.2736177739400201</c:v>
                </c:pt>
                <c:pt idx="208">
                  <c:v>-0.87556093299345805</c:v>
                </c:pt>
                <c:pt idx="209">
                  <c:v>-0.639872140623026</c:v>
                </c:pt>
                <c:pt idx="210">
                  <c:v>-0.51826882770905403</c:v>
                </c:pt>
                <c:pt idx="211">
                  <c:v>4.7795244736864299E-2</c:v>
                </c:pt>
                <c:pt idx="212">
                  <c:v>8.4264553458288705E-2</c:v>
                </c:pt>
                <c:pt idx="213">
                  <c:v>0.62824645365813703</c:v>
                </c:pt>
                <c:pt idx="214">
                  <c:v>0.56931815185275103</c:v>
                </c:pt>
                <c:pt idx="215">
                  <c:v>0.488800745055258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2-42FB-84B7-1E55CB54A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60"/>
        <c:majorTimeUnit val="months"/>
      </c:dateAx>
      <c:valAx>
        <c:axId val="192614480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%,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APR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ConvenienceYield_fullsample!$E$1</c:f>
              <c:strCache>
                <c:ptCount val="1"/>
                <c:pt idx="0">
                  <c:v>US Convenience Yield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ConvenienceYield_fullsample!$A$2:$A$260</c:f>
              <c:numCache>
                <c:formatCode>m/d/yyyy</c:formatCode>
                <c:ptCount val="259"/>
                <c:pt idx="0">
                  <c:v>25933</c:v>
                </c:pt>
                <c:pt idx="1">
                  <c:v>26023</c:v>
                </c:pt>
                <c:pt idx="2">
                  <c:v>26114</c:v>
                </c:pt>
                <c:pt idx="3">
                  <c:v>26206</c:v>
                </c:pt>
                <c:pt idx="4">
                  <c:v>26298</c:v>
                </c:pt>
                <c:pt idx="5">
                  <c:v>26389</c:v>
                </c:pt>
                <c:pt idx="6">
                  <c:v>26480</c:v>
                </c:pt>
                <c:pt idx="7">
                  <c:v>26572</c:v>
                </c:pt>
                <c:pt idx="8">
                  <c:v>26664</c:v>
                </c:pt>
                <c:pt idx="9">
                  <c:v>26754</c:v>
                </c:pt>
                <c:pt idx="10">
                  <c:v>26845</c:v>
                </c:pt>
                <c:pt idx="11">
                  <c:v>26937</c:v>
                </c:pt>
                <c:pt idx="12">
                  <c:v>27029</c:v>
                </c:pt>
                <c:pt idx="13">
                  <c:v>27119</c:v>
                </c:pt>
                <c:pt idx="14">
                  <c:v>27210</c:v>
                </c:pt>
                <c:pt idx="15">
                  <c:v>27302</c:v>
                </c:pt>
                <c:pt idx="16">
                  <c:v>27394</c:v>
                </c:pt>
                <c:pt idx="17">
                  <c:v>27484</c:v>
                </c:pt>
                <c:pt idx="18">
                  <c:v>27575</c:v>
                </c:pt>
                <c:pt idx="19">
                  <c:v>27667</c:v>
                </c:pt>
                <c:pt idx="20">
                  <c:v>27759</c:v>
                </c:pt>
                <c:pt idx="21">
                  <c:v>27850</c:v>
                </c:pt>
                <c:pt idx="22">
                  <c:v>27941</c:v>
                </c:pt>
                <c:pt idx="23">
                  <c:v>28033</c:v>
                </c:pt>
                <c:pt idx="24">
                  <c:v>28125</c:v>
                </c:pt>
                <c:pt idx="25">
                  <c:v>28215</c:v>
                </c:pt>
                <c:pt idx="26">
                  <c:v>28306</c:v>
                </c:pt>
                <c:pt idx="27">
                  <c:v>28398</c:v>
                </c:pt>
                <c:pt idx="28">
                  <c:v>28490</c:v>
                </c:pt>
                <c:pt idx="29">
                  <c:v>28580</c:v>
                </c:pt>
                <c:pt idx="30">
                  <c:v>28671</c:v>
                </c:pt>
                <c:pt idx="31">
                  <c:v>28763</c:v>
                </c:pt>
                <c:pt idx="32">
                  <c:v>28855</c:v>
                </c:pt>
                <c:pt idx="33">
                  <c:v>28945</c:v>
                </c:pt>
                <c:pt idx="34">
                  <c:v>29036</c:v>
                </c:pt>
                <c:pt idx="35">
                  <c:v>29128</c:v>
                </c:pt>
                <c:pt idx="36">
                  <c:v>29220</c:v>
                </c:pt>
                <c:pt idx="37">
                  <c:v>29311</c:v>
                </c:pt>
                <c:pt idx="38">
                  <c:v>29402</c:v>
                </c:pt>
                <c:pt idx="39">
                  <c:v>29494</c:v>
                </c:pt>
                <c:pt idx="40">
                  <c:v>29586</c:v>
                </c:pt>
                <c:pt idx="41">
                  <c:v>29676</c:v>
                </c:pt>
                <c:pt idx="42">
                  <c:v>29767</c:v>
                </c:pt>
                <c:pt idx="43">
                  <c:v>29859</c:v>
                </c:pt>
                <c:pt idx="44">
                  <c:v>29951</c:v>
                </c:pt>
                <c:pt idx="45">
                  <c:v>30041</c:v>
                </c:pt>
                <c:pt idx="46">
                  <c:v>30132</c:v>
                </c:pt>
                <c:pt idx="47">
                  <c:v>30224</c:v>
                </c:pt>
                <c:pt idx="48">
                  <c:v>30316</c:v>
                </c:pt>
                <c:pt idx="49">
                  <c:v>30406</c:v>
                </c:pt>
                <c:pt idx="50">
                  <c:v>30497</c:v>
                </c:pt>
                <c:pt idx="51">
                  <c:v>30589</c:v>
                </c:pt>
                <c:pt idx="52">
                  <c:v>30681</c:v>
                </c:pt>
                <c:pt idx="53">
                  <c:v>30772</c:v>
                </c:pt>
                <c:pt idx="54">
                  <c:v>30863</c:v>
                </c:pt>
                <c:pt idx="55">
                  <c:v>30955</c:v>
                </c:pt>
                <c:pt idx="56">
                  <c:v>31047</c:v>
                </c:pt>
                <c:pt idx="57">
                  <c:v>31137</c:v>
                </c:pt>
                <c:pt idx="58">
                  <c:v>31228</c:v>
                </c:pt>
                <c:pt idx="59">
                  <c:v>31320</c:v>
                </c:pt>
                <c:pt idx="60">
                  <c:v>31412</c:v>
                </c:pt>
                <c:pt idx="61">
                  <c:v>31502</c:v>
                </c:pt>
                <c:pt idx="62">
                  <c:v>31593</c:v>
                </c:pt>
                <c:pt idx="63">
                  <c:v>31685</c:v>
                </c:pt>
                <c:pt idx="64">
                  <c:v>31777</c:v>
                </c:pt>
                <c:pt idx="65">
                  <c:v>31867</c:v>
                </c:pt>
                <c:pt idx="66">
                  <c:v>31958</c:v>
                </c:pt>
                <c:pt idx="67">
                  <c:v>32050</c:v>
                </c:pt>
                <c:pt idx="68">
                  <c:v>32142</c:v>
                </c:pt>
                <c:pt idx="69">
                  <c:v>32233</c:v>
                </c:pt>
                <c:pt idx="70">
                  <c:v>32324</c:v>
                </c:pt>
                <c:pt idx="71">
                  <c:v>32416</c:v>
                </c:pt>
                <c:pt idx="72">
                  <c:v>32508</c:v>
                </c:pt>
                <c:pt idx="73">
                  <c:v>32598</c:v>
                </c:pt>
                <c:pt idx="74">
                  <c:v>32689</c:v>
                </c:pt>
                <c:pt idx="75">
                  <c:v>32781</c:v>
                </c:pt>
                <c:pt idx="76">
                  <c:v>32873</c:v>
                </c:pt>
                <c:pt idx="77">
                  <c:v>32963</c:v>
                </c:pt>
                <c:pt idx="78">
                  <c:v>33054</c:v>
                </c:pt>
                <c:pt idx="79">
                  <c:v>33146</c:v>
                </c:pt>
                <c:pt idx="80">
                  <c:v>33238</c:v>
                </c:pt>
                <c:pt idx="81">
                  <c:v>33328</c:v>
                </c:pt>
                <c:pt idx="82">
                  <c:v>33419</c:v>
                </c:pt>
                <c:pt idx="83">
                  <c:v>33511</c:v>
                </c:pt>
                <c:pt idx="84">
                  <c:v>33603</c:v>
                </c:pt>
                <c:pt idx="85">
                  <c:v>33694</c:v>
                </c:pt>
                <c:pt idx="86">
                  <c:v>33785</c:v>
                </c:pt>
                <c:pt idx="87">
                  <c:v>33877</c:v>
                </c:pt>
                <c:pt idx="88">
                  <c:v>33969</c:v>
                </c:pt>
                <c:pt idx="89">
                  <c:v>34059</c:v>
                </c:pt>
                <c:pt idx="90">
                  <c:v>34150</c:v>
                </c:pt>
                <c:pt idx="91">
                  <c:v>34242</c:v>
                </c:pt>
                <c:pt idx="92">
                  <c:v>34334</c:v>
                </c:pt>
                <c:pt idx="93">
                  <c:v>34424</c:v>
                </c:pt>
                <c:pt idx="94">
                  <c:v>34515</c:v>
                </c:pt>
                <c:pt idx="95">
                  <c:v>34607</c:v>
                </c:pt>
                <c:pt idx="96">
                  <c:v>34699</c:v>
                </c:pt>
                <c:pt idx="97">
                  <c:v>34789</c:v>
                </c:pt>
                <c:pt idx="98">
                  <c:v>34880</c:v>
                </c:pt>
                <c:pt idx="99">
                  <c:v>34972</c:v>
                </c:pt>
                <c:pt idx="100">
                  <c:v>35064</c:v>
                </c:pt>
                <c:pt idx="101">
                  <c:v>35155</c:v>
                </c:pt>
                <c:pt idx="102">
                  <c:v>35246</c:v>
                </c:pt>
                <c:pt idx="103">
                  <c:v>35338</c:v>
                </c:pt>
                <c:pt idx="104">
                  <c:v>35430</c:v>
                </c:pt>
                <c:pt idx="105">
                  <c:v>35520</c:v>
                </c:pt>
                <c:pt idx="106">
                  <c:v>35611</c:v>
                </c:pt>
                <c:pt idx="107">
                  <c:v>35703</c:v>
                </c:pt>
                <c:pt idx="108">
                  <c:v>35795</c:v>
                </c:pt>
                <c:pt idx="109">
                  <c:v>35885</c:v>
                </c:pt>
                <c:pt idx="110">
                  <c:v>35976</c:v>
                </c:pt>
                <c:pt idx="111">
                  <c:v>36068</c:v>
                </c:pt>
                <c:pt idx="112">
                  <c:v>36160</c:v>
                </c:pt>
                <c:pt idx="113">
                  <c:v>36250</c:v>
                </c:pt>
                <c:pt idx="114">
                  <c:v>36341</c:v>
                </c:pt>
                <c:pt idx="115">
                  <c:v>36433</c:v>
                </c:pt>
                <c:pt idx="116">
                  <c:v>36525</c:v>
                </c:pt>
                <c:pt idx="117">
                  <c:v>36616</c:v>
                </c:pt>
                <c:pt idx="118">
                  <c:v>36707</c:v>
                </c:pt>
                <c:pt idx="119">
                  <c:v>36799</c:v>
                </c:pt>
                <c:pt idx="120">
                  <c:v>36891</c:v>
                </c:pt>
                <c:pt idx="121">
                  <c:v>36981</c:v>
                </c:pt>
                <c:pt idx="122">
                  <c:v>37072</c:v>
                </c:pt>
                <c:pt idx="123">
                  <c:v>37164</c:v>
                </c:pt>
                <c:pt idx="124">
                  <c:v>37256</c:v>
                </c:pt>
                <c:pt idx="125">
                  <c:v>37346</c:v>
                </c:pt>
                <c:pt idx="126">
                  <c:v>37437</c:v>
                </c:pt>
                <c:pt idx="127">
                  <c:v>37529</c:v>
                </c:pt>
                <c:pt idx="128">
                  <c:v>37621</c:v>
                </c:pt>
                <c:pt idx="129">
                  <c:v>37711</c:v>
                </c:pt>
                <c:pt idx="130">
                  <c:v>37802</c:v>
                </c:pt>
                <c:pt idx="131">
                  <c:v>37894</c:v>
                </c:pt>
                <c:pt idx="132">
                  <c:v>37986</c:v>
                </c:pt>
                <c:pt idx="133">
                  <c:v>38077</c:v>
                </c:pt>
                <c:pt idx="134">
                  <c:v>38168</c:v>
                </c:pt>
                <c:pt idx="135">
                  <c:v>38260</c:v>
                </c:pt>
                <c:pt idx="136">
                  <c:v>38352</c:v>
                </c:pt>
                <c:pt idx="137">
                  <c:v>38442</c:v>
                </c:pt>
                <c:pt idx="138">
                  <c:v>38533</c:v>
                </c:pt>
                <c:pt idx="139">
                  <c:v>38625</c:v>
                </c:pt>
                <c:pt idx="140">
                  <c:v>38717</c:v>
                </c:pt>
                <c:pt idx="141">
                  <c:v>38807</c:v>
                </c:pt>
                <c:pt idx="142">
                  <c:v>38898</c:v>
                </c:pt>
                <c:pt idx="143">
                  <c:v>38990</c:v>
                </c:pt>
                <c:pt idx="144">
                  <c:v>39082</c:v>
                </c:pt>
                <c:pt idx="145">
                  <c:v>39172</c:v>
                </c:pt>
                <c:pt idx="146">
                  <c:v>39263</c:v>
                </c:pt>
                <c:pt idx="147">
                  <c:v>39355</c:v>
                </c:pt>
                <c:pt idx="148">
                  <c:v>39447</c:v>
                </c:pt>
                <c:pt idx="149">
                  <c:v>39538</c:v>
                </c:pt>
                <c:pt idx="150">
                  <c:v>39629</c:v>
                </c:pt>
                <c:pt idx="151">
                  <c:v>39721</c:v>
                </c:pt>
                <c:pt idx="152">
                  <c:v>39813</c:v>
                </c:pt>
                <c:pt idx="153">
                  <c:v>39903</c:v>
                </c:pt>
                <c:pt idx="154">
                  <c:v>39994</c:v>
                </c:pt>
                <c:pt idx="155">
                  <c:v>40086</c:v>
                </c:pt>
                <c:pt idx="156">
                  <c:v>40178</c:v>
                </c:pt>
                <c:pt idx="157">
                  <c:v>40268</c:v>
                </c:pt>
                <c:pt idx="158">
                  <c:v>40359</c:v>
                </c:pt>
                <c:pt idx="159">
                  <c:v>40451</c:v>
                </c:pt>
                <c:pt idx="160">
                  <c:v>40543</c:v>
                </c:pt>
                <c:pt idx="161">
                  <c:v>40633</c:v>
                </c:pt>
                <c:pt idx="162">
                  <c:v>40724</c:v>
                </c:pt>
                <c:pt idx="163">
                  <c:v>40816</c:v>
                </c:pt>
                <c:pt idx="164">
                  <c:v>40908</c:v>
                </c:pt>
                <c:pt idx="165">
                  <c:v>40999</c:v>
                </c:pt>
                <c:pt idx="166">
                  <c:v>41090</c:v>
                </c:pt>
                <c:pt idx="167">
                  <c:v>41182</c:v>
                </c:pt>
                <c:pt idx="168">
                  <c:v>41274</c:v>
                </c:pt>
                <c:pt idx="169">
                  <c:v>41364</c:v>
                </c:pt>
                <c:pt idx="170">
                  <c:v>41455</c:v>
                </c:pt>
                <c:pt idx="171">
                  <c:v>41547</c:v>
                </c:pt>
                <c:pt idx="172">
                  <c:v>41639</c:v>
                </c:pt>
                <c:pt idx="173">
                  <c:v>41729</c:v>
                </c:pt>
                <c:pt idx="174">
                  <c:v>41820</c:v>
                </c:pt>
                <c:pt idx="175">
                  <c:v>41912</c:v>
                </c:pt>
                <c:pt idx="176">
                  <c:v>42004</c:v>
                </c:pt>
                <c:pt idx="177">
                  <c:v>42094</c:v>
                </c:pt>
                <c:pt idx="178">
                  <c:v>42185</c:v>
                </c:pt>
                <c:pt idx="179">
                  <c:v>42277</c:v>
                </c:pt>
                <c:pt idx="180">
                  <c:v>42369</c:v>
                </c:pt>
                <c:pt idx="181">
                  <c:v>42460</c:v>
                </c:pt>
                <c:pt idx="182">
                  <c:v>42551</c:v>
                </c:pt>
                <c:pt idx="183">
                  <c:v>42643</c:v>
                </c:pt>
                <c:pt idx="184">
                  <c:v>42735</c:v>
                </c:pt>
                <c:pt idx="185">
                  <c:v>42825</c:v>
                </c:pt>
                <c:pt idx="186">
                  <c:v>42916</c:v>
                </c:pt>
                <c:pt idx="187">
                  <c:v>43008</c:v>
                </c:pt>
                <c:pt idx="188">
                  <c:v>43100</c:v>
                </c:pt>
                <c:pt idx="189">
                  <c:v>43190</c:v>
                </c:pt>
                <c:pt idx="190">
                  <c:v>43281</c:v>
                </c:pt>
                <c:pt idx="191">
                  <c:v>43373</c:v>
                </c:pt>
                <c:pt idx="192">
                  <c:v>43465</c:v>
                </c:pt>
                <c:pt idx="193">
                  <c:v>43555</c:v>
                </c:pt>
                <c:pt idx="194">
                  <c:v>43646</c:v>
                </c:pt>
                <c:pt idx="195">
                  <c:v>43738</c:v>
                </c:pt>
                <c:pt idx="196">
                  <c:v>43830</c:v>
                </c:pt>
                <c:pt idx="197">
                  <c:v>43921</c:v>
                </c:pt>
                <c:pt idx="198">
                  <c:v>44012</c:v>
                </c:pt>
                <c:pt idx="199">
                  <c:v>44104</c:v>
                </c:pt>
                <c:pt idx="200">
                  <c:v>44196</c:v>
                </c:pt>
                <c:pt idx="201">
                  <c:v>44286</c:v>
                </c:pt>
                <c:pt idx="202">
                  <c:v>44377</c:v>
                </c:pt>
                <c:pt idx="203">
                  <c:v>44469</c:v>
                </c:pt>
                <c:pt idx="204">
                  <c:v>44561</c:v>
                </c:pt>
                <c:pt idx="205">
                  <c:v>44651</c:v>
                </c:pt>
                <c:pt idx="206">
                  <c:v>44742</c:v>
                </c:pt>
                <c:pt idx="207">
                  <c:v>44834</c:v>
                </c:pt>
                <c:pt idx="208">
                  <c:v>44926</c:v>
                </c:pt>
                <c:pt idx="209">
                  <c:v>45016</c:v>
                </c:pt>
                <c:pt idx="210">
                  <c:v>45107</c:v>
                </c:pt>
                <c:pt idx="211">
                  <c:v>45199</c:v>
                </c:pt>
                <c:pt idx="212">
                  <c:v>45291</c:v>
                </c:pt>
                <c:pt idx="213">
                  <c:v>45382</c:v>
                </c:pt>
                <c:pt idx="214">
                  <c:v>45473</c:v>
                </c:pt>
                <c:pt idx="215">
                  <c:v>45565</c:v>
                </c:pt>
                <c:pt idx="216">
                  <c:v>45657</c:v>
                </c:pt>
                <c:pt idx="217">
                  <c:v>45747</c:v>
                </c:pt>
                <c:pt idx="218">
                  <c:v>45838</c:v>
                </c:pt>
              </c:numCache>
            </c:numRef>
          </c:cat>
          <c:val>
            <c:numRef>
              <c:f>ConvenienceYield_fullsample!$E$2:$E$217</c:f>
              <c:numCache>
                <c:formatCode>General</c:formatCode>
                <c:ptCount val="216"/>
                <c:pt idx="3">
                  <c:v>8.2369143748928994E-2</c:v>
                </c:pt>
                <c:pt idx="4">
                  <c:v>-1.1018723436420499</c:v>
                </c:pt>
                <c:pt idx="5">
                  <c:v>-1.07750783742698</c:v>
                </c:pt>
                <c:pt idx="6">
                  <c:v>-0.78395680081629804</c:v>
                </c:pt>
                <c:pt idx="7">
                  <c:v>-0.51024808619958695</c:v>
                </c:pt>
                <c:pt idx="8">
                  <c:v>-0.36645803871718402</c:v>
                </c:pt>
                <c:pt idx="9">
                  <c:v>-1.05350731729032</c:v>
                </c:pt>
                <c:pt idx="10">
                  <c:v>-0.23701669622944399</c:v>
                </c:pt>
                <c:pt idx="11">
                  <c:v>-0.36255115945702099</c:v>
                </c:pt>
                <c:pt idx="12">
                  <c:v>0.173747969642468</c:v>
                </c:pt>
                <c:pt idx="13">
                  <c:v>0.77391808687985197</c:v>
                </c:pt>
                <c:pt idx="14">
                  <c:v>0.39623378541135601</c:v>
                </c:pt>
                <c:pt idx="15">
                  <c:v>1.2697660379888001</c:v>
                </c:pt>
                <c:pt idx="16">
                  <c:v>0.56379187542092601</c:v>
                </c:pt>
                <c:pt idx="17">
                  <c:v>0.188522450037725</c:v>
                </c:pt>
                <c:pt idx="18">
                  <c:v>1.0712619443897</c:v>
                </c:pt>
                <c:pt idx="19">
                  <c:v>0.87509867043481304</c:v>
                </c:pt>
                <c:pt idx="20">
                  <c:v>-1.76293359265174</c:v>
                </c:pt>
                <c:pt idx="21">
                  <c:v>-2.28136359079115</c:v>
                </c:pt>
                <c:pt idx="22">
                  <c:v>-1.6691932355116399</c:v>
                </c:pt>
                <c:pt idx="23">
                  <c:v>-0.94655022393441202</c:v>
                </c:pt>
                <c:pt idx="24">
                  <c:v>-1.4263654672478501</c:v>
                </c:pt>
                <c:pt idx="25">
                  <c:v>-0.83859366272344804</c:v>
                </c:pt>
                <c:pt idx="26">
                  <c:v>-1.20299603649649</c:v>
                </c:pt>
                <c:pt idx="27">
                  <c:v>-1.05643990784214</c:v>
                </c:pt>
                <c:pt idx="28">
                  <c:v>-1.2823560919094299</c:v>
                </c:pt>
                <c:pt idx="29">
                  <c:v>-1.32665833963813</c:v>
                </c:pt>
                <c:pt idx="30">
                  <c:v>-0.97876866648528105</c:v>
                </c:pt>
                <c:pt idx="31">
                  <c:v>-0.79802148160604203</c:v>
                </c:pt>
                <c:pt idx="32">
                  <c:v>-0.71192155174413096</c:v>
                </c:pt>
                <c:pt idx="33">
                  <c:v>-0.78039501138885203</c:v>
                </c:pt>
                <c:pt idx="34">
                  <c:v>0.4874823357186</c:v>
                </c:pt>
                <c:pt idx="35">
                  <c:v>-0.17682193289460699</c:v>
                </c:pt>
                <c:pt idx="36">
                  <c:v>0.37173487847747499</c:v>
                </c:pt>
                <c:pt idx="37">
                  <c:v>0.53322905474516602</c:v>
                </c:pt>
                <c:pt idx="38">
                  <c:v>-7.6742941540976998E-3</c:v>
                </c:pt>
                <c:pt idx="39">
                  <c:v>0.98196489093212402</c:v>
                </c:pt>
                <c:pt idx="40">
                  <c:v>1.7114825339506901</c:v>
                </c:pt>
                <c:pt idx="41">
                  <c:v>1.7972296827602701</c:v>
                </c:pt>
                <c:pt idx="42">
                  <c:v>-1.1192126586320801</c:v>
                </c:pt>
                <c:pt idx="43">
                  <c:v>-0.44664773045907702</c:v>
                </c:pt>
                <c:pt idx="44">
                  <c:v>2.6613258107617499</c:v>
                </c:pt>
                <c:pt idx="45">
                  <c:v>2.1152406227271099</c:v>
                </c:pt>
                <c:pt idx="46">
                  <c:v>2.4555721740980099</c:v>
                </c:pt>
                <c:pt idx="47">
                  <c:v>2.0948967433790799</c:v>
                </c:pt>
                <c:pt idx="48">
                  <c:v>-9.6045621303286602E-2</c:v>
                </c:pt>
                <c:pt idx="49">
                  <c:v>0.81437857366224198</c:v>
                </c:pt>
                <c:pt idx="50">
                  <c:v>0.76043167500823705</c:v>
                </c:pt>
                <c:pt idx="51">
                  <c:v>-0.32079961447489203</c:v>
                </c:pt>
                <c:pt idx="52">
                  <c:v>-0.30214614651787203</c:v>
                </c:pt>
                <c:pt idx="53">
                  <c:v>-0.54433679431136195</c:v>
                </c:pt>
                <c:pt idx="54">
                  <c:v>0.41818914617023201</c:v>
                </c:pt>
                <c:pt idx="55">
                  <c:v>0.80843797848605303</c:v>
                </c:pt>
                <c:pt idx="56">
                  <c:v>0.78435409360303898</c:v>
                </c:pt>
                <c:pt idx="57">
                  <c:v>0.52594906210304004</c:v>
                </c:pt>
                <c:pt idx="58">
                  <c:v>1.1680042859377799</c:v>
                </c:pt>
                <c:pt idx="59">
                  <c:v>1.10487935281369</c:v>
                </c:pt>
                <c:pt idx="60">
                  <c:v>0.38720351729235802</c:v>
                </c:pt>
                <c:pt idx="61">
                  <c:v>0.40123124541714</c:v>
                </c:pt>
                <c:pt idx="62">
                  <c:v>8.9156217449918099E-2</c:v>
                </c:pt>
                <c:pt idx="63">
                  <c:v>0.47439312189134197</c:v>
                </c:pt>
                <c:pt idx="64">
                  <c:v>0.26449671730765401</c:v>
                </c:pt>
                <c:pt idx="65">
                  <c:v>0.57594363873868104</c:v>
                </c:pt>
                <c:pt idx="66">
                  <c:v>-4.3587322291352301E-2</c:v>
                </c:pt>
                <c:pt idx="67">
                  <c:v>0.36284351831787198</c:v>
                </c:pt>
                <c:pt idx="68">
                  <c:v>7.7180258497892798E-2</c:v>
                </c:pt>
                <c:pt idx="69">
                  <c:v>-2.96718900311367E-2</c:v>
                </c:pt>
                <c:pt idx="70">
                  <c:v>0.76988111425338701</c:v>
                </c:pt>
                <c:pt idx="71">
                  <c:v>0.65525225065382098</c:v>
                </c:pt>
                <c:pt idx="72">
                  <c:v>0.23237698642239399</c:v>
                </c:pt>
                <c:pt idx="73">
                  <c:v>0.77512055895635101</c:v>
                </c:pt>
                <c:pt idx="74">
                  <c:v>0.69882171320725806</c:v>
                </c:pt>
                <c:pt idx="75">
                  <c:v>0.94526048014005803</c:v>
                </c:pt>
                <c:pt idx="76">
                  <c:v>1.5075058557566201</c:v>
                </c:pt>
                <c:pt idx="77">
                  <c:v>1.6342985692845799</c:v>
                </c:pt>
                <c:pt idx="78">
                  <c:v>1.7774587205954699</c:v>
                </c:pt>
                <c:pt idx="79">
                  <c:v>1.61464660958652</c:v>
                </c:pt>
                <c:pt idx="80">
                  <c:v>1.11252356645412</c:v>
                </c:pt>
                <c:pt idx="81">
                  <c:v>1.4994217562337999</c:v>
                </c:pt>
                <c:pt idx="82">
                  <c:v>0.77496126506470397</c:v>
                </c:pt>
                <c:pt idx="83">
                  <c:v>1.065406369532</c:v>
                </c:pt>
                <c:pt idx="84">
                  <c:v>0.45890347495345402</c:v>
                </c:pt>
                <c:pt idx="85">
                  <c:v>-0.52924313104940701</c:v>
                </c:pt>
                <c:pt idx="86">
                  <c:v>3.61136751111239E-2</c:v>
                </c:pt>
                <c:pt idx="87">
                  <c:v>-0.12695801440944399</c:v>
                </c:pt>
                <c:pt idx="88">
                  <c:v>-0.57223998987810099</c:v>
                </c:pt>
                <c:pt idx="89">
                  <c:v>0.100115310096121</c:v>
                </c:pt>
                <c:pt idx="90">
                  <c:v>-0.20592746627403899</c:v>
                </c:pt>
                <c:pt idx="91">
                  <c:v>-0.246383388681717</c:v>
                </c:pt>
                <c:pt idx="92">
                  <c:v>-0.21216878402251799</c:v>
                </c:pt>
                <c:pt idx="93">
                  <c:v>-0.50829380161474202</c:v>
                </c:pt>
                <c:pt idx="94">
                  <c:v>-0.10443235800253101</c:v>
                </c:pt>
                <c:pt idx="95">
                  <c:v>6.8061182033616704E-2</c:v>
                </c:pt>
                <c:pt idx="96">
                  <c:v>0.117038968477301</c:v>
                </c:pt>
                <c:pt idx="97">
                  <c:v>0.107371166264995</c:v>
                </c:pt>
                <c:pt idx="98">
                  <c:v>0.34810278337297601</c:v>
                </c:pt>
                <c:pt idx="99">
                  <c:v>0.49738482543983098</c:v>
                </c:pt>
                <c:pt idx="100">
                  <c:v>0.95708274136847105</c:v>
                </c:pt>
                <c:pt idx="101">
                  <c:v>0.75187820357052904</c:v>
                </c:pt>
                <c:pt idx="102">
                  <c:v>0.83423677630110205</c:v>
                </c:pt>
                <c:pt idx="103">
                  <c:v>0.80398468277038204</c:v>
                </c:pt>
                <c:pt idx="104">
                  <c:v>0.67145519603006998</c:v>
                </c:pt>
                <c:pt idx="105">
                  <c:v>0.53090990929513504</c:v>
                </c:pt>
                <c:pt idx="106">
                  <c:v>0.78246698612627996</c:v>
                </c:pt>
                <c:pt idx="107">
                  <c:v>0.61915850643841497</c:v>
                </c:pt>
                <c:pt idx="108">
                  <c:v>0.59534692042232495</c:v>
                </c:pt>
                <c:pt idx="109">
                  <c:v>0.532717886819983</c:v>
                </c:pt>
                <c:pt idx="110">
                  <c:v>0.58134582949744495</c:v>
                </c:pt>
                <c:pt idx="111">
                  <c:v>1.09804066402226</c:v>
                </c:pt>
                <c:pt idx="112">
                  <c:v>0.813832019498827</c:v>
                </c:pt>
                <c:pt idx="113">
                  <c:v>0.71647823402003097</c:v>
                </c:pt>
                <c:pt idx="114">
                  <c:v>1.0412883514026301</c:v>
                </c:pt>
                <c:pt idx="115">
                  <c:v>0.81160513864241901</c:v>
                </c:pt>
                <c:pt idx="116">
                  <c:v>0.78285969061044602</c:v>
                </c:pt>
                <c:pt idx="117">
                  <c:v>0.44480721873935197</c:v>
                </c:pt>
                <c:pt idx="118">
                  <c:v>0.768051049249724</c:v>
                </c:pt>
                <c:pt idx="119">
                  <c:v>0.73538910575379401</c:v>
                </c:pt>
                <c:pt idx="120">
                  <c:v>0.82641825580794404</c:v>
                </c:pt>
                <c:pt idx="121">
                  <c:v>1.5282731277596899</c:v>
                </c:pt>
                <c:pt idx="122">
                  <c:v>1.3263961106576101</c:v>
                </c:pt>
                <c:pt idx="123">
                  <c:v>1.38091536802214</c:v>
                </c:pt>
                <c:pt idx="124">
                  <c:v>1.3723552585872001</c:v>
                </c:pt>
                <c:pt idx="125">
                  <c:v>0.82942297141069199</c:v>
                </c:pt>
                <c:pt idx="126">
                  <c:v>6.8980230944341497E-2</c:v>
                </c:pt>
                <c:pt idx="127">
                  <c:v>-0.20101608349795599</c:v>
                </c:pt>
                <c:pt idx="128">
                  <c:v>-0.39773198440951901</c:v>
                </c:pt>
                <c:pt idx="129">
                  <c:v>-0.87072590385864901</c:v>
                </c:pt>
                <c:pt idx="130">
                  <c:v>-0.344180822777994</c:v>
                </c:pt>
                <c:pt idx="131">
                  <c:v>-0.30374632651486699</c:v>
                </c:pt>
                <c:pt idx="132">
                  <c:v>-0.65287081085948195</c:v>
                </c:pt>
                <c:pt idx="133">
                  <c:v>-0.49384034724034598</c:v>
                </c:pt>
                <c:pt idx="134">
                  <c:v>-0.41494512670047301</c:v>
                </c:pt>
                <c:pt idx="135">
                  <c:v>-0.33006108314226301</c:v>
                </c:pt>
                <c:pt idx="136">
                  <c:v>-0.655533839768772</c:v>
                </c:pt>
                <c:pt idx="137">
                  <c:v>-0.57278202751788398</c:v>
                </c:pt>
                <c:pt idx="138">
                  <c:v>-0.74035069801243603</c:v>
                </c:pt>
                <c:pt idx="139">
                  <c:v>-0.22402155164953799</c:v>
                </c:pt>
                <c:pt idx="140">
                  <c:v>9.0850400195695305E-2</c:v>
                </c:pt>
                <c:pt idx="141">
                  <c:v>-0.16258633597460001</c:v>
                </c:pt>
                <c:pt idx="142">
                  <c:v>0.42054901832935698</c:v>
                </c:pt>
                <c:pt idx="143">
                  <c:v>0.61408484313969602</c:v>
                </c:pt>
                <c:pt idx="144">
                  <c:v>0.37485018506685602</c:v>
                </c:pt>
                <c:pt idx="145">
                  <c:v>0.92490473361303005</c:v>
                </c:pt>
                <c:pt idx="146">
                  <c:v>0.75241736238926704</c:v>
                </c:pt>
                <c:pt idx="147">
                  <c:v>1.0326411712566801</c:v>
                </c:pt>
                <c:pt idx="148">
                  <c:v>1.1095882868963001</c:v>
                </c:pt>
                <c:pt idx="149">
                  <c:v>1.07316517322757</c:v>
                </c:pt>
                <c:pt idx="150">
                  <c:v>0.96080227175094002</c:v>
                </c:pt>
                <c:pt idx="151">
                  <c:v>0.95930712980661004</c:v>
                </c:pt>
                <c:pt idx="152">
                  <c:v>0.91437262985040602</c:v>
                </c:pt>
                <c:pt idx="153">
                  <c:v>7.4439405434464201E-2</c:v>
                </c:pt>
                <c:pt idx="154">
                  <c:v>-0.14148693093312401</c:v>
                </c:pt>
                <c:pt idx="155">
                  <c:v>-0.92944790580474901</c:v>
                </c:pt>
                <c:pt idx="156">
                  <c:v>-2.3070447335033499</c:v>
                </c:pt>
                <c:pt idx="157">
                  <c:v>-1.97979605077455</c:v>
                </c:pt>
                <c:pt idx="158">
                  <c:v>-1.6744074382459899</c:v>
                </c:pt>
                <c:pt idx="159">
                  <c:v>-1.01967176074872</c:v>
                </c:pt>
                <c:pt idx="160">
                  <c:v>-1.2222850942575101</c:v>
                </c:pt>
                <c:pt idx="161">
                  <c:v>-1.0494229221954099</c:v>
                </c:pt>
                <c:pt idx="162">
                  <c:v>-0.86689450812757696</c:v>
                </c:pt>
                <c:pt idx="163">
                  <c:v>-0.80568960524340105</c:v>
                </c:pt>
                <c:pt idx="164">
                  <c:v>-0.76192294319012099</c:v>
                </c:pt>
                <c:pt idx="165">
                  <c:v>-0.66548381471219198</c:v>
                </c:pt>
                <c:pt idx="166">
                  <c:v>-0.68646457918051096</c:v>
                </c:pt>
                <c:pt idx="167">
                  <c:v>-0.73052626047638503</c:v>
                </c:pt>
                <c:pt idx="168">
                  <c:v>-0.57554861536107205</c:v>
                </c:pt>
                <c:pt idx="169">
                  <c:v>-0.38650802338632301</c:v>
                </c:pt>
                <c:pt idx="170">
                  <c:v>-0.61714224128448103</c:v>
                </c:pt>
                <c:pt idx="171">
                  <c:v>-0.72992731107134401</c:v>
                </c:pt>
                <c:pt idx="172">
                  <c:v>-0.490133010560524</c:v>
                </c:pt>
                <c:pt idx="173">
                  <c:v>-0.448502511636582</c:v>
                </c:pt>
                <c:pt idx="174">
                  <c:v>-0.60414136553694198</c:v>
                </c:pt>
                <c:pt idx="175">
                  <c:v>-0.69694553774073298</c:v>
                </c:pt>
                <c:pt idx="176">
                  <c:v>-0.74871964524852397</c:v>
                </c:pt>
                <c:pt idx="177">
                  <c:v>-0.79568986202214198</c:v>
                </c:pt>
                <c:pt idx="178">
                  <c:v>-0.52623483333072996</c:v>
                </c:pt>
                <c:pt idx="179">
                  <c:v>-0.49558372267043599</c:v>
                </c:pt>
                <c:pt idx="180">
                  <c:v>-0.33317131394628802</c:v>
                </c:pt>
                <c:pt idx="181">
                  <c:v>-0.50860600059494498</c:v>
                </c:pt>
                <c:pt idx="182">
                  <c:v>-0.54539323035103504</c:v>
                </c:pt>
                <c:pt idx="183">
                  <c:v>-0.53737049752257904</c:v>
                </c:pt>
                <c:pt idx="184">
                  <c:v>-0.70216407680326698</c:v>
                </c:pt>
                <c:pt idx="185">
                  <c:v>-0.45614927295494201</c:v>
                </c:pt>
                <c:pt idx="186">
                  <c:v>-0.55463654986373301</c:v>
                </c:pt>
                <c:pt idx="187">
                  <c:v>-0.35666120706193899</c:v>
                </c:pt>
                <c:pt idx="188">
                  <c:v>-0.467232590459014</c:v>
                </c:pt>
                <c:pt idx="189">
                  <c:v>-0.23771296452115701</c:v>
                </c:pt>
                <c:pt idx="190">
                  <c:v>-0.25457347214415599</c:v>
                </c:pt>
                <c:pt idx="191">
                  <c:v>-0.28128524591876902</c:v>
                </c:pt>
                <c:pt idx="192">
                  <c:v>-4.9725057719560897E-3</c:v>
                </c:pt>
                <c:pt idx="193">
                  <c:v>0.10659810767184601</c:v>
                </c:pt>
                <c:pt idx="194">
                  <c:v>-3.6612717923503103E-2</c:v>
                </c:pt>
                <c:pt idx="195">
                  <c:v>5.6870398581790804E-3</c:v>
                </c:pt>
                <c:pt idx="196">
                  <c:v>3.1967990775606199E-2</c:v>
                </c:pt>
                <c:pt idx="197">
                  <c:v>-0.108989147656653</c:v>
                </c:pt>
                <c:pt idx="198">
                  <c:v>0.119078163794965</c:v>
                </c:pt>
                <c:pt idx="199">
                  <c:v>0.28759194412908001</c:v>
                </c:pt>
                <c:pt idx="200">
                  <c:v>0.27661530352102398</c:v>
                </c:pt>
                <c:pt idx="201">
                  <c:v>-1.1022530428000601</c:v>
                </c:pt>
                <c:pt idx="202">
                  <c:v>-1.4627049274252</c:v>
                </c:pt>
                <c:pt idx="203">
                  <c:v>-1.7251542833179101</c:v>
                </c:pt>
                <c:pt idx="204">
                  <c:v>-1.1934987640548</c:v>
                </c:pt>
                <c:pt idx="205">
                  <c:v>-1.09121700043742</c:v>
                </c:pt>
                <c:pt idx="206">
                  <c:v>-0.57980777362986702</c:v>
                </c:pt>
                <c:pt idx="207">
                  <c:v>-1.2736177739400201</c:v>
                </c:pt>
                <c:pt idx="208">
                  <c:v>-0.87556093299345805</c:v>
                </c:pt>
                <c:pt idx="209">
                  <c:v>-0.639872140623026</c:v>
                </c:pt>
                <c:pt idx="210">
                  <c:v>-0.51826882770905403</c:v>
                </c:pt>
                <c:pt idx="211">
                  <c:v>4.7795244736864299E-2</c:v>
                </c:pt>
                <c:pt idx="212">
                  <c:v>8.4264553458288705E-2</c:v>
                </c:pt>
                <c:pt idx="213">
                  <c:v>0.62824645365813703</c:v>
                </c:pt>
                <c:pt idx="214">
                  <c:v>0.56931815185275103</c:v>
                </c:pt>
                <c:pt idx="215">
                  <c:v>0.488800745055258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C-42A3-BE87-E10D6F609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60"/>
        <c:majorTimeUnit val="months"/>
      </c:dateAx>
      <c:valAx>
        <c:axId val="192614480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%,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APR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ConvenienceYield_fullsample!$C$1</c:f>
              <c:strCache>
                <c:ptCount val="1"/>
                <c:pt idx="0">
                  <c:v>Euro area Convenience Yield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ConvenienceYield_fullsample!$A$2:$A$260</c:f>
              <c:numCache>
                <c:formatCode>m/d/yyyy</c:formatCode>
                <c:ptCount val="259"/>
                <c:pt idx="0">
                  <c:v>25933</c:v>
                </c:pt>
                <c:pt idx="1">
                  <c:v>26023</c:v>
                </c:pt>
                <c:pt idx="2">
                  <c:v>26114</c:v>
                </c:pt>
                <c:pt idx="3">
                  <c:v>26206</c:v>
                </c:pt>
                <c:pt idx="4">
                  <c:v>26298</c:v>
                </c:pt>
                <c:pt idx="5">
                  <c:v>26389</c:v>
                </c:pt>
                <c:pt idx="6">
                  <c:v>26480</c:v>
                </c:pt>
                <c:pt idx="7">
                  <c:v>26572</c:v>
                </c:pt>
                <c:pt idx="8">
                  <c:v>26664</c:v>
                </c:pt>
                <c:pt idx="9">
                  <c:v>26754</c:v>
                </c:pt>
                <c:pt idx="10">
                  <c:v>26845</c:v>
                </c:pt>
                <c:pt idx="11">
                  <c:v>26937</c:v>
                </c:pt>
                <c:pt idx="12">
                  <c:v>27029</c:v>
                </c:pt>
                <c:pt idx="13">
                  <c:v>27119</c:v>
                </c:pt>
                <c:pt idx="14">
                  <c:v>27210</c:v>
                </c:pt>
                <c:pt idx="15">
                  <c:v>27302</c:v>
                </c:pt>
                <c:pt idx="16">
                  <c:v>27394</c:v>
                </c:pt>
                <c:pt idx="17">
                  <c:v>27484</c:v>
                </c:pt>
                <c:pt idx="18">
                  <c:v>27575</c:v>
                </c:pt>
                <c:pt idx="19">
                  <c:v>27667</c:v>
                </c:pt>
                <c:pt idx="20">
                  <c:v>27759</c:v>
                </c:pt>
                <c:pt idx="21">
                  <c:v>27850</c:v>
                </c:pt>
                <c:pt idx="22">
                  <c:v>27941</c:v>
                </c:pt>
                <c:pt idx="23">
                  <c:v>28033</c:v>
                </c:pt>
                <c:pt idx="24">
                  <c:v>28125</c:v>
                </c:pt>
                <c:pt idx="25">
                  <c:v>28215</c:v>
                </c:pt>
                <c:pt idx="26">
                  <c:v>28306</c:v>
                </c:pt>
                <c:pt idx="27">
                  <c:v>28398</c:v>
                </c:pt>
                <c:pt idx="28">
                  <c:v>28490</c:v>
                </c:pt>
                <c:pt idx="29">
                  <c:v>28580</c:v>
                </c:pt>
                <c:pt idx="30">
                  <c:v>28671</c:v>
                </c:pt>
                <c:pt idx="31">
                  <c:v>28763</c:v>
                </c:pt>
                <c:pt idx="32">
                  <c:v>28855</c:v>
                </c:pt>
                <c:pt idx="33">
                  <c:v>28945</c:v>
                </c:pt>
                <c:pt idx="34">
                  <c:v>29036</c:v>
                </c:pt>
                <c:pt idx="35">
                  <c:v>29128</c:v>
                </c:pt>
                <c:pt idx="36">
                  <c:v>29220</c:v>
                </c:pt>
                <c:pt idx="37">
                  <c:v>29311</c:v>
                </c:pt>
                <c:pt idx="38">
                  <c:v>29402</c:v>
                </c:pt>
                <c:pt idx="39">
                  <c:v>29494</c:v>
                </c:pt>
                <c:pt idx="40">
                  <c:v>29586</c:v>
                </c:pt>
                <c:pt idx="41">
                  <c:v>29676</c:v>
                </c:pt>
                <c:pt idx="42">
                  <c:v>29767</c:v>
                </c:pt>
                <c:pt idx="43">
                  <c:v>29859</c:v>
                </c:pt>
                <c:pt idx="44">
                  <c:v>29951</c:v>
                </c:pt>
                <c:pt idx="45">
                  <c:v>30041</c:v>
                </c:pt>
                <c:pt idx="46">
                  <c:v>30132</c:v>
                </c:pt>
                <c:pt idx="47">
                  <c:v>30224</c:v>
                </c:pt>
                <c:pt idx="48">
                  <c:v>30316</c:v>
                </c:pt>
                <c:pt idx="49">
                  <c:v>30406</c:v>
                </c:pt>
                <c:pt idx="50">
                  <c:v>30497</c:v>
                </c:pt>
                <c:pt idx="51">
                  <c:v>30589</c:v>
                </c:pt>
                <c:pt idx="52">
                  <c:v>30681</c:v>
                </c:pt>
                <c:pt idx="53">
                  <c:v>30772</c:v>
                </c:pt>
                <c:pt idx="54">
                  <c:v>30863</c:v>
                </c:pt>
                <c:pt idx="55">
                  <c:v>30955</c:v>
                </c:pt>
                <c:pt idx="56">
                  <c:v>31047</c:v>
                </c:pt>
                <c:pt idx="57">
                  <c:v>31137</c:v>
                </c:pt>
                <c:pt idx="58">
                  <c:v>31228</c:v>
                </c:pt>
                <c:pt idx="59">
                  <c:v>31320</c:v>
                </c:pt>
                <c:pt idx="60">
                  <c:v>31412</c:v>
                </c:pt>
                <c:pt idx="61">
                  <c:v>31502</c:v>
                </c:pt>
                <c:pt idx="62">
                  <c:v>31593</c:v>
                </c:pt>
                <c:pt idx="63">
                  <c:v>31685</c:v>
                </c:pt>
                <c:pt idx="64">
                  <c:v>31777</c:v>
                </c:pt>
                <c:pt idx="65">
                  <c:v>31867</c:v>
                </c:pt>
                <c:pt idx="66">
                  <c:v>31958</c:v>
                </c:pt>
                <c:pt idx="67">
                  <c:v>32050</c:v>
                </c:pt>
                <c:pt idx="68">
                  <c:v>32142</c:v>
                </c:pt>
                <c:pt idx="69">
                  <c:v>32233</c:v>
                </c:pt>
                <c:pt idx="70">
                  <c:v>32324</c:v>
                </c:pt>
                <c:pt idx="71">
                  <c:v>32416</c:v>
                </c:pt>
                <c:pt idx="72">
                  <c:v>32508</c:v>
                </c:pt>
                <c:pt idx="73">
                  <c:v>32598</c:v>
                </c:pt>
                <c:pt idx="74">
                  <c:v>32689</c:v>
                </c:pt>
                <c:pt idx="75">
                  <c:v>32781</c:v>
                </c:pt>
                <c:pt idx="76">
                  <c:v>32873</c:v>
                </c:pt>
                <c:pt idx="77">
                  <c:v>32963</c:v>
                </c:pt>
                <c:pt idx="78">
                  <c:v>33054</c:v>
                </c:pt>
                <c:pt idx="79">
                  <c:v>33146</c:v>
                </c:pt>
                <c:pt idx="80">
                  <c:v>33238</c:v>
                </c:pt>
                <c:pt idx="81">
                  <c:v>33328</c:v>
                </c:pt>
                <c:pt idx="82">
                  <c:v>33419</c:v>
                </c:pt>
                <c:pt idx="83">
                  <c:v>33511</c:v>
                </c:pt>
                <c:pt idx="84">
                  <c:v>33603</c:v>
                </c:pt>
                <c:pt idx="85">
                  <c:v>33694</c:v>
                </c:pt>
                <c:pt idx="86">
                  <c:v>33785</c:v>
                </c:pt>
                <c:pt idx="87">
                  <c:v>33877</c:v>
                </c:pt>
                <c:pt idx="88">
                  <c:v>33969</c:v>
                </c:pt>
                <c:pt idx="89">
                  <c:v>34059</c:v>
                </c:pt>
                <c:pt idx="90">
                  <c:v>34150</c:v>
                </c:pt>
                <c:pt idx="91">
                  <c:v>34242</c:v>
                </c:pt>
                <c:pt idx="92">
                  <c:v>34334</c:v>
                </c:pt>
                <c:pt idx="93">
                  <c:v>34424</c:v>
                </c:pt>
                <c:pt idx="94">
                  <c:v>34515</c:v>
                </c:pt>
                <c:pt idx="95">
                  <c:v>34607</c:v>
                </c:pt>
                <c:pt idx="96">
                  <c:v>34699</c:v>
                </c:pt>
                <c:pt idx="97">
                  <c:v>34789</c:v>
                </c:pt>
                <c:pt idx="98">
                  <c:v>34880</c:v>
                </c:pt>
                <c:pt idx="99">
                  <c:v>34972</c:v>
                </c:pt>
                <c:pt idx="100">
                  <c:v>35064</c:v>
                </c:pt>
                <c:pt idx="101">
                  <c:v>35155</c:v>
                </c:pt>
                <c:pt idx="102">
                  <c:v>35246</c:v>
                </c:pt>
                <c:pt idx="103">
                  <c:v>35338</c:v>
                </c:pt>
                <c:pt idx="104">
                  <c:v>35430</c:v>
                </c:pt>
                <c:pt idx="105">
                  <c:v>35520</c:v>
                </c:pt>
                <c:pt idx="106">
                  <c:v>35611</c:v>
                </c:pt>
                <c:pt idx="107">
                  <c:v>35703</c:v>
                </c:pt>
                <c:pt idx="108">
                  <c:v>35795</c:v>
                </c:pt>
                <c:pt idx="109">
                  <c:v>35885</c:v>
                </c:pt>
                <c:pt idx="110">
                  <c:v>35976</c:v>
                </c:pt>
                <c:pt idx="111">
                  <c:v>36068</c:v>
                </c:pt>
                <c:pt idx="112">
                  <c:v>36160</c:v>
                </c:pt>
                <c:pt idx="113">
                  <c:v>36250</c:v>
                </c:pt>
                <c:pt idx="114">
                  <c:v>36341</c:v>
                </c:pt>
                <c:pt idx="115">
                  <c:v>36433</c:v>
                </c:pt>
                <c:pt idx="116">
                  <c:v>36525</c:v>
                </c:pt>
                <c:pt idx="117">
                  <c:v>36616</c:v>
                </c:pt>
                <c:pt idx="118">
                  <c:v>36707</c:v>
                </c:pt>
                <c:pt idx="119">
                  <c:v>36799</c:v>
                </c:pt>
                <c:pt idx="120">
                  <c:v>36891</c:v>
                </c:pt>
                <c:pt idx="121">
                  <c:v>36981</c:v>
                </c:pt>
                <c:pt idx="122">
                  <c:v>37072</c:v>
                </c:pt>
                <c:pt idx="123">
                  <c:v>37164</c:v>
                </c:pt>
                <c:pt idx="124">
                  <c:v>37256</c:v>
                </c:pt>
                <c:pt idx="125">
                  <c:v>37346</c:v>
                </c:pt>
                <c:pt idx="126">
                  <c:v>37437</c:v>
                </c:pt>
                <c:pt idx="127">
                  <c:v>37529</c:v>
                </c:pt>
                <c:pt idx="128">
                  <c:v>37621</c:v>
                </c:pt>
                <c:pt idx="129">
                  <c:v>37711</c:v>
                </c:pt>
                <c:pt idx="130">
                  <c:v>37802</c:v>
                </c:pt>
                <c:pt idx="131">
                  <c:v>37894</c:v>
                </c:pt>
                <c:pt idx="132">
                  <c:v>37986</c:v>
                </c:pt>
                <c:pt idx="133">
                  <c:v>38077</c:v>
                </c:pt>
                <c:pt idx="134">
                  <c:v>38168</c:v>
                </c:pt>
                <c:pt idx="135">
                  <c:v>38260</c:v>
                </c:pt>
                <c:pt idx="136">
                  <c:v>38352</c:v>
                </c:pt>
                <c:pt idx="137">
                  <c:v>38442</c:v>
                </c:pt>
                <c:pt idx="138">
                  <c:v>38533</c:v>
                </c:pt>
                <c:pt idx="139">
                  <c:v>38625</c:v>
                </c:pt>
                <c:pt idx="140">
                  <c:v>38717</c:v>
                </c:pt>
                <c:pt idx="141">
                  <c:v>38807</c:v>
                </c:pt>
                <c:pt idx="142">
                  <c:v>38898</c:v>
                </c:pt>
                <c:pt idx="143">
                  <c:v>38990</c:v>
                </c:pt>
                <c:pt idx="144">
                  <c:v>39082</c:v>
                </c:pt>
                <c:pt idx="145">
                  <c:v>39172</c:v>
                </c:pt>
                <c:pt idx="146">
                  <c:v>39263</c:v>
                </c:pt>
                <c:pt idx="147">
                  <c:v>39355</c:v>
                </c:pt>
                <c:pt idx="148">
                  <c:v>39447</c:v>
                </c:pt>
                <c:pt idx="149">
                  <c:v>39538</c:v>
                </c:pt>
                <c:pt idx="150">
                  <c:v>39629</c:v>
                </c:pt>
                <c:pt idx="151">
                  <c:v>39721</c:v>
                </c:pt>
                <c:pt idx="152">
                  <c:v>39813</c:v>
                </c:pt>
                <c:pt idx="153">
                  <c:v>39903</c:v>
                </c:pt>
                <c:pt idx="154">
                  <c:v>39994</c:v>
                </c:pt>
                <c:pt idx="155">
                  <c:v>40086</c:v>
                </c:pt>
                <c:pt idx="156">
                  <c:v>40178</c:v>
                </c:pt>
                <c:pt idx="157">
                  <c:v>40268</c:v>
                </c:pt>
                <c:pt idx="158">
                  <c:v>40359</c:v>
                </c:pt>
                <c:pt idx="159">
                  <c:v>40451</c:v>
                </c:pt>
                <c:pt idx="160">
                  <c:v>40543</c:v>
                </c:pt>
                <c:pt idx="161">
                  <c:v>40633</c:v>
                </c:pt>
                <c:pt idx="162">
                  <c:v>40724</c:v>
                </c:pt>
                <c:pt idx="163">
                  <c:v>40816</c:v>
                </c:pt>
                <c:pt idx="164">
                  <c:v>40908</c:v>
                </c:pt>
                <c:pt idx="165">
                  <c:v>40999</c:v>
                </c:pt>
                <c:pt idx="166">
                  <c:v>41090</c:v>
                </c:pt>
                <c:pt idx="167">
                  <c:v>41182</c:v>
                </c:pt>
                <c:pt idx="168">
                  <c:v>41274</c:v>
                </c:pt>
                <c:pt idx="169">
                  <c:v>41364</c:v>
                </c:pt>
                <c:pt idx="170">
                  <c:v>41455</c:v>
                </c:pt>
                <c:pt idx="171">
                  <c:v>41547</c:v>
                </c:pt>
                <c:pt idx="172">
                  <c:v>41639</c:v>
                </c:pt>
                <c:pt idx="173">
                  <c:v>41729</c:v>
                </c:pt>
                <c:pt idx="174">
                  <c:v>41820</c:v>
                </c:pt>
                <c:pt idx="175">
                  <c:v>41912</c:v>
                </c:pt>
                <c:pt idx="176">
                  <c:v>42004</c:v>
                </c:pt>
                <c:pt idx="177">
                  <c:v>42094</c:v>
                </c:pt>
                <c:pt idx="178">
                  <c:v>42185</c:v>
                </c:pt>
                <c:pt idx="179">
                  <c:v>42277</c:v>
                </c:pt>
                <c:pt idx="180">
                  <c:v>42369</c:v>
                </c:pt>
                <c:pt idx="181">
                  <c:v>42460</c:v>
                </c:pt>
                <c:pt idx="182">
                  <c:v>42551</c:v>
                </c:pt>
                <c:pt idx="183">
                  <c:v>42643</c:v>
                </c:pt>
                <c:pt idx="184">
                  <c:v>42735</c:v>
                </c:pt>
                <c:pt idx="185">
                  <c:v>42825</c:v>
                </c:pt>
                <c:pt idx="186">
                  <c:v>42916</c:v>
                </c:pt>
                <c:pt idx="187">
                  <c:v>43008</c:v>
                </c:pt>
                <c:pt idx="188">
                  <c:v>43100</c:v>
                </c:pt>
                <c:pt idx="189">
                  <c:v>43190</c:v>
                </c:pt>
                <c:pt idx="190">
                  <c:v>43281</c:v>
                </c:pt>
                <c:pt idx="191">
                  <c:v>43373</c:v>
                </c:pt>
                <c:pt idx="192">
                  <c:v>43465</c:v>
                </c:pt>
                <c:pt idx="193">
                  <c:v>43555</c:v>
                </c:pt>
                <c:pt idx="194">
                  <c:v>43646</c:v>
                </c:pt>
                <c:pt idx="195">
                  <c:v>43738</c:v>
                </c:pt>
                <c:pt idx="196">
                  <c:v>43830</c:v>
                </c:pt>
                <c:pt idx="197">
                  <c:v>43921</c:v>
                </c:pt>
                <c:pt idx="198">
                  <c:v>44012</c:v>
                </c:pt>
                <c:pt idx="199">
                  <c:v>44104</c:v>
                </c:pt>
                <c:pt idx="200">
                  <c:v>44196</c:v>
                </c:pt>
                <c:pt idx="201">
                  <c:v>44286</c:v>
                </c:pt>
                <c:pt idx="202">
                  <c:v>44377</c:v>
                </c:pt>
                <c:pt idx="203">
                  <c:v>44469</c:v>
                </c:pt>
                <c:pt idx="204">
                  <c:v>44561</c:v>
                </c:pt>
                <c:pt idx="205">
                  <c:v>44651</c:v>
                </c:pt>
                <c:pt idx="206">
                  <c:v>44742</c:v>
                </c:pt>
                <c:pt idx="207">
                  <c:v>44834</c:v>
                </c:pt>
                <c:pt idx="208">
                  <c:v>44926</c:v>
                </c:pt>
                <c:pt idx="209">
                  <c:v>45016</c:v>
                </c:pt>
                <c:pt idx="210">
                  <c:v>45107</c:v>
                </c:pt>
                <c:pt idx="211">
                  <c:v>45199</c:v>
                </c:pt>
                <c:pt idx="212">
                  <c:v>45291</c:v>
                </c:pt>
                <c:pt idx="213">
                  <c:v>45382</c:v>
                </c:pt>
                <c:pt idx="214">
                  <c:v>45473</c:v>
                </c:pt>
                <c:pt idx="215">
                  <c:v>45565</c:v>
                </c:pt>
                <c:pt idx="216">
                  <c:v>45657</c:v>
                </c:pt>
                <c:pt idx="217">
                  <c:v>45747</c:v>
                </c:pt>
                <c:pt idx="218">
                  <c:v>45838</c:v>
                </c:pt>
              </c:numCache>
            </c:numRef>
          </c:cat>
          <c:val>
            <c:numRef>
              <c:f>ConvenienceYield_fullsample!$C$2:$C$217</c:f>
              <c:numCache>
                <c:formatCode>General</c:formatCode>
                <c:ptCount val="216"/>
                <c:pt idx="0">
                  <c:v>0.78820827994146603</c:v>
                </c:pt>
                <c:pt idx="1">
                  <c:v>1.0371459480722101</c:v>
                </c:pt>
                <c:pt idx="2">
                  <c:v>2.8498629642038399E-2</c:v>
                </c:pt>
                <c:pt idx="3">
                  <c:v>0.29936897679913399</c:v>
                </c:pt>
                <c:pt idx="4">
                  <c:v>0.50738190765553204</c:v>
                </c:pt>
                <c:pt idx="5">
                  <c:v>0.36217969713739301</c:v>
                </c:pt>
                <c:pt idx="6">
                  <c:v>-0.25776260940467999</c:v>
                </c:pt>
                <c:pt idx="7">
                  <c:v>-0.36175467415792401</c:v>
                </c:pt>
                <c:pt idx="8">
                  <c:v>0.33714038410319902</c:v>
                </c:pt>
                <c:pt idx="9">
                  <c:v>0.79766206267644402</c:v>
                </c:pt>
                <c:pt idx="10">
                  <c:v>0.28854406368685398</c:v>
                </c:pt>
                <c:pt idx="11">
                  <c:v>1.31440101551684</c:v>
                </c:pt>
                <c:pt idx="12">
                  <c:v>1.72448994991275</c:v>
                </c:pt>
                <c:pt idx="13">
                  <c:v>2.3197655778129</c:v>
                </c:pt>
                <c:pt idx="14">
                  <c:v>1.74049832973202</c:v>
                </c:pt>
                <c:pt idx="15">
                  <c:v>2.04367420019075</c:v>
                </c:pt>
                <c:pt idx="16">
                  <c:v>1.6888034100206299</c:v>
                </c:pt>
                <c:pt idx="17">
                  <c:v>0.635989217310856</c:v>
                </c:pt>
                <c:pt idx="18">
                  <c:v>-3.2736960512604798E-3</c:v>
                </c:pt>
                <c:pt idx="19">
                  <c:v>-0.10808975472164201</c:v>
                </c:pt>
                <c:pt idx="20">
                  <c:v>-3.5036643849990702E-2</c:v>
                </c:pt>
                <c:pt idx="21">
                  <c:v>0.480251888284077</c:v>
                </c:pt>
                <c:pt idx="22">
                  <c:v>0.79643804959378495</c:v>
                </c:pt>
                <c:pt idx="23">
                  <c:v>0.81859200280799105</c:v>
                </c:pt>
                <c:pt idx="24">
                  <c:v>1.0298015312011499</c:v>
                </c:pt>
                <c:pt idx="25">
                  <c:v>1.35967096117133</c:v>
                </c:pt>
                <c:pt idx="26">
                  <c:v>1.6291297269877301</c:v>
                </c:pt>
                <c:pt idx="27">
                  <c:v>1.0971145877778501</c:v>
                </c:pt>
                <c:pt idx="28">
                  <c:v>1.4478136513351101</c:v>
                </c:pt>
                <c:pt idx="29">
                  <c:v>1.4987654139461699</c:v>
                </c:pt>
                <c:pt idx="30">
                  <c:v>0.44687257332974301</c:v>
                </c:pt>
                <c:pt idx="31">
                  <c:v>0.964125068863812</c:v>
                </c:pt>
                <c:pt idx="32">
                  <c:v>1.7276318555219301</c:v>
                </c:pt>
                <c:pt idx="33">
                  <c:v>1.6586382827500901</c:v>
                </c:pt>
                <c:pt idx="34">
                  <c:v>0.80487548516706497</c:v>
                </c:pt>
                <c:pt idx="35">
                  <c:v>2.53637621212303</c:v>
                </c:pt>
                <c:pt idx="36">
                  <c:v>2.2400617214363199</c:v>
                </c:pt>
                <c:pt idx="37">
                  <c:v>3.60167317355174</c:v>
                </c:pt>
                <c:pt idx="38">
                  <c:v>3.32479352963386</c:v>
                </c:pt>
                <c:pt idx="39">
                  <c:v>2.8035655650856901</c:v>
                </c:pt>
                <c:pt idx="40">
                  <c:v>2.83180616301471</c:v>
                </c:pt>
                <c:pt idx="41">
                  <c:v>3.1919160478890598</c:v>
                </c:pt>
                <c:pt idx="42">
                  <c:v>3.3273400666521602</c:v>
                </c:pt>
                <c:pt idx="43">
                  <c:v>4.1787189631157098</c:v>
                </c:pt>
                <c:pt idx="44">
                  <c:v>3.9909323180250702</c:v>
                </c:pt>
                <c:pt idx="45">
                  <c:v>3.67824023228229</c:v>
                </c:pt>
                <c:pt idx="46">
                  <c:v>3.0929809516202398</c:v>
                </c:pt>
                <c:pt idx="47">
                  <c:v>3.2700258544401501</c:v>
                </c:pt>
                <c:pt idx="48">
                  <c:v>2.6249961691280301</c:v>
                </c:pt>
                <c:pt idx="49">
                  <c:v>2.7254323844046402</c:v>
                </c:pt>
                <c:pt idx="50">
                  <c:v>2.4136605484576399</c:v>
                </c:pt>
                <c:pt idx="51">
                  <c:v>2.6117981826940899</c:v>
                </c:pt>
                <c:pt idx="52">
                  <c:v>2.5144817624731899</c:v>
                </c:pt>
                <c:pt idx="53">
                  <c:v>2.8746845658167199</c:v>
                </c:pt>
                <c:pt idx="54">
                  <c:v>2.6464647864687798</c:v>
                </c:pt>
                <c:pt idx="55">
                  <c:v>2.13046480905976</c:v>
                </c:pt>
                <c:pt idx="56">
                  <c:v>2.0191055811712801</c:v>
                </c:pt>
                <c:pt idx="57">
                  <c:v>2.2117894262993398</c:v>
                </c:pt>
                <c:pt idx="58">
                  <c:v>2.2467835023971201</c:v>
                </c:pt>
                <c:pt idx="59">
                  <c:v>2.1718167070515801</c:v>
                </c:pt>
                <c:pt idx="60">
                  <c:v>1.7971752202278799</c:v>
                </c:pt>
                <c:pt idx="61">
                  <c:v>1.4918420966934001</c:v>
                </c:pt>
                <c:pt idx="62">
                  <c:v>1.3463747413246501</c:v>
                </c:pt>
                <c:pt idx="63">
                  <c:v>1.3686697253967699</c:v>
                </c:pt>
                <c:pt idx="64">
                  <c:v>1.16548512881096</c:v>
                </c:pt>
                <c:pt idx="65">
                  <c:v>1.64484229497898</c:v>
                </c:pt>
                <c:pt idx="66">
                  <c:v>1.57944947048853</c:v>
                </c:pt>
                <c:pt idx="67">
                  <c:v>2.0919654901849398</c:v>
                </c:pt>
                <c:pt idx="68">
                  <c:v>1.7365112358903401</c:v>
                </c:pt>
                <c:pt idx="69">
                  <c:v>1.53972275488951</c:v>
                </c:pt>
                <c:pt idx="70">
                  <c:v>0.68007593409618605</c:v>
                </c:pt>
                <c:pt idx="71">
                  <c:v>0.93811203362767204</c:v>
                </c:pt>
                <c:pt idx="72">
                  <c:v>1.5592049536958501</c:v>
                </c:pt>
                <c:pt idx="73">
                  <c:v>1.4283829657383</c:v>
                </c:pt>
                <c:pt idx="74">
                  <c:v>1.8991797465731799</c:v>
                </c:pt>
                <c:pt idx="75">
                  <c:v>1.8643227586447899</c:v>
                </c:pt>
                <c:pt idx="76">
                  <c:v>2.07824071234882</c:v>
                </c:pt>
                <c:pt idx="77">
                  <c:v>2.09799214127422</c:v>
                </c:pt>
                <c:pt idx="78">
                  <c:v>1.63018056129615</c:v>
                </c:pt>
                <c:pt idx="79">
                  <c:v>1.16624707239528</c:v>
                </c:pt>
                <c:pt idx="80">
                  <c:v>1.4095807801052</c:v>
                </c:pt>
                <c:pt idx="81">
                  <c:v>1.8623960015169301</c:v>
                </c:pt>
                <c:pt idx="82">
                  <c:v>1.7922733676653999</c:v>
                </c:pt>
                <c:pt idx="83">
                  <c:v>1.72408127035575</c:v>
                </c:pt>
                <c:pt idx="84">
                  <c:v>1.7113656985246499</c:v>
                </c:pt>
                <c:pt idx="85">
                  <c:v>2.0913249363171098</c:v>
                </c:pt>
                <c:pt idx="86">
                  <c:v>2.0193875509467598</c:v>
                </c:pt>
                <c:pt idx="87">
                  <c:v>2.0809303909400798</c:v>
                </c:pt>
                <c:pt idx="88">
                  <c:v>2.5101162693375101</c:v>
                </c:pt>
                <c:pt idx="89">
                  <c:v>2.7034965445292198</c:v>
                </c:pt>
                <c:pt idx="90">
                  <c:v>1.6331290436052801</c:v>
                </c:pt>
                <c:pt idx="91">
                  <c:v>1.26396111440836</c:v>
                </c:pt>
                <c:pt idx="92">
                  <c:v>1.4054522057953001</c:v>
                </c:pt>
                <c:pt idx="93">
                  <c:v>1.31705357404811</c:v>
                </c:pt>
                <c:pt idx="94">
                  <c:v>1.2356381351218499</c:v>
                </c:pt>
                <c:pt idx="95">
                  <c:v>0.82403305681231998</c:v>
                </c:pt>
                <c:pt idx="96">
                  <c:v>0.78813993023898599</c:v>
                </c:pt>
                <c:pt idx="97">
                  <c:v>0.59444656336748003</c:v>
                </c:pt>
                <c:pt idx="98">
                  <c:v>0.93837974963714099</c:v>
                </c:pt>
                <c:pt idx="99">
                  <c:v>1.2492912337586899</c:v>
                </c:pt>
                <c:pt idx="100">
                  <c:v>0.79226371790928596</c:v>
                </c:pt>
                <c:pt idx="101">
                  <c:v>0.84254585358266398</c:v>
                </c:pt>
                <c:pt idx="102">
                  <c:v>0.76322183275390398</c:v>
                </c:pt>
                <c:pt idx="103">
                  <c:v>0.49309196974303698</c:v>
                </c:pt>
                <c:pt idx="104">
                  <c:v>0.62145512362096</c:v>
                </c:pt>
                <c:pt idx="105">
                  <c:v>0.42953396879441602</c:v>
                </c:pt>
                <c:pt idx="106">
                  <c:v>0.43958261453175101</c:v>
                </c:pt>
                <c:pt idx="107">
                  <c:v>0.34329631815036599</c:v>
                </c:pt>
                <c:pt idx="108">
                  <c:v>0.46408800278714701</c:v>
                </c:pt>
                <c:pt idx="109">
                  <c:v>0.71679495124065395</c:v>
                </c:pt>
                <c:pt idx="110">
                  <c:v>0.47132289678546502</c:v>
                </c:pt>
                <c:pt idx="111">
                  <c:v>0.53602476423484002</c:v>
                </c:pt>
                <c:pt idx="112">
                  <c:v>0.78561070379517794</c:v>
                </c:pt>
                <c:pt idx="113">
                  <c:v>0.44423715942727798</c:v>
                </c:pt>
                <c:pt idx="114">
                  <c:v>0.324338251570574</c:v>
                </c:pt>
                <c:pt idx="115">
                  <c:v>0.58437552672583004</c:v>
                </c:pt>
                <c:pt idx="116">
                  <c:v>0.51805032675532103</c:v>
                </c:pt>
                <c:pt idx="117">
                  <c:v>0.88999340554638595</c:v>
                </c:pt>
                <c:pt idx="118">
                  <c:v>1.11335677489489</c:v>
                </c:pt>
                <c:pt idx="119">
                  <c:v>1.46106263025704</c:v>
                </c:pt>
                <c:pt idx="120">
                  <c:v>1.41633103336351</c:v>
                </c:pt>
                <c:pt idx="121">
                  <c:v>1.4712399688748601</c:v>
                </c:pt>
                <c:pt idx="122">
                  <c:v>1.4388114733662001</c:v>
                </c:pt>
                <c:pt idx="123">
                  <c:v>1.2760154514678499</c:v>
                </c:pt>
                <c:pt idx="124">
                  <c:v>0.88550841161380101</c:v>
                </c:pt>
                <c:pt idx="125">
                  <c:v>0.32664440433094599</c:v>
                </c:pt>
                <c:pt idx="126">
                  <c:v>0.106069123576383</c:v>
                </c:pt>
                <c:pt idx="127">
                  <c:v>0.124369154172029</c:v>
                </c:pt>
                <c:pt idx="128">
                  <c:v>7.7917138583873294E-2</c:v>
                </c:pt>
                <c:pt idx="129">
                  <c:v>0.20208989959944301</c:v>
                </c:pt>
                <c:pt idx="130">
                  <c:v>0.26711562100084102</c:v>
                </c:pt>
                <c:pt idx="131">
                  <c:v>-1.96862833452261E-2</c:v>
                </c:pt>
                <c:pt idx="132">
                  <c:v>-2.7092914261651699E-2</c:v>
                </c:pt>
                <c:pt idx="133">
                  <c:v>9.21167325493919E-2</c:v>
                </c:pt>
                <c:pt idx="134">
                  <c:v>1.64162415319721E-2</c:v>
                </c:pt>
                <c:pt idx="135">
                  <c:v>-1.6765891476531899E-2</c:v>
                </c:pt>
                <c:pt idx="136">
                  <c:v>-0.106525733380664</c:v>
                </c:pt>
                <c:pt idx="137">
                  <c:v>0.16939166735588501</c:v>
                </c:pt>
                <c:pt idx="138">
                  <c:v>0.16232966562655701</c:v>
                </c:pt>
                <c:pt idx="139">
                  <c:v>0.36372579327475202</c:v>
                </c:pt>
                <c:pt idx="140">
                  <c:v>0.31630487541416202</c:v>
                </c:pt>
                <c:pt idx="141">
                  <c:v>0.37221655702690498</c:v>
                </c:pt>
                <c:pt idx="142">
                  <c:v>0.78715861621829597</c:v>
                </c:pt>
                <c:pt idx="143">
                  <c:v>0.88671673118956595</c:v>
                </c:pt>
                <c:pt idx="144">
                  <c:v>1.0055588836709599</c:v>
                </c:pt>
                <c:pt idx="145">
                  <c:v>1.2278407713856201</c:v>
                </c:pt>
                <c:pt idx="146">
                  <c:v>1.2053786331237699</c:v>
                </c:pt>
                <c:pt idx="147">
                  <c:v>1.75495843558175</c:v>
                </c:pt>
                <c:pt idx="148">
                  <c:v>1.5972664289859899</c:v>
                </c:pt>
                <c:pt idx="149">
                  <c:v>1.9205990174626499</c:v>
                </c:pt>
                <c:pt idx="150">
                  <c:v>1.6224382485586699</c:v>
                </c:pt>
                <c:pt idx="151">
                  <c:v>1.6704792457374</c:v>
                </c:pt>
                <c:pt idx="152">
                  <c:v>1.5121629365279901</c:v>
                </c:pt>
                <c:pt idx="153">
                  <c:v>0.104086916433761</c:v>
                </c:pt>
                <c:pt idx="154">
                  <c:v>-0.96110252116353301</c:v>
                </c:pt>
                <c:pt idx="155">
                  <c:v>-0.94524122533655297</c:v>
                </c:pt>
                <c:pt idx="156">
                  <c:v>-1.1028300704755301</c:v>
                </c:pt>
                <c:pt idx="157">
                  <c:v>-0.78773507919739405</c:v>
                </c:pt>
                <c:pt idx="158">
                  <c:v>-0.54239867066772096</c:v>
                </c:pt>
                <c:pt idx="159">
                  <c:v>-0.726032229152894</c:v>
                </c:pt>
                <c:pt idx="160">
                  <c:v>-0.788577706501566</c:v>
                </c:pt>
                <c:pt idx="161">
                  <c:v>-0.324016357711637</c:v>
                </c:pt>
                <c:pt idx="162">
                  <c:v>-0.354466053974138</c:v>
                </c:pt>
                <c:pt idx="163">
                  <c:v>-0.24260545408582501</c:v>
                </c:pt>
                <c:pt idx="164">
                  <c:v>-0.68900166033612797</c:v>
                </c:pt>
                <c:pt idx="165">
                  <c:v>-1.0483115888397301</c:v>
                </c:pt>
                <c:pt idx="166">
                  <c:v>-1.1511302890155899</c:v>
                </c:pt>
                <c:pt idx="167">
                  <c:v>-1.48067958638519</c:v>
                </c:pt>
                <c:pt idx="168">
                  <c:v>-1.6571073705789301</c:v>
                </c:pt>
                <c:pt idx="169">
                  <c:v>-1.6143608090743999</c:v>
                </c:pt>
                <c:pt idx="170">
                  <c:v>-1.89361965512556</c:v>
                </c:pt>
                <c:pt idx="171">
                  <c:v>-1.80334921084053</c:v>
                </c:pt>
                <c:pt idx="172">
                  <c:v>-1.6744556546684799</c:v>
                </c:pt>
                <c:pt idx="173">
                  <c:v>-1.41313262121604</c:v>
                </c:pt>
                <c:pt idx="174">
                  <c:v>-1.7856310855455599</c:v>
                </c:pt>
                <c:pt idx="175">
                  <c:v>-1.30331610232103</c:v>
                </c:pt>
                <c:pt idx="176">
                  <c:v>-1.5724518552499001</c:v>
                </c:pt>
                <c:pt idx="177">
                  <c:v>-1.3046315943806399</c:v>
                </c:pt>
                <c:pt idx="178">
                  <c:v>-1.6907385464345499</c:v>
                </c:pt>
                <c:pt idx="179">
                  <c:v>-1.3011979134387399</c:v>
                </c:pt>
                <c:pt idx="180">
                  <c:v>-1.67530010049898</c:v>
                </c:pt>
                <c:pt idx="181">
                  <c:v>-1.7579635254399899</c:v>
                </c:pt>
                <c:pt idx="182">
                  <c:v>-1.47758093452075</c:v>
                </c:pt>
                <c:pt idx="183">
                  <c:v>-1.39112392372796</c:v>
                </c:pt>
                <c:pt idx="184">
                  <c:v>-1.4316961627389999</c:v>
                </c:pt>
                <c:pt idx="185">
                  <c:v>-1.21895195673198</c:v>
                </c:pt>
                <c:pt idx="186">
                  <c:v>-1.19414852057833</c:v>
                </c:pt>
                <c:pt idx="187">
                  <c:v>-1.16149322623628</c:v>
                </c:pt>
                <c:pt idx="188">
                  <c:v>-1.1605914067827601</c:v>
                </c:pt>
                <c:pt idx="189">
                  <c:v>-1.18822888006698</c:v>
                </c:pt>
                <c:pt idx="190">
                  <c:v>-1.10836618094013</c:v>
                </c:pt>
                <c:pt idx="191">
                  <c:v>-0.86195772414933203</c:v>
                </c:pt>
                <c:pt idx="192">
                  <c:v>-1.05692189385005</c:v>
                </c:pt>
                <c:pt idx="193">
                  <c:v>-0.97720723410951404</c:v>
                </c:pt>
                <c:pt idx="194">
                  <c:v>-0.77049691134196296</c:v>
                </c:pt>
                <c:pt idx="195">
                  <c:v>-0.69950346894808402</c:v>
                </c:pt>
                <c:pt idx="196">
                  <c:v>-0.46216947818383203</c:v>
                </c:pt>
                <c:pt idx="197">
                  <c:v>-0.52257522647714505</c:v>
                </c:pt>
                <c:pt idx="198">
                  <c:v>-1.3802052243481699</c:v>
                </c:pt>
                <c:pt idx="199">
                  <c:v>-2.2418328238093599</c:v>
                </c:pt>
                <c:pt idx="200">
                  <c:v>-2.7144689629280698</c:v>
                </c:pt>
                <c:pt idx="201">
                  <c:v>-3.8685164178087099</c:v>
                </c:pt>
                <c:pt idx="202">
                  <c:v>-3.5686613672479801</c:v>
                </c:pt>
                <c:pt idx="203">
                  <c:v>-1.2953301153915999</c:v>
                </c:pt>
                <c:pt idx="204">
                  <c:v>-0.85580152219537697</c:v>
                </c:pt>
                <c:pt idx="205">
                  <c:v>-1.65366165341074</c:v>
                </c:pt>
                <c:pt idx="206">
                  <c:v>-1.26759217354607</c:v>
                </c:pt>
                <c:pt idx="207">
                  <c:v>-1.0511206624691201</c:v>
                </c:pt>
                <c:pt idx="208">
                  <c:v>-0.64685710531660601</c:v>
                </c:pt>
                <c:pt idx="209">
                  <c:v>-0.42508616690859502</c:v>
                </c:pt>
                <c:pt idx="210">
                  <c:v>0.13698649037680999</c:v>
                </c:pt>
                <c:pt idx="211">
                  <c:v>0.39674066220904203</c:v>
                </c:pt>
                <c:pt idx="212">
                  <c:v>0.55386543410497802</c:v>
                </c:pt>
                <c:pt idx="213">
                  <c:v>0.152106547378556</c:v>
                </c:pt>
                <c:pt idx="214">
                  <c:v>0.61889507807102395</c:v>
                </c:pt>
                <c:pt idx="215">
                  <c:v>0.27310975274274801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1-43A3-BE14-37E0D06C6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60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%,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APR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EA_output_obs_with_text!$AT$1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-2.7383852491121075E-2</c:v>
                </c:pt>
                <c:pt idx="8">
                  <c:v>0.16236993431936675</c:v>
                </c:pt>
                <c:pt idx="9">
                  <c:v>0.22787914252248442</c:v>
                </c:pt>
                <c:pt idx="10">
                  <c:v>0.2419499454517009</c:v>
                </c:pt>
                <c:pt idx="11">
                  <c:v>0.13275549971528156</c:v>
                </c:pt>
                <c:pt idx="12">
                  <c:v>0.24030850328603226</c:v>
                </c:pt>
                <c:pt idx="13">
                  <c:v>0.22426047839276608</c:v>
                </c:pt>
                <c:pt idx="14">
                  <c:v>8.1929577083012073E-2</c:v>
                </c:pt>
                <c:pt idx="15">
                  <c:v>-3.2542371496141864E-2</c:v>
                </c:pt>
                <c:pt idx="16">
                  <c:v>-2.875830842522048E-2</c:v>
                </c:pt>
                <c:pt idx="17">
                  <c:v>-0.24304834846977511</c:v>
                </c:pt>
                <c:pt idx="18">
                  <c:v>-0.26849009861706091</c:v>
                </c:pt>
                <c:pt idx="19">
                  <c:v>-0.19769855447430984</c:v>
                </c:pt>
                <c:pt idx="20">
                  <c:v>-0.16215409574432721</c:v>
                </c:pt>
                <c:pt idx="21">
                  <c:v>-0.40816769716783063</c:v>
                </c:pt>
                <c:pt idx="22">
                  <c:v>-0.65162227447791343</c:v>
                </c:pt>
                <c:pt idx="23">
                  <c:v>-0.98527404767279692</c:v>
                </c:pt>
                <c:pt idx="24">
                  <c:v>-1.4568956218905158</c:v>
                </c:pt>
                <c:pt idx="25">
                  <c:v>-1.6366423283165061</c:v>
                </c:pt>
                <c:pt idx="26">
                  <c:v>-1.7415759540858948</c:v>
                </c:pt>
                <c:pt idx="27">
                  <c:v>-1.8306428607391236</c:v>
                </c:pt>
                <c:pt idx="28">
                  <c:v>-2.149070156040072</c:v>
                </c:pt>
                <c:pt idx="29">
                  <c:v>-2.2624076587207482</c:v>
                </c:pt>
                <c:pt idx="30">
                  <c:v>-2.1615488002715186</c:v>
                </c:pt>
                <c:pt idx="31">
                  <c:v>-2.097814522573568</c:v>
                </c:pt>
                <c:pt idx="32">
                  <c:v>-2.2473888708460232</c:v>
                </c:pt>
                <c:pt idx="33">
                  <c:v>-1.9939383852911727</c:v>
                </c:pt>
                <c:pt idx="34">
                  <c:v>-1.9598756225134779</c:v>
                </c:pt>
                <c:pt idx="35">
                  <c:v>-1.8468790308767395</c:v>
                </c:pt>
                <c:pt idx="36">
                  <c:v>-1.6478182022548737</c:v>
                </c:pt>
                <c:pt idx="37">
                  <c:v>-1.5144450489097567</c:v>
                </c:pt>
                <c:pt idx="38">
                  <c:v>-1.4520112516914216</c:v>
                </c:pt>
                <c:pt idx="39">
                  <c:v>-1.3129940207165705</c:v>
                </c:pt>
                <c:pt idx="40">
                  <c:v>-1.1811401589309447</c:v>
                </c:pt>
                <c:pt idx="41">
                  <c:v>-1.0588152031389</c:v>
                </c:pt>
                <c:pt idx="42">
                  <c:v>-1.0691190565166426</c:v>
                </c:pt>
                <c:pt idx="43">
                  <c:v>-0.88974700753048364</c:v>
                </c:pt>
                <c:pt idx="44">
                  <c:v>-0.71163829547976465</c:v>
                </c:pt>
                <c:pt idx="45">
                  <c:v>-0.42892303831074891</c:v>
                </c:pt>
                <c:pt idx="46">
                  <c:v>-0.33054751616148648</c:v>
                </c:pt>
                <c:pt idx="47">
                  <c:v>-0.20206460894698575</c:v>
                </c:pt>
                <c:pt idx="48">
                  <c:v>-0.13713227177625709</c:v>
                </c:pt>
                <c:pt idx="49">
                  <c:v>-5.16852923481812E-2</c:v>
                </c:pt>
                <c:pt idx="50">
                  <c:v>-2.1749843823480108E-2</c:v>
                </c:pt>
                <c:pt idx="51">
                  <c:v>-1.9066385737427582E-2</c:v>
                </c:pt>
                <c:pt idx="52">
                  <c:v>-0.63216644882178841</c:v>
                </c:pt>
                <c:pt idx="53">
                  <c:v>-1.5392623593413117</c:v>
                </c:pt>
                <c:pt idx="54">
                  <c:v>-2.6876112054977424</c:v>
                </c:pt>
                <c:pt idx="55">
                  <c:v>-3.6128350133024774</c:v>
                </c:pt>
                <c:pt idx="56">
                  <c:v>-3.7411442001034914</c:v>
                </c:pt>
                <c:pt idx="57">
                  <c:v>-2.2308302428947946</c:v>
                </c:pt>
                <c:pt idx="58">
                  <c:v>-1.0477229065335349</c:v>
                </c:pt>
                <c:pt idx="59">
                  <c:v>-0.75021806353675557</c:v>
                </c:pt>
                <c:pt idx="60">
                  <c:v>-0.29131957710537132</c:v>
                </c:pt>
                <c:pt idx="61">
                  <c:v>8.0344316083769574E-2</c:v>
                </c:pt>
                <c:pt idx="62">
                  <c:v>0.14852642655004011</c:v>
                </c:pt>
                <c:pt idx="63">
                  <c:v>-0.24985433391023115</c:v>
                </c:pt>
                <c:pt idx="64">
                  <c:v>-0.33569220268443306</c:v>
                </c:pt>
                <c:pt idx="65">
                  <c:v>-0.42332439467055671</c:v>
                </c:pt>
                <c:pt idx="66">
                  <c:v>-0.51597787388301997</c:v>
                </c:pt>
                <c:pt idx="67">
                  <c:v>-0.7570938620933072</c:v>
                </c:pt>
                <c:pt idx="68">
                  <c:v>-0.68993033126994729</c:v>
                </c:pt>
                <c:pt idx="69">
                  <c:v>-0.8218095933672398</c:v>
                </c:pt>
                <c:pt idx="70">
                  <c:v>-0.85640239417047415</c:v>
                </c:pt>
                <c:pt idx="71">
                  <c:v>-0.84080007410097457</c:v>
                </c:pt>
                <c:pt idx="72">
                  <c:v>-0.80332351587783479</c:v>
                </c:pt>
                <c:pt idx="73">
                  <c:v>-0.7591001985659831</c:v>
                </c:pt>
                <c:pt idx="74">
                  <c:v>-0.71546334933543143</c:v>
                </c:pt>
                <c:pt idx="75">
                  <c:v>-0.67555236338231062</c:v>
                </c:pt>
                <c:pt idx="76">
                  <c:v>-0.64040021173103312</c:v>
                </c:pt>
                <c:pt idx="77">
                  <c:v>-0.61005353982143451</c:v>
                </c:pt>
                <c:pt idx="78">
                  <c:v>-0.5841419714042938</c:v>
                </c:pt>
                <c:pt idx="79">
                  <c:v>-0.56215382198362285</c:v>
                </c:pt>
                <c:pt idx="80">
                  <c:v>-0.54356225464107133</c:v>
                </c:pt>
                <c:pt idx="81">
                  <c:v>-0.52787803276545409</c:v>
                </c:pt>
                <c:pt idx="82">
                  <c:v>-0.51466758569705773</c:v>
                </c:pt>
                <c:pt idx="83">
                  <c:v>-0.50355547462512207</c:v>
                </c:pt>
                <c:pt idx="84">
                  <c:v>-0.49422040631260422</c:v>
                </c:pt>
                <c:pt idx="85">
                  <c:v>-0.48638904044538123</c:v>
                </c:pt>
                <c:pt idx="86">
                  <c:v>-0.47982947369155021</c:v>
                </c:pt>
                <c:pt idx="87">
                  <c:v>-0.47434517073263405</c:v>
                </c:pt>
                <c:pt idx="88">
                  <c:v>-0.46976960313092236</c:v>
                </c:pt>
                <c:pt idx="89">
                  <c:v>-0.46596163359147291</c:v>
                </c:pt>
                <c:pt idx="90">
                  <c:v>-0.46280159284304134</c:v>
                </c:pt>
                <c:pt idx="91">
                  <c:v>-0.46018796622490371</c:v>
                </c:pt>
                <c:pt idx="92">
                  <c:v>-0.45803460305598354</c:v>
                </c:pt>
                <c:pt idx="93">
                  <c:v>-0.45626836830853401</c:v>
                </c:pt>
                <c:pt idx="94">
                  <c:v>-0.45482716598076733</c:v>
                </c:pt>
                <c:pt idx="95">
                  <c:v>-0.4536582738361008</c:v>
                </c:pt>
                <c:pt idx="96">
                  <c:v>-0.45271693865241552</c:v>
                </c:pt>
                <c:pt idx="97">
                  <c:v>-0.45196518941747355</c:v>
                </c:pt>
                <c:pt idx="98">
                  <c:v>-0.45137083297838226</c:v>
                </c:pt>
                <c:pt idx="99">
                  <c:v>-0.45090660260211429</c:v>
                </c:pt>
                <c:pt idx="100">
                  <c:v>-0.45054943487202953</c:v>
                </c:pt>
                <c:pt idx="101">
                  <c:v>-0.45027985447699914</c:v>
                </c:pt>
                <c:pt idx="102">
                  <c:v>-0.45008144987798793</c:v>
                </c:pt>
                <c:pt idx="103">
                  <c:v>-0.44994042567794101</c:v>
                </c:pt>
                <c:pt idx="104">
                  <c:v>-0.44984521987357151</c:v>
                </c:pt>
                <c:pt idx="105">
                  <c:v>-0.44978617611556682</c:v>
                </c:pt>
                <c:pt idx="106">
                  <c:v>-0.44975526271654948</c:v>
                </c:pt>
                <c:pt idx="107">
                  <c:v>-0.44974583148190733</c:v>
                </c:pt>
                <c:pt idx="108">
                  <c:v>-0.44975241054555187</c:v>
                </c:pt>
                <c:pt idx="109">
                  <c:v>-0.44977052631073372</c:v>
                </c:pt>
                <c:pt idx="110">
                  <c:v>-0.44979655035829713</c:v>
                </c:pt>
                <c:pt idx="111">
                  <c:v>-0.44982756781852634</c:v>
                </c:pt>
                <c:pt idx="112">
                  <c:v>-0.44986126423057621</c:v>
                </c:pt>
                <c:pt idx="113">
                  <c:v>-0.44989582835399894</c:v>
                </c:pt>
                <c:pt idx="114">
                  <c:v>-0.44992986876539226</c:v>
                </c:pt>
                <c:pt idx="115">
                  <c:v>-0.4499623423823183</c:v>
                </c:pt>
                <c:pt idx="116">
                  <c:v>-0.44999249331673802</c:v>
                </c:pt>
                <c:pt idx="117">
                  <c:v>-0.45001980067978908</c:v>
                </c:pt>
                <c:pt idx="118">
                  <c:v>-0.45004393414579047</c:v>
                </c:pt>
                <c:pt idx="119">
                  <c:v>-0.45006471624161704</c:v>
                </c:pt>
                <c:pt idx="120">
                  <c:v>-0.45008209046274744</c:v>
                </c:pt>
                <c:pt idx="121">
                  <c:v>-0.4500960944331982</c:v>
                </c:pt>
                <c:pt idx="122">
                  <c:v>-0.45010683742637081</c:v>
                </c:pt>
                <c:pt idx="123">
                  <c:v>-0.45011448165014301</c:v>
                </c:pt>
                <c:pt idx="124">
                  <c:v>-0.45011922677445199</c:v>
                </c:pt>
                <c:pt idx="125">
                  <c:v>-0.45012129724488903</c:v>
                </c:pt>
                <c:pt idx="126">
                  <c:v>-0.45012093198288677</c:v>
                </c:pt>
                <c:pt idx="127">
                  <c:v>-0.450118376123117</c:v>
                </c:pt>
                <c:pt idx="128">
                  <c:v>-0.45011387448270473</c:v>
                </c:pt>
                <c:pt idx="129">
                  <c:v>-0.45010766649562334</c:v>
                </c:pt>
                <c:pt idx="130">
                  <c:v>-0.44955649377585405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F-4E3E-B651-13168452B1CD}"/>
            </c:ext>
          </c:extLst>
        </c:ser>
        <c:ser>
          <c:idx val="2"/>
          <c:order val="1"/>
          <c:tx>
            <c:strRef>
              <c:f>EA_output_obs_with_text!$AU$1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-5.382805527823778E-2</c:v>
                </c:pt>
                <c:pt idx="8">
                  <c:v>-0.20920603015232159</c:v>
                </c:pt>
                <c:pt idx="9">
                  <c:v>-0.29978780305647579</c:v>
                </c:pt>
                <c:pt idx="10">
                  <c:v>-0.35608105947750074</c:v>
                </c:pt>
                <c:pt idx="11">
                  <c:v>-0.43428656011121208</c:v>
                </c:pt>
                <c:pt idx="12">
                  <c:v>-0.42847802088809694</c:v>
                </c:pt>
                <c:pt idx="13">
                  <c:v>-0.34703576378968348</c:v>
                </c:pt>
                <c:pt idx="14">
                  <c:v>-0.33669759793676857</c:v>
                </c:pt>
                <c:pt idx="15">
                  <c:v>-0.37816429366710391</c:v>
                </c:pt>
                <c:pt idx="16">
                  <c:v>-0.46952931815048482</c:v>
                </c:pt>
                <c:pt idx="17">
                  <c:v>-0.6055467031194548</c:v>
                </c:pt>
                <c:pt idx="18">
                  <c:v>-0.6028071596586827</c:v>
                </c:pt>
                <c:pt idx="19">
                  <c:v>-0.60188575265231004</c:v>
                </c:pt>
                <c:pt idx="20">
                  <c:v>-0.59922790596249975</c:v>
                </c:pt>
                <c:pt idx="21">
                  <c:v>-0.56923615944660688</c:v>
                </c:pt>
                <c:pt idx="22">
                  <c:v>-0.51100803292813568</c:v>
                </c:pt>
                <c:pt idx="23">
                  <c:v>-0.47113215534826147</c:v>
                </c:pt>
                <c:pt idx="24">
                  <c:v>-0.4564022905726669</c:v>
                </c:pt>
                <c:pt idx="25">
                  <c:v>-0.38993325430587589</c:v>
                </c:pt>
                <c:pt idx="26">
                  <c:v>-0.3536635252085425</c:v>
                </c:pt>
                <c:pt idx="27">
                  <c:v>-0.34225845329188009</c:v>
                </c:pt>
                <c:pt idx="28">
                  <c:v>-0.36364114372998357</c:v>
                </c:pt>
                <c:pt idx="29">
                  <c:v>-0.45058789068218691</c:v>
                </c:pt>
                <c:pt idx="30">
                  <c:v>-0.44579348922536643</c:v>
                </c:pt>
                <c:pt idx="31">
                  <c:v>-0.50981949526031856</c:v>
                </c:pt>
                <c:pt idx="32">
                  <c:v>-0.57975308949827142</c:v>
                </c:pt>
                <c:pt idx="33">
                  <c:v>-0.57369585998629014</c:v>
                </c:pt>
                <c:pt idx="34">
                  <c:v>-0.63393330841700135</c:v>
                </c:pt>
                <c:pt idx="35">
                  <c:v>-0.59432559231119797</c:v>
                </c:pt>
                <c:pt idx="36">
                  <c:v>-0.57560444134073607</c:v>
                </c:pt>
                <c:pt idx="37">
                  <c:v>-0.53034831509978198</c:v>
                </c:pt>
                <c:pt idx="38">
                  <c:v>-0.44834369683781905</c:v>
                </c:pt>
                <c:pt idx="39">
                  <c:v>-0.3735598281133431</c:v>
                </c:pt>
                <c:pt idx="40">
                  <c:v>-0.28878478264242646</c:v>
                </c:pt>
                <c:pt idx="41">
                  <c:v>-0.2031311692706298</c:v>
                </c:pt>
                <c:pt idx="42">
                  <c:v>-0.19522713721189899</c:v>
                </c:pt>
                <c:pt idx="43">
                  <c:v>-0.13129210063713134</c:v>
                </c:pt>
                <c:pt idx="44">
                  <c:v>-3.2472025527012852E-2</c:v>
                </c:pt>
                <c:pt idx="45">
                  <c:v>4.9220557159703589E-2</c:v>
                </c:pt>
                <c:pt idx="46">
                  <c:v>0.15787800123396678</c:v>
                </c:pt>
                <c:pt idx="47">
                  <c:v>0.25702305323087188</c:v>
                </c:pt>
                <c:pt idx="48">
                  <c:v>0.29945225562746169</c:v>
                </c:pt>
                <c:pt idx="49">
                  <c:v>0.39726369291535812</c:v>
                </c:pt>
                <c:pt idx="50">
                  <c:v>0.39611518798855738</c:v>
                </c:pt>
                <c:pt idx="51">
                  <c:v>0.43965284328733539</c:v>
                </c:pt>
                <c:pt idx="52">
                  <c:v>0.39743909816043732</c:v>
                </c:pt>
                <c:pt idx="53">
                  <c:v>0.30940330219177531</c:v>
                </c:pt>
                <c:pt idx="54">
                  <c:v>0.1820851750277446</c:v>
                </c:pt>
                <c:pt idx="55">
                  <c:v>6.8923114441979544E-2</c:v>
                </c:pt>
                <c:pt idx="56">
                  <c:v>-2.0039967668067982E-2</c:v>
                </c:pt>
                <c:pt idx="57">
                  <c:v>8.7741445680803942E-2</c:v>
                </c:pt>
                <c:pt idx="58">
                  <c:v>0.20510963315472477</c:v>
                </c:pt>
                <c:pt idx="59">
                  <c:v>0.25954777418309638</c:v>
                </c:pt>
                <c:pt idx="60">
                  <c:v>0.27082644876984874</c:v>
                </c:pt>
                <c:pt idx="61">
                  <c:v>0.20394387098923036</c:v>
                </c:pt>
                <c:pt idx="62">
                  <c:v>0.14978835364783918</c:v>
                </c:pt>
                <c:pt idx="63">
                  <c:v>4.775448959435899E-2</c:v>
                </c:pt>
                <c:pt idx="64">
                  <c:v>-1.4553593844269241E-3</c:v>
                </c:pt>
                <c:pt idx="65">
                  <c:v>-3.7861369207984427E-2</c:v>
                </c:pt>
                <c:pt idx="66">
                  <c:v>-3.806393742298364E-2</c:v>
                </c:pt>
                <c:pt idx="67">
                  <c:v>-2.7186687932593379E-2</c:v>
                </c:pt>
                <c:pt idx="68">
                  <c:v>3.7484733927486635E-2</c:v>
                </c:pt>
                <c:pt idx="69">
                  <c:v>7.758528883656414E-2</c:v>
                </c:pt>
                <c:pt idx="70">
                  <c:v>0.11816557689622909</c:v>
                </c:pt>
                <c:pt idx="71">
                  <c:v>0.14708956326792136</c:v>
                </c:pt>
                <c:pt idx="72">
                  <c:v>0.16068392554432387</c:v>
                </c:pt>
                <c:pt idx="73">
                  <c:v>0.16037341619504714</c:v>
                </c:pt>
                <c:pt idx="74">
                  <c:v>0.150252946858277</c:v>
                </c:pt>
                <c:pt idx="75">
                  <c:v>0.13435313837319124</c:v>
                </c:pt>
                <c:pt idx="76">
                  <c:v>0.1168096659638664</c:v>
                </c:pt>
                <c:pt idx="77">
                  <c:v>9.9827336407759537E-2</c:v>
                </c:pt>
                <c:pt idx="78">
                  <c:v>8.4396081962877942E-2</c:v>
                </c:pt>
                <c:pt idx="79">
                  <c:v>7.0840281145396672E-2</c:v>
                </c:pt>
                <c:pt idx="80">
                  <c:v>5.9155353939840394E-2</c:v>
                </c:pt>
                <c:pt idx="81">
                  <c:v>4.9192689388165192E-2</c:v>
                </c:pt>
                <c:pt idx="82">
                  <c:v>4.0753917946786206E-2</c:v>
                </c:pt>
                <c:pt idx="83">
                  <c:v>3.3635662734447735E-2</c:v>
                </c:pt>
                <c:pt idx="84">
                  <c:v>2.764880888651701E-2</c:v>
                </c:pt>
                <c:pt idx="85">
                  <c:v>2.2625306418405204E-2</c:v>
                </c:pt>
                <c:pt idx="86">
                  <c:v>1.8419208223444877E-2</c:v>
                </c:pt>
                <c:pt idx="87">
                  <c:v>1.4905259869056079E-2</c:v>
                </c:pt>
                <c:pt idx="88">
                  <c:v>1.1976620430621162E-2</c:v>
                </c:pt>
                <c:pt idx="89">
                  <c:v>9.5424308002300083E-3</c:v>
                </c:pt>
                <c:pt idx="90">
                  <c:v>7.5255298649320075E-3</c:v>
                </c:pt>
                <c:pt idx="91">
                  <c:v>5.8604246673640966E-3</c:v>
                </c:pt>
                <c:pt idx="92">
                  <c:v>4.4915338410493567E-3</c:v>
                </c:pt>
                <c:pt idx="93">
                  <c:v>3.3716876510646353E-3</c:v>
                </c:pt>
                <c:pt idx="94">
                  <c:v>2.4608554105698651E-3</c:v>
                </c:pt>
                <c:pt idx="95">
                  <c:v>1.7250688128979356E-3</c:v>
                </c:pt>
                <c:pt idx="96">
                  <c:v>1.1355117173679949E-3</c:v>
                </c:pt>
                <c:pt idx="97">
                  <c:v>6.677503803703763E-4</c:v>
                </c:pt>
                <c:pt idx="98">
                  <c:v>3.0108181951638908E-4</c:v>
                </c:pt>
                <c:pt idx="99">
                  <c:v>1.7981446772275238E-5</c:v>
                </c:pt>
                <c:pt idx="100">
                  <c:v>-1.9636585959610631E-4</c:v>
                </c:pt>
                <c:pt idx="101">
                  <c:v>-3.5446448013751034E-4</c:v>
                </c:pt>
                <c:pt idx="102">
                  <c:v>-4.668476264855821E-4</c:v>
                </c:pt>
                <c:pt idx="103">
                  <c:v>-5.4236698378364945E-4</c:v>
                </c:pt>
                <c:pt idx="104">
                  <c:v>-5.8844012539260165E-4</c:v>
                </c:pt>
                <c:pt idx="105">
                  <c:v>-6.1126213878018114E-4</c:v>
                </c:pt>
                <c:pt idx="106">
                  <c:v>-6.1598685328022546E-4</c:v>
                </c:pt>
                <c:pt idx="107">
                  <c:v>-6.0688219083043446E-4</c:v>
                </c:pt>
                <c:pt idx="108">
                  <c:v>-5.8746343921618717E-4</c:v>
                </c:pt>
                <c:pt idx="109">
                  <c:v>-5.6060764818559176E-4</c:v>
                </c:pt>
                <c:pt idx="110">
                  <c:v>-5.2865185079638255E-4</c:v>
                </c:pt>
                <c:pt idx="111">
                  <c:v>-4.9347739788832253E-4</c:v>
                </c:pt>
                <c:pt idx="112">
                  <c:v>-4.5658234807311956E-4</c:v>
                </c:pt>
                <c:pt idx="113">
                  <c:v>-4.1914356706374326E-4</c:v>
                </c:pt>
                <c:pt idx="114">
                  <c:v>-3.8206994860145706E-4</c:v>
                </c:pt>
                <c:pt idx="115">
                  <c:v>-3.4604796650477599E-4</c:v>
                </c:pt>
                <c:pt idx="116">
                  <c:v>-3.1158059672925238E-4</c:v>
                </c:pt>
                <c:pt idx="117">
                  <c:v>-2.7902050425491874E-4</c:v>
                </c:pt>
                <c:pt idx="118">
                  <c:v>-2.4859826755966241E-4</c:v>
                </c:pt>
                <c:pt idx="119">
                  <c:v>-2.2044630965484461E-4</c:v>
                </c:pt>
                <c:pt idx="120">
                  <c:v>-1.946191160851642E-4</c:v>
                </c:pt>
                <c:pt idx="121">
                  <c:v>-1.7111024440884492E-4</c:v>
                </c:pt>
                <c:pt idx="122">
                  <c:v>-1.4986656440768104E-4</c:v>
                </c:pt>
                <c:pt idx="123">
                  <c:v>-1.3080011192982165E-4</c:v>
                </c:pt>
                <c:pt idx="124">
                  <c:v>-1.1379789044375007E-4</c:v>
                </c:pt>
                <c:pt idx="125">
                  <c:v>-9.8729911929172471E-5</c:v>
                </c:pt>
                <c:pt idx="126">
                  <c:v>-8.5455731700244896E-5</c:v>
                </c:pt>
                <c:pt idx="127">
                  <c:v>-7.3829699363881451E-5</c:v>
                </c:pt>
                <c:pt idx="128">
                  <c:v>-6.3705119709811942E-5</c:v>
                </c:pt>
                <c:pt idx="129">
                  <c:v>-5.4937492367492568E-5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F-4E3E-B651-13168452B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EA_output_obs_with_text!$AT$1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-2.7383852491121075E-2</c:v>
                </c:pt>
                <c:pt idx="8">
                  <c:v>0.16236993431936675</c:v>
                </c:pt>
                <c:pt idx="9">
                  <c:v>0.22787914252248442</c:v>
                </c:pt>
                <c:pt idx="10">
                  <c:v>0.2419499454517009</c:v>
                </c:pt>
                <c:pt idx="11">
                  <c:v>0.13275549971528156</c:v>
                </c:pt>
                <c:pt idx="12">
                  <c:v>0.24030850328603226</c:v>
                </c:pt>
                <c:pt idx="13">
                  <c:v>0.22426047839276608</c:v>
                </c:pt>
                <c:pt idx="14">
                  <c:v>8.1929577083012073E-2</c:v>
                </c:pt>
                <c:pt idx="15">
                  <c:v>-3.2542371496141864E-2</c:v>
                </c:pt>
                <c:pt idx="16">
                  <c:v>-2.875830842522048E-2</c:v>
                </c:pt>
                <c:pt idx="17">
                  <c:v>-0.24304834846977511</c:v>
                </c:pt>
                <c:pt idx="18">
                  <c:v>-0.26849009861706091</c:v>
                </c:pt>
                <c:pt idx="19">
                  <c:v>-0.19769855447430984</c:v>
                </c:pt>
                <c:pt idx="20">
                  <c:v>-0.16215409574432721</c:v>
                </c:pt>
                <c:pt idx="21">
                  <c:v>-0.40816769716783063</c:v>
                </c:pt>
                <c:pt idx="22">
                  <c:v>-0.65162227447791343</c:v>
                </c:pt>
                <c:pt idx="23">
                  <c:v>-0.98527404767279692</c:v>
                </c:pt>
                <c:pt idx="24">
                  <c:v>-1.4568956218905158</c:v>
                </c:pt>
                <c:pt idx="25">
                  <c:v>-1.6366423283165061</c:v>
                </c:pt>
                <c:pt idx="26">
                  <c:v>-1.7415759540858948</c:v>
                </c:pt>
                <c:pt idx="27">
                  <c:v>-1.8306428607391236</c:v>
                </c:pt>
                <c:pt idx="28">
                  <c:v>-2.149070156040072</c:v>
                </c:pt>
                <c:pt idx="29">
                  <c:v>-2.2624076587207482</c:v>
                </c:pt>
                <c:pt idx="30">
                  <c:v>-2.1615488002715186</c:v>
                </c:pt>
                <c:pt idx="31">
                  <c:v>-2.097814522573568</c:v>
                </c:pt>
                <c:pt idx="32">
                  <c:v>-2.2473888708460232</c:v>
                </c:pt>
                <c:pt idx="33">
                  <c:v>-1.9939383852911727</c:v>
                </c:pt>
                <c:pt idx="34">
                  <c:v>-1.9598756225134779</c:v>
                </c:pt>
                <c:pt idx="35">
                  <c:v>-1.8468790308767395</c:v>
                </c:pt>
                <c:pt idx="36">
                  <c:v>-1.6478182022548737</c:v>
                </c:pt>
                <c:pt idx="37">
                  <c:v>-1.5144450489097567</c:v>
                </c:pt>
                <c:pt idx="38">
                  <c:v>-1.4520112516914216</c:v>
                </c:pt>
                <c:pt idx="39">
                  <c:v>-1.3129940207165705</c:v>
                </c:pt>
                <c:pt idx="40">
                  <c:v>-1.1811401589309447</c:v>
                </c:pt>
                <c:pt idx="41">
                  <c:v>-1.0588152031389</c:v>
                </c:pt>
                <c:pt idx="42">
                  <c:v>-1.0691190565166426</c:v>
                </c:pt>
                <c:pt idx="43">
                  <c:v>-0.88974700753048364</c:v>
                </c:pt>
                <c:pt idx="44">
                  <c:v>-0.71163829547976465</c:v>
                </c:pt>
                <c:pt idx="45">
                  <c:v>-0.42892303831074891</c:v>
                </c:pt>
                <c:pt idx="46">
                  <c:v>-0.33054751616148648</c:v>
                </c:pt>
                <c:pt idx="47">
                  <c:v>-0.20206460894698575</c:v>
                </c:pt>
                <c:pt idx="48">
                  <c:v>-0.13713227177625709</c:v>
                </c:pt>
                <c:pt idx="49">
                  <c:v>-5.16852923481812E-2</c:v>
                </c:pt>
                <c:pt idx="50">
                  <c:v>-2.1749843823480108E-2</c:v>
                </c:pt>
                <c:pt idx="51">
                  <c:v>-1.9066385737427582E-2</c:v>
                </c:pt>
                <c:pt idx="52">
                  <c:v>-0.63216644882178841</c:v>
                </c:pt>
                <c:pt idx="53">
                  <c:v>-1.5392623593413117</c:v>
                </c:pt>
                <c:pt idx="54">
                  <c:v>-2.6876112054977424</c:v>
                </c:pt>
                <c:pt idx="55">
                  <c:v>-3.6128350133024774</c:v>
                </c:pt>
                <c:pt idx="56">
                  <c:v>-3.7411442001034914</c:v>
                </c:pt>
                <c:pt idx="57">
                  <c:v>-2.2308302428947946</c:v>
                </c:pt>
                <c:pt idx="58">
                  <c:v>-1.0477229065335349</c:v>
                </c:pt>
                <c:pt idx="59">
                  <c:v>-0.75021806353675557</c:v>
                </c:pt>
                <c:pt idx="60">
                  <c:v>-0.29131957710537132</c:v>
                </c:pt>
                <c:pt idx="61">
                  <c:v>8.0344316083769574E-2</c:v>
                </c:pt>
                <c:pt idx="62">
                  <c:v>0.14852642655004011</c:v>
                </c:pt>
                <c:pt idx="63">
                  <c:v>-0.24985433391023115</c:v>
                </c:pt>
                <c:pt idx="64">
                  <c:v>-0.33569220268443306</c:v>
                </c:pt>
                <c:pt idx="65">
                  <c:v>-0.42332439467055671</c:v>
                </c:pt>
                <c:pt idx="66">
                  <c:v>-0.51597787388301997</c:v>
                </c:pt>
                <c:pt idx="67">
                  <c:v>-0.7570938620933072</c:v>
                </c:pt>
                <c:pt idx="68">
                  <c:v>-0.68993033126994729</c:v>
                </c:pt>
                <c:pt idx="69">
                  <c:v>-0.8218095933672398</c:v>
                </c:pt>
                <c:pt idx="70">
                  <c:v>-0.85640239417047415</c:v>
                </c:pt>
                <c:pt idx="71">
                  <c:v>-0.84080007410097457</c:v>
                </c:pt>
                <c:pt idx="72">
                  <c:v>-0.80332351587783479</c:v>
                </c:pt>
                <c:pt idx="73">
                  <c:v>-0.7591001985659831</c:v>
                </c:pt>
                <c:pt idx="74">
                  <c:v>-0.71546334933543143</c:v>
                </c:pt>
                <c:pt idx="75">
                  <c:v>-0.67555236338231062</c:v>
                </c:pt>
                <c:pt idx="76">
                  <c:v>-0.64040021173103312</c:v>
                </c:pt>
                <c:pt idx="77">
                  <c:v>-0.61005353982143451</c:v>
                </c:pt>
                <c:pt idx="78">
                  <c:v>-0.5841419714042938</c:v>
                </c:pt>
                <c:pt idx="79">
                  <c:v>-0.56215382198362285</c:v>
                </c:pt>
                <c:pt idx="80">
                  <c:v>-0.54356225464107133</c:v>
                </c:pt>
                <c:pt idx="81">
                  <c:v>-0.52787803276545409</c:v>
                </c:pt>
                <c:pt idx="82">
                  <c:v>-0.51466758569705773</c:v>
                </c:pt>
                <c:pt idx="83">
                  <c:v>-0.50355547462512207</c:v>
                </c:pt>
                <c:pt idx="84">
                  <c:v>-0.49422040631260422</c:v>
                </c:pt>
                <c:pt idx="85">
                  <c:v>-0.48638904044538123</c:v>
                </c:pt>
                <c:pt idx="86">
                  <c:v>-0.47982947369155021</c:v>
                </c:pt>
                <c:pt idx="87">
                  <c:v>-0.47434517073263405</c:v>
                </c:pt>
                <c:pt idx="88">
                  <c:v>-0.46976960313092236</c:v>
                </c:pt>
                <c:pt idx="89">
                  <c:v>-0.46596163359147291</c:v>
                </c:pt>
                <c:pt idx="90">
                  <c:v>-0.46280159284304134</c:v>
                </c:pt>
                <c:pt idx="91">
                  <c:v>-0.46018796622490371</c:v>
                </c:pt>
                <c:pt idx="92">
                  <c:v>-0.45803460305598354</c:v>
                </c:pt>
                <c:pt idx="93">
                  <c:v>-0.45626836830853401</c:v>
                </c:pt>
                <c:pt idx="94">
                  <c:v>-0.45482716598076733</c:v>
                </c:pt>
                <c:pt idx="95">
                  <c:v>-0.4536582738361008</c:v>
                </c:pt>
                <c:pt idx="96">
                  <c:v>-0.45271693865241552</c:v>
                </c:pt>
                <c:pt idx="97">
                  <c:v>-0.45196518941747355</c:v>
                </c:pt>
                <c:pt idx="98">
                  <c:v>-0.45137083297838226</c:v>
                </c:pt>
                <c:pt idx="99">
                  <c:v>-0.45090660260211429</c:v>
                </c:pt>
                <c:pt idx="100">
                  <c:v>-0.45054943487202953</c:v>
                </c:pt>
                <c:pt idx="101">
                  <c:v>-0.45027985447699914</c:v>
                </c:pt>
                <c:pt idx="102">
                  <c:v>-0.45008144987798793</c:v>
                </c:pt>
                <c:pt idx="103">
                  <c:v>-0.44994042567794101</c:v>
                </c:pt>
                <c:pt idx="104">
                  <c:v>-0.44984521987357151</c:v>
                </c:pt>
                <c:pt idx="105">
                  <c:v>-0.44978617611556682</c:v>
                </c:pt>
                <c:pt idx="106">
                  <c:v>-0.44975526271654948</c:v>
                </c:pt>
                <c:pt idx="107">
                  <c:v>-0.44974583148190733</c:v>
                </c:pt>
                <c:pt idx="108">
                  <c:v>-0.44975241054555187</c:v>
                </c:pt>
                <c:pt idx="109">
                  <c:v>-0.44977052631073372</c:v>
                </c:pt>
                <c:pt idx="110">
                  <c:v>-0.44979655035829713</c:v>
                </c:pt>
                <c:pt idx="111">
                  <c:v>-0.44982756781852634</c:v>
                </c:pt>
                <c:pt idx="112">
                  <c:v>-0.44986126423057621</c:v>
                </c:pt>
                <c:pt idx="113">
                  <c:v>-0.44989582835399894</c:v>
                </c:pt>
                <c:pt idx="114">
                  <c:v>-0.44992986876539226</c:v>
                </c:pt>
                <c:pt idx="115">
                  <c:v>-0.4499623423823183</c:v>
                </c:pt>
                <c:pt idx="116">
                  <c:v>-0.44999249331673802</c:v>
                </c:pt>
                <c:pt idx="117">
                  <c:v>-0.45001980067978908</c:v>
                </c:pt>
                <c:pt idx="118">
                  <c:v>-0.45004393414579047</c:v>
                </c:pt>
                <c:pt idx="119">
                  <c:v>-0.45006471624161704</c:v>
                </c:pt>
                <c:pt idx="120">
                  <c:v>-0.45008209046274744</c:v>
                </c:pt>
                <c:pt idx="121">
                  <c:v>-0.4500960944331982</c:v>
                </c:pt>
                <c:pt idx="122">
                  <c:v>-0.45010683742637081</c:v>
                </c:pt>
                <c:pt idx="123">
                  <c:v>-0.45011448165014301</c:v>
                </c:pt>
                <c:pt idx="124">
                  <c:v>-0.45011922677445199</c:v>
                </c:pt>
                <c:pt idx="125">
                  <c:v>-0.45012129724488903</c:v>
                </c:pt>
                <c:pt idx="126">
                  <c:v>-0.45012093198288677</c:v>
                </c:pt>
                <c:pt idx="127">
                  <c:v>-0.450118376123117</c:v>
                </c:pt>
                <c:pt idx="128">
                  <c:v>-0.45011387448270473</c:v>
                </c:pt>
                <c:pt idx="129">
                  <c:v>-0.45010766649562334</c:v>
                </c:pt>
                <c:pt idx="130">
                  <c:v>-0.44955649377585405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D-4D2D-8CAB-DFC7C36A2143}"/>
            </c:ext>
          </c:extLst>
        </c:ser>
        <c:ser>
          <c:idx val="2"/>
          <c:order val="1"/>
          <c:tx>
            <c:strRef>
              <c:f>EA_output_obs_with_text!$AV$1</c:f>
              <c:strCache>
                <c:ptCount val="1"/>
                <c:pt idx="0">
                  <c:v>Anticipated (t+1|t)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9.5991669429930891E-5</c:v>
                </c:pt>
                <c:pt idx="8">
                  <c:v>8.4622377720212872E-5</c:v>
                </c:pt>
                <c:pt idx="9">
                  <c:v>1.0785613801450891E-4</c:v>
                </c:pt>
                <c:pt idx="10">
                  <c:v>1.4900230293753565E-4</c:v>
                </c:pt>
                <c:pt idx="11">
                  <c:v>1.7947706687430098E-4</c:v>
                </c:pt>
                <c:pt idx="12">
                  <c:v>2.553187590778E-4</c:v>
                </c:pt>
                <c:pt idx="13">
                  <c:v>3.4442872946177818E-4</c:v>
                </c:pt>
                <c:pt idx="14">
                  <c:v>4.2931757779158023E-4</c:v>
                </c:pt>
                <c:pt idx="15">
                  <c:v>5.2428270378088225E-4</c:v>
                </c:pt>
                <c:pt idx="16">
                  <c:v>6.11255275124706E-4</c:v>
                </c:pt>
                <c:pt idx="17">
                  <c:v>7.2400530667565048E-4</c:v>
                </c:pt>
                <c:pt idx="18">
                  <c:v>9.9054066154840594E-4</c:v>
                </c:pt>
                <c:pt idx="19">
                  <c:v>1.3701432636447327E-3</c:v>
                </c:pt>
                <c:pt idx="20">
                  <c:v>1.6052886336424951E-3</c:v>
                </c:pt>
                <c:pt idx="21">
                  <c:v>1.659472225296297E-3</c:v>
                </c:pt>
                <c:pt idx="22">
                  <c:v>1.5678111895371782E-3</c:v>
                </c:pt>
                <c:pt idx="23">
                  <c:v>1.4104006509424653E-3</c:v>
                </c:pt>
                <c:pt idx="24">
                  <c:v>1.2193613774988019E-3</c:v>
                </c:pt>
                <c:pt idx="25">
                  <c:v>1.0635014158374455E-3</c:v>
                </c:pt>
                <c:pt idx="26">
                  <c:v>9.26370132328096E-4</c:v>
                </c:pt>
                <c:pt idx="27">
                  <c:v>7.9787471870344459E-4</c:v>
                </c:pt>
                <c:pt idx="28">
                  <c:v>6.9303356557971383E-4</c:v>
                </c:pt>
                <c:pt idx="29">
                  <c:v>6.0375808629444948E-4</c:v>
                </c:pt>
                <c:pt idx="30">
                  <c:v>5.5064987662173175E-4</c:v>
                </c:pt>
                <c:pt idx="31">
                  <c:v>4.5200132079732967E-4</c:v>
                </c:pt>
                <c:pt idx="32">
                  <c:v>3.4909339642528716E-4</c:v>
                </c:pt>
                <c:pt idx="33">
                  <c:v>3.2428646532650792E-4</c:v>
                </c:pt>
                <c:pt idx="34">
                  <c:v>2.7222046889840003E-4</c:v>
                </c:pt>
                <c:pt idx="35">
                  <c:v>2.6667416483709206E-4</c:v>
                </c:pt>
                <c:pt idx="36">
                  <c:v>2.2774138313076732E-4</c:v>
                </c:pt>
                <c:pt idx="37">
                  <c:v>1.6396657110127129E-4</c:v>
                </c:pt>
                <c:pt idx="38">
                  <c:v>1.1029949806767327E-4</c:v>
                </c:pt>
                <c:pt idx="39">
                  <c:v>5.8857407800294356E-5</c:v>
                </c:pt>
                <c:pt idx="40">
                  <c:v>1.8875486851118317E-5</c:v>
                </c:pt>
                <c:pt idx="41">
                  <c:v>-4.0467103011260696E-6</c:v>
                </c:pt>
                <c:pt idx="42">
                  <c:v>-5.8098761367848615E-5</c:v>
                </c:pt>
                <c:pt idx="43">
                  <c:v>-7.8099189245063073E-5</c:v>
                </c:pt>
                <c:pt idx="44">
                  <c:v>-5.1973630928455543E-5</c:v>
                </c:pt>
                <c:pt idx="45">
                  <c:v>-2.8048109403711879E-5</c:v>
                </c:pt>
                <c:pt idx="46">
                  <c:v>4.2130998562371191E-6</c:v>
                </c:pt>
                <c:pt idx="47">
                  <c:v>2.1295878477172972E-5</c:v>
                </c:pt>
                <c:pt idx="48">
                  <c:v>-4.4450220355347033E-6</c:v>
                </c:pt>
                <c:pt idx="49">
                  <c:v>7.311672885511317E-6</c:v>
                </c:pt>
                <c:pt idx="50">
                  <c:v>-3.9359990617593855E-5</c:v>
                </c:pt>
                <c:pt idx="51">
                  <c:v>-5.5356014485216137E-5</c:v>
                </c:pt>
                <c:pt idx="52">
                  <c:v>-1.0960871710529009E-4</c:v>
                </c:pt>
                <c:pt idx="53">
                  <c:v>-1.9071538217645741E-4</c:v>
                </c:pt>
                <c:pt idx="54">
                  <c:v>-2.9437677921609605E-4</c:v>
                </c:pt>
                <c:pt idx="55">
                  <c:v>-4.4240021629929897E-4</c:v>
                </c:pt>
                <c:pt idx="56">
                  <c:v>-5.6110968280911389E-4</c:v>
                </c:pt>
                <c:pt idx="57">
                  <c:v>-5.339676871094673E-4</c:v>
                </c:pt>
                <c:pt idx="58">
                  <c:v>-4.873925003652545E-4</c:v>
                </c:pt>
                <c:pt idx="59">
                  <c:v>-4.979835127520238E-4</c:v>
                </c:pt>
                <c:pt idx="60">
                  <c:v>-4.9539581777441886E-4</c:v>
                </c:pt>
                <c:pt idx="61">
                  <c:v>-5.1014037159095144E-4</c:v>
                </c:pt>
                <c:pt idx="62">
                  <c:v>-5.1569029459922183E-4</c:v>
                </c:pt>
                <c:pt idx="63">
                  <c:v>-5.1863246284918909E-4</c:v>
                </c:pt>
                <c:pt idx="64">
                  <c:v>-4.7375288327078418E-4</c:v>
                </c:pt>
                <c:pt idx="65">
                  <c:v>-4.1480996460190592E-4</c:v>
                </c:pt>
                <c:pt idx="66">
                  <c:v>-3.6163452078514851E-4</c:v>
                </c:pt>
                <c:pt idx="67">
                  <c:v>-3.3115017671851981E-4</c:v>
                </c:pt>
                <c:pt idx="68">
                  <c:v>-2.7424994255681288E-4</c:v>
                </c:pt>
                <c:pt idx="69">
                  <c:v>-2.3727866579894061E-4</c:v>
                </c:pt>
                <c:pt idx="70">
                  <c:v>-2.0437409169216239E-4</c:v>
                </c:pt>
                <c:pt idx="71">
                  <c:v>-1.7447944865756239E-4</c:v>
                </c:pt>
                <c:pt idx="72">
                  <c:v>-1.4771766339714753E-4</c:v>
                </c:pt>
                <c:pt idx="73">
                  <c:v>-1.2419511918137821E-4</c:v>
                </c:pt>
                <c:pt idx="74">
                  <c:v>-1.0381546905916139E-4</c:v>
                </c:pt>
                <c:pt idx="75">
                  <c:v>-8.6336146212658918E-5</c:v>
                </c:pt>
                <c:pt idx="76">
                  <c:v>-7.1447481736784844E-5</c:v>
                </c:pt>
                <c:pt idx="77">
                  <c:v>-5.8826986113721884E-5</c:v>
                </c:pt>
                <c:pt idx="78">
                  <c:v>-4.8168615876342475E-5</c:v>
                </c:pt>
                <c:pt idx="79">
                  <c:v>-3.9195569050405247E-5</c:v>
                </c:pt>
                <c:pt idx="80">
                  <c:v>-3.1663919712325448E-5</c:v>
                </c:pt>
                <c:pt idx="81">
                  <c:v>-2.5361737113048713E-5</c:v>
                </c:pt>
                <c:pt idx="82">
                  <c:v>-2.0106280035414654E-5</c:v>
                </c:pt>
                <c:pt idx="83">
                  <c:v>-1.5740591046451485E-5</c:v>
                </c:pt>
                <c:pt idx="84">
                  <c:v>-1.213011381730307E-5</c:v>
                </c:pt>
                <c:pt idx="85">
                  <c:v>-9.159593754437049E-6</c:v>
                </c:pt>
                <c:pt idx="86">
                  <c:v>-6.73034503879101E-6</c:v>
                </c:pt>
                <c:pt idx="87">
                  <c:v>-4.7578863195917032E-6</c:v>
                </c:pt>
                <c:pt idx="88">
                  <c:v>-3.1699141771892869E-6</c:v>
                </c:pt>
                <c:pt idx="89">
                  <c:v>-1.9045729404910394E-6</c:v>
                </c:pt>
                <c:pt idx="90">
                  <c:v>-9.089790076633119E-7</c:v>
                </c:pt>
                <c:pt idx="91">
                  <c:v>-1.3796144569206239E-7</c:v>
                </c:pt>
                <c:pt idx="92">
                  <c:v>4.4701446086723268E-7</c:v>
                </c:pt>
                <c:pt idx="93">
                  <c:v>8.7876910660751978E-7</c:v>
                </c:pt>
                <c:pt idx="94">
                  <c:v>1.1851998134899702E-6</c:v>
                </c:pt>
                <c:pt idx="95">
                  <c:v>1.3899614426521585E-6</c:v>
                </c:pt>
                <c:pt idx="96">
                  <c:v>1.5130530842758317E-6</c:v>
                </c:pt>
                <c:pt idx="97">
                  <c:v>1.5713247829753366E-6</c:v>
                </c:pt>
                <c:pt idx="98">
                  <c:v>1.5789159669520792E-6</c:v>
                </c:pt>
                <c:pt idx="99">
                  <c:v>1.547635355117604E-6</c:v>
                </c:pt>
                <c:pt idx="100">
                  <c:v>1.4872905517916832E-6</c:v>
                </c:pt>
                <c:pt idx="101">
                  <c:v>1.4059742465503069E-6</c:v>
                </c:pt>
                <c:pt idx="102">
                  <c:v>1.3103128692416337E-6</c:v>
                </c:pt>
                <c:pt idx="103">
                  <c:v>1.2056826669710396E-6</c:v>
                </c:pt>
                <c:pt idx="104">
                  <c:v>1.0963974377433465E-6</c:v>
                </c:pt>
                <c:pt idx="105">
                  <c:v>9.8587154705533367E-7</c:v>
                </c:pt>
                <c:pt idx="106">
                  <c:v>8.7676134656850796E-7</c:v>
                </c:pt>
                <c:pt idx="107">
                  <c:v>7.7108768964837231E-7</c:v>
                </c:pt>
                <c:pt idx="108">
                  <c:v>6.7034188199048915E-7</c:v>
                </c:pt>
                <c:pt idx="109">
                  <c:v>5.7557710450208121E-7</c:v>
                </c:pt>
                <c:pt idx="110">
                  <c:v>4.8748709009140498E-7</c:v>
                </c:pt>
                <c:pt idx="111">
                  <c:v>4.0647361792881981E-7</c:v>
                </c:pt>
                <c:pt idx="112">
                  <c:v>3.3270420150754357E-7</c:v>
                </c:pt>
                <c:pt idx="113">
                  <c:v>2.6616118512123668E-7</c:v>
                </c:pt>
                <c:pt idx="114">
                  <c:v>2.0668332287820694E-7</c:v>
                </c:pt>
                <c:pt idx="115">
                  <c:v>1.5400079160063566E-7</c:v>
                </c:pt>
                <c:pt idx="116">
                  <c:v>1.0776448109001187E-7</c:v>
                </c:pt>
                <c:pt idx="117">
                  <c:v>6.7570309993499315E-8</c:v>
                </c:pt>
                <c:pt idx="118">
                  <c:v>3.2979231027676336E-8</c:v>
                </c:pt>
                <c:pt idx="119">
                  <c:v>3.5335141010195148E-9</c:v>
                </c:pt>
                <c:pt idx="120">
                  <c:v>-2.1230171304587427E-8</c:v>
                </c:pt>
                <c:pt idx="121">
                  <c:v>-4.1770413287849409E-8</c:v>
                </c:pt>
                <c:pt idx="122">
                  <c:v>-5.853304697352495E-8</c:v>
                </c:pt>
                <c:pt idx="123">
                  <c:v>-7.1945117466754846E-8</c:v>
                </c:pt>
                <c:pt idx="124">
                  <c:v>-8.2410501078386638E-8</c:v>
                </c:pt>
                <c:pt idx="125">
                  <c:v>-9.0306908707279909E-8</c:v>
                </c:pt>
                <c:pt idx="126">
                  <c:v>-9.5984030395304265E-8</c:v>
                </c:pt>
                <c:pt idx="127">
                  <c:v>-9.9762611577964365E-8</c:v>
                </c:pt>
                <c:pt idx="128">
                  <c:v>-1.0193427976597327E-7</c:v>
                </c:pt>
                <c:pt idx="129">
                  <c:v>-1.0276196560297722E-7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D-4D2D-8CAB-DFC7C36A2143}"/>
            </c:ext>
          </c:extLst>
        </c:ser>
        <c:ser>
          <c:idx val="3"/>
          <c:order val="2"/>
          <c:tx>
            <c:strRef>
              <c:f>EA_output_obs_with_text!$AW$1</c:f>
              <c:strCache>
                <c:ptCount val="1"/>
                <c:pt idx="0">
                  <c:v>Anticipated (t+2|t)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-1.4225866123900701E-2</c:v>
                </c:pt>
                <c:pt idx="8">
                  <c:v>-7.8568102008717694E-2</c:v>
                </c:pt>
                <c:pt idx="9">
                  <c:v>-0.11513067992371701</c:v>
                </c:pt>
                <c:pt idx="10">
                  <c:v>-0.13620157840677299</c:v>
                </c:pt>
                <c:pt idx="11">
                  <c:v>-0.14969153057623399</c:v>
                </c:pt>
                <c:pt idx="12">
                  <c:v>-0.13637123266249301</c:v>
                </c:pt>
                <c:pt idx="13">
                  <c:v>-0.110966930559875</c:v>
                </c:pt>
                <c:pt idx="14">
                  <c:v>-0.119860789403697</c:v>
                </c:pt>
                <c:pt idx="15">
                  <c:v>-0.15312226153489</c:v>
                </c:pt>
                <c:pt idx="16">
                  <c:v>-0.21231471397618701</c:v>
                </c:pt>
                <c:pt idx="17">
                  <c:v>-0.29190338518029901</c:v>
                </c:pt>
                <c:pt idx="18">
                  <c:v>-0.33776464826330399</c:v>
                </c:pt>
                <c:pt idx="19">
                  <c:v>-0.39924351456569102</c:v>
                </c:pt>
                <c:pt idx="20">
                  <c:v>-0.445722639791029</c:v>
                </c:pt>
                <c:pt idx="21">
                  <c:v>-0.47158466261544102</c:v>
                </c:pt>
                <c:pt idx="22">
                  <c:v>-0.47722190292323802</c:v>
                </c:pt>
                <c:pt idx="23">
                  <c:v>-0.473714605574236</c:v>
                </c:pt>
                <c:pt idx="24">
                  <c:v>-0.47085590811725597</c:v>
                </c:pt>
                <c:pt idx="25">
                  <c:v>-0.443454570535736</c:v>
                </c:pt>
                <c:pt idx="26">
                  <c:v>-0.41584815836960798</c:v>
                </c:pt>
                <c:pt idx="27">
                  <c:v>-0.39175283430217001</c:v>
                </c:pt>
                <c:pt idx="28">
                  <c:v>-0.38121443292926999</c:v>
                </c:pt>
                <c:pt idx="29">
                  <c:v>-0.39243695540295598</c:v>
                </c:pt>
                <c:pt idx="30">
                  <c:v>-0.37230071872675702</c:v>
                </c:pt>
                <c:pt idx="31">
                  <c:v>-0.37247125582121898</c:v>
                </c:pt>
                <c:pt idx="32">
                  <c:v>-0.36844497480446398</c:v>
                </c:pt>
                <c:pt idx="33">
                  <c:v>-0.33870520918507702</c:v>
                </c:pt>
                <c:pt idx="34">
                  <c:v>-0.33648683254399397</c:v>
                </c:pt>
                <c:pt idx="35">
                  <c:v>-0.296203632226616</c:v>
                </c:pt>
                <c:pt idx="36">
                  <c:v>-0.26946208431850099</c:v>
                </c:pt>
                <c:pt idx="37">
                  <c:v>-0.23357640898509399</c:v>
                </c:pt>
                <c:pt idx="38">
                  <c:v>-0.18873644719622801</c:v>
                </c:pt>
                <c:pt idx="39">
                  <c:v>-0.150633782546612</c:v>
                </c:pt>
                <c:pt idx="40">
                  <c:v>-0.11415163678631</c:v>
                </c:pt>
                <c:pt idx="41">
                  <c:v>-8.2898635149001407E-2</c:v>
                </c:pt>
                <c:pt idx="42">
                  <c:v>-8.4829562870999894E-2</c:v>
                </c:pt>
                <c:pt idx="43">
                  <c:v>-6.9075905792442896E-2</c:v>
                </c:pt>
                <c:pt idx="44">
                  <c:v>-4.0185048287570399E-2</c:v>
                </c:pt>
                <c:pt idx="45">
                  <c:v>-1.7767732673547299E-2</c:v>
                </c:pt>
                <c:pt idx="46">
                  <c:v>1.1088013049823301E-2</c:v>
                </c:pt>
                <c:pt idx="47">
                  <c:v>3.1562787090936101E-2</c:v>
                </c:pt>
                <c:pt idx="48">
                  <c:v>2.79087258280406E-2</c:v>
                </c:pt>
                <c:pt idx="49">
                  <c:v>4.5492872112206102E-2</c:v>
                </c:pt>
                <c:pt idx="50">
                  <c:v>3.1783950486257401E-2</c:v>
                </c:pt>
                <c:pt idx="51">
                  <c:v>3.7751179893990197E-2</c:v>
                </c:pt>
                <c:pt idx="52">
                  <c:v>1.17661337859383E-2</c:v>
                </c:pt>
                <c:pt idx="53">
                  <c:v>-2.6756792468697398E-2</c:v>
                </c:pt>
                <c:pt idx="54">
                  <c:v>-7.2655614506032307E-2</c:v>
                </c:pt>
                <c:pt idx="55">
                  <c:v>-0.108101896447399</c:v>
                </c:pt>
                <c:pt idx="56">
                  <c:v>-0.118708244505679</c:v>
                </c:pt>
                <c:pt idx="57">
                  <c:v>-4.5253398738206302E-2</c:v>
                </c:pt>
                <c:pt idx="58">
                  <c:v>3.2523728208186803E-2</c:v>
                </c:pt>
                <c:pt idx="59">
                  <c:v>9.8342766807448703E-2</c:v>
                </c:pt>
                <c:pt idx="60">
                  <c:v>0.127226936788741</c:v>
                </c:pt>
                <c:pt idx="61">
                  <c:v>9.89214706295449E-2</c:v>
                </c:pt>
                <c:pt idx="62">
                  <c:v>6.8859943366704507E-2</c:v>
                </c:pt>
                <c:pt idx="63">
                  <c:v>2.3013323120584801E-2</c:v>
                </c:pt>
                <c:pt idx="64">
                  <c:v>7.0168911617332196E-3</c:v>
                </c:pt>
                <c:pt idx="65">
                  <c:v>-3.0204261820571199E-3</c:v>
                </c:pt>
                <c:pt idx="66">
                  <c:v>-4.3408814272661101E-3</c:v>
                </c:pt>
                <c:pt idx="67">
                  <c:v>-9.2319524971280799E-3</c:v>
                </c:pt>
                <c:pt idx="68">
                  <c:v>4.9163819705346397E-3</c:v>
                </c:pt>
                <c:pt idx="69">
                  <c:v>7.33173858134976E-3</c:v>
                </c:pt>
                <c:pt idx="70">
                  <c:v>1.1033176519623201E-2</c:v>
                </c:pt>
                <c:pt idx="71">
                  <c:v>1.1508561732814299E-2</c:v>
                </c:pt>
                <c:pt idx="72">
                  <c:v>1.06791527897284E-2</c:v>
                </c:pt>
                <c:pt idx="73">
                  <c:v>9.4081341581220296E-3</c:v>
                </c:pt>
                <c:pt idx="74">
                  <c:v>8.0700917416312596E-3</c:v>
                </c:pt>
                <c:pt idx="75">
                  <c:v>6.8169415005076102E-3</c:v>
                </c:pt>
                <c:pt idx="76">
                  <c:v>5.7010510004364403E-3</c:v>
                </c:pt>
                <c:pt idx="77">
                  <c:v>4.7317059407009096E-3</c:v>
                </c:pt>
                <c:pt idx="78">
                  <c:v>3.9006942978002499E-3</c:v>
                </c:pt>
                <c:pt idx="79">
                  <c:v>3.1936891675818902E-3</c:v>
                </c:pt>
                <c:pt idx="80">
                  <c:v>2.59515735479281E-3</c:v>
                </c:pt>
                <c:pt idx="81">
                  <c:v>2.0903502826874298E-3</c:v>
                </c:pt>
                <c:pt idx="82">
                  <c:v>1.6660032157032299E-3</c:v>
                </c:pt>
                <c:pt idx="83">
                  <c:v>1.3104801529315101E-3</c:v>
                </c:pt>
                <c:pt idx="84">
                  <c:v>1.01369501515555E-3</c:v>
                </c:pt>
                <c:pt idx="85">
                  <c:v>7.6695473473000202E-4</c:v>
                </c:pt>
                <c:pt idx="86">
                  <c:v>5.6278635459168795E-4</c:v>
                </c:pt>
                <c:pt idx="87">
                  <c:v>3.9477297905850099E-4</c:v>
                </c:pt>
                <c:pt idx="88">
                  <c:v>2.57407095846282E-4</c:v>
                </c:pt>
                <c:pt idx="89">
                  <c:v>1.4596287649241001E-4</c:v>
                </c:pt>
                <c:pt idx="90">
                  <c:v>5.6386331136300697E-5</c:v>
                </c:pt>
                <c:pt idx="91">
                  <c:v>-1.47987159658261E-5</c:v>
                </c:pt>
                <c:pt idx="92">
                  <c:v>-7.0571008022851507E-5</c:v>
                </c:pt>
                <c:pt idx="93">
                  <c:v>-1.13480618422369E-4</c:v>
                </c:pt>
                <c:pt idx="94">
                  <c:v>-1.45707869393848E-4</c:v>
                </c:pt>
                <c:pt idx="95">
                  <c:v>-1.6911392123997401E-4</c:v>
                </c:pt>
                <c:pt idx="96">
                  <c:v>-1.8528430793320199E-4</c:v>
                </c:pt>
                <c:pt idx="97">
                  <c:v>-1.95566487321947E-4</c:v>
                </c:pt>
                <c:pt idx="98">
                  <c:v>-2.0110229850445901E-4</c:v>
                </c:pt>
                <c:pt idx="99">
                  <c:v>-2.0285607219855899E-4</c:v>
                </c:pt>
                <c:pt idx="100">
                  <c:v>-2.01639018232764E-4</c:v>
                </c:pt>
                <c:pt idx="101">
                  <c:v>-1.9813041368139399E-4</c:v>
                </c:pt>
                <c:pt idx="102">
                  <c:v>-1.92896032117152E-4</c:v>
                </c:pt>
                <c:pt idx="103">
                  <c:v>-1.8640418590089999E-4</c:v>
                </c:pt>
                <c:pt idx="104">
                  <c:v>-1.79039696791335E-4</c:v>
                </c:pt>
                <c:pt idx="105">
                  <c:v>-1.7111606329051499E-4</c:v>
                </c:pt>
                <c:pt idx="106">
                  <c:v>-1.6288605427096299E-4</c:v>
                </c:pt>
                <c:pt idx="107">
                  <c:v>-1.5455092609793899E-4</c:v>
                </c:pt>
                <c:pt idx="108">
                  <c:v>-1.4626843347105399E-4</c:v>
                </c:pt>
                <c:pt idx="109">
                  <c:v>-1.38159781586047E-4</c:v>
                </c:pt>
                <c:pt idx="110">
                  <c:v>-1.30315648163689E-4</c:v>
                </c:pt>
                <c:pt idx="111">
                  <c:v>-1.2280138776058801E-4</c:v>
                </c:pt>
                <c:pt idx="112">
                  <c:v>-1.15661517039973E-4</c:v>
                </c:pt>
                <c:pt idx="113">
                  <c:v>-1.08923567912771E-4</c:v>
                </c:pt>
                <c:pt idx="114">
                  <c:v>-1.02601385315516E-4</c:v>
                </c:pt>
                <c:pt idx="115">
                  <c:v>-9.6697937592635799E-5</c:v>
                </c:pt>
                <c:pt idx="116">
                  <c:v>-9.1207699771438504E-5</c:v>
                </c:pt>
                <c:pt idx="117">
                  <c:v>-8.6118663276706106E-5</c:v>
                </c:pt>
                <c:pt idx="118">
                  <c:v>-8.1414019681474593E-5</c:v>
                </c:pt>
                <c:pt idx="119">
                  <c:v>-7.7073560812768402E-5</c:v>
                </c:pt>
                <c:pt idx="120">
                  <c:v>-7.3074832829650999E-5</c:v>
                </c:pt>
                <c:pt idx="121">
                  <c:v>-6.9394077688012795E-5</c:v>
                </c:pt>
                <c:pt idx="122">
                  <c:v>-6.6006991638300599E-5</c:v>
                </c:pt>
                <c:pt idx="123">
                  <c:v>-6.2889327016660604E-5</c:v>
                </c:pt>
                <c:pt idx="124">
                  <c:v>-6.0017360543404998E-5</c:v>
                </c:pt>
                <c:pt idx="125">
                  <c:v>-5.7368248599159803E-5</c:v>
                </c:pt>
                <c:pt idx="126">
                  <c:v>-5.4920287477952199E-5</c:v>
                </c:pt>
                <c:pt idx="127">
                  <c:v>-5.2653094391692303E-5</c:v>
                </c:pt>
                <c:pt idx="128">
                  <c:v>-5.0547722999359501E-5</c:v>
                </c:pt>
                <c:pt idx="129">
                  <c:v>-4.8586725436809601E-5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DD-4D2D-8CAB-DFC7C36A2143}"/>
            </c:ext>
          </c:extLst>
        </c:ser>
        <c:ser>
          <c:idx val="4"/>
          <c:order val="3"/>
          <c:tx>
            <c:strRef>
              <c:f>EA_output_obs_with_text!$AX$1</c:f>
              <c:strCache>
                <c:ptCount val="1"/>
                <c:pt idx="0">
                  <c:v>Anticipated (t+3|t)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-2.66285827687682E-2</c:v>
                </c:pt>
                <c:pt idx="8">
                  <c:v>-6.6043133027670106E-2</c:v>
                </c:pt>
                <c:pt idx="9">
                  <c:v>-8.4555691707852404E-2</c:v>
                </c:pt>
                <c:pt idx="10">
                  <c:v>-9.0292884472130394E-2</c:v>
                </c:pt>
                <c:pt idx="11">
                  <c:v>-0.103095566201779</c:v>
                </c:pt>
                <c:pt idx="12">
                  <c:v>-8.3466983423686802E-2</c:v>
                </c:pt>
                <c:pt idx="13">
                  <c:v>-3.9260613349576298E-2</c:v>
                </c:pt>
                <c:pt idx="14">
                  <c:v>-1.9025205949452E-2</c:v>
                </c:pt>
                <c:pt idx="15">
                  <c:v>-9.0265200643316092E-3</c:v>
                </c:pt>
                <c:pt idx="16">
                  <c:v>-1.28880068320302E-2</c:v>
                </c:pt>
                <c:pt idx="17">
                  <c:v>-3.4467828940919397E-2</c:v>
                </c:pt>
                <c:pt idx="18">
                  <c:v>-1.9760236511105998E-2</c:v>
                </c:pt>
                <c:pt idx="19">
                  <c:v>-4.0017386854251102E-3</c:v>
                </c:pt>
                <c:pt idx="20">
                  <c:v>6.84058492961152E-3</c:v>
                </c:pt>
                <c:pt idx="21">
                  <c:v>2.0862436809763699E-2</c:v>
                </c:pt>
                <c:pt idx="22">
                  <c:v>2.8254858177151999E-2</c:v>
                </c:pt>
                <c:pt idx="23">
                  <c:v>1.53319066967835E-2</c:v>
                </c:pt>
                <c:pt idx="24">
                  <c:v>-9.9548663319092394E-3</c:v>
                </c:pt>
                <c:pt idx="25">
                  <c:v>-2.2478422872622E-2</c:v>
                </c:pt>
                <c:pt idx="26">
                  <c:v>-4.2007598017030301E-2</c:v>
                </c:pt>
                <c:pt idx="27">
                  <c:v>-6.2612172304737895E-2</c:v>
                </c:pt>
                <c:pt idx="28">
                  <c:v>-8.2383800317273007E-2</c:v>
                </c:pt>
                <c:pt idx="29">
                  <c:v>-0.11425818326197</c:v>
                </c:pt>
                <c:pt idx="30">
                  <c:v>-0.11652679304901201</c:v>
                </c:pt>
                <c:pt idx="31">
                  <c:v>-0.134548123822991</c:v>
                </c:pt>
                <c:pt idx="32">
                  <c:v>-0.15157673675880601</c:v>
                </c:pt>
                <c:pt idx="33">
                  <c:v>-0.14133546171748401</c:v>
                </c:pt>
                <c:pt idx="34">
                  <c:v>-0.15029975539727</c:v>
                </c:pt>
                <c:pt idx="35">
                  <c:v>-0.13410636778201701</c:v>
                </c:pt>
                <c:pt idx="36">
                  <c:v>-0.121753837002348</c:v>
                </c:pt>
                <c:pt idx="37">
                  <c:v>-0.108733854806826</c:v>
                </c:pt>
                <c:pt idx="38">
                  <c:v>-8.7335374585404899E-2</c:v>
                </c:pt>
                <c:pt idx="39">
                  <c:v>-7.1960919915554505E-2</c:v>
                </c:pt>
                <c:pt idx="40">
                  <c:v>-5.6321556473235598E-2</c:v>
                </c:pt>
                <c:pt idx="41">
                  <c:v>-4.1124723532554801E-2</c:v>
                </c:pt>
                <c:pt idx="42">
                  <c:v>-4.6184379495088898E-2</c:v>
                </c:pt>
                <c:pt idx="43">
                  <c:v>-3.6440061857249399E-2</c:v>
                </c:pt>
                <c:pt idx="44">
                  <c:v>-1.7629754198264201E-2</c:v>
                </c:pt>
                <c:pt idx="45">
                  <c:v>-5.7831638831244399E-3</c:v>
                </c:pt>
                <c:pt idx="46">
                  <c:v>1.6566110800870601E-2</c:v>
                </c:pt>
                <c:pt idx="47">
                  <c:v>3.6591718525999802E-2</c:v>
                </c:pt>
                <c:pt idx="48">
                  <c:v>3.9084584792078103E-2</c:v>
                </c:pt>
                <c:pt idx="49">
                  <c:v>5.4524219226972398E-2</c:v>
                </c:pt>
                <c:pt idx="50">
                  <c:v>4.0847078319704001E-2</c:v>
                </c:pt>
                <c:pt idx="51">
                  <c:v>3.9721757784303403E-2</c:v>
                </c:pt>
                <c:pt idx="52">
                  <c:v>2.0642314006708299E-2</c:v>
                </c:pt>
                <c:pt idx="53">
                  <c:v>-1.0327737444165999E-2</c:v>
                </c:pt>
                <c:pt idx="54">
                  <c:v>-4.7387704897359599E-2</c:v>
                </c:pt>
                <c:pt idx="55">
                  <c:v>-7.9738508295664201E-2</c:v>
                </c:pt>
                <c:pt idx="56">
                  <c:v>-0.104926056622971</c:v>
                </c:pt>
                <c:pt idx="57">
                  <c:v>-7.7457988104884801E-2</c:v>
                </c:pt>
                <c:pt idx="58">
                  <c:v>-4.59966108971522E-2</c:v>
                </c:pt>
                <c:pt idx="59">
                  <c:v>-2.2357314543158899E-2</c:v>
                </c:pt>
                <c:pt idx="60">
                  <c:v>-1.12730290045916E-2</c:v>
                </c:pt>
                <c:pt idx="61">
                  <c:v>-1.9378823014067001E-2</c:v>
                </c:pt>
                <c:pt idx="62">
                  <c:v>-3.1485289789341099E-2</c:v>
                </c:pt>
                <c:pt idx="63">
                  <c:v>-5.37630458029505E-2</c:v>
                </c:pt>
                <c:pt idx="64">
                  <c:v>-6.1313350082699003E-2</c:v>
                </c:pt>
                <c:pt idx="65">
                  <c:v>-6.1558657920555197E-2</c:v>
                </c:pt>
                <c:pt idx="66">
                  <c:v>-5.4389911423261099E-2</c:v>
                </c:pt>
                <c:pt idx="67">
                  <c:v>-4.2202426610621402E-2</c:v>
                </c:pt>
                <c:pt idx="68">
                  <c:v>-2.00939349829698E-2</c:v>
                </c:pt>
                <c:pt idx="69">
                  <c:v>-7.4745132336370796E-3</c:v>
                </c:pt>
                <c:pt idx="70">
                  <c:v>2.3934789201596899E-3</c:v>
                </c:pt>
                <c:pt idx="71">
                  <c:v>9.9547677542589294E-3</c:v>
                </c:pt>
                <c:pt idx="72">
                  <c:v>1.2705178049624601E-2</c:v>
                </c:pt>
                <c:pt idx="73">
                  <c:v>1.3004656556388E-2</c:v>
                </c:pt>
                <c:pt idx="74">
                  <c:v>1.2187200531823201E-2</c:v>
                </c:pt>
                <c:pt idx="75">
                  <c:v>1.09474845948274E-2</c:v>
                </c:pt>
                <c:pt idx="76">
                  <c:v>9.62266408826923E-3</c:v>
                </c:pt>
                <c:pt idx="77">
                  <c:v>8.36288267511664E-3</c:v>
                </c:pt>
                <c:pt idx="78">
                  <c:v>7.2254549933382303E-3</c:v>
                </c:pt>
                <c:pt idx="79">
                  <c:v>6.2240251816963899E-3</c:v>
                </c:pt>
                <c:pt idx="80">
                  <c:v>5.3531608988228001E-3</c:v>
                </c:pt>
                <c:pt idx="81">
                  <c:v>4.6001889301080104E-3</c:v>
                </c:pt>
                <c:pt idx="82">
                  <c:v>3.9506379809676404E-3</c:v>
                </c:pt>
                <c:pt idx="83">
                  <c:v>3.3905748159371802E-3</c:v>
                </c:pt>
                <c:pt idx="84">
                  <c:v>2.9074777984555498E-3</c:v>
                </c:pt>
                <c:pt idx="85">
                  <c:v>2.4904496387477999E-3</c:v>
                </c:pt>
                <c:pt idx="86">
                  <c:v>2.1301510830575802E-3</c:v>
                </c:pt>
                <c:pt idx="87">
                  <c:v>1.81863234151682E-3</c:v>
                </c:pt>
                <c:pt idx="88">
                  <c:v>1.5491410058891099E-3</c:v>
                </c:pt>
                <c:pt idx="89">
                  <c:v>1.3159392342478201E-3</c:v>
                </c:pt>
                <c:pt idx="90">
                  <c:v>1.11414195383117E-3</c:v>
                </c:pt>
                <c:pt idx="91">
                  <c:v>9.3957857364715403E-4</c:v>
                </c:pt>
                <c:pt idx="92">
                  <c:v>7.8867689194052901E-4</c:v>
                </c:pt>
                <c:pt idx="93">
                  <c:v>6.5836654664731299E-4</c:v>
                </c:pt>
                <c:pt idx="94">
                  <c:v>5.4599909774778797E-4</c:v>
                </c:pt>
                <c:pt idx="95">
                  <c:v>4.4928200987755902E-4</c:v>
                </c:pt>
                <c:pt idx="96">
                  <c:v>3.6622413450449203E-4</c:v>
                </c:pt>
                <c:pt idx="97">
                  <c:v>2.95090648984227E-4</c:v>
                </c:pt>
                <c:pt idx="98">
                  <c:v>2.3436574459829101E-4</c:v>
                </c:pt>
                <c:pt idx="99">
                  <c:v>1.82721650104523E-4</c:v>
                </c:pt>
                <c:pt idx="100">
                  <c:v>1.3899282850878E-4</c:v>
                </c:pt>
                <c:pt idx="101">
                  <c:v>1.02154395552658E-4</c:v>
                </c:pt>
                <c:pt idx="102">
                  <c:v>7.1303983598293395E-5</c:v>
                </c:pt>
                <c:pt idx="103">
                  <c:v>4.56464192871121E-5</c:v>
                </c:pt>
                <c:pt idx="104">
                  <c:v>2.4480702327075599E-5</c:v>
                </c:pt>
                <c:pt idx="105">
                  <c:v>7.1888702396881296E-6</c:v>
                </c:pt>
                <c:pt idx="106">
                  <c:v>-6.7735864996828603E-6</c:v>
                </c:pt>
                <c:pt idx="107">
                  <c:v>-1.7886029692207001E-5</c:v>
                </c:pt>
                <c:pt idx="108">
                  <c:v>-2.6569917192431399E-5</c:v>
                </c:pt>
                <c:pt idx="109">
                  <c:v>-3.3195160869078803E-5</c:v>
                </c:pt>
                <c:pt idx="110">
                  <c:v>-3.8085740094359202E-5</c:v>
                </c:pt>
                <c:pt idx="111">
                  <c:v>-4.1524684557172901E-5</c:v>
                </c:pt>
                <c:pt idx="112">
                  <c:v>-4.3758518144235298E-5</c:v>
                </c:pt>
                <c:pt idx="113">
                  <c:v>-4.5001238048012602E-5</c:v>
                </c:pt>
                <c:pt idx="114">
                  <c:v>-4.54378892894541E-5</c:v>
                </c:pt>
                <c:pt idx="115">
                  <c:v>-4.5227783785066403E-5</c:v>
                </c:pt>
                <c:pt idx="116">
                  <c:v>-4.4507404365532601E-5</c:v>
                </c:pt>
                <c:pt idx="117">
                  <c:v>-4.33930272950406E-5</c:v>
                </c:pt>
                <c:pt idx="118">
                  <c:v>-4.1983091461901503E-5</c:v>
                </c:pt>
                <c:pt idx="119">
                  <c:v>-4.0360338199306098E-5</c:v>
                </c:pt>
                <c:pt idx="120">
                  <c:v>-3.8593742397357302E-5</c:v>
                </c:pt>
                <c:pt idx="121">
                  <c:v>-3.6740252980448199E-5</c:v>
                </c:pt>
                <c:pt idx="122">
                  <c:v>-3.4846358784903403E-5</c:v>
                </c:pt>
                <c:pt idx="123">
                  <c:v>-3.2949494251270098E-5</c:v>
                </c:pt>
                <c:pt idx="124">
                  <c:v>-3.1079298041724301E-5</c:v>
                </c:pt>
                <c:pt idx="125">
                  <c:v>-2.9258736625987601E-5</c:v>
                </c:pt>
                <c:pt idx="126">
                  <c:v>-2.7505103987159299E-5</c:v>
                </c:pt>
                <c:pt idx="127">
                  <c:v>-2.5830907834702498E-5</c:v>
                </c:pt>
                <c:pt idx="128">
                  <c:v>-2.4244652039833798E-5</c:v>
                </c:pt>
                <c:pt idx="129">
                  <c:v>-2.2751524402302099E-5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DD-4D2D-8CAB-DFC7C36A2143}"/>
            </c:ext>
          </c:extLst>
        </c:ser>
        <c:ser>
          <c:idx val="5"/>
          <c:order val="4"/>
          <c:tx>
            <c:strRef>
              <c:f>EA_output_obs_with_text!$AY$1</c:f>
              <c:strCache>
                <c:ptCount val="1"/>
                <c:pt idx="0">
                  <c:v>Anticipated (t+4|t)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-6.0620761746919697E-3</c:v>
                </c:pt>
                <c:pt idx="8">
                  <c:v>-2.5775415809984499E-2</c:v>
                </c:pt>
                <c:pt idx="9">
                  <c:v>-3.5476588956581401E-2</c:v>
                </c:pt>
                <c:pt idx="10">
                  <c:v>-3.9718512859502501E-2</c:v>
                </c:pt>
                <c:pt idx="11">
                  <c:v>-5.4744619348424201E-2</c:v>
                </c:pt>
                <c:pt idx="12">
                  <c:v>-5.5640567841411498E-2</c:v>
                </c:pt>
                <c:pt idx="13">
                  <c:v>-3.5196864019993099E-2</c:v>
                </c:pt>
                <c:pt idx="14">
                  <c:v>-2.4389865641641001E-2</c:v>
                </c:pt>
                <c:pt idx="15">
                  <c:v>-2.3526576664523499E-2</c:v>
                </c:pt>
                <c:pt idx="16">
                  <c:v>-2.6416259689134601E-2</c:v>
                </c:pt>
                <c:pt idx="17">
                  <c:v>-3.4623490539937997E-2</c:v>
                </c:pt>
                <c:pt idx="18">
                  <c:v>-1.7679146739887502E-2</c:v>
                </c:pt>
                <c:pt idx="19">
                  <c:v>-1.09626552050101E-3</c:v>
                </c:pt>
                <c:pt idx="20">
                  <c:v>9.2569114208003404E-3</c:v>
                </c:pt>
                <c:pt idx="21">
                  <c:v>2.1824822756453002E-2</c:v>
                </c:pt>
                <c:pt idx="22">
                  <c:v>4.1261622986326699E-2</c:v>
                </c:pt>
                <c:pt idx="23">
                  <c:v>4.8045181521812703E-2</c:v>
                </c:pt>
                <c:pt idx="24">
                  <c:v>4.0047511994044098E-2</c:v>
                </c:pt>
                <c:pt idx="25">
                  <c:v>3.57087852616641E-2</c:v>
                </c:pt>
                <c:pt idx="26">
                  <c:v>2.0396746533801299E-2</c:v>
                </c:pt>
                <c:pt idx="27">
                  <c:v>-1.67092627195154E-4</c:v>
                </c:pt>
                <c:pt idx="28">
                  <c:v>-2.2269463247406501E-2</c:v>
                </c:pt>
                <c:pt idx="29">
                  <c:v>-4.9788366085142297E-2</c:v>
                </c:pt>
                <c:pt idx="30">
                  <c:v>-5.65551299756984E-2</c:v>
                </c:pt>
                <c:pt idx="31">
                  <c:v>-7.4855937919122595E-2</c:v>
                </c:pt>
                <c:pt idx="32">
                  <c:v>-9.2395994569921203E-2</c:v>
                </c:pt>
                <c:pt idx="33">
                  <c:v>-9.3700175219223997E-2</c:v>
                </c:pt>
                <c:pt idx="34">
                  <c:v>-0.100737358172391</c:v>
                </c:pt>
                <c:pt idx="35">
                  <c:v>-9.2011705232941596E-2</c:v>
                </c:pt>
                <c:pt idx="36">
                  <c:v>-8.7027574999283999E-2</c:v>
                </c:pt>
                <c:pt idx="37">
                  <c:v>-7.5802102469315097E-2</c:v>
                </c:pt>
                <c:pt idx="38">
                  <c:v>-6.1757097657261499E-2</c:v>
                </c:pt>
                <c:pt idx="39">
                  <c:v>-4.8711971464240902E-2</c:v>
                </c:pt>
                <c:pt idx="40">
                  <c:v>-3.6637633169362201E-2</c:v>
                </c:pt>
                <c:pt idx="41">
                  <c:v>-2.5831060766765099E-2</c:v>
                </c:pt>
                <c:pt idx="42">
                  <c:v>-2.9354628293378201E-2</c:v>
                </c:pt>
                <c:pt idx="43">
                  <c:v>-2.29510708232856E-2</c:v>
                </c:pt>
                <c:pt idx="44">
                  <c:v>-1.07768928947224E-2</c:v>
                </c:pt>
                <c:pt idx="45">
                  <c:v>-2.0423815966179601E-3</c:v>
                </c:pt>
                <c:pt idx="46">
                  <c:v>1.14476567292179E-2</c:v>
                </c:pt>
                <c:pt idx="47">
                  <c:v>2.7858712306232099E-2</c:v>
                </c:pt>
                <c:pt idx="48">
                  <c:v>3.6083115141068198E-2</c:v>
                </c:pt>
                <c:pt idx="49">
                  <c:v>5.2657776570998599E-2</c:v>
                </c:pt>
                <c:pt idx="50">
                  <c:v>4.9039278326719497E-2</c:v>
                </c:pt>
                <c:pt idx="51">
                  <c:v>5.2420129153900499E-2</c:v>
                </c:pt>
                <c:pt idx="52">
                  <c:v>3.9283486074731103E-2</c:v>
                </c:pt>
                <c:pt idx="53">
                  <c:v>2.1235724083704E-2</c:v>
                </c:pt>
                <c:pt idx="54">
                  <c:v>-6.10541667164509E-3</c:v>
                </c:pt>
                <c:pt idx="55">
                  <c:v>-2.66344850504538E-2</c:v>
                </c:pt>
                <c:pt idx="56">
                  <c:v>-4.6820897223191001E-2</c:v>
                </c:pt>
                <c:pt idx="57">
                  <c:v>-3.4037876071367802E-2</c:v>
                </c:pt>
                <c:pt idx="58">
                  <c:v>-2.07790711219095E-2</c:v>
                </c:pt>
                <c:pt idx="59">
                  <c:v>-1.03295889906201E-2</c:v>
                </c:pt>
                <c:pt idx="60">
                  <c:v>-6.2533221729568203E-4</c:v>
                </c:pt>
                <c:pt idx="61">
                  <c:v>3.7887601290106199E-3</c:v>
                </c:pt>
                <c:pt idx="62">
                  <c:v>8.4857930834730706E-3</c:v>
                </c:pt>
                <c:pt idx="63">
                  <c:v>-1.7398155312008301E-3</c:v>
                </c:pt>
                <c:pt idx="64">
                  <c:v>-7.65364324166446E-3</c:v>
                </c:pt>
                <c:pt idx="65">
                  <c:v>-1.2630304809508001E-2</c:v>
                </c:pt>
                <c:pt idx="66">
                  <c:v>-7.8690794654238793E-3</c:v>
                </c:pt>
                <c:pt idx="67">
                  <c:v>-1.67304219433607E-3</c:v>
                </c:pt>
                <c:pt idx="68">
                  <c:v>1.39437445536664E-2</c:v>
                </c:pt>
                <c:pt idx="69">
                  <c:v>2.4431900654992501E-2</c:v>
                </c:pt>
                <c:pt idx="70">
                  <c:v>3.32098791855387E-2</c:v>
                </c:pt>
                <c:pt idx="71">
                  <c:v>3.8540424308238501E-2</c:v>
                </c:pt>
                <c:pt idx="72">
                  <c:v>4.0973849580811503E-2</c:v>
                </c:pt>
                <c:pt idx="73">
                  <c:v>3.9180453759720603E-2</c:v>
                </c:pt>
                <c:pt idx="74">
                  <c:v>3.5434238693404597E-2</c:v>
                </c:pt>
                <c:pt idx="75">
                  <c:v>3.1061842432519599E-2</c:v>
                </c:pt>
                <c:pt idx="76">
                  <c:v>2.6741393915513698E-2</c:v>
                </c:pt>
                <c:pt idx="77">
                  <c:v>2.27751031349375E-2</c:v>
                </c:pt>
                <c:pt idx="78">
                  <c:v>1.92674472672811E-2</c:v>
                </c:pt>
                <c:pt idx="79">
                  <c:v>1.62271245918852E-2</c:v>
                </c:pt>
                <c:pt idx="80">
                  <c:v>1.36210239721764E-2</c:v>
                </c:pt>
                <c:pt idx="81">
                  <c:v>1.1401139174363599E-2</c:v>
                </c:pt>
                <c:pt idx="82">
                  <c:v>9.5171916933429503E-3</c:v>
                </c:pt>
                <c:pt idx="83">
                  <c:v>7.9220545728720705E-3</c:v>
                </c:pt>
                <c:pt idx="84">
                  <c:v>6.5737029784634204E-3</c:v>
                </c:pt>
                <c:pt idx="85">
                  <c:v>5.4355720540354502E-3</c:v>
                </c:pt>
                <c:pt idx="86">
                  <c:v>4.4762399395534697E-3</c:v>
                </c:pt>
                <c:pt idx="87">
                  <c:v>3.6688687607449501E-3</c:v>
                </c:pt>
                <c:pt idx="88">
                  <c:v>2.9905986821175999E-3</c:v>
                </c:pt>
                <c:pt idx="89">
                  <c:v>2.4219765999775799E-3</c:v>
                </c:pt>
                <c:pt idx="90">
                  <c:v>1.94644842714161E-3</c:v>
                </c:pt>
                <c:pt idx="91">
                  <c:v>1.54992052586371E-3</c:v>
                </c:pt>
                <c:pt idx="92">
                  <c:v>1.2203861842829101E-3</c:v>
                </c:pt>
                <c:pt idx="93">
                  <c:v>9.4760965443938005E-4</c:v>
                </c:pt>
                <c:pt idx="94">
                  <c:v>7.2285965459347899E-4</c:v>
                </c:pt>
                <c:pt idx="95">
                  <c:v>5.3868475075525895E-4</c:v>
                </c:pt>
                <c:pt idx="96">
                  <c:v>3.8872393190802302E-4</c:v>
                </c:pt>
                <c:pt idx="97">
                  <c:v>2.6754665817385501E-4</c:v>
                </c:pt>
                <c:pt idx="98">
                  <c:v>1.7051756093259599E-4</c:v>
                </c:pt>
                <c:pt idx="99">
                  <c:v>9.3681764698368605E-5</c:v>
                </c:pt>
                <c:pt idx="100">
                  <c:v>3.3667475652259999E-5</c:v>
                </c:pt>
                <c:pt idx="101">
                  <c:v>-1.23969506868346E-5</c:v>
                </c:pt>
                <c:pt idx="102">
                  <c:v>-4.6953776952259097E-5</c:v>
                </c:pt>
                <c:pt idx="103">
                  <c:v>-7.2076408191956302E-5</c:v>
                </c:pt>
                <c:pt idx="104">
                  <c:v>-8.9521269536284499E-5</c:v>
                </c:pt>
                <c:pt idx="105">
                  <c:v>-1.0077236538175999E-4</c:v>
                </c:pt>
                <c:pt idx="106">
                  <c:v>-1.07079626519172E-4</c:v>
                </c:pt>
                <c:pt idx="107">
                  <c:v>-1.09491968694267E-4</c:v>
                </c:pt>
                <c:pt idx="108">
                  <c:v>-1.0888583512396699E-4</c:v>
                </c:pt>
                <c:pt idx="109">
                  <c:v>-1.05989870874041E-4</c:v>
                </c:pt>
                <c:pt idx="110">
                  <c:v>-1.01406274071575E-4</c:v>
                </c:pt>
                <c:pt idx="111">
                  <c:v>-9.5629283820653695E-5</c:v>
                </c:pt>
                <c:pt idx="112">
                  <c:v>-8.9061194229131903E-5</c:v>
                </c:pt>
                <c:pt idx="113">
                  <c:v>-8.2026225515220705E-5</c:v>
                </c:pt>
                <c:pt idx="114">
                  <c:v>-7.4782534586704294E-5</c:v>
                </c:pt>
                <c:pt idx="115">
                  <c:v>-6.7532607000443497E-5</c:v>
                </c:pt>
                <c:pt idx="116">
                  <c:v>-6.0432238361370199E-5</c:v>
                </c:pt>
                <c:pt idx="117">
                  <c:v>-5.3598284817794103E-5</c:v>
                </c:pt>
                <c:pt idx="118">
                  <c:v>-4.71153383798279E-5</c:v>
                </c:pt>
                <c:pt idx="119">
                  <c:v>-4.1041462535009001E-5</c:v>
                </c:pt>
                <c:pt idx="120">
                  <c:v>-3.5413106411297899E-5</c:v>
                </c:pt>
                <c:pt idx="121">
                  <c:v>-3.0249301014451501E-5</c:v>
                </c:pt>
                <c:pt idx="122">
                  <c:v>-2.55552284144868E-5</c:v>
                </c:pt>
                <c:pt idx="123">
                  <c:v>-2.1325243825099701E-5</c:v>
                </c:pt>
                <c:pt idx="124">
                  <c:v>-1.75454210263958E-5</c:v>
                </c:pt>
                <c:pt idx="125">
                  <c:v>-1.4195683294197199E-5</c:v>
                </c:pt>
                <c:pt idx="126">
                  <c:v>-1.12515747306397E-5</c:v>
                </c:pt>
                <c:pt idx="127">
                  <c:v>-8.6857204877460895E-6</c:v>
                </c:pt>
                <c:pt idx="128">
                  <c:v>-6.4690187132213702E-6</c:v>
                </c:pt>
                <c:pt idx="129">
                  <c:v>-4.5716020235567004E-6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DD-4D2D-8CAB-DFC7C36A2143}"/>
            </c:ext>
          </c:extLst>
        </c:ser>
        <c:ser>
          <c:idx val="6"/>
          <c:order val="5"/>
          <c:tx>
            <c:strRef>
              <c:f>EA_output_obs_with_text!$AZ$1</c:f>
              <c:strCache>
                <c:ptCount val="1"/>
                <c:pt idx="0">
                  <c:v>Anticipated (t+5|t)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-3.7695085329858598E-3</c:v>
                </c:pt>
                <c:pt idx="8">
                  <c:v>-1.8493376807997002E-2</c:v>
                </c:pt>
                <c:pt idx="9">
                  <c:v>-2.1715243164640401E-2</c:v>
                </c:pt>
                <c:pt idx="10">
                  <c:v>-2.09717596243734E-2</c:v>
                </c:pt>
                <c:pt idx="11">
                  <c:v>-2.4861410778059201E-2</c:v>
                </c:pt>
                <c:pt idx="12">
                  <c:v>-1.8913074594913499E-2</c:v>
                </c:pt>
                <c:pt idx="13">
                  <c:v>-2.6064321070138601E-3</c:v>
                </c:pt>
                <c:pt idx="14">
                  <c:v>1.00782675545769E-2</c:v>
                </c:pt>
                <c:pt idx="15">
                  <c:v>1.54755870001773E-2</c:v>
                </c:pt>
                <c:pt idx="16">
                  <c:v>1.47272710397943E-2</c:v>
                </c:pt>
                <c:pt idx="17">
                  <c:v>1.20881767716449E-2</c:v>
                </c:pt>
                <c:pt idx="18">
                  <c:v>3.0207454177473399E-2</c:v>
                </c:pt>
                <c:pt idx="19">
                  <c:v>4.1551677700459498E-2</c:v>
                </c:pt>
                <c:pt idx="20">
                  <c:v>4.3529575797090901E-2</c:v>
                </c:pt>
                <c:pt idx="21">
                  <c:v>4.5383940529084198E-2</c:v>
                </c:pt>
                <c:pt idx="22">
                  <c:v>5.2563475452816498E-2</c:v>
                </c:pt>
                <c:pt idx="23">
                  <c:v>6.1548446852019899E-2</c:v>
                </c:pt>
                <c:pt idx="24">
                  <c:v>6.4065898714115596E-2</c:v>
                </c:pt>
                <c:pt idx="25">
                  <c:v>6.6607548968587393E-2</c:v>
                </c:pt>
                <c:pt idx="26">
                  <c:v>5.8043539131859799E-2</c:v>
                </c:pt>
                <c:pt idx="27">
                  <c:v>4.3078491052543903E-2</c:v>
                </c:pt>
                <c:pt idx="28">
                  <c:v>2.3091550748099401E-2</c:v>
                </c:pt>
                <c:pt idx="29">
                  <c:v>-3.3277951379871301E-3</c:v>
                </c:pt>
                <c:pt idx="30">
                  <c:v>-1.2900252018059701E-2</c:v>
                </c:pt>
                <c:pt idx="31">
                  <c:v>-3.2776609897291198E-2</c:v>
                </c:pt>
                <c:pt idx="32">
                  <c:v>-5.3413042935162199E-2</c:v>
                </c:pt>
                <c:pt idx="33">
                  <c:v>-6.3663940619856293E-2</c:v>
                </c:pt>
                <c:pt idx="34">
                  <c:v>-7.9691054686980206E-2</c:v>
                </c:pt>
                <c:pt idx="35">
                  <c:v>-7.8536729284350695E-2</c:v>
                </c:pt>
                <c:pt idx="36">
                  <c:v>-8.2056494412586098E-2</c:v>
                </c:pt>
                <c:pt idx="37">
                  <c:v>-8.0674277966914495E-2</c:v>
                </c:pt>
                <c:pt idx="38">
                  <c:v>-7.17495771527948E-2</c:v>
                </c:pt>
                <c:pt idx="39">
                  <c:v>-6.4974827837686905E-2</c:v>
                </c:pt>
                <c:pt idx="40">
                  <c:v>-5.3907977350778201E-2</c:v>
                </c:pt>
                <c:pt idx="41">
                  <c:v>-4.3916284237721002E-2</c:v>
                </c:pt>
                <c:pt idx="42">
                  <c:v>-4.3166188674777103E-2</c:v>
                </c:pt>
                <c:pt idx="43">
                  <c:v>-3.3692192936177298E-2</c:v>
                </c:pt>
                <c:pt idx="44">
                  <c:v>-2.1899086016163999E-2</c:v>
                </c:pt>
                <c:pt idx="45">
                  <c:v>-1.12315471189846E-2</c:v>
                </c:pt>
                <c:pt idx="46">
                  <c:v>2.8268429597267399E-3</c:v>
                </c:pt>
                <c:pt idx="47">
                  <c:v>1.5456982219692701E-2</c:v>
                </c:pt>
                <c:pt idx="48">
                  <c:v>2.5898269219174298E-2</c:v>
                </c:pt>
                <c:pt idx="49">
                  <c:v>4.4270954107204497E-2</c:v>
                </c:pt>
                <c:pt idx="50">
                  <c:v>4.7698819843521097E-2</c:v>
                </c:pt>
                <c:pt idx="51">
                  <c:v>5.5376951773911498E-2</c:v>
                </c:pt>
                <c:pt idx="52">
                  <c:v>4.9722362620608897E-2</c:v>
                </c:pt>
                <c:pt idx="53">
                  <c:v>3.6814641580111197E-2</c:v>
                </c:pt>
                <c:pt idx="54">
                  <c:v>1.9118487812136702E-2</c:v>
                </c:pt>
                <c:pt idx="55">
                  <c:v>8.4030808278681896E-4</c:v>
                </c:pt>
                <c:pt idx="56">
                  <c:v>-1.65231517393899E-2</c:v>
                </c:pt>
                <c:pt idx="57">
                  <c:v>-1.43167068417597E-2</c:v>
                </c:pt>
                <c:pt idx="58">
                  <c:v>-1.37027049482931E-2</c:v>
                </c:pt>
                <c:pt idx="59">
                  <c:v>-2.9689452658251299E-2</c:v>
                </c:pt>
                <c:pt idx="60">
                  <c:v>-3.9281226334734597E-2</c:v>
                </c:pt>
                <c:pt idx="61">
                  <c:v>-4.61567936898922E-2</c:v>
                </c:pt>
                <c:pt idx="62">
                  <c:v>-4.4256249254302098E-2</c:v>
                </c:pt>
                <c:pt idx="63">
                  <c:v>-5.2250762845149297E-2</c:v>
                </c:pt>
                <c:pt idx="64">
                  <c:v>-6.0434275248062899E-2</c:v>
                </c:pt>
                <c:pt idx="65">
                  <c:v>-6.2504349322993202E-2</c:v>
                </c:pt>
                <c:pt idx="66">
                  <c:v>-5.6797318286163599E-2</c:v>
                </c:pt>
                <c:pt idx="67">
                  <c:v>-4.6204538694937403E-2</c:v>
                </c:pt>
                <c:pt idx="68">
                  <c:v>-2.90348137133404E-2</c:v>
                </c:pt>
                <c:pt idx="69">
                  <c:v>-1.22670634951213E-2</c:v>
                </c:pt>
                <c:pt idx="70">
                  <c:v>3.8188964378920599E-3</c:v>
                </c:pt>
                <c:pt idx="71">
                  <c:v>1.6726092028689001E-2</c:v>
                </c:pt>
                <c:pt idx="72">
                  <c:v>2.4980437009448801E-2</c:v>
                </c:pt>
                <c:pt idx="73">
                  <c:v>2.94089399711444E-2</c:v>
                </c:pt>
                <c:pt idx="74">
                  <c:v>2.9484237478815602E-2</c:v>
                </c:pt>
                <c:pt idx="75">
                  <c:v>2.7373904021253299E-2</c:v>
                </c:pt>
                <c:pt idx="76">
                  <c:v>2.4397552156315901E-2</c:v>
                </c:pt>
                <c:pt idx="77">
                  <c:v>2.1256466049721898E-2</c:v>
                </c:pt>
                <c:pt idx="78">
                  <c:v>1.8282139958041101E-2</c:v>
                </c:pt>
                <c:pt idx="79">
                  <c:v>1.5606810193607599E-2</c:v>
                </c:pt>
                <c:pt idx="80">
                  <c:v>1.32634646731848E-2</c:v>
                </c:pt>
                <c:pt idx="81">
                  <c:v>1.12397143328914E-2</c:v>
                </c:pt>
                <c:pt idx="82">
                  <c:v>9.5051152298342E-3</c:v>
                </c:pt>
                <c:pt idx="83">
                  <c:v>8.0242712377080298E-3</c:v>
                </c:pt>
                <c:pt idx="84">
                  <c:v>6.7626883767272902E-3</c:v>
                </c:pt>
                <c:pt idx="85">
                  <c:v>5.6890853345756796E-3</c:v>
                </c:pt>
                <c:pt idx="86">
                  <c:v>4.7760474232361998E-3</c:v>
                </c:pt>
                <c:pt idx="87">
                  <c:v>3.9999535949618997E-3</c:v>
                </c:pt>
                <c:pt idx="88">
                  <c:v>3.3406198825858E-3</c:v>
                </c:pt>
                <c:pt idx="89">
                  <c:v>2.7808626605357201E-3</c:v>
                </c:pt>
                <c:pt idx="90">
                  <c:v>2.3060696532395601E-3</c:v>
                </c:pt>
                <c:pt idx="91">
                  <c:v>1.9038125280941599E-3</c:v>
                </c:pt>
                <c:pt idx="92">
                  <c:v>1.56351045302237E-3</c:v>
                </c:pt>
                <c:pt idx="93">
                  <c:v>1.2761435596754199E-3</c:v>
                </c:pt>
                <c:pt idx="94">
                  <c:v>1.0340112920476201E-3</c:v>
                </c:pt>
                <c:pt idx="95">
                  <c:v>8.3052955454290605E-4</c:v>
                </c:pt>
                <c:pt idx="96">
                  <c:v>6.6006073050906596E-4</c:v>
                </c:pt>
                <c:pt idx="97">
                  <c:v>5.1777125711035903E-4</c:v>
                </c:pt>
                <c:pt idx="98">
                  <c:v>3.99512176392029E-4</c:v>
                </c:pt>
                <c:pt idx="99">
                  <c:v>3.0171879373048002E-4</c:v>
                </c:pt>
                <c:pt idx="100">
                  <c:v>2.2132621107995301E-4</c:v>
                </c:pt>
                <c:pt idx="101">
                  <c:v>1.5569805029568199E-4</c:v>
                </c:pt>
                <c:pt idx="102">
                  <c:v>1.0256614441733599E-4</c:v>
                </c:pt>
                <c:pt idx="103">
                  <c:v>5.9979361197545699E-5</c:v>
                </c:pt>
                <c:pt idx="104">
                  <c:v>2.62600438873289E-5</c:v>
                </c:pt>
                <c:pt idx="105">
                  <c:v>-3.3180524700707799E-8</c:v>
                </c:pt>
                <c:pt idx="106">
                  <c:v>-2.0137256722323101E-5</c:v>
                </c:pt>
                <c:pt idx="107">
                  <c:v>-3.5112071189168803E-5</c:v>
                </c:pt>
                <c:pt idx="108">
                  <c:v>-4.58640401219653E-5</c:v>
                </c:pt>
                <c:pt idx="109">
                  <c:v>-5.3166496665153E-5</c:v>
                </c:pt>
                <c:pt idx="110">
                  <c:v>-5.7677359289272701E-5</c:v>
                </c:pt>
                <c:pt idx="111">
                  <c:v>-5.9954481376424699E-5</c:v>
                </c:pt>
                <c:pt idx="112">
                  <c:v>-6.0469015064674897E-5</c:v>
                </c:pt>
                <c:pt idx="113">
                  <c:v>-5.9617067485554202E-5</c:v>
                </c:pt>
                <c:pt idx="114">
                  <c:v>-5.7729882512197898E-5</c:v>
                </c:pt>
                <c:pt idx="115">
                  <c:v>-5.5082744212250601E-5</c:v>
                </c:pt>
                <c:pt idx="116">
                  <c:v>-5.19027678813791E-5</c:v>
                </c:pt>
                <c:pt idx="117">
                  <c:v>-4.8375719597792198E-5</c:v>
                </c:pt>
                <c:pt idx="118">
                  <c:v>-4.4651984683583502E-5</c:v>
                </c:pt>
                <c:pt idx="119">
                  <c:v>-4.0851788465394102E-5</c:v>
                </c:pt>
                <c:pt idx="120">
                  <c:v>-3.7069758625970698E-5</c:v>
                </c:pt>
                <c:pt idx="121">
                  <c:v>-3.3378906685072499E-5</c:v>
                </c:pt>
                <c:pt idx="122">
                  <c:v>-2.9834096300556399E-5</c:v>
                </c:pt>
                <c:pt idx="123">
                  <c:v>-2.6475057780034598E-5</c:v>
                </c:pt>
                <c:pt idx="124">
                  <c:v>-2.3329001150711301E-5</c:v>
                </c:pt>
                <c:pt idx="125">
                  <c:v>-2.0412874116532599E-5</c:v>
                </c:pt>
                <c:pt idx="126">
                  <c:v>-1.7735306050028099E-5</c:v>
                </c:pt>
                <c:pt idx="127">
                  <c:v>-1.5298274670752399E-5</c:v>
                </c:pt>
                <c:pt idx="128">
                  <c:v>-1.3098528132653699E-5</c:v>
                </c:pt>
                <c:pt idx="129">
                  <c:v>-1.1128791782846399E-5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DD-4D2D-8CAB-DFC7C36A2143}"/>
            </c:ext>
          </c:extLst>
        </c:ser>
        <c:ser>
          <c:idx val="7"/>
          <c:order val="6"/>
          <c:tx>
            <c:strRef>
              <c:f>EA_output_obs_with_text!$BA$1</c:f>
              <c:strCache>
                <c:ptCount val="1"/>
                <c:pt idx="0">
                  <c:v>Anticipated (t+6|t)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-3.2380133473209798E-3</c:v>
                </c:pt>
                <c:pt idx="8">
                  <c:v>-2.0410624875672499E-2</c:v>
                </c:pt>
                <c:pt idx="9">
                  <c:v>-4.3017455441699097E-2</c:v>
                </c:pt>
                <c:pt idx="10">
                  <c:v>-6.9045326417658995E-2</c:v>
                </c:pt>
                <c:pt idx="11">
                  <c:v>-0.10207291027359</c:v>
                </c:pt>
                <c:pt idx="12">
                  <c:v>-0.13434148112467001</c:v>
                </c:pt>
                <c:pt idx="13">
                  <c:v>-0.159349352482687</c:v>
                </c:pt>
                <c:pt idx="14">
                  <c:v>-0.18392932207434701</c:v>
                </c:pt>
                <c:pt idx="15">
                  <c:v>-0.20848880510731699</c:v>
                </c:pt>
                <c:pt idx="16">
                  <c:v>-0.233248863968052</c:v>
                </c:pt>
                <c:pt idx="17">
                  <c:v>-0.25736418053661902</c:v>
                </c:pt>
                <c:pt idx="18">
                  <c:v>-0.25880112298340702</c:v>
                </c:pt>
                <c:pt idx="19">
                  <c:v>-0.24046605484479699</c:v>
                </c:pt>
                <c:pt idx="20">
                  <c:v>-0.214737626952616</c:v>
                </c:pt>
                <c:pt idx="21">
                  <c:v>-0.18738216915176301</c:v>
                </c:pt>
                <c:pt idx="22">
                  <c:v>-0.15743389781073</c:v>
                </c:pt>
                <c:pt idx="23">
                  <c:v>-0.123753485495584</c:v>
                </c:pt>
                <c:pt idx="24">
                  <c:v>-8.09242882091602E-2</c:v>
                </c:pt>
                <c:pt idx="25">
                  <c:v>-2.7380096543606802E-2</c:v>
                </c:pt>
                <c:pt idx="26">
                  <c:v>2.4825575380106601E-2</c:v>
                </c:pt>
                <c:pt idx="27">
                  <c:v>6.83972801709756E-2</c:v>
                </c:pt>
                <c:pt idx="28">
                  <c:v>9.8441968450286799E-2</c:v>
                </c:pt>
                <c:pt idx="29">
                  <c:v>0.108619651119574</c:v>
                </c:pt>
                <c:pt idx="30">
                  <c:v>0.111938754667539</c:v>
                </c:pt>
                <c:pt idx="31">
                  <c:v>0.104380430879508</c:v>
                </c:pt>
                <c:pt idx="32">
                  <c:v>8.5728566173656803E-2</c:v>
                </c:pt>
                <c:pt idx="33">
                  <c:v>6.3384640290024705E-2</c:v>
                </c:pt>
                <c:pt idx="34">
                  <c:v>3.3009471914735501E-2</c:v>
                </c:pt>
                <c:pt idx="35">
                  <c:v>6.2661680498902203E-3</c:v>
                </c:pt>
                <c:pt idx="36">
                  <c:v>-1.55321919911478E-2</c:v>
                </c:pt>
                <c:pt idx="37">
                  <c:v>-3.1725637442733601E-2</c:v>
                </c:pt>
                <c:pt idx="38">
                  <c:v>-3.8875499744197503E-2</c:v>
                </c:pt>
                <c:pt idx="39">
                  <c:v>-3.73371837570491E-2</c:v>
                </c:pt>
                <c:pt idx="40">
                  <c:v>-2.77848543495916E-2</c:v>
                </c:pt>
                <c:pt idx="41">
                  <c:v>-9.3564188742863708E-3</c:v>
                </c:pt>
                <c:pt idx="42">
                  <c:v>8.3657208837129692E-3</c:v>
                </c:pt>
                <c:pt idx="43">
                  <c:v>3.0945229961268899E-2</c:v>
                </c:pt>
                <c:pt idx="44">
                  <c:v>5.8070729500636603E-2</c:v>
                </c:pt>
                <c:pt idx="45">
                  <c:v>8.6073430541381599E-2</c:v>
                </c:pt>
                <c:pt idx="46">
                  <c:v>0.115945164594472</c:v>
                </c:pt>
                <c:pt idx="47">
                  <c:v>0.14553155720953401</c:v>
                </c:pt>
                <c:pt idx="48">
                  <c:v>0.17048200566913599</c:v>
                </c:pt>
                <c:pt idx="49">
                  <c:v>0.200310559225091</c:v>
                </c:pt>
                <c:pt idx="50">
                  <c:v>0.226785421002973</c:v>
                </c:pt>
                <c:pt idx="51">
                  <c:v>0.254438180695715</c:v>
                </c:pt>
                <c:pt idx="52">
                  <c:v>0.276134410389556</c:v>
                </c:pt>
                <c:pt idx="53">
                  <c:v>0.28862818182299999</c:v>
                </c:pt>
                <c:pt idx="54">
                  <c:v>0.289409800069861</c:v>
                </c:pt>
                <c:pt idx="55">
                  <c:v>0.28300009636900902</c:v>
                </c:pt>
                <c:pt idx="56">
                  <c:v>0.26749949210597201</c:v>
                </c:pt>
                <c:pt idx="57">
                  <c:v>0.25934138312413202</c:v>
                </c:pt>
                <c:pt idx="58">
                  <c:v>0.25355168441425802</c:v>
                </c:pt>
                <c:pt idx="59">
                  <c:v>0.22407934708043001</c:v>
                </c:pt>
                <c:pt idx="60">
                  <c:v>0.19527449535550401</c:v>
                </c:pt>
                <c:pt idx="61">
                  <c:v>0.16727939730622499</c:v>
                </c:pt>
                <c:pt idx="62">
                  <c:v>0.14869984653590401</c:v>
                </c:pt>
                <c:pt idx="63">
                  <c:v>0.13301342311592401</c:v>
                </c:pt>
                <c:pt idx="64">
                  <c:v>0.12140277090953699</c:v>
                </c:pt>
                <c:pt idx="65">
                  <c:v>0.102267178991731</c:v>
                </c:pt>
                <c:pt idx="66">
                  <c:v>8.5694887699916206E-2</c:v>
                </c:pt>
                <c:pt idx="67">
                  <c:v>7.2456422241148094E-2</c:v>
                </c:pt>
                <c:pt idx="68">
                  <c:v>6.8027606042152605E-2</c:v>
                </c:pt>
                <c:pt idx="69">
                  <c:v>6.5800504994779199E-2</c:v>
                </c:pt>
                <c:pt idx="70">
                  <c:v>6.7914519924707595E-2</c:v>
                </c:pt>
                <c:pt idx="71">
                  <c:v>7.0534196892578199E-2</c:v>
                </c:pt>
                <c:pt idx="72">
                  <c:v>7.1493025778107705E-2</c:v>
                </c:pt>
                <c:pt idx="73">
                  <c:v>6.9495426868853502E-2</c:v>
                </c:pt>
                <c:pt idx="74">
                  <c:v>6.51809938816615E-2</c:v>
                </c:pt>
                <c:pt idx="75">
                  <c:v>5.8239301970295997E-2</c:v>
                </c:pt>
                <c:pt idx="76">
                  <c:v>5.0418452285067902E-2</c:v>
                </c:pt>
                <c:pt idx="77">
                  <c:v>4.2760005593396301E-2</c:v>
                </c:pt>
                <c:pt idx="78">
                  <c:v>3.5768514062293602E-2</c:v>
                </c:pt>
                <c:pt idx="79">
                  <c:v>2.9627827579676001E-2</c:v>
                </c:pt>
                <c:pt idx="80">
                  <c:v>2.4354210960575901E-2</c:v>
                </c:pt>
                <c:pt idx="81">
                  <c:v>1.9886658405227801E-2</c:v>
                </c:pt>
                <c:pt idx="82">
                  <c:v>1.6135076106973598E-2</c:v>
                </c:pt>
                <c:pt idx="83">
                  <c:v>1.30040225460454E-2</c:v>
                </c:pt>
                <c:pt idx="84">
                  <c:v>1.0403374831532501E-2</c:v>
                </c:pt>
                <c:pt idx="85">
                  <c:v>8.2524042500707103E-3</c:v>
                </c:pt>
                <c:pt idx="86">
                  <c:v>6.4807137680447302E-3</c:v>
                </c:pt>
                <c:pt idx="87">
                  <c:v>5.0277900790934998E-3</c:v>
                </c:pt>
                <c:pt idx="88">
                  <c:v>3.8420236783595599E-3</c:v>
                </c:pt>
                <c:pt idx="89">
                  <c:v>2.8795940019169701E-3</c:v>
                </c:pt>
                <c:pt idx="90">
                  <c:v>2.10339247859103E-3</c:v>
                </c:pt>
                <c:pt idx="91">
                  <c:v>1.4820497171705901E-3</c:v>
                </c:pt>
                <c:pt idx="92">
                  <c:v>9.8908430536553201E-4</c:v>
                </c:pt>
                <c:pt idx="93">
                  <c:v>6.0216973961828399E-4</c:v>
                </c:pt>
                <c:pt idx="94">
                  <c:v>3.02508035761336E-4</c:v>
                </c:pt>
                <c:pt idx="95">
                  <c:v>7.4296457519533403E-5</c:v>
                </c:pt>
                <c:pt idx="96">
                  <c:v>-9.5725824704659905E-5</c:v>
                </c:pt>
                <c:pt idx="97">
                  <c:v>-2.1866302135909301E-4</c:v>
                </c:pt>
                <c:pt idx="98">
                  <c:v>-3.0379027986902001E-4</c:v>
                </c:pt>
                <c:pt idx="99">
                  <c:v>-3.5883232491765502E-4</c:v>
                </c:pt>
                <c:pt idx="100">
                  <c:v>-3.9020064715612702E-4</c:v>
                </c:pt>
                <c:pt idx="101">
                  <c:v>-4.0319553586417201E-4</c:v>
                </c:pt>
                <c:pt idx="102">
                  <c:v>-4.0217825830104201E-4</c:v>
                </c:pt>
                <c:pt idx="103">
                  <c:v>-3.9071785284242202E-4</c:v>
                </c:pt>
                <c:pt idx="104">
                  <c:v>-3.7171630271713003E-4</c:v>
                </c:pt>
                <c:pt idx="105">
                  <c:v>-3.4751527136994898E-4</c:v>
                </c:pt>
                <c:pt idx="106">
                  <c:v>-3.1998709061465303E-4</c:v>
                </c:pt>
                <c:pt idx="107">
                  <c:v>-2.9061228284650098E-4</c:v>
                </c:pt>
                <c:pt idx="108">
                  <c:v>-2.6054555518875998E-4</c:v>
                </c:pt>
                <c:pt idx="109">
                  <c:v>-2.3067191529577399E-4</c:v>
                </c:pt>
                <c:pt idx="110">
                  <c:v>-2.0165431626757799E-4</c:v>
                </c:pt>
                <c:pt idx="111">
                  <c:v>-1.7397403399141201E-4</c:v>
                </c:pt>
                <c:pt idx="112">
                  <c:v>-1.4796480779661201E-4</c:v>
                </c:pt>
                <c:pt idx="113">
                  <c:v>-1.2384162928730599E-4</c:v>
                </c:pt>
                <c:pt idx="114">
                  <c:v>-1.01724940220463E-4</c:v>
                </c:pt>
                <c:pt idx="115">
                  <c:v>-8.1660894705980297E-5</c:v>
                </c:pt>
                <c:pt idx="116">
                  <c:v>-6.3638250830621996E-5</c:v>
                </c:pt>
                <c:pt idx="117">
                  <c:v>-4.7602379577579203E-5</c:v>
                </c:pt>
                <c:pt idx="118">
                  <c:v>-3.3466812583902598E-5</c:v>
                </c:pt>
                <c:pt idx="119">
                  <c:v>-2.1122693156468E-5</c:v>
                </c:pt>
                <c:pt idx="120">
                  <c:v>-1.04464456495827E-5</c:v>
                </c:pt>
                <c:pt idx="121">
                  <c:v>-1.30593562757206E-6</c:v>
                </c:pt>
                <c:pt idx="122">
                  <c:v>6.43464377753971E-6</c:v>
                </c:pt>
                <c:pt idx="123">
                  <c:v>1.2910956060710101E-5</c:v>
                </c:pt>
                <c:pt idx="124">
                  <c:v>1.8255600819564701E-5</c:v>
                </c:pt>
                <c:pt idx="125">
                  <c:v>2.2595937615412001E-5</c:v>
                </c:pt>
                <c:pt idx="126">
                  <c:v>2.6052524575929699E-5</c:v>
                </c:pt>
                <c:pt idx="127">
                  <c:v>2.8738060632589801E-5</c:v>
                </c:pt>
                <c:pt idx="128">
                  <c:v>3.0756736455022401E-5</c:v>
                </c:pt>
                <c:pt idx="129">
                  <c:v>3.2203913243625203E-5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DD-4D2D-8CAB-DFC7C36A2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EA_output_obs_with_text!$BB$1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EA_output_obs_with_text!$BB$2:$BB$132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-8.1211907769358854E-2</c:v>
                </c:pt>
                <c:pt idx="8">
                  <c:v>-4.6836095832954838E-2</c:v>
                </c:pt>
                <c:pt idx="9">
                  <c:v>-7.1908660533991364E-2</c:v>
                </c:pt>
                <c:pt idx="10">
                  <c:v>-0.11413111402579984</c:v>
                </c:pt>
                <c:pt idx="11">
                  <c:v>-0.30153106039593053</c:v>
                </c:pt>
                <c:pt idx="12">
                  <c:v>-0.18816951760206468</c:v>
                </c:pt>
                <c:pt idx="13">
                  <c:v>-0.1227752853969174</c:v>
                </c:pt>
                <c:pt idx="14">
                  <c:v>-0.25476802085375649</c:v>
                </c:pt>
                <c:pt idx="15">
                  <c:v>-0.41070666516324578</c:v>
                </c:pt>
                <c:pt idx="16">
                  <c:v>-0.4982876265757053</c:v>
                </c:pt>
                <c:pt idx="17">
                  <c:v>-0.84859505158922988</c:v>
                </c:pt>
                <c:pt idx="18">
                  <c:v>-0.87129725827574367</c:v>
                </c:pt>
                <c:pt idx="19">
                  <c:v>-0.79958430712661988</c:v>
                </c:pt>
                <c:pt idx="20">
                  <c:v>-0.76138200170682691</c:v>
                </c:pt>
                <c:pt idx="21">
                  <c:v>-0.97740385661443752</c:v>
                </c:pt>
                <c:pt idx="22">
                  <c:v>-1.1626303074060491</c:v>
                </c:pt>
                <c:pt idx="23">
                  <c:v>-1.4564062030210585</c:v>
                </c:pt>
                <c:pt idx="24">
                  <c:v>-1.9132979124631828</c:v>
                </c:pt>
                <c:pt idx="25">
                  <c:v>-2.0265755826223821</c:v>
                </c:pt>
                <c:pt idx="26">
                  <c:v>-2.0952394792944373</c:v>
                </c:pt>
                <c:pt idx="27">
                  <c:v>-2.1729013140310038</c:v>
                </c:pt>
                <c:pt idx="28">
                  <c:v>-2.5127112997700554</c:v>
                </c:pt>
                <c:pt idx="29">
                  <c:v>-2.712995549402935</c:v>
                </c:pt>
                <c:pt idx="30">
                  <c:v>-2.6073422894968852</c:v>
                </c:pt>
                <c:pt idx="31">
                  <c:v>-2.6076340178338864</c:v>
                </c:pt>
                <c:pt idx="32">
                  <c:v>-2.8271419603442949</c:v>
                </c:pt>
                <c:pt idx="33">
                  <c:v>-2.5676342452774628</c:v>
                </c:pt>
                <c:pt idx="34">
                  <c:v>-2.5938089309304795</c:v>
                </c:pt>
                <c:pt idx="35">
                  <c:v>-2.4412046231879376</c:v>
                </c:pt>
                <c:pt idx="36">
                  <c:v>-2.2234226435956099</c:v>
                </c:pt>
                <c:pt idx="37">
                  <c:v>-2.0447933640095388</c:v>
                </c:pt>
                <c:pt idx="38">
                  <c:v>-1.9003549485292406</c:v>
                </c:pt>
                <c:pt idx="39">
                  <c:v>-1.6865538488299134</c:v>
                </c:pt>
                <c:pt idx="40">
                  <c:v>-1.4699249415733711</c:v>
                </c:pt>
                <c:pt idx="41">
                  <c:v>-1.2619463724095299</c:v>
                </c:pt>
                <c:pt idx="42">
                  <c:v>-1.2643461937285416</c:v>
                </c:pt>
                <c:pt idx="43">
                  <c:v>-1.0210391081676149</c:v>
                </c:pt>
                <c:pt idx="44">
                  <c:v>-0.74411032100677754</c:v>
                </c:pt>
                <c:pt idx="45">
                  <c:v>-0.37970248115104532</c:v>
                </c:pt>
                <c:pt idx="46">
                  <c:v>-0.1726695149275197</c:v>
                </c:pt>
                <c:pt idx="47">
                  <c:v>5.4958444283886132E-2</c:v>
                </c:pt>
                <c:pt idx="48">
                  <c:v>0.16231998385120461</c:v>
                </c:pt>
                <c:pt idx="49">
                  <c:v>0.34557840056717692</c:v>
                </c:pt>
                <c:pt idx="50">
                  <c:v>0.37436534416507727</c:v>
                </c:pt>
                <c:pt idx="51">
                  <c:v>0.42058645754990781</c:v>
                </c:pt>
                <c:pt idx="52">
                  <c:v>-0.23472735066135109</c:v>
                </c:pt>
                <c:pt idx="53">
                  <c:v>-1.2298590571495365</c:v>
                </c:pt>
                <c:pt idx="54">
                  <c:v>-2.5055260304699978</c:v>
                </c:pt>
                <c:pt idx="55">
                  <c:v>-3.5439118988604976</c:v>
                </c:pt>
                <c:pt idx="56">
                  <c:v>-3.7611841677715594</c:v>
                </c:pt>
                <c:pt idx="57">
                  <c:v>-2.1430887972139905</c:v>
                </c:pt>
                <c:pt idx="58">
                  <c:v>-0.8426132733788102</c:v>
                </c:pt>
                <c:pt idx="59">
                  <c:v>-0.49067028935365919</c:v>
                </c:pt>
                <c:pt idx="60">
                  <c:v>-2.0493128335522581E-2</c:v>
                </c:pt>
                <c:pt idx="61">
                  <c:v>0.28428818707299996</c:v>
                </c:pt>
                <c:pt idx="62">
                  <c:v>0.29831478019787927</c:v>
                </c:pt>
                <c:pt idx="63">
                  <c:v>-0.20209984431587216</c:v>
                </c:pt>
                <c:pt idx="64">
                  <c:v>-0.33714756206885999</c:v>
                </c:pt>
                <c:pt idx="65">
                  <c:v>-0.46118576387854116</c:v>
                </c:pt>
                <c:pt idx="66">
                  <c:v>-0.55404181130600361</c:v>
                </c:pt>
                <c:pt idx="67">
                  <c:v>-0.78428055002590058</c:v>
                </c:pt>
                <c:pt idx="68">
                  <c:v>-0.65244559734246066</c:v>
                </c:pt>
                <c:pt idx="69">
                  <c:v>-0.74422430453067567</c:v>
                </c:pt>
                <c:pt idx="70">
                  <c:v>-0.73823681727424506</c:v>
                </c:pt>
                <c:pt idx="71">
                  <c:v>-0.69371051083305324</c:v>
                </c:pt>
                <c:pt idx="72">
                  <c:v>-0.64263959033351092</c:v>
                </c:pt>
                <c:pt idx="73">
                  <c:v>-0.59872678237093591</c:v>
                </c:pt>
                <c:pt idx="74">
                  <c:v>-0.56521040247715448</c:v>
                </c:pt>
                <c:pt idx="75">
                  <c:v>-0.54119922500911932</c:v>
                </c:pt>
                <c:pt idx="76">
                  <c:v>-0.52359054576716668</c:v>
                </c:pt>
                <c:pt idx="77">
                  <c:v>-0.51022620341367497</c:v>
                </c:pt>
                <c:pt idx="78">
                  <c:v>-0.49974588944141585</c:v>
                </c:pt>
                <c:pt idx="79">
                  <c:v>-0.4913135408382262</c:v>
                </c:pt>
                <c:pt idx="80">
                  <c:v>-0.48440690070123094</c:v>
                </c:pt>
                <c:pt idx="81">
                  <c:v>-0.47868534337728891</c:v>
                </c:pt>
                <c:pt idx="82">
                  <c:v>-0.47391366775027155</c:v>
                </c:pt>
                <c:pt idx="83">
                  <c:v>-0.46991981189067433</c:v>
                </c:pt>
                <c:pt idx="84">
                  <c:v>-0.46657159742608723</c:v>
                </c:pt>
                <c:pt idx="85">
                  <c:v>-0.46376373402697602</c:v>
                </c:pt>
                <c:pt idx="86">
                  <c:v>-0.46141026546810532</c:v>
                </c:pt>
                <c:pt idx="87">
                  <c:v>-0.45943991086357799</c:v>
                </c:pt>
                <c:pt idx="88">
                  <c:v>-0.45779298270030122</c:v>
                </c:pt>
                <c:pt idx="89">
                  <c:v>-0.45641920279124293</c:v>
                </c:pt>
                <c:pt idx="90">
                  <c:v>-0.45527606297810935</c:v>
                </c:pt>
                <c:pt idx="91">
                  <c:v>-0.45432754155753963</c:v>
                </c:pt>
                <c:pt idx="92">
                  <c:v>-0.4535430692149342</c:v>
                </c:pt>
                <c:pt idx="93">
                  <c:v>-0.45289668065746935</c:v>
                </c:pt>
                <c:pt idx="94">
                  <c:v>-0.45236631057019749</c:v>
                </c:pt>
                <c:pt idx="95">
                  <c:v>-0.45193320502320289</c:v>
                </c:pt>
                <c:pt idx="96">
                  <c:v>-0.45158142693504755</c:v>
                </c:pt>
                <c:pt idx="97">
                  <c:v>-0.45129743903710318</c:v>
                </c:pt>
                <c:pt idx="98">
                  <c:v>-0.45106975115886588</c:v>
                </c:pt>
                <c:pt idx="99">
                  <c:v>-0.45088862115534201</c:v>
                </c:pt>
                <c:pt idx="100">
                  <c:v>-0.45074580073162562</c:v>
                </c:pt>
                <c:pt idx="101">
                  <c:v>-0.45063431895713663</c:v>
                </c:pt>
                <c:pt idx="102">
                  <c:v>-0.45054829750447351</c:v>
                </c:pt>
                <c:pt idx="103">
                  <c:v>-0.45048279266172464</c:v>
                </c:pt>
                <c:pt idx="104">
                  <c:v>-0.45043365999896412</c:v>
                </c:pt>
                <c:pt idx="105">
                  <c:v>-0.45039743825434697</c:v>
                </c:pt>
                <c:pt idx="106">
                  <c:v>-0.45037124956982971</c:v>
                </c:pt>
                <c:pt idx="107">
                  <c:v>-0.45035271367273777</c:v>
                </c:pt>
                <c:pt idx="108">
                  <c:v>-0.45033987398476805</c:v>
                </c:pt>
                <c:pt idx="109">
                  <c:v>-0.45033113395891933</c:v>
                </c:pt>
                <c:pt idx="110">
                  <c:v>-0.4503252022090935</c:v>
                </c:pt>
                <c:pt idx="111">
                  <c:v>-0.45032104521641464</c:v>
                </c:pt>
                <c:pt idx="112">
                  <c:v>-0.45031784657864932</c:v>
                </c:pt>
                <c:pt idx="113">
                  <c:v>-0.45031497192106268</c:v>
                </c:pt>
                <c:pt idx="114">
                  <c:v>-0.45031193871399372</c:v>
                </c:pt>
                <c:pt idx="115">
                  <c:v>-0.45030839034882308</c:v>
                </c:pt>
                <c:pt idx="116">
                  <c:v>-0.45030407391346727</c:v>
                </c:pt>
                <c:pt idx="117">
                  <c:v>-0.45029882118404402</c:v>
                </c:pt>
                <c:pt idx="118">
                  <c:v>-0.45029253241335016</c:v>
                </c:pt>
                <c:pt idx="119">
                  <c:v>-0.45028516255127188</c:v>
                </c:pt>
                <c:pt idx="120">
                  <c:v>-0.45027670957883259</c:v>
                </c:pt>
                <c:pt idx="121">
                  <c:v>-0.45026720467760706</c:v>
                </c:pt>
                <c:pt idx="122">
                  <c:v>-0.4502567039907785</c:v>
                </c:pt>
                <c:pt idx="123">
                  <c:v>-0.45024528176207285</c:v>
                </c:pt>
                <c:pt idx="124">
                  <c:v>-0.45023302466489573</c:v>
                </c:pt>
                <c:pt idx="125">
                  <c:v>-0.45022002715681819</c:v>
                </c:pt>
                <c:pt idx="126">
                  <c:v>-0.45020638771458704</c:v>
                </c:pt>
                <c:pt idx="127">
                  <c:v>-0.45019220582248087</c:v>
                </c:pt>
                <c:pt idx="128">
                  <c:v>-0.45017757960241456</c:v>
                </c:pt>
                <c:pt idx="129">
                  <c:v>-0.45016260398799085</c:v>
                </c:pt>
                <c:pt idx="130">
                  <c:v>-0.44565149102659007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4F-4FDC-92ED-869CDDAF9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2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550347222222223"/>
          <c:y val="1.7361111111111112E-2"/>
          <c:w val="0.65341435185185182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EA_output_obs_with_text!$AT$1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-2.7383852491121075E-2</c:v>
                </c:pt>
                <c:pt idx="8">
                  <c:v>0.16236993431936675</c:v>
                </c:pt>
                <c:pt idx="9">
                  <c:v>0.22787914252248442</c:v>
                </c:pt>
                <c:pt idx="10">
                  <c:v>0.2419499454517009</c:v>
                </c:pt>
                <c:pt idx="11">
                  <c:v>0.13275549971528156</c:v>
                </c:pt>
                <c:pt idx="12">
                  <c:v>0.24030850328603226</c:v>
                </c:pt>
                <c:pt idx="13">
                  <c:v>0.22426047839276608</c:v>
                </c:pt>
                <c:pt idx="14">
                  <c:v>8.1929577083012073E-2</c:v>
                </c:pt>
                <c:pt idx="15">
                  <c:v>-3.2542371496141864E-2</c:v>
                </c:pt>
                <c:pt idx="16">
                  <c:v>-2.875830842522048E-2</c:v>
                </c:pt>
                <c:pt idx="17">
                  <c:v>-0.24304834846977511</c:v>
                </c:pt>
                <c:pt idx="18">
                  <c:v>-0.26849009861706091</c:v>
                </c:pt>
                <c:pt idx="19">
                  <c:v>-0.19769855447430984</c:v>
                </c:pt>
                <c:pt idx="20">
                  <c:v>-0.16215409574432721</c:v>
                </c:pt>
                <c:pt idx="21">
                  <c:v>-0.40816769716783063</c:v>
                </c:pt>
                <c:pt idx="22">
                  <c:v>-0.65162227447791343</c:v>
                </c:pt>
                <c:pt idx="23">
                  <c:v>-0.98527404767279692</c:v>
                </c:pt>
                <c:pt idx="24">
                  <c:v>-1.4568956218905158</c:v>
                </c:pt>
                <c:pt idx="25">
                  <c:v>-1.6366423283165061</c:v>
                </c:pt>
                <c:pt idx="26">
                  <c:v>-1.7415759540858948</c:v>
                </c:pt>
                <c:pt idx="27">
                  <c:v>-1.8306428607391236</c:v>
                </c:pt>
                <c:pt idx="28">
                  <c:v>-2.149070156040072</c:v>
                </c:pt>
                <c:pt idx="29">
                  <c:v>-2.2624076587207482</c:v>
                </c:pt>
                <c:pt idx="30">
                  <c:v>-2.1615488002715186</c:v>
                </c:pt>
                <c:pt idx="31">
                  <c:v>-2.097814522573568</c:v>
                </c:pt>
                <c:pt idx="32">
                  <c:v>-2.2473888708460232</c:v>
                </c:pt>
                <c:pt idx="33">
                  <c:v>-1.9939383852911727</c:v>
                </c:pt>
                <c:pt idx="34">
                  <c:v>-1.9598756225134779</c:v>
                </c:pt>
                <c:pt idx="35">
                  <c:v>-1.8468790308767395</c:v>
                </c:pt>
                <c:pt idx="36">
                  <c:v>-1.6478182022548737</c:v>
                </c:pt>
                <c:pt idx="37">
                  <c:v>-1.5144450489097567</c:v>
                </c:pt>
                <c:pt idx="38">
                  <c:v>-1.4520112516914216</c:v>
                </c:pt>
                <c:pt idx="39">
                  <c:v>-1.3129940207165705</c:v>
                </c:pt>
                <c:pt idx="40">
                  <c:v>-1.1811401589309447</c:v>
                </c:pt>
                <c:pt idx="41">
                  <c:v>-1.0588152031389</c:v>
                </c:pt>
                <c:pt idx="42">
                  <c:v>-1.0691190565166426</c:v>
                </c:pt>
                <c:pt idx="43">
                  <c:v>-0.88974700753048364</c:v>
                </c:pt>
                <c:pt idx="44">
                  <c:v>-0.71163829547976465</c:v>
                </c:pt>
                <c:pt idx="45">
                  <c:v>-0.42892303831074891</c:v>
                </c:pt>
                <c:pt idx="46">
                  <c:v>-0.33054751616148648</c:v>
                </c:pt>
                <c:pt idx="47">
                  <c:v>-0.20206460894698575</c:v>
                </c:pt>
                <c:pt idx="48">
                  <c:v>-0.13713227177625709</c:v>
                </c:pt>
                <c:pt idx="49">
                  <c:v>-5.16852923481812E-2</c:v>
                </c:pt>
                <c:pt idx="50">
                  <c:v>-2.1749843823480108E-2</c:v>
                </c:pt>
                <c:pt idx="51">
                  <c:v>-1.9066385737427582E-2</c:v>
                </c:pt>
                <c:pt idx="52">
                  <c:v>-0.63216644882178841</c:v>
                </c:pt>
                <c:pt idx="53">
                  <c:v>-1.5392623593413117</c:v>
                </c:pt>
                <c:pt idx="54">
                  <c:v>-2.6876112054977424</c:v>
                </c:pt>
                <c:pt idx="55">
                  <c:v>-3.6128350133024774</c:v>
                </c:pt>
                <c:pt idx="56">
                  <c:v>-3.7411442001034914</c:v>
                </c:pt>
                <c:pt idx="57">
                  <c:v>-2.2308302428947946</c:v>
                </c:pt>
                <c:pt idx="58">
                  <c:v>-1.0477229065335349</c:v>
                </c:pt>
                <c:pt idx="59">
                  <c:v>-0.75021806353675557</c:v>
                </c:pt>
                <c:pt idx="60">
                  <c:v>-0.29131957710537132</c:v>
                </c:pt>
                <c:pt idx="61">
                  <c:v>8.0344316083769574E-2</c:v>
                </c:pt>
                <c:pt idx="62">
                  <c:v>0.14852642655004011</c:v>
                </c:pt>
                <c:pt idx="63">
                  <c:v>-0.24985433391023115</c:v>
                </c:pt>
                <c:pt idx="64">
                  <c:v>-0.33569220268443306</c:v>
                </c:pt>
                <c:pt idx="65">
                  <c:v>-0.42332439467055671</c:v>
                </c:pt>
                <c:pt idx="66">
                  <c:v>-0.51597787388301997</c:v>
                </c:pt>
                <c:pt idx="67">
                  <c:v>-0.7570938620933072</c:v>
                </c:pt>
                <c:pt idx="68">
                  <c:v>-0.68993033126994729</c:v>
                </c:pt>
                <c:pt idx="69">
                  <c:v>-0.8218095933672398</c:v>
                </c:pt>
                <c:pt idx="70">
                  <c:v>-0.85640239417047415</c:v>
                </c:pt>
                <c:pt idx="71">
                  <c:v>-0.84080007410097457</c:v>
                </c:pt>
                <c:pt idx="72">
                  <c:v>-0.80332351587783479</c:v>
                </c:pt>
                <c:pt idx="73">
                  <c:v>-0.7591001985659831</c:v>
                </c:pt>
                <c:pt idx="74">
                  <c:v>-0.71546334933543143</c:v>
                </c:pt>
                <c:pt idx="75">
                  <c:v>-0.67555236338231062</c:v>
                </c:pt>
                <c:pt idx="76">
                  <c:v>-0.64040021173103312</c:v>
                </c:pt>
                <c:pt idx="77">
                  <c:v>-0.61005353982143451</c:v>
                </c:pt>
                <c:pt idx="78">
                  <c:v>-0.5841419714042938</c:v>
                </c:pt>
                <c:pt idx="79">
                  <c:v>-0.56215382198362285</c:v>
                </c:pt>
                <c:pt idx="80">
                  <c:v>-0.54356225464107133</c:v>
                </c:pt>
                <c:pt idx="81">
                  <c:v>-0.52787803276545409</c:v>
                </c:pt>
                <c:pt idx="82">
                  <c:v>-0.51466758569705773</c:v>
                </c:pt>
                <c:pt idx="83">
                  <c:v>-0.50355547462512207</c:v>
                </c:pt>
                <c:pt idx="84">
                  <c:v>-0.49422040631260422</c:v>
                </c:pt>
                <c:pt idx="85">
                  <c:v>-0.48638904044538123</c:v>
                </c:pt>
                <c:pt idx="86">
                  <c:v>-0.47982947369155021</c:v>
                </c:pt>
                <c:pt idx="87">
                  <c:v>-0.47434517073263405</c:v>
                </c:pt>
                <c:pt idx="88">
                  <c:v>-0.46976960313092236</c:v>
                </c:pt>
                <c:pt idx="89">
                  <c:v>-0.46596163359147291</c:v>
                </c:pt>
                <c:pt idx="90">
                  <c:v>-0.46280159284304134</c:v>
                </c:pt>
                <c:pt idx="91">
                  <c:v>-0.46018796622490371</c:v>
                </c:pt>
                <c:pt idx="92">
                  <c:v>-0.45803460305598354</c:v>
                </c:pt>
                <c:pt idx="93">
                  <c:v>-0.45626836830853401</c:v>
                </c:pt>
                <c:pt idx="94">
                  <c:v>-0.45482716598076733</c:v>
                </c:pt>
                <c:pt idx="95">
                  <c:v>-0.4536582738361008</c:v>
                </c:pt>
                <c:pt idx="96">
                  <c:v>-0.45271693865241552</c:v>
                </c:pt>
                <c:pt idx="97">
                  <c:v>-0.45196518941747355</c:v>
                </c:pt>
                <c:pt idx="98">
                  <c:v>-0.45137083297838226</c:v>
                </c:pt>
                <c:pt idx="99">
                  <c:v>-0.45090660260211429</c:v>
                </c:pt>
                <c:pt idx="100">
                  <c:v>-0.45054943487202953</c:v>
                </c:pt>
                <c:pt idx="101">
                  <c:v>-0.45027985447699914</c:v>
                </c:pt>
                <c:pt idx="102">
                  <c:v>-0.45008144987798793</c:v>
                </c:pt>
                <c:pt idx="103">
                  <c:v>-0.44994042567794101</c:v>
                </c:pt>
                <c:pt idx="104">
                  <c:v>-0.44984521987357151</c:v>
                </c:pt>
                <c:pt idx="105">
                  <c:v>-0.44978617611556682</c:v>
                </c:pt>
                <c:pt idx="106">
                  <c:v>-0.44975526271654948</c:v>
                </c:pt>
                <c:pt idx="107">
                  <c:v>-0.44974583148190733</c:v>
                </c:pt>
                <c:pt idx="108">
                  <c:v>-0.44975241054555187</c:v>
                </c:pt>
                <c:pt idx="109">
                  <c:v>-0.44977052631073372</c:v>
                </c:pt>
                <c:pt idx="110">
                  <c:v>-0.44979655035829713</c:v>
                </c:pt>
                <c:pt idx="111">
                  <c:v>-0.44982756781852634</c:v>
                </c:pt>
                <c:pt idx="112">
                  <c:v>-0.44986126423057621</c:v>
                </c:pt>
                <c:pt idx="113">
                  <c:v>-0.44989582835399894</c:v>
                </c:pt>
                <c:pt idx="114">
                  <c:v>-0.44992986876539226</c:v>
                </c:pt>
                <c:pt idx="115">
                  <c:v>-0.4499623423823183</c:v>
                </c:pt>
                <c:pt idx="116">
                  <c:v>-0.44999249331673802</c:v>
                </c:pt>
                <c:pt idx="117">
                  <c:v>-0.45001980067978908</c:v>
                </c:pt>
                <c:pt idx="118">
                  <c:v>-0.45004393414579047</c:v>
                </c:pt>
                <c:pt idx="119">
                  <c:v>-0.45006471624161704</c:v>
                </c:pt>
                <c:pt idx="120">
                  <c:v>-0.45008209046274744</c:v>
                </c:pt>
                <c:pt idx="121">
                  <c:v>-0.4500960944331982</c:v>
                </c:pt>
                <c:pt idx="122">
                  <c:v>-0.45010683742637081</c:v>
                </c:pt>
                <c:pt idx="123">
                  <c:v>-0.45011448165014301</c:v>
                </c:pt>
                <c:pt idx="124">
                  <c:v>-0.45011922677445199</c:v>
                </c:pt>
                <c:pt idx="125">
                  <c:v>-0.45012129724488903</c:v>
                </c:pt>
                <c:pt idx="126">
                  <c:v>-0.45012093198288677</c:v>
                </c:pt>
                <c:pt idx="127">
                  <c:v>-0.450118376123117</c:v>
                </c:pt>
                <c:pt idx="128">
                  <c:v>-0.45011387448270473</c:v>
                </c:pt>
                <c:pt idx="129">
                  <c:v>-0.45010766649562334</c:v>
                </c:pt>
                <c:pt idx="130">
                  <c:v>-0.44955649377585405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E-4C95-A032-60675C129E61}"/>
            </c:ext>
          </c:extLst>
        </c:ser>
        <c:ser>
          <c:idx val="2"/>
          <c:order val="1"/>
          <c:tx>
            <c:strRef>
              <c:f>EA_output_obs_with_text!$AV$1</c:f>
              <c:strCache>
                <c:ptCount val="1"/>
                <c:pt idx="0">
                  <c:v>Anticipated (t+1|t)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9.5991669429930891E-5</c:v>
                </c:pt>
                <c:pt idx="8">
                  <c:v>8.4622377720212872E-5</c:v>
                </c:pt>
                <c:pt idx="9">
                  <c:v>1.0785613801450891E-4</c:v>
                </c:pt>
                <c:pt idx="10">
                  <c:v>1.4900230293753565E-4</c:v>
                </c:pt>
                <c:pt idx="11">
                  <c:v>1.7947706687430098E-4</c:v>
                </c:pt>
                <c:pt idx="12">
                  <c:v>2.553187590778E-4</c:v>
                </c:pt>
                <c:pt idx="13">
                  <c:v>3.4442872946177818E-4</c:v>
                </c:pt>
                <c:pt idx="14">
                  <c:v>4.2931757779158023E-4</c:v>
                </c:pt>
                <c:pt idx="15">
                  <c:v>5.2428270378088225E-4</c:v>
                </c:pt>
                <c:pt idx="16">
                  <c:v>6.11255275124706E-4</c:v>
                </c:pt>
                <c:pt idx="17">
                  <c:v>7.2400530667565048E-4</c:v>
                </c:pt>
                <c:pt idx="18">
                  <c:v>9.9054066154840594E-4</c:v>
                </c:pt>
                <c:pt idx="19">
                  <c:v>1.3701432636447327E-3</c:v>
                </c:pt>
                <c:pt idx="20">
                  <c:v>1.6052886336424951E-3</c:v>
                </c:pt>
                <c:pt idx="21">
                  <c:v>1.659472225296297E-3</c:v>
                </c:pt>
                <c:pt idx="22">
                  <c:v>1.5678111895371782E-3</c:v>
                </c:pt>
                <c:pt idx="23">
                  <c:v>1.4104006509424653E-3</c:v>
                </c:pt>
                <c:pt idx="24">
                  <c:v>1.2193613774988019E-3</c:v>
                </c:pt>
                <c:pt idx="25">
                  <c:v>1.0635014158374455E-3</c:v>
                </c:pt>
                <c:pt idx="26">
                  <c:v>9.26370132328096E-4</c:v>
                </c:pt>
                <c:pt idx="27">
                  <c:v>7.9787471870344459E-4</c:v>
                </c:pt>
                <c:pt idx="28">
                  <c:v>6.9303356557971383E-4</c:v>
                </c:pt>
                <c:pt idx="29">
                  <c:v>6.0375808629444948E-4</c:v>
                </c:pt>
                <c:pt idx="30">
                  <c:v>5.5064987662173175E-4</c:v>
                </c:pt>
                <c:pt idx="31">
                  <c:v>4.5200132079732967E-4</c:v>
                </c:pt>
                <c:pt idx="32">
                  <c:v>3.4909339642528716E-4</c:v>
                </c:pt>
                <c:pt idx="33">
                  <c:v>3.2428646532650792E-4</c:v>
                </c:pt>
                <c:pt idx="34">
                  <c:v>2.7222046889840003E-4</c:v>
                </c:pt>
                <c:pt idx="35">
                  <c:v>2.6667416483709206E-4</c:v>
                </c:pt>
                <c:pt idx="36">
                  <c:v>2.2774138313076732E-4</c:v>
                </c:pt>
                <c:pt idx="37">
                  <c:v>1.6396657110127129E-4</c:v>
                </c:pt>
                <c:pt idx="38">
                  <c:v>1.1029949806767327E-4</c:v>
                </c:pt>
                <c:pt idx="39">
                  <c:v>5.8857407800294356E-5</c:v>
                </c:pt>
                <c:pt idx="40">
                  <c:v>1.8875486851118317E-5</c:v>
                </c:pt>
                <c:pt idx="41">
                  <c:v>-4.0467103011260696E-6</c:v>
                </c:pt>
                <c:pt idx="42">
                  <c:v>-5.8098761367848615E-5</c:v>
                </c:pt>
                <c:pt idx="43">
                  <c:v>-7.8099189245063073E-5</c:v>
                </c:pt>
                <c:pt idx="44">
                  <c:v>-5.1973630928455543E-5</c:v>
                </c:pt>
                <c:pt idx="45">
                  <c:v>-2.8048109403711879E-5</c:v>
                </c:pt>
                <c:pt idx="46">
                  <c:v>4.2130998562371191E-6</c:v>
                </c:pt>
                <c:pt idx="47">
                  <c:v>2.1295878477172972E-5</c:v>
                </c:pt>
                <c:pt idx="48">
                  <c:v>-4.4450220355347033E-6</c:v>
                </c:pt>
                <c:pt idx="49">
                  <c:v>7.311672885511317E-6</c:v>
                </c:pt>
                <c:pt idx="50">
                  <c:v>-3.9359990617593855E-5</c:v>
                </c:pt>
                <c:pt idx="51">
                  <c:v>-5.5356014485216137E-5</c:v>
                </c:pt>
                <c:pt idx="52">
                  <c:v>-1.0960871710529009E-4</c:v>
                </c:pt>
                <c:pt idx="53">
                  <c:v>-1.9071538217645741E-4</c:v>
                </c:pt>
                <c:pt idx="54">
                  <c:v>-2.9437677921609605E-4</c:v>
                </c:pt>
                <c:pt idx="55">
                  <c:v>-4.4240021629929897E-4</c:v>
                </c:pt>
                <c:pt idx="56">
                  <c:v>-5.6110968280911389E-4</c:v>
                </c:pt>
                <c:pt idx="57">
                  <c:v>-5.339676871094673E-4</c:v>
                </c:pt>
                <c:pt idx="58">
                  <c:v>-4.873925003652545E-4</c:v>
                </c:pt>
                <c:pt idx="59">
                  <c:v>-4.979835127520238E-4</c:v>
                </c:pt>
                <c:pt idx="60">
                  <c:v>-4.9539581777441886E-4</c:v>
                </c:pt>
                <c:pt idx="61">
                  <c:v>-5.1014037159095144E-4</c:v>
                </c:pt>
                <c:pt idx="62">
                  <c:v>-5.1569029459922183E-4</c:v>
                </c:pt>
                <c:pt idx="63">
                  <c:v>-5.1863246284918909E-4</c:v>
                </c:pt>
                <c:pt idx="64">
                  <c:v>-4.7375288327078418E-4</c:v>
                </c:pt>
                <c:pt idx="65">
                  <c:v>-4.1480996460190592E-4</c:v>
                </c:pt>
                <c:pt idx="66">
                  <c:v>-3.6163452078514851E-4</c:v>
                </c:pt>
                <c:pt idx="67">
                  <c:v>-3.3115017671851981E-4</c:v>
                </c:pt>
                <c:pt idx="68">
                  <c:v>-2.7424994255681288E-4</c:v>
                </c:pt>
                <c:pt idx="69">
                  <c:v>-2.3727866579894061E-4</c:v>
                </c:pt>
                <c:pt idx="70">
                  <c:v>-2.0437409169216239E-4</c:v>
                </c:pt>
                <c:pt idx="71">
                  <c:v>-1.7447944865756239E-4</c:v>
                </c:pt>
                <c:pt idx="72">
                  <c:v>-1.4771766339714753E-4</c:v>
                </c:pt>
                <c:pt idx="73">
                  <c:v>-1.2419511918137821E-4</c:v>
                </c:pt>
                <c:pt idx="74">
                  <c:v>-1.0381546905916139E-4</c:v>
                </c:pt>
                <c:pt idx="75">
                  <c:v>-8.6336146212658918E-5</c:v>
                </c:pt>
                <c:pt idx="76">
                  <c:v>-7.1447481736784844E-5</c:v>
                </c:pt>
                <c:pt idx="77">
                  <c:v>-5.8826986113721884E-5</c:v>
                </c:pt>
                <c:pt idx="78">
                  <c:v>-4.8168615876342475E-5</c:v>
                </c:pt>
                <c:pt idx="79">
                  <c:v>-3.9195569050405247E-5</c:v>
                </c:pt>
                <c:pt idx="80">
                  <c:v>-3.1663919712325448E-5</c:v>
                </c:pt>
                <c:pt idx="81">
                  <c:v>-2.5361737113048713E-5</c:v>
                </c:pt>
                <c:pt idx="82">
                  <c:v>-2.0106280035414654E-5</c:v>
                </c:pt>
                <c:pt idx="83">
                  <c:v>-1.5740591046451485E-5</c:v>
                </c:pt>
                <c:pt idx="84">
                  <c:v>-1.213011381730307E-5</c:v>
                </c:pt>
                <c:pt idx="85">
                  <c:v>-9.159593754437049E-6</c:v>
                </c:pt>
                <c:pt idx="86">
                  <c:v>-6.73034503879101E-6</c:v>
                </c:pt>
                <c:pt idx="87">
                  <c:v>-4.7578863195917032E-6</c:v>
                </c:pt>
                <c:pt idx="88">
                  <c:v>-3.1699141771892869E-6</c:v>
                </c:pt>
                <c:pt idx="89">
                  <c:v>-1.9045729404910394E-6</c:v>
                </c:pt>
                <c:pt idx="90">
                  <c:v>-9.089790076633119E-7</c:v>
                </c:pt>
                <c:pt idx="91">
                  <c:v>-1.3796144569206239E-7</c:v>
                </c:pt>
                <c:pt idx="92">
                  <c:v>4.4701446086723268E-7</c:v>
                </c:pt>
                <c:pt idx="93">
                  <c:v>8.7876910660751978E-7</c:v>
                </c:pt>
                <c:pt idx="94">
                  <c:v>1.1851998134899702E-6</c:v>
                </c:pt>
                <c:pt idx="95">
                  <c:v>1.3899614426521585E-6</c:v>
                </c:pt>
                <c:pt idx="96">
                  <c:v>1.5130530842758317E-6</c:v>
                </c:pt>
                <c:pt idx="97">
                  <c:v>1.5713247829753366E-6</c:v>
                </c:pt>
                <c:pt idx="98">
                  <c:v>1.5789159669520792E-6</c:v>
                </c:pt>
                <c:pt idx="99">
                  <c:v>1.547635355117604E-6</c:v>
                </c:pt>
                <c:pt idx="100">
                  <c:v>1.4872905517916832E-6</c:v>
                </c:pt>
                <c:pt idx="101">
                  <c:v>1.4059742465503069E-6</c:v>
                </c:pt>
                <c:pt idx="102">
                  <c:v>1.3103128692416337E-6</c:v>
                </c:pt>
                <c:pt idx="103">
                  <c:v>1.2056826669710396E-6</c:v>
                </c:pt>
                <c:pt idx="104">
                  <c:v>1.0963974377433465E-6</c:v>
                </c:pt>
                <c:pt idx="105">
                  <c:v>9.8587154705533367E-7</c:v>
                </c:pt>
                <c:pt idx="106">
                  <c:v>8.7676134656850796E-7</c:v>
                </c:pt>
                <c:pt idx="107">
                  <c:v>7.7108768964837231E-7</c:v>
                </c:pt>
                <c:pt idx="108">
                  <c:v>6.7034188199048915E-7</c:v>
                </c:pt>
                <c:pt idx="109">
                  <c:v>5.7557710450208121E-7</c:v>
                </c:pt>
                <c:pt idx="110">
                  <c:v>4.8748709009140498E-7</c:v>
                </c:pt>
                <c:pt idx="111">
                  <c:v>4.0647361792881981E-7</c:v>
                </c:pt>
                <c:pt idx="112">
                  <c:v>3.3270420150754357E-7</c:v>
                </c:pt>
                <c:pt idx="113">
                  <c:v>2.6616118512123668E-7</c:v>
                </c:pt>
                <c:pt idx="114">
                  <c:v>2.0668332287820694E-7</c:v>
                </c:pt>
                <c:pt idx="115">
                  <c:v>1.5400079160063566E-7</c:v>
                </c:pt>
                <c:pt idx="116">
                  <c:v>1.0776448109001187E-7</c:v>
                </c:pt>
                <c:pt idx="117">
                  <c:v>6.7570309993499315E-8</c:v>
                </c:pt>
                <c:pt idx="118">
                  <c:v>3.2979231027676336E-8</c:v>
                </c:pt>
                <c:pt idx="119">
                  <c:v>3.5335141010195148E-9</c:v>
                </c:pt>
                <c:pt idx="120">
                  <c:v>-2.1230171304587427E-8</c:v>
                </c:pt>
                <c:pt idx="121">
                  <c:v>-4.1770413287849409E-8</c:v>
                </c:pt>
                <c:pt idx="122">
                  <c:v>-5.853304697352495E-8</c:v>
                </c:pt>
                <c:pt idx="123">
                  <c:v>-7.1945117466754846E-8</c:v>
                </c:pt>
                <c:pt idx="124">
                  <c:v>-8.2410501078386638E-8</c:v>
                </c:pt>
                <c:pt idx="125">
                  <c:v>-9.0306908707279909E-8</c:v>
                </c:pt>
                <c:pt idx="126">
                  <c:v>-9.5984030395304265E-8</c:v>
                </c:pt>
                <c:pt idx="127">
                  <c:v>-9.9762611577964365E-8</c:v>
                </c:pt>
                <c:pt idx="128">
                  <c:v>-1.0193427976597327E-7</c:v>
                </c:pt>
                <c:pt idx="129">
                  <c:v>-1.0276196560297722E-7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E-4C95-A032-60675C129E61}"/>
            </c:ext>
          </c:extLst>
        </c:ser>
        <c:ser>
          <c:idx val="3"/>
          <c:order val="2"/>
          <c:tx>
            <c:strRef>
              <c:f>EA_output_obs_with_text!$AW$1</c:f>
              <c:strCache>
                <c:ptCount val="1"/>
                <c:pt idx="0">
                  <c:v>Anticipated (t+2|t)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-1.4225866123900701E-2</c:v>
                </c:pt>
                <c:pt idx="8">
                  <c:v>-7.8568102008717694E-2</c:v>
                </c:pt>
                <c:pt idx="9">
                  <c:v>-0.11513067992371701</c:v>
                </c:pt>
                <c:pt idx="10">
                  <c:v>-0.13620157840677299</c:v>
                </c:pt>
                <c:pt idx="11">
                  <c:v>-0.14969153057623399</c:v>
                </c:pt>
                <c:pt idx="12">
                  <c:v>-0.13637123266249301</c:v>
                </c:pt>
                <c:pt idx="13">
                  <c:v>-0.110966930559875</c:v>
                </c:pt>
                <c:pt idx="14">
                  <c:v>-0.119860789403697</c:v>
                </c:pt>
                <c:pt idx="15">
                  <c:v>-0.15312226153489</c:v>
                </c:pt>
                <c:pt idx="16">
                  <c:v>-0.21231471397618701</c:v>
                </c:pt>
                <c:pt idx="17">
                  <c:v>-0.29190338518029901</c:v>
                </c:pt>
                <c:pt idx="18">
                  <c:v>-0.33776464826330399</c:v>
                </c:pt>
                <c:pt idx="19">
                  <c:v>-0.39924351456569102</c:v>
                </c:pt>
                <c:pt idx="20">
                  <c:v>-0.445722639791029</c:v>
                </c:pt>
                <c:pt idx="21">
                  <c:v>-0.47158466261544102</c:v>
                </c:pt>
                <c:pt idx="22">
                  <c:v>-0.47722190292323802</c:v>
                </c:pt>
                <c:pt idx="23">
                  <c:v>-0.473714605574236</c:v>
                </c:pt>
                <c:pt idx="24">
                  <c:v>-0.47085590811725597</c:v>
                </c:pt>
                <c:pt idx="25">
                  <c:v>-0.443454570535736</c:v>
                </c:pt>
                <c:pt idx="26">
                  <c:v>-0.41584815836960798</c:v>
                </c:pt>
                <c:pt idx="27">
                  <c:v>-0.39175283430217001</c:v>
                </c:pt>
                <c:pt idx="28">
                  <c:v>-0.38121443292926999</c:v>
                </c:pt>
                <c:pt idx="29">
                  <c:v>-0.39243695540295598</c:v>
                </c:pt>
                <c:pt idx="30">
                  <c:v>-0.37230071872675702</c:v>
                </c:pt>
                <c:pt idx="31">
                  <c:v>-0.37247125582121898</c:v>
                </c:pt>
                <c:pt idx="32">
                  <c:v>-0.36844497480446398</c:v>
                </c:pt>
                <c:pt idx="33">
                  <c:v>-0.33870520918507702</c:v>
                </c:pt>
                <c:pt idx="34">
                  <c:v>-0.33648683254399397</c:v>
                </c:pt>
                <c:pt idx="35">
                  <c:v>-0.296203632226616</c:v>
                </c:pt>
                <c:pt idx="36">
                  <c:v>-0.26946208431850099</c:v>
                </c:pt>
                <c:pt idx="37">
                  <c:v>-0.23357640898509399</c:v>
                </c:pt>
                <c:pt idx="38">
                  <c:v>-0.18873644719622801</c:v>
                </c:pt>
                <c:pt idx="39">
                  <c:v>-0.150633782546612</c:v>
                </c:pt>
                <c:pt idx="40">
                  <c:v>-0.11415163678631</c:v>
                </c:pt>
                <c:pt idx="41">
                  <c:v>-8.2898635149001407E-2</c:v>
                </c:pt>
                <c:pt idx="42">
                  <c:v>-8.4829562870999894E-2</c:v>
                </c:pt>
                <c:pt idx="43">
                  <c:v>-6.9075905792442896E-2</c:v>
                </c:pt>
                <c:pt idx="44">
                  <c:v>-4.0185048287570399E-2</c:v>
                </c:pt>
                <c:pt idx="45">
                  <c:v>-1.7767732673547299E-2</c:v>
                </c:pt>
                <c:pt idx="46">
                  <c:v>1.1088013049823301E-2</c:v>
                </c:pt>
                <c:pt idx="47">
                  <c:v>3.1562787090936101E-2</c:v>
                </c:pt>
                <c:pt idx="48">
                  <c:v>2.79087258280406E-2</c:v>
                </c:pt>
                <c:pt idx="49">
                  <c:v>4.5492872112206102E-2</c:v>
                </c:pt>
                <c:pt idx="50">
                  <c:v>3.1783950486257401E-2</c:v>
                </c:pt>
                <c:pt idx="51">
                  <c:v>3.7751179893990197E-2</c:v>
                </c:pt>
                <c:pt idx="52">
                  <c:v>1.17661337859383E-2</c:v>
                </c:pt>
                <c:pt idx="53">
                  <c:v>-2.6756792468697398E-2</c:v>
                </c:pt>
                <c:pt idx="54">
                  <c:v>-7.2655614506032307E-2</c:v>
                </c:pt>
                <c:pt idx="55">
                  <c:v>-0.108101896447399</c:v>
                </c:pt>
                <c:pt idx="56">
                  <c:v>-0.118708244505679</c:v>
                </c:pt>
                <c:pt idx="57">
                  <c:v>-4.5253398738206302E-2</c:v>
                </c:pt>
                <c:pt idx="58">
                  <c:v>3.2523728208186803E-2</c:v>
                </c:pt>
                <c:pt idx="59">
                  <c:v>9.8342766807448703E-2</c:v>
                </c:pt>
                <c:pt idx="60">
                  <c:v>0.127226936788741</c:v>
                </c:pt>
                <c:pt idx="61">
                  <c:v>9.89214706295449E-2</c:v>
                </c:pt>
                <c:pt idx="62">
                  <c:v>6.8859943366704507E-2</c:v>
                </c:pt>
                <c:pt idx="63">
                  <c:v>2.3013323120584801E-2</c:v>
                </c:pt>
                <c:pt idx="64">
                  <c:v>7.0168911617332196E-3</c:v>
                </c:pt>
                <c:pt idx="65">
                  <c:v>-3.0204261820571199E-3</c:v>
                </c:pt>
                <c:pt idx="66">
                  <c:v>-4.3408814272661101E-3</c:v>
                </c:pt>
                <c:pt idx="67">
                  <c:v>-9.2319524971280799E-3</c:v>
                </c:pt>
                <c:pt idx="68">
                  <c:v>4.9163819705346397E-3</c:v>
                </c:pt>
                <c:pt idx="69">
                  <c:v>7.33173858134976E-3</c:v>
                </c:pt>
                <c:pt idx="70">
                  <c:v>1.1033176519623201E-2</c:v>
                </c:pt>
                <c:pt idx="71">
                  <c:v>1.1508561732814299E-2</c:v>
                </c:pt>
                <c:pt idx="72">
                  <c:v>1.06791527897284E-2</c:v>
                </c:pt>
                <c:pt idx="73">
                  <c:v>9.4081341581220296E-3</c:v>
                </c:pt>
                <c:pt idx="74">
                  <c:v>8.0700917416312596E-3</c:v>
                </c:pt>
                <c:pt idx="75">
                  <c:v>6.8169415005076102E-3</c:v>
                </c:pt>
                <c:pt idx="76">
                  <c:v>5.7010510004364403E-3</c:v>
                </c:pt>
                <c:pt idx="77">
                  <c:v>4.7317059407009096E-3</c:v>
                </c:pt>
                <c:pt idx="78">
                  <c:v>3.9006942978002499E-3</c:v>
                </c:pt>
                <c:pt idx="79">
                  <c:v>3.1936891675818902E-3</c:v>
                </c:pt>
                <c:pt idx="80">
                  <c:v>2.59515735479281E-3</c:v>
                </c:pt>
                <c:pt idx="81">
                  <c:v>2.0903502826874298E-3</c:v>
                </c:pt>
                <c:pt idx="82">
                  <c:v>1.6660032157032299E-3</c:v>
                </c:pt>
                <c:pt idx="83">
                  <c:v>1.3104801529315101E-3</c:v>
                </c:pt>
                <c:pt idx="84">
                  <c:v>1.01369501515555E-3</c:v>
                </c:pt>
                <c:pt idx="85">
                  <c:v>7.6695473473000202E-4</c:v>
                </c:pt>
                <c:pt idx="86">
                  <c:v>5.6278635459168795E-4</c:v>
                </c:pt>
                <c:pt idx="87">
                  <c:v>3.9477297905850099E-4</c:v>
                </c:pt>
                <c:pt idx="88">
                  <c:v>2.57407095846282E-4</c:v>
                </c:pt>
                <c:pt idx="89">
                  <c:v>1.4596287649241001E-4</c:v>
                </c:pt>
                <c:pt idx="90">
                  <c:v>5.6386331136300697E-5</c:v>
                </c:pt>
                <c:pt idx="91">
                  <c:v>-1.47987159658261E-5</c:v>
                </c:pt>
                <c:pt idx="92">
                  <c:v>-7.0571008022851507E-5</c:v>
                </c:pt>
                <c:pt idx="93">
                  <c:v>-1.13480618422369E-4</c:v>
                </c:pt>
                <c:pt idx="94">
                  <c:v>-1.45707869393848E-4</c:v>
                </c:pt>
                <c:pt idx="95">
                  <c:v>-1.6911392123997401E-4</c:v>
                </c:pt>
                <c:pt idx="96">
                  <c:v>-1.8528430793320199E-4</c:v>
                </c:pt>
                <c:pt idx="97">
                  <c:v>-1.95566487321947E-4</c:v>
                </c:pt>
                <c:pt idx="98">
                  <c:v>-2.0110229850445901E-4</c:v>
                </c:pt>
                <c:pt idx="99">
                  <c:v>-2.0285607219855899E-4</c:v>
                </c:pt>
                <c:pt idx="100">
                  <c:v>-2.01639018232764E-4</c:v>
                </c:pt>
                <c:pt idx="101">
                  <c:v>-1.9813041368139399E-4</c:v>
                </c:pt>
                <c:pt idx="102">
                  <c:v>-1.92896032117152E-4</c:v>
                </c:pt>
                <c:pt idx="103">
                  <c:v>-1.8640418590089999E-4</c:v>
                </c:pt>
                <c:pt idx="104">
                  <c:v>-1.79039696791335E-4</c:v>
                </c:pt>
                <c:pt idx="105">
                  <c:v>-1.7111606329051499E-4</c:v>
                </c:pt>
                <c:pt idx="106">
                  <c:v>-1.6288605427096299E-4</c:v>
                </c:pt>
                <c:pt idx="107">
                  <c:v>-1.5455092609793899E-4</c:v>
                </c:pt>
                <c:pt idx="108">
                  <c:v>-1.4626843347105399E-4</c:v>
                </c:pt>
                <c:pt idx="109">
                  <c:v>-1.38159781586047E-4</c:v>
                </c:pt>
                <c:pt idx="110">
                  <c:v>-1.30315648163689E-4</c:v>
                </c:pt>
                <c:pt idx="111">
                  <c:v>-1.2280138776058801E-4</c:v>
                </c:pt>
                <c:pt idx="112">
                  <c:v>-1.15661517039973E-4</c:v>
                </c:pt>
                <c:pt idx="113">
                  <c:v>-1.08923567912771E-4</c:v>
                </c:pt>
                <c:pt idx="114">
                  <c:v>-1.02601385315516E-4</c:v>
                </c:pt>
                <c:pt idx="115">
                  <c:v>-9.6697937592635799E-5</c:v>
                </c:pt>
                <c:pt idx="116">
                  <c:v>-9.1207699771438504E-5</c:v>
                </c:pt>
                <c:pt idx="117">
                  <c:v>-8.6118663276706106E-5</c:v>
                </c:pt>
                <c:pt idx="118">
                  <c:v>-8.1414019681474593E-5</c:v>
                </c:pt>
                <c:pt idx="119">
                  <c:v>-7.7073560812768402E-5</c:v>
                </c:pt>
                <c:pt idx="120">
                  <c:v>-7.3074832829650999E-5</c:v>
                </c:pt>
                <c:pt idx="121">
                  <c:v>-6.9394077688012795E-5</c:v>
                </c:pt>
                <c:pt idx="122">
                  <c:v>-6.6006991638300599E-5</c:v>
                </c:pt>
                <c:pt idx="123">
                  <c:v>-6.2889327016660604E-5</c:v>
                </c:pt>
                <c:pt idx="124">
                  <c:v>-6.0017360543404998E-5</c:v>
                </c:pt>
                <c:pt idx="125">
                  <c:v>-5.7368248599159803E-5</c:v>
                </c:pt>
                <c:pt idx="126">
                  <c:v>-5.4920287477952199E-5</c:v>
                </c:pt>
                <c:pt idx="127">
                  <c:v>-5.2653094391692303E-5</c:v>
                </c:pt>
                <c:pt idx="128">
                  <c:v>-5.0547722999359501E-5</c:v>
                </c:pt>
                <c:pt idx="129">
                  <c:v>-4.8586725436809601E-5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0E-4C95-A032-60675C129E61}"/>
            </c:ext>
          </c:extLst>
        </c:ser>
        <c:ser>
          <c:idx val="4"/>
          <c:order val="3"/>
          <c:tx>
            <c:strRef>
              <c:f>EA_output_obs_with_text!$AX$1</c:f>
              <c:strCache>
                <c:ptCount val="1"/>
                <c:pt idx="0">
                  <c:v>Anticipated (t+3|t)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-2.66285827687682E-2</c:v>
                </c:pt>
                <c:pt idx="8">
                  <c:v>-6.6043133027670106E-2</c:v>
                </c:pt>
                <c:pt idx="9">
                  <c:v>-8.4555691707852404E-2</c:v>
                </c:pt>
                <c:pt idx="10">
                  <c:v>-9.0292884472130394E-2</c:v>
                </c:pt>
                <c:pt idx="11">
                  <c:v>-0.103095566201779</c:v>
                </c:pt>
                <c:pt idx="12">
                  <c:v>-8.3466983423686802E-2</c:v>
                </c:pt>
                <c:pt idx="13">
                  <c:v>-3.9260613349576298E-2</c:v>
                </c:pt>
                <c:pt idx="14">
                  <c:v>-1.9025205949452E-2</c:v>
                </c:pt>
                <c:pt idx="15">
                  <c:v>-9.0265200643316092E-3</c:v>
                </c:pt>
                <c:pt idx="16">
                  <c:v>-1.28880068320302E-2</c:v>
                </c:pt>
                <c:pt idx="17">
                  <c:v>-3.4467828940919397E-2</c:v>
                </c:pt>
                <c:pt idx="18">
                  <c:v>-1.9760236511105998E-2</c:v>
                </c:pt>
                <c:pt idx="19">
                  <c:v>-4.0017386854251102E-3</c:v>
                </c:pt>
                <c:pt idx="20">
                  <c:v>6.84058492961152E-3</c:v>
                </c:pt>
                <c:pt idx="21">
                  <c:v>2.0862436809763699E-2</c:v>
                </c:pt>
                <c:pt idx="22">
                  <c:v>2.8254858177151999E-2</c:v>
                </c:pt>
                <c:pt idx="23">
                  <c:v>1.53319066967835E-2</c:v>
                </c:pt>
                <c:pt idx="24">
                  <c:v>-9.9548663319092394E-3</c:v>
                </c:pt>
                <c:pt idx="25">
                  <c:v>-2.2478422872622E-2</c:v>
                </c:pt>
                <c:pt idx="26">
                  <c:v>-4.2007598017030301E-2</c:v>
                </c:pt>
                <c:pt idx="27">
                  <c:v>-6.2612172304737895E-2</c:v>
                </c:pt>
                <c:pt idx="28">
                  <c:v>-8.2383800317273007E-2</c:v>
                </c:pt>
                <c:pt idx="29">
                  <c:v>-0.11425818326197</c:v>
                </c:pt>
                <c:pt idx="30">
                  <c:v>-0.11652679304901201</c:v>
                </c:pt>
                <c:pt idx="31">
                  <c:v>-0.134548123822991</c:v>
                </c:pt>
                <c:pt idx="32">
                  <c:v>-0.15157673675880601</c:v>
                </c:pt>
                <c:pt idx="33">
                  <c:v>-0.14133546171748401</c:v>
                </c:pt>
                <c:pt idx="34">
                  <c:v>-0.15029975539727</c:v>
                </c:pt>
                <c:pt idx="35">
                  <c:v>-0.13410636778201701</c:v>
                </c:pt>
                <c:pt idx="36">
                  <c:v>-0.121753837002348</c:v>
                </c:pt>
                <c:pt idx="37">
                  <c:v>-0.108733854806826</c:v>
                </c:pt>
                <c:pt idx="38">
                  <c:v>-8.7335374585404899E-2</c:v>
                </c:pt>
                <c:pt idx="39">
                  <c:v>-7.1960919915554505E-2</c:v>
                </c:pt>
                <c:pt idx="40">
                  <c:v>-5.6321556473235598E-2</c:v>
                </c:pt>
                <c:pt idx="41">
                  <c:v>-4.1124723532554801E-2</c:v>
                </c:pt>
                <c:pt idx="42">
                  <c:v>-4.6184379495088898E-2</c:v>
                </c:pt>
                <c:pt idx="43">
                  <c:v>-3.6440061857249399E-2</c:v>
                </c:pt>
                <c:pt idx="44">
                  <c:v>-1.7629754198264201E-2</c:v>
                </c:pt>
                <c:pt idx="45">
                  <c:v>-5.7831638831244399E-3</c:v>
                </c:pt>
                <c:pt idx="46">
                  <c:v>1.6566110800870601E-2</c:v>
                </c:pt>
                <c:pt idx="47">
                  <c:v>3.6591718525999802E-2</c:v>
                </c:pt>
                <c:pt idx="48">
                  <c:v>3.9084584792078103E-2</c:v>
                </c:pt>
                <c:pt idx="49">
                  <c:v>5.4524219226972398E-2</c:v>
                </c:pt>
                <c:pt idx="50">
                  <c:v>4.0847078319704001E-2</c:v>
                </c:pt>
                <c:pt idx="51">
                  <c:v>3.9721757784303403E-2</c:v>
                </c:pt>
                <c:pt idx="52">
                  <c:v>2.0642314006708299E-2</c:v>
                </c:pt>
                <c:pt idx="53">
                  <c:v>-1.0327737444165999E-2</c:v>
                </c:pt>
                <c:pt idx="54">
                  <c:v>-4.7387704897359599E-2</c:v>
                </c:pt>
                <c:pt idx="55">
                  <c:v>-7.9738508295664201E-2</c:v>
                </c:pt>
                <c:pt idx="56">
                  <c:v>-0.104926056622971</c:v>
                </c:pt>
                <c:pt idx="57">
                  <c:v>-7.7457988104884801E-2</c:v>
                </c:pt>
                <c:pt idx="58">
                  <c:v>-4.59966108971522E-2</c:v>
                </c:pt>
                <c:pt idx="59">
                  <c:v>-2.2357314543158899E-2</c:v>
                </c:pt>
                <c:pt idx="60">
                  <c:v>-1.12730290045916E-2</c:v>
                </c:pt>
                <c:pt idx="61">
                  <c:v>-1.9378823014067001E-2</c:v>
                </c:pt>
                <c:pt idx="62">
                  <c:v>-3.1485289789341099E-2</c:v>
                </c:pt>
                <c:pt idx="63">
                  <c:v>-5.37630458029505E-2</c:v>
                </c:pt>
                <c:pt idx="64">
                  <c:v>-6.1313350082699003E-2</c:v>
                </c:pt>
                <c:pt idx="65">
                  <c:v>-6.1558657920555197E-2</c:v>
                </c:pt>
                <c:pt idx="66">
                  <c:v>-5.4389911423261099E-2</c:v>
                </c:pt>
                <c:pt idx="67">
                  <c:v>-4.2202426610621402E-2</c:v>
                </c:pt>
                <c:pt idx="68">
                  <c:v>-2.00939349829698E-2</c:v>
                </c:pt>
                <c:pt idx="69">
                  <c:v>-7.4745132336370796E-3</c:v>
                </c:pt>
                <c:pt idx="70">
                  <c:v>2.3934789201596899E-3</c:v>
                </c:pt>
                <c:pt idx="71">
                  <c:v>9.9547677542589294E-3</c:v>
                </c:pt>
                <c:pt idx="72">
                  <c:v>1.2705178049624601E-2</c:v>
                </c:pt>
                <c:pt idx="73">
                  <c:v>1.3004656556388E-2</c:v>
                </c:pt>
                <c:pt idx="74">
                  <c:v>1.2187200531823201E-2</c:v>
                </c:pt>
                <c:pt idx="75">
                  <c:v>1.09474845948274E-2</c:v>
                </c:pt>
                <c:pt idx="76">
                  <c:v>9.62266408826923E-3</c:v>
                </c:pt>
                <c:pt idx="77">
                  <c:v>8.36288267511664E-3</c:v>
                </c:pt>
                <c:pt idx="78">
                  <c:v>7.2254549933382303E-3</c:v>
                </c:pt>
                <c:pt idx="79">
                  <c:v>6.2240251816963899E-3</c:v>
                </c:pt>
                <c:pt idx="80">
                  <c:v>5.3531608988228001E-3</c:v>
                </c:pt>
                <c:pt idx="81">
                  <c:v>4.6001889301080104E-3</c:v>
                </c:pt>
                <c:pt idx="82">
                  <c:v>3.9506379809676404E-3</c:v>
                </c:pt>
                <c:pt idx="83">
                  <c:v>3.3905748159371802E-3</c:v>
                </c:pt>
                <c:pt idx="84">
                  <c:v>2.9074777984555498E-3</c:v>
                </c:pt>
                <c:pt idx="85">
                  <c:v>2.4904496387477999E-3</c:v>
                </c:pt>
                <c:pt idx="86">
                  <c:v>2.1301510830575802E-3</c:v>
                </c:pt>
                <c:pt idx="87">
                  <c:v>1.81863234151682E-3</c:v>
                </c:pt>
                <c:pt idx="88">
                  <c:v>1.5491410058891099E-3</c:v>
                </c:pt>
                <c:pt idx="89">
                  <c:v>1.3159392342478201E-3</c:v>
                </c:pt>
                <c:pt idx="90">
                  <c:v>1.11414195383117E-3</c:v>
                </c:pt>
                <c:pt idx="91">
                  <c:v>9.3957857364715403E-4</c:v>
                </c:pt>
                <c:pt idx="92">
                  <c:v>7.8867689194052901E-4</c:v>
                </c:pt>
                <c:pt idx="93">
                  <c:v>6.5836654664731299E-4</c:v>
                </c:pt>
                <c:pt idx="94">
                  <c:v>5.4599909774778797E-4</c:v>
                </c:pt>
                <c:pt idx="95">
                  <c:v>4.4928200987755902E-4</c:v>
                </c:pt>
                <c:pt idx="96">
                  <c:v>3.6622413450449203E-4</c:v>
                </c:pt>
                <c:pt idx="97">
                  <c:v>2.95090648984227E-4</c:v>
                </c:pt>
                <c:pt idx="98">
                  <c:v>2.3436574459829101E-4</c:v>
                </c:pt>
                <c:pt idx="99">
                  <c:v>1.82721650104523E-4</c:v>
                </c:pt>
                <c:pt idx="100">
                  <c:v>1.3899282850878E-4</c:v>
                </c:pt>
                <c:pt idx="101">
                  <c:v>1.02154395552658E-4</c:v>
                </c:pt>
                <c:pt idx="102">
                  <c:v>7.1303983598293395E-5</c:v>
                </c:pt>
                <c:pt idx="103">
                  <c:v>4.56464192871121E-5</c:v>
                </c:pt>
                <c:pt idx="104">
                  <c:v>2.4480702327075599E-5</c:v>
                </c:pt>
                <c:pt idx="105">
                  <c:v>7.1888702396881296E-6</c:v>
                </c:pt>
                <c:pt idx="106">
                  <c:v>-6.7735864996828603E-6</c:v>
                </c:pt>
                <c:pt idx="107">
                  <c:v>-1.7886029692207001E-5</c:v>
                </c:pt>
                <c:pt idx="108">
                  <c:v>-2.6569917192431399E-5</c:v>
                </c:pt>
                <c:pt idx="109">
                  <c:v>-3.3195160869078803E-5</c:v>
                </c:pt>
                <c:pt idx="110">
                  <c:v>-3.8085740094359202E-5</c:v>
                </c:pt>
                <c:pt idx="111">
                  <c:v>-4.1524684557172901E-5</c:v>
                </c:pt>
                <c:pt idx="112">
                  <c:v>-4.3758518144235298E-5</c:v>
                </c:pt>
                <c:pt idx="113">
                  <c:v>-4.5001238048012602E-5</c:v>
                </c:pt>
                <c:pt idx="114">
                  <c:v>-4.54378892894541E-5</c:v>
                </c:pt>
                <c:pt idx="115">
                  <c:v>-4.5227783785066403E-5</c:v>
                </c:pt>
                <c:pt idx="116">
                  <c:v>-4.4507404365532601E-5</c:v>
                </c:pt>
                <c:pt idx="117">
                  <c:v>-4.33930272950406E-5</c:v>
                </c:pt>
                <c:pt idx="118">
                  <c:v>-4.1983091461901503E-5</c:v>
                </c:pt>
                <c:pt idx="119">
                  <c:v>-4.0360338199306098E-5</c:v>
                </c:pt>
                <c:pt idx="120">
                  <c:v>-3.8593742397357302E-5</c:v>
                </c:pt>
                <c:pt idx="121">
                  <c:v>-3.6740252980448199E-5</c:v>
                </c:pt>
                <c:pt idx="122">
                  <c:v>-3.4846358784903403E-5</c:v>
                </c:pt>
                <c:pt idx="123">
                  <c:v>-3.2949494251270098E-5</c:v>
                </c:pt>
                <c:pt idx="124">
                  <c:v>-3.1079298041724301E-5</c:v>
                </c:pt>
                <c:pt idx="125">
                  <c:v>-2.9258736625987601E-5</c:v>
                </c:pt>
                <c:pt idx="126">
                  <c:v>-2.7505103987159299E-5</c:v>
                </c:pt>
                <c:pt idx="127">
                  <c:v>-2.5830907834702498E-5</c:v>
                </c:pt>
                <c:pt idx="128">
                  <c:v>-2.4244652039833798E-5</c:v>
                </c:pt>
                <c:pt idx="129">
                  <c:v>-2.2751524402302099E-5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0E-4C95-A032-60675C129E61}"/>
            </c:ext>
          </c:extLst>
        </c:ser>
        <c:ser>
          <c:idx val="5"/>
          <c:order val="4"/>
          <c:tx>
            <c:strRef>
              <c:f>EA_output_obs_with_text!$AY$1</c:f>
              <c:strCache>
                <c:ptCount val="1"/>
                <c:pt idx="0">
                  <c:v>Anticipated (t+4|t)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-6.0620761746919697E-3</c:v>
                </c:pt>
                <c:pt idx="8">
                  <c:v>-2.5775415809984499E-2</c:v>
                </c:pt>
                <c:pt idx="9">
                  <c:v>-3.5476588956581401E-2</c:v>
                </c:pt>
                <c:pt idx="10">
                  <c:v>-3.9718512859502501E-2</c:v>
                </c:pt>
                <c:pt idx="11">
                  <c:v>-5.4744619348424201E-2</c:v>
                </c:pt>
                <c:pt idx="12">
                  <c:v>-5.5640567841411498E-2</c:v>
                </c:pt>
                <c:pt idx="13">
                  <c:v>-3.5196864019993099E-2</c:v>
                </c:pt>
                <c:pt idx="14">
                  <c:v>-2.4389865641641001E-2</c:v>
                </c:pt>
                <c:pt idx="15">
                  <c:v>-2.3526576664523499E-2</c:v>
                </c:pt>
                <c:pt idx="16">
                  <c:v>-2.6416259689134601E-2</c:v>
                </c:pt>
                <c:pt idx="17">
                  <c:v>-3.4623490539937997E-2</c:v>
                </c:pt>
                <c:pt idx="18">
                  <c:v>-1.7679146739887502E-2</c:v>
                </c:pt>
                <c:pt idx="19">
                  <c:v>-1.09626552050101E-3</c:v>
                </c:pt>
                <c:pt idx="20">
                  <c:v>9.2569114208003404E-3</c:v>
                </c:pt>
                <c:pt idx="21">
                  <c:v>2.1824822756453002E-2</c:v>
                </c:pt>
                <c:pt idx="22">
                  <c:v>4.1261622986326699E-2</c:v>
                </c:pt>
                <c:pt idx="23">
                  <c:v>4.8045181521812703E-2</c:v>
                </c:pt>
                <c:pt idx="24">
                  <c:v>4.0047511994044098E-2</c:v>
                </c:pt>
                <c:pt idx="25">
                  <c:v>3.57087852616641E-2</c:v>
                </c:pt>
                <c:pt idx="26">
                  <c:v>2.0396746533801299E-2</c:v>
                </c:pt>
                <c:pt idx="27">
                  <c:v>-1.67092627195154E-4</c:v>
                </c:pt>
                <c:pt idx="28">
                  <c:v>-2.2269463247406501E-2</c:v>
                </c:pt>
                <c:pt idx="29">
                  <c:v>-4.9788366085142297E-2</c:v>
                </c:pt>
                <c:pt idx="30">
                  <c:v>-5.65551299756984E-2</c:v>
                </c:pt>
                <c:pt idx="31">
                  <c:v>-7.4855937919122595E-2</c:v>
                </c:pt>
                <c:pt idx="32">
                  <c:v>-9.2395994569921203E-2</c:v>
                </c:pt>
                <c:pt idx="33">
                  <c:v>-9.3700175219223997E-2</c:v>
                </c:pt>
                <c:pt idx="34">
                  <c:v>-0.100737358172391</c:v>
                </c:pt>
                <c:pt idx="35">
                  <c:v>-9.2011705232941596E-2</c:v>
                </c:pt>
                <c:pt idx="36">
                  <c:v>-8.7027574999283999E-2</c:v>
                </c:pt>
                <c:pt idx="37">
                  <c:v>-7.5802102469315097E-2</c:v>
                </c:pt>
                <c:pt idx="38">
                  <c:v>-6.1757097657261499E-2</c:v>
                </c:pt>
                <c:pt idx="39">
                  <c:v>-4.8711971464240902E-2</c:v>
                </c:pt>
                <c:pt idx="40">
                  <c:v>-3.6637633169362201E-2</c:v>
                </c:pt>
                <c:pt idx="41">
                  <c:v>-2.5831060766765099E-2</c:v>
                </c:pt>
                <c:pt idx="42">
                  <c:v>-2.9354628293378201E-2</c:v>
                </c:pt>
                <c:pt idx="43">
                  <c:v>-2.29510708232856E-2</c:v>
                </c:pt>
                <c:pt idx="44">
                  <c:v>-1.07768928947224E-2</c:v>
                </c:pt>
                <c:pt idx="45">
                  <c:v>-2.0423815966179601E-3</c:v>
                </c:pt>
                <c:pt idx="46">
                  <c:v>1.14476567292179E-2</c:v>
                </c:pt>
                <c:pt idx="47">
                  <c:v>2.7858712306232099E-2</c:v>
                </c:pt>
                <c:pt idx="48">
                  <c:v>3.6083115141068198E-2</c:v>
                </c:pt>
                <c:pt idx="49">
                  <c:v>5.2657776570998599E-2</c:v>
                </c:pt>
                <c:pt idx="50">
                  <c:v>4.9039278326719497E-2</c:v>
                </c:pt>
                <c:pt idx="51">
                  <c:v>5.2420129153900499E-2</c:v>
                </c:pt>
                <c:pt idx="52">
                  <c:v>3.9283486074731103E-2</c:v>
                </c:pt>
                <c:pt idx="53">
                  <c:v>2.1235724083704E-2</c:v>
                </c:pt>
                <c:pt idx="54">
                  <c:v>-6.10541667164509E-3</c:v>
                </c:pt>
                <c:pt idx="55">
                  <c:v>-2.66344850504538E-2</c:v>
                </c:pt>
                <c:pt idx="56">
                  <c:v>-4.6820897223191001E-2</c:v>
                </c:pt>
                <c:pt idx="57">
                  <c:v>-3.4037876071367802E-2</c:v>
                </c:pt>
                <c:pt idx="58">
                  <c:v>-2.07790711219095E-2</c:v>
                </c:pt>
                <c:pt idx="59">
                  <c:v>-1.03295889906201E-2</c:v>
                </c:pt>
                <c:pt idx="60">
                  <c:v>-6.2533221729568203E-4</c:v>
                </c:pt>
                <c:pt idx="61">
                  <c:v>3.7887601290106199E-3</c:v>
                </c:pt>
                <c:pt idx="62">
                  <c:v>8.4857930834730706E-3</c:v>
                </c:pt>
                <c:pt idx="63">
                  <c:v>-1.7398155312008301E-3</c:v>
                </c:pt>
                <c:pt idx="64">
                  <c:v>-7.65364324166446E-3</c:v>
                </c:pt>
                <c:pt idx="65">
                  <c:v>-1.2630304809508001E-2</c:v>
                </c:pt>
                <c:pt idx="66">
                  <c:v>-7.8690794654238793E-3</c:v>
                </c:pt>
                <c:pt idx="67">
                  <c:v>-1.67304219433607E-3</c:v>
                </c:pt>
                <c:pt idx="68">
                  <c:v>1.39437445536664E-2</c:v>
                </c:pt>
                <c:pt idx="69">
                  <c:v>2.4431900654992501E-2</c:v>
                </c:pt>
                <c:pt idx="70">
                  <c:v>3.32098791855387E-2</c:v>
                </c:pt>
                <c:pt idx="71">
                  <c:v>3.8540424308238501E-2</c:v>
                </c:pt>
                <c:pt idx="72">
                  <c:v>4.0973849580811503E-2</c:v>
                </c:pt>
                <c:pt idx="73">
                  <c:v>3.9180453759720603E-2</c:v>
                </c:pt>
                <c:pt idx="74">
                  <c:v>3.5434238693404597E-2</c:v>
                </c:pt>
                <c:pt idx="75">
                  <c:v>3.1061842432519599E-2</c:v>
                </c:pt>
                <c:pt idx="76">
                  <c:v>2.6741393915513698E-2</c:v>
                </c:pt>
                <c:pt idx="77">
                  <c:v>2.27751031349375E-2</c:v>
                </c:pt>
                <c:pt idx="78">
                  <c:v>1.92674472672811E-2</c:v>
                </c:pt>
                <c:pt idx="79">
                  <c:v>1.62271245918852E-2</c:v>
                </c:pt>
                <c:pt idx="80">
                  <c:v>1.36210239721764E-2</c:v>
                </c:pt>
                <c:pt idx="81">
                  <c:v>1.1401139174363599E-2</c:v>
                </c:pt>
                <c:pt idx="82">
                  <c:v>9.5171916933429503E-3</c:v>
                </c:pt>
                <c:pt idx="83">
                  <c:v>7.9220545728720705E-3</c:v>
                </c:pt>
                <c:pt idx="84">
                  <c:v>6.5737029784634204E-3</c:v>
                </c:pt>
                <c:pt idx="85">
                  <c:v>5.4355720540354502E-3</c:v>
                </c:pt>
                <c:pt idx="86">
                  <c:v>4.4762399395534697E-3</c:v>
                </c:pt>
                <c:pt idx="87">
                  <c:v>3.6688687607449501E-3</c:v>
                </c:pt>
                <c:pt idx="88">
                  <c:v>2.9905986821175999E-3</c:v>
                </c:pt>
                <c:pt idx="89">
                  <c:v>2.4219765999775799E-3</c:v>
                </c:pt>
                <c:pt idx="90">
                  <c:v>1.94644842714161E-3</c:v>
                </c:pt>
                <c:pt idx="91">
                  <c:v>1.54992052586371E-3</c:v>
                </c:pt>
                <c:pt idx="92">
                  <c:v>1.2203861842829101E-3</c:v>
                </c:pt>
                <c:pt idx="93">
                  <c:v>9.4760965443938005E-4</c:v>
                </c:pt>
                <c:pt idx="94">
                  <c:v>7.2285965459347899E-4</c:v>
                </c:pt>
                <c:pt idx="95">
                  <c:v>5.3868475075525895E-4</c:v>
                </c:pt>
                <c:pt idx="96">
                  <c:v>3.8872393190802302E-4</c:v>
                </c:pt>
                <c:pt idx="97">
                  <c:v>2.6754665817385501E-4</c:v>
                </c:pt>
                <c:pt idx="98">
                  <c:v>1.7051756093259599E-4</c:v>
                </c:pt>
                <c:pt idx="99">
                  <c:v>9.3681764698368605E-5</c:v>
                </c:pt>
                <c:pt idx="100">
                  <c:v>3.3667475652259999E-5</c:v>
                </c:pt>
                <c:pt idx="101">
                  <c:v>-1.23969506868346E-5</c:v>
                </c:pt>
                <c:pt idx="102">
                  <c:v>-4.6953776952259097E-5</c:v>
                </c:pt>
                <c:pt idx="103">
                  <c:v>-7.2076408191956302E-5</c:v>
                </c:pt>
                <c:pt idx="104">
                  <c:v>-8.9521269536284499E-5</c:v>
                </c:pt>
                <c:pt idx="105">
                  <c:v>-1.0077236538175999E-4</c:v>
                </c:pt>
                <c:pt idx="106">
                  <c:v>-1.07079626519172E-4</c:v>
                </c:pt>
                <c:pt idx="107">
                  <c:v>-1.09491968694267E-4</c:v>
                </c:pt>
                <c:pt idx="108">
                  <c:v>-1.0888583512396699E-4</c:v>
                </c:pt>
                <c:pt idx="109">
                  <c:v>-1.05989870874041E-4</c:v>
                </c:pt>
                <c:pt idx="110">
                  <c:v>-1.01406274071575E-4</c:v>
                </c:pt>
                <c:pt idx="111">
                  <c:v>-9.5629283820653695E-5</c:v>
                </c:pt>
                <c:pt idx="112">
                  <c:v>-8.9061194229131903E-5</c:v>
                </c:pt>
                <c:pt idx="113">
                  <c:v>-8.2026225515220705E-5</c:v>
                </c:pt>
                <c:pt idx="114">
                  <c:v>-7.4782534586704294E-5</c:v>
                </c:pt>
                <c:pt idx="115">
                  <c:v>-6.7532607000443497E-5</c:v>
                </c:pt>
                <c:pt idx="116">
                  <c:v>-6.0432238361370199E-5</c:v>
                </c:pt>
                <c:pt idx="117">
                  <c:v>-5.3598284817794103E-5</c:v>
                </c:pt>
                <c:pt idx="118">
                  <c:v>-4.71153383798279E-5</c:v>
                </c:pt>
                <c:pt idx="119">
                  <c:v>-4.1041462535009001E-5</c:v>
                </c:pt>
                <c:pt idx="120">
                  <c:v>-3.5413106411297899E-5</c:v>
                </c:pt>
                <c:pt idx="121">
                  <c:v>-3.0249301014451501E-5</c:v>
                </c:pt>
                <c:pt idx="122">
                  <c:v>-2.55552284144868E-5</c:v>
                </c:pt>
                <c:pt idx="123">
                  <c:v>-2.1325243825099701E-5</c:v>
                </c:pt>
                <c:pt idx="124">
                  <c:v>-1.75454210263958E-5</c:v>
                </c:pt>
                <c:pt idx="125">
                  <c:v>-1.4195683294197199E-5</c:v>
                </c:pt>
                <c:pt idx="126">
                  <c:v>-1.12515747306397E-5</c:v>
                </c:pt>
                <c:pt idx="127">
                  <c:v>-8.6857204877460895E-6</c:v>
                </c:pt>
                <c:pt idx="128">
                  <c:v>-6.4690187132213702E-6</c:v>
                </c:pt>
                <c:pt idx="129">
                  <c:v>-4.5716020235567004E-6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0E-4C95-A032-60675C129E61}"/>
            </c:ext>
          </c:extLst>
        </c:ser>
        <c:ser>
          <c:idx val="6"/>
          <c:order val="5"/>
          <c:tx>
            <c:strRef>
              <c:f>EA_output_obs_with_text!$AZ$1</c:f>
              <c:strCache>
                <c:ptCount val="1"/>
                <c:pt idx="0">
                  <c:v>Anticipated (t+5|t)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-3.7695085329858598E-3</c:v>
                </c:pt>
                <c:pt idx="8">
                  <c:v>-1.8493376807997002E-2</c:v>
                </c:pt>
                <c:pt idx="9">
                  <c:v>-2.1715243164640401E-2</c:v>
                </c:pt>
                <c:pt idx="10">
                  <c:v>-2.09717596243734E-2</c:v>
                </c:pt>
                <c:pt idx="11">
                  <c:v>-2.4861410778059201E-2</c:v>
                </c:pt>
                <c:pt idx="12">
                  <c:v>-1.8913074594913499E-2</c:v>
                </c:pt>
                <c:pt idx="13">
                  <c:v>-2.6064321070138601E-3</c:v>
                </c:pt>
                <c:pt idx="14">
                  <c:v>1.00782675545769E-2</c:v>
                </c:pt>
                <c:pt idx="15">
                  <c:v>1.54755870001773E-2</c:v>
                </c:pt>
                <c:pt idx="16">
                  <c:v>1.47272710397943E-2</c:v>
                </c:pt>
                <c:pt idx="17">
                  <c:v>1.20881767716449E-2</c:v>
                </c:pt>
                <c:pt idx="18">
                  <c:v>3.0207454177473399E-2</c:v>
                </c:pt>
                <c:pt idx="19">
                  <c:v>4.1551677700459498E-2</c:v>
                </c:pt>
                <c:pt idx="20">
                  <c:v>4.3529575797090901E-2</c:v>
                </c:pt>
                <c:pt idx="21">
                  <c:v>4.5383940529084198E-2</c:v>
                </c:pt>
                <c:pt idx="22">
                  <c:v>5.2563475452816498E-2</c:v>
                </c:pt>
                <c:pt idx="23">
                  <c:v>6.1548446852019899E-2</c:v>
                </c:pt>
                <c:pt idx="24">
                  <c:v>6.4065898714115596E-2</c:v>
                </c:pt>
                <c:pt idx="25">
                  <c:v>6.6607548968587393E-2</c:v>
                </c:pt>
                <c:pt idx="26">
                  <c:v>5.8043539131859799E-2</c:v>
                </c:pt>
                <c:pt idx="27">
                  <c:v>4.3078491052543903E-2</c:v>
                </c:pt>
                <c:pt idx="28">
                  <c:v>2.3091550748099401E-2</c:v>
                </c:pt>
                <c:pt idx="29">
                  <c:v>-3.3277951379871301E-3</c:v>
                </c:pt>
                <c:pt idx="30">
                  <c:v>-1.2900252018059701E-2</c:v>
                </c:pt>
                <c:pt idx="31">
                  <c:v>-3.2776609897291198E-2</c:v>
                </c:pt>
                <c:pt idx="32">
                  <c:v>-5.3413042935162199E-2</c:v>
                </c:pt>
                <c:pt idx="33">
                  <c:v>-6.3663940619856293E-2</c:v>
                </c:pt>
                <c:pt idx="34">
                  <c:v>-7.9691054686980206E-2</c:v>
                </c:pt>
                <c:pt idx="35">
                  <c:v>-7.8536729284350695E-2</c:v>
                </c:pt>
                <c:pt idx="36">
                  <c:v>-8.2056494412586098E-2</c:v>
                </c:pt>
                <c:pt idx="37">
                  <c:v>-8.0674277966914495E-2</c:v>
                </c:pt>
                <c:pt idx="38">
                  <c:v>-7.17495771527948E-2</c:v>
                </c:pt>
                <c:pt idx="39">
                  <c:v>-6.4974827837686905E-2</c:v>
                </c:pt>
                <c:pt idx="40">
                  <c:v>-5.3907977350778201E-2</c:v>
                </c:pt>
                <c:pt idx="41">
                  <c:v>-4.3916284237721002E-2</c:v>
                </c:pt>
                <c:pt idx="42">
                  <c:v>-4.3166188674777103E-2</c:v>
                </c:pt>
                <c:pt idx="43">
                  <c:v>-3.3692192936177298E-2</c:v>
                </c:pt>
                <c:pt idx="44">
                  <c:v>-2.1899086016163999E-2</c:v>
                </c:pt>
                <c:pt idx="45">
                  <c:v>-1.12315471189846E-2</c:v>
                </c:pt>
                <c:pt idx="46">
                  <c:v>2.8268429597267399E-3</c:v>
                </c:pt>
                <c:pt idx="47">
                  <c:v>1.5456982219692701E-2</c:v>
                </c:pt>
                <c:pt idx="48">
                  <c:v>2.5898269219174298E-2</c:v>
                </c:pt>
                <c:pt idx="49">
                  <c:v>4.4270954107204497E-2</c:v>
                </c:pt>
                <c:pt idx="50">
                  <c:v>4.7698819843521097E-2</c:v>
                </c:pt>
                <c:pt idx="51">
                  <c:v>5.5376951773911498E-2</c:v>
                </c:pt>
                <c:pt idx="52">
                  <c:v>4.9722362620608897E-2</c:v>
                </c:pt>
                <c:pt idx="53">
                  <c:v>3.6814641580111197E-2</c:v>
                </c:pt>
                <c:pt idx="54">
                  <c:v>1.9118487812136702E-2</c:v>
                </c:pt>
                <c:pt idx="55">
                  <c:v>8.4030808278681896E-4</c:v>
                </c:pt>
                <c:pt idx="56">
                  <c:v>-1.65231517393899E-2</c:v>
                </c:pt>
                <c:pt idx="57">
                  <c:v>-1.43167068417597E-2</c:v>
                </c:pt>
                <c:pt idx="58">
                  <c:v>-1.37027049482931E-2</c:v>
                </c:pt>
                <c:pt idx="59">
                  <c:v>-2.9689452658251299E-2</c:v>
                </c:pt>
                <c:pt idx="60">
                  <c:v>-3.9281226334734597E-2</c:v>
                </c:pt>
                <c:pt idx="61">
                  <c:v>-4.61567936898922E-2</c:v>
                </c:pt>
                <c:pt idx="62">
                  <c:v>-4.4256249254302098E-2</c:v>
                </c:pt>
                <c:pt idx="63">
                  <c:v>-5.2250762845149297E-2</c:v>
                </c:pt>
                <c:pt idx="64">
                  <c:v>-6.0434275248062899E-2</c:v>
                </c:pt>
                <c:pt idx="65">
                  <c:v>-6.2504349322993202E-2</c:v>
                </c:pt>
                <c:pt idx="66">
                  <c:v>-5.6797318286163599E-2</c:v>
                </c:pt>
                <c:pt idx="67">
                  <c:v>-4.6204538694937403E-2</c:v>
                </c:pt>
                <c:pt idx="68">
                  <c:v>-2.90348137133404E-2</c:v>
                </c:pt>
                <c:pt idx="69">
                  <c:v>-1.22670634951213E-2</c:v>
                </c:pt>
                <c:pt idx="70">
                  <c:v>3.8188964378920599E-3</c:v>
                </c:pt>
                <c:pt idx="71">
                  <c:v>1.6726092028689001E-2</c:v>
                </c:pt>
                <c:pt idx="72">
                  <c:v>2.4980437009448801E-2</c:v>
                </c:pt>
                <c:pt idx="73">
                  <c:v>2.94089399711444E-2</c:v>
                </c:pt>
                <c:pt idx="74">
                  <c:v>2.9484237478815602E-2</c:v>
                </c:pt>
                <c:pt idx="75">
                  <c:v>2.7373904021253299E-2</c:v>
                </c:pt>
                <c:pt idx="76">
                  <c:v>2.4397552156315901E-2</c:v>
                </c:pt>
                <c:pt idx="77">
                  <c:v>2.1256466049721898E-2</c:v>
                </c:pt>
                <c:pt idx="78">
                  <c:v>1.8282139958041101E-2</c:v>
                </c:pt>
                <c:pt idx="79">
                  <c:v>1.5606810193607599E-2</c:v>
                </c:pt>
                <c:pt idx="80">
                  <c:v>1.32634646731848E-2</c:v>
                </c:pt>
                <c:pt idx="81">
                  <c:v>1.12397143328914E-2</c:v>
                </c:pt>
                <c:pt idx="82">
                  <c:v>9.5051152298342E-3</c:v>
                </c:pt>
                <c:pt idx="83">
                  <c:v>8.0242712377080298E-3</c:v>
                </c:pt>
                <c:pt idx="84">
                  <c:v>6.7626883767272902E-3</c:v>
                </c:pt>
                <c:pt idx="85">
                  <c:v>5.6890853345756796E-3</c:v>
                </c:pt>
                <c:pt idx="86">
                  <c:v>4.7760474232361998E-3</c:v>
                </c:pt>
                <c:pt idx="87">
                  <c:v>3.9999535949618997E-3</c:v>
                </c:pt>
                <c:pt idx="88">
                  <c:v>3.3406198825858E-3</c:v>
                </c:pt>
                <c:pt idx="89">
                  <c:v>2.7808626605357201E-3</c:v>
                </c:pt>
                <c:pt idx="90">
                  <c:v>2.3060696532395601E-3</c:v>
                </c:pt>
                <c:pt idx="91">
                  <c:v>1.9038125280941599E-3</c:v>
                </c:pt>
                <c:pt idx="92">
                  <c:v>1.56351045302237E-3</c:v>
                </c:pt>
                <c:pt idx="93">
                  <c:v>1.2761435596754199E-3</c:v>
                </c:pt>
                <c:pt idx="94">
                  <c:v>1.0340112920476201E-3</c:v>
                </c:pt>
                <c:pt idx="95">
                  <c:v>8.3052955454290605E-4</c:v>
                </c:pt>
                <c:pt idx="96">
                  <c:v>6.6006073050906596E-4</c:v>
                </c:pt>
                <c:pt idx="97">
                  <c:v>5.1777125711035903E-4</c:v>
                </c:pt>
                <c:pt idx="98">
                  <c:v>3.99512176392029E-4</c:v>
                </c:pt>
                <c:pt idx="99">
                  <c:v>3.0171879373048002E-4</c:v>
                </c:pt>
                <c:pt idx="100">
                  <c:v>2.2132621107995301E-4</c:v>
                </c:pt>
                <c:pt idx="101">
                  <c:v>1.5569805029568199E-4</c:v>
                </c:pt>
                <c:pt idx="102">
                  <c:v>1.0256614441733599E-4</c:v>
                </c:pt>
                <c:pt idx="103">
                  <c:v>5.9979361197545699E-5</c:v>
                </c:pt>
                <c:pt idx="104">
                  <c:v>2.62600438873289E-5</c:v>
                </c:pt>
                <c:pt idx="105">
                  <c:v>-3.3180524700707799E-8</c:v>
                </c:pt>
                <c:pt idx="106">
                  <c:v>-2.0137256722323101E-5</c:v>
                </c:pt>
                <c:pt idx="107">
                  <c:v>-3.5112071189168803E-5</c:v>
                </c:pt>
                <c:pt idx="108">
                  <c:v>-4.58640401219653E-5</c:v>
                </c:pt>
                <c:pt idx="109">
                  <c:v>-5.3166496665153E-5</c:v>
                </c:pt>
                <c:pt idx="110">
                  <c:v>-5.7677359289272701E-5</c:v>
                </c:pt>
                <c:pt idx="111">
                  <c:v>-5.9954481376424699E-5</c:v>
                </c:pt>
                <c:pt idx="112">
                  <c:v>-6.0469015064674897E-5</c:v>
                </c:pt>
                <c:pt idx="113">
                  <c:v>-5.9617067485554202E-5</c:v>
                </c:pt>
                <c:pt idx="114">
                  <c:v>-5.7729882512197898E-5</c:v>
                </c:pt>
                <c:pt idx="115">
                  <c:v>-5.5082744212250601E-5</c:v>
                </c:pt>
                <c:pt idx="116">
                  <c:v>-5.19027678813791E-5</c:v>
                </c:pt>
                <c:pt idx="117">
                  <c:v>-4.8375719597792198E-5</c:v>
                </c:pt>
                <c:pt idx="118">
                  <c:v>-4.4651984683583502E-5</c:v>
                </c:pt>
                <c:pt idx="119">
                  <c:v>-4.0851788465394102E-5</c:v>
                </c:pt>
                <c:pt idx="120">
                  <c:v>-3.7069758625970698E-5</c:v>
                </c:pt>
                <c:pt idx="121">
                  <c:v>-3.3378906685072499E-5</c:v>
                </c:pt>
                <c:pt idx="122">
                  <c:v>-2.9834096300556399E-5</c:v>
                </c:pt>
                <c:pt idx="123">
                  <c:v>-2.6475057780034598E-5</c:v>
                </c:pt>
                <c:pt idx="124">
                  <c:v>-2.3329001150711301E-5</c:v>
                </c:pt>
                <c:pt idx="125">
                  <c:v>-2.0412874116532599E-5</c:v>
                </c:pt>
                <c:pt idx="126">
                  <c:v>-1.7735306050028099E-5</c:v>
                </c:pt>
                <c:pt idx="127">
                  <c:v>-1.5298274670752399E-5</c:v>
                </c:pt>
                <c:pt idx="128">
                  <c:v>-1.3098528132653699E-5</c:v>
                </c:pt>
                <c:pt idx="129">
                  <c:v>-1.1128791782846399E-5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0E-4C95-A032-60675C129E61}"/>
            </c:ext>
          </c:extLst>
        </c:ser>
        <c:ser>
          <c:idx val="7"/>
          <c:order val="6"/>
          <c:tx>
            <c:strRef>
              <c:f>EA_output_obs_with_text!$BA$1</c:f>
              <c:strCache>
                <c:ptCount val="1"/>
                <c:pt idx="0">
                  <c:v>Anticipated (t+6|t)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-3.2380133473209798E-3</c:v>
                </c:pt>
                <c:pt idx="8">
                  <c:v>-2.0410624875672499E-2</c:v>
                </c:pt>
                <c:pt idx="9">
                  <c:v>-4.3017455441699097E-2</c:v>
                </c:pt>
                <c:pt idx="10">
                  <c:v>-6.9045326417658995E-2</c:v>
                </c:pt>
                <c:pt idx="11">
                  <c:v>-0.10207291027359</c:v>
                </c:pt>
                <c:pt idx="12">
                  <c:v>-0.13434148112467001</c:v>
                </c:pt>
                <c:pt idx="13">
                  <c:v>-0.159349352482687</c:v>
                </c:pt>
                <c:pt idx="14">
                  <c:v>-0.18392932207434701</c:v>
                </c:pt>
                <c:pt idx="15">
                  <c:v>-0.20848880510731699</c:v>
                </c:pt>
                <c:pt idx="16">
                  <c:v>-0.233248863968052</c:v>
                </c:pt>
                <c:pt idx="17">
                  <c:v>-0.25736418053661902</c:v>
                </c:pt>
                <c:pt idx="18">
                  <c:v>-0.25880112298340702</c:v>
                </c:pt>
                <c:pt idx="19">
                  <c:v>-0.24046605484479699</c:v>
                </c:pt>
                <c:pt idx="20">
                  <c:v>-0.214737626952616</c:v>
                </c:pt>
                <c:pt idx="21">
                  <c:v>-0.18738216915176301</c:v>
                </c:pt>
                <c:pt idx="22">
                  <c:v>-0.15743389781073</c:v>
                </c:pt>
                <c:pt idx="23">
                  <c:v>-0.123753485495584</c:v>
                </c:pt>
                <c:pt idx="24">
                  <c:v>-8.09242882091602E-2</c:v>
                </c:pt>
                <c:pt idx="25">
                  <c:v>-2.7380096543606802E-2</c:v>
                </c:pt>
                <c:pt idx="26">
                  <c:v>2.4825575380106601E-2</c:v>
                </c:pt>
                <c:pt idx="27">
                  <c:v>6.83972801709756E-2</c:v>
                </c:pt>
                <c:pt idx="28">
                  <c:v>9.8441968450286799E-2</c:v>
                </c:pt>
                <c:pt idx="29">
                  <c:v>0.108619651119574</c:v>
                </c:pt>
                <c:pt idx="30">
                  <c:v>0.111938754667539</c:v>
                </c:pt>
                <c:pt idx="31">
                  <c:v>0.104380430879508</c:v>
                </c:pt>
                <c:pt idx="32">
                  <c:v>8.5728566173656803E-2</c:v>
                </c:pt>
                <c:pt idx="33">
                  <c:v>6.3384640290024705E-2</c:v>
                </c:pt>
                <c:pt idx="34">
                  <c:v>3.3009471914735501E-2</c:v>
                </c:pt>
                <c:pt idx="35">
                  <c:v>6.2661680498902203E-3</c:v>
                </c:pt>
                <c:pt idx="36">
                  <c:v>-1.55321919911478E-2</c:v>
                </c:pt>
                <c:pt idx="37">
                  <c:v>-3.1725637442733601E-2</c:v>
                </c:pt>
                <c:pt idx="38">
                  <c:v>-3.8875499744197503E-2</c:v>
                </c:pt>
                <c:pt idx="39">
                  <c:v>-3.73371837570491E-2</c:v>
                </c:pt>
                <c:pt idx="40">
                  <c:v>-2.77848543495916E-2</c:v>
                </c:pt>
                <c:pt idx="41">
                  <c:v>-9.3564188742863708E-3</c:v>
                </c:pt>
                <c:pt idx="42">
                  <c:v>8.3657208837129692E-3</c:v>
                </c:pt>
                <c:pt idx="43">
                  <c:v>3.0945229961268899E-2</c:v>
                </c:pt>
                <c:pt idx="44">
                  <c:v>5.8070729500636603E-2</c:v>
                </c:pt>
                <c:pt idx="45">
                  <c:v>8.6073430541381599E-2</c:v>
                </c:pt>
                <c:pt idx="46">
                  <c:v>0.115945164594472</c:v>
                </c:pt>
                <c:pt idx="47">
                  <c:v>0.14553155720953401</c:v>
                </c:pt>
                <c:pt idx="48">
                  <c:v>0.17048200566913599</c:v>
                </c:pt>
                <c:pt idx="49">
                  <c:v>0.200310559225091</c:v>
                </c:pt>
                <c:pt idx="50">
                  <c:v>0.226785421002973</c:v>
                </c:pt>
                <c:pt idx="51">
                  <c:v>0.254438180695715</c:v>
                </c:pt>
                <c:pt idx="52">
                  <c:v>0.276134410389556</c:v>
                </c:pt>
                <c:pt idx="53">
                  <c:v>0.28862818182299999</c:v>
                </c:pt>
                <c:pt idx="54">
                  <c:v>0.289409800069861</c:v>
                </c:pt>
                <c:pt idx="55">
                  <c:v>0.28300009636900902</c:v>
                </c:pt>
                <c:pt idx="56">
                  <c:v>0.26749949210597201</c:v>
                </c:pt>
                <c:pt idx="57">
                  <c:v>0.25934138312413202</c:v>
                </c:pt>
                <c:pt idx="58">
                  <c:v>0.25355168441425802</c:v>
                </c:pt>
                <c:pt idx="59">
                  <c:v>0.22407934708043001</c:v>
                </c:pt>
                <c:pt idx="60">
                  <c:v>0.19527449535550401</c:v>
                </c:pt>
                <c:pt idx="61">
                  <c:v>0.16727939730622499</c:v>
                </c:pt>
                <c:pt idx="62">
                  <c:v>0.14869984653590401</c:v>
                </c:pt>
                <c:pt idx="63">
                  <c:v>0.13301342311592401</c:v>
                </c:pt>
                <c:pt idx="64">
                  <c:v>0.12140277090953699</c:v>
                </c:pt>
                <c:pt idx="65">
                  <c:v>0.102267178991731</c:v>
                </c:pt>
                <c:pt idx="66">
                  <c:v>8.5694887699916206E-2</c:v>
                </c:pt>
                <c:pt idx="67">
                  <c:v>7.2456422241148094E-2</c:v>
                </c:pt>
                <c:pt idx="68">
                  <c:v>6.8027606042152605E-2</c:v>
                </c:pt>
                <c:pt idx="69">
                  <c:v>6.5800504994779199E-2</c:v>
                </c:pt>
                <c:pt idx="70">
                  <c:v>6.7914519924707595E-2</c:v>
                </c:pt>
                <c:pt idx="71">
                  <c:v>7.0534196892578199E-2</c:v>
                </c:pt>
                <c:pt idx="72">
                  <c:v>7.1493025778107705E-2</c:v>
                </c:pt>
                <c:pt idx="73">
                  <c:v>6.9495426868853502E-2</c:v>
                </c:pt>
                <c:pt idx="74">
                  <c:v>6.51809938816615E-2</c:v>
                </c:pt>
                <c:pt idx="75">
                  <c:v>5.8239301970295997E-2</c:v>
                </c:pt>
                <c:pt idx="76">
                  <c:v>5.0418452285067902E-2</c:v>
                </c:pt>
                <c:pt idx="77">
                  <c:v>4.2760005593396301E-2</c:v>
                </c:pt>
                <c:pt idx="78">
                  <c:v>3.5768514062293602E-2</c:v>
                </c:pt>
                <c:pt idx="79">
                  <c:v>2.9627827579676001E-2</c:v>
                </c:pt>
                <c:pt idx="80">
                  <c:v>2.4354210960575901E-2</c:v>
                </c:pt>
                <c:pt idx="81">
                  <c:v>1.9886658405227801E-2</c:v>
                </c:pt>
                <c:pt idx="82">
                  <c:v>1.6135076106973598E-2</c:v>
                </c:pt>
                <c:pt idx="83">
                  <c:v>1.30040225460454E-2</c:v>
                </c:pt>
                <c:pt idx="84">
                  <c:v>1.0403374831532501E-2</c:v>
                </c:pt>
                <c:pt idx="85">
                  <c:v>8.2524042500707103E-3</c:v>
                </c:pt>
                <c:pt idx="86">
                  <c:v>6.4807137680447302E-3</c:v>
                </c:pt>
                <c:pt idx="87">
                  <c:v>5.0277900790934998E-3</c:v>
                </c:pt>
                <c:pt idx="88">
                  <c:v>3.8420236783595599E-3</c:v>
                </c:pt>
                <c:pt idx="89">
                  <c:v>2.8795940019169701E-3</c:v>
                </c:pt>
                <c:pt idx="90">
                  <c:v>2.10339247859103E-3</c:v>
                </c:pt>
                <c:pt idx="91">
                  <c:v>1.4820497171705901E-3</c:v>
                </c:pt>
                <c:pt idx="92">
                  <c:v>9.8908430536553201E-4</c:v>
                </c:pt>
                <c:pt idx="93">
                  <c:v>6.0216973961828399E-4</c:v>
                </c:pt>
                <c:pt idx="94">
                  <c:v>3.02508035761336E-4</c:v>
                </c:pt>
                <c:pt idx="95">
                  <c:v>7.4296457519533403E-5</c:v>
                </c:pt>
                <c:pt idx="96">
                  <c:v>-9.5725824704659905E-5</c:v>
                </c:pt>
                <c:pt idx="97">
                  <c:v>-2.1866302135909301E-4</c:v>
                </c:pt>
                <c:pt idx="98">
                  <c:v>-3.0379027986902001E-4</c:v>
                </c:pt>
                <c:pt idx="99">
                  <c:v>-3.5883232491765502E-4</c:v>
                </c:pt>
                <c:pt idx="100">
                  <c:v>-3.9020064715612702E-4</c:v>
                </c:pt>
                <c:pt idx="101">
                  <c:v>-4.0319553586417201E-4</c:v>
                </c:pt>
                <c:pt idx="102">
                  <c:v>-4.0217825830104201E-4</c:v>
                </c:pt>
                <c:pt idx="103">
                  <c:v>-3.9071785284242202E-4</c:v>
                </c:pt>
                <c:pt idx="104">
                  <c:v>-3.7171630271713003E-4</c:v>
                </c:pt>
                <c:pt idx="105">
                  <c:v>-3.4751527136994898E-4</c:v>
                </c:pt>
                <c:pt idx="106">
                  <c:v>-3.1998709061465303E-4</c:v>
                </c:pt>
                <c:pt idx="107">
                  <c:v>-2.9061228284650098E-4</c:v>
                </c:pt>
                <c:pt idx="108">
                  <c:v>-2.6054555518875998E-4</c:v>
                </c:pt>
                <c:pt idx="109">
                  <c:v>-2.3067191529577399E-4</c:v>
                </c:pt>
                <c:pt idx="110">
                  <c:v>-2.0165431626757799E-4</c:v>
                </c:pt>
                <c:pt idx="111">
                  <c:v>-1.7397403399141201E-4</c:v>
                </c:pt>
                <c:pt idx="112">
                  <c:v>-1.4796480779661201E-4</c:v>
                </c:pt>
                <c:pt idx="113">
                  <c:v>-1.2384162928730599E-4</c:v>
                </c:pt>
                <c:pt idx="114">
                  <c:v>-1.01724940220463E-4</c:v>
                </c:pt>
                <c:pt idx="115">
                  <c:v>-8.1660894705980297E-5</c:v>
                </c:pt>
                <c:pt idx="116">
                  <c:v>-6.3638250830621996E-5</c:v>
                </c:pt>
                <c:pt idx="117">
                  <c:v>-4.7602379577579203E-5</c:v>
                </c:pt>
                <c:pt idx="118">
                  <c:v>-3.3466812583902598E-5</c:v>
                </c:pt>
                <c:pt idx="119">
                  <c:v>-2.1122693156468E-5</c:v>
                </c:pt>
                <c:pt idx="120">
                  <c:v>-1.04464456495827E-5</c:v>
                </c:pt>
                <c:pt idx="121">
                  <c:v>-1.30593562757206E-6</c:v>
                </c:pt>
                <c:pt idx="122">
                  <c:v>6.43464377753971E-6</c:v>
                </c:pt>
                <c:pt idx="123">
                  <c:v>1.2910956060710101E-5</c:v>
                </c:pt>
                <c:pt idx="124">
                  <c:v>1.8255600819564701E-5</c:v>
                </c:pt>
                <c:pt idx="125">
                  <c:v>2.2595937615412001E-5</c:v>
                </c:pt>
                <c:pt idx="126">
                  <c:v>2.6052524575929699E-5</c:v>
                </c:pt>
                <c:pt idx="127">
                  <c:v>2.8738060632589801E-5</c:v>
                </c:pt>
                <c:pt idx="128">
                  <c:v>3.0756736455022401E-5</c:v>
                </c:pt>
                <c:pt idx="129">
                  <c:v>3.2203913243625203E-5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0E-4C95-A032-60675C12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EA_output_obs_with_text!$BB$1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EA_output_obs_with_text!$BB$2:$BB$132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-8.1211907769358854E-2</c:v>
                </c:pt>
                <c:pt idx="8">
                  <c:v>-4.6836095832954838E-2</c:v>
                </c:pt>
                <c:pt idx="9">
                  <c:v>-7.1908660533991364E-2</c:v>
                </c:pt>
                <c:pt idx="10">
                  <c:v>-0.11413111402579984</c:v>
                </c:pt>
                <c:pt idx="11">
                  <c:v>-0.30153106039593053</c:v>
                </c:pt>
                <c:pt idx="12">
                  <c:v>-0.18816951760206468</c:v>
                </c:pt>
                <c:pt idx="13">
                  <c:v>-0.1227752853969174</c:v>
                </c:pt>
                <c:pt idx="14">
                  <c:v>-0.25476802085375649</c:v>
                </c:pt>
                <c:pt idx="15">
                  <c:v>-0.41070666516324578</c:v>
                </c:pt>
                <c:pt idx="16">
                  <c:v>-0.4982876265757053</c:v>
                </c:pt>
                <c:pt idx="17">
                  <c:v>-0.84859505158922988</c:v>
                </c:pt>
                <c:pt idx="18">
                  <c:v>-0.87129725827574367</c:v>
                </c:pt>
                <c:pt idx="19">
                  <c:v>-0.79958430712661988</c:v>
                </c:pt>
                <c:pt idx="20">
                  <c:v>-0.76138200170682691</c:v>
                </c:pt>
                <c:pt idx="21">
                  <c:v>-0.97740385661443752</c:v>
                </c:pt>
                <c:pt idx="22">
                  <c:v>-1.1626303074060491</c:v>
                </c:pt>
                <c:pt idx="23">
                  <c:v>-1.4564062030210585</c:v>
                </c:pt>
                <c:pt idx="24">
                  <c:v>-1.9132979124631828</c:v>
                </c:pt>
                <c:pt idx="25">
                  <c:v>-2.0265755826223821</c:v>
                </c:pt>
                <c:pt idx="26">
                  <c:v>-2.0952394792944373</c:v>
                </c:pt>
                <c:pt idx="27">
                  <c:v>-2.1729013140310038</c:v>
                </c:pt>
                <c:pt idx="28">
                  <c:v>-2.5127112997700554</c:v>
                </c:pt>
                <c:pt idx="29">
                  <c:v>-2.712995549402935</c:v>
                </c:pt>
                <c:pt idx="30">
                  <c:v>-2.6073422894968852</c:v>
                </c:pt>
                <c:pt idx="31">
                  <c:v>-2.6076340178338864</c:v>
                </c:pt>
                <c:pt idx="32">
                  <c:v>-2.8271419603442949</c:v>
                </c:pt>
                <c:pt idx="33">
                  <c:v>-2.5676342452774628</c:v>
                </c:pt>
                <c:pt idx="34">
                  <c:v>-2.5938089309304795</c:v>
                </c:pt>
                <c:pt idx="35">
                  <c:v>-2.4412046231879376</c:v>
                </c:pt>
                <c:pt idx="36">
                  <c:v>-2.2234226435956099</c:v>
                </c:pt>
                <c:pt idx="37">
                  <c:v>-2.0447933640095388</c:v>
                </c:pt>
                <c:pt idx="38">
                  <c:v>-1.9003549485292406</c:v>
                </c:pt>
                <c:pt idx="39">
                  <c:v>-1.6865538488299134</c:v>
                </c:pt>
                <c:pt idx="40">
                  <c:v>-1.4699249415733711</c:v>
                </c:pt>
                <c:pt idx="41">
                  <c:v>-1.2619463724095299</c:v>
                </c:pt>
                <c:pt idx="42">
                  <c:v>-1.2643461937285416</c:v>
                </c:pt>
                <c:pt idx="43">
                  <c:v>-1.0210391081676149</c:v>
                </c:pt>
                <c:pt idx="44">
                  <c:v>-0.74411032100677754</c:v>
                </c:pt>
                <c:pt idx="45">
                  <c:v>-0.37970248115104532</c:v>
                </c:pt>
                <c:pt idx="46">
                  <c:v>-0.1726695149275197</c:v>
                </c:pt>
                <c:pt idx="47">
                  <c:v>5.4958444283886132E-2</c:v>
                </c:pt>
                <c:pt idx="48">
                  <c:v>0.16231998385120461</c:v>
                </c:pt>
                <c:pt idx="49">
                  <c:v>0.34557840056717692</c:v>
                </c:pt>
                <c:pt idx="50">
                  <c:v>0.37436534416507727</c:v>
                </c:pt>
                <c:pt idx="51">
                  <c:v>0.42058645754990781</c:v>
                </c:pt>
                <c:pt idx="52">
                  <c:v>-0.23472735066135109</c:v>
                </c:pt>
                <c:pt idx="53">
                  <c:v>-1.2298590571495365</c:v>
                </c:pt>
                <c:pt idx="54">
                  <c:v>-2.5055260304699978</c:v>
                </c:pt>
                <c:pt idx="55">
                  <c:v>-3.5439118988604976</c:v>
                </c:pt>
                <c:pt idx="56">
                  <c:v>-3.7611841677715594</c:v>
                </c:pt>
                <c:pt idx="57">
                  <c:v>-2.1430887972139905</c:v>
                </c:pt>
                <c:pt idx="58">
                  <c:v>-0.8426132733788102</c:v>
                </c:pt>
                <c:pt idx="59">
                  <c:v>-0.49067028935365919</c:v>
                </c:pt>
                <c:pt idx="60">
                  <c:v>-2.0493128335522581E-2</c:v>
                </c:pt>
                <c:pt idx="61">
                  <c:v>0.28428818707299996</c:v>
                </c:pt>
                <c:pt idx="62">
                  <c:v>0.29831478019787927</c:v>
                </c:pt>
                <c:pt idx="63">
                  <c:v>-0.20209984431587216</c:v>
                </c:pt>
                <c:pt idx="64">
                  <c:v>-0.33714756206885999</c:v>
                </c:pt>
                <c:pt idx="65">
                  <c:v>-0.46118576387854116</c:v>
                </c:pt>
                <c:pt idx="66">
                  <c:v>-0.55404181130600361</c:v>
                </c:pt>
                <c:pt idx="67">
                  <c:v>-0.78428055002590058</c:v>
                </c:pt>
                <c:pt idx="68">
                  <c:v>-0.65244559734246066</c:v>
                </c:pt>
                <c:pt idx="69">
                  <c:v>-0.74422430453067567</c:v>
                </c:pt>
                <c:pt idx="70">
                  <c:v>-0.73823681727424506</c:v>
                </c:pt>
                <c:pt idx="71">
                  <c:v>-0.69371051083305324</c:v>
                </c:pt>
                <c:pt idx="72">
                  <c:v>-0.64263959033351092</c:v>
                </c:pt>
                <c:pt idx="73">
                  <c:v>-0.59872678237093591</c:v>
                </c:pt>
                <c:pt idx="74">
                  <c:v>-0.56521040247715448</c:v>
                </c:pt>
                <c:pt idx="75">
                  <c:v>-0.54119922500911932</c:v>
                </c:pt>
                <c:pt idx="76">
                  <c:v>-0.52359054576716668</c:v>
                </c:pt>
                <c:pt idx="77">
                  <c:v>-0.51022620341367497</c:v>
                </c:pt>
                <c:pt idx="78">
                  <c:v>-0.49974588944141585</c:v>
                </c:pt>
                <c:pt idx="79">
                  <c:v>-0.4913135408382262</c:v>
                </c:pt>
                <c:pt idx="80">
                  <c:v>-0.48440690070123094</c:v>
                </c:pt>
                <c:pt idx="81">
                  <c:v>-0.47868534337728891</c:v>
                </c:pt>
                <c:pt idx="82">
                  <c:v>-0.47391366775027155</c:v>
                </c:pt>
                <c:pt idx="83">
                  <c:v>-0.46991981189067433</c:v>
                </c:pt>
                <c:pt idx="84">
                  <c:v>-0.46657159742608723</c:v>
                </c:pt>
                <c:pt idx="85">
                  <c:v>-0.46376373402697602</c:v>
                </c:pt>
                <c:pt idx="86">
                  <c:v>-0.46141026546810532</c:v>
                </c:pt>
                <c:pt idx="87">
                  <c:v>-0.45943991086357799</c:v>
                </c:pt>
                <c:pt idx="88">
                  <c:v>-0.45779298270030122</c:v>
                </c:pt>
                <c:pt idx="89">
                  <c:v>-0.45641920279124293</c:v>
                </c:pt>
                <c:pt idx="90">
                  <c:v>-0.45527606297810935</c:v>
                </c:pt>
                <c:pt idx="91">
                  <c:v>-0.45432754155753963</c:v>
                </c:pt>
                <c:pt idx="92">
                  <c:v>-0.4535430692149342</c:v>
                </c:pt>
                <c:pt idx="93">
                  <c:v>-0.45289668065746935</c:v>
                </c:pt>
                <c:pt idx="94">
                  <c:v>-0.45236631057019749</c:v>
                </c:pt>
                <c:pt idx="95">
                  <c:v>-0.45193320502320289</c:v>
                </c:pt>
                <c:pt idx="96">
                  <c:v>-0.45158142693504755</c:v>
                </c:pt>
                <c:pt idx="97">
                  <c:v>-0.45129743903710318</c:v>
                </c:pt>
                <c:pt idx="98">
                  <c:v>-0.45106975115886588</c:v>
                </c:pt>
                <c:pt idx="99">
                  <c:v>-0.45088862115534201</c:v>
                </c:pt>
                <c:pt idx="100">
                  <c:v>-0.45074580073162562</c:v>
                </c:pt>
                <c:pt idx="101">
                  <c:v>-0.45063431895713663</c:v>
                </c:pt>
                <c:pt idx="102">
                  <c:v>-0.45054829750447351</c:v>
                </c:pt>
                <c:pt idx="103">
                  <c:v>-0.45048279266172464</c:v>
                </c:pt>
                <c:pt idx="104">
                  <c:v>-0.45043365999896412</c:v>
                </c:pt>
                <c:pt idx="105">
                  <c:v>-0.45039743825434697</c:v>
                </c:pt>
                <c:pt idx="106">
                  <c:v>-0.45037124956982971</c:v>
                </c:pt>
                <c:pt idx="107">
                  <c:v>-0.45035271367273777</c:v>
                </c:pt>
                <c:pt idx="108">
                  <c:v>-0.45033987398476805</c:v>
                </c:pt>
                <c:pt idx="109">
                  <c:v>-0.45033113395891933</c:v>
                </c:pt>
                <c:pt idx="110">
                  <c:v>-0.4503252022090935</c:v>
                </c:pt>
                <c:pt idx="111">
                  <c:v>-0.45032104521641464</c:v>
                </c:pt>
                <c:pt idx="112">
                  <c:v>-0.45031784657864932</c:v>
                </c:pt>
                <c:pt idx="113">
                  <c:v>-0.45031497192106268</c:v>
                </c:pt>
                <c:pt idx="114">
                  <c:v>-0.45031193871399372</c:v>
                </c:pt>
                <c:pt idx="115">
                  <c:v>-0.45030839034882308</c:v>
                </c:pt>
                <c:pt idx="116">
                  <c:v>-0.45030407391346727</c:v>
                </c:pt>
                <c:pt idx="117">
                  <c:v>-0.45029882118404402</c:v>
                </c:pt>
                <c:pt idx="118">
                  <c:v>-0.45029253241335016</c:v>
                </c:pt>
                <c:pt idx="119">
                  <c:v>-0.45028516255127188</c:v>
                </c:pt>
                <c:pt idx="120">
                  <c:v>-0.45027670957883259</c:v>
                </c:pt>
                <c:pt idx="121">
                  <c:v>-0.45026720467760706</c:v>
                </c:pt>
                <c:pt idx="122">
                  <c:v>-0.4502567039907785</c:v>
                </c:pt>
                <c:pt idx="123">
                  <c:v>-0.45024528176207285</c:v>
                </c:pt>
                <c:pt idx="124">
                  <c:v>-0.45023302466489573</c:v>
                </c:pt>
                <c:pt idx="125">
                  <c:v>-0.45022002715681819</c:v>
                </c:pt>
                <c:pt idx="126">
                  <c:v>-0.45020638771458704</c:v>
                </c:pt>
                <c:pt idx="127">
                  <c:v>-0.45019220582248087</c:v>
                </c:pt>
                <c:pt idx="128">
                  <c:v>-0.45017757960241456</c:v>
                </c:pt>
                <c:pt idx="129">
                  <c:v>-0.45016260398799085</c:v>
                </c:pt>
                <c:pt idx="130">
                  <c:v>-0.44565149102659007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0E-4C95-A032-60675C12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2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550347222222223"/>
          <c:y val="1.7361111111111112E-2"/>
          <c:w val="0.65341435185185182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EA_output_obs_with_text_backup!$AT$1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EA_output_obs_with_text_backup!$AT$2:$AT$132</c:f>
              <c:numCache>
                <c:formatCode>General</c:formatCode>
                <c:ptCount val="131"/>
                <c:pt idx="0">
                  <c:v>2.5748891372568901</c:v>
                </c:pt>
                <c:pt idx="1">
                  <c:v>2.6753131990213301</c:v>
                </c:pt>
                <c:pt idx="2">
                  <c:v>2.5069939880985901</c:v>
                </c:pt>
                <c:pt idx="3">
                  <c:v>2.6392114002299398</c:v>
                </c:pt>
                <c:pt idx="4">
                  <c:v>2.9688717973471301</c:v>
                </c:pt>
                <c:pt idx="5">
                  <c:v>2.6992023286772402</c:v>
                </c:pt>
                <c:pt idx="6">
                  <c:v>2.5210748872093101</c:v>
                </c:pt>
                <c:pt idx="7">
                  <c:v>2.331735337481236</c:v>
                </c:pt>
                <c:pt idx="8">
                  <c:v>0.99921590576618502</c:v>
                </c:pt>
                <c:pt idx="9">
                  <c:v>0.94115567513033815</c:v>
                </c:pt>
                <c:pt idx="10">
                  <c:v>1.3835803946742948</c:v>
                </c:pt>
                <c:pt idx="11">
                  <c:v>1.5205047283734641</c:v>
                </c:pt>
                <c:pt idx="12">
                  <c:v>2.200327197245195</c:v>
                </c:pt>
                <c:pt idx="13">
                  <c:v>2.4916135002577948</c:v>
                </c:pt>
                <c:pt idx="14">
                  <c:v>2.2566424351097227</c:v>
                </c:pt>
                <c:pt idx="15">
                  <c:v>1.8658466055407508</c:v>
                </c:pt>
                <c:pt idx="16">
                  <c:v>1.3164998161085955</c:v>
                </c:pt>
                <c:pt idx="17">
                  <c:v>0.29971977701188229</c:v>
                </c:pt>
                <c:pt idx="18">
                  <c:v>0.58769774758790461</c:v>
                </c:pt>
                <c:pt idx="19">
                  <c:v>1.4152178217982796</c:v>
                </c:pt>
                <c:pt idx="20">
                  <c:v>1.8374469441596664</c:v>
                </c:pt>
                <c:pt idx="21">
                  <c:v>1.4997314237449957</c:v>
                </c:pt>
                <c:pt idx="22">
                  <c:v>1.5016146021359007</c:v>
                </c:pt>
                <c:pt idx="23">
                  <c:v>1.2238008123381798</c:v>
                </c:pt>
                <c:pt idx="24">
                  <c:v>0.41705792467535224</c:v>
                </c:pt>
                <c:pt idx="25">
                  <c:v>0.19492264916165966</c:v>
                </c:pt>
                <c:pt idx="26">
                  <c:v>0.18537495563801129</c:v>
                </c:pt>
                <c:pt idx="27">
                  <c:v>-2.1461109435809533E-2</c:v>
                </c:pt>
                <c:pt idx="28">
                  <c:v>-0.87624750472158741</c:v>
                </c:pt>
                <c:pt idx="29">
                  <c:v>-1.0581830602084945</c:v>
                </c:pt>
                <c:pt idx="30">
                  <c:v>-0.7994654495628879</c:v>
                </c:pt>
                <c:pt idx="31">
                  <c:v>-0.71137665143150863</c:v>
                </c:pt>
                <c:pt idx="32">
                  <c:v>-0.99193563727596745</c:v>
                </c:pt>
                <c:pt idx="33">
                  <c:v>-0.55730538864307322</c:v>
                </c:pt>
                <c:pt idx="34">
                  <c:v>-0.47748425160821562</c:v>
                </c:pt>
                <c:pt idx="35">
                  <c:v>-0.18980852797141104</c:v>
                </c:pt>
                <c:pt idx="36">
                  <c:v>0.13055673814103877</c:v>
                </c:pt>
                <c:pt idx="37">
                  <c:v>0.41660193620169139</c:v>
                </c:pt>
                <c:pt idx="38">
                  <c:v>0.49787993858824131</c:v>
                </c:pt>
                <c:pt idx="39">
                  <c:v>1.0024124013315678</c:v>
                </c:pt>
                <c:pt idx="40">
                  <c:v>1.3481631733982606</c:v>
                </c:pt>
                <c:pt idx="41">
                  <c:v>1.5591638230949108</c:v>
                </c:pt>
                <c:pt idx="42">
                  <c:v>1.7793963488870701</c:v>
                </c:pt>
                <c:pt idx="43">
                  <c:v>2.1869424493641327</c:v>
                </c:pt>
                <c:pt idx="44">
                  <c:v>2.6492363571524682</c:v>
                </c:pt>
                <c:pt idx="45">
                  <c:v>3.1463725994232172</c:v>
                </c:pt>
                <c:pt idx="46">
                  <c:v>3.2727242218440074</c:v>
                </c:pt>
                <c:pt idx="47">
                  <c:v>3.5799937608464938</c:v>
                </c:pt>
                <c:pt idx="48">
                  <c:v>3.6297815755558664</c:v>
                </c:pt>
                <c:pt idx="49">
                  <c:v>4.0166686264648952</c:v>
                </c:pt>
                <c:pt idx="50">
                  <c:v>4.4021718434316783</c:v>
                </c:pt>
                <c:pt idx="51">
                  <c:v>4.2035621549906024</c:v>
                </c:pt>
                <c:pt idx="52">
                  <c:v>3.0222496287262124</c:v>
                </c:pt>
                <c:pt idx="53">
                  <c:v>1.5179634137775246</c:v>
                </c:pt>
                <c:pt idx="54">
                  <c:v>1.1800603997984918</c:v>
                </c:pt>
                <c:pt idx="55">
                  <c:v>-0.77126050434317672</c:v>
                </c:pt>
                <c:pt idx="56">
                  <c:v>-1.4833222020377377</c:v>
                </c:pt>
                <c:pt idx="57">
                  <c:v>1.0175290680767535</c:v>
                </c:pt>
                <c:pt idx="58">
                  <c:v>3.3501662307367166</c:v>
                </c:pt>
                <c:pt idx="59">
                  <c:v>3.7405766923331063</c:v>
                </c:pt>
                <c:pt idx="60">
                  <c:v>4.5408094932268535</c:v>
                </c:pt>
                <c:pt idx="61">
                  <c:v>4.707282148891351</c:v>
                </c:pt>
                <c:pt idx="62">
                  <c:v>4.9365564262852004</c:v>
                </c:pt>
                <c:pt idx="63">
                  <c:v>3.8716472040063423</c:v>
                </c:pt>
                <c:pt idx="64">
                  <c:v>2.9112000768258053</c:v>
                </c:pt>
                <c:pt idx="65">
                  <c:v>2.414811466508898</c:v>
                </c:pt>
                <c:pt idx="66">
                  <c:v>1.8512024169237749</c:v>
                </c:pt>
                <c:pt idx="67">
                  <c:v>0.8116426021666614</c:v>
                </c:pt>
                <c:pt idx="68">
                  <c:v>0.86143280459637639</c:v>
                </c:pt>
                <c:pt idx="69">
                  <c:v>0.33517122921991682</c:v>
                </c:pt>
                <c:pt idx="70">
                  <c:v>0.1918487827113293</c:v>
                </c:pt>
                <c:pt idx="71">
                  <c:v>0.13792895879449638</c:v>
                </c:pt>
                <c:pt idx="72">
                  <c:v>0.10908312388442212</c:v>
                </c:pt>
                <c:pt idx="73">
                  <c:v>8.9187050370279158E-2</c:v>
                </c:pt>
                <c:pt idx="74">
                  <c:v>7.369531024667933E-2</c:v>
                </c:pt>
                <c:pt idx="75">
                  <c:v>6.1122921647873002E-2</c:v>
                </c:pt>
                <c:pt idx="76">
                  <c:v>5.0848804503357659E-2</c:v>
                </c:pt>
                <c:pt idx="77">
                  <c:v>4.2512777634978932E-2</c:v>
                </c:pt>
                <c:pt idx="78">
                  <c:v>3.5844266033308925E-2</c:v>
                </c:pt>
                <c:pt idx="79">
                  <c:v>3.0612623134601585E-2</c:v>
                </c:pt>
                <c:pt idx="80">
                  <c:v>2.661234267950649E-2</c:v>
                </c:pt>
                <c:pt idx="81">
                  <c:v>2.3658315967998805E-2</c:v>
                </c:pt>
                <c:pt idx="82">
                  <c:v>2.1583937402363307E-2</c:v>
                </c:pt>
                <c:pt idx="83">
                  <c:v>2.0239969435841235E-2</c:v>
                </c:pt>
                <c:pt idx="84">
                  <c:v>1.9493568910234002E-2</c:v>
                </c:pt>
                <c:pt idx="85">
                  <c:v>1.922731398493592E-2</c:v>
                </c:pt>
                <c:pt idx="86">
                  <c:v>1.9338199080309745E-2</c:v>
                </c:pt>
                <c:pt idx="87">
                  <c:v>1.9736602160391581E-2</c:v>
                </c:pt>
                <c:pt idx="88">
                  <c:v>2.034523829248322E-2</c:v>
                </c:pt>
                <c:pt idx="89">
                  <c:v>2.1098114737473403E-2</c:v>
                </c:pt>
                <c:pt idx="90">
                  <c:v>2.1939501591753924E-2</c:v>
                </c:pt>
                <c:pt idx="91">
                  <c:v>2.2822930017944817E-2</c:v>
                </c:pt>
                <c:pt idx="92">
                  <c:v>2.3710227954002627E-2</c:v>
                </c:pt>
                <c:pt idx="93">
                  <c:v>2.4570601113255444E-2</c:v>
                </c:pt>
                <c:pt idx="94">
                  <c:v>2.5379765160622569E-2</c:v>
                </c:pt>
                <c:pt idx="95">
                  <c:v>2.611913321514768E-2</c:v>
                </c:pt>
                <c:pt idx="96">
                  <c:v>2.6775061297928685E-2</c:v>
                </c:pt>
                <c:pt idx="97">
                  <c:v>2.7338153020290384E-2</c:v>
                </c:pt>
                <c:pt idx="98">
                  <c:v>2.7802623680266453E-2</c:v>
                </c:pt>
                <c:pt idx="99">
                  <c:v>2.8165722996091352E-2</c:v>
                </c:pt>
                <c:pt idx="100">
                  <c:v>2.8427214938527623E-2</c:v>
                </c:pt>
                <c:pt idx="101">
                  <c:v>2.8588912512427567E-2</c:v>
                </c:pt>
                <c:pt idx="102">
                  <c:v>2.8654264867791934E-2</c:v>
                </c:pt>
                <c:pt idx="103">
                  <c:v>2.8627993772301755E-2</c:v>
                </c:pt>
                <c:pt idx="104">
                  <c:v>2.8515776238497728E-2</c:v>
                </c:pt>
                <c:pt idx="105">
                  <c:v>2.8323969950769079E-2</c:v>
                </c:pt>
                <c:pt idx="106">
                  <c:v>2.8059378070021034E-2</c:v>
                </c:pt>
                <c:pt idx="107">
                  <c:v>2.7729049990895177E-2</c:v>
                </c:pt>
                <c:pt idx="108">
                  <c:v>2.7340114678604956E-2</c:v>
                </c:pt>
                <c:pt idx="109">
                  <c:v>2.6899643308150895E-2</c:v>
                </c:pt>
                <c:pt idx="110">
                  <c:v>2.6414538058663374E-2</c:v>
                </c:pt>
                <c:pt idx="111">
                  <c:v>2.5891444072077378E-2</c:v>
                </c:pt>
                <c:pt idx="112">
                  <c:v>2.5336681760591256E-2</c:v>
                </c:pt>
                <c:pt idx="113">
                  <c:v>2.4756196835487812E-2</c:v>
                </c:pt>
                <c:pt idx="114">
                  <c:v>2.4155525625642396E-2</c:v>
                </c:pt>
                <c:pt idx="115">
                  <c:v>2.3539773452930693E-2</c:v>
                </c:pt>
                <c:pt idx="116">
                  <c:v>2.2913604029475551E-2</c:v>
                </c:pt>
                <c:pt idx="117">
                  <c:v>2.2281238036791641E-2</c:v>
                </c:pt>
                <c:pt idx="118">
                  <c:v>2.164645923466877E-2</c:v>
                </c:pt>
                <c:pt idx="119">
                  <c:v>2.1012626628456182E-2</c:v>
                </c:pt>
                <c:pt idx="120">
                  <c:v>2.0382691394595691E-2</c:v>
                </c:pt>
                <c:pt idx="121">
                  <c:v>1.9759217424336992E-2</c:v>
                </c:pt>
                <c:pt idx="122">
                  <c:v>1.9144404495957251E-2</c:v>
                </c:pt>
                <c:pt idx="123">
                  <c:v>1.8540113223329088E-2</c:v>
                </c:pt>
                <c:pt idx="124">
                  <c:v>1.794789105574688E-2</c:v>
                </c:pt>
                <c:pt idx="125">
                  <c:v>1.7368998718896619E-2</c:v>
                </c:pt>
                <c:pt idx="126">
                  <c:v>1.6804436590647127E-2</c:v>
                </c:pt>
                <c:pt idx="127">
                  <c:v>1.6254970598925722E-2</c:v>
                </c:pt>
                <c:pt idx="128">
                  <c:v>1.5721157311228282E-2</c:v>
                </c:pt>
                <c:pt idx="129">
                  <c:v>1.5203367958465629E-2</c:v>
                </c:pt>
                <c:pt idx="130">
                  <c:v>3.8199787393950217E-5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6-484D-BA1A-59F5FF359A8B}"/>
            </c:ext>
          </c:extLst>
        </c:ser>
        <c:ser>
          <c:idx val="2"/>
          <c:order val="1"/>
          <c:tx>
            <c:strRef>
              <c:f>EA_output_obs_with_text_backup!$AU$1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-9.2193644781988326E-2</c:v>
                </c:pt>
                <c:pt idx="8">
                  <c:v>-8.0871912369021984E-2</c:v>
                </c:pt>
                <c:pt idx="9">
                  <c:v>-6.7641554185996322E-2</c:v>
                </c:pt>
                <c:pt idx="10">
                  <c:v>-0.31442714746144595</c:v>
                </c:pt>
                <c:pt idx="11">
                  <c:v>-0.53852935799427459</c:v>
                </c:pt>
                <c:pt idx="12">
                  <c:v>-0.5071941298092747</c:v>
                </c:pt>
                <c:pt idx="13">
                  <c:v>-0.13720258827741172</c:v>
                </c:pt>
                <c:pt idx="14">
                  <c:v>3.2267013857134597E-3</c:v>
                </c:pt>
                <c:pt idx="15">
                  <c:v>-2.8227444109229616E-2</c:v>
                </c:pt>
                <c:pt idx="16">
                  <c:v>-0.67690276011649519</c:v>
                </c:pt>
                <c:pt idx="17">
                  <c:v>-1.0535543769034448</c:v>
                </c:pt>
                <c:pt idx="18">
                  <c:v>-0.23754899344797309</c:v>
                </c:pt>
                <c:pt idx="19">
                  <c:v>0.44058554462593413</c:v>
                </c:pt>
                <c:pt idx="20">
                  <c:v>0.85138606420873986</c:v>
                </c:pt>
                <c:pt idx="21">
                  <c:v>1.206433045755563</c:v>
                </c:pt>
                <c:pt idx="22">
                  <c:v>1.4823094002674115</c:v>
                </c:pt>
                <c:pt idx="23">
                  <c:v>1.6443638909239047</c:v>
                </c:pt>
                <c:pt idx="24">
                  <c:v>1.5638719249091211</c:v>
                </c:pt>
                <c:pt idx="25">
                  <c:v>1.6393861213129104</c:v>
                </c:pt>
                <c:pt idx="26">
                  <c:v>1.5928589411737861</c:v>
                </c:pt>
                <c:pt idx="27">
                  <c:v>1.6845038837501649</c:v>
                </c:pt>
                <c:pt idx="28">
                  <c:v>1.8017979030476803</c:v>
                </c:pt>
                <c:pt idx="29">
                  <c:v>1.9193106237063371</c:v>
                </c:pt>
                <c:pt idx="30">
                  <c:v>1.994927440649588</c:v>
                </c:pt>
                <c:pt idx="31">
                  <c:v>2.0152439058870684</c:v>
                </c:pt>
                <c:pt idx="32">
                  <c:v>1.9983507638762288</c:v>
                </c:pt>
                <c:pt idx="33">
                  <c:v>1.8830373143122223</c:v>
                </c:pt>
                <c:pt idx="34">
                  <c:v>1.9395817218523734</c:v>
                </c:pt>
                <c:pt idx="35">
                  <c:v>1.9334828692533299</c:v>
                </c:pt>
                <c:pt idx="36">
                  <c:v>2.0079848967942633</c:v>
                </c:pt>
                <c:pt idx="37">
                  <c:v>1.9892947736960092</c:v>
                </c:pt>
                <c:pt idx="38">
                  <c:v>1.9469593294046414</c:v>
                </c:pt>
                <c:pt idx="39">
                  <c:v>1.7895610622192155</c:v>
                </c:pt>
                <c:pt idx="40">
                  <c:v>1.6206314603049652</c:v>
                </c:pt>
                <c:pt idx="41">
                  <c:v>1.3301340507075436</c:v>
                </c:pt>
                <c:pt idx="42">
                  <c:v>1.2356439601945228</c:v>
                </c:pt>
                <c:pt idx="43">
                  <c:v>1.1051798645736082</c:v>
                </c:pt>
                <c:pt idx="44">
                  <c:v>0.94521458967833594</c:v>
                </c:pt>
                <c:pt idx="45">
                  <c:v>0.8172372122176621</c:v>
                </c:pt>
                <c:pt idx="46">
                  <c:v>0.6846626389075583</c:v>
                </c:pt>
                <c:pt idx="47">
                  <c:v>0.4728731320790045</c:v>
                </c:pt>
                <c:pt idx="48">
                  <c:v>0.34220565115778356</c:v>
                </c:pt>
                <c:pt idx="49">
                  <c:v>0.23181348348770947</c:v>
                </c:pt>
                <c:pt idx="50">
                  <c:v>0.44605963636437007</c:v>
                </c:pt>
                <c:pt idx="51">
                  <c:v>9.8741498927032545E-2</c:v>
                </c:pt>
                <c:pt idx="52">
                  <c:v>-0.22548971944096774</c:v>
                </c:pt>
                <c:pt idx="53">
                  <c:v>-0.5683324430223331</c:v>
                </c:pt>
                <c:pt idx="54">
                  <c:v>-0.83404154075754511</c:v>
                </c:pt>
                <c:pt idx="55">
                  <c:v>-1.2181783093843852</c:v>
                </c:pt>
                <c:pt idx="56">
                  <c:v>-1.5162153332079937</c:v>
                </c:pt>
                <c:pt idx="57">
                  <c:v>-1.5677174775447533</c:v>
                </c:pt>
                <c:pt idx="58">
                  <c:v>-1.5592855918172579</c:v>
                </c:pt>
                <c:pt idx="59">
                  <c:v>-1.7908052587938679</c:v>
                </c:pt>
                <c:pt idx="60">
                  <c:v>-2.0518175634189442</c:v>
                </c:pt>
                <c:pt idx="61">
                  <c:v>-2.0680564516261324</c:v>
                </c:pt>
                <c:pt idx="62">
                  <c:v>-1.9149690042563612</c:v>
                </c:pt>
                <c:pt idx="63">
                  <c:v>-1.6951474756428471</c:v>
                </c:pt>
                <c:pt idx="64">
                  <c:v>-1.4230901930708177</c:v>
                </c:pt>
                <c:pt idx="65">
                  <c:v>-1.077072542570654</c:v>
                </c:pt>
                <c:pt idx="66">
                  <c:v>-0.68127253617439154</c:v>
                </c:pt>
                <c:pt idx="67">
                  <c:v>-0.30660926557709239</c:v>
                </c:pt>
                <c:pt idx="68">
                  <c:v>5.9571001420186565E-2</c:v>
                </c:pt>
                <c:pt idx="69">
                  <c:v>0.32985637700748316</c:v>
                </c:pt>
                <c:pt idx="70">
                  <c:v>0.51538996213249122</c:v>
                </c:pt>
                <c:pt idx="71">
                  <c:v>0.63321994469907061</c:v>
                </c:pt>
                <c:pt idx="72">
                  <c:v>0.69827722675887438</c:v>
                </c:pt>
                <c:pt idx="73">
                  <c:v>0.72681882639739426</c:v>
                </c:pt>
                <c:pt idx="74">
                  <c:v>0.73299230528460668</c:v>
                </c:pt>
                <c:pt idx="75">
                  <c:v>0.72659501600604914</c:v>
                </c:pt>
                <c:pt idx="76">
                  <c:v>0.71409974542852195</c:v>
                </c:pt>
                <c:pt idx="77">
                  <c:v>0.69920461065670392</c:v>
                </c:pt>
                <c:pt idx="78">
                  <c:v>0.68329634692007901</c:v>
                </c:pt>
                <c:pt idx="79">
                  <c:v>0.66688101243574183</c:v>
                </c:pt>
                <c:pt idx="80">
                  <c:v>0.65017561742753227</c:v>
                </c:pt>
                <c:pt idx="81">
                  <c:v>0.63330410798776082</c:v>
                </c:pt>
                <c:pt idx="82">
                  <c:v>0.61635764598313814</c:v>
                </c:pt>
                <c:pt idx="83">
                  <c:v>0.59941261593295814</c:v>
                </c:pt>
                <c:pt idx="84">
                  <c:v>0.58253599135060985</c:v>
                </c:pt>
                <c:pt idx="85">
                  <c:v>0.56578702236076828</c:v>
                </c:pt>
                <c:pt idx="86">
                  <c:v>0.54921789515549901</c:v>
                </c:pt>
                <c:pt idx="87">
                  <c:v>0.53287413364081526</c:v>
                </c:pt>
                <c:pt idx="88">
                  <c:v>0.51679495977064405</c:v>
                </c:pt>
                <c:pt idx="89">
                  <c:v>0.50101366718500762</c:v>
                </c:pt>
                <c:pt idx="90">
                  <c:v>0.4855580161541404</c:v>
                </c:pt>
                <c:pt idx="91">
                  <c:v>0.47045064507222545</c:v>
                </c:pt>
                <c:pt idx="92">
                  <c:v>0.45570949092989382</c:v>
                </c:pt>
                <c:pt idx="93">
                  <c:v>0.44134821128131407</c:v>
                </c:pt>
                <c:pt idx="94">
                  <c:v>0.42737660111956915</c:v>
                </c:pt>
                <c:pt idx="95">
                  <c:v>0.4138009991515228</c:v>
                </c:pt>
                <c:pt idx="96">
                  <c:v>0.4006246790245509</c:v>
                </c:pt>
                <c:pt idx="97">
                  <c:v>0.38784822203883218</c:v>
                </c:pt>
                <c:pt idx="98">
                  <c:v>0.37546986876047689</c:v>
                </c:pt>
                <c:pt idx="99">
                  <c:v>0.36348584772761994</c:v>
                </c:pt>
                <c:pt idx="100">
                  <c:v>0.35189068011582575</c:v>
                </c:pt>
                <c:pt idx="101">
                  <c:v>0.34067745980538922</c:v>
                </c:pt>
                <c:pt idx="102">
                  <c:v>0.32983810877812003</c:v>
                </c:pt>
                <c:pt idx="103">
                  <c:v>0.31936360817243942</c:v>
                </c:pt>
                <c:pt idx="104">
                  <c:v>0.30924420565089272</c:v>
                </c:pt>
                <c:pt idx="105">
                  <c:v>0.29946959999151229</c:v>
                </c:pt>
                <c:pt idx="106">
                  <c:v>0.29002910401157678</c:v>
                </c:pt>
                <c:pt idx="107">
                  <c:v>0.28091178707673942</c:v>
                </c:pt>
                <c:pt idx="108">
                  <c:v>0.27210659854718044</c:v>
                </c:pt>
                <c:pt idx="109">
                  <c:v>0.26360247357203764</c:v>
                </c:pt>
                <c:pt idx="110">
                  <c:v>0.25538842266990863</c:v>
                </c:pt>
                <c:pt idx="111">
                  <c:v>0.24745360653212856</c:v>
                </c:pt>
                <c:pt idx="112">
                  <c:v>0.2397873974619085</c:v>
                </c:pt>
                <c:pt idx="113">
                  <c:v>0.23237942882058621</c:v>
                </c:pt>
                <c:pt idx="114">
                  <c:v>0.22521963379619128</c:v>
                </c:pt>
                <c:pt idx="115">
                  <c:v>0.21829827474274016</c:v>
                </c:pt>
                <c:pt idx="116">
                  <c:v>0.21160596426412243</c:v>
                </c:pt>
                <c:pt idx="117">
                  <c:v>0.20513367913664984</c:v>
                </c:pt>
                <c:pt idx="118">
                  <c:v>0.19887276808169782</c:v>
                </c:pt>
                <c:pt idx="119">
                  <c:v>0.19281495431598625</c:v>
                </c:pt>
                <c:pt idx="120">
                  <c:v>0.18695233372365327</c:v>
                </c:pt>
                <c:pt idx="121">
                  <c:v>0.18127736941254349</c:v>
                </c:pt>
                <c:pt idx="122">
                  <c:v>0.17578288333803346</c:v>
                </c:pt>
                <c:pt idx="123">
                  <c:v>0.1704620456020671</c:v>
                </c:pt>
                <c:pt idx="124">
                  <c:v>0.16530836196348217</c:v>
                </c:pt>
                <c:pt idx="125">
                  <c:v>0.16031566002849496</c:v>
                </c:pt>
                <c:pt idx="126">
                  <c:v>0.15547807452767604</c:v>
                </c:pt>
                <c:pt idx="127">
                  <c:v>0.15079003202816249</c:v>
                </c:pt>
                <c:pt idx="128">
                  <c:v>0.14624623537698656</c:v>
                </c:pt>
                <c:pt idx="129">
                  <c:v>0.14184164812350536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C6-484D-BA1A-59F5FF359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EA_output_obs_with_text_backup!$AT$1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EA_output_obs_with_text_backup!$AT$2:$AT$132</c:f>
              <c:numCache>
                <c:formatCode>General</c:formatCode>
                <c:ptCount val="131"/>
                <c:pt idx="0">
                  <c:v>2.5748891372568901</c:v>
                </c:pt>
                <c:pt idx="1">
                  <c:v>2.6753131990213301</c:v>
                </c:pt>
                <c:pt idx="2">
                  <c:v>2.5069939880985901</c:v>
                </c:pt>
                <c:pt idx="3">
                  <c:v>2.6392114002299398</c:v>
                </c:pt>
                <c:pt idx="4">
                  <c:v>2.9688717973471301</c:v>
                </c:pt>
                <c:pt idx="5">
                  <c:v>2.6992023286772402</c:v>
                </c:pt>
                <c:pt idx="6">
                  <c:v>2.5210748872093101</c:v>
                </c:pt>
                <c:pt idx="7">
                  <c:v>2.331735337481236</c:v>
                </c:pt>
                <c:pt idx="8">
                  <c:v>0.99921590576618502</c:v>
                </c:pt>
                <c:pt idx="9">
                  <c:v>0.94115567513033815</c:v>
                </c:pt>
                <c:pt idx="10">
                  <c:v>1.3835803946742948</c:v>
                </c:pt>
                <c:pt idx="11">
                  <c:v>1.5205047283734641</c:v>
                </c:pt>
                <c:pt idx="12">
                  <c:v>2.200327197245195</c:v>
                </c:pt>
                <c:pt idx="13">
                  <c:v>2.4916135002577948</c:v>
                </c:pt>
                <c:pt idx="14">
                  <c:v>2.2566424351097227</c:v>
                </c:pt>
                <c:pt idx="15">
                  <c:v>1.8658466055407508</c:v>
                </c:pt>
                <c:pt idx="16">
                  <c:v>1.3164998161085955</c:v>
                </c:pt>
                <c:pt idx="17">
                  <c:v>0.29971977701188229</c:v>
                </c:pt>
                <c:pt idx="18">
                  <c:v>0.58769774758790461</c:v>
                </c:pt>
                <c:pt idx="19">
                  <c:v>1.4152178217982796</c:v>
                </c:pt>
                <c:pt idx="20">
                  <c:v>1.8374469441596664</c:v>
                </c:pt>
                <c:pt idx="21">
                  <c:v>1.4997314237449957</c:v>
                </c:pt>
                <c:pt idx="22">
                  <c:v>1.5016146021359007</c:v>
                </c:pt>
                <c:pt idx="23">
                  <c:v>1.2238008123381798</c:v>
                </c:pt>
                <c:pt idx="24">
                  <c:v>0.41705792467535224</c:v>
                </c:pt>
                <c:pt idx="25">
                  <c:v>0.19492264916165966</c:v>
                </c:pt>
                <c:pt idx="26">
                  <c:v>0.18537495563801129</c:v>
                </c:pt>
                <c:pt idx="27">
                  <c:v>-2.1461109435809533E-2</c:v>
                </c:pt>
                <c:pt idx="28">
                  <c:v>-0.87624750472158741</c:v>
                </c:pt>
                <c:pt idx="29">
                  <c:v>-1.0581830602084945</c:v>
                </c:pt>
                <c:pt idx="30">
                  <c:v>-0.7994654495628879</c:v>
                </c:pt>
                <c:pt idx="31">
                  <c:v>-0.71137665143150863</c:v>
                </c:pt>
                <c:pt idx="32">
                  <c:v>-0.99193563727596745</c:v>
                </c:pt>
                <c:pt idx="33">
                  <c:v>-0.55730538864307322</c:v>
                </c:pt>
                <c:pt idx="34">
                  <c:v>-0.47748425160821562</c:v>
                </c:pt>
                <c:pt idx="35">
                  <c:v>-0.18980852797141104</c:v>
                </c:pt>
                <c:pt idx="36">
                  <c:v>0.13055673814103877</c:v>
                </c:pt>
                <c:pt idx="37">
                  <c:v>0.41660193620169139</c:v>
                </c:pt>
                <c:pt idx="38">
                  <c:v>0.49787993858824131</c:v>
                </c:pt>
                <c:pt idx="39">
                  <c:v>1.0024124013315678</c:v>
                </c:pt>
                <c:pt idx="40">
                  <c:v>1.3481631733982606</c:v>
                </c:pt>
                <c:pt idx="41">
                  <c:v>1.5591638230949108</c:v>
                </c:pt>
                <c:pt idx="42">
                  <c:v>1.7793963488870701</c:v>
                </c:pt>
                <c:pt idx="43">
                  <c:v>2.1869424493641327</c:v>
                </c:pt>
                <c:pt idx="44">
                  <c:v>2.6492363571524682</c:v>
                </c:pt>
                <c:pt idx="45">
                  <c:v>3.1463725994232172</c:v>
                </c:pt>
                <c:pt idx="46">
                  <c:v>3.2727242218440074</c:v>
                </c:pt>
                <c:pt idx="47">
                  <c:v>3.5799937608464938</c:v>
                </c:pt>
                <c:pt idx="48">
                  <c:v>3.6297815755558664</c:v>
                </c:pt>
                <c:pt idx="49">
                  <c:v>4.0166686264648952</c:v>
                </c:pt>
                <c:pt idx="50">
                  <c:v>4.4021718434316783</c:v>
                </c:pt>
                <c:pt idx="51">
                  <c:v>4.2035621549906024</c:v>
                </c:pt>
                <c:pt idx="52">
                  <c:v>3.0222496287262124</c:v>
                </c:pt>
                <c:pt idx="53">
                  <c:v>1.5179634137775246</c:v>
                </c:pt>
                <c:pt idx="54">
                  <c:v>1.1800603997984918</c:v>
                </c:pt>
                <c:pt idx="55">
                  <c:v>-0.77126050434317672</c:v>
                </c:pt>
                <c:pt idx="56">
                  <c:v>-1.4833222020377377</c:v>
                </c:pt>
                <c:pt idx="57">
                  <c:v>1.0175290680767535</c:v>
                </c:pt>
                <c:pt idx="58">
                  <c:v>3.3501662307367166</c:v>
                </c:pt>
                <c:pt idx="59">
                  <c:v>3.7405766923331063</c:v>
                </c:pt>
                <c:pt idx="60">
                  <c:v>4.5408094932268535</c:v>
                </c:pt>
                <c:pt idx="61">
                  <c:v>4.707282148891351</c:v>
                </c:pt>
                <c:pt idx="62">
                  <c:v>4.9365564262852004</c:v>
                </c:pt>
                <c:pt idx="63">
                  <c:v>3.8716472040063423</c:v>
                </c:pt>
                <c:pt idx="64">
                  <c:v>2.9112000768258053</c:v>
                </c:pt>
                <c:pt idx="65">
                  <c:v>2.414811466508898</c:v>
                </c:pt>
                <c:pt idx="66">
                  <c:v>1.8512024169237749</c:v>
                </c:pt>
                <c:pt idx="67">
                  <c:v>0.8116426021666614</c:v>
                </c:pt>
                <c:pt idx="68">
                  <c:v>0.86143280459637639</c:v>
                </c:pt>
                <c:pt idx="69">
                  <c:v>0.33517122921991682</c:v>
                </c:pt>
                <c:pt idx="70">
                  <c:v>0.1918487827113293</c:v>
                </c:pt>
                <c:pt idx="71">
                  <c:v>0.13792895879449638</c:v>
                </c:pt>
                <c:pt idx="72">
                  <c:v>0.10908312388442212</c:v>
                </c:pt>
                <c:pt idx="73">
                  <c:v>8.9187050370279158E-2</c:v>
                </c:pt>
                <c:pt idx="74">
                  <c:v>7.369531024667933E-2</c:v>
                </c:pt>
                <c:pt idx="75">
                  <c:v>6.1122921647873002E-2</c:v>
                </c:pt>
                <c:pt idx="76">
                  <c:v>5.0848804503357659E-2</c:v>
                </c:pt>
                <c:pt idx="77">
                  <c:v>4.2512777634978932E-2</c:v>
                </c:pt>
                <c:pt idx="78">
                  <c:v>3.5844266033308925E-2</c:v>
                </c:pt>
                <c:pt idx="79">
                  <c:v>3.0612623134601585E-2</c:v>
                </c:pt>
                <c:pt idx="80">
                  <c:v>2.661234267950649E-2</c:v>
                </c:pt>
                <c:pt idx="81">
                  <c:v>2.3658315967998805E-2</c:v>
                </c:pt>
                <c:pt idx="82">
                  <c:v>2.1583937402363307E-2</c:v>
                </c:pt>
                <c:pt idx="83">
                  <c:v>2.0239969435841235E-2</c:v>
                </c:pt>
                <c:pt idx="84">
                  <c:v>1.9493568910234002E-2</c:v>
                </c:pt>
                <c:pt idx="85">
                  <c:v>1.922731398493592E-2</c:v>
                </c:pt>
                <c:pt idx="86">
                  <c:v>1.9338199080309745E-2</c:v>
                </c:pt>
                <c:pt idx="87">
                  <c:v>1.9736602160391581E-2</c:v>
                </c:pt>
                <c:pt idx="88">
                  <c:v>2.034523829248322E-2</c:v>
                </c:pt>
                <c:pt idx="89">
                  <c:v>2.1098114737473403E-2</c:v>
                </c:pt>
                <c:pt idx="90">
                  <c:v>2.1939501591753924E-2</c:v>
                </c:pt>
                <c:pt idx="91">
                  <c:v>2.2822930017944817E-2</c:v>
                </c:pt>
                <c:pt idx="92">
                  <c:v>2.3710227954002627E-2</c:v>
                </c:pt>
                <c:pt idx="93">
                  <c:v>2.4570601113255444E-2</c:v>
                </c:pt>
                <c:pt idx="94">
                  <c:v>2.5379765160622569E-2</c:v>
                </c:pt>
                <c:pt idx="95">
                  <c:v>2.611913321514768E-2</c:v>
                </c:pt>
                <c:pt idx="96">
                  <c:v>2.6775061297928685E-2</c:v>
                </c:pt>
                <c:pt idx="97">
                  <c:v>2.7338153020290384E-2</c:v>
                </c:pt>
                <c:pt idx="98">
                  <c:v>2.7802623680266453E-2</c:v>
                </c:pt>
                <c:pt idx="99">
                  <c:v>2.8165722996091352E-2</c:v>
                </c:pt>
                <c:pt idx="100">
                  <c:v>2.8427214938527623E-2</c:v>
                </c:pt>
                <c:pt idx="101">
                  <c:v>2.8588912512427567E-2</c:v>
                </c:pt>
                <c:pt idx="102">
                  <c:v>2.8654264867791934E-2</c:v>
                </c:pt>
                <c:pt idx="103">
                  <c:v>2.8627993772301755E-2</c:v>
                </c:pt>
                <c:pt idx="104">
                  <c:v>2.8515776238497728E-2</c:v>
                </c:pt>
                <c:pt idx="105">
                  <c:v>2.8323969950769079E-2</c:v>
                </c:pt>
                <c:pt idx="106">
                  <c:v>2.8059378070021034E-2</c:v>
                </c:pt>
                <c:pt idx="107">
                  <c:v>2.7729049990895177E-2</c:v>
                </c:pt>
                <c:pt idx="108">
                  <c:v>2.7340114678604956E-2</c:v>
                </c:pt>
                <c:pt idx="109">
                  <c:v>2.6899643308150895E-2</c:v>
                </c:pt>
                <c:pt idx="110">
                  <c:v>2.6414538058663374E-2</c:v>
                </c:pt>
                <c:pt idx="111">
                  <c:v>2.5891444072077378E-2</c:v>
                </c:pt>
                <c:pt idx="112">
                  <c:v>2.5336681760591256E-2</c:v>
                </c:pt>
                <c:pt idx="113">
                  <c:v>2.4756196835487812E-2</c:v>
                </c:pt>
                <c:pt idx="114">
                  <c:v>2.4155525625642396E-2</c:v>
                </c:pt>
                <c:pt idx="115">
                  <c:v>2.3539773452930693E-2</c:v>
                </c:pt>
                <c:pt idx="116">
                  <c:v>2.2913604029475551E-2</c:v>
                </c:pt>
                <c:pt idx="117">
                  <c:v>2.2281238036791641E-2</c:v>
                </c:pt>
                <c:pt idx="118">
                  <c:v>2.164645923466877E-2</c:v>
                </c:pt>
                <c:pt idx="119">
                  <c:v>2.1012626628456182E-2</c:v>
                </c:pt>
                <c:pt idx="120">
                  <c:v>2.0382691394595691E-2</c:v>
                </c:pt>
                <c:pt idx="121">
                  <c:v>1.9759217424336992E-2</c:v>
                </c:pt>
                <c:pt idx="122">
                  <c:v>1.9144404495957251E-2</c:v>
                </c:pt>
                <c:pt idx="123">
                  <c:v>1.8540113223329088E-2</c:v>
                </c:pt>
                <c:pt idx="124">
                  <c:v>1.794789105574688E-2</c:v>
                </c:pt>
                <c:pt idx="125">
                  <c:v>1.7368998718896619E-2</c:v>
                </c:pt>
                <c:pt idx="126">
                  <c:v>1.6804436590647127E-2</c:v>
                </c:pt>
                <c:pt idx="127">
                  <c:v>1.6254970598925722E-2</c:v>
                </c:pt>
                <c:pt idx="128">
                  <c:v>1.5721157311228282E-2</c:v>
                </c:pt>
                <c:pt idx="129">
                  <c:v>1.5203367958465629E-2</c:v>
                </c:pt>
                <c:pt idx="130">
                  <c:v>3.8199787393950217E-5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E-4D33-B71D-1FE3EDC4D204}"/>
            </c:ext>
          </c:extLst>
        </c:ser>
        <c:ser>
          <c:idx val="2"/>
          <c:order val="1"/>
          <c:tx>
            <c:strRef>
              <c:f>EA_output_obs_with_text_backup!$AV$1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7.2961307896885445E-5</c:v>
                </c:pt>
                <c:pt idx="8">
                  <c:v>-1.7795619111688021E-3</c:v>
                </c:pt>
                <c:pt idx="9">
                  <c:v>-4.4662669838820496E-3</c:v>
                </c:pt>
                <c:pt idx="10">
                  <c:v>-6.5823599100440396E-3</c:v>
                </c:pt>
                <c:pt idx="11">
                  <c:v>-8.1483962480994269E-3</c:v>
                </c:pt>
                <c:pt idx="12">
                  <c:v>-9.1922968880727134E-3</c:v>
                </c:pt>
                <c:pt idx="13">
                  <c:v>-1.0133666844415447E-2</c:v>
                </c:pt>
                <c:pt idx="14">
                  <c:v>-1.1337219319962772E-2</c:v>
                </c:pt>
                <c:pt idx="15">
                  <c:v>-1.3062497719995049E-2</c:v>
                </c:pt>
                <c:pt idx="16">
                  <c:v>-1.5360400828890694E-2</c:v>
                </c:pt>
                <c:pt idx="17">
                  <c:v>-1.8431389814305248E-2</c:v>
                </c:pt>
                <c:pt idx="18">
                  <c:v>-2.1083205129643959E-2</c:v>
                </c:pt>
                <c:pt idx="19">
                  <c:v>-2.2900947712344653E-2</c:v>
                </c:pt>
                <c:pt idx="20">
                  <c:v>-2.4114467478373168E-2</c:v>
                </c:pt>
                <c:pt idx="21">
                  <c:v>-2.4949216991128117E-2</c:v>
                </c:pt>
                <c:pt idx="22">
                  <c:v>-2.5177981006445742E-2</c:v>
                </c:pt>
                <c:pt idx="23">
                  <c:v>-2.5068290547978218E-2</c:v>
                </c:pt>
                <c:pt idx="24">
                  <c:v>-2.4932048030292277E-2</c:v>
                </c:pt>
                <c:pt idx="25">
                  <c:v>-2.4586862703421683E-2</c:v>
                </c:pt>
                <c:pt idx="26">
                  <c:v>-2.4226415025516038E-2</c:v>
                </c:pt>
                <c:pt idx="27">
                  <c:v>-2.394512642951396E-2</c:v>
                </c:pt>
                <c:pt idx="28">
                  <c:v>-2.3855871937723958E-2</c:v>
                </c:pt>
                <c:pt idx="29">
                  <c:v>-2.3704356642039799E-2</c:v>
                </c:pt>
                <c:pt idx="30">
                  <c:v>-2.3333407743595248E-2</c:v>
                </c:pt>
                <c:pt idx="31">
                  <c:v>-2.2754978008227032E-2</c:v>
                </c:pt>
                <c:pt idx="32">
                  <c:v>-2.2052910107082376E-2</c:v>
                </c:pt>
                <c:pt idx="33">
                  <c:v>-2.1114840335151288E-2</c:v>
                </c:pt>
                <c:pt idx="34">
                  <c:v>-2.0023707892998118E-2</c:v>
                </c:pt>
                <c:pt idx="35">
                  <c:v>-1.8728794460474457E-2</c:v>
                </c:pt>
                <c:pt idx="36">
                  <c:v>-1.7145332381251484E-2</c:v>
                </c:pt>
                <c:pt idx="37">
                  <c:v>-1.544580238871208E-2</c:v>
                </c:pt>
                <c:pt idx="38">
                  <c:v>-1.3717464325162475E-2</c:v>
                </c:pt>
                <c:pt idx="39">
                  <c:v>-1.1945062204323665E-2</c:v>
                </c:pt>
                <c:pt idx="40">
                  <c:v>-1.0166947127649505E-2</c:v>
                </c:pt>
                <c:pt idx="41">
                  <c:v>-8.4341267602872482E-3</c:v>
                </c:pt>
                <c:pt idx="42">
                  <c:v>-6.6628317638673263E-3</c:v>
                </c:pt>
                <c:pt idx="43">
                  <c:v>-4.9247138424774947E-3</c:v>
                </c:pt>
                <c:pt idx="44">
                  <c:v>-3.2486936212047326E-3</c:v>
                </c:pt>
                <c:pt idx="45">
                  <c:v>-1.5877928005838613E-3</c:v>
                </c:pt>
                <c:pt idx="46">
                  <c:v>-6.4165792321755939E-6</c:v>
                </c:pt>
                <c:pt idx="47">
                  <c:v>1.5283280072907524E-3</c:v>
                </c:pt>
                <c:pt idx="48">
                  <c:v>2.999590384277594E-3</c:v>
                </c:pt>
                <c:pt idx="49">
                  <c:v>4.4685312529014849E-3</c:v>
                </c:pt>
                <c:pt idx="50">
                  <c:v>6.1096242924150697E-3</c:v>
                </c:pt>
                <c:pt idx="51">
                  <c:v>7.5461868113254746E-3</c:v>
                </c:pt>
                <c:pt idx="52">
                  <c:v>8.9370306786473765E-3</c:v>
                </c:pt>
                <c:pt idx="53">
                  <c:v>1.0277477697372871E-2</c:v>
                </c:pt>
                <c:pt idx="54">
                  <c:v>1.1718129558277919E-2</c:v>
                </c:pt>
                <c:pt idx="55">
                  <c:v>1.2875780434908614E-2</c:v>
                </c:pt>
                <c:pt idx="56">
                  <c:v>1.417223424416208E-2</c:v>
                </c:pt>
                <c:pt idx="57">
                  <c:v>1.5940600383707523E-2</c:v>
                </c:pt>
                <c:pt idx="58">
                  <c:v>1.7723717839018119E-2</c:v>
                </c:pt>
                <c:pt idx="59">
                  <c:v>1.914184981973218E-2</c:v>
                </c:pt>
                <c:pt idx="60">
                  <c:v>2.0576002616945546E-2</c:v>
                </c:pt>
                <c:pt idx="61">
                  <c:v>2.1091550131341584E-2</c:v>
                </c:pt>
                <c:pt idx="62">
                  <c:v>2.0964614053188117E-2</c:v>
                </c:pt>
                <c:pt idx="63">
                  <c:v>2.0505836449035149E-2</c:v>
                </c:pt>
                <c:pt idx="64">
                  <c:v>2.0067704899732277E-2</c:v>
                </c:pt>
                <c:pt idx="65">
                  <c:v>1.9799149753406138E-2</c:v>
                </c:pt>
                <c:pt idx="66">
                  <c:v>1.9521311220220397E-2</c:v>
                </c:pt>
                <c:pt idx="67">
                  <c:v>1.9069660089399802E-2</c:v>
                </c:pt>
                <c:pt idx="68">
                  <c:v>1.8896990194972475E-2</c:v>
                </c:pt>
                <c:pt idx="69">
                  <c:v>1.8720705772216139E-2</c:v>
                </c:pt>
                <c:pt idx="70">
                  <c:v>1.8324636640997229E-2</c:v>
                </c:pt>
                <c:pt idx="71">
                  <c:v>1.7831720018109207E-2</c:v>
                </c:pt>
                <c:pt idx="72">
                  <c:v>1.731288821960178E-2</c:v>
                </c:pt>
                <c:pt idx="73">
                  <c:v>1.6793949214903167E-2</c:v>
                </c:pt>
                <c:pt idx="74">
                  <c:v>1.6283428794744852E-2</c:v>
                </c:pt>
                <c:pt idx="75">
                  <c:v>1.5784181465398714E-2</c:v>
                </c:pt>
                <c:pt idx="76">
                  <c:v>1.5297256480915049E-2</c:v>
                </c:pt>
                <c:pt idx="77">
                  <c:v>1.482309757840802E-2</c:v>
                </c:pt>
                <c:pt idx="78">
                  <c:v>1.4361909191187227E-2</c:v>
                </c:pt>
                <c:pt idx="79">
                  <c:v>1.3913771472049306E-2</c:v>
                </c:pt>
                <c:pt idx="80">
                  <c:v>1.347868055763307E-2</c:v>
                </c:pt>
                <c:pt idx="81">
                  <c:v>1.3056566463316831E-2</c:v>
                </c:pt>
                <c:pt idx="82">
                  <c:v>1.2647304022993763E-2</c:v>
                </c:pt>
                <c:pt idx="83">
                  <c:v>1.2250721387075149E-2</c:v>
                </c:pt>
                <c:pt idx="84">
                  <c:v>1.1866607396551189E-2</c:v>
                </c:pt>
                <c:pt idx="85">
                  <c:v>1.1494718219392575E-2</c:v>
                </c:pt>
                <c:pt idx="86">
                  <c:v>1.1134783367395049E-2</c:v>
                </c:pt>
                <c:pt idx="87">
                  <c:v>1.078651113727792E-2</c:v>
                </c:pt>
                <c:pt idx="88">
                  <c:v>1.0449593501793763E-2</c:v>
                </c:pt>
                <c:pt idx="89">
                  <c:v>1.0123710474428515E-2</c:v>
                </c:pt>
                <c:pt idx="90">
                  <c:v>9.808533973126296E-3</c:v>
                </c:pt>
                <c:pt idx="91">
                  <c:v>9.5037312108976046E-3</c:v>
                </c:pt>
                <c:pt idx="92">
                  <c:v>9.2089676431976533E-3</c:v>
                </c:pt>
                <c:pt idx="93">
                  <c:v>8.9239095033529295E-3</c:v>
                </c:pt>
                <c:pt idx="94">
                  <c:v>8.648225958067109E-3</c:v>
                </c:pt>
                <c:pt idx="95">
                  <c:v>8.3815909152071093E-3</c:v>
                </c:pt>
                <c:pt idx="96">
                  <c:v>8.1236845157387823E-3</c:v>
                </c:pt>
                <c:pt idx="97">
                  <c:v>7.8741943409316034E-3</c:v>
                </c:pt>
                <c:pt idx="98">
                  <c:v>7.6328163648607828E-3</c:v>
                </c:pt>
                <c:pt idx="99">
                  <c:v>7.3992556808771285E-3</c:v>
                </c:pt>
                <c:pt idx="100">
                  <c:v>7.173227029155683E-3</c:v>
                </c:pt>
                <c:pt idx="101">
                  <c:v>6.9544551507309607E-3</c:v>
                </c:pt>
                <c:pt idx="102">
                  <c:v>6.742674991632505E-3</c:v>
                </c:pt>
                <c:pt idx="103">
                  <c:v>6.5376317788909304E-3</c:v>
                </c:pt>
                <c:pt idx="104">
                  <c:v>6.339080988330921E-3</c:v>
                </c:pt>
                <c:pt idx="105">
                  <c:v>6.1467882222327125E-3</c:v>
                </c:pt>
                <c:pt idx="106">
                  <c:v>5.960529013154317E-3</c:v>
                </c:pt>
                <c:pt idx="107">
                  <c:v>5.7800885684816542E-3</c:v>
                </c:pt>
                <c:pt idx="108">
                  <c:v>5.6052614686292477E-3</c:v>
                </c:pt>
                <c:pt idx="109">
                  <c:v>5.4358513302613367E-3</c:v>
                </c:pt>
                <c:pt idx="110">
                  <c:v>5.2716704444501885E-3</c:v>
                </c:pt>
                <c:pt idx="111">
                  <c:v>5.1125393983398708E-3</c:v>
                </c:pt>
                <c:pt idx="112">
                  <c:v>4.9582866876424457E-3</c:v>
                </c:pt>
                <c:pt idx="113">
                  <c:v>4.8087483261596139E-3</c:v>
                </c:pt>
                <c:pt idx="114">
                  <c:v>4.6637674574948121E-3</c:v>
                </c:pt>
                <c:pt idx="115">
                  <c:v>4.52319397319597E-3</c:v>
                </c:pt>
                <c:pt idx="116">
                  <c:v>4.3868841407430194E-3</c:v>
                </c:pt>
                <c:pt idx="117">
                  <c:v>4.2547002440632082E-3</c:v>
                </c:pt>
                <c:pt idx="118">
                  <c:v>4.1265102386140295E-3</c:v>
                </c:pt>
                <c:pt idx="119">
                  <c:v>4.002187422514218E-3</c:v>
                </c:pt>
                <c:pt idx="120">
                  <c:v>3.8816101247201979E-3</c:v>
                </c:pt>
                <c:pt idx="121">
                  <c:v>3.7646614108329799E-3</c:v>
                </c:pt>
                <c:pt idx="122">
                  <c:v>3.6512288067725844E-3</c:v>
                </c:pt>
                <c:pt idx="123">
                  <c:v>3.5412040402674357E-3</c:v>
                </c:pt>
                <c:pt idx="124">
                  <c:v>3.4344827998686036E-3</c:v>
                </c:pt>
                <c:pt idx="125">
                  <c:v>3.3309645110082375E-3</c:v>
                </c:pt>
                <c:pt idx="126">
                  <c:v>3.2305521284715843E-3</c:v>
                </c:pt>
                <c:pt idx="127">
                  <c:v>3.1331519445390397E-3</c:v>
                </c:pt>
                <c:pt idx="128">
                  <c:v>3.0386734119724453E-3</c:v>
                </c:pt>
                <c:pt idx="129">
                  <c:v>2.947028980964802E-3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E-4D33-B71D-1FE3EDC4D204}"/>
            </c:ext>
          </c:extLst>
        </c:ser>
        <c:ser>
          <c:idx val="3"/>
          <c:order val="2"/>
          <c:tx>
            <c:strRef>
              <c:f>EA_output_obs_with_text_backup!$AW$1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-0.13359576600567</c:v>
                </c:pt>
                <c:pt idx="8">
                  <c:v>1.37214782021567E-2</c:v>
                </c:pt>
                <c:pt idx="9">
                  <c:v>0.25520857646403</c:v>
                </c:pt>
                <c:pt idx="10">
                  <c:v>0.43002849059688603</c:v>
                </c:pt>
                <c:pt idx="11">
                  <c:v>0.64538339253854404</c:v>
                </c:pt>
                <c:pt idx="12">
                  <c:v>0.93375032888764598</c:v>
                </c:pt>
                <c:pt idx="13">
                  <c:v>1.2587611462749899</c:v>
                </c:pt>
                <c:pt idx="14">
                  <c:v>1.4891879159838499</c:v>
                </c:pt>
                <c:pt idx="15">
                  <c:v>1.67287892077763</c:v>
                </c:pt>
                <c:pt idx="16">
                  <c:v>1.6560903554873201</c:v>
                </c:pt>
                <c:pt idx="17">
                  <c:v>1.7520007447770301</c:v>
                </c:pt>
                <c:pt idx="18">
                  <c:v>2.30875629440852</c:v>
                </c:pt>
                <c:pt idx="19">
                  <c:v>2.8174208525393598</c:v>
                </c:pt>
                <c:pt idx="20">
                  <c:v>3.1420473865260501</c:v>
                </c:pt>
                <c:pt idx="21">
                  <c:v>3.3390778754202599</c:v>
                </c:pt>
                <c:pt idx="22">
                  <c:v>3.4081982937965898</c:v>
                </c:pt>
                <c:pt idx="23">
                  <c:v>3.41025109297893</c:v>
                </c:pt>
                <c:pt idx="24">
                  <c:v>3.3031438179241199</c:v>
                </c:pt>
                <c:pt idx="25">
                  <c:v>3.2602455369069099</c:v>
                </c:pt>
                <c:pt idx="26">
                  <c:v>3.2027039531231098</c:v>
                </c:pt>
                <c:pt idx="27">
                  <c:v>3.1979534477176799</c:v>
                </c:pt>
                <c:pt idx="28">
                  <c:v>3.2001444691295302</c:v>
                </c:pt>
                <c:pt idx="29">
                  <c:v>3.22683253774805</c:v>
                </c:pt>
                <c:pt idx="30">
                  <c:v>3.1897340410650701</c:v>
                </c:pt>
                <c:pt idx="31">
                  <c:v>3.1188168576115101</c:v>
                </c:pt>
                <c:pt idx="32">
                  <c:v>3.0283300753494302</c:v>
                </c:pt>
                <c:pt idx="33">
                  <c:v>2.9031878277369798</c:v>
                </c:pt>
                <c:pt idx="34">
                  <c:v>2.8187942692641799</c:v>
                </c:pt>
                <c:pt idx="35">
                  <c:v>2.7137332085751802</c:v>
                </c:pt>
                <c:pt idx="36">
                  <c:v>2.6201304981511999</c:v>
                </c:pt>
                <c:pt idx="37">
                  <c:v>2.4511104815339602</c:v>
                </c:pt>
                <c:pt idx="38">
                  <c:v>2.2748465986351101</c:v>
                </c:pt>
                <c:pt idx="39">
                  <c:v>2.0618215234467701</c:v>
                </c:pt>
                <c:pt idx="40">
                  <c:v>1.8547187176997799</c:v>
                </c:pt>
                <c:pt idx="41">
                  <c:v>1.6163751096279899</c:v>
                </c:pt>
                <c:pt idx="42">
                  <c:v>1.4432709561271</c:v>
                </c:pt>
                <c:pt idx="43">
                  <c:v>1.2688292372487</c:v>
                </c:pt>
                <c:pt idx="44">
                  <c:v>1.0997840542442601</c:v>
                </c:pt>
                <c:pt idx="45">
                  <c:v>0.93100496992645199</c:v>
                </c:pt>
                <c:pt idx="46">
                  <c:v>0.74914248125564997</c:v>
                </c:pt>
                <c:pt idx="47">
                  <c:v>0.56233493620960895</c:v>
                </c:pt>
                <c:pt idx="48">
                  <c:v>0.39635770457490399</c:v>
                </c:pt>
                <c:pt idx="49">
                  <c:v>0.251594760278052</c:v>
                </c:pt>
                <c:pt idx="50">
                  <c:v>0.226846552382589</c:v>
                </c:pt>
                <c:pt idx="51">
                  <c:v>-2.3047164719153999E-2</c:v>
                </c:pt>
                <c:pt idx="52">
                  <c:v>-0.28489757525085702</c:v>
                </c:pt>
                <c:pt idx="53">
                  <c:v>-0.594741943446914</c:v>
                </c:pt>
                <c:pt idx="54">
                  <c:v>-0.82969651712141301</c:v>
                </c:pt>
                <c:pt idx="55">
                  <c:v>-1.1337496602058399</c:v>
                </c:pt>
                <c:pt idx="56">
                  <c:v>-1.3700698917560199</c:v>
                </c:pt>
                <c:pt idx="57">
                  <c:v>-1.4563904114746999</c:v>
                </c:pt>
                <c:pt idx="58">
                  <c:v>-1.5198698223090299</c:v>
                </c:pt>
                <c:pt idx="59">
                  <c:v>-1.6695161535781899</c:v>
                </c:pt>
                <c:pt idx="60">
                  <c:v>-1.8332904201039799</c:v>
                </c:pt>
                <c:pt idx="61">
                  <c:v>-1.89674324747842</c:v>
                </c:pt>
                <c:pt idx="62">
                  <c:v>-1.87023991642766</c:v>
                </c:pt>
                <c:pt idx="63">
                  <c:v>-1.7946804118897901</c:v>
                </c:pt>
                <c:pt idx="64">
                  <c:v>-1.69601313561823</c:v>
                </c:pt>
                <c:pt idx="65">
                  <c:v>-1.5853835422520901</c:v>
                </c:pt>
                <c:pt idx="66">
                  <c:v>-1.46882228903366</c:v>
                </c:pt>
                <c:pt idx="67">
                  <c:v>-1.3631367691815801</c:v>
                </c:pt>
                <c:pt idx="68">
                  <c:v>-1.2333724575631499</c:v>
                </c:pt>
                <c:pt idx="69">
                  <c:v>-1.1379642960865799</c:v>
                </c:pt>
                <c:pt idx="70">
                  <c:v>-1.06965345440944</c:v>
                </c:pt>
                <c:pt idx="71">
                  <c:v>-1.0207842102767399</c:v>
                </c:pt>
                <c:pt idx="72">
                  <c:v>-0.98236018972973604</c:v>
                </c:pt>
                <c:pt idx="73">
                  <c:v>-0.94827616721966201</c:v>
                </c:pt>
                <c:pt idx="74">
                  <c:v>-0.91628327861683301</c:v>
                </c:pt>
                <c:pt idx="75">
                  <c:v>-0.88565917644417202</c:v>
                </c:pt>
                <c:pt idx="76">
                  <c:v>-0.85617724366796799</c:v>
                </c:pt>
                <c:pt idx="77">
                  <c:v>-0.82775903301559906</c:v>
                </c:pt>
                <c:pt idx="78">
                  <c:v>-0.80036705093917604</c:v>
                </c:pt>
                <c:pt idx="79">
                  <c:v>-0.77397318799493797</c:v>
                </c:pt>
                <c:pt idx="80">
                  <c:v>-0.74854993563098404</c:v>
                </c:pt>
                <c:pt idx="81">
                  <c:v>-0.72406830711461201</c:v>
                </c:pt>
                <c:pt idx="82">
                  <c:v>-0.70049767739651003</c:v>
                </c:pt>
                <c:pt idx="83">
                  <c:v>-0.67780613277934398</c:v>
                </c:pt>
                <c:pt idx="84">
                  <c:v>-0.65596091884470398</c:v>
                </c:pt>
                <c:pt idx="85">
                  <c:v>-0.634928868805827</c:v>
                </c:pt>
                <c:pt idx="86">
                  <c:v>-0.61467678104103296</c:v>
                </c:pt>
                <c:pt idx="87">
                  <c:v>-0.595171740231351</c:v>
                </c:pt>
                <c:pt idx="88">
                  <c:v>-0.57638138419215901</c:v>
                </c:pt>
                <c:pt idx="89">
                  <c:v>-0.55827412075961003</c:v>
                </c:pt>
                <c:pt idx="90">
                  <c:v>-0.54081929969133002</c:v>
                </c:pt>
                <c:pt idx="91">
                  <c:v>-0.52398734458287799</c:v>
                </c:pt>
                <c:pt idx="92">
                  <c:v>-0.50774984963371195</c:v>
                </c:pt>
                <c:pt idx="93">
                  <c:v>-0.49207964583610397</c:v>
                </c:pt>
                <c:pt idx="94">
                  <c:v>-0.47695084085381001</c:v>
                </c:pt>
                <c:pt idx="95">
                  <c:v>-0.46233883652733399</c:v>
                </c:pt>
                <c:pt idx="96">
                  <c:v>-0.44822032760298602</c:v>
                </c:pt>
                <c:pt idx="97">
                  <c:v>-0.43457328494317898</c:v>
                </c:pt>
                <c:pt idx="98">
                  <c:v>-0.42137692614230199</c:v>
                </c:pt>
                <c:pt idx="99">
                  <c:v>-0.408611676151166</c:v>
                </c:pt>
                <c:pt idx="100">
                  <c:v>-0.39625912020696602</c:v>
                </c:pt>
                <c:pt idx="101">
                  <c:v>-0.38430195107755699</c:v>
                </c:pt>
                <c:pt idx="102">
                  <c:v>-0.37272391236019298</c:v>
                </c:pt>
                <c:pt idx="103">
                  <c:v>-0.36150973932671199</c:v>
                </c:pt>
                <c:pt idx="104">
                  <c:v>-0.350645098579833</c:v>
                </c:pt>
                <c:pt idx="105">
                  <c:v>-0.34011652757871103</c:v>
                </c:pt>
                <c:pt idx="106">
                  <c:v>-0.32991137490577899</c:v>
                </c:pt>
                <c:pt idx="107">
                  <c:v>-0.32001774198044097</c:v>
                </c:pt>
                <c:pt idx="108">
                  <c:v>-0.31042442677758503</c:v>
                </c:pt>
                <c:pt idx="109">
                  <c:v>-0.30112086997899801</c:v>
                </c:pt>
                <c:pt idx="110">
                  <c:v>-0.29209710387258397</c:v>
                </c:pt>
                <c:pt idx="111">
                  <c:v>-0.28334370421643701</c:v>
                </c:pt>
                <c:pt idx="112">
                  <c:v>-0.27485174520126099</c:v>
                </c:pt>
                <c:pt idx="113">
                  <c:v>-0.26661275757396102</c:v>
                </c:pt>
                <c:pt idx="114">
                  <c:v>-0.25861868992632397</c:v>
                </c:pt>
                <c:pt idx="115">
                  <c:v>-0.25086187310432301</c:v>
                </c:pt>
                <c:pt idx="116">
                  <c:v>-0.24333498765463499</c:v>
                </c:pt>
                <c:pt idx="117">
                  <c:v>-0.23603103419430699</c:v>
                </c:pt>
                <c:pt idx="118">
                  <c:v>-0.228943306566152</c:v>
                </c:pt>
                <c:pt idx="119">
                  <c:v>-0.222065367625494</c:v>
                </c:pt>
                <c:pt idx="120">
                  <c:v>-0.21539102749230901</c:v>
                </c:pt>
                <c:pt idx="121">
                  <c:v>-0.20891432409598701</c:v>
                </c:pt>
                <c:pt idx="122">
                  <c:v>-0.202629505836985</c:v>
                </c:pt>
                <c:pt idx="123">
                  <c:v>-0.19653101618996199</c:v>
                </c:pt>
                <c:pt idx="124">
                  <c:v>-0.19061348007599499</c:v>
                </c:pt>
                <c:pt idx="125">
                  <c:v>-0.184871691836588</c:v>
                </c:pt>
                <c:pt idx="126">
                  <c:v>-0.17930060464900399</c:v>
                </c:pt>
                <c:pt idx="127">
                  <c:v>-0.173895321230501</c:v>
                </c:pt>
                <c:pt idx="128">
                  <c:v>-0.16865108568800599</c:v>
                </c:pt>
                <c:pt idx="129">
                  <c:v>-0.163563276379349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E-4D33-B71D-1FE3EDC4D204}"/>
            </c:ext>
          </c:extLst>
        </c:ser>
        <c:ser>
          <c:idx val="4"/>
          <c:order val="3"/>
          <c:tx>
            <c:strRef>
              <c:f>EA_output_obs_with_text_backup!$AX$1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9.2384556253990793E-2</c:v>
                </c:pt>
                <c:pt idx="8">
                  <c:v>0.125297894146912</c:v>
                </c:pt>
                <c:pt idx="9">
                  <c:v>0.13462048627083301</c:v>
                </c:pt>
                <c:pt idx="10">
                  <c:v>0.110923247486547</c:v>
                </c:pt>
                <c:pt idx="11">
                  <c:v>7.5587373391156606E-2</c:v>
                </c:pt>
                <c:pt idx="12">
                  <c:v>0.13528553355022499</c:v>
                </c:pt>
                <c:pt idx="13">
                  <c:v>0.30474392172075698</c:v>
                </c:pt>
                <c:pt idx="14">
                  <c:v>0.38887175337638602</c:v>
                </c:pt>
                <c:pt idx="15">
                  <c:v>0.43419460449876901</c:v>
                </c:pt>
                <c:pt idx="16">
                  <c:v>0.29727135675643701</c:v>
                </c:pt>
                <c:pt idx="17">
                  <c:v>0.18453734051349799</c:v>
                </c:pt>
                <c:pt idx="18">
                  <c:v>0.35473860941712099</c:v>
                </c:pt>
                <c:pt idx="19">
                  <c:v>0.45742311371089001</c:v>
                </c:pt>
                <c:pt idx="20">
                  <c:v>0.52224162464951696</c:v>
                </c:pt>
                <c:pt idx="21">
                  <c:v>0.612477639193307</c:v>
                </c:pt>
                <c:pt idx="22">
                  <c:v>0.66600289397063706</c:v>
                </c:pt>
                <c:pt idx="23">
                  <c:v>0.66484067177225703</c:v>
                </c:pt>
                <c:pt idx="24">
                  <c:v>0.60964110277982697</c:v>
                </c:pt>
                <c:pt idx="25">
                  <c:v>0.59993817350668099</c:v>
                </c:pt>
                <c:pt idx="26">
                  <c:v>0.56129313336237896</c:v>
                </c:pt>
                <c:pt idx="27">
                  <c:v>0.55881616555736502</c:v>
                </c:pt>
                <c:pt idx="28">
                  <c:v>0.56788120534983999</c:v>
                </c:pt>
                <c:pt idx="29">
                  <c:v>0.56597092417514905</c:v>
                </c:pt>
                <c:pt idx="30">
                  <c:v>0.57689064148102298</c:v>
                </c:pt>
                <c:pt idx="31">
                  <c:v>0.575921057102183</c:v>
                </c:pt>
                <c:pt idx="32">
                  <c:v>0.56185230973922295</c:v>
                </c:pt>
                <c:pt idx="33">
                  <c:v>0.528441567953157</c:v>
                </c:pt>
                <c:pt idx="34">
                  <c:v>0.54466719531850105</c:v>
                </c:pt>
                <c:pt idx="35">
                  <c:v>0.54793816974602705</c:v>
                </c:pt>
                <c:pt idx="36">
                  <c:v>0.58729040991637405</c:v>
                </c:pt>
                <c:pt idx="37">
                  <c:v>0.60762385009425901</c:v>
                </c:pt>
                <c:pt idx="38">
                  <c:v>0.61438908850497198</c:v>
                </c:pt>
                <c:pt idx="39">
                  <c:v>0.59679117648735103</c:v>
                </c:pt>
                <c:pt idx="40">
                  <c:v>0.573070530776702</c:v>
                </c:pt>
                <c:pt idx="41">
                  <c:v>0.52178139129755297</c:v>
                </c:pt>
                <c:pt idx="42">
                  <c:v>0.52926342403295301</c:v>
                </c:pt>
                <c:pt idx="43">
                  <c:v>0.52786686026048601</c:v>
                </c:pt>
                <c:pt idx="44">
                  <c:v>0.52597911443571899</c:v>
                </c:pt>
                <c:pt idx="45">
                  <c:v>0.53701931233987499</c:v>
                </c:pt>
                <c:pt idx="46">
                  <c:v>0.54415984336630296</c:v>
                </c:pt>
                <c:pt idx="47">
                  <c:v>0.52338725479814996</c:v>
                </c:pt>
                <c:pt idx="48">
                  <c:v>0.52021904893466597</c:v>
                </c:pt>
                <c:pt idx="49">
                  <c:v>0.51669997528920397</c:v>
                </c:pt>
                <c:pt idx="50">
                  <c:v>0.59344151331615302</c:v>
                </c:pt>
                <c:pt idx="51">
                  <c:v>0.53419432546662404</c:v>
                </c:pt>
                <c:pt idx="52">
                  <c:v>0.49400142878594799</c:v>
                </c:pt>
                <c:pt idx="53">
                  <c:v>0.454491406506422</c:v>
                </c:pt>
                <c:pt idx="54">
                  <c:v>0.40928669526613798</c:v>
                </c:pt>
                <c:pt idx="55">
                  <c:v>0.34880735096291798</c:v>
                </c:pt>
                <c:pt idx="56">
                  <c:v>0.30241712216101901</c:v>
                </c:pt>
                <c:pt idx="57">
                  <c:v>0.31991908041121297</c:v>
                </c:pt>
                <c:pt idx="58">
                  <c:v>0.34496958128435901</c:v>
                </c:pt>
                <c:pt idx="59">
                  <c:v>0.31957640042240298</c:v>
                </c:pt>
                <c:pt idx="60">
                  <c:v>0.26382888091439399</c:v>
                </c:pt>
                <c:pt idx="61">
                  <c:v>0.24840460374149601</c:v>
                </c:pt>
                <c:pt idx="62">
                  <c:v>0.253146674396444</c:v>
                </c:pt>
                <c:pt idx="63">
                  <c:v>0.26854444525791599</c:v>
                </c:pt>
                <c:pt idx="64">
                  <c:v>0.30013424484974299</c:v>
                </c:pt>
                <c:pt idx="65">
                  <c:v>0.34564039303573901</c:v>
                </c:pt>
                <c:pt idx="66">
                  <c:v>0.39551648084570101</c:v>
                </c:pt>
                <c:pt idx="67">
                  <c:v>0.44789079047452601</c:v>
                </c:pt>
                <c:pt idx="68">
                  <c:v>0.49495996178706497</c:v>
                </c:pt>
                <c:pt idx="69">
                  <c:v>0.52333106578757105</c:v>
                </c:pt>
                <c:pt idx="70">
                  <c:v>0.53532791861311502</c:v>
                </c:pt>
                <c:pt idx="71">
                  <c:v>0.53620301353732602</c:v>
                </c:pt>
                <c:pt idx="72">
                  <c:v>0.52846599094816904</c:v>
                </c:pt>
                <c:pt idx="73">
                  <c:v>0.51624543115517396</c:v>
                </c:pt>
                <c:pt idx="74">
                  <c:v>0.50258699030215903</c:v>
                </c:pt>
                <c:pt idx="75">
                  <c:v>0.48863719836010699</c:v>
                </c:pt>
                <c:pt idx="76">
                  <c:v>0.47477415968779502</c:v>
                </c:pt>
                <c:pt idx="77">
                  <c:v>0.461121730913157</c:v>
                </c:pt>
                <c:pt idx="78">
                  <c:v>0.44772443051204702</c:v>
                </c:pt>
                <c:pt idx="79">
                  <c:v>0.43460187878909401</c:v>
                </c:pt>
                <c:pt idx="80">
                  <c:v>0.42176518562759202</c:v>
                </c:pt>
                <c:pt idx="81">
                  <c:v>0.40922184466536798</c:v>
                </c:pt>
                <c:pt idx="82">
                  <c:v>0.39697722500059102</c:v>
                </c:pt>
                <c:pt idx="83">
                  <c:v>0.38503506803728099</c:v>
                </c:pt>
                <c:pt idx="84">
                  <c:v>0.37339769780944199</c:v>
                </c:pt>
                <c:pt idx="85">
                  <c:v>0.36206615132748399</c:v>
                </c:pt>
                <c:pt idx="86">
                  <c:v>0.35104028812115801</c:v>
                </c:pt>
                <c:pt idx="87">
                  <c:v>0.34031889502347101</c:v>
                </c:pt>
                <c:pt idx="88">
                  <c:v>0.32989978971073303</c:v>
                </c:pt>
                <c:pt idx="89">
                  <c:v>0.31977992297573599</c:v>
                </c:pt>
                <c:pt idx="90">
                  <c:v>0.30995547882170199</c:v>
                </c:pt>
                <c:pt idx="91">
                  <c:v>0.300421971356027</c:v>
                </c:pt>
                <c:pt idx="92">
                  <c:v>0.29117433758005201</c:v>
                </c:pt>
                <c:pt idx="93">
                  <c:v>0.28220702534591202</c:v>
                </c:pt>
                <c:pt idx="94">
                  <c:v>0.27351407593150501</c:v>
                </c:pt>
                <c:pt idx="95">
                  <c:v>0.26508920085251397</c:v>
                </c:pt>
                <c:pt idx="96">
                  <c:v>0.25692585268052898</c:v>
                </c:pt>
                <c:pt idx="97">
                  <c:v>0.249017289766894</c:v>
                </c:pt>
                <c:pt idx="98">
                  <c:v>0.241356634883203</c:v>
                </c:pt>
                <c:pt idx="99">
                  <c:v>0.23393692788201101</c:v>
                </c:pt>
                <c:pt idx="100">
                  <c:v>0.2267511725569</c:v>
                </c:pt>
                <c:pt idx="101">
                  <c:v>0.21979237794082301</c:v>
                </c:pt>
                <c:pt idx="102">
                  <c:v>0.21305359432739401</c:v>
                </c:pt>
                <c:pt idx="103">
                  <c:v>0.20652794433313101</c:v>
                </c:pt>
                <c:pt idx="104">
                  <c:v>0.200208649341095</c:v>
                </c:pt>
                <c:pt idx="105">
                  <c:v>0.194089051679532</c:v>
                </c:pt>
                <c:pt idx="106">
                  <c:v>0.18816263289433</c:v>
                </c:pt>
                <c:pt idx="107">
                  <c:v>0.18242302847276101</c:v>
                </c:pt>
                <c:pt idx="108">
                  <c:v>0.17686403936914799</c:v>
                </c:pt>
                <c:pt idx="109">
                  <c:v>0.17147964067201199</c:v>
                </c:pt>
                <c:pt idx="110">
                  <c:v>0.16626398773769599</c:v>
                </c:pt>
                <c:pt idx="111">
                  <c:v>0.16121142009837799</c:v>
                </c:pt>
                <c:pt idx="112">
                  <c:v>0.156316463433509</c:v>
                </c:pt>
                <c:pt idx="113">
                  <c:v>0.15157382987356499</c:v>
                </c:pt>
                <c:pt idx="114">
                  <c:v>0.14697841688425001</c:v>
                </c:pt>
                <c:pt idx="115">
                  <c:v>0.14252530495829399</c:v>
                </c:pt>
                <c:pt idx="116">
                  <c:v>0.13820975432116001</c:v>
                </c:pt>
                <c:pt idx="117">
                  <c:v>0.13402720083660699</c:v>
                </c:pt>
                <c:pt idx="118">
                  <c:v>0.129973251278382</c:v>
                </c:pt>
                <c:pt idx="119">
                  <c:v>0.12604367811554501</c:v>
                </c:pt>
                <c:pt idx="120">
                  <c:v>0.122234413941153</c:v>
                </c:pt>
                <c:pt idx="121">
                  <c:v>0.11854154565741799</c:v>
                </c:pt>
                <c:pt idx="122">
                  <c:v>0.114961308514998</c:v>
                </c:pt>
                <c:pt idx="123">
                  <c:v>0.111490080089829</c:v>
                </c:pt>
                <c:pt idx="124">
                  <c:v>0.108124374267934</c:v>
                </c:pt>
                <c:pt idx="125">
                  <c:v>0.10486083529679301</c:v>
                </c:pt>
                <c:pt idx="126">
                  <c:v>0.101696231951281</c:v>
                </c:pt>
                <c:pt idx="127">
                  <c:v>9.8627451852648998E-2</c:v>
                </c:pt>
                <c:pt idx="128">
                  <c:v>9.5651495970642098E-2</c:v>
                </c:pt>
                <c:pt idx="129">
                  <c:v>9.2765473331440196E-2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EE-4D33-B71D-1FE3EDC4D204}"/>
            </c:ext>
          </c:extLst>
        </c:ser>
        <c:ser>
          <c:idx val="5"/>
          <c:order val="4"/>
          <c:tx>
            <c:strRef>
              <c:f>EA_output_obs_with_text_backup!$AY$1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-7.1129062466962004E-3</c:v>
                </c:pt>
                <c:pt idx="8">
                  <c:v>-3.03958677033636E-2</c:v>
                </c:pt>
                <c:pt idx="9">
                  <c:v>-7.8483827507434101E-2</c:v>
                </c:pt>
                <c:pt idx="10">
                  <c:v>-0.165981992442858</c:v>
                </c:pt>
                <c:pt idx="11">
                  <c:v>-0.243896146608968</c:v>
                </c:pt>
                <c:pt idx="12">
                  <c:v>-0.26251041109710299</c:v>
                </c:pt>
                <c:pt idx="13">
                  <c:v>-0.178695966786246</c:v>
                </c:pt>
                <c:pt idx="14">
                  <c:v>-0.132868606443099</c:v>
                </c:pt>
                <c:pt idx="15">
                  <c:v>-0.115124706883921</c:v>
                </c:pt>
                <c:pt idx="16">
                  <c:v>-0.20292068942248001</c:v>
                </c:pt>
                <c:pt idx="17">
                  <c:v>-0.23254532670007499</c:v>
                </c:pt>
                <c:pt idx="18">
                  <c:v>-8.0751503755398801E-2</c:v>
                </c:pt>
                <c:pt idx="19">
                  <c:v>2.0213672144897801E-2</c:v>
                </c:pt>
                <c:pt idx="20">
                  <c:v>7.2374178086460295E-2</c:v>
                </c:pt>
                <c:pt idx="21">
                  <c:v>0.15466234429600501</c:v>
                </c:pt>
                <c:pt idx="22">
                  <c:v>0.26644537319060202</c:v>
                </c:pt>
                <c:pt idx="23">
                  <c:v>0.33257312884005902</c:v>
                </c:pt>
                <c:pt idx="24">
                  <c:v>0.33269499989462697</c:v>
                </c:pt>
                <c:pt idx="25">
                  <c:v>0.35298904661994901</c:v>
                </c:pt>
                <c:pt idx="26">
                  <c:v>0.335886853767983</c:v>
                </c:pt>
                <c:pt idx="27">
                  <c:v>0.345050444365538</c:v>
                </c:pt>
                <c:pt idx="28">
                  <c:v>0.35796807469202802</c:v>
                </c:pt>
                <c:pt idx="29">
                  <c:v>0.36835268821057998</c:v>
                </c:pt>
                <c:pt idx="30">
                  <c:v>0.38570359590042702</c:v>
                </c:pt>
                <c:pt idx="31">
                  <c:v>0.40470661895564097</c:v>
                </c:pt>
                <c:pt idx="32">
                  <c:v>0.417172758308195</c:v>
                </c:pt>
                <c:pt idx="33">
                  <c:v>0.406634250371818</c:v>
                </c:pt>
                <c:pt idx="34">
                  <c:v>0.43512326901475001</c:v>
                </c:pt>
                <c:pt idx="35">
                  <c:v>0.44512797757647798</c:v>
                </c:pt>
                <c:pt idx="36">
                  <c:v>0.47433120097870402</c:v>
                </c:pt>
                <c:pt idx="37">
                  <c:v>0.49722851101684901</c:v>
                </c:pt>
                <c:pt idx="38">
                  <c:v>0.514784423690411</c:v>
                </c:pt>
                <c:pt idx="39">
                  <c:v>0.50253293347024897</c:v>
                </c:pt>
                <c:pt idx="40">
                  <c:v>0.487881555189418</c:v>
                </c:pt>
                <c:pt idx="41">
                  <c:v>0.443828977159893</c:v>
                </c:pt>
                <c:pt idx="42">
                  <c:v>0.43835472087325</c:v>
                </c:pt>
                <c:pt idx="43">
                  <c:v>0.42151084965882701</c:v>
                </c:pt>
                <c:pt idx="44">
                  <c:v>0.40476101762787597</c:v>
                </c:pt>
                <c:pt idx="45">
                  <c:v>0.401689216511189</c:v>
                </c:pt>
                <c:pt idx="46">
                  <c:v>0.41409158578419297</c:v>
                </c:pt>
                <c:pt idx="47">
                  <c:v>0.40479635289844201</c:v>
                </c:pt>
                <c:pt idx="48">
                  <c:v>0.41160838970737301</c:v>
                </c:pt>
                <c:pt idx="49">
                  <c:v>0.41740114845376403</c:v>
                </c:pt>
                <c:pt idx="50">
                  <c:v>0.47751579767376501</c:v>
                </c:pt>
                <c:pt idx="51">
                  <c:v>0.43571463851851699</c:v>
                </c:pt>
                <c:pt idx="52">
                  <c:v>0.41358950307318798</c:v>
                </c:pt>
                <c:pt idx="53">
                  <c:v>0.40171238728455899</c:v>
                </c:pt>
                <c:pt idx="54">
                  <c:v>0.38986396273180002</c:v>
                </c:pt>
                <c:pt idx="55">
                  <c:v>0.35051186598850698</c:v>
                </c:pt>
                <c:pt idx="56">
                  <c:v>0.32262187427155897</c:v>
                </c:pt>
                <c:pt idx="57">
                  <c:v>0.32277940829089802</c:v>
                </c:pt>
                <c:pt idx="58">
                  <c:v>0.33617556024668899</c:v>
                </c:pt>
                <c:pt idx="59">
                  <c:v>0.31756999539773201</c:v>
                </c:pt>
                <c:pt idx="60">
                  <c:v>0.285991309517307</c:v>
                </c:pt>
                <c:pt idx="61">
                  <c:v>0.29301162910119999</c:v>
                </c:pt>
                <c:pt idx="62">
                  <c:v>0.31945634178418297</c:v>
                </c:pt>
                <c:pt idx="63">
                  <c:v>0.343551641063775</c:v>
                </c:pt>
                <c:pt idx="64">
                  <c:v>0.37314146129786602</c:v>
                </c:pt>
                <c:pt idx="65">
                  <c:v>0.42120060604279203</c:v>
                </c:pt>
                <c:pt idx="66">
                  <c:v>0.48384626403099901</c:v>
                </c:pt>
                <c:pt idx="67">
                  <c:v>0.53726616807372396</c:v>
                </c:pt>
                <c:pt idx="68">
                  <c:v>0.580763191550564</c:v>
                </c:pt>
                <c:pt idx="69">
                  <c:v>0.61004358200891695</c:v>
                </c:pt>
                <c:pt idx="70">
                  <c:v>0.62579520385343401</c:v>
                </c:pt>
                <c:pt idx="71">
                  <c:v>0.62966841806513296</c:v>
                </c:pt>
                <c:pt idx="72">
                  <c:v>0.62454039552005702</c:v>
                </c:pt>
                <c:pt idx="73">
                  <c:v>0.61273184592329999</c:v>
                </c:pt>
                <c:pt idx="74">
                  <c:v>0.59742063405088097</c:v>
                </c:pt>
                <c:pt idx="75">
                  <c:v>0.58105399737318797</c:v>
                </c:pt>
                <c:pt idx="76">
                  <c:v>0.56456194910875301</c:v>
                </c:pt>
                <c:pt idx="77">
                  <c:v>0.54825473040872597</c:v>
                </c:pt>
                <c:pt idx="78">
                  <c:v>0.53223638467132806</c:v>
                </c:pt>
                <c:pt idx="79">
                  <c:v>0.51654594927449105</c:v>
                </c:pt>
                <c:pt idx="80">
                  <c:v>0.50120149854323803</c:v>
                </c:pt>
                <c:pt idx="81">
                  <c:v>0.48621345586398901</c:v>
                </c:pt>
                <c:pt idx="82">
                  <c:v>0.47158861880893599</c:v>
                </c:pt>
                <c:pt idx="83">
                  <c:v>0.45733143406800397</c:v>
                </c:pt>
                <c:pt idx="84">
                  <c:v>0.443444467083625</c:v>
                </c:pt>
                <c:pt idx="85">
                  <c:v>0.42992863805135301</c:v>
                </c:pt>
                <c:pt idx="86">
                  <c:v>0.41678339052697799</c:v>
                </c:pt>
                <c:pt idx="87">
                  <c:v>0.4040068399317</c:v>
                </c:pt>
                <c:pt idx="88">
                  <c:v>0.391595914535943</c:v>
                </c:pt>
                <c:pt idx="89">
                  <c:v>0.37954649150429298</c:v>
                </c:pt>
                <c:pt idx="90">
                  <c:v>0.36785352783357</c:v>
                </c:pt>
                <c:pt idx="91">
                  <c:v>0.35651118538902399</c:v>
                </c:pt>
                <c:pt idx="92">
                  <c:v>0.34551294923208697</c:v>
                </c:pt>
                <c:pt idx="93">
                  <c:v>0.33485173859009998</c:v>
                </c:pt>
                <c:pt idx="94">
                  <c:v>0.32452001000967701</c:v>
                </c:pt>
                <c:pt idx="95">
                  <c:v>0.31450985241972701</c:v>
                </c:pt>
                <c:pt idx="96">
                  <c:v>0.30481307399514102</c:v>
                </c:pt>
                <c:pt idx="97">
                  <c:v>0.29542128085430602</c:v>
                </c:pt>
                <c:pt idx="98">
                  <c:v>0.286325947742814</c:v>
                </c:pt>
                <c:pt idx="99">
                  <c:v>0.277518480953104</c:v>
                </c:pt>
                <c:pt idx="100">
                  <c:v>0.26899027380699198</c:v>
                </c:pt>
                <c:pt idx="101">
                  <c:v>0.26073275508708699</c:v>
                </c:pt>
                <c:pt idx="102">
                  <c:v>0.25273743084595302</c:v>
                </c:pt>
                <c:pt idx="103">
                  <c:v>0.24499592005062301</c:v>
                </c:pt>
                <c:pt idx="104">
                  <c:v>0.23749998453660701</c:v>
                </c:pt>
                <c:pt idx="105">
                  <c:v>0.23024155375174099</c:v>
                </c:pt>
                <c:pt idx="106">
                  <c:v>0.22321274476776901</c:v>
                </c:pt>
                <c:pt idx="107">
                  <c:v>0.21640587802800501</c:v>
                </c:pt>
                <c:pt idx="108">
                  <c:v>0.20981348928419699</c:v>
                </c:pt>
                <c:pt idx="109">
                  <c:v>0.20342833815601899</c:v>
                </c:pt>
                <c:pt idx="110">
                  <c:v>0.19724341372363099</c:v>
                </c:pt>
                <c:pt idx="111">
                  <c:v>0.19125193753833</c:v>
                </c:pt>
                <c:pt idx="112">
                  <c:v>0.18544736440937701</c:v>
                </c:pt>
                <c:pt idx="113">
                  <c:v>0.17982338129731301</c:v>
                </c:pt>
                <c:pt idx="114">
                  <c:v>0.17437390461600699</c:v>
                </c:pt>
                <c:pt idx="115">
                  <c:v>0.169093076217881</c:v>
                </c:pt>
                <c:pt idx="116">
                  <c:v>0.16397525830962001</c:v>
                </c:pt>
                <c:pt idx="117">
                  <c:v>0.159015027519394</c:v>
                </c:pt>
                <c:pt idx="118">
                  <c:v>0.15420716831166401</c:v>
                </c:pt>
                <c:pt idx="119">
                  <c:v>0.14954666592196</c:v>
                </c:pt>
                <c:pt idx="120">
                  <c:v>0.145028698961888</c:v>
                </c:pt>
                <c:pt idx="121">
                  <c:v>0.14064863182408799</c:v>
                </c:pt>
                <c:pt idx="122">
                  <c:v>0.13640200699791399</c:v>
                </c:pt>
                <c:pt idx="123">
                  <c:v>0.132284537389323</c:v>
                </c:pt>
                <c:pt idx="124">
                  <c:v>0.128292098722776</c:v>
                </c:pt>
                <c:pt idx="125">
                  <c:v>0.124420722088838</c:v>
                </c:pt>
                <c:pt idx="126">
                  <c:v>0.12066658668854401</c:v>
                </c:pt>
                <c:pt idx="127">
                  <c:v>0.117026012814478</c:v>
                </c:pt>
                <c:pt idx="128">
                  <c:v>0.11349545509863</c:v>
                </c:pt>
                <c:pt idx="129">
                  <c:v>0.110071496048628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EE-4D33-B71D-1FE3EDC4D204}"/>
            </c:ext>
          </c:extLst>
        </c:ser>
        <c:ser>
          <c:idx val="6"/>
          <c:order val="5"/>
          <c:tx>
            <c:strRef>
              <c:f>EA_output_obs_with_text_backup!$AZ$1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-1.49690520168188E-2</c:v>
                </c:pt>
                <c:pt idx="8">
                  <c:v>-5.11088381828953E-2</c:v>
                </c:pt>
                <c:pt idx="9">
                  <c:v>-6.7382708195324201E-2</c:v>
                </c:pt>
                <c:pt idx="10">
                  <c:v>-0.117963884623232</c:v>
                </c:pt>
                <c:pt idx="11">
                  <c:v>-0.13783327192872799</c:v>
                </c:pt>
                <c:pt idx="12">
                  <c:v>-0.11896932543482</c:v>
                </c:pt>
                <c:pt idx="13">
                  <c:v>-3.9515870275057402E-2</c:v>
                </c:pt>
                <c:pt idx="14">
                  <c:v>1.92330667714893E-2</c:v>
                </c:pt>
                <c:pt idx="15">
                  <c:v>3.18828888300874E-2</c:v>
                </c:pt>
                <c:pt idx="16">
                  <c:v>-2.7254570694421301E-2</c:v>
                </c:pt>
                <c:pt idx="17">
                  <c:v>-2.9947737468592799E-2</c:v>
                </c:pt>
                <c:pt idx="18">
                  <c:v>9.9261867776008594E-2</c:v>
                </c:pt>
                <c:pt idx="19">
                  <c:v>0.17302120510567101</c:v>
                </c:pt>
                <c:pt idx="20">
                  <c:v>0.21075443593257601</c:v>
                </c:pt>
                <c:pt idx="21">
                  <c:v>0.24660536306417</c:v>
                </c:pt>
                <c:pt idx="22">
                  <c:v>0.31738985320353802</c:v>
                </c:pt>
                <c:pt idx="23">
                  <c:v>0.40025708850841701</c:v>
                </c:pt>
                <c:pt idx="24">
                  <c:v>0.43273254988352</c:v>
                </c:pt>
                <c:pt idx="25">
                  <c:v>0.46621535108997197</c:v>
                </c:pt>
                <c:pt idx="26">
                  <c:v>0.46705887279988001</c:v>
                </c:pt>
                <c:pt idx="27">
                  <c:v>0.48544887869301601</c:v>
                </c:pt>
                <c:pt idx="28">
                  <c:v>0.50203007210152595</c:v>
                </c:pt>
                <c:pt idx="29">
                  <c:v>0.50790756440240803</c:v>
                </c:pt>
                <c:pt idx="30">
                  <c:v>0.51522421622243397</c:v>
                </c:pt>
                <c:pt idx="31">
                  <c:v>0.51071763646308199</c:v>
                </c:pt>
                <c:pt idx="32">
                  <c:v>0.50784274511924399</c:v>
                </c:pt>
                <c:pt idx="33">
                  <c:v>0.488398843125879</c:v>
                </c:pt>
                <c:pt idx="34">
                  <c:v>0.49455257898051103</c:v>
                </c:pt>
                <c:pt idx="35">
                  <c:v>0.48508075800417</c:v>
                </c:pt>
                <c:pt idx="36">
                  <c:v>0.48048579326908702</c:v>
                </c:pt>
                <c:pt idx="37">
                  <c:v>0.47710317039559302</c:v>
                </c:pt>
                <c:pt idx="38">
                  <c:v>0.472430495482631</c:v>
                </c:pt>
                <c:pt idx="39">
                  <c:v>0.45472090219773897</c:v>
                </c:pt>
                <c:pt idx="40">
                  <c:v>0.434880131091955</c:v>
                </c:pt>
                <c:pt idx="41">
                  <c:v>0.40110432135542501</c:v>
                </c:pt>
                <c:pt idx="42">
                  <c:v>0.39731839633688698</c:v>
                </c:pt>
                <c:pt idx="43">
                  <c:v>0.385668524917473</c:v>
                </c:pt>
                <c:pt idx="44">
                  <c:v>0.36436501003856597</c:v>
                </c:pt>
                <c:pt idx="45">
                  <c:v>0.36318560208466</c:v>
                </c:pt>
                <c:pt idx="46">
                  <c:v>0.37080726501404498</c:v>
                </c:pt>
                <c:pt idx="47">
                  <c:v>0.373273384624983</c:v>
                </c:pt>
                <c:pt idx="48">
                  <c:v>0.393877022063093</c:v>
                </c:pt>
                <c:pt idx="49">
                  <c:v>0.40830066953650801</c:v>
                </c:pt>
                <c:pt idx="50">
                  <c:v>0.45937794008285798</c:v>
                </c:pt>
                <c:pt idx="51">
                  <c:v>0.43237635067600999</c:v>
                </c:pt>
                <c:pt idx="52">
                  <c:v>0.40946086966988599</c:v>
                </c:pt>
                <c:pt idx="53">
                  <c:v>0.39969222120743703</c:v>
                </c:pt>
                <c:pt idx="54">
                  <c:v>0.38615100299848198</c:v>
                </c:pt>
                <c:pt idx="55">
                  <c:v>0.36141438871759102</c:v>
                </c:pt>
                <c:pt idx="56">
                  <c:v>0.324555611011696</c:v>
                </c:pt>
                <c:pt idx="57">
                  <c:v>0.299182873581818</c:v>
                </c:pt>
                <c:pt idx="58">
                  <c:v>0.28692160405985601</c:v>
                </c:pt>
                <c:pt idx="59">
                  <c:v>0.237071047662305</c:v>
                </c:pt>
                <c:pt idx="60">
                  <c:v>0.200188217090634</c:v>
                </c:pt>
                <c:pt idx="61">
                  <c:v>0.19860349608472</c:v>
                </c:pt>
                <c:pt idx="62">
                  <c:v>0.217098246373092</c:v>
                </c:pt>
                <c:pt idx="63">
                  <c:v>0.240729257764114</c:v>
                </c:pt>
                <c:pt idx="64">
                  <c:v>0.26541769410670002</c:v>
                </c:pt>
                <c:pt idx="65">
                  <c:v>0.31591023430719101</c:v>
                </c:pt>
                <c:pt idx="66">
                  <c:v>0.37970180729977199</c:v>
                </c:pt>
                <c:pt idx="67">
                  <c:v>0.43843994333338698</c:v>
                </c:pt>
                <c:pt idx="68">
                  <c:v>0.48720325058035102</c:v>
                </c:pt>
                <c:pt idx="69">
                  <c:v>0.52305723668799697</c:v>
                </c:pt>
                <c:pt idx="70">
                  <c:v>0.54753269018900297</c:v>
                </c:pt>
                <c:pt idx="71">
                  <c:v>0.56085381876973495</c:v>
                </c:pt>
                <c:pt idx="72">
                  <c:v>0.563590248268386</c:v>
                </c:pt>
                <c:pt idx="73">
                  <c:v>0.55843932009591002</c:v>
                </c:pt>
                <c:pt idx="74">
                  <c:v>0.54768940166568003</c:v>
                </c:pt>
                <c:pt idx="75">
                  <c:v>0.533950907915545</c:v>
                </c:pt>
                <c:pt idx="76">
                  <c:v>0.51931550621744105</c:v>
                </c:pt>
                <c:pt idx="77">
                  <c:v>0.50458237264440597</c:v>
                </c:pt>
                <c:pt idx="78">
                  <c:v>0.49001865368388398</c:v>
                </c:pt>
                <c:pt idx="79">
                  <c:v>0.47571410295071398</c:v>
                </c:pt>
                <c:pt idx="80">
                  <c:v>0.46170249980329597</c:v>
                </c:pt>
                <c:pt idx="81">
                  <c:v>0.44799955836776101</c:v>
                </c:pt>
                <c:pt idx="82">
                  <c:v>0.434614385937935</c:v>
                </c:pt>
                <c:pt idx="83">
                  <c:v>0.42155294501253299</c:v>
                </c:pt>
                <c:pt idx="84">
                  <c:v>0.40881914797241597</c:v>
                </c:pt>
                <c:pt idx="85">
                  <c:v>0.39641525941754902</c:v>
                </c:pt>
                <c:pt idx="86">
                  <c:v>0.38434209836173999</c:v>
                </c:pt>
                <c:pt idx="87">
                  <c:v>0.372599183266557</c:v>
                </c:pt>
                <c:pt idx="88">
                  <c:v>0.361184860461225</c:v>
                </c:pt>
                <c:pt idx="89">
                  <c:v>0.35009642662546397</c:v>
                </c:pt>
                <c:pt idx="90">
                  <c:v>0.33933024742633699</c:v>
                </c:pt>
                <c:pt idx="91">
                  <c:v>0.32888187205319203</c:v>
                </c:pt>
                <c:pt idx="92">
                  <c:v>0.318746142873292</c:v>
                </c:pt>
                <c:pt idx="93">
                  <c:v>0.30891729943655899</c:v>
                </c:pt>
                <c:pt idx="94">
                  <c:v>0.29938907620657901</c:v>
                </c:pt>
                <c:pt idx="95">
                  <c:v>0.29015479357132601</c:v>
                </c:pt>
                <c:pt idx="96">
                  <c:v>0.28120744185588797</c:v>
                </c:pt>
                <c:pt idx="97">
                  <c:v>0.27253975821023302</c:v>
                </c:pt>
                <c:pt idx="98">
                  <c:v>0.26414429637493902</c:v>
                </c:pt>
                <c:pt idx="99">
                  <c:v>0.256013489436896</c:v>
                </c:pt>
                <c:pt idx="100">
                  <c:v>0.248139705776319</c:v>
                </c:pt>
                <c:pt idx="101">
                  <c:v>0.240515298477567</c:v>
                </c:pt>
                <c:pt idx="102">
                  <c:v>0.233132648531021</c:v>
                </c:pt>
                <c:pt idx="103">
                  <c:v>0.22598420219344201</c:v>
                </c:pt>
                <c:pt idx="104">
                  <c:v>0.21906250290167201</c:v>
                </c:pt>
                <c:pt idx="105">
                  <c:v>0.21236021815092301</c:v>
                </c:pt>
                <c:pt idx="106">
                  <c:v>0.205870161755982</c:v>
                </c:pt>
                <c:pt idx="107">
                  <c:v>0.19958531191283799</c:v>
                </c:pt>
                <c:pt idx="108">
                  <c:v>0.19349882547102901</c:v>
                </c:pt>
                <c:pt idx="109">
                  <c:v>0.187604048814523</c:v>
                </c:pt>
                <c:pt idx="110">
                  <c:v>0.18189452573250001</c:v>
                </c:pt>
                <c:pt idx="111">
                  <c:v>0.17636400264175101</c:v>
                </c:pt>
                <c:pt idx="112">
                  <c:v>0.171006431500621</c:v>
                </c:pt>
                <c:pt idx="113">
                  <c:v>0.16581597073111601</c:v>
                </c:pt>
                <c:pt idx="114">
                  <c:v>0.16078698444164599</c:v>
                </c:pt>
                <c:pt idx="115">
                  <c:v>0.155914040218427</c:v>
                </c:pt>
                <c:pt idx="116">
                  <c:v>0.15119190572924701</c:v>
                </c:pt>
                <c:pt idx="117">
                  <c:v>0.14661554435947499</c:v>
                </c:pt>
                <c:pt idx="118">
                  <c:v>0.142180110077155</c:v>
                </c:pt>
                <c:pt idx="119">
                  <c:v>0.13788094170200499</c:v>
                </c:pt>
                <c:pt idx="120">
                  <c:v>0.133713556732278</c:v>
                </c:pt>
                <c:pt idx="121">
                  <c:v>0.12967364486390101</c:v>
                </c:pt>
                <c:pt idx="122">
                  <c:v>0.12575706131812001</c:v>
                </c:pt>
                <c:pt idx="123">
                  <c:v>0.121959820077102</c:v>
                </c:pt>
                <c:pt idx="124">
                  <c:v>0.118278087111609</c:v>
                </c:pt>
                <c:pt idx="125">
                  <c:v>0.11470817367094099</c:v>
                </c:pt>
                <c:pt idx="126">
                  <c:v>0.111246529692741</c:v>
                </c:pt>
                <c:pt idx="127">
                  <c:v>0.10788973737908999</c:v>
                </c:pt>
                <c:pt idx="128">
                  <c:v>0.10463450497530701</c:v>
                </c:pt>
                <c:pt idx="129">
                  <c:v>0.101477660779128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EE-4D33-B71D-1FE3EDC4D204}"/>
            </c:ext>
          </c:extLst>
        </c:ser>
        <c:ser>
          <c:idx val="7"/>
          <c:order val="6"/>
          <c:tx>
            <c:strRef>
              <c:f>EA_output_obs_with_text_backup!$BA$1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-2.8973438074691001E-2</c:v>
                </c:pt>
                <c:pt idx="8">
                  <c:v>-0.13660701692066299</c:v>
                </c:pt>
                <c:pt idx="9">
                  <c:v>-0.30713781423421899</c:v>
                </c:pt>
                <c:pt idx="10">
                  <c:v>-0.56485064856874501</c:v>
                </c:pt>
                <c:pt idx="11">
                  <c:v>-0.86962230913817995</c:v>
                </c:pt>
                <c:pt idx="12">
                  <c:v>-1.1855579588271501</c:v>
                </c:pt>
                <c:pt idx="13">
                  <c:v>-1.4723621523674399</c:v>
                </c:pt>
                <c:pt idx="14">
                  <c:v>-1.74986020898295</c:v>
                </c:pt>
                <c:pt idx="15">
                  <c:v>-2.0389966536117998</c:v>
                </c:pt>
                <c:pt idx="16">
                  <c:v>-2.38472881141446</c:v>
                </c:pt>
                <c:pt idx="17">
                  <c:v>-2.7091680082109999</c:v>
                </c:pt>
                <c:pt idx="18">
                  <c:v>-2.8984710561645799</c:v>
                </c:pt>
                <c:pt idx="19">
                  <c:v>-3.0045923511625401</c:v>
                </c:pt>
                <c:pt idx="20">
                  <c:v>-3.0719170935074902</c:v>
                </c:pt>
                <c:pt idx="21">
                  <c:v>-3.12144095922705</c:v>
                </c:pt>
                <c:pt idx="22">
                  <c:v>-3.1505490328875099</c:v>
                </c:pt>
                <c:pt idx="23">
                  <c:v>-3.1384898006277799</c:v>
                </c:pt>
                <c:pt idx="24">
                  <c:v>-3.0894084975426801</c:v>
                </c:pt>
                <c:pt idx="25">
                  <c:v>-3.01541512410718</c:v>
                </c:pt>
                <c:pt idx="26">
                  <c:v>-2.9498574568540499</c:v>
                </c:pt>
                <c:pt idx="27">
                  <c:v>-2.8788199261539198</c:v>
                </c:pt>
                <c:pt idx="28">
                  <c:v>-2.8023700462875198</c:v>
                </c:pt>
                <c:pt idx="29">
                  <c:v>-2.7260487341878101</c:v>
                </c:pt>
                <c:pt idx="30">
                  <c:v>-2.6492916462757701</c:v>
                </c:pt>
                <c:pt idx="31">
                  <c:v>-2.57216328623712</c:v>
                </c:pt>
                <c:pt idx="32">
                  <c:v>-2.4947942145327802</c:v>
                </c:pt>
                <c:pt idx="33">
                  <c:v>-2.4225103345404602</c:v>
                </c:pt>
                <c:pt idx="34">
                  <c:v>-2.33353188283257</c:v>
                </c:pt>
                <c:pt idx="35">
                  <c:v>-2.2396684501880499</c:v>
                </c:pt>
                <c:pt idx="36">
                  <c:v>-2.13710767313985</c:v>
                </c:pt>
                <c:pt idx="37">
                  <c:v>-2.02832543695594</c:v>
                </c:pt>
                <c:pt idx="38">
                  <c:v>-1.9157738125833199</c:v>
                </c:pt>
                <c:pt idx="39">
                  <c:v>-1.8143604111785701</c:v>
                </c:pt>
                <c:pt idx="40">
                  <c:v>-1.7197525273252401</c:v>
                </c:pt>
                <c:pt idx="41">
                  <c:v>-1.6445216219730301</c:v>
                </c:pt>
                <c:pt idx="42">
                  <c:v>-1.5659007054117999</c:v>
                </c:pt>
                <c:pt idx="43">
                  <c:v>-1.4937708936694001</c:v>
                </c:pt>
                <c:pt idx="44">
                  <c:v>-1.44642591304688</c:v>
                </c:pt>
                <c:pt idx="45">
                  <c:v>-1.41407409584393</c:v>
                </c:pt>
                <c:pt idx="46">
                  <c:v>-1.3935321199334001</c:v>
                </c:pt>
                <c:pt idx="47">
                  <c:v>-1.3924471244594701</c:v>
                </c:pt>
                <c:pt idx="48">
                  <c:v>-1.38285610450653</c:v>
                </c:pt>
                <c:pt idx="49">
                  <c:v>-1.3666516013227199</c:v>
                </c:pt>
                <c:pt idx="50">
                  <c:v>-1.31723179138341</c:v>
                </c:pt>
                <c:pt idx="51">
                  <c:v>-1.28804283782629</c:v>
                </c:pt>
                <c:pt idx="52">
                  <c:v>-1.26658097639778</c:v>
                </c:pt>
                <c:pt idx="53">
                  <c:v>-1.23976399227121</c:v>
                </c:pt>
                <c:pt idx="54">
                  <c:v>-1.20136481419083</c:v>
                </c:pt>
                <c:pt idx="55">
                  <c:v>-1.15803803528247</c:v>
                </c:pt>
                <c:pt idx="56">
                  <c:v>-1.10991228314041</c:v>
                </c:pt>
                <c:pt idx="57">
                  <c:v>-1.0691490287376899</c:v>
                </c:pt>
                <c:pt idx="58">
                  <c:v>-1.0252062329381499</c:v>
                </c:pt>
                <c:pt idx="59">
                  <c:v>-1.01464839851785</c:v>
                </c:pt>
                <c:pt idx="60">
                  <c:v>-0.98911155345424495</c:v>
                </c:pt>
                <c:pt idx="61">
                  <c:v>-0.93242448320646998</c:v>
                </c:pt>
                <c:pt idx="62">
                  <c:v>-0.85539496443560803</c:v>
                </c:pt>
                <c:pt idx="63">
                  <c:v>-0.77379824428789701</c:v>
                </c:pt>
                <c:pt idx="64">
                  <c:v>-0.685838162606629</c:v>
                </c:pt>
                <c:pt idx="65">
                  <c:v>-0.59423938345769201</c:v>
                </c:pt>
                <c:pt idx="66">
                  <c:v>-0.49103611053742402</c:v>
                </c:pt>
                <c:pt idx="67">
                  <c:v>-0.38613905836654899</c:v>
                </c:pt>
                <c:pt idx="68">
                  <c:v>-0.28887993512961602</c:v>
                </c:pt>
                <c:pt idx="69">
                  <c:v>-0.20733191716263799</c:v>
                </c:pt>
                <c:pt idx="70">
                  <c:v>-0.141937032754618</c:v>
                </c:pt>
                <c:pt idx="71">
                  <c:v>-9.0552815414492699E-2</c:v>
                </c:pt>
                <c:pt idx="72">
                  <c:v>-5.32721064676034E-2</c:v>
                </c:pt>
                <c:pt idx="73">
                  <c:v>-2.91155527722309E-2</c:v>
                </c:pt>
                <c:pt idx="74">
                  <c:v>-1.47048709120252E-2</c:v>
                </c:pt>
                <c:pt idx="75">
                  <c:v>-7.1720926640174796E-3</c:v>
                </c:pt>
                <c:pt idx="76">
                  <c:v>-3.6718823984142599E-3</c:v>
                </c:pt>
                <c:pt idx="77">
                  <c:v>-1.818287872394E-3</c:v>
                </c:pt>
                <c:pt idx="78">
                  <c:v>-6.7798019919116802E-4</c:v>
                </c:pt>
                <c:pt idx="79">
                  <c:v>7.8497944331441702E-5</c:v>
                </c:pt>
                <c:pt idx="80">
                  <c:v>5.7768852675733895E-4</c:v>
                </c:pt>
                <c:pt idx="81">
                  <c:v>8.8098974193799996E-4</c:v>
                </c:pt>
                <c:pt idx="82">
                  <c:v>1.0277896091923501E-3</c:v>
                </c:pt>
                <c:pt idx="83">
                  <c:v>1.0485802074091E-3</c:v>
                </c:pt>
                <c:pt idx="84">
                  <c:v>9.6898993327961403E-4</c:v>
                </c:pt>
                <c:pt idx="85">
                  <c:v>8.1112415081670199E-4</c:v>
                </c:pt>
                <c:pt idx="86">
                  <c:v>5.9411581926098998E-4</c:v>
                </c:pt>
                <c:pt idx="87">
                  <c:v>3.3444451316029999E-4</c:v>
                </c:pt>
                <c:pt idx="88">
                  <c:v>4.6185753108186699E-5</c:v>
                </c:pt>
                <c:pt idx="89">
                  <c:v>-2.58763635303721E-4</c:v>
                </c:pt>
                <c:pt idx="90">
                  <c:v>-5.7047220926488204E-4</c:v>
                </c:pt>
                <c:pt idx="91">
                  <c:v>-8.8077035403720202E-4</c:v>
                </c:pt>
                <c:pt idx="92">
                  <c:v>-1.1830567650229101E-3</c:v>
                </c:pt>
                <c:pt idx="93">
                  <c:v>-1.4721157585058601E-3</c:v>
                </c:pt>
                <c:pt idx="94">
                  <c:v>-1.74394613244901E-3</c:v>
                </c:pt>
                <c:pt idx="95">
                  <c:v>-1.99560207991736E-3</c:v>
                </c:pt>
                <c:pt idx="96">
                  <c:v>-2.2250464197598398E-3</c:v>
                </c:pt>
                <c:pt idx="97">
                  <c:v>-2.4310161903534399E-3</c:v>
                </c:pt>
                <c:pt idx="98">
                  <c:v>-2.6129004630379002E-3</c:v>
                </c:pt>
                <c:pt idx="99">
                  <c:v>-2.7706300741021802E-3</c:v>
                </c:pt>
                <c:pt idx="100">
                  <c:v>-2.9045788465748702E-3</c:v>
                </c:pt>
                <c:pt idx="101">
                  <c:v>-3.0154757732617902E-3</c:v>
                </c:pt>
                <c:pt idx="102">
                  <c:v>-3.1043275576875399E-3</c:v>
                </c:pt>
                <c:pt idx="103">
                  <c:v>-3.1723508569355798E-3</c:v>
                </c:pt>
                <c:pt idx="104">
                  <c:v>-3.2209135369791701E-3</c:v>
                </c:pt>
                <c:pt idx="105">
                  <c:v>-3.2514842342053398E-3</c:v>
                </c:pt>
                <c:pt idx="106">
                  <c:v>-3.2655895138795602E-3</c:v>
                </c:pt>
                <c:pt idx="107">
                  <c:v>-3.26477792490524E-3</c:v>
                </c:pt>
                <c:pt idx="108">
                  <c:v>-3.2505902682378402E-3</c:v>
                </c:pt>
                <c:pt idx="109">
                  <c:v>-3.22453542177963E-3</c:v>
                </c:pt>
                <c:pt idx="110">
                  <c:v>-3.18807109578462E-3</c:v>
                </c:pt>
                <c:pt idx="111">
                  <c:v>-3.14258892823332E-3</c:v>
                </c:pt>
                <c:pt idx="112">
                  <c:v>-3.08940336797995E-3</c:v>
                </c:pt>
                <c:pt idx="113">
                  <c:v>-3.0297438336064201E-3</c:v>
                </c:pt>
                <c:pt idx="114">
                  <c:v>-2.9647496768825401E-3</c:v>
                </c:pt>
                <c:pt idx="115">
                  <c:v>-2.89546752073481E-3</c:v>
                </c:pt>
                <c:pt idx="116">
                  <c:v>-2.82285058201261E-3</c:v>
                </c:pt>
                <c:pt idx="117">
                  <c:v>-2.7477596285823799E-3</c:v>
                </c:pt>
                <c:pt idx="118">
                  <c:v>-2.6709652579652099E-3</c:v>
                </c:pt>
                <c:pt idx="119">
                  <c:v>-2.59315122054395E-3</c:v>
                </c:pt>
                <c:pt idx="120">
                  <c:v>-2.51491854407689E-3</c:v>
                </c:pt>
                <c:pt idx="121">
                  <c:v>-2.43679024770946E-3</c:v>
                </c:pt>
                <c:pt idx="122">
                  <c:v>-2.3592164627861201E-3</c:v>
                </c:pt>
                <c:pt idx="123">
                  <c:v>-2.2825798044923298E-3</c:v>
                </c:pt>
                <c:pt idx="124">
                  <c:v>-2.2072008627104399E-3</c:v>
                </c:pt>
                <c:pt idx="125">
                  <c:v>-2.1333437024972802E-3</c:v>
                </c:pt>
                <c:pt idx="126">
                  <c:v>-2.0612212843575599E-3</c:v>
                </c:pt>
                <c:pt idx="127">
                  <c:v>-1.99100073209251E-3</c:v>
                </c:pt>
                <c:pt idx="128">
                  <c:v>-1.9228083915590101E-3</c:v>
                </c:pt>
                <c:pt idx="129">
                  <c:v>-1.8567346373066201E-3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EE-4D33-B71D-1FE3EDC4D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EA_output_policy!$AT$1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EA_output_policy!$AT$2:$AT$132</c:f>
              <c:numCache>
                <c:formatCode>General</c:formatCode>
                <c:ptCount val="131"/>
                <c:pt idx="0">
                  <c:v>0</c:v>
                </c:pt>
                <c:pt idx="1">
                  <c:v>0.10042406176444008</c:v>
                </c:pt>
                <c:pt idx="2">
                  <c:v>-6.7895149158299972E-2</c:v>
                </c:pt>
                <c:pt idx="3">
                  <c:v>6.4322262973049771E-2</c:v>
                </c:pt>
                <c:pt idx="4">
                  <c:v>0.39398266009024008</c:v>
                </c:pt>
                <c:pt idx="5">
                  <c:v>0.12431319142035013</c:v>
                </c:pt>
                <c:pt idx="6">
                  <c:v>-5.3814250047580003E-2</c:v>
                </c:pt>
                <c:pt idx="7">
                  <c:v>-0.2431537997756541</c:v>
                </c:pt>
                <c:pt idx="8">
                  <c:v>-1.5756732314907049</c:v>
                </c:pt>
                <c:pt idx="9">
                  <c:v>-1.633733462126552</c:v>
                </c:pt>
                <c:pt idx="10">
                  <c:v>-1.1913087425825952</c:v>
                </c:pt>
                <c:pt idx="11">
                  <c:v>-1.054384408883426</c:v>
                </c:pt>
                <c:pt idx="12">
                  <c:v>-0.37456194001169507</c:v>
                </c:pt>
                <c:pt idx="13">
                  <c:v>-8.3275636999095237E-2</c:v>
                </c:pt>
                <c:pt idx="14">
                  <c:v>-0.31824670214716733</c:v>
                </c:pt>
                <c:pt idx="15">
                  <c:v>-0.70904253171613929</c:v>
                </c:pt>
                <c:pt idx="16">
                  <c:v>-1.2583893211482946</c:v>
                </c:pt>
                <c:pt idx="17">
                  <c:v>-2.2751693602450076</c:v>
                </c:pt>
                <c:pt idx="18">
                  <c:v>-1.9871913896689855</c:v>
                </c:pt>
                <c:pt idx="19">
                  <c:v>-1.1596713154586105</c:v>
                </c:pt>
                <c:pt idx="20">
                  <c:v>-0.7374421930972237</c:v>
                </c:pt>
                <c:pt idx="21">
                  <c:v>-1.0751577135118944</c:v>
                </c:pt>
                <c:pt idx="22">
                  <c:v>-1.0732745351209894</c:v>
                </c:pt>
                <c:pt idx="23">
                  <c:v>-1.3510883249187102</c:v>
                </c:pt>
                <c:pt idx="24">
                  <c:v>-2.157831212581538</c:v>
                </c:pt>
                <c:pt idx="25">
                  <c:v>-2.3799664880952305</c:v>
                </c:pt>
                <c:pt idx="26">
                  <c:v>-2.3895141816188787</c:v>
                </c:pt>
                <c:pt idx="27">
                  <c:v>-2.5963502466926998</c:v>
                </c:pt>
                <c:pt idx="28">
                  <c:v>-3.4511366419784775</c:v>
                </c:pt>
                <c:pt idx="29">
                  <c:v>-3.6330721974653848</c:v>
                </c:pt>
                <c:pt idx="30">
                  <c:v>-3.374354586819778</c:v>
                </c:pt>
                <c:pt idx="31">
                  <c:v>-3.2862657886883988</c:v>
                </c:pt>
                <c:pt idx="32">
                  <c:v>-3.5668247745328574</c:v>
                </c:pt>
                <c:pt idx="33">
                  <c:v>-3.1321945258999633</c:v>
                </c:pt>
                <c:pt idx="34">
                  <c:v>-3.0523733888651057</c:v>
                </c:pt>
                <c:pt idx="35">
                  <c:v>-2.7646976652283013</c:v>
                </c:pt>
                <c:pt idx="36">
                  <c:v>-2.4443323991158512</c:v>
                </c:pt>
                <c:pt idx="37">
                  <c:v>-2.1582872010551988</c:v>
                </c:pt>
                <c:pt idx="38">
                  <c:v>-2.077009198668649</c:v>
                </c:pt>
                <c:pt idx="39">
                  <c:v>-1.5724767359253222</c:v>
                </c:pt>
                <c:pt idx="40">
                  <c:v>-1.2267259638586294</c:v>
                </c:pt>
                <c:pt idx="41">
                  <c:v>-1.0157253141619793</c:v>
                </c:pt>
                <c:pt idx="42">
                  <c:v>-0.79549278836981996</c:v>
                </c:pt>
                <c:pt idx="43">
                  <c:v>-0.38794668789275732</c:v>
                </c:pt>
                <c:pt idx="44">
                  <c:v>7.4347219895578132E-2</c:v>
                </c:pt>
                <c:pt idx="45">
                  <c:v>0.57148346216632717</c:v>
                </c:pt>
                <c:pt idx="46">
                  <c:v>0.69783508458711729</c:v>
                </c:pt>
                <c:pt idx="47">
                  <c:v>1.0051046235896037</c:v>
                </c:pt>
                <c:pt idx="48">
                  <c:v>1.0548924382989764</c:v>
                </c:pt>
                <c:pt idx="49">
                  <c:v>1.4417794892080051</c:v>
                </c:pt>
                <c:pt idx="50">
                  <c:v>1.8272827061747883</c:v>
                </c:pt>
                <c:pt idx="51">
                  <c:v>1.6286730177337123</c:v>
                </c:pt>
                <c:pt idx="52">
                  <c:v>0.44736049146932233</c:v>
                </c:pt>
                <c:pt idx="53">
                  <c:v>-1.0569257234793654</c:v>
                </c:pt>
                <c:pt idx="54">
                  <c:v>-1.3948287374583983</c:v>
                </c:pt>
                <c:pt idx="55">
                  <c:v>-3.3461496416000669</c:v>
                </c:pt>
                <c:pt idx="56">
                  <c:v>-4.058211339294628</c:v>
                </c:pt>
                <c:pt idx="57">
                  <c:v>-1.5573600691801366</c:v>
                </c:pt>
                <c:pt idx="58">
                  <c:v>0.77527709347982654</c:v>
                </c:pt>
                <c:pt idx="59">
                  <c:v>1.1656875550762162</c:v>
                </c:pt>
                <c:pt idx="60">
                  <c:v>1.9659203559699634</c:v>
                </c:pt>
                <c:pt idx="61">
                  <c:v>2.1323930116344609</c:v>
                </c:pt>
                <c:pt idx="62">
                  <c:v>2.3616672890283104</c:v>
                </c:pt>
                <c:pt idx="63">
                  <c:v>1.2967580667494523</c:v>
                </c:pt>
                <c:pt idx="64">
                  <c:v>0.33631093956891522</c:v>
                </c:pt>
                <c:pt idx="65">
                  <c:v>-0.16007767074799206</c:v>
                </c:pt>
                <c:pt idx="66">
                  <c:v>-0.72368672033311521</c:v>
                </c:pt>
                <c:pt idx="67">
                  <c:v>-1.7632465350902287</c:v>
                </c:pt>
                <c:pt idx="68">
                  <c:v>-1.7134563326605137</c:v>
                </c:pt>
                <c:pt idx="69">
                  <c:v>-2.2397179080369733</c:v>
                </c:pt>
                <c:pt idx="70">
                  <c:v>-2.3830403545455607</c:v>
                </c:pt>
                <c:pt idx="71">
                  <c:v>-2.4369601784623938</c:v>
                </c:pt>
                <c:pt idx="72">
                  <c:v>-2.4658060133724677</c:v>
                </c:pt>
                <c:pt idx="73">
                  <c:v>-2.4857020868866111</c:v>
                </c:pt>
                <c:pt idx="74">
                  <c:v>-2.5011938270102108</c:v>
                </c:pt>
                <c:pt idx="75">
                  <c:v>-2.5137662156090173</c:v>
                </c:pt>
                <c:pt idx="76">
                  <c:v>-2.5240403327535326</c:v>
                </c:pt>
                <c:pt idx="77">
                  <c:v>-2.5323763596219111</c:v>
                </c:pt>
                <c:pt idx="78">
                  <c:v>-2.5390448712235809</c:v>
                </c:pt>
                <c:pt idx="79">
                  <c:v>-2.5442765141222883</c:v>
                </c:pt>
                <c:pt idx="80">
                  <c:v>-2.5482767945773834</c:v>
                </c:pt>
                <c:pt idx="81">
                  <c:v>-2.5512308212888914</c:v>
                </c:pt>
                <c:pt idx="82">
                  <c:v>-2.5533051998545266</c:v>
                </c:pt>
                <c:pt idx="83">
                  <c:v>-2.554649167821049</c:v>
                </c:pt>
                <c:pt idx="84">
                  <c:v>-2.5553955683466563</c:v>
                </c:pt>
                <c:pt idx="85">
                  <c:v>-2.5556618232719543</c:v>
                </c:pt>
                <c:pt idx="86">
                  <c:v>-2.5555509381765802</c:v>
                </c:pt>
                <c:pt idx="87">
                  <c:v>-2.5551525350964983</c:v>
                </c:pt>
                <c:pt idx="88">
                  <c:v>-2.5545438989644067</c:v>
                </c:pt>
                <c:pt idx="89">
                  <c:v>-2.5537910225194165</c:v>
                </c:pt>
                <c:pt idx="90">
                  <c:v>-2.552949635665136</c:v>
                </c:pt>
                <c:pt idx="91">
                  <c:v>-2.5520662072389451</c:v>
                </c:pt>
                <c:pt idx="92">
                  <c:v>-2.5511789093028874</c:v>
                </c:pt>
                <c:pt idx="93">
                  <c:v>-2.5503185361436347</c:v>
                </c:pt>
                <c:pt idx="94">
                  <c:v>-2.5495093720962676</c:v>
                </c:pt>
                <c:pt idx="95">
                  <c:v>-2.5487700040417423</c:v>
                </c:pt>
                <c:pt idx="96">
                  <c:v>-2.5481140759589613</c:v>
                </c:pt>
                <c:pt idx="97">
                  <c:v>-2.5475509842365995</c:v>
                </c:pt>
                <c:pt idx="98">
                  <c:v>-2.5470865135766236</c:v>
                </c:pt>
                <c:pt idx="99">
                  <c:v>-2.5467234142607986</c:v>
                </c:pt>
                <c:pt idx="100">
                  <c:v>-2.5464619223183624</c:v>
                </c:pt>
                <c:pt idx="101">
                  <c:v>-2.5463002247444626</c:v>
                </c:pt>
                <c:pt idx="102">
                  <c:v>-2.546234872389098</c:v>
                </c:pt>
                <c:pt idx="103">
                  <c:v>-2.5462611434845881</c:v>
                </c:pt>
                <c:pt idx="104">
                  <c:v>-2.5463733610183925</c:v>
                </c:pt>
                <c:pt idx="105">
                  <c:v>-2.5465651673061211</c:v>
                </c:pt>
                <c:pt idx="106">
                  <c:v>-2.5468297591868692</c:v>
                </c:pt>
                <c:pt idx="107">
                  <c:v>-2.5471600872659947</c:v>
                </c:pt>
                <c:pt idx="108">
                  <c:v>-2.5475490225782851</c:v>
                </c:pt>
                <c:pt idx="109">
                  <c:v>-2.5479894939487391</c:v>
                </c:pt>
                <c:pt idx="110">
                  <c:v>-2.5484745991982267</c:v>
                </c:pt>
                <c:pt idx="111">
                  <c:v>-2.5489976931848126</c:v>
                </c:pt>
                <c:pt idx="112">
                  <c:v>-2.5495524554962987</c:v>
                </c:pt>
                <c:pt idx="113">
                  <c:v>-2.5501329404214022</c:v>
                </c:pt>
                <c:pt idx="114">
                  <c:v>-2.5507336116312476</c:v>
                </c:pt>
                <c:pt idx="115">
                  <c:v>-2.5513493638039595</c:v>
                </c:pt>
                <c:pt idx="116">
                  <c:v>-2.5519755332274143</c:v>
                </c:pt>
                <c:pt idx="117">
                  <c:v>-2.5526078992200985</c:v>
                </c:pt>
                <c:pt idx="118">
                  <c:v>-2.5532426780222215</c:v>
                </c:pt>
                <c:pt idx="119">
                  <c:v>-2.553876510628434</c:v>
                </c:pt>
                <c:pt idx="120">
                  <c:v>-2.5545064458622946</c:v>
                </c:pt>
                <c:pt idx="121">
                  <c:v>-2.5551299198325532</c:v>
                </c:pt>
                <c:pt idx="122">
                  <c:v>-2.5557447327609326</c:v>
                </c:pt>
                <c:pt idx="123">
                  <c:v>-2.5563490240335609</c:v>
                </c:pt>
                <c:pt idx="124">
                  <c:v>-2.5569412462011432</c:v>
                </c:pt>
                <c:pt idx="125">
                  <c:v>-2.5575201385379933</c:v>
                </c:pt>
                <c:pt idx="126">
                  <c:v>-2.5580847006662428</c:v>
                </c:pt>
                <c:pt idx="127">
                  <c:v>-2.5586341666579644</c:v>
                </c:pt>
                <c:pt idx="128">
                  <c:v>-2.5591679799456619</c:v>
                </c:pt>
                <c:pt idx="129">
                  <c:v>-2.5596857692984245</c:v>
                </c:pt>
                <c:pt idx="130">
                  <c:v>-2.5748509374694959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A-44E6-832E-51198941FC7F}"/>
            </c:ext>
          </c:extLst>
        </c:ser>
        <c:ser>
          <c:idx val="2"/>
          <c:order val="1"/>
          <c:tx>
            <c:strRef>
              <c:f>EA_output_policy!$AU$1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-9.2193644781988326E-2</c:v>
                </c:pt>
                <c:pt idx="8">
                  <c:v>-8.0871912369021984E-2</c:v>
                </c:pt>
                <c:pt idx="9">
                  <c:v>-6.7641554185996322E-2</c:v>
                </c:pt>
                <c:pt idx="10">
                  <c:v>-0.31442714746144595</c:v>
                </c:pt>
                <c:pt idx="11">
                  <c:v>-0.53852935799427459</c:v>
                </c:pt>
                <c:pt idx="12">
                  <c:v>-0.5071941298092747</c:v>
                </c:pt>
                <c:pt idx="13">
                  <c:v>-0.13720258827741172</c:v>
                </c:pt>
                <c:pt idx="14">
                  <c:v>3.2267013857134597E-3</c:v>
                </c:pt>
                <c:pt idx="15">
                  <c:v>-2.8227444109229616E-2</c:v>
                </c:pt>
                <c:pt idx="16">
                  <c:v>-0.67690276011649519</c:v>
                </c:pt>
                <c:pt idx="17">
                  <c:v>-1.0535543769034448</c:v>
                </c:pt>
                <c:pt idx="18">
                  <c:v>-0.23754899344797309</c:v>
                </c:pt>
                <c:pt idx="19">
                  <c:v>0.44058554462593413</c:v>
                </c:pt>
                <c:pt idx="20">
                  <c:v>0.85138606420873986</c:v>
                </c:pt>
                <c:pt idx="21">
                  <c:v>1.206433045755563</c:v>
                </c:pt>
                <c:pt idx="22">
                  <c:v>1.4823094002674115</c:v>
                </c:pt>
                <c:pt idx="23">
                  <c:v>1.6443638909239047</c:v>
                </c:pt>
                <c:pt idx="24">
                  <c:v>1.5638719249091211</c:v>
                </c:pt>
                <c:pt idx="25">
                  <c:v>1.6393861213129104</c:v>
                </c:pt>
                <c:pt idx="26">
                  <c:v>1.5928589411737861</c:v>
                </c:pt>
                <c:pt idx="27">
                  <c:v>1.6845038837501649</c:v>
                </c:pt>
                <c:pt idx="28">
                  <c:v>1.8017979030476803</c:v>
                </c:pt>
                <c:pt idx="29">
                  <c:v>1.9193106237063371</c:v>
                </c:pt>
                <c:pt idx="30">
                  <c:v>1.994927440649588</c:v>
                </c:pt>
                <c:pt idx="31">
                  <c:v>2.0152439058870684</c:v>
                </c:pt>
                <c:pt idx="32">
                  <c:v>1.9983507638762288</c:v>
                </c:pt>
                <c:pt idx="33">
                  <c:v>1.8830373143122223</c:v>
                </c:pt>
                <c:pt idx="34">
                  <c:v>1.9395817218523734</c:v>
                </c:pt>
                <c:pt idx="35">
                  <c:v>1.9334828692533299</c:v>
                </c:pt>
                <c:pt idx="36">
                  <c:v>2.0079848967942633</c:v>
                </c:pt>
                <c:pt idx="37">
                  <c:v>1.9892947736960092</c:v>
                </c:pt>
                <c:pt idx="38">
                  <c:v>1.9469593294046414</c:v>
                </c:pt>
                <c:pt idx="39">
                  <c:v>1.7895610622192155</c:v>
                </c:pt>
                <c:pt idx="40">
                  <c:v>1.6206314603049652</c:v>
                </c:pt>
                <c:pt idx="41">
                  <c:v>1.3301340507075436</c:v>
                </c:pt>
                <c:pt idx="42">
                  <c:v>1.2356439601945228</c:v>
                </c:pt>
                <c:pt idx="43">
                  <c:v>1.1051798645736082</c:v>
                </c:pt>
                <c:pt idx="44">
                  <c:v>0.94521458967833594</c:v>
                </c:pt>
                <c:pt idx="45">
                  <c:v>0.8172372122176621</c:v>
                </c:pt>
                <c:pt idx="46">
                  <c:v>0.6846626389075583</c:v>
                </c:pt>
                <c:pt idx="47">
                  <c:v>0.4728731320790045</c:v>
                </c:pt>
                <c:pt idx="48">
                  <c:v>0.34220565115778356</c:v>
                </c:pt>
                <c:pt idx="49">
                  <c:v>0.23181348348770947</c:v>
                </c:pt>
                <c:pt idx="50">
                  <c:v>0.44605963636437007</c:v>
                </c:pt>
                <c:pt idx="51">
                  <c:v>9.8741498927032545E-2</c:v>
                </c:pt>
                <c:pt idx="52">
                  <c:v>-0.22548971944096774</c:v>
                </c:pt>
                <c:pt idx="53">
                  <c:v>-0.5683324430223331</c:v>
                </c:pt>
                <c:pt idx="54">
                  <c:v>-0.83404154075754511</c:v>
                </c:pt>
                <c:pt idx="55">
                  <c:v>-1.2181783093843852</c:v>
                </c:pt>
                <c:pt idx="56">
                  <c:v>-1.5162153332079937</c:v>
                </c:pt>
                <c:pt idx="57">
                  <c:v>-1.5677174775447533</c:v>
                </c:pt>
                <c:pt idx="58">
                  <c:v>-1.5592855918172579</c:v>
                </c:pt>
                <c:pt idx="59">
                  <c:v>-1.7908052587938679</c:v>
                </c:pt>
                <c:pt idx="60">
                  <c:v>-2.0518175634189442</c:v>
                </c:pt>
                <c:pt idx="61">
                  <c:v>-2.0680564516261324</c:v>
                </c:pt>
                <c:pt idx="62">
                  <c:v>-1.9149690042563612</c:v>
                </c:pt>
                <c:pt idx="63">
                  <c:v>-1.6951474756428471</c:v>
                </c:pt>
                <c:pt idx="64">
                  <c:v>-1.4230901930708177</c:v>
                </c:pt>
                <c:pt idx="65">
                  <c:v>-1.077072542570654</c:v>
                </c:pt>
                <c:pt idx="66">
                  <c:v>-0.68127253617439154</c:v>
                </c:pt>
                <c:pt idx="67">
                  <c:v>-0.30660926557709239</c:v>
                </c:pt>
                <c:pt idx="68">
                  <c:v>5.9571001420186565E-2</c:v>
                </c:pt>
                <c:pt idx="69">
                  <c:v>0.32985637700748316</c:v>
                </c:pt>
                <c:pt idx="70">
                  <c:v>0.51538996213249122</c:v>
                </c:pt>
                <c:pt idx="71">
                  <c:v>0.63321994469907061</c:v>
                </c:pt>
                <c:pt idx="72">
                  <c:v>0.69827722675887438</c:v>
                </c:pt>
                <c:pt idx="73">
                  <c:v>0.72681882639739426</c:v>
                </c:pt>
                <c:pt idx="74">
                  <c:v>0.73299230528460668</c:v>
                </c:pt>
                <c:pt idx="75">
                  <c:v>0.72659501600604914</c:v>
                </c:pt>
                <c:pt idx="76">
                  <c:v>0.71409974542852195</c:v>
                </c:pt>
                <c:pt idx="77">
                  <c:v>0.69920461065670392</c:v>
                </c:pt>
                <c:pt idx="78">
                  <c:v>0.68329634692007901</c:v>
                </c:pt>
                <c:pt idx="79">
                  <c:v>0.66688101243574183</c:v>
                </c:pt>
                <c:pt idx="80">
                  <c:v>0.65017561742753227</c:v>
                </c:pt>
                <c:pt idx="81">
                  <c:v>0.63330410798776082</c:v>
                </c:pt>
                <c:pt idx="82">
                  <c:v>0.61635764598313814</c:v>
                </c:pt>
                <c:pt idx="83">
                  <c:v>0.59941261593295814</c:v>
                </c:pt>
                <c:pt idx="84">
                  <c:v>0.58253599135060985</c:v>
                </c:pt>
                <c:pt idx="85">
                  <c:v>0.56578702236076828</c:v>
                </c:pt>
                <c:pt idx="86">
                  <c:v>0.54921789515549901</c:v>
                </c:pt>
                <c:pt idx="87">
                  <c:v>0.53287413364081526</c:v>
                </c:pt>
                <c:pt idx="88">
                  <c:v>0.51679495977064405</c:v>
                </c:pt>
                <c:pt idx="89">
                  <c:v>0.50101366718500762</c:v>
                </c:pt>
                <c:pt idx="90">
                  <c:v>0.4855580161541404</c:v>
                </c:pt>
                <c:pt idx="91">
                  <c:v>0.47045064507222545</c:v>
                </c:pt>
                <c:pt idx="92">
                  <c:v>0.45570949092989382</c:v>
                </c:pt>
                <c:pt idx="93">
                  <c:v>0.44134821128131407</c:v>
                </c:pt>
                <c:pt idx="94">
                  <c:v>0.42737660111956915</c:v>
                </c:pt>
                <c:pt idx="95">
                  <c:v>0.4138009991515228</c:v>
                </c:pt>
                <c:pt idx="96">
                  <c:v>0.4006246790245509</c:v>
                </c:pt>
                <c:pt idx="97">
                  <c:v>0.38784822203883218</c:v>
                </c:pt>
                <c:pt idx="98">
                  <c:v>0.37546986876047689</c:v>
                </c:pt>
                <c:pt idx="99">
                  <c:v>0.36348584772761994</c:v>
                </c:pt>
                <c:pt idx="100">
                  <c:v>0.35189068011582575</c:v>
                </c:pt>
                <c:pt idx="101">
                  <c:v>0.34067745980538922</c:v>
                </c:pt>
                <c:pt idx="102">
                  <c:v>0.32983810877812003</c:v>
                </c:pt>
                <c:pt idx="103">
                  <c:v>0.31936360817243942</c:v>
                </c:pt>
                <c:pt idx="104">
                  <c:v>0.30924420565089272</c:v>
                </c:pt>
                <c:pt idx="105">
                  <c:v>0.29946959999151229</c:v>
                </c:pt>
                <c:pt idx="106">
                  <c:v>0.29002910401157678</c:v>
                </c:pt>
                <c:pt idx="107">
                  <c:v>0.28091178707673942</c:v>
                </c:pt>
                <c:pt idx="108">
                  <c:v>0.27210659854718044</c:v>
                </c:pt>
                <c:pt idx="109">
                  <c:v>0.26360247357203764</c:v>
                </c:pt>
                <c:pt idx="110">
                  <c:v>0.25538842266990863</c:v>
                </c:pt>
                <c:pt idx="111">
                  <c:v>0.24745360653212856</c:v>
                </c:pt>
                <c:pt idx="112">
                  <c:v>0.2397873974619085</c:v>
                </c:pt>
                <c:pt idx="113">
                  <c:v>0.23237942882058621</c:v>
                </c:pt>
                <c:pt idx="114">
                  <c:v>0.22521963379619128</c:v>
                </c:pt>
                <c:pt idx="115">
                  <c:v>0.21829827474274016</c:v>
                </c:pt>
                <c:pt idx="116">
                  <c:v>0.21160596426412243</c:v>
                </c:pt>
                <c:pt idx="117">
                  <c:v>0.20513367913664984</c:v>
                </c:pt>
                <c:pt idx="118">
                  <c:v>0.19887276808169782</c:v>
                </c:pt>
                <c:pt idx="119">
                  <c:v>0.19281495431598625</c:v>
                </c:pt>
                <c:pt idx="120">
                  <c:v>0.18695233372365327</c:v>
                </c:pt>
                <c:pt idx="121">
                  <c:v>0.18127736941254349</c:v>
                </c:pt>
                <c:pt idx="122">
                  <c:v>0.17578288333803346</c:v>
                </c:pt>
                <c:pt idx="123">
                  <c:v>0.1704620456020671</c:v>
                </c:pt>
                <c:pt idx="124">
                  <c:v>0.16530836196348217</c:v>
                </c:pt>
                <c:pt idx="125">
                  <c:v>0.16031566002849496</c:v>
                </c:pt>
                <c:pt idx="126">
                  <c:v>0.15547807452767604</c:v>
                </c:pt>
                <c:pt idx="127">
                  <c:v>0.15079003202816249</c:v>
                </c:pt>
                <c:pt idx="128">
                  <c:v>0.14624623537698656</c:v>
                </c:pt>
                <c:pt idx="129">
                  <c:v>0.14184164812350536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A-44E6-832E-51198941F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EA_output_policy!$AT$1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00B050"/>
              </a:solidFill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EA_output_policy!$AT$2:$AT$132</c:f>
              <c:numCache>
                <c:formatCode>General</c:formatCode>
                <c:ptCount val="131"/>
                <c:pt idx="0">
                  <c:v>0</c:v>
                </c:pt>
                <c:pt idx="1">
                  <c:v>0.10042406176444008</c:v>
                </c:pt>
                <c:pt idx="2">
                  <c:v>-6.7895149158299972E-2</c:v>
                </c:pt>
                <c:pt idx="3">
                  <c:v>6.4322262973049771E-2</c:v>
                </c:pt>
                <c:pt idx="4">
                  <c:v>0.39398266009024008</c:v>
                </c:pt>
                <c:pt idx="5">
                  <c:v>0.12431319142035013</c:v>
                </c:pt>
                <c:pt idx="6">
                  <c:v>-5.3814250047580003E-2</c:v>
                </c:pt>
                <c:pt idx="7">
                  <c:v>-0.2431537997756541</c:v>
                </c:pt>
                <c:pt idx="8">
                  <c:v>-1.5756732314907049</c:v>
                </c:pt>
                <c:pt idx="9">
                  <c:v>-1.633733462126552</c:v>
                </c:pt>
                <c:pt idx="10">
                  <c:v>-1.1913087425825952</c:v>
                </c:pt>
                <c:pt idx="11">
                  <c:v>-1.054384408883426</c:v>
                </c:pt>
                <c:pt idx="12">
                  <c:v>-0.37456194001169507</c:v>
                </c:pt>
                <c:pt idx="13">
                  <c:v>-8.3275636999095237E-2</c:v>
                </c:pt>
                <c:pt idx="14">
                  <c:v>-0.31824670214716733</c:v>
                </c:pt>
                <c:pt idx="15">
                  <c:v>-0.70904253171613929</c:v>
                </c:pt>
                <c:pt idx="16">
                  <c:v>-1.2583893211482946</c:v>
                </c:pt>
                <c:pt idx="17">
                  <c:v>-2.2751693602450076</c:v>
                </c:pt>
                <c:pt idx="18">
                  <c:v>-1.9871913896689855</c:v>
                </c:pt>
                <c:pt idx="19">
                  <c:v>-1.1596713154586105</c:v>
                </c:pt>
                <c:pt idx="20">
                  <c:v>-0.7374421930972237</c:v>
                </c:pt>
                <c:pt idx="21">
                  <c:v>-1.0751577135118944</c:v>
                </c:pt>
                <c:pt idx="22">
                  <c:v>-1.0732745351209894</c:v>
                </c:pt>
                <c:pt idx="23">
                  <c:v>-1.3510883249187102</c:v>
                </c:pt>
                <c:pt idx="24">
                  <c:v>-2.157831212581538</c:v>
                </c:pt>
                <c:pt idx="25">
                  <c:v>-2.3799664880952305</c:v>
                </c:pt>
                <c:pt idx="26">
                  <c:v>-2.3895141816188787</c:v>
                </c:pt>
                <c:pt idx="27">
                  <c:v>-2.5963502466926998</c:v>
                </c:pt>
                <c:pt idx="28">
                  <c:v>-3.4511366419784775</c:v>
                </c:pt>
                <c:pt idx="29">
                  <c:v>-3.6330721974653848</c:v>
                </c:pt>
                <c:pt idx="30">
                  <c:v>-3.374354586819778</c:v>
                </c:pt>
                <c:pt idx="31">
                  <c:v>-3.2862657886883988</c:v>
                </c:pt>
                <c:pt idx="32">
                  <c:v>-3.5668247745328574</c:v>
                </c:pt>
                <c:pt idx="33">
                  <c:v>-3.1321945258999633</c:v>
                </c:pt>
                <c:pt idx="34">
                  <c:v>-3.0523733888651057</c:v>
                </c:pt>
                <c:pt idx="35">
                  <c:v>-2.7646976652283013</c:v>
                </c:pt>
                <c:pt idx="36">
                  <c:v>-2.4443323991158512</c:v>
                </c:pt>
                <c:pt idx="37">
                  <c:v>-2.1582872010551988</c:v>
                </c:pt>
                <c:pt idx="38">
                  <c:v>-2.077009198668649</c:v>
                </c:pt>
                <c:pt idx="39">
                  <c:v>-1.5724767359253222</c:v>
                </c:pt>
                <c:pt idx="40">
                  <c:v>-1.2267259638586294</c:v>
                </c:pt>
                <c:pt idx="41">
                  <c:v>-1.0157253141619793</c:v>
                </c:pt>
                <c:pt idx="42">
                  <c:v>-0.79549278836981996</c:v>
                </c:pt>
                <c:pt idx="43">
                  <c:v>-0.38794668789275732</c:v>
                </c:pt>
                <c:pt idx="44">
                  <c:v>7.4347219895578132E-2</c:v>
                </c:pt>
                <c:pt idx="45">
                  <c:v>0.57148346216632717</c:v>
                </c:pt>
                <c:pt idx="46">
                  <c:v>0.69783508458711729</c:v>
                </c:pt>
                <c:pt idx="47">
                  <c:v>1.0051046235896037</c:v>
                </c:pt>
                <c:pt idx="48">
                  <c:v>1.0548924382989764</c:v>
                </c:pt>
                <c:pt idx="49">
                  <c:v>1.4417794892080051</c:v>
                </c:pt>
                <c:pt idx="50">
                  <c:v>1.8272827061747883</c:v>
                </c:pt>
                <c:pt idx="51">
                  <c:v>1.6286730177337123</c:v>
                </c:pt>
                <c:pt idx="52">
                  <c:v>0.44736049146932233</c:v>
                </c:pt>
                <c:pt idx="53">
                  <c:v>-1.0569257234793654</c:v>
                </c:pt>
                <c:pt idx="54">
                  <c:v>-1.3948287374583983</c:v>
                </c:pt>
                <c:pt idx="55">
                  <c:v>-3.3461496416000669</c:v>
                </c:pt>
                <c:pt idx="56">
                  <c:v>-4.058211339294628</c:v>
                </c:pt>
                <c:pt idx="57">
                  <c:v>-1.5573600691801366</c:v>
                </c:pt>
                <c:pt idx="58">
                  <c:v>0.77527709347982654</c:v>
                </c:pt>
                <c:pt idx="59">
                  <c:v>1.1656875550762162</c:v>
                </c:pt>
                <c:pt idx="60">
                  <c:v>1.9659203559699634</c:v>
                </c:pt>
                <c:pt idx="61">
                  <c:v>2.1323930116344609</c:v>
                </c:pt>
                <c:pt idx="62">
                  <c:v>2.3616672890283104</c:v>
                </c:pt>
                <c:pt idx="63">
                  <c:v>1.2967580667494523</c:v>
                </c:pt>
                <c:pt idx="64">
                  <c:v>0.33631093956891522</c:v>
                </c:pt>
                <c:pt idx="65">
                  <c:v>-0.16007767074799206</c:v>
                </c:pt>
                <c:pt idx="66">
                  <c:v>-0.72368672033311521</c:v>
                </c:pt>
                <c:pt idx="67">
                  <c:v>-1.7632465350902287</c:v>
                </c:pt>
                <c:pt idx="68">
                  <c:v>-1.7134563326605137</c:v>
                </c:pt>
                <c:pt idx="69">
                  <c:v>-2.2397179080369733</c:v>
                </c:pt>
                <c:pt idx="70">
                  <c:v>-2.3830403545455607</c:v>
                </c:pt>
                <c:pt idx="71">
                  <c:v>-2.4369601784623938</c:v>
                </c:pt>
                <c:pt idx="72">
                  <c:v>-2.4658060133724677</c:v>
                </c:pt>
                <c:pt idx="73">
                  <c:v>-2.4857020868866111</c:v>
                </c:pt>
                <c:pt idx="74">
                  <c:v>-2.5011938270102108</c:v>
                </c:pt>
                <c:pt idx="75">
                  <c:v>-2.5137662156090173</c:v>
                </c:pt>
                <c:pt idx="76">
                  <c:v>-2.5240403327535326</c:v>
                </c:pt>
                <c:pt idx="77">
                  <c:v>-2.5323763596219111</c:v>
                </c:pt>
                <c:pt idx="78">
                  <c:v>-2.5390448712235809</c:v>
                </c:pt>
                <c:pt idx="79">
                  <c:v>-2.5442765141222883</c:v>
                </c:pt>
                <c:pt idx="80">
                  <c:v>-2.5482767945773834</c:v>
                </c:pt>
                <c:pt idx="81">
                  <c:v>-2.5512308212888914</c:v>
                </c:pt>
                <c:pt idx="82">
                  <c:v>-2.5533051998545266</c:v>
                </c:pt>
                <c:pt idx="83">
                  <c:v>-2.554649167821049</c:v>
                </c:pt>
                <c:pt idx="84">
                  <c:v>-2.5553955683466563</c:v>
                </c:pt>
                <c:pt idx="85">
                  <c:v>-2.5556618232719543</c:v>
                </c:pt>
                <c:pt idx="86">
                  <c:v>-2.5555509381765802</c:v>
                </c:pt>
                <c:pt idx="87">
                  <c:v>-2.5551525350964983</c:v>
                </c:pt>
                <c:pt idx="88">
                  <c:v>-2.5545438989644067</c:v>
                </c:pt>
                <c:pt idx="89">
                  <c:v>-2.5537910225194165</c:v>
                </c:pt>
                <c:pt idx="90">
                  <c:v>-2.552949635665136</c:v>
                </c:pt>
                <c:pt idx="91">
                  <c:v>-2.5520662072389451</c:v>
                </c:pt>
                <c:pt idx="92">
                  <c:v>-2.5511789093028874</c:v>
                </c:pt>
                <c:pt idx="93">
                  <c:v>-2.5503185361436347</c:v>
                </c:pt>
                <c:pt idx="94">
                  <c:v>-2.5495093720962676</c:v>
                </c:pt>
                <c:pt idx="95">
                  <c:v>-2.5487700040417423</c:v>
                </c:pt>
                <c:pt idx="96">
                  <c:v>-2.5481140759589613</c:v>
                </c:pt>
                <c:pt idx="97">
                  <c:v>-2.5475509842365995</c:v>
                </c:pt>
                <c:pt idx="98">
                  <c:v>-2.5470865135766236</c:v>
                </c:pt>
                <c:pt idx="99">
                  <c:v>-2.5467234142607986</c:v>
                </c:pt>
                <c:pt idx="100">
                  <c:v>-2.5464619223183624</c:v>
                </c:pt>
                <c:pt idx="101">
                  <c:v>-2.5463002247444626</c:v>
                </c:pt>
                <c:pt idx="102">
                  <c:v>-2.546234872389098</c:v>
                </c:pt>
                <c:pt idx="103">
                  <c:v>-2.5462611434845881</c:v>
                </c:pt>
                <c:pt idx="104">
                  <c:v>-2.5463733610183925</c:v>
                </c:pt>
                <c:pt idx="105">
                  <c:v>-2.5465651673061211</c:v>
                </c:pt>
                <c:pt idx="106">
                  <c:v>-2.5468297591868692</c:v>
                </c:pt>
                <c:pt idx="107">
                  <c:v>-2.5471600872659947</c:v>
                </c:pt>
                <c:pt idx="108">
                  <c:v>-2.5475490225782851</c:v>
                </c:pt>
                <c:pt idx="109">
                  <c:v>-2.5479894939487391</c:v>
                </c:pt>
                <c:pt idx="110">
                  <c:v>-2.5484745991982267</c:v>
                </c:pt>
                <c:pt idx="111">
                  <c:v>-2.5489976931848126</c:v>
                </c:pt>
                <c:pt idx="112">
                  <c:v>-2.5495524554962987</c:v>
                </c:pt>
                <c:pt idx="113">
                  <c:v>-2.5501329404214022</c:v>
                </c:pt>
                <c:pt idx="114">
                  <c:v>-2.5507336116312476</c:v>
                </c:pt>
                <c:pt idx="115">
                  <c:v>-2.5513493638039595</c:v>
                </c:pt>
                <c:pt idx="116">
                  <c:v>-2.5519755332274143</c:v>
                </c:pt>
                <c:pt idx="117">
                  <c:v>-2.5526078992200985</c:v>
                </c:pt>
                <c:pt idx="118">
                  <c:v>-2.5532426780222215</c:v>
                </c:pt>
                <c:pt idx="119">
                  <c:v>-2.553876510628434</c:v>
                </c:pt>
                <c:pt idx="120">
                  <c:v>-2.5545064458622946</c:v>
                </c:pt>
                <c:pt idx="121">
                  <c:v>-2.5551299198325532</c:v>
                </c:pt>
                <c:pt idx="122">
                  <c:v>-2.5557447327609326</c:v>
                </c:pt>
                <c:pt idx="123">
                  <c:v>-2.5563490240335609</c:v>
                </c:pt>
                <c:pt idx="124">
                  <c:v>-2.5569412462011432</c:v>
                </c:pt>
                <c:pt idx="125">
                  <c:v>-2.5575201385379933</c:v>
                </c:pt>
                <c:pt idx="126">
                  <c:v>-2.5580847006662428</c:v>
                </c:pt>
                <c:pt idx="127">
                  <c:v>-2.5586341666579644</c:v>
                </c:pt>
                <c:pt idx="128">
                  <c:v>-2.5591679799456619</c:v>
                </c:pt>
                <c:pt idx="129">
                  <c:v>-2.5596857692984245</c:v>
                </c:pt>
                <c:pt idx="130">
                  <c:v>-2.5748509374694959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4-40BF-BE04-FA5520FCCAC1}"/>
            </c:ext>
          </c:extLst>
        </c:ser>
        <c:ser>
          <c:idx val="2"/>
          <c:order val="1"/>
          <c:tx>
            <c:strRef>
              <c:f>EA_output_policy!$AV$1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7.2961307896885445E-5</c:v>
                </c:pt>
                <c:pt idx="8">
                  <c:v>-1.7795619111688021E-3</c:v>
                </c:pt>
                <c:pt idx="9">
                  <c:v>-4.4662669838820496E-3</c:v>
                </c:pt>
                <c:pt idx="10">
                  <c:v>-6.5823599100440396E-3</c:v>
                </c:pt>
                <c:pt idx="11">
                  <c:v>-8.1483962480994269E-3</c:v>
                </c:pt>
                <c:pt idx="12">
                  <c:v>-9.1922968880727134E-3</c:v>
                </c:pt>
                <c:pt idx="13">
                  <c:v>-1.0133666844415447E-2</c:v>
                </c:pt>
                <c:pt idx="14">
                  <c:v>-1.1337219319962772E-2</c:v>
                </c:pt>
                <c:pt idx="15">
                  <c:v>-1.3062497719995049E-2</c:v>
                </c:pt>
                <c:pt idx="16">
                  <c:v>-1.5360400828890694E-2</c:v>
                </c:pt>
                <c:pt idx="17">
                  <c:v>-1.8431389814305248E-2</c:v>
                </c:pt>
                <c:pt idx="18">
                  <c:v>-2.1083205129643959E-2</c:v>
                </c:pt>
                <c:pt idx="19">
                  <c:v>-2.2900947712344653E-2</c:v>
                </c:pt>
                <c:pt idx="20">
                  <c:v>-2.4114467478373168E-2</c:v>
                </c:pt>
                <c:pt idx="21">
                  <c:v>-2.4949216991128117E-2</c:v>
                </c:pt>
                <c:pt idx="22">
                  <c:v>-2.5177981006445742E-2</c:v>
                </c:pt>
                <c:pt idx="23">
                  <c:v>-2.5068290547978218E-2</c:v>
                </c:pt>
                <c:pt idx="24">
                  <c:v>-2.4932048030292277E-2</c:v>
                </c:pt>
                <c:pt idx="25">
                  <c:v>-2.4586862703421683E-2</c:v>
                </c:pt>
                <c:pt idx="26">
                  <c:v>-2.4226415025516038E-2</c:v>
                </c:pt>
                <c:pt idx="27">
                  <c:v>-2.394512642951396E-2</c:v>
                </c:pt>
                <c:pt idx="28">
                  <c:v>-2.3855871937723958E-2</c:v>
                </c:pt>
                <c:pt idx="29">
                  <c:v>-2.3704356642039799E-2</c:v>
                </c:pt>
                <c:pt idx="30">
                  <c:v>-2.3333407743595248E-2</c:v>
                </c:pt>
                <c:pt idx="31">
                  <c:v>-2.2754978008227032E-2</c:v>
                </c:pt>
                <c:pt idx="32">
                  <c:v>-2.2052910107082376E-2</c:v>
                </c:pt>
                <c:pt idx="33">
                  <c:v>-2.1114840335151288E-2</c:v>
                </c:pt>
                <c:pt idx="34">
                  <c:v>-2.0023707892998118E-2</c:v>
                </c:pt>
                <c:pt idx="35">
                  <c:v>-1.8728794460474457E-2</c:v>
                </c:pt>
                <c:pt idx="36">
                  <c:v>-1.7145332381251484E-2</c:v>
                </c:pt>
                <c:pt idx="37">
                  <c:v>-1.544580238871208E-2</c:v>
                </c:pt>
                <c:pt idx="38">
                  <c:v>-1.3717464325162475E-2</c:v>
                </c:pt>
                <c:pt idx="39">
                  <c:v>-1.1945062204323665E-2</c:v>
                </c:pt>
                <c:pt idx="40">
                  <c:v>-1.0166947127649505E-2</c:v>
                </c:pt>
                <c:pt idx="41">
                  <c:v>-8.4341267602872482E-3</c:v>
                </c:pt>
                <c:pt idx="42">
                  <c:v>-6.6628317638673263E-3</c:v>
                </c:pt>
                <c:pt idx="43">
                  <c:v>-4.9247138424774947E-3</c:v>
                </c:pt>
                <c:pt idx="44">
                  <c:v>-3.2486936212047326E-3</c:v>
                </c:pt>
                <c:pt idx="45">
                  <c:v>-1.5877928005838613E-3</c:v>
                </c:pt>
                <c:pt idx="46">
                  <c:v>-6.4165792321755939E-6</c:v>
                </c:pt>
                <c:pt idx="47">
                  <c:v>1.5283280072907524E-3</c:v>
                </c:pt>
                <c:pt idx="48">
                  <c:v>2.999590384277594E-3</c:v>
                </c:pt>
                <c:pt idx="49">
                  <c:v>4.4685312529014849E-3</c:v>
                </c:pt>
                <c:pt idx="50">
                  <c:v>6.1096242924150697E-3</c:v>
                </c:pt>
                <c:pt idx="51">
                  <c:v>7.5461868113254746E-3</c:v>
                </c:pt>
                <c:pt idx="52">
                  <c:v>8.9370306786473765E-3</c:v>
                </c:pt>
                <c:pt idx="53">
                  <c:v>1.0277477697372871E-2</c:v>
                </c:pt>
                <c:pt idx="54">
                  <c:v>1.1718129558277919E-2</c:v>
                </c:pt>
                <c:pt idx="55">
                  <c:v>1.2875780434908614E-2</c:v>
                </c:pt>
                <c:pt idx="56">
                  <c:v>1.417223424416208E-2</c:v>
                </c:pt>
                <c:pt idx="57">
                  <c:v>1.5940600383707523E-2</c:v>
                </c:pt>
                <c:pt idx="58">
                  <c:v>1.7723717839018119E-2</c:v>
                </c:pt>
                <c:pt idx="59">
                  <c:v>1.914184981973218E-2</c:v>
                </c:pt>
                <c:pt idx="60">
                  <c:v>2.0576002616945546E-2</c:v>
                </c:pt>
                <c:pt idx="61">
                  <c:v>2.1091550131341584E-2</c:v>
                </c:pt>
                <c:pt idx="62">
                  <c:v>2.0964614053188117E-2</c:v>
                </c:pt>
                <c:pt idx="63">
                  <c:v>2.0505836449035149E-2</c:v>
                </c:pt>
                <c:pt idx="64">
                  <c:v>2.0067704899732277E-2</c:v>
                </c:pt>
                <c:pt idx="65">
                  <c:v>1.9799149753406138E-2</c:v>
                </c:pt>
                <c:pt idx="66">
                  <c:v>1.9521311220220397E-2</c:v>
                </c:pt>
                <c:pt idx="67">
                  <c:v>1.9069660089399802E-2</c:v>
                </c:pt>
                <c:pt idx="68">
                  <c:v>1.8896990194972475E-2</c:v>
                </c:pt>
                <c:pt idx="69">
                  <c:v>1.8720705772216139E-2</c:v>
                </c:pt>
                <c:pt idx="70">
                  <c:v>1.8324636640997229E-2</c:v>
                </c:pt>
                <c:pt idx="71">
                  <c:v>1.7831720018109207E-2</c:v>
                </c:pt>
                <c:pt idx="72">
                  <c:v>1.731288821960178E-2</c:v>
                </c:pt>
                <c:pt idx="73">
                  <c:v>1.6793949214903167E-2</c:v>
                </c:pt>
                <c:pt idx="74">
                  <c:v>1.6283428794744852E-2</c:v>
                </c:pt>
                <c:pt idx="75">
                  <c:v>1.5784181465398714E-2</c:v>
                </c:pt>
                <c:pt idx="76">
                  <c:v>1.5297256480915049E-2</c:v>
                </c:pt>
                <c:pt idx="77">
                  <c:v>1.482309757840802E-2</c:v>
                </c:pt>
                <c:pt idx="78">
                  <c:v>1.4361909191187227E-2</c:v>
                </c:pt>
                <c:pt idx="79">
                  <c:v>1.3913771472049306E-2</c:v>
                </c:pt>
                <c:pt idx="80">
                  <c:v>1.347868055763307E-2</c:v>
                </c:pt>
                <c:pt idx="81">
                  <c:v>1.3056566463316831E-2</c:v>
                </c:pt>
                <c:pt idx="82">
                  <c:v>1.2647304022993763E-2</c:v>
                </c:pt>
                <c:pt idx="83">
                  <c:v>1.2250721387075149E-2</c:v>
                </c:pt>
                <c:pt idx="84">
                  <c:v>1.1866607396551189E-2</c:v>
                </c:pt>
                <c:pt idx="85">
                  <c:v>1.1494718219392575E-2</c:v>
                </c:pt>
                <c:pt idx="86">
                  <c:v>1.1134783367395049E-2</c:v>
                </c:pt>
                <c:pt idx="87">
                  <c:v>1.078651113727792E-2</c:v>
                </c:pt>
                <c:pt idx="88">
                  <c:v>1.0449593501793763E-2</c:v>
                </c:pt>
                <c:pt idx="89">
                  <c:v>1.0123710474428515E-2</c:v>
                </c:pt>
                <c:pt idx="90">
                  <c:v>9.808533973126296E-3</c:v>
                </c:pt>
                <c:pt idx="91">
                  <c:v>9.5037312108976046E-3</c:v>
                </c:pt>
                <c:pt idx="92">
                  <c:v>9.2089676431976533E-3</c:v>
                </c:pt>
                <c:pt idx="93">
                  <c:v>8.9239095033529295E-3</c:v>
                </c:pt>
                <c:pt idx="94">
                  <c:v>8.648225958067109E-3</c:v>
                </c:pt>
                <c:pt idx="95">
                  <c:v>8.3815909152071093E-3</c:v>
                </c:pt>
                <c:pt idx="96">
                  <c:v>8.1236845157387823E-3</c:v>
                </c:pt>
                <c:pt idx="97">
                  <c:v>7.8741943409316034E-3</c:v>
                </c:pt>
                <c:pt idx="98">
                  <c:v>7.6328163648607828E-3</c:v>
                </c:pt>
                <c:pt idx="99">
                  <c:v>7.3992556808771285E-3</c:v>
                </c:pt>
                <c:pt idx="100">
                  <c:v>7.173227029155683E-3</c:v>
                </c:pt>
                <c:pt idx="101">
                  <c:v>6.9544551507309607E-3</c:v>
                </c:pt>
                <c:pt idx="102">
                  <c:v>6.742674991632505E-3</c:v>
                </c:pt>
                <c:pt idx="103">
                  <c:v>6.5376317788909304E-3</c:v>
                </c:pt>
                <c:pt idx="104">
                  <c:v>6.339080988330921E-3</c:v>
                </c:pt>
                <c:pt idx="105">
                  <c:v>6.1467882222327125E-3</c:v>
                </c:pt>
                <c:pt idx="106">
                  <c:v>5.960529013154317E-3</c:v>
                </c:pt>
                <c:pt idx="107">
                  <c:v>5.7800885684816542E-3</c:v>
                </c:pt>
                <c:pt idx="108">
                  <c:v>5.6052614686292477E-3</c:v>
                </c:pt>
                <c:pt idx="109">
                  <c:v>5.4358513302613367E-3</c:v>
                </c:pt>
                <c:pt idx="110">
                  <c:v>5.2716704444501885E-3</c:v>
                </c:pt>
                <c:pt idx="111">
                  <c:v>5.1125393983398708E-3</c:v>
                </c:pt>
                <c:pt idx="112">
                  <c:v>4.9582866876424457E-3</c:v>
                </c:pt>
                <c:pt idx="113">
                  <c:v>4.8087483261596139E-3</c:v>
                </c:pt>
                <c:pt idx="114">
                  <c:v>4.6637674574948121E-3</c:v>
                </c:pt>
                <c:pt idx="115">
                  <c:v>4.52319397319597E-3</c:v>
                </c:pt>
                <c:pt idx="116">
                  <c:v>4.3868841407430194E-3</c:v>
                </c:pt>
                <c:pt idx="117">
                  <c:v>4.2547002440632082E-3</c:v>
                </c:pt>
                <c:pt idx="118">
                  <c:v>4.1265102386140295E-3</c:v>
                </c:pt>
                <c:pt idx="119">
                  <c:v>4.002187422514218E-3</c:v>
                </c:pt>
                <c:pt idx="120">
                  <c:v>3.8816101247201979E-3</c:v>
                </c:pt>
                <c:pt idx="121">
                  <c:v>3.7646614108329799E-3</c:v>
                </c:pt>
                <c:pt idx="122">
                  <c:v>3.6512288067725844E-3</c:v>
                </c:pt>
                <c:pt idx="123">
                  <c:v>3.5412040402674357E-3</c:v>
                </c:pt>
                <c:pt idx="124">
                  <c:v>3.4344827998686036E-3</c:v>
                </c:pt>
                <c:pt idx="125">
                  <c:v>3.3309645110082375E-3</c:v>
                </c:pt>
                <c:pt idx="126">
                  <c:v>3.2305521284715843E-3</c:v>
                </c:pt>
                <c:pt idx="127">
                  <c:v>3.1331519445390397E-3</c:v>
                </c:pt>
                <c:pt idx="128">
                  <c:v>3.0386734119724453E-3</c:v>
                </c:pt>
                <c:pt idx="129">
                  <c:v>2.947028980964802E-3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A4-40BF-BE04-FA5520FCCAC1}"/>
            </c:ext>
          </c:extLst>
        </c:ser>
        <c:ser>
          <c:idx val="3"/>
          <c:order val="2"/>
          <c:tx>
            <c:strRef>
              <c:f>EA_output_policy!$AW$1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7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-0.13359576600567</c:v>
                </c:pt>
                <c:pt idx="8">
                  <c:v>1.37214782021567E-2</c:v>
                </c:pt>
                <c:pt idx="9">
                  <c:v>0.25520857646403</c:v>
                </c:pt>
                <c:pt idx="10">
                  <c:v>0.43002849059688603</c:v>
                </c:pt>
                <c:pt idx="11">
                  <c:v>0.64538339253854404</c:v>
                </c:pt>
                <c:pt idx="12">
                  <c:v>0.93375032888764598</c:v>
                </c:pt>
                <c:pt idx="13">
                  <c:v>1.2587611462749899</c:v>
                </c:pt>
                <c:pt idx="14">
                  <c:v>1.4891879159838499</c:v>
                </c:pt>
                <c:pt idx="15">
                  <c:v>1.67287892077763</c:v>
                </c:pt>
                <c:pt idx="16">
                  <c:v>1.6560903554873201</c:v>
                </c:pt>
                <c:pt idx="17">
                  <c:v>1.7520007447770301</c:v>
                </c:pt>
                <c:pt idx="18">
                  <c:v>2.30875629440852</c:v>
                </c:pt>
                <c:pt idx="19">
                  <c:v>2.8174208525393598</c:v>
                </c:pt>
                <c:pt idx="20">
                  <c:v>3.1420473865260501</c:v>
                </c:pt>
                <c:pt idx="21">
                  <c:v>3.3390778754202599</c:v>
                </c:pt>
                <c:pt idx="22">
                  <c:v>3.4081982937965898</c:v>
                </c:pt>
                <c:pt idx="23">
                  <c:v>3.41025109297893</c:v>
                </c:pt>
                <c:pt idx="24">
                  <c:v>3.3031438179241199</c:v>
                </c:pt>
                <c:pt idx="25">
                  <c:v>3.2602455369069099</c:v>
                </c:pt>
                <c:pt idx="26">
                  <c:v>3.2027039531231098</c:v>
                </c:pt>
                <c:pt idx="27">
                  <c:v>3.1979534477176799</c:v>
                </c:pt>
                <c:pt idx="28">
                  <c:v>3.2001444691295302</c:v>
                </c:pt>
                <c:pt idx="29">
                  <c:v>3.22683253774805</c:v>
                </c:pt>
                <c:pt idx="30">
                  <c:v>3.1897340410650701</c:v>
                </c:pt>
                <c:pt idx="31">
                  <c:v>3.1188168576115101</c:v>
                </c:pt>
                <c:pt idx="32">
                  <c:v>3.0283300753494302</c:v>
                </c:pt>
                <c:pt idx="33">
                  <c:v>2.9031878277369798</c:v>
                </c:pt>
                <c:pt idx="34">
                  <c:v>2.8187942692641799</c:v>
                </c:pt>
                <c:pt idx="35">
                  <c:v>2.7137332085751802</c:v>
                </c:pt>
                <c:pt idx="36">
                  <c:v>2.6201304981511999</c:v>
                </c:pt>
                <c:pt idx="37">
                  <c:v>2.4511104815339602</c:v>
                </c:pt>
                <c:pt idx="38">
                  <c:v>2.2748465986351101</c:v>
                </c:pt>
                <c:pt idx="39">
                  <c:v>2.0618215234467701</c:v>
                </c:pt>
                <c:pt idx="40">
                  <c:v>1.8547187176997799</c:v>
                </c:pt>
                <c:pt idx="41">
                  <c:v>1.6163751096279899</c:v>
                </c:pt>
                <c:pt idx="42">
                  <c:v>1.4432709561271</c:v>
                </c:pt>
                <c:pt idx="43">
                  <c:v>1.2688292372487</c:v>
                </c:pt>
                <c:pt idx="44">
                  <c:v>1.0997840542442601</c:v>
                </c:pt>
                <c:pt idx="45">
                  <c:v>0.93100496992645199</c:v>
                </c:pt>
                <c:pt idx="46">
                  <c:v>0.74914248125564997</c:v>
                </c:pt>
                <c:pt idx="47">
                  <c:v>0.56233493620960895</c:v>
                </c:pt>
                <c:pt idx="48">
                  <c:v>0.39635770457490399</c:v>
                </c:pt>
                <c:pt idx="49">
                  <c:v>0.251594760278052</c:v>
                </c:pt>
                <c:pt idx="50">
                  <c:v>0.226846552382589</c:v>
                </c:pt>
                <c:pt idx="51">
                  <c:v>-2.3047164719153999E-2</c:v>
                </c:pt>
                <c:pt idx="52">
                  <c:v>-0.28489757525085702</c:v>
                </c:pt>
                <c:pt idx="53">
                  <c:v>-0.594741943446914</c:v>
                </c:pt>
                <c:pt idx="54">
                  <c:v>-0.82969651712141301</c:v>
                </c:pt>
                <c:pt idx="55">
                  <c:v>-1.1337496602058399</c:v>
                </c:pt>
                <c:pt idx="56">
                  <c:v>-1.3700698917560199</c:v>
                </c:pt>
                <c:pt idx="57">
                  <c:v>-1.4563904114746999</c:v>
                </c:pt>
                <c:pt idx="58">
                  <c:v>-1.5198698223090299</c:v>
                </c:pt>
                <c:pt idx="59">
                  <c:v>-1.6695161535781899</c:v>
                </c:pt>
                <c:pt idx="60">
                  <c:v>-1.8332904201039799</c:v>
                </c:pt>
                <c:pt idx="61">
                  <c:v>-1.89674324747842</c:v>
                </c:pt>
                <c:pt idx="62">
                  <c:v>-1.87023991642766</c:v>
                </c:pt>
                <c:pt idx="63">
                  <c:v>-1.7946804118897901</c:v>
                </c:pt>
                <c:pt idx="64">
                  <c:v>-1.69601313561823</c:v>
                </c:pt>
                <c:pt idx="65">
                  <c:v>-1.5853835422520901</c:v>
                </c:pt>
                <c:pt idx="66">
                  <c:v>-1.46882228903366</c:v>
                </c:pt>
                <c:pt idx="67">
                  <c:v>-1.3631367691815801</c:v>
                </c:pt>
                <c:pt idx="68">
                  <c:v>-1.2333724575631499</c:v>
                </c:pt>
                <c:pt idx="69">
                  <c:v>-1.1379642960865799</c:v>
                </c:pt>
                <c:pt idx="70">
                  <c:v>-1.06965345440944</c:v>
                </c:pt>
                <c:pt idx="71">
                  <c:v>-1.0207842102767399</c:v>
                </c:pt>
                <c:pt idx="72">
                  <c:v>-0.98236018972973604</c:v>
                </c:pt>
                <c:pt idx="73">
                  <c:v>-0.94827616721966201</c:v>
                </c:pt>
                <c:pt idx="74">
                  <c:v>-0.91628327861683301</c:v>
                </c:pt>
                <c:pt idx="75">
                  <c:v>-0.88565917644417202</c:v>
                </c:pt>
                <c:pt idx="76">
                  <c:v>-0.85617724366796799</c:v>
                </c:pt>
                <c:pt idx="77">
                  <c:v>-0.82775903301559906</c:v>
                </c:pt>
                <c:pt idx="78">
                  <c:v>-0.80036705093917604</c:v>
                </c:pt>
                <c:pt idx="79">
                  <c:v>-0.77397318799493797</c:v>
                </c:pt>
                <c:pt idx="80">
                  <c:v>-0.74854993563098404</c:v>
                </c:pt>
                <c:pt idx="81">
                  <c:v>-0.72406830711461201</c:v>
                </c:pt>
                <c:pt idx="82">
                  <c:v>-0.70049767739651003</c:v>
                </c:pt>
                <c:pt idx="83">
                  <c:v>-0.67780613277934398</c:v>
                </c:pt>
                <c:pt idx="84">
                  <c:v>-0.65596091884470398</c:v>
                </c:pt>
                <c:pt idx="85">
                  <c:v>-0.634928868805827</c:v>
                </c:pt>
                <c:pt idx="86">
                  <c:v>-0.61467678104103296</c:v>
                </c:pt>
                <c:pt idx="87">
                  <c:v>-0.595171740231351</c:v>
                </c:pt>
                <c:pt idx="88">
                  <c:v>-0.57638138419215901</c:v>
                </c:pt>
                <c:pt idx="89">
                  <c:v>-0.55827412075961003</c:v>
                </c:pt>
                <c:pt idx="90">
                  <c:v>-0.54081929969133002</c:v>
                </c:pt>
                <c:pt idx="91">
                  <c:v>-0.52398734458287799</c:v>
                </c:pt>
                <c:pt idx="92">
                  <c:v>-0.50774984963371195</c:v>
                </c:pt>
                <c:pt idx="93">
                  <c:v>-0.49207964583610397</c:v>
                </c:pt>
                <c:pt idx="94">
                  <c:v>-0.47695084085381001</c:v>
                </c:pt>
                <c:pt idx="95">
                  <c:v>-0.46233883652733399</c:v>
                </c:pt>
                <c:pt idx="96">
                  <c:v>-0.44822032760298602</c:v>
                </c:pt>
                <c:pt idx="97">
                  <c:v>-0.43457328494317898</c:v>
                </c:pt>
                <c:pt idx="98">
                  <c:v>-0.42137692614230199</c:v>
                </c:pt>
                <c:pt idx="99">
                  <c:v>-0.408611676151166</c:v>
                </c:pt>
                <c:pt idx="100">
                  <c:v>-0.39625912020696602</c:v>
                </c:pt>
                <c:pt idx="101">
                  <c:v>-0.38430195107755699</c:v>
                </c:pt>
                <c:pt idx="102">
                  <c:v>-0.37272391236019298</c:v>
                </c:pt>
                <c:pt idx="103">
                  <c:v>-0.36150973932671199</c:v>
                </c:pt>
                <c:pt idx="104">
                  <c:v>-0.350645098579833</c:v>
                </c:pt>
                <c:pt idx="105">
                  <c:v>-0.34011652757871103</c:v>
                </c:pt>
                <c:pt idx="106">
                  <c:v>-0.32991137490577899</c:v>
                </c:pt>
                <c:pt idx="107">
                  <c:v>-0.32001774198044097</c:v>
                </c:pt>
                <c:pt idx="108">
                  <c:v>-0.31042442677758503</c:v>
                </c:pt>
                <c:pt idx="109">
                  <c:v>-0.30112086997899801</c:v>
                </c:pt>
                <c:pt idx="110">
                  <c:v>-0.29209710387258397</c:v>
                </c:pt>
                <c:pt idx="111">
                  <c:v>-0.28334370421643701</c:v>
                </c:pt>
                <c:pt idx="112">
                  <c:v>-0.27485174520126099</c:v>
                </c:pt>
                <c:pt idx="113">
                  <c:v>-0.26661275757396102</c:v>
                </c:pt>
                <c:pt idx="114">
                  <c:v>-0.25861868992632397</c:v>
                </c:pt>
                <c:pt idx="115">
                  <c:v>-0.25086187310432301</c:v>
                </c:pt>
                <c:pt idx="116">
                  <c:v>-0.24333498765463499</c:v>
                </c:pt>
                <c:pt idx="117">
                  <c:v>-0.23603103419430699</c:v>
                </c:pt>
                <c:pt idx="118">
                  <c:v>-0.228943306566152</c:v>
                </c:pt>
                <c:pt idx="119">
                  <c:v>-0.222065367625494</c:v>
                </c:pt>
                <c:pt idx="120">
                  <c:v>-0.21539102749230901</c:v>
                </c:pt>
                <c:pt idx="121">
                  <c:v>-0.20891432409598701</c:v>
                </c:pt>
                <c:pt idx="122">
                  <c:v>-0.202629505836985</c:v>
                </c:pt>
                <c:pt idx="123">
                  <c:v>-0.19653101618996199</c:v>
                </c:pt>
                <c:pt idx="124">
                  <c:v>-0.19061348007599499</c:v>
                </c:pt>
                <c:pt idx="125">
                  <c:v>-0.184871691836588</c:v>
                </c:pt>
                <c:pt idx="126">
                  <c:v>-0.17930060464900399</c:v>
                </c:pt>
                <c:pt idx="127">
                  <c:v>-0.173895321230501</c:v>
                </c:pt>
                <c:pt idx="128">
                  <c:v>-0.16865108568800599</c:v>
                </c:pt>
                <c:pt idx="129">
                  <c:v>-0.163563276379349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A4-40BF-BE04-FA5520FCCAC1}"/>
            </c:ext>
          </c:extLst>
        </c:ser>
        <c:ser>
          <c:idx val="4"/>
          <c:order val="3"/>
          <c:tx>
            <c:strRef>
              <c:f>EA_output_policy!$AX$1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6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9.2384556253990793E-2</c:v>
                </c:pt>
                <c:pt idx="8">
                  <c:v>0.125297894146912</c:v>
                </c:pt>
                <c:pt idx="9">
                  <c:v>0.13462048627083301</c:v>
                </c:pt>
                <c:pt idx="10">
                  <c:v>0.110923247486547</c:v>
                </c:pt>
                <c:pt idx="11">
                  <c:v>7.5587373391156606E-2</c:v>
                </c:pt>
                <c:pt idx="12">
                  <c:v>0.13528553355022499</c:v>
                </c:pt>
                <c:pt idx="13">
                  <c:v>0.30474392172075698</c:v>
                </c:pt>
                <c:pt idx="14">
                  <c:v>0.38887175337638602</c:v>
                </c:pt>
                <c:pt idx="15">
                  <c:v>0.43419460449876901</c:v>
                </c:pt>
                <c:pt idx="16">
                  <c:v>0.29727135675643701</c:v>
                </c:pt>
                <c:pt idx="17">
                  <c:v>0.18453734051349799</c:v>
                </c:pt>
                <c:pt idx="18">
                  <c:v>0.35473860941712099</c:v>
                </c:pt>
                <c:pt idx="19">
                  <c:v>0.45742311371089001</c:v>
                </c:pt>
                <c:pt idx="20">
                  <c:v>0.52224162464951696</c:v>
                </c:pt>
                <c:pt idx="21">
                  <c:v>0.612477639193307</c:v>
                </c:pt>
                <c:pt idx="22">
                  <c:v>0.66600289397063706</c:v>
                </c:pt>
                <c:pt idx="23">
                  <c:v>0.66484067177225703</c:v>
                </c:pt>
                <c:pt idx="24">
                  <c:v>0.60964110277982697</c:v>
                </c:pt>
                <c:pt idx="25">
                  <c:v>0.59993817350668099</c:v>
                </c:pt>
                <c:pt idx="26">
                  <c:v>0.56129313336237896</c:v>
                </c:pt>
                <c:pt idx="27">
                  <c:v>0.55881616555736502</c:v>
                </c:pt>
                <c:pt idx="28">
                  <c:v>0.56788120534983999</c:v>
                </c:pt>
                <c:pt idx="29">
                  <c:v>0.56597092417514905</c:v>
                </c:pt>
                <c:pt idx="30">
                  <c:v>0.57689064148102298</c:v>
                </c:pt>
                <c:pt idx="31">
                  <c:v>0.575921057102183</c:v>
                </c:pt>
                <c:pt idx="32">
                  <c:v>0.56185230973922295</c:v>
                </c:pt>
                <c:pt idx="33">
                  <c:v>0.528441567953157</c:v>
                </c:pt>
                <c:pt idx="34">
                  <c:v>0.54466719531850105</c:v>
                </c:pt>
                <c:pt idx="35">
                  <c:v>0.54793816974602705</c:v>
                </c:pt>
                <c:pt idx="36">
                  <c:v>0.58729040991637405</c:v>
                </c:pt>
                <c:pt idx="37">
                  <c:v>0.60762385009425901</c:v>
                </c:pt>
                <c:pt idx="38">
                  <c:v>0.61438908850497198</c:v>
                </c:pt>
                <c:pt idx="39">
                  <c:v>0.59679117648735103</c:v>
                </c:pt>
                <c:pt idx="40">
                  <c:v>0.573070530776702</c:v>
                </c:pt>
                <c:pt idx="41">
                  <c:v>0.52178139129755297</c:v>
                </c:pt>
                <c:pt idx="42">
                  <c:v>0.52926342403295301</c:v>
                </c:pt>
                <c:pt idx="43">
                  <c:v>0.52786686026048601</c:v>
                </c:pt>
                <c:pt idx="44">
                  <c:v>0.52597911443571899</c:v>
                </c:pt>
                <c:pt idx="45">
                  <c:v>0.53701931233987499</c:v>
                </c:pt>
                <c:pt idx="46">
                  <c:v>0.54415984336630296</c:v>
                </c:pt>
                <c:pt idx="47">
                  <c:v>0.52338725479814996</c:v>
                </c:pt>
                <c:pt idx="48">
                  <c:v>0.52021904893466597</c:v>
                </c:pt>
                <c:pt idx="49">
                  <c:v>0.51669997528920397</c:v>
                </c:pt>
                <c:pt idx="50">
                  <c:v>0.59344151331615302</c:v>
                </c:pt>
                <c:pt idx="51">
                  <c:v>0.53419432546662404</c:v>
                </c:pt>
                <c:pt idx="52">
                  <c:v>0.49400142878594799</c:v>
                </c:pt>
                <c:pt idx="53">
                  <c:v>0.454491406506422</c:v>
                </c:pt>
                <c:pt idx="54">
                  <c:v>0.40928669526613798</c:v>
                </c:pt>
                <c:pt idx="55">
                  <c:v>0.34880735096291798</c:v>
                </c:pt>
                <c:pt idx="56">
                  <c:v>0.30241712216101901</c:v>
                </c:pt>
                <c:pt idx="57">
                  <c:v>0.31991908041121297</c:v>
                </c:pt>
                <c:pt idx="58">
                  <c:v>0.34496958128435901</c:v>
                </c:pt>
                <c:pt idx="59">
                  <c:v>0.31957640042240298</c:v>
                </c:pt>
                <c:pt idx="60">
                  <c:v>0.26382888091439399</c:v>
                </c:pt>
                <c:pt idx="61">
                  <c:v>0.24840460374149601</c:v>
                </c:pt>
                <c:pt idx="62">
                  <c:v>0.253146674396444</c:v>
                </c:pt>
                <c:pt idx="63">
                  <c:v>0.26854444525791599</c:v>
                </c:pt>
                <c:pt idx="64">
                  <c:v>0.30013424484974299</c:v>
                </c:pt>
                <c:pt idx="65">
                  <c:v>0.34564039303573901</c:v>
                </c:pt>
                <c:pt idx="66">
                  <c:v>0.39551648084570101</c:v>
                </c:pt>
                <c:pt idx="67">
                  <c:v>0.44789079047452601</c:v>
                </c:pt>
                <c:pt idx="68">
                  <c:v>0.49495996178706497</c:v>
                </c:pt>
                <c:pt idx="69">
                  <c:v>0.52333106578757105</c:v>
                </c:pt>
                <c:pt idx="70">
                  <c:v>0.53532791861311502</c:v>
                </c:pt>
                <c:pt idx="71">
                  <c:v>0.53620301353732602</c:v>
                </c:pt>
                <c:pt idx="72">
                  <c:v>0.52846599094816904</c:v>
                </c:pt>
                <c:pt idx="73">
                  <c:v>0.51624543115517396</c:v>
                </c:pt>
                <c:pt idx="74">
                  <c:v>0.50258699030215903</c:v>
                </c:pt>
                <c:pt idx="75">
                  <c:v>0.48863719836010699</c:v>
                </c:pt>
                <c:pt idx="76">
                  <c:v>0.47477415968779502</c:v>
                </c:pt>
                <c:pt idx="77">
                  <c:v>0.461121730913157</c:v>
                </c:pt>
                <c:pt idx="78">
                  <c:v>0.44772443051204702</c:v>
                </c:pt>
                <c:pt idx="79">
                  <c:v>0.43460187878909401</c:v>
                </c:pt>
                <c:pt idx="80">
                  <c:v>0.42176518562759202</c:v>
                </c:pt>
                <c:pt idx="81">
                  <c:v>0.40922184466536798</c:v>
                </c:pt>
                <c:pt idx="82">
                  <c:v>0.39697722500059102</c:v>
                </c:pt>
                <c:pt idx="83">
                  <c:v>0.38503506803728099</c:v>
                </c:pt>
                <c:pt idx="84">
                  <c:v>0.37339769780944199</c:v>
                </c:pt>
                <c:pt idx="85">
                  <c:v>0.36206615132748399</c:v>
                </c:pt>
                <c:pt idx="86">
                  <c:v>0.35104028812115801</c:v>
                </c:pt>
                <c:pt idx="87">
                  <c:v>0.34031889502347101</c:v>
                </c:pt>
                <c:pt idx="88">
                  <c:v>0.32989978971073303</c:v>
                </c:pt>
                <c:pt idx="89">
                  <c:v>0.31977992297573599</c:v>
                </c:pt>
                <c:pt idx="90">
                  <c:v>0.30995547882170199</c:v>
                </c:pt>
                <c:pt idx="91">
                  <c:v>0.300421971356027</c:v>
                </c:pt>
                <c:pt idx="92">
                  <c:v>0.29117433758005201</c:v>
                </c:pt>
                <c:pt idx="93">
                  <c:v>0.28220702534591202</c:v>
                </c:pt>
                <c:pt idx="94">
                  <c:v>0.27351407593150501</c:v>
                </c:pt>
                <c:pt idx="95">
                  <c:v>0.26508920085251397</c:v>
                </c:pt>
                <c:pt idx="96">
                  <c:v>0.25692585268052898</c:v>
                </c:pt>
                <c:pt idx="97">
                  <c:v>0.249017289766894</c:v>
                </c:pt>
                <c:pt idx="98">
                  <c:v>0.241356634883203</c:v>
                </c:pt>
                <c:pt idx="99">
                  <c:v>0.23393692788201101</c:v>
                </c:pt>
                <c:pt idx="100">
                  <c:v>0.2267511725569</c:v>
                </c:pt>
                <c:pt idx="101">
                  <c:v>0.21979237794082301</c:v>
                </c:pt>
                <c:pt idx="102">
                  <c:v>0.21305359432739401</c:v>
                </c:pt>
                <c:pt idx="103">
                  <c:v>0.20652794433313101</c:v>
                </c:pt>
                <c:pt idx="104">
                  <c:v>0.200208649341095</c:v>
                </c:pt>
                <c:pt idx="105">
                  <c:v>0.194089051679532</c:v>
                </c:pt>
                <c:pt idx="106">
                  <c:v>0.18816263289433</c:v>
                </c:pt>
                <c:pt idx="107">
                  <c:v>0.18242302847276101</c:v>
                </c:pt>
                <c:pt idx="108">
                  <c:v>0.17686403936914799</c:v>
                </c:pt>
                <c:pt idx="109">
                  <c:v>0.17147964067201199</c:v>
                </c:pt>
                <c:pt idx="110">
                  <c:v>0.16626398773769599</c:v>
                </c:pt>
                <c:pt idx="111">
                  <c:v>0.16121142009837799</c:v>
                </c:pt>
                <c:pt idx="112">
                  <c:v>0.156316463433509</c:v>
                </c:pt>
                <c:pt idx="113">
                  <c:v>0.15157382987356499</c:v>
                </c:pt>
                <c:pt idx="114">
                  <c:v>0.14697841688425001</c:v>
                </c:pt>
                <c:pt idx="115">
                  <c:v>0.14252530495829399</c:v>
                </c:pt>
                <c:pt idx="116">
                  <c:v>0.13820975432116001</c:v>
                </c:pt>
                <c:pt idx="117">
                  <c:v>0.13402720083660699</c:v>
                </c:pt>
                <c:pt idx="118">
                  <c:v>0.129973251278382</c:v>
                </c:pt>
                <c:pt idx="119">
                  <c:v>0.12604367811554501</c:v>
                </c:pt>
                <c:pt idx="120">
                  <c:v>0.122234413941153</c:v>
                </c:pt>
                <c:pt idx="121">
                  <c:v>0.11854154565741799</c:v>
                </c:pt>
                <c:pt idx="122">
                  <c:v>0.114961308514998</c:v>
                </c:pt>
                <c:pt idx="123">
                  <c:v>0.111490080089829</c:v>
                </c:pt>
                <c:pt idx="124">
                  <c:v>0.108124374267934</c:v>
                </c:pt>
                <c:pt idx="125">
                  <c:v>0.10486083529679301</c:v>
                </c:pt>
                <c:pt idx="126">
                  <c:v>0.101696231951281</c:v>
                </c:pt>
                <c:pt idx="127">
                  <c:v>9.8627451852648998E-2</c:v>
                </c:pt>
                <c:pt idx="128">
                  <c:v>9.5651495970642098E-2</c:v>
                </c:pt>
                <c:pt idx="129">
                  <c:v>9.2765473331440196E-2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A4-40BF-BE04-FA5520FCCAC1}"/>
            </c:ext>
          </c:extLst>
        </c:ser>
        <c:ser>
          <c:idx val="5"/>
          <c:order val="4"/>
          <c:tx>
            <c:strRef>
              <c:f>EA_output_policy!$AY$1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5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-7.1129062466962004E-3</c:v>
                </c:pt>
                <c:pt idx="8">
                  <c:v>-3.03958677033636E-2</c:v>
                </c:pt>
                <c:pt idx="9">
                  <c:v>-7.8483827507434101E-2</c:v>
                </c:pt>
                <c:pt idx="10">
                  <c:v>-0.165981992442858</c:v>
                </c:pt>
                <c:pt idx="11">
                  <c:v>-0.243896146608968</c:v>
                </c:pt>
                <c:pt idx="12">
                  <c:v>-0.26251041109710299</c:v>
                </c:pt>
                <c:pt idx="13">
                  <c:v>-0.178695966786246</c:v>
                </c:pt>
                <c:pt idx="14">
                  <c:v>-0.132868606443099</c:v>
                </c:pt>
                <c:pt idx="15">
                  <c:v>-0.115124706883921</c:v>
                </c:pt>
                <c:pt idx="16">
                  <c:v>-0.20292068942248001</c:v>
                </c:pt>
                <c:pt idx="17">
                  <c:v>-0.23254532670007499</c:v>
                </c:pt>
                <c:pt idx="18">
                  <c:v>-8.0751503755398801E-2</c:v>
                </c:pt>
                <c:pt idx="19">
                  <c:v>2.0213672144897801E-2</c:v>
                </c:pt>
                <c:pt idx="20">
                  <c:v>7.2374178086460295E-2</c:v>
                </c:pt>
                <c:pt idx="21">
                  <c:v>0.15466234429600501</c:v>
                </c:pt>
                <c:pt idx="22">
                  <c:v>0.26644537319060202</c:v>
                </c:pt>
                <c:pt idx="23">
                  <c:v>0.33257312884005902</c:v>
                </c:pt>
                <c:pt idx="24">
                  <c:v>0.33269499989462697</c:v>
                </c:pt>
                <c:pt idx="25">
                  <c:v>0.35298904661994901</c:v>
                </c:pt>
                <c:pt idx="26">
                  <c:v>0.335886853767983</c:v>
                </c:pt>
                <c:pt idx="27">
                  <c:v>0.345050444365538</c:v>
                </c:pt>
                <c:pt idx="28">
                  <c:v>0.35796807469202802</c:v>
                </c:pt>
                <c:pt idx="29">
                  <c:v>0.36835268821057998</c:v>
                </c:pt>
                <c:pt idx="30">
                  <c:v>0.38570359590042702</c:v>
                </c:pt>
                <c:pt idx="31">
                  <c:v>0.40470661895564097</c:v>
                </c:pt>
                <c:pt idx="32">
                  <c:v>0.417172758308195</c:v>
                </c:pt>
                <c:pt idx="33">
                  <c:v>0.406634250371818</c:v>
                </c:pt>
                <c:pt idx="34">
                  <c:v>0.43512326901475001</c:v>
                </c:pt>
                <c:pt idx="35">
                  <c:v>0.44512797757647798</c:v>
                </c:pt>
                <c:pt idx="36">
                  <c:v>0.47433120097870402</c:v>
                </c:pt>
                <c:pt idx="37">
                  <c:v>0.49722851101684901</c:v>
                </c:pt>
                <c:pt idx="38">
                  <c:v>0.514784423690411</c:v>
                </c:pt>
                <c:pt idx="39">
                  <c:v>0.50253293347024897</c:v>
                </c:pt>
                <c:pt idx="40">
                  <c:v>0.487881555189418</c:v>
                </c:pt>
                <c:pt idx="41">
                  <c:v>0.443828977159893</c:v>
                </c:pt>
                <c:pt idx="42">
                  <c:v>0.43835472087325</c:v>
                </c:pt>
                <c:pt idx="43">
                  <c:v>0.42151084965882701</c:v>
                </c:pt>
                <c:pt idx="44">
                  <c:v>0.40476101762787597</c:v>
                </c:pt>
                <c:pt idx="45">
                  <c:v>0.401689216511189</c:v>
                </c:pt>
                <c:pt idx="46">
                  <c:v>0.41409158578419297</c:v>
                </c:pt>
                <c:pt idx="47">
                  <c:v>0.40479635289844201</c:v>
                </c:pt>
                <c:pt idx="48">
                  <c:v>0.41160838970737301</c:v>
                </c:pt>
                <c:pt idx="49">
                  <c:v>0.41740114845376403</c:v>
                </c:pt>
                <c:pt idx="50">
                  <c:v>0.47751579767376501</c:v>
                </c:pt>
                <c:pt idx="51">
                  <c:v>0.43571463851851699</c:v>
                </c:pt>
                <c:pt idx="52">
                  <c:v>0.41358950307318798</c:v>
                </c:pt>
                <c:pt idx="53">
                  <c:v>0.40171238728455899</c:v>
                </c:pt>
                <c:pt idx="54">
                  <c:v>0.38986396273180002</c:v>
                </c:pt>
                <c:pt idx="55">
                  <c:v>0.35051186598850698</c:v>
                </c:pt>
                <c:pt idx="56">
                  <c:v>0.32262187427155897</c:v>
                </c:pt>
                <c:pt idx="57">
                  <c:v>0.32277940829089802</c:v>
                </c:pt>
                <c:pt idx="58">
                  <c:v>0.33617556024668899</c:v>
                </c:pt>
                <c:pt idx="59">
                  <c:v>0.31756999539773201</c:v>
                </c:pt>
                <c:pt idx="60">
                  <c:v>0.285991309517307</c:v>
                </c:pt>
                <c:pt idx="61">
                  <c:v>0.29301162910119999</c:v>
                </c:pt>
                <c:pt idx="62">
                  <c:v>0.31945634178418297</c:v>
                </c:pt>
                <c:pt idx="63">
                  <c:v>0.343551641063775</c:v>
                </c:pt>
                <c:pt idx="64">
                  <c:v>0.37314146129786602</c:v>
                </c:pt>
                <c:pt idx="65">
                  <c:v>0.42120060604279203</c:v>
                </c:pt>
                <c:pt idx="66">
                  <c:v>0.48384626403099901</c:v>
                </c:pt>
                <c:pt idx="67">
                  <c:v>0.53726616807372396</c:v>
                </c:pt>
                <c:pt idx="68">
                  <c:v>0.580763191550564</c:v>
                </c:pt>
                <c:pt idx="69">
                  <c:v>0.61004358200891695</c:v>
                </c:pt>
                <c:pt idx="70">
                  <c:v>0.62579520385343401</c:v>
                </c:pt>
                <c:pt idx="71">
                  <c:v>0.62966841806513296</c:v>
                </c:pt>
                <c:pt idx="72">
                  <c:v>0.62454039552005702</c:v>
                </c:pt>
                <c:pt idx="73">
                  <c:v>0.61273184592329999</c:v>
                </c:pt>
                <c:pt idx="74">
                  <c:v>0.59742063405088097</c:v>
                </c:pt>
                <c:pt idx="75">
                  <c:v>0.58105399737318797</c:v>
                </c:pt>
                <c:pt idx="76">
                  <c:v>0.56456194910875301</c:v>
                </c:pt>
                <c:pt idx="77">
                  <c:v>0.54825473040872597</c:v>
                </c:pt>
                <c:pt idx="78">
                  <c:v>0.53223638467132806</c:v>
                </c:pt>
                <c:pt idx="79">
                  <c:v>0.51654594927449105</c:v>
                </c:pt>
                <c:pt idx="80">
                  <c:v>0.50120149854323803</c:v>
                </c:pt>
                <c:pt idx="81">
                  <c:v>0.48621345586398901</c:v>
                </c:pt>
                <c:pt idx="82">
                  <c:v>0.47158861880893599</c:v>
                </c:pt>
                <c:pt idx="83">
                  <c:v>0.45733143406800397</c:v>
                </c:pt>
                <c:pt idx="84">
                  <c:v>0.443444467083625</c:v>
                </c:pt>
                <c:pt idx="85">
                  <c:v>0.42992863805135301</c:v>
                </c:pt>
                <c:pt idx="86">
                  <c:v>0.41678339052697799</c:v>
                </c:pt>
                <c:pt idx="87">
                  <c:v>0.4040068399317</c:v>
                </c:pt>
                <c:pt idx="88">
                  <c:v>0.391595914535943</c:v>
                </c:pt>
                <c:pt idx="89">
                  <c:v>0.37954649150429298</c:v>
                </c:pt>
                <c:pt idx="90">
                  <c:v>0.36785352783357</c:v>
                </c:pt>
                <c:pt idx="91">
                  <c:v>0.35651118538902399</c:v>
                </c:pt>
                <c:pt idx="92">
                  <c:v>0.34551294923208697</c:v>
                </c:pt>
                <c:pt idx="93">
                  <c:v>0.33485173859009998</c:v>
                </c:pt>
                <c:pt idx="94">
                  <c:v>0.32452001000967701</c:v>
                </c:pt>
                <c:pt idx="95">
                  <c:v>0.31450985241972701</c:v>
                </c:pt>
                <c:pt idx="96">
                  <c:v>0.30481307399514102</c:v>
                </c:pt>
                <c:pt idx="97">
                  <c:v>0.29542128085430602</c:v>
                </c:pt>
                <c:pt idx="98">
                  <c:v>0.286325947742814</c:v>
                </c:pt>
                <c:pt idx="99">
                  <c:v>0.277518480953104</c:v>
                </c:pt>
                <c:pt idx="100">
                  <c:v>0.26899027380699198</c:v>
                </c:pt>
                <c:pt idx="101">
                  <c:v>0.26073275508708699</c:v>
                </c:pt>
                <c:pt idx="102">
                  <c:v>0.25273743084595302</c:v>
                </c:pt>
                <c:pt idx="103">
                  <c:v>0.24499592005062301</c:v>
                </c:pt>
                <c:pt idx="104">
                  <c:v>0.23749998453660701</c:v>
                </c:pt>
                <c:pt idx="105">
                  <c:v>0.23024155375174099</c:v>
                </c:pt>
                <c:pt idx="106">
                  <c:v>0.22321274476776901</c:v>
                </c:pt>
                <c:pt idx="107">
                  <c:v>0.21640587802800501</c:v>
                </c:pt>
                <c:pt idx="108">
                  <c:v>0.20981348928419699</c:v>
                </c:pt>
                <c:pt idx="109">
                  <c:v>0.20342833815601899</c:v>
                </c:pt>
                <c:pt idx="110">
                  <c:v>0.19724341372363099</c:v>
                </c:pt>
                <c:pt idx="111">
                  <c:v>0.19125193753833</c:v>
                </c:pt>
                <c:pt idx="112">
                  <c:v>0.18544736440937701</c:v>
                </c:pt>
                <c:pt idx="113">
                  <c:v>0.17982338129731301</c:v>
                </c:pt>
                <c:pt idx="114">
                  <c:v>0.17437390461600699</c:v>
                </c:pt>
                <c:pt idx="115">
                  <c:v>0.169093076217881</c:v>
                </c:pt>
                <c:pt idx="116">
                  <c:v>0.16397525830962001</c:v>
                </c:pt>
                <c:pt idx="117">
                  <c:v>0.159015027519394</c:v>
                </c:pt>
                <c:pt idx="118">
                  <c:v>0.15420716831166401</c:v>
                </c:pt>
                <c:pt idx="119">
                  <c:v>0.14954666592196</c:v>
                </c:pt>
                <c:pt idx="120">
                  <c:v>0.145028698961888</c:v>
                </c:pt>
                <c:pt idx="121">
                  <c:v>0.14064863182408799</c:v>
                </c:pt>
                <c:pt idx="122">
                  <c:v>0.13640200699791399</c:v>
                </c:pt>
                <c:pt idx="123">
                  <c:v>0.132284537389323</c:v>
                </c:pt>
                <c:pt idx="124">
                  <c:v>0.128292098722776</c:v>
                </c:pt>
                <c:pt idx="125">
                  <c:v>0.124420722088838</c:v>
                </c:pt>
                <c:pt idx="126">
                  <c:v>0.12066658668854401</c:v>
                </c:pt>
                <c:pt idx="127">
                  <c:v>0.117026012814478</c:v>
                </c:pt>
                <c:pt idx="128">
                  <c:v>0.11349545509863</c:v>
                </c:pt>
                <c:pt idx="129">
                  <c:v>0.110071496048628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A4-40BF-BE04-FA5520FCCAC1}"/>
            </c:ext>
          </c:extLst>
        </c:ser>
        <c:ser>
          <c:idx val="6"/>
          <c:order val="5"/>
          <c:tx>
            <c:strRef>
              <c:f>EA_output_policy!$AZ$1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4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-1.49690520168188E-2</c:v>
                </c:pt>
                <c:pt idx="8">
                  <c:v>-5.11088381828953E-2</c:v>
                </c:pt>
                <c:pt idx="9">
                  <c:v>-6.7382708195324201E-2</c:v>
                </c:pt>
                <c:pt idx="10">
                  <c:v>-0.117963884623232</c:v>
                </c:pt>
                <c:pt idx="11">
                  <c:v>-0.13783327192872799</c:v>
                </c:pt>
                <c:pt idx="12">
                  <c:v>-0.11896932543482</c:v>
                </c:pt>
                <c:pt idx="13">
                  <c:v>-3.9515870275057402E-2</c:v>
                </c:pt>
                <c:pt idx="14">
                  <c:v>1.92330667714893E-2</c:v>
                </c:pt>
                <c:pt idx="15">
                  <c:v>3.18828888300874E-2</c:v>
                </c:pt>
                <c:pt idx="16">
                  <c:v>-2.7254570694421301E-2</c:v>
                </c:pt>
                <c:pt idx="17">
                  <c:v>-2.9947737468592799E-2</c:v>
                </c:pt>
                <c:pt idx="18">
                  <c:v>9.9261867776008594E-2</c:v>
                </c:pt>
                <c:pt idx="19">
                  <c:v>0.17302120510567101</c:v>
                </c:pt>
                <c:pt idx="20">
                  <c:v>0.21075443593257601</c:v>
                </c:pt>
                <c:pt idx="21">
                  <c:v>0.24660536306417</c:v>
                </c:pt>
                <c:pt idx="22">
                  <c:v>0.31738985320353802</c:v>
                </c:pt>
                <c:pt idx="23">
                  <c:v>0.40025708850841701</c:v>
                </c:pt>
                <c:pt idx="24">
                  <c:v>0.43273254988352</c:v>
                </c:pt>
                <c:pt idx="25">
                  <c:v>0.46621535108997197</c:v>
                </c:pt>
                <c:pt idx="26">
                  <c:v>0.46705887279988001</c:v>
                </c:pt>
                <c:pt idx="27">
                  <c:v>0.48544887869301601</c:v>
                </c:pt>
                <c:pt idx="28">
                  <c:v>0.50203007210152595</c:v>
                </c:pt>
                <c:pt idx="29">
                  <c:v>0.50790756440240803</c:v>
                </c:pt>
                <c:pt idx="30">
                  <c:v>0.51522421622243397</c:v>
                </c:pt>
                <c:pt idx="31">
                  <c:v>0.51071763646308199</c:v>
                </c:pt>
                <c:pt idx="32">
                  <c:v>0.50784274511924399</c:v>
                </c:pt>
                <c:pt idx="33">
                  <c:v>0.488398843125879</c:v>
                </c:pt>
                <c:pt idx="34">
                  <c:v>0.49455257898051103</c:v>
                </c:pt>
                <c:pt idx="35">
                  <c:v>0.48508075800417</c:v>
                </c:pt>
                <c:pt idx="36">
                  <c:v>0.48048579326908702</c:v>
                </c:pt>
                <c:pt idx="37">
                  <c:v>0.47710317039559302</c:v>
                </c:pt>
                <c:pt idx="38">
                  <c:v>0.472430495482631</c:v>
                </c:pt>
                <c:pt idx="39">
                  <c:v>0.45472090219773897</c:v>
                </c:pt>
                <c:pt idx="40">
                  <c:v>0.434880131091955</c:v>
                </c:pt>
                <c:pt idx="41">
                  <c:v>0.40110432135542501</c:v>
                </c:pt>
                <c:pt idx="42">
                  <c:v>0.39731839633688698</c:v>
                </c:pt>
                <c:pt idx="43">
                  <c:v>0.385668524917473</c:v>
                </c:pt>
                <c:pt idx="44">
                  <c:v>0.36436501003856597</c:v>
                </c:pt>
                <c:pt idx="45">
                  <c:v>0.36318560208466</c:v>
                </c:pt>
                <c:pt idx="46">
                  <c:v>0.37080726501404498</c:v>
                </c:pt>
                <c:pt idx="47">
                  <c:v>0.373273384624983</c:v>
                </c:pt>
                <c:pt idx="48">
                  <c:v>0.393877022063093</c:v>
                </c:pt>
                <c:pt idx="49">
                  <c:v>0.40830066953650801</c:v>
                </c:pt>
                <c:pt idx="50">
                  <c:v>0.45937794008285798</c:v>
                </c:pt>
                <c:pt idx="51">
                  <c:v>0.43237635067600999</c:v>
                </c:pt>
                <c:pt idx="52">
                  <c:v>0.40946086966988599</c:v>
                </c:pt>
                <c:pt idx="53">
                  <c:v>0.39969222120743703</c:v>
                </c:pt>
                <c:pt idx="54">
                  <c:v>0.38615100299848198</c:v>
                </c:pt>
                <c:pt idx="55">
                  <c:v>0.36141438871759102</c:v>
                </c:pt>
                <c:pt idx="56">
                  <c:v>0.324555611011696</c:v>
                </c:pt>
                <c:pt idx="57">
                  <c:v>0.299182873581818</c:v>
                </c:pt>
                <c:pt idx="58">
                  <c:v>0.28692160405985601</c:v>
                </c:pt>
                <c:pt idx="59">
                  <c:v>0.237071047662305</c:v>
                </c:pt>
                <c:pt idx="60">
                  <c:v>0.200188217090634</c:v>
                </c:pt>
                <c:pt idx="61">
                  <c:v>0.19860349608472</c:v>
                </c:pt>
                <c:pt idx="62">
                  <c:v>0.217098246373092</c:v>
                </c:pt>
                <c:pt idx="63">
                  <c:v>0.240729257764114</c:v>
                </c:pt>
                <c:pt idx="64">
                  <c:v>0.26541769410670002</c:v>
                </c:pt>
                <c:pt idx="65">
                  <c:v>0.31591023430719101</c:v>
                </c:pt>
                <c:pt idx="66">
                  <c:v>0.37970180729977199</c:v>
                </c:pt>
                <c:pt idx="67">
                  <c:v>0.43843994333338698</c:v>
                </c:pt>
                <c:pt idx="68">
                  <c:v>0.48720325058035102</c:v>
                </c:pt>
                <c:pt idx="69">
                  <c:v>0.52305723668799697</c:v>
                </c:pt>
                <c:pt idx="70">
                  <c:v>0.54753269018900297</c:v>
                </c:pt>
                <c:pt idx="71">
                  <c:v>0.56085381876973495</c:v>
                </c:pt>
                <c:pt idx="72">
                  <c:v>0.563590248268386</c:v>
                </c:pt>
                <c:pt idx="73">
                  <c:v>0.55843932009591002</c:v>
                </c:pt>
                <c:pt idx="74">
                  <c:v>0.54768940166568003</c:v>
                </c:pt>
                <c:pt idx="75">
                  <c:v>0.533950907915545</c:v>
                </c:pt>
                <c:pt idx="76">
                  <c:v>0.51931550621744105</c:v>
                </c:pt>
                <c:pt idx="77">
                  <c:v>0.50458237264440597</c:v>
                </c:pt>
                <c:pt idx="78">
                  <c:v>0.49001865368388398</c:v>
                </c:pt>
                <c:pt idx="79">
                  <c:v>0.47571410295071398</c:v>
                </c:pt>
                <c:pt idx="80">
                  <c:v>0.46170249980329597</c:v>
                </c:pt>
                <c:pt idx="81">
                  <c:v>0.44799955836776101</c:v>
                </c:pt>
                <c:pt idx="82">
                  <c:v>0.434614385937935</c:v>
                </c:pt>
                <c:pt idx="83">
                  <c:v>0.42155294501253299</c:v>
                </c:pt>
                <c:pt idx="84">
                  <c:v>0.40881914797241597</c:v>
                </c:pt>
                <c:pt idx="85">
                  <c:v>0.39641525941754902</c:v>
                </c:pt>
                <c:pt idx="86">
                  <c:v>0.38434209836173999</c:v>
                </c:pt>
                <c:pt idx="87">
                  <c:v>0.372599183266557</c:v>
                </c:pt>
                <c:pt idx="88">
                  <c:v>0.361184860461225</c:v>
                </c:pt>
                <c:pt idx="89">
                  <c:v>0.35009642662546397</c:v>
                </c:pt>
                <c:pt idx="90">
                  <c:v>0.33933024742633699</c:v>
                </c:pt>
                <c:pt idx="91">
                  <c:v>0.32888187205319203</c:v>
                </c:pt>
                <c:pt idx="92">
                  <c:v>0.318746142873292</c:v>
                </c:pt>
                <c:pt idx="93">
                  <c:v>0.30891729943655899</c:v>
                </c:pt>
                <c:pt idx="94">
                  <c:v>0.29938907620657901</c:v>
                </c:pt>
                <c:pt idx="95">
                  <c:v>0.29015479357132601</c:v>
                </c:pt>
                <c:pt idx="96">
                  <c:v>0.28120744185588797</c:v>
                </c:pt>
                <c:pt idx="97">
                  <c:v>0.27253975821023302</c:v>
                </c:pt>
                <c:pt idx="98">
                  <c:v>0.26414429637493902</c:v>
                </c:pt>
                <c:pt idx="99">
                  <c:v>0.256013489436896</c:v>
                </c:pt>
                <c:pt idx="100">
                  <c:v>0.248139705776319</c:v>
                </c:pt>
                <c:pt idx="101">
                  <c:v>0.240515298477567</c:v>
                </c:pt>
                <c:pt idx="102">
                  <c:v>0.233132648531021</c:v>
                </c:pt>
                <c:pt idx="103">
                  <c:v>0.22598420219344201</c:v>
                </c:pt>
                <c:pt idx="104">
                  <c:v>0.21906250290167201</c:v>
                </c:pt>
                <c:pt idx="105">
                  <c:v>0.21236021815092301</c:v>
                </c:pt>
                <c:pt idx="106">
                  <c:v>0.205870161755982</c:v>
                </c:pt>
                <c:pt idx="107">
                  <c:v>0.19958531191283799</c:v>
                </c:pt>
                <c:pt idx="108">
                  <c:v>0.19349882547102901</c:v>
                </c:pt>
                <c:pt idx="109">
                  <c:v>0.187604048814523</c:v>
                </c:pt>
                <c:pt idx="110">
                  <c:v>0.18189452573250001</c:v>
                </c:pt>
                <c:pt idx="111">
                  <c:v>0.17636400264175101</c:v>
                </c:pt>
                <c:pt idx="112">
                  <c:v>0.171006431500621</c:v>
                </c:pt>
                <c:pt idx="113">
                  <c:v>0.16581597073111601</c:v>
                </c:pt>
                <c:pt idx="114">
                  <c:v>0.16078698444164599</c:v>
                </c:pt>
                <c:pt idx="115">
                  <c:v>0.155914040218427</c:v>
                </c:pt>
                <c:pt idx="116">
                  <c:v>0.15119190572924701</c:v>
                </c:pt>
                <c:pt idx="117">
                  <c:v>0.14661554435947499</c:v>
                </c:pt>
                <c:pt idx="118">
                  <c:v>0.142180110077155</c:v>
                </c:pt>
                <c:pt idx="119">
                  <c:v>0.13788094170200499</c:v>
                </c:pt>
                <c:pt idx="120">
                  <c:v>0.133713556732278</c:v>
                </c:pt>
                <c:pt idx="121">
                  <c:v>0.12967364486390101</c:v>
                </c:pt>
                <c:pt idx="122">
                  <c:v>0.12575706131812001</c:v>
                </c:pt>
                <c:pt idx="123">
                  <c:v>0.121959820077102</c:v>
                </c:pt>
                <c:pt idx="124">
                  <c:v>0.118278087111609</c:v>
                </c:pt>
                <c:pt idx="125">
                  <c:v>0.11470817367094099</c:v>
                </c:pt>
                <c:pt idx="126">
                  <c:v>0.111246529692741</c:v>
                </c:pt>
                <c:pt idx="127">
                  <c:v>0.10788973737908999</c:v>
                </c:pt>
                <c:pt idx="128">
                  <c:v>0.10463450497530701</c:v>
                </c:pt>
                <c:pt idx="129">
                  <c:v>0.101477660779128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A4-40BF-BE04-FA5520FCCAC1}"/>
            </c:ext>
          </c:extLst>
        </c:ser>
        <c:ser>
          <c:idx val="7"/>
          <c:order val="6"/>
          <c:tx>
            <c:strRef>
              <c:f>EA_output_policy!$BA$1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3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-2.8973438074691001E-2</c:v>
                </c:pt>
                <c:pt idx="8">
                  <c:v>-0.13660701692066299</c:v>
                </c:pt>
                <c:pt idx="9">
                  <c:v>-0.30713781423421899</c:v>
                </c:pt>
                <c:pt idx="10">
                  <c:v>-0.56485064856874501</c:v>
                </c:pt>
                <c:pt idx="11">
                  <c:v>-0.86962230913817995</c:v>
                </c:pt>
                <c:pt idx="12">
                  <c:v>-1.1855579588271501</c:v>
                </c:pt>
                <c:pt idx="13">
                  <c:v>-1.4723621523674399</c:v>
                </c:pt>
                <c:pt idx="14">
                  <c:v>-1.74986020898295</c:v>
                </c:pt>
                <c:pt idx="15">
                  <c:v>-2.0389966536117998</c:v>
                </c:pt>
                <c:pt idx="16">
                  <c:v>-2.38472881141446</c:v>
                </c:pt>
                <c:pt idx="17">
                  <c:v>-2.7091680082109999</c:v>
                </c:pt>
                <c:pt idx="18">
                  <c:v>-2.8984710561645799</c:v>
                </c:pt>
                <c:pt idx="19">
                  <c:v>-3.0045923511625401</c:v>
                </c:pt>
                <c:pt idx="20">
                  <c:v>-3.0719170935074902</c:v>
                </c:pt>
                <c:pt idx="21">
                  <c:v>-3.12144095922705</c:v>
                </c:pt>
                <c:pt idx="22">
                  <c:v>-3.1505490328875099</c:v>
                </c:pt>
                <c:pt idx="23">
                  <c:v>-3.1384898006277799</c:v>
                </c:pt>
                <c:pt idx="24">
                  <c:v>-3.0894084975426801</c:v>
                </c:pt>
                <c:pt idx="25">
                  <c:v>-3.01541512410718</c:v>
                </c:pt>
                <c:pt idx="26">
                  <c:v>-2.9498574568540499</c:v>
                </c:pt>
                <c:pt idx="27">
                  <c:v>-2.8788199261539198</c:v>
                </c:pt>
                <c:pt idx="28">
                  <c:v>-2.8023700462875198</c:v>
                </c:pt>
                <c:pt idx="29">
                  <c:v>-2.7260487341878101</c:v>
                </c:pt>
                <c:pt idx="30">
                  <c:v>-2.6492916462757701</c:v>
                </c:pt>
                <c:pt idx="31">
                  <c:v>-2.57216328623712</c:v>
                </c:pt>
                <c:pt idx="32">
                  <c:v>-2.4947942145327802</c:v>
                </c:pt>
                <c:pt idx="33">
                  <c:v>-2.4225103345404602</c:v>
                </c:pt>
                <c:pt idx="34">
                  <c:v>-2.33353188283257</c:v>
                </c:pt>
                <c:pt idx="35">
                  <c:v>-2.2396684501880499</c:v>
                </c:pt>
                <c:pt idx="36">
                  <c:v>-2.13710767313985</c:v>
                </c:pt>
                <c:pt idx="37">
                  <c:v>-2.02832543695594</c:v>
                </c:pt>
                <c:pt idx="38">
                  <c:v>-1.9157738125833199</c:v>
                </c:pt>
                <c:pt idx="39">
                  <c:v>-1.8143604111785701</c:v>
                </c:pt>
                <c:pt idx="40">
                  <c:v>-1.7197525273252401</c:v>
                </c:pt>
                <c:pt idx="41">
                  <c:v>-1.6445216219730301</c:v>
                </c:pt>
                <c:pt idx="42">
                  <c:v>-1.5659007054117999</c:v>
                </c:pt>
                <c:pt idx="43">
                  <c:v>-1.4937708936694001</c:v>
                </c:pt>
                <c:pt idx="44">
                  <c:v>-1.44642591304688</c:v>
                </c:pt>
                <c:pt idx="45">
                  <c:v>-1.41407409584393</c:v>
                </c:pt>
                <c:pt idx="46">
                  <c:v>-1.3935321199334001</c:v>
                </c:pt>
                <c:pt idx="47">
                  <c:v>-1.3924471244594701</c:v>
                </c:pt>
                <c:pt idx="48">
                  <c:v>-1.38285610450653</c:v>
                </c:pt>
                <c:pt idx="49">
                  <c:v>-1.3666516013227199</c:v>
                </c:pt>
                <c:pt idx="50">
                  <c:v>-1.31723179138341</c:v>
                </c:pt>
                <c:pt idx="51">
                  <c:v>-1.28804283782629</c:v>
                </c:pt>
                <c:pt idx="52">
                  <c:v>-1.26658097639778</c:v>
                </c:pt>
                <c:pt idx="53">
                  <c:v>-1.23976399227121</c:v>
                </c:pt>
                <c:pt idx="54">
                  <c:v>-1.20136481419083</c:v>
                </c:pt>
                <c:pt idx="55">
                  <c:v>-1.15803803528247</c:v>
                </c:pt>
                <c:pt idx="56">
                  <c:v>-1.10991228314041</c:v>
                </c:pt>
                <c:pt idx="57">
                  <c:v>-1.0691490287376899</c:v>
                </c:pt>
                <c:pt idx="58">
                  <c:v>-1.0252062329381499</c:v>
                </c:pt>
                <c:pt idx="59">
                  <c:v>-1.01464839851785</c:v>
                </c:pt>
                <c:pt idx="60">
                  <c:v>-0.98911155345424495</c:v>
                </c:pt>
                <c:pt idx="61">
                  <c:v>-0.93242448320646998</c:v>
                </c:pt>
                <c:pt idx="62">
                  <c:v>-0.85539496443560803</c:v>
                </c:pt>
                <c:pt idx="63">
                  <c:v>-0.77379824428789701</c:v>
                </c:pt>
                <c:pt idx="64">
                  <c:v>-0.685838162606629</c:v>
                </c:pt>
                <c:pt idx="65">
                  <c:v>-0.59423938345769201</c:v>
                </c:pt>
                <c:pt idx="66">
                  <c:v>-0.49103611053742402</c:v>
                </c:pt>
                <c:pt idx="67">
                  <c:v>-0.38613905836654899</c:v>
                </c:pt>
                <c:pt idx="68">
                  <c:v>-0.28887993512961602</c:v>
                </c:pt>
                <c:pt idx="69">
                  <c:v>-0.20733191716263799</c:v>
                </c:pt>
                <c:pt idx="70">
                  <c:v>-0.141937032754618</c:v>
                </c:pt>
                <c:pt idx="71">
                  <c:v>-9.0552815414492699E-2</c:v>
                </c:pt>
                <c:pt idx="72">
                  <c:v>-5.32721064676034E-2</c:v>
                </c:pt>
                <c:pt idx="73">
                  <c:v>-2.91155527722309E-2</c:v>
                </c:pt>
                <c:pt idx="74">
                  <c:v>-1.47048709120252E-2</c:v>
                </c:pt>
                <c:pt idx="75">
                  <c:v>-7.1720926640174796E-3</c:v>
                </c:pt>
                <c:pt idx="76">
                  <c:v>-3.6718823984142599E-3</c:v>
                </c:pt>
                <c:pt idx="77">
                  <c:v>-1.818287872394E-3</c:v>
                </c:pt>
                <c:pt idx="78">
                  <c:v>-6.7798019919116802E-4</c:v>
                </c:pt>
                <c:pt idx="79">
                  <c:v>7.8497944331441702E-5</c:v>
                </c:pt>
                <c:pt idx="80">
                  <c:v>5.7768852675733895E-4</c:v>
                </c:pt>
                <c:pt idx="81">
                  <c:v>8.8098974193799996E-4</c:v>
                </c:pt>
                <c:pt idx="82">
                  <c:v>1.0277896091923501E-3</c:v>
                </c:pt>
                <c:pt idx="83">
                  <c:v>1.0485802074091E-3</c:v>
                </c:pt>
                <c:pt idx="84">
                  <c:v>9.6898993327961403E-4</c:v>
                </c:pt>
                <c:pt idx="85">
                  <c:v>8.1112415081670199E-4</c:v>
                </c:pt>
                <c:pt idx="86">
                  <c:v>5.9411581926098998E-4</c:v>
                </c:pt>
                <c:pt idx="87">
                  <c:v>3.3444451316029999E-4</c:v>
                </c:pt>
                <c:pt idx="88">
                  <c:v>4.6185753108186699E-5</c:v>
                </c:pt>
                <c:pt idx="89">
                  <c:v>-2.58763635303721E-4</c:v>
                </c:pt>
                <c:pt idx="90">
                  <c:v>-5.7047220926488204E-4</c:v>
                </c:pt>
                <c:pt idx="91">
                  <c:v>-8.8077035403720202E-4</c:v>
                </c:pt>
                <c:pt idx="92">
                  <c:v>-1.1830567650229101E-3</c:v>
                </c:pt>
                <c:pt idx="93">
                  <c:v>-1.4721157585058601E-3</c:v>
                </c:pt>
                <c:pt idx="94">
                  <c:v>-1.74394613244901E-3</c:v>
                </c:pt>
                <c:pt idx="95">
                  <c:v>-1.99560207991736E-3</c:v>
                </c:pt>
                <c:pt idx="96">
                  <c:v>-2.2250464197598398E-3</c:v>
                </c:pt>
                <c:pt idx="97">
                  <c:v>-2.4310161903534399E-3</c:v>
                </c:pt>
                <c:pt idx="98">
                  <c:v>-2.6129004630379002E-3</c:v>
                </c:pt>
                <c:pt idx="99">
                  <c:v>-2.7706300741021802E-3</c:v>
                </c:pt>
                <c:pt idx="100">
                  <c:v>-2.9045788465748702E-3</c:v>
                </c:pt>
                <c:pt idx="101">
                  <c:v>-3.0154757732617902E-3</c:v>
                </c:pt>
                <c:pt idx="102">
                  <c:v>-3.1043275576875399E-3</c:v>
                </c:pt>
                <c:pt idx="103">
                  <c:v>-3.1723508569355798E-3</c:v>
                </c:pt>
                <c:pt idx="104">
                  <c:v>-3.2209135369791701E-3</c:v>
                </c:pt>
                <c:pt idx="105">
                  <c:v>-3.2514842342053398E-3</c:v>
                </c:pt>
                <c:pt idx="106">
                  <c:v>-3.2655895138795602E-3</c:v>
                </c:pt>
                <c:pt idx="107">
                  <c:v>-3.26477792490524E-3</c:v>
                </c:pt>
                <c:pt idx="108">
                  <c:v>-3.2505902682378402E-3</c:v>
                </c:pt>
                <c:pt idx="109">
                  <c:v>-3.22453542177963E-3</c:v>
                </c:pt>
                <c:pt idx="110">
                  <c:v>-3.18807109578462E-3</c:v>
                </c:pt>
                <c:pt idx="111">
                  <c:v>-3.14258892823332E-3</c:v>
                </c:pt>
                <c:pt idx="112">
                  <c:v>-3.08940336797995E-3</c:v>
                </c:pt>
                <c:pt idx="113">
                  <c:v>-3.0297438336064201E-3</c:v>
                </c:pt>
                <c:pt idx="114">
                  <c:v>-2.9647496768825401E-3</c:v>
                </c:pt>
                <c:pt idx="115">
                  <c:v>-2.89546752073481E-3</c:v>
                </c:pt>
                <c:pt idx="116">
                  <c:v>-2.82285058201261E-3</c:v>
                </c:pt>
                <c:pt idx="117">
                  <c:v>-2.7477596285823799E-3</c:v>
                </c:pt>
                <c:pt idx="118">
                  <c:v>-2.6709652579652099E-3</c:v>
                </c:pt>
                <c:pt idx="119">
                  <c:v>-2.59315122054395E-3</c:v>
                </c:pt>
                <c:pt idx="120">
                  <c:v>-2.51491854407689E-3</c:v>
                </c:pt>
                <c:pt idx="121">
                  <c:v>-2.43679024770946E-3</c:v>
                </c:pt>
                <c:pt idx="122">
                  <c:v>-2.3592164627861201E-3</c:v>
                </c:pt>
                <c:pt idx="123">
                  <c:v>-2.2825798044923298E-3</c:v>
                </c:pt>
                <c:pt idx="124">
                  <c:v>-2.2072008627104399E-3</c:v>
                </c:pt>
                <c:pt idx="125">
                  <c:v>-2.1333437024972802E-3</c:v>
                </c:pt>
                <c:pt idx="126">
                  <c:v>-2.0612212843575599E-3</c:v>
                </c:pt>
                <c:pt idx="127">
                  <c:v>-1.99100073209251E-3</c:v>
                </c:pt>
                <c:pt idx="128">
                  <c:v>-1.9228083915590101E-3</c:v>
                </c:pt>
                <c:pt idx="129">
                  <c:v>-1.8567346373066201E-3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A4-40BF-BE04-FA5520FCC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EA_core_obs_text!$AT$1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4.6497079678585983E-4</c:v>
                </c:pt>
                <c:pt idx="8">
                  <c:v>1.5857018174498744E-3</c:v>
                </c:pt>
                <c:pt idx="9">
                  <c:v>1.7667107406038537E-3</c:v>
                </c:pt>
                <c:pt idx="10">
                  <c:v>1.6502576329437881E-3</c:v>
                </c:pt>
                <c:pt idx="11">
                  <c:v>4.874514246488923E-4</c:v>
                </c:pt>
                <c:pt idx="12">
                  <c:v>1.7073824210811356E-3</c:v>
                </c:pt>
                <c:pt idx="13">
                  <c:v>1.4526358145645511E-3</c:v>
                </c:pt>
                <c:pt idx="14">
                  <c:v>1.952147499992762E-4</c:v>
                </c:pt>
                <c:pt idx="15">
                  <c:v>-5.3130632636322339E-4</c:v>
                </c:pt>
                <c:pt idx="16">
                  <c:v>-3.202338684269437E-4</c:v>
                </c:pt>
                <c:pt idx="17">
                  <c:v>-2.0931483155797138E-3</c:v>
                </c:pt>
                <c:pt idx="18">
                  <c:v>-1.3018836486245484E-3</c:v>
                </c:pt>
                <c:pt idx="19">
                  <c:v>7.6325319195266923E-5</c:v>
                </c:pt>
                <c:pt idx="20">
                  <c:v>-1.1347210944426082E-5</c:v>
                </c:pt>
                <c:pt idx="21">
                  <c:v>-2.7751937332146908E-3</c:v>
                </c:pt>
                <c:pt idx="22">
                  <c:v>-5.1075879041533262E-3</c:v>
                </c:pt>
                <c:pt idx="23">
                  <c:v>-8.0835701050288589E-3</c:v>
                </c:pt>
                <c:pt idx="24">
                  <c:v>-1.2231492143775868E-2</c:v>
                </c:pt>
                <c:pt idx="25">
                  <c:v>-1.3492585129275753E-2</c:v>
                </c:pt>
                <c:pt idx="26">
                  <c:v>-1.4704334243187582E-2</c:v>
                </c:pt>
                <c:pt idx="27">
                  <c:v>-1.6045456908289041E-2</c:v>
                </c:pt>
                <c:pt idx="28">
                  <c:v>-1.9386486407781671E-2</c:v>
                </c:pt>
                <c:pt idx="29">
                  <c:v>-2.0591172003875183E-2</c:v>
                </c:pt>
                <c:pt idx="30">
                  <c:v>-2.0072620722649509E-2</c:v>
                </c:pt>
                <c:pt idx="31">
                  <c:v>-2.053893353606525E-2</c:v>
                </c:pt>
                <c:pt idx="32">
                  <c:v>-2.265331979923909E-2</c:v>
                </c:pt>
                <c:pt idx="33">
                  <c:v>-2.0441528864687947E-2</c:v>
                </c:pt>
                <c:pt idx="34">
                  <c:v>-2.1051861689109476E-2</c:v>
                </c:pt>
                <c:pt idx="35">
                  <c:v>-2.0294938761292482E-2</c:v>
                </c:pt>
                <c:pt idx="36">
                  <c:v>-1.9065810890597147E-2</c:v>
                </c:pt>
                <c:pt idx="37">
                  <c:v>-1.8451269853798115E-2</c:v>
                </c:pt>
                <c:pt idx="38">
                  <c:v>-1.8153206112363665E-2</c:v>
                </c:pt>
                <c:pt idx="39">
                  <c:v>-1.7016129363034128E-2</c:v>
                </c:pt>
                <c:pt idx="40">
                  <c:v>-1.5946715663200044E-2</c:v>
                </c:pt>
                <c:pt idx="41">
                  <c:v>-1.487478033069317E-2</c:v>
                </c:pt>
                <c:pt idx="42">
                  <c:v>-1.5109042686131557E-2</c:v>
                </c:pt>
                <c:pt idx="43">
                  <c:v>-1.3175670136791103E-2</c:v>
                </c:pt>
                <c:pt idx="44">
                  <c:v>-1.1407095980162641E-2</c:v>
                </c:pt>
                <c:pt idx="45">
                  <c:v>-8.8728432587106242E-3</c:v>
                </c:pt>
                <c:pt idx="46">
                  <c:v>-8.0037286355276686E-3</c:v>
                </c:pt>
                <c:pt idx="47">
                  <c:v>-6.6349284710902545E-3</c:v>
                </c:pt>
                <c:pt idx="48">
                  <c:v>-5.9412090673893738E-3</c:v>
                </c:pt>
                <c:pt idx="49">
                  <c:v>-4.65216517232259E-3</c:v>
                </c:pt>
                <c:pt idx="50">
                  <c:v>-4.2843286700010603E-3</c:v>
                </c:pt>
                <c:pt idx="51">
                  <c:v>-3.7628654025538867E-3</c:v>
                </c:pt>
                <c:pt idx="52">
                  <c:v>-8.9590566620015681E-3</c:v>
                </c:pt>
                <c:pt idx="53">
                  <c:v>-1.5944701587476059E-2</c:v>
                </c:pt>
                <c:pt idx="54">
                  <c:v>-2.4809806205360746E-2</c:v>
                </c:pt>
                <c:pt idx="55">
                  <c:v>-3.184525199184432E-2</c:v>
                </c:pt>
                <c:pt idx="56">
                  <c:v>-3.2320740598587007E-2</c:v>
                </c:pt>
                <c:pt idx="57">
                  <c:v>-1.9310637529426182E-2</c:v>
                </c:pt>
                <c:pt idx="58">
                  <c:v>-1.2091418632749309E-2</c:v>
                </c:pt>
                <c:pt idx="59">
                  <c:v>-1.2281951447034475E-2</c:v>
                </c:pt>
                <c:pt idx="60">
                  <c:v>-8.8278253106148768E-3</c:v>
                </c:pt>
                <c:pt idx="61">
                  <c:v>-5.9769928713689904E-3</c:v>
                </c:pt>
                <c:pt idx="62">
                  <c:v>-5.388200253240826E-3</c:v>
                </c:pt>
                <c:pt idx="63">
                  <c:v>-8.3748866001275273E-3</c:v>
                </c:pt>
                <c:pt idx="64">
                  <c:v>-7.6813242002684631E-3</c:v>
                </c:pt>
                <c:pt idx="65">
                  <c:v>-7.6287529333850445E-3</c:v>
                </c:pt>
                <c:pt idx="66">
                  <c:v>-7.8782845845315475E-3</c:v>
                </c:pt>
                <c:pt idx="67">
                  <c:v>-9.6157242007972599E-3</c:v>
                </c:pt>
                <c:pt idx="68">
                  <c:v>-8.3042102545340876E-3</c:v>
                </c:pt>
                <c:pt idx="69">
                  <c:v>-9.4501075410006151E-3</c:v>
                </c:pt>
                <c:pt idx="70">
                  <c:v>-9.4894278454599225E-3</c:v>
                </c:pt>
                <c:pt idx="71">
                  <c:v>-9.2328286429628204E-3</c:v>
                </c:pt>
                <c:pt idx="72">
                  <c:v>-8.8985902309742758E-3</c:v>
                </c:pt>
                <c:pt idx="73">
                  <c:v>-8.5489753427396824E-3</c:v>
                </c:pt>
                <c:pt idx="74">
                  <c:v>-8.2040576944181175E-3</c:v>
                </c:pt>
                <c:pt idx="75">
                  <c:v>-7.8717196576905159E-3</c:v>
                </c:pt>
                <c:pt idx="76">
                  <c:v>-7.5557655735682874E-3</c:v>
                </c:pt>
                <c:pt idx="77">
                  <c:v>-7.2582607422430074E-3</c:v>
                </c:pt>
                <c:pt idx="78">
                  <c:v>-6.9803074053661424E-3</c:v>
                </c:pt>
                <c:pt idx="79">
                  <c:v>-6.7223717529777431E-3</c:v>
                </c:pt>
                <c:pt idx="80">
                  <c:v>-6.4844645497942298E-3</c:v>
                </c:pt>
                <c:pt idx="81">
                  <c:v>-6.2662623846445522E-3</c:v>
                </c:pt>
                <c:pt idx="82">
                  <c:v>-6.0671975699150248E-3</c:v>
                </c:pt>
                <c:pt idx="83">
                  <c:v>-5.8865276272076477E-3</c:v>
                </c:pt>
                <c:pt idx="84">
                  <c:v>-5.7233897910999873E-3</c:v>
                </c:pt>
                <c:pt idx="85">
                  <c:v>-5.576843872966193E-3</c:v>
                </c:pt>
                <c:pt idx="86">
                  <c:v>-5.4459058453269985E-3</c:v>
                </c:pt>
                <c:pt idx="87">
                  <c:v>-5.3295739486023423E-3</c:v>
                </c:pt>
                <c:pt idx="88">
                  <c:v>-5.2268487472800825E-3</c:v>
                </c:pt>
                <c:pt idx="89">
                  <c:v>-5.1367482936690578E-3</c:v>
                </c:pt>
                <c:pt idx="90">
                  <c:v>-5.0583193426676498E-3</c:v>
                </c:pt>
                <c:pt idx="91">
                  <c:v>-4.9906453935622055E-3</c:v>
                </c:pt>
                <c:pt idx="92">
                  <c:v>-4.9328521982101615E-3</c:v>
                </c:pt>
                <c:pt idx="93">
                  <c:v>-4.8841112579641726E-3</c:v>
                </c:pt>
                <c:pt idx="94">
                  <c:v>-4.8436417422576027E-3</c:v>
                </c:pt>
                <c:pt idx="95">
                  <c:v>-4.8107111777196997E-3</c:v>
                </c:pt>
                <c:pt idx="96">
                  <c:v>-4.784635198873846E-3</c:v>
                </c:pt>
                <c:pt idx="97">
                  <c:v>-4.7647765897613804E-3</c:v>
                </c:pt>
                <c:pt idx="98">
                  <c:v>-4.7505438075058377E-3</c:v>
                </c:pt>
                <c:pt idx="99">
                  <c:v>-4.7413891384640045E-3</c:v>
                </c:pt>
                <c:pt idx="100">
                  <c:v>-4.7368066070093695E-3</c:v>
                </c:pt>
                <c:pt idx="101">
                  <c:v>-4.7363297337615975E-3</c:v>
                </c:pt>
                <c:pt idx="102">
                  <c:v>-4.7395292157976793E-3</c:v>
                </c:pt>
                <c:pt idx="103">
                  <c:v>-4.7460105895402796E-3</c:v>
                </c:pt>
                <c:pt idx="104">
                  <c:v>-4.7554119166784981E-3</c:v>
                </c:pt>
                <c:pt idx="105">
                  <c:v>-4.767401529035765E-3</c:v>
                </c:pt>
                <c:pt idx="106">
                  <c:v>-4.7816758533466616E-3</c:v>
                </c:pt>
                <c:pt idx="107">
                  <c:v>-4.7979573338220484E-3</c:v>
                </c:pt>
                <c:pt idx="108">
                  <c:v>-4.8159924623354467E-3</c:v>
                </c:pt>
                <c:pt idx="109">
                  <c:v>-4.8355499223842226E-3</c:v>
                </c:pt>
                <c:pt idx="110">
                  <c:v>-4.8564188487492136E-3</c:v>
                </c:pt>
                <c:pt idx="111">
                  <c:v>-4.8784072046461624E-3</c:v>
                </c:pt>
                <c:pt idx="112">
                  <c:v>-4.9013402706552592E-3</c:v>
                </c:pt>
                <c:pt idx="113">
                  <c:v>-4.925059245000093E-3</c:v>
                </c:pt>
                <c:pt idx="114">
                  <c:v>-4.9494199487298838E-3</c:v>
                </c:pt>
                <c:pt idx="115">
                  <c:v>-4.9742916303323623E-3</c:v>
                </c:pt>
                <c:pt idx="116">
                  <c:v>-4.9995558652438082E-3</c:v>
                </c:pt>
                <c:pt idx="117">
                  <c:v>-5.025105541557327E-3</c:v>
                </c:pt>
                <c:pt idx="118">
                  <c:v>-5.05084392917232E-3</c:v>
                </c:pt>
                <c:pt idx="119">
                  <c:v>-5.0766838239710843E-3</c:v>
                </c:pt>
                <c:pt idx="120">
                  <c:v>-5.1025467619585357E-3</c:v>
                </c:pt>
                <c:pt idx="121">
                  <c:v>-5.1283622975486489E-3</c:v>
                </c:pt>
                <c:pt idx="122">
                  <c:v>-5.1540673419019356E-3</c:v>
                </c:pt>
                <c:pt idx="123">
                  <c:v>-5.1796055542603359E-3</c:v>
                </c:pt>
                <c:pt idx="124">
                  <c:v>-5.2049267840486016E-3</c:v>
                </c:pt>
                <c:pt idx="125">
                  <c:v>-5.2299865572904541E-3</c:v>
                </c:pt>
                <c:pt idx="126">
                  <c:v>-5.2547456053708697E-3</c:v>
                </c:pt>
                <c:pt idx="127">
                  <c:v>-5.279169430682849E-3</c:v>
                </c:pt>
                <c:pt idx="128">
                  <c:v>-5.3032279079150415E-3</c:v>
                </c:pt>
                <c:pt idx="129">
                  <c:v>-5.3268949157705405E-3</c:v>
                </c:pt>
                <c:pt idx="130">
                  <c:v>-6.0524818776224098E-3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A-4D55-ABCB-BB8ECF1A62EB}"/>
            </c:ext>
          </c:extLst>
        </c:ser>
        <c:ser>
          <c:idx val="2"/>
          <c:order val="1"/>
          <c:tx>
            <c:strRef>
              <c:f>EA_core_obs_text!$AU$1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-1.5948017330295649E-3</c:v>
                </c:pt>
                <c:pt idx="8">
                  <c:v>-5.8378694217773811E-3</c:v>
                </c:pt>
                <c:pt idx="9">
                  <c:v>-6.9115896157240925E-3</c:v>
                </c:pt>
                <c:pt idx="10">
                  <c:v>-6.9356934100377483E-3</c:v>
                </c:pt>
                <c:pt idx="11">
                  <c:v>-8.509416861866681E-3</c:v>
                </c:pt>
                <c:pt idx="12">
                  <c:v>-7.5279741805550507E-3</c:v>
                </c:pt>
                <c:pt idx="13">
                  <c:v>-4.6570186052820525E-3</c:v>
                </c:pt>
                <c:pt idx="14">
                  <c:v>-4.9209235616783711E-3</c:v>
                </c:pt>
                <c:pt idx="15">
                  <c:v>-6.8474338438669373E-3</c:v>
                </c:pt>
                <c:pt idx="16">
                  <c:v>-9.7590737005129741E-3</c:v>
                </c:pt>
                <c:pt idx="17">
                  <c:v>-1.3113995204870308E-2</c:v>
                </c:pt>
                <c:pt idx="18">
                  <c:v>-1.063649772146014E-2</c:v>
                </c:pt>
                <c:pt idx="19">
                  <c:v>-8.7408022034981114E-3</c:v>
                </c:pt>
                <c:pt idx="20">
                  <c:v>-7.7996151537791259E-3</c:v>
                </c:pt>
                <c:pt idx="21">
                  <c:v>-6.8580018333875385E-3</c:v>
                </c:pt>
                <c:pt idx="22">
                  <c:v>-5.8773377693929511E-3</c:v>
                </c:pt>
                <c:pt idx="23">
                  <c:v>-6.1963329326618355E-3</c:v>
                </c:pt>
                <c:pt idx="24">
                  <c:v>-7.1565160157476678E-3</c:v>
                </c:pt>
                <c:pt idx="25">
                  <c:v>-5.9105355664698621E-3</c:v>
                </c:pt>
                <c:pt idx="26">
                  <c:v>-5.8261792109957121E-3</c:v>
                </c:pt>
                <c:pt idx="27">
                  <c:v>-6.2988943863534919E-3</c:v>
                </c:pt>
                <c:pt idx="28">
                  <c:v>-7.3982044312386596E-3</c:v>
                </c:pt>
                <c:pt idx="29">
                  <c:v>-1.008671924828615E-2</c:v>
                </c:pt>
                <c:pt idx="30">
                  <c:v>-8.8941269885977441E-3</c:v>
                </c:pt>
                <c:pt idx="31">
                  <c:v>-1.0425583701761413E-2</c:v>
                </c:pt>
                <c:pt idx="32">
                  <c:v>-1.1965748115225369E-2</c:v>
                </c:pt>
                <c:pt idx="33">
                  <c:v>-1.0980635942272308E-2</c:v>
                </c:pt>
                <c:pt idx="34">
                  <c:v>-1.2631471033730749E-2</c:v>
                </c:pt>
                <c:pt idx="35">
                  <c:v>-1.0915239656246E-2</c:v>
                </c:pt>
                <c:pt idx="36">
                  <c:v>-1.0592031274101786E-2</c:v>
                </c:pt>
                <c:pt idx="37">
                  <c:v>-9.67487663753837E-3</c:v>
                </c:pt>
                <c:pt idx="38">
                  <c:v>-7.9156528932635487E-3</c:v>
                </c:pt>
                <c:pt idx="39">
                  <c:v>-6.8543240933559317E-3</c:v>
                </c:pt>
                <c:pt idx="40">
                  <c:v>-5.5541992552581576E-3</c:v>
                </c:pt>
                <c:pt idx="41">
                  <c:v>-4.2833787756292423E-3</c:v>
                </c:pt>
                <c:pt idx="42">
                  <c:v>-5.4310396209322964E-3</c:v>
                </c:pt>
                <c:pt idx="43">
                  <c:v>-3.9660853975887183E-3</c:v>
                </c:pt>
                <c:pt idx="44">
                  <c:v>-1.5122456648287393E-3</c:v>
                </c:pt>
                <c:pt idx="45">
                  <c:v>8.8622564456514955E-5</c:v>
                </c:pt>
                <c:pt idx="46">
                  <c:v>2.4839316643820828E-3</c:v>
                </c:pt>
                <c:pt idx="47">
                  <c:v>4.3484678319084535E-3</c:v>
                </c:pt>
                <c:pt idx="48">
                  <c:v>4.4628796149606418E-3</c:v>
                </c:pt>
                <c:pt idx="49">
                  <c:v>6.8398141399449216E-3</c:v>
                </c:pt>
                <c:pt idx="50">
                  <c:v>5.8572371456274168E-3</c:v>
                </c:pt>
                <c:pt idx="51">
                  <c:v>7.1018733696602502E-3</c:v>
                </c:pt>
                <c:pt idx="52">
                  <c:v>5.7725104031774331E-3</c:v>
                </c:pt>
                <c:pt idx="53">
                  <c:v>3.8683851060086526E-3</c:v>
                </c:pt>
                <c:pt idx="54">
                  <c:v>1.5152817728837295E-3</c:v>
                </c:pt>
                <c:pt idx="55">
                  <c:v>3.8068259072843169E-4</c:v>
                </c:pt>
                <c:pt idx="56">
                  <c:v>-1.6823843113100267E-4</c:v>
                </c:pt>
                <c:pt idx="57">
                  <c:v>4.9192805950134975E-3</c:v>
                </c:pt>
                <c:pt idx="58">
                  <c:v>8.012283823702648E-3</c:v>
                </c:pt>
                <c:pt idx="59">
                  <c:v>6.7178137854388255E-3</c:v>
                </c:pt>
                <c:pt idx="60">
                  <c:v>4.957058338680714E-3</c:v>
                </c:pt>
                <c:pt idx="61">
                  <c:v>2.1667170089251756E-3</c:v>
                </c:pt>
                <c:pt idx="62">
                  <c:v>1.5398763513855022E-3</c:v>
                </c:pt>
                <c:pt idx="63">
                  <c:v>1.4200857310371932E-4</c:v>
                </c:pt>
                <c:pt idx="64">
                  <c:v>1.0298917341689602E-3</c:v>
                </c:pt>
                <c:pt idx="65">
                  <c:v>1.7964448660480589E-3</c:v>
                </c:pt>
                <c:pt idx="66">
                  <c:v>2.7368181166263559E-3</c:v>
                </c:pt>
                <c:pt idx="67">
                  <c:v>3.0486124641448051E-3</c:v>
                </c:pt>
                <c:pt idx="68">
                  <c:v>4.3686458197238201E-3</c:v>
                </c:pt>
                <c:pt idx="69">
                  <c:v>4.2259090515777663E-3</c:v>
                </c:pt>
                <c:pt idx="70">
                  <c:v>4.0849102415239152E-3</c:v>
                </c:pt>
                <c:pt idx="71">
                  <c:v>3.9327995962796739E-3</c:v>
                </c:pt>
                <c:pt idx="72">
                  <c:v>3.7686685248451536E-3</c:v>
                </c:pt>
                <c:pt idx="73">
                  <c:v>3.5952544257620411E-3</c:v>
                </c:pt>
                <c:pt idx="74">
                  <c:v>3.4162248148071738E-3</c:v>
                </c:pt>
                <c:pt idx="75">
                  <c:v>3.2351088219089094E-3</c:v>
                </c:pt>
                <c:pt idx="76">
                  <c:v>3.0548972394493384E-3</c:v>
                </c:pt>
                <c:pt idx="77">
                  <c:v>2.8778790706934596E-3</c:v>
                </c:pt>
                <c:pt idx="78">
                  <c:v>2.7057197280941202E-3</c:v>
                </c:pt>
                <c:pt idx="79">
                  <c:v>2.5395858770333596E-3</c:v>
                </c:pt>
                <c:pt idx="80">
                  <c:v>2.3802587908806514E-3</c:v>
                </c:pt>
                <c:pt idx="81">
                  <c:v>2.2282249175762671E-3</c:v>
                </c:pt>
                <c:pt idx="82">
                  <c:v>2.0837458161299402E-3</c:v>
                </c:pt>
                <c:pt idx="83">
                  <c:v>1.9469120438352252E-3</c:v>
                </c:pt>
                <c:pt idx="84">
                  <c:v>1.8176850091897153E-3</c:v>
                </c:pt>
                <c:pt idx="85">
                  <c:v>1.6959297593536593E-3</c:v>
                </c:pt>
                <c:pt idx="86">
                  <c:v>1.5814408138792296E-3</c:v>
                </c:pt>
                <c:pt idx="87">
                  <c:v>1.4739625652807242E-3</c:v>
                </c:pt>
                <c:pt idx="88">
                  <c:v>1.3732053682240231E-3</c:v>
                </c:pt>
                <c:pt idx="89">
                  <c:v>1.278858167863967E-3</c:v>
                </c:pt>
                <c:pt idx="90">
                  <c:v>1.1905983452279935E-3</c:v>
                </c:pt>
                <c:pt idx="91">
                  <c:v>1.1080993104985964E-3</c:v>
                </c:pt>
                <c:pt idx="92">
                  <c:v>1.0310362815733718E-3</c:v>
                </c:pt>
                <c:pt idx="93">
                  <c:v>9.5909060103372757E-4</c:v>
                </c:pt>
                <c:pt idx="94">
                  <c:v>8.9195288302699668E-4</c:v>
                </c:pt>
                <c:pt idx="95">
                  <c:v>8.2932522654855217E-4</c:v>
                </c:pt>
                <c:pt idx="96">
                  <c:v>7.7092269182155279E-4</c:v>
                </c:pt>
                <c:pt idx="97">
                  <c:v>7.1647419772224335E-4</c:v>
                </c:pt>
                <c:pt idx="98">
                  <c:v>6.6572296990212996E-4</c:v>
                </c:pt>
                <c:pt idx="99">
                  <c:v>6.1842664640079925E-4</c:v>
                </c:pt>
                <c:pt idx="100">
                  <c:v>5.7435712406048319E-4</c:v>
                </c:pt>
                <c:pt idx="101">
                  <c:v>5.3330021584995467E-4</c:v>
                </c:pt>
                <c:pt idx="102">
                  <c:v>4.9505517200160219E-4</c:v>
                </c:pt>
                <c:pt idx="103">
                  <c:v>4.5943410932391374E-4</c:v>
                </c:pt>
                <c:pt idx="104">
                  <c:v>4.2626138290524624E-4</c:v>
                </c:pt>
                <c:pt idx="105">
                  <c:v>3.9537292490341976E-4</c:v>
                </c:pt>
                <c:pt idx="106">
                  <c:v>3.6661557294093112E-4</c:v>
                </c:pt>
                <c:pt idx="107">
                  <c:v>3.3984640087934316E-4</c:v>
                </c:pt>
                <c:pt idx="108">
                  <c:v>3.1493206599006961E-4</c:v>
                </c:pt>
                <c:pt idx="109">
                  <c:v>2.9174817657078158E-4</c:v>
                </c:pt>
                <c:pt idx="110">
                  <c:v>2.7017869009512128E-4</c:v>
                </c:pt>
                <c:pt idx="111">
                  <c:v>2.5011534094813428E-4</c:v>
                </c:pt>
                <c:pt idx="112">
                  <c:v>2.3145710261826221E-4</c:v>
                </c:pt>
                <c:pt idx="113">
                  <c:v>2.1410968404097833E-4</c:v>
                </c:pt>
                <c:pt idx="114">
                  <c:v>1.9798505939051271E-4</c:v>
                </c:pt>
                <c:pt idx="115">
                  <c:v>1.8300103089227159E-4</c:v>
                </c:pt>
                <c:pt idx="116">
                  <c:v>1.6908082424028754E-4</c:v>
                </c:pt>
                <c:pt idx="117">
                  <c:v>1.5615271282764268E-4</c:v>
                </c:pt>
                <c:pt idx="118">
                  <c:v>1.4414967202624346E-4</c:v>
                </c:pt>
                <c:pt idx="119">
                  <c:v>1.3300905803599722E-4</c:v>
                </c:pt>
                <c:pt idx="120">
                  <c:v>1.2267231216251043E-4</c:v>
                </c:pt>
                <c:pt idx="121">
                  <c:v>1.1308468894909987E-4</c:v>
                </c:pt>
                <c:pt idx="122">
                  <c:v>1.0419500226014849E-4</c:v>
                </c:pt>
                <c:pt idx="123">
                  <c:v>9.5955393581981187E-5</c:v>
                </c:pt>
                <c:pt idx="124">
                  <c:v>8.8321114615428378E-5</c:v>
                </c:pt>
                <c:pt idx="125">
                  <c:v>8.1250328293279981E-5</c:v>
                </c:pt>
                <c:pt idx="126">
                  <c:v>7.4703923105246166E-5</c:v>
                </c:pt>
                <c:pt idx="127">
                  <c:v>6.8645339666874018E-5</c:v>
                </c:pt>
                <c:pt idx="128">
                  <c:v>6.3040411541904931E-5</c:v>
                </c:pt>
                <c:pt idx="129">
                  <c:v>5.7857214492432088E-5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A-4D55-ABCB-BB8ECF1A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EA_core_obs_text!$AT$1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4.6497079678585983E-4</c:v>
                </c:pt>
                <c:pt idx="8">
                  <c:v>1.5857018174498744E-3</c:v>
                </c:pt>
                <c:pt idx="9">
                  <c:v>1.7667107406038537E-3</c:v>
                </c:pt>
                <c:pt idx="10">
                  <c:v>1.6502576329437881E-3</c:v>
                </c:pt>
                <c:pt idx="11">
                  <c:v>4.874514246488923E-4</c:v>
                </c:pt>
                <c:pt idx="12">
                  <c:v>1.7073824210811356E-3</c:v>
                </c:pt>
                <c:pt idx="13">
                  <c:v>1.4526358145645511E-3</c:v>
                </c:pt>
                <c:pt idx="14">
                  <c:v>1.952147499992762E-4</c:v>
                </c:pt>
                <c:pt idx="15">
                  <c:v>-5.3130632636322339E-4</c:v>
                </c:pt>
                <c:pt idx="16">
                  <c:v>-3.202338684269437E-4</c:v>
                </c:pt>
                <c:pt idx="17">
                  <c:v>-2.0931483155797138E-3</c:v>
                </c:pt>
                <c:pt idx="18">
                  <c:v>-1.3018836486245484E-3</c:v>
                </c:pt>
                <c:pt idx="19">
                  <c:v>7.6325319195266923E-5</c:v>
                </c:pt>
                <c:pt idx="20">
                  <c:v>-1.1347210944426082E-5</c:v>
                </c:pt>
                <c:pt idx="21">
                  <c:v>-2.7751937332146908E-3</c:v>
                </c:pt>
                <c:pt idx="22">
                  <c:v>-5.1075879041533262E-3</c:v>
                </c:pt>
                <c:pt idx="23">
                  <c:v>-8.0835701050288589E-3</c:v>
                </c:pt>
                <c:pt idx="24">
                  <c:v>-1.2231492143775868E-2</c:v>
                </c:pt>
                <c:pt idx="25">
                  <c:v>-1.3492585129275753E-2</c:v>
                </c:pt>
                <c:pt idx="26">
                  <c:v>-1.4704334243187582E-2</c:v>
                </c:pt>
                <c:pt idx="27">
                  <c:v>-1.6045456908289041E-2</c:v>
                </c:pt>
                <c:pt idx="28">
                  <c:v>-1.9386486407781671E-2</c:v>
                </c:pt>
                <c:pt idx="29">
                  <c:v>-2.0591172003875183E-2</c:v>
                </c:pt>
                <c:pt idx="30">
                  <c:v>-2.0072620722649509E-2</c:v>
                </c:pt>
                <c:pt idx="31">
                  <c:v>-2.053893353606525E-2</c:v>
                </c:pt>
                <c:pt idx="32">
                  <c:v>-2.265331979923909E-2</c:v>
                </c:pt>
                <c:pt idx="33">
                  <c:v>-2.0441528864687947E-2</c:v>
                </c:pt>
                <c:pt idx="34">
                  <c:v>-2.1051861689109476E-2</c:v>
                </c:pt>
                <c:pt idx="35">
                  <c:v>-2.0294938761292482E-2</c:v>
                </c:pt>
                <c:pt idx="36">
                  <c:v>-1.9065810890597147E-2</c:v>
                </c:pt>
                <c:pt idx="37">
                  <c:v>-1.8451269853798115E-2</c:v>
                </c:pt>
                <c:pt idx="38">
                  <c:v>-1.8153206112363665E-2</c:v>
                </c:pt>
                <c:pt idx="39">
                  <c:v>-1.7016129363034128E-2</c:v>
                </c:pt>
                <c:pt idx="40">
                  <c:v>-1.5946715663200044E-2</c:v>
                </c:pt>
                <c:pt idx="41">
                  <c:v>-1.487478033069317E-2</c:v>
                </c:pt>
                <c:pt idx="42">
                  <c:v>-1.5109042686131557E-2</c:v>
                </c:pt>
                <c:pt idx="43">
                  <c:v>-1.3175670136791103E-2</c:v>
                </c:pt>
                <c:pt idx="44">
                  <c:v>-1.1407095980162641E-2</c:v>
                </c:pt>
                <c:pt idx="45">
                  <c:v>-8.8728432587106242E-3</c:v>
                </c:pt>
                <c:pt idx="46">
                  <c:v>-8.0037286355276686E-3</c:v>
                </c:pt>
                <c:pt idx="47">
                  <c:v>-6.6349284710902545E-3</c:v>
                </c:pt>
                <c:pt idx="48">
                  <c:v>-5.9412090673893738E-3</c:v>
                </c:pt>
                <c:pt idx="49">
                  <c:v>-4.65216517232259E-3</c:v>
                </c:pt>
                <c:pt idx="50">
                  <c:v>-4.2843286700010603E-3</c:v>
                </c:pt>
                <c:pt idx="51">
                  <c:v>-3.7628654025538867E-3</c:v>
                </c:pt>
                <c:pt idx="52">
                  <c:v>-8.9590566620015681E-3</c:v>
                </c:pt>
                <c:pt idx="53">
                  <c:v>-1.5944701587476059E-2</c:v>
                </c:pt>
                <c:pt idx="54">
                  <c:v>-2.4809806205360746E-2</c:v>
                </c:pt>
                <c:pt idx="55">
                  <c:v>-3.184525199184432E-2</c:v>
                </c:pt>
                <c:pt idx="56">
                  <c:v>-3.2320740598587007E-2</c:v>
                </c:pt>
                <c:pt idx="57">
                  <c:v>-1.9310637529426182E-2</c:v>
                </c:pt>
                <c:pt idx="58">
                  <c:v>-1.2091418632749309E-2</c:v>
                </c:pt>
                <c:pt idx="59">
                  <c:v>-1.2281951447034475E-2</c:v>
                </c:pt>
                <c:pt idx="60">
                  <c:v>-8.8278253106148768E-3</c:v>
                </c:pt>
                <c:pt idx="61">
                  <c:v>-5.9769928713689904E-3</c:v>
                </c:pt>
                <c:pt idx="62">
                  <c:v>-5.388200253240826E-3</c:v>
                </c:pt>
                <c:pt idx="63">
                  <c:v>-8.3748866001275273E-3</c:v>
                </c:pt>
                <c:pt idx="64">
                  <c:v>-7.6813242002684631E-3</c:v>
                </c:pt>
                <c:pt idx="65">
                  <c:v>-7.6287529333850445E-3</c:v>
                </c:pt>
                <c:pt idx="66">
                  <c:v>-7.8782845845315475E-3</c:v>
                </c:pt>
                <c:pt idx="67">
                  <c:v>-9.6157242007972599E-3</c:v>
                </c:pt>
                <c:pt idx="68">
                  <c:v>-8.3042102545340876E-3</c:v>
                </c:pt>
                <c:pt idx="69">
                  <c:v>-9.4501075410006151E-3</c:v>
                </c:pt>
                <c:pt idx="70">
                  <c:v>-9.4894278454599225E-3</c:v>
                </c:pt>
                <c:pt idx="71">
                  <c:v>-9.2328286429628204E-3</c:v>
                </c:pt>
                <c:pt idx="72">
                  <c:v>-8.8985902309742758E-3</c:v>
                </c:pt>
                <c:pt idx="73">
                  <c:v>-8.5489753427396824E-3</c:v>
                </c:pt>
                <c:pt idx="74">
                  <c:v>-8.2040576944181175E-3</c:v>
                </c:pt>
                <c:pt idx="75">
                  <c:v>-7.8717196576905159E-3</c:v>
                </c:pt>
                <c:pt idx="76">
                  <c:v>-7.5557655735682874E-3</c:v>
                </c:pt>
                <c:pt idx="77">
                  <c:v>-7.2582607422430074E-3</c:v>
                </c:pt>
                <c:pt idx="78">
                  <c:v>-6.9803074053661424E-3</c:v>
                </c:pt>
                <c:pt idx="79">
                  <c:v>-6.7223717529777431E-3</c:v>
                </c:pt>
                <c:pt idx="80">
                  <c:v>-6.4844645497942298E-3</c:v>
                </c:pt>
                <c:pt idx="81">
                  <c:v>-6.2662623846445522E-3</c:v>
                </c:pt>
                <c:pt idx="82">
                  <c:v>-6.0671975699150248E-3</c:v>
                </c:pt>
                <c:pt idx="83">
                  <c:v>-5.8865276272076477E-3</c:v>
                </c:pt>
                <c:pt idx="84">
                  <c:v>-5.7233897910999873E-3</c:v>
                </c:pt>
                <c:pt idx="85">
                  <c:v>-5.576843872966193E-3</c:v>
                </c:pt>
                <c:pt idx="86">
                  <c:v>-5.4459058453269985E-3</c:v>
                </c:pt>
                <c:pt idx="87">
                  <c:v>-5.3295739486023423E-3</c:v>
                </c:pt>
                <c:pt idx="88">
                  <c:v>-5.2268487472800825E-3</c:v>
                </c:pt>
                <c:pt idx="89">
                  <c:v>-5.1367482936690578E-3</c:v>
                </c:pt>
                <c:pt idx="90">
                  <c:v>-5.0583193426676498E-3</c:v>
                </c:pt>
                <c:pt idx="91">
                  <c:v>-4.9906453935622055E-3</c:v>
                </c:pt>
                <c:pt idx="92">
                  <c:v>-4.9328521982101615E-3</c:v>
                </c:pt>
                <c:pt idx="93">
                  <c:v>-4.8841112579641726E-3</c:v>
                </c:pt>
                <c:pt idx="94">
                  <c:v>-4.8436417422576027E-3</c:v>
                </c:pt>
                <c:pt idx="95">
                  <c:v>-4.8107111777196997E-3</c:v>
                </c:pt>
                <c:pt idx="96">
                  <c:v>-4.784635198873846E-3</c:v>
                </c:pt>
                <c:pt idx="97">
                  <c:v>-4.7647765897613804E-3</c:v>
                </c:pt>
                <c:pt idx="98">
                  <c:v>-4.7505438075058377E-3</c:v>
                </c:pt>
                <c:pt idx="99">
                  <c:v>-4.7413891384640045E-3</c:v>
                </c:pt>
                <c:pt idx="100">
                  <c:v>-4.7368066070093695E-3</c:v>
                </c:pt>
                <c:pt idx="101">
                  <c:v>-4.7363297337615975E-3</c:v>
                </c:pt>
                <c:pt idx="102">
                  <c:v>-4.7395292157976793E-3</c:v>
                </c:pt>
                <c:pt idx="103">
                  <c:v>-4.7460105895402796E-3</c:v>
                </c:pt>
                <c:pt idx="104">
                  <c:v>-4.7554119166784981E-3</c:v>
                </c:pt>
                <c:pt idx="105">
                  <c:v>-4.767401529035765E-3</c:v>
                </c:pt>
                <c:pt idx="106">
                  <c:v>-4.7816758533466616E-3</c:v>
                </c:pt>
                <c:pt idx="107">
                  <c:v>-4.7979573338220484E-3</c:v>
                </c:pt>
                <c:pt idx="108">
                  <c:v>-4.8159924623354467E-3</c:v>
                </c:pt>
                <c:pt idx="109">
                  <c:v>-4.8355499223842226E-3</c:v>
                </c:pt>
                <c:pt idx="110">
                  <c:v>-4.8564188487492136E-3</c:v>
                </c:pt>
                <c:pt idx="111">
                  <c:v>-4.8784072046461624E-3</c:v>
                </c:pt>
                <c:pt idx="112">
                  <c:v>-4.9013402706552592E-3</c:v>
                </c:pt>
                <c:pt idx="113">
                  <c:v>-4.925059245000093E-3</c:v>
                </c:pt>
                <c:pt idx="114">
                  <c:v>-4.9494199487298838E-3</c:v>
                </c:pt>
                <c:pt idx="115">
                  <c:v>-4.9742916303323623E-3</c:v>
                </c:pt>
                <c:pt idx="116">
                  <c:v>-4.9995558652438082E-3</c:v>
                </c:pt>
                <c:pt idx="117">
                  <c:v>-5.025105541557327E-3</c:v>
                </c:pt>
                <c:pt idx="118">
                  <c:v>-5.05084392917232E-3</c:v>
                </c:pt>
                <c:pt idx="119">
                  <c:v>-5.0766838239710843E-3</c:v>
                </c:pt>
                <c:pt idx="120">
                  <c:v>-5.1025467619585357E-3</c:v>
                </c:pt>
                <c:pt idx="121">
                  <c:v>-5.1283622975486489E-3</c:v>
                </c:pt>
                <c:pt idx="122">
                  <c:v>-5.1540673419019356E-3</c:v>
                </c:pt>
                <c:pt idx="123">
                  <c:v>-5.1796055542603359E-3</c:v>
                </c:pt>
                <c:pt idx="124">
                  <c:v>-5.2049267840486016E-3</c:v>
                </c:pt>
                <c:pt idx="125">
                  <c:v>-5.2299865572904541E-3</c:v>
                </c:pt>
                <c:pt idx="126">
                  <c:v>-5.2547456053708697E-3</c:v>
                </c:pt>
                <c:pt idx="127">
                  <c:v>-5.279169430682849E-3</c:v>
                </c:pt>
                <c:pt idx="128">
                  <c:v>-5.3032279079150415E-3</c:v>
                </c:pt>
                <c:pt idx="129">
                  <c:v>-5.3268949157705405E-3</c:v>
                </c:pt>
                <c:pt idx="130">
                  <c:v>-6.0524818776224098E-3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F-4844-B3AE-86F64923F750}"/>
            </c:ext>
          </c:extLst>
        </c:ser>
        <c:ser>
          <c:idx val="2"/>
          <c:order val="1"/>
          <c:tx>
            <c:strRef>
              <c:f>EA_core_obs_text!$AV$1</c:f>
              <c:strCache>
                <c:ptCount val="1"/>
                <c:pt idx="0">
                  <c:v>Anticipated (t+1|t)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1.2838121117781485E-6</c:v>
                </c:pt>
                <c:pt idx="8">
                  <c:v>6.776642681988347E-7</c:v>
                </c:pt>
                <c:pt idx="9">
                  <c:v>1.0807636423867823E-6</c:v>
                </c:pt>
                <c:pt idx="10">
                  <c:v>1.5799078263258414E-6</c:v>
                </c:pt>
                <c:pt idx="11">
                  <c:v>1.8490809343531385E-6</c:v>
                </c:pt>
                <c:pt idx="12">
                  <c:v>2.7913779393539604E-6</c:v>
                </c:pt>
                <c:pt idx="13">
                  <c:v>3.7122362504543368E-6</c:v>
                </c:pt>
                <c:pt idx="14">
                  <c:v>4.5423226972062569E-6</c:v>
                </c:pt>
                <c:pt idx="15">
                  <c:v>5.5712694717008717E-6</c:v>
                </c:pt>
                <c:pt idx="16">
                  <c:v>6.4862623802041878E-6</c:v>
                </c:pt>
                <c:pt idx="17">
                  <c:v>7.8216096949301188E-6</c:v>
                </c:pt>
                <c:pt idx="18">
                  <c:v>1.1124804467621584E-5</c:v>
                </c:pt>
                <c:pt idx="19">
                  <c:v>1.524955150083604E-5</c:v>
                </c:pt>
                <c:pt idx="20">
                  <c:v>1.7009068843838317E-5</c:v>
                </c:pt>
                <c:pt idx="21">
                  <c:v>1.7213288994111881E-5</c:v>
                </c:pt>
                <c:pt idx="22">
                  <c:v>1.6456848424303465E-5</c:v>
                </c:pt>
                <c:pt idx="23">
                  <c:v>1.5508310358257328E-5</c:v>
                </c:pt>
                <c:pt idx="24">
                  <c:v>1.430467325876297E-5</c:v>
                </c:pt>
                <c:pt idx="25">
                  <c:v>1.3560959929712079E-5</c:v>
                </c:pt>
                <c:pt idx="26">
                  <c:v>1.2722786028249802E-5</c:v>
                </c:pt>
                <c:pt idx="27">
                  <c:v>1.1761297130047822E-5</c:v>
                </c:pt>
                <c:pt idx="28">
                  <c:v>1.0962764543436733E-5</c:v>
                </c:pt>
                <c:pt idx="29">
                  <c:v>1.017019057361594E-5</c:v>
                </c:pt>
                <c:pt idx="30">
                  <c:v>9.719089803016951E-6</c:v>
                </c:pt>
                <c:pt idx="31">
                  <c:v>8.4396819260594148E-6</c:v>
                </c:pt>
                <c:pt idx="32">
                  <c:v>7.2945929100860792E-6</c:v>
                </c:pt>
                <c:pt idx="33">
                  <c:v>7.184680692892604E-6</c:v>
                </c:pt>
                <c:pt idx="34">
                  <c:v>6.2978178003516231E-6</c:v>
                </c:pt>
                <c:pt idx="35">
                  <c:v>6.154275105239703E-6</c:v>
                </c:pt>
                <c:pt idx="36">
                  <c:v>5.3504259375038609E-6</c:v>
                </c:pt>
                <c:pt idx="37">
                  <c:v>4.3871387914805943E-6</c:v>
                </c:pt>
                <c:pt idx="38">
                  <c:v>3.6898395015104456E-6</c:v>
                </c:pt>
                <c:pt idx="39">
                  <c:v>2.9653948042761584E-6</c:v>
                </c:pt>
                <c:pt idx="40">
                  <c:v>2.3721646708767027E-6</c:v>
                </c:pt>
                <c:pt idx="41">
                  <c:v>1.9474602684712377E-6</c:v>
                </c:pt>
                <c:pt idx="42">
                  <c:v>1.0266536254136435E-6</c:v>
                </c:pt>
                <c:pt idx="43">
                  <c:v>7.1986230307818615E-7</c:v>
                </c:pt>
                <c:pt idx="44">
                  <c:v>8.7159145115777424E-7</c:v>
                </c:pt>
                <c:pt idx="45">
                  <c:v>7.8210519460115547E-7</c:v>
                </c:pt>
                <c:pt idx="46">
                  <c:v>8.4957971212562386E-7</c:v>
                </c:pt>
                <c:pt idx="47">
                  <c:v>7.1888967346657225E-7</c:v>
                </c:pt>
                <c:pt idx="48">
                  <c:v>1.282984021552495E-7</c:v>
                </c:pt>
                <c:pt idx="49">
                  <c:v>2.7408818312889307E-7</c:v>
                </c:pt>
                <c:pt idx="50">
                  <c:v>-5.3220557555026433E-7</c:v>
                </c:pt>
                <c:pt idx="51">
                  <c:v>-6.434332101886851E-7</c:v>
                </c:pt>
                <c:pt idx="52">
                  <c:v>-1.414831564743812E-6</c:v>
                </c:pt>
                <c:pt idx="53">
                  <c:v>-2.3724676010109206E-6</c:v>
                </c:pt>
                <c:pt idx="54">
                  <c:v>-3.5169086708430693E-6</c:v>
                </c:pt>
                <c:pt idx="55">
                  <c:v>-5.1805962184592075E-6</c:v>
                </c:pt>
                <c:pt idx="56">
                  <c:v>-6.2877628772528708E-6</c:v>
                </c:pt>
                <c:pt idx="57">
                  <c:v>-5.6466402145820792E-6</c:v>
                </c:pt>
                <c:pt idx="58">
                  <c:v>-5.4922181438519406E-6</c:v>
                </c:pt>
                <c:pt idx="59">
                  <c:v>-6.175238809917287E-6</c:v>
                </c:pt>
                <c:pt idx="60">
                  <c:v>-6.3419833526231191E-6</c:v>
                </c:pt>
                <c:pt idx="61">
                  <c:v>-6.7605791714336242E-6</c:v>
                </c:pt>
                <c:pt idx="62">
                  <c:v>-6.9510823105608212E-6</c:v>
                </c:pt>
                <c:pt idx="63">
                  <c:v>-7.1323899645665838E-6</c:v>
                </c:pt>
                <c:pt idx="64">
                  <c:v>-6.6716674662076141E-6</c:v>
                </c:pt>
                <c:pt idx="65">
                  <c:v>-6.2314889080610003E-6</c:v>
                </c:pt>
                <c:pt idx="66">
                  <c:v>-5.8989905806090691E-6</c:v>
                </c:pt>
                <c:pt idx="67">
                  <c:v>-5.7904558659940298E-6</c:v>
                </c:pt>
                <c:pt idx="68">
                  <c:v>-5.1737609592358918E-6</c:v>
                </c:pt>
                <c:pt idx="69">
                  <c:v>-4.9180436640311981E-6</c:v>
                </c:pt>
                <c:pt idx="70">
                  <c:v>-4.591875697666079E-6</c:v>
                </c:pt>
                <c:pt idx="71">
                  <c:v>-4.2591385023227726E-6</c:v>
                </c:pt>
                <c:pt idx="72">
                  <c:v>-3.9373112935350103E-6</c:v>
                </c:pt>
                <c:pt idx="73">
                  <c:v>-3.6314282216710791E-6</c:v>
                </c:pt>
                <c:pt idx="74">
                  <c:v>-3.3429613234369305E-6</c:v>
                </c:pt>
                <c:pt idx="75">
                  <c:v>-3.0722024475559705E-6</c:v>
                </c:pt>
                <c:pt idx="76">
                  <c:v>-2.8189476776834356E-6</c:v>
                </c:pt>
                <c:pt idx="77">
                  <c:v>-2.5827283661903859E-6</c:v>
                </c:pt>
                <c:pt idx="78">
                  <c:v>-2.3629130843721091E-6</c:v>
                </c:pt>
                <c:pt idx="79">
                  <c:v>-2.1587667691620891E-6</c:v>
                </c:pt>
                <c:pt idx="80">
                  <c:v>-1.9694913576684257E-6</c:v>
                </c:pt>
                <c:pt idx="81">
                  <c:v>-1.7942557452780394E-6</c:v>
                </c:pt>
                <c:pt idx="82">
                  <c:v>-1.6322183032550397E-6</c:v>
                </c:pt>
                <c:pt idx="83">
                  <c:v>-1.4825437456665939E-6</c:v>
                </c:pt>
                <c:pt idx="84">
                  <c:v>-1.3444155647052376E-6</c:v>
                </c:pt>
                <c:pt idx="85">
                  <c:v>-1.2170449599928218E-6</c:v>
                </c:pt>
                <c:pt idx="86">
                  <c:v>-1.0996769950200001E-6</c:v>
                </c:pt>
                <c:pt idx="87">
                  <c:v>-9.9159457171168329E-7</c:v>
                </c:pt>
                <c:pt idx="88">
                  <c:v>-8.9212070244899695E-7</c:v>
                </c:pt>
                <c:pt idx="89">
                  <c:v>-8.0061947030225748E-7</c:v>
                </c:pt>
                <c:pt idx="90">
                  <c:v>-7.1649599215180494E-7</c:v>
                </c:pt>
                <c:pt idx="91">
                  <c:v>-6.3919564064149905E-7</c:v>
                </c:pt>
                <c:pt idx="92">
                  <c:v>-5.682027294657981E-7</c:v>
                </c:pt>
                <c:pt idx="93">
                  <c:v>-5.030388261385565E-7</c:v>
                </c:pt>
                <c:pt idx="94">
                  <c:v>-4.432608208425069E-7</c:v>
                </c:pt>
                <c:pt idx="95">
                  <c:v>-3.8845885330211976E-7</c:v>
                </c:pt>
                <c:pt idx="96">
                  <c:v>-3.3825417599999604E-7</c:v>
                </c:pt>
                <c:pt idx="97">
                  <c:v>-2.9229701271055149E-7</c:v>
                </c:pt>
                <c:pt idx="98">
                  <c:v>-2.5026445733149009E-7</c:v>
                </c:pt>
                <c:pt idx="99">
                  <c:v>-2.1185844486878119E-7</c:v>
                </c:pt>
                <c:pt idx="100">
                  <c:v>-1.7680381683457229E-7</c:v>
                </c:pt>
                <c:pt idx="101">
                  <c:v>-1.4484649513916139E-7</c:v>
                </c:pt>
                <c:pt idx="102">
                  <c:v>-1.1575177388646831E-7</c:v>
                </c:pt>
                <c:pt idx="103">
                  <c:v>-8.930273132640218E-8</c:v>
                </c:pt>
                <c:pt idx="104">
                  <c:v>-6.5298763173304644E-8</c:v>
                </c:pt>
                <c:pt idx="105">
                  <c:v>-4.3554234124666934E-8</c:v>
                </c:pt>
                <c:pt idx="106">
                  <c:v>-2.3897243073278614E-8</c:v>
                </c:pt>
                <c:pt idx="107">
                  <c:v>-6.168496065974337E-9</c:v>
                </c:pt>
                <c:pt idx="108">
                  <c:v>9.779719234657169E-9</c:v>
                </c:pt>
                <c:pt idx="109">
                  <c:v>2.4084465577005546E-8</c:v>
                </c:pt>
                <c:pt idx="110">
                  <c:v>3.6873001505806928E-8</c:v>
                </c:pt>
                <c:pt idx="111">
                  <c:v>4.8263547306107919E-8</c:v>
                </c:pt>
                <c:pt idx="112">
                  <c:v>5.8365979574178917E-8</c:v>
                </c:pt>
                <c:pt idx="113">
                  <c:v>6.7282460351222669E-8</c:v>
                </c:pt>
                <c:pt idx="114">
                  <c:v>7.5108007821978717E-8</c:v>
                </c:pt>
                <c:pt idx="115">
                  <c:v>8.193101416231415E-8</c:v>
                </c:pt>
                <c:pt idx="116">
                  <c:v>8.7833716757447427E-8</c:v>
                </c:pt>
                <c:pt idx="117">
                  <c:v>9.2892627693374256E-8</c:v>
                </c:pt>
                <c:pt idx="118">
                  <c:v>9.7178925566664849E-8</c:v>
                </c:pt>
                <c:pt idx="119">
                  <c:v>1.0075881414146138E-7</c:v>
                </c:pt>
                <c:pt idx="120">
                  <c:v>1.0369385211869704E-7</c:v>
                </c:pt>
                <c:pt idx="121">
                  <c:v>1.0604125632590496E-7</c:v>
                </c:pt>
                <c:pt idx="122">
                  <c:v>1.0785418173525941E-7</c:v>
                </c:pt>
                <c:pt idx="123">
                  <c:v>1.0918198123377427E-7</c:v>
                </c:pt>
                <c:pt idx="124">
                  <c:v>1.100704463108604E-7</c:v>
                </c:pt>
                <c:pt idx="125">
                  <c:v>1.1056203182902773E-7</c:v>
                </c:pt>
                <c:pt idx="126">
                  <c:v>1.1069606562519011E-7</c:v>
                </c:pt>
                <c:pt idx="127">
                  <c:v>1.1050894520702079E-7</c:v>
                </c:pt>
                <c:pt idx="128">
                  <c:v>1.1003432152233169E-7</c:v>
                </c:pt>
                <c:pt idx="129">
                  <c:v>1.0930327283539901E-7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FF-4844-B3AE-86F64923F750}"/>
            </c:ext>
          </c:extLst>
        </c:ser>
        <c:ser>
          <c:idx val="3"/>
          <c:order val="2"/>
          <c:tx>
            <c:strRef>
              <c:f>EA_core_obs_text!$AW$1</c:f>
              <c:strCache>
                <c:ptCount val="1"/>
                <c:pt idx="0">
                  <c:v>Anticipated (t+2|t)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-2.7349225163453202E-4</c:v>
                </c:pt>
                <c:pt idx="8">
                  <c:v>-1.41276708989224E-3</c:v>
                </c:pt>
                <c:pt idx="9">
                  <c:v>-1.6191497924089499E-3</c:v>
                </c:pt>
                <c:pt idx="10">
                  <c:v>-1.55710707832046E-3</c:v>
                </c:pt>
                <c:pt idx="11">
                  <c:v>-1.69946170274215E-3</c:v>
                </c:pt>
                <c:pt idx="12">
                  <c:v>-1.4779849350166001E-3</c:v>
                </c:pt>
                <c:pt idx="13">
                  <c:v>-1.17109372216317E-3</c:v>
                </c:pt>
                <c:pt idx="14">
                  <c:v>-1.66992587264935E-3</c:v>
                </c:pt>
                <c:pt idx="15">
                  <c:v>-2.3950546610418399E-3</c:v>
                </c:pt>
                <c:pt idx="16">
                  <c:v>-3.25287122545647E-3</c:v>
                </c:pt>
                <c:pt idx="17">
                  <c:v>-4.2743591349370096E-3</c:v>
                </c:pt>
                <c:pt idx="18">
                  <c:v>-4.5156428479131696E-3</c:v>
                </c:pt>
                <c:pt idx="19">
                  <c:v>-5.3113756000699999E-3</c:v>
                </c:pt>
                <c:pt idx="20">
                  <c:v>-5.9328377040812601E-3</c:v>
                </c:pt>
                <c:pt idx="21">
                  <c:v>-6.1811085641072499E-3</c:v>
                </c:pt>
                <c:pt idx="22">
                  <c:v>-6.2377772360511204E-3</c:v>
                </c:pt>
                <c:pt idx="23">
                  <c:v>-6.35150161815145E-3</c:v>
                </c:pt>
                <c:pt idx="24">
                  <c:v>-6.5754556510033701E-3</c:v>
                </c:pt>
                <c:pt idx="25">
                  <c:v>-6.2842246726368903E-3</c:v>
                </c:pt>
                <c:pt idx="26">
                  <c:v>-6.10105132791138E-3</c:v>
                </c:pt>
                <c:pt idx="27">
                  <c:v>-6.0631574128722204E-3</c:v>
                </c:pt>
                <c:pt idx="28">
                  <c:v>-6.2003568021107196E-3</c:v>
                </c:pt>
                <c:pt idx="29">
                  <c:v>-6.5873811191607904E-3</c:v>
                </c:pt>
                <c:pt idx="30">
                  <c:v>-6.1528918619879703E-3</c:v>
                </c:pt>
                <c:pt idx="31">
                  <c:v>-6.2593301438762499E-3</c:v>
                </c:pt>
                <c:pt idx="32">
                  <c:v>-6.3182769525549302E-3</c:v>
                </c:pt>
                <c:pt idx="33">
                  <c:v>-5.7897988726684996E-3</c:v>
                </c:pt>
                <c:pt idx="34">
                  <c:v>-5.9610024559675302E-3</c:v>
                </c:pt>
                <c:pt idx="35">
                  <c:v>-5.3246909662352203E-3</c:v>
                </c:pt>
                <c:pt idx="36">
                  <c:v>-5.04455636970435E-3</c:v>
                </c:pt>
                <c:pt idx="37">
                  <c:v>-4.6435019252166702E-3</c:v>
                </c:pt>
                <c:pt idx="38">
                  <c:v>-4.0356029515242701E-3</c:v>
                </c:pt>
                <c:pt idx="39">
                  <c:v>-3.6124976117046701E-3</c:v>
                </c:pt>
                <c:pt idx="40">
                  <c:v>-3.1903604331473502E-3</c:v>
                </c:pt>
                <c:pt idx="41">
                  <c:v>-2.78898508326852E-3</c:v>
                </c:pt>
                <c:pt idx="42">
                  <c:v>-2.9627022578582098E-3</c:v>
                </c:pt>
                <c:pt idx="43">
                  <c:v>-2.5469796025245901E-3</c:v>
                </c:pt>
                <c:pt idx="44">
                  <c:v>-1.8742361489576501E-3</c:v>
                </c:pt>
                <c:pt idx="45">
                  <c:v>-1.5516245939872701E-3</c:v>
                </c:pt>
                <c:pt idx="46">
                  <c:v>-1.1254743918942499E-3</c:v>
                </c:pt>
                <c:pt idx="47">
                  <c:v>-8.2063248819652602E-4</c:v>
                </c:pt>
                <c:pt idx="48">
                  <c:v>-9.29862389986713E-4</c:v>
                </c:pt>
                <c:pt idx="49">
                  <c:v>-4.3340335900143802E-4</c:v>
                </c:pt>
                <c:pt idx="50">
                  <c:v>-6.0008068475392296E-4</c:v>
                </c:pt>
                <c:pt idx="51">
                  <c:v>-3.15747638945929E-4</c:v>
                </c:pt>
                <c:pt idx="52">
                  <c:v>-6.5831177951114397E-4</c:v>
                </c:pt>
                <c:pt idx="53">
                  <c:v>-1.1321669085573301E-3</c:v>
                </c:pt>
                <c:pt idx="54">
                  <c:v>-1.5524844451442199E-3</c:v>
                </c:pt>
                <c:pt idx="55">
                  <c:v>-1.7244669441196501E-3</c:v>
                </c:pt>
                <c:pt idx="56">
                  <c:v>-1.5515590633841099E-3</c:v>
                </c:pt>
                <c:pt idx="57">
                  <c:v>-3.4704445239785997E-5</c:v>
                </c:pt>
                <c:pt idx="58">
                  <c:v>8.8488658631646899E-4</c:v>
                </c:pt>
                <c:pt idx="59">
                  <c:v>1.2730506389280101E-3</c:v>
                </c:pt>
                <c:pt idx="60">
                  <c:v>1.2256884739159E-3</c:v>
                </c:pt>
                <c:pt idx="61">
                  <c:v>5.3410364775352505E-4</c:v>
                </c:pt>
                <c:pt idx="62">
                  <c:v>3.4356595643991701E-4</c:v>
                </c:pt>
                <c:pt idx="63">
                  <c:v>-6.8347999149231902E-6</c:v>
                </c:pt>
                <c:pt idx="64">
                  <c:v>1.71365194301387E-4</c:v>
                </c:pt>
                <c:pt idx="65">
                  <c:v>2.3121466778963599E-4</c:v>
                </c:pt>
                <c:pt idx="66">
                  <c:v>2.62048670340853E-4</c:v>
                </c:pt>
                <c:pt idx="67">
                  <c:v>1.6696805709148701E-4</c:v>
                </c:pt>
                <c:pt idx="68">
                  <c:v>4.6696204323293201E-4</c:v>
                </c:pt>
                <c:pt idx="69">
                  <c:v>4.3781898293460098E-4</c:v>
                </c:pt>
                <c:pt idx="70">
                  <c:v>4.3181206206277501E-4</c:v>
                </c:pt>
                <c:pt idx="71">
                  <c:v>4.2997375089281998E-4</c:v>
                </c:pt>
                <c:pt idx="72">
                  <c:v>4.2781030367144897E-4</c:v>
                </c:pt>
                <c:pt idx="73">
                  <c:v>4.2445911725419401E-4</c:v>
                </c:pt>
                <c:pt idx="74">
                  <c:v>4.1992352066699801E-4</c:v>
                </c:pt>
                <c:pt idx="75">
                  <c:v>4.14381192359591E-4</c:v>
                </c:pt>
                <c:pt idx="76">
                  <c:v>4.0801944720669699E-4</c:v>
                </c:pt>
                <c:pt idx="77">
                  <c:v>4.0100150997535102E-4</c:v>
                </c:pt>
                <c:pt idx="78">
                  <c:v>3.9346372617821103E-4</c:v>
                </c:pt>
                <c:pt idx="79">
                  <c:v>3.8551907000083902E-4</c:v>
                </c:pt>
                <c:pt idx="80">
                  <c:v>3.7726122634751299E-4</c:v>
                </c:pt>
                <c:pt idx="81">
                  <c:v>3.6876811397856802E-4</c:v>
                </c:pt>
                <c:pt idx="82">
                  <c:v>3.6010475863434901E-4</c:v>
                </c:pt>
                <c:pt idx="83">
                  <c:v>3.5132561404527197E-4</c:v>
                </c:pt>
                <c:pt idx="84">
                  <c:v>3.4247644116192002E-4</c:v>
                </c:pt>
                <c:pt idx="85">
                  <c:v>3.3359583224701301E-4</c:v>
                </c:pt>
                <c:pt idx="86">
                  <c:v>3.2471644990650302E-4</c:v>
                </c:pt>
                <c:pt idx="87">
                  <c:v>3.1586603326250098E-4</c:v>
                </c:pt>
                <c:pt idx="88">
                  <c:v>3.0706821698700499E-4</c:v>
                </c:pt>
                <c:pt idx="89">
                  <c:v>2.9834319528187998E-4</c:v>
                </c:pt>
                <c:pt idx="90">
                  <c:v>2.8970826195795398E-4</c:v>
                </c:pt>
                <c:pt idx="91">
                  <c:v>2.8117824928397501E-4</c:v>
                </c:pt>
                <c:pt idx="92">
                  <c:v>2.72765884123948E-4</c:v>
                </c:pt>
                <c:pt idx="93">
                  <c:v>2.6448207859352998E-4</c:v>
                </c:pt>
                <c:pt idx="94">
                  <c:v>2.56336167447912E-4</c:v>
                </c:pt>
                <c:pt idx="95">
                  <c:v>2.48336102703916E-4</c:v>
                </c:pt>
                <c:pt idx="96">
                  <c:v>2.4048861462233601E-4</c:v>
                </c:pt>
                <c:pt idx="97">
                  <c:v>2.32799345667444E-4</c:v>
                </c:pt>
                <c:pt idx="98">
                  <c:v>2.25272962817157E-4</c:v>
                </c:pt>
                <c:pt idx="99">
                  <c:v>2.17913253308665E-4</c:v>
                </c:pt>
                <c:pt idx="100">
                  <c:v>2.10723207128005E-4</c:v>
                </c:pt>
                <c:pt idx="101">
                  <c:v>2.03705088797079E-4</c:v>
                </c:pt>
                <c:pt idx="102">
                  <c:v>1.9686050107825499E-4</c:v>
                </c:pt>
                <c:pt idx="103">
                  <c:v>1.90190442084237E-4</c:v>
                </c:pt>
                <c:pt idx="104">
                  <c:v>1.8369535721429701E-4</c:v>
                </c:pt>
                <c:pt idx="105">
                  <c:v>1.7737518676064199E-4</c:v>
                </c:pt>
                <c:pt idx="106">
                  <c:v>1.7122941053937499E-4</c:v>
                </c:pt>
                <c:pt idx="107">
                  <c:v>1.6525708883552401E-4</c:v>
                </c:pt>
                <c:pt idx="108">
                  <c:v>1.5945690152729901E-4</c:v>
                </c:pt>
                <c:pt idx="109">
                  <c:v>1.5382718485668E-4</c:v>
                </c:pt>
                <c:pt idx="110">
                  <c:v>1.4836596622380601E-4</c:v>
                </c:pt>
                <c:pt idx="111">
                  <c:v>1.4307099667210099E-4</c:v>
                </c:pt>
                <c:pt idx="112">
                  <c:v>1.3793978248521899E-4</c:v>
                </c:pt>
                <c:pt idx="113">
                  <c:v>1.32969614408118E-4</c:v>
                </c:pt>
                <c:pt idx="114">
                  <c:v>1.2815759522499801E-4</c:v>
                </c:pt>
                <c:pt idx="115">
                  <c:v>1.2350066629362999E-4</c:v>
                </c:pt>
                <c:pt idx="116">
                  <c:v>1.18995631837037E-4</c:v>
                </c:pt>
                <c:pt idx="117">
                  <c:v>1.14639181525433E-4</c:v>
                </c:pt>
                <c:pt idx="118">
                  <c:v>1.10427912480837E-4</c:v>
                </c:pt>
                <c:pt idx="119">
                  <c:v>1.0635834857275399E-4</c:v>
                </c:pt>
                <c:pt idx="120">
                  <c:v>1.02426958892287E-4</c:v>
                </c:pt>
                <c:pt idx="121">
                  <c:v>9.86301744942963E-5</c:v>
                </c:pt>
                <c:pt idx="122">
                  <c:v>9.4964403873909394E-5</c:v>
                </c:pt>
                <c:pt idx="123">
                  <c:v>9.1426046799902795E-5</c:v>
                </c:pt>
                <c:pt idx="124">
                  <c:v>8.8011507148877399E-5</c:v>
                </c:pt>
                <c:pt idx="125">
                  <c:v>8.4717204185125102E-5</c:v>
                </c:pt>
                <c:pt idx="126">
                  <c:v>8.1539582708067799E-5</c:v>
                </c:pt>
                <c:pt idx="127">
                  <c:v>7.8475122022858502E-5</c:v>
                </c:pt>
                <c:pt idx="128">
                  <c:v>7.5520344378077198E-5</c:v>
                </c:pt>
                <c:pt idx="129">
                  <c:v>7.2671821116365707E-5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FF-4844-B3AE-86F64923F750}"/>
            </c:ext>
          </c:extLst>
        </c:ser>
        <c:ser>
          <c:idx val="4"/>
          <c:order val="3"/>
          <c:tx>
            <c:strRef>
              <c:f>EA_core_obs_text!$AX$1</c:f>
              <c:strCache>
                <c:ptCount val="1"/>
                <c:pt idx="0">
                  <c:v>Anticipated (t+3|t)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-7.1186815429058405E-4</c:v>
                </c:pt>
                <c:pt idx="8">
                  <c:v>-1.50849745780279E-3</c:v>
                </c:pt>
                <c:pt idx="9">
                  <c:v>-1.47906908107842E-3</c:v>
                </c:pt>
                <c:pt idx="10">
                  <c:v>-1.12988809083391E-3</c:v>
                </c:pt>
                <c:pt idx="11">
                  <c:v>-1.2798720538609301E-3</c:v>
                </c:pt>
                <c:pt idx="12">
                  <c:v>-8.1833132721253999E-4</c:v>
                </c:pt>
                <c:pt idx="13">
                  <c:v>-1.3549240340804399E-5</c:v>
                </c:pt>
                <c:pt idx="14">
                  <c:v>-6.8778233364152896E-5</c:v>
                </c:pt>
                <c:pt idx="15">
                  <c:v>-3.5144438689238501E-4</c:v>
                </c:pt>
                <c:pt idx="16">
                  <c:v>-7.6879446522237695E-4</c:v>
                </c:pt>
                <c:pt idx="17">
                  <c:v>-1.2073613353757999E-3</c:v>
                </c:pt>
                <c:pt idx="18">
                  <c:v>-3.8647653692880298E-4</c:v>
                </c:pt>
                <c:pt idx="19">
                  <c:v>1.3523909256907201E-4</c:v>
                </c:pt>
                <c:pt idx="20">
                  <c:v>2.23754486827765E-4</c:v>
                </c:pt>
                <c:pt idx="21">
                  <c:v>1.65522593742473E-4</c:v>
                </c:pt>
                <c:pt idx="22">
                  <c:v>7.64123858632004E-5</c:v>
                </c:pt>
                <c:pt idx="23">
                  <c:v>-3.0527742087560402E-4</c:v>
                </c:pt>
                <c:pt idx="24">
                  <c:v>-7.48838167963228E-4</c:v>
                </c:pt>
                <c:pt idx="25">
                  <c:v>-6.6473620261575596E-4</c:v>
                </c:pt>
                <c:pt idx="26">
                  <c:v>-8.2760537550852198E-4</c:v>
                </c:pt>
                <c:pt idx="27">
                  <c:v>-1.08087144260471E-3</c:v>
                </c:pt>
                <c:pt idx="28">
                  <c:v>-1.42209762371559E-3</c:v>
                </c:pt>
                <c:pt idx="29">
                  <c:v>-2.04044623594024E-3</c:v>
                </c:pt>
                <c:pt idx="30">
                  <c:v>-1.7203178821700799E-3</c:v>
                </c:pt>
                <c:pt idx="31">
                  <c:v>-2.0445579357874998E-3</c:v>
                </c:pt>
                <c:pt idx="32">
                  <c:v>-2.3374208396931199E-3</c:v>
                </c:pt>
                <c:pt idx="33">
                  <c:v>-2.0337660289415599E-3</c:v>
                </c:pt>
                <c:pt idx="34">
                  <c:v>-2.3600806989265699E-3</c:v>
                </c:pt>
                <c:pt idx="35">
                  <c:v>-1.9490719253001301E-3</c:v>
                </c:pt>
                <c:pt idx="36">
                  <c:v>-1.8993106779552299E-3</c:v>
                </c:pt>
                <c:pt idx="37">
                  <c:v>-1.7766911646011001E-3</c:v>
                </c:pt>
                <c:pt idx="38">
                  <c:v>-1.5225357086090499E-3</c:v>
                </c:pt>
                <c:pt idx="39">
                  <c:v>-1.4126307255723999E-3</c:v>
                </c:pt>
                <c:pt idx="40">
                  <c:v>-1.2503794631912801E-3</c:v>
                </c:pt>
                <c:pt idx="41">
                  <c:v>-1.08107774741128E-3</c:v>
                </c:pt>
                <c:pt idx="42">
                  <c:v>-1.4010696256172501E-3</c:v>
                </c:pt>
                <c:pt idx="43">
                  <c:v>-1.1245944053106501E-3</c:v>
                </c:pt>
                <c:pt idx="44">
                  <c:v>-6.3810796530061598E-4</c:v>
                </c:pt>
                <c:pt idx="45">
                  <c:v>-4.22569943292483E-4</c:v>
                </c:pt>
                <c:pt idx="46">
                  <c:v>-5.5599078674362002E-5</c:v>
                </c:pt>
                <c:pt idx="47">
                  <c:v>1.5031157527545201E-4</c:v>
                </c:pt>
                <c:pt idx="48">
                  <c:v>-3.1867020011677697E-5</c:v>
                </c:pt>
                <c:pt idx="49">
                  <c:v>3.2394576947591898E-4</c:v>
                </c:pt>
                <c:pt idx="50">
                  <c:v>-8.5511017211547998E-5</c:v>
                </c:pt>
                <c:pt idx="51">
                  <c:v>1.15491042951276E-4</c:v>
                </c:pt>
                <c:pt idx="52">
                  <c:v>-2.6951802386543302E-4</c:v>
                </c:pt>
                <c:pt idx="53">
                  <c:v>-7.5196004721833599E-4</c:v>
                </c:pt>
                <c:pt idx="54">
                  <c:v>-1.33302871427876E-3</c:v>
                </c:pt>
                <c:pt idx="55">
                  <c:v>-1.5942707326965699E-3</c:v>
                </c:pt>
                <c:pt idx="56">
                  <c:v>-1.6977825660569E-3</c:v>
                </c:pt>
                <c:pt idx="57">
                  <c:v>-5.5483678038648E-4</c:v>
                </c:pt>
                <c:pt idx="58">
                  <c:v>2.3050403230584402E-5</c:v>
                </c:pt>
                <c:pt idx="59">
                  <c:v>2.6597838242992101E-5</c:v>
                </c:pt>
                <c:pt idx="60">
                  <c:v>-4.1132141376243298E-4</c:v>
                </c:pt>
                <c:pt idx="61">
                  <c:v>-9.2183200054440895E-4</c:v>
                </c:pt>
                <c:pt idx="62">
                  <c:v>-1.0407076861618199E-3</c:v>
                </c:pt>
                <c:pt idx="63">
                  <c:v>-1.2347105862065E-3</c:v>
                </c:pt>
                <c:pt idx="64">
                  <c:v>-1.01879032808893E-3</c:v>
                </c:pt>
                <c:pt idx="65">
                  <c:v>-8.7793764060872803E-4</c:v>
                </c:pt>
                <c:pt idx="66">
                  <c:v>-7.1422886926963904E-4</c:v>
                </c:pt>
                <c:pt idx="67">
                  <c:v>-5.9016365093755797E-4</c:v>
                </c:pt>
                <c:pt idx="68">
                  <c:v>-2.30705547632492E-4</c:v>
                </c:pt>
                <c:pt idx="69">
                  <c:v>-1.9649175162505999E-4</c:v>
                </c:pt>
                <c:pt idx="70">
                  <c:v>-1.5906279234867399E-4</c:v>
                </c:pt>
                <c:pt idx="71">
                  <c:v>-1.2520297236751001E-4</c:v>
                </c:pt>
                <c:pt idx="72">
                  <c:v>-9.61831294055137E-5</c:v>
                </c:pt>
                <c:pt idx="73">
                  <c:v>-7.1630659703725204E-5</c:v>
                </c:pt>
                <c:pt idx="74">
                  <c:v>-5.0892933878277003E-5</c:v>
                </c:pt>
                <c:pt idx="75">
                  <c:v>-3.3358582374187701E-5</c:v>
                </c:pt>
                <c:pt idx="76">
                  <c:v>-1.85126522223022E-5</c:v>
                </c:pt>
                <c:pt idx="77">
                  <c:v>-5.9303294719370502E-6</c:v>
                </c:pt>
                <c:pt idx="78">
                  <c:v>4.73915309218142E-6</c:v>
                </c:pt>
                <c:pt idx="79">
                  <c:v>1.3786988772857001E-5</c:v>
                </c:pt>
                <c:pt idx="80">
                  <c:v>2.1456141263698201E-5</c:v>
                </c:pt>
                <c:pt idx="81">
                  <c:v>2.7950096370687999E-5</c:v>
                </c:pt>
                <c:pt idx="82">
                  <c:v>3.3439728852613303E-5</c:v>
                </c:pt>
                <c:pt idx="83">
                  <c:v>3.8068806351709798E-5</c:v>
                </c:pt>
                <c:pt idx="84">
                  <c:v>4.1958480556658601E-5</c:v>
                </c:pt>
                <c:pt idx="85">
                  <c:v>4.5210998633749E-5</c:v>
                </c:pt>
                <c:pt idx="86">
                  <c:v>4.79127919561506E-5</c:v>
                </c:pt>
                <c:pt idx="87">
                  <c:v>5.0137058082988497E-5</c:v>
                </c:pt>
                <c:pt idx="88">
                  <c:v>5.1945923917884302E-5</c:v>
                </c:pt>
                <c:pt idx="89">
                  <c:v>5.3392257570727902E-5</c:v>
                </c:pt>
                <c:pt idx="90">
                  <c:v>5.4521186299005799E-5</c:v>
                </c:pt>
                <c:pt idx="91">
                  <c:v>5.5371366802781097E-5</c:v>
                </c:pt>
                <c:pt idx="92">
                  <c:v>5.5976047108607902E-5</c:v>
                </c:pt>
                <c:pt idx="93">
                  <c:v>5.63639519057801E-5</c:v>
                </c:pt>
                <c:pt idx="94">
                  <c:v>5.6560021022278299E-5</c:v>
                </c:pt>
                <c:pt idx="95">
                  <c:v>5.6586022378901598E-5</c:v>
                </c:pt>
                <c:pt idx="96">
                  <c:v>5.64610612263649E-5</c:v>
                </c:pt>
                <c:pt idx="97">
                  <c:v>5.6202001941230103E-5</c:v>
                </c:pt>
                <c:pt idx="98">
                  <c:v>5.5823815947597598E-5</c:v>
                </c:pt>
                <c:pt idx="99">
                  <c:v>5.5339869597936797E-5</c:v>
                </c:pt>
                <c:pt idx="100">
                  <c:v>5.4762160628385398E-5</c:v>
                </c:pt>
                <c:pt idx="101">
                  <c:v>5.4101513002890997E-5</c:v>
                </c:pt>
                <c:pt idx="102">
                  <c:v>5.3367736652099E-5</c:v>
                </c:pt>
                <c:pt idx="103">
                  <c:v>5.2569758834941597E-5</c:v>
                </c:pt>
                <c:pt idx="104">
                  <c:v>5.1715732207746598E-5</c:v>
                </c:pt>
                <c:pt idx="105">
                  <c:v>5.0813123153581303E-5</c:v>
                </c:pt>
                <c:pt idx="106">
                  <c:v>4.9868785101381202E-5</c:v>
                </c:pt>
                <c:pt idx="107">
                  <c:v>4.8889018855469099E-5</c:v>
                </c:pt>
                <c:pt idx="108">
                  <c:v>4.7879623288338199E-5</c:v>
                </c:pt>
                <c:pt idx="109">
                  <c:v>4.68459368851981E-5</c:v>
                </c:pt>
                <c:pt idx="110">
                  <c:v>4.5792874336925097E-5</c:v>
                </c:pt>
                <c:pt idx="111">
                  <c:v>4.4724956471675598E-5</c:v>
                </c:pt>
                <c:pt idx="112">
                  <c:v>4.3646337166691697E-5</c:v>
                </c:pt>
                <c:pt idx="113">
                  <c:v>4.2560826818416297E-5</c:v>
                </c:pt>
                <c:pt idx="114">
                  <c:v>4.1471913325707899E-5</c:v>
                </c:pt>
                <c:pt idx="115">
                  <c:v>4.0382781119063698E-5</c:v>
                </c:pt>
                <c:pt idx="116">
                  <c:v>3.9296328502302899E-5</c:v>
                </c:pt>
                <c:pt idx="117">
                  <c:v>3.8215184572365501E-5</c:v>
                </c:pt>
                <c:pt idx="118">
                  <c:v>3.7141724562594902E-5</c:v>
                </c:pt>
                <c:pt idx="119">
                  <c:v>3.6078084186819099E-5</c:v>
                </c:pt>
                <c:pt idx="120">
                  <c:v>3.5026174316499203E-5</c:v>
                </c:pt>
                <c:pt idx="121">
                  <c:v>3.3987694436632403E-5</c:v>
                </c:pt>
                <c:pt idx="122">
                  <c:v>3.29641457241791E-5</c:v>
                </c:pt>
                <c:pt idx="123">
                  <c:v>3.1956844126490499E-5</c:v>
                </c:pt>
                <c:pt idx="124">
                  <c:v>3.0966932085263398E-5</c:v>
                </c:pt>
                <c:pt idx="125">
                  <c:v>2.9995391215287199E-5</c:v>
                </c:pt>
                <c:pt idx="126">
                  <c:v>2.9043053362265402E-5</c:v>
                </c:pt>
                <c:pt idx="127">
                  <c:v>2.8110611727250001E-5</c:v>
                </c:pt>
                <c:pt idx="128">
                  <c:v>2.7198631902258701E-5</c:v>
                </c:pt>
                <c:pt idx="129">
                  <c:v>2.6307561640237499E-5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FF-4844-B3AE-86F64923F750}"/>
            </c:ext>
          </c:extLst>
        </c:ser>
        <c:ser>
          <c:idx val="5"/>
          <c:order val="4"/>
          <c:tx>
            <c:strRef>
              <c:f>EA_core_obs_text!$AY$1</c:f>
              <c:strCache>
                <c:ptCount val="1"/>
                <c:pt idx="0">
                  <c:v>Anticipated (t+4|t)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-2.20211154111638E-4</c:v>
                </c:pt>
                <c:pt idx="8">
                  <c:v>-8.5595594502274597E-4</c:v>
                </c:pt>
                <c:pt idx="9">
                  <c:v>-9.0193870084798102E-4</c:v>
                </c:pt>
                <c:pt idx="10">
                  <c:v>-7.4591147117830604E-4</c:v>
                </c:pt>
                <c:pt idx="11">
                  <c:v>-1.0192943605602501E-3</c:v>
                </c:pt>
                <c:pt idx="12">
                  <c:v>-7.2008531176725999E-4</c:v>
                </c:pt>
                <c:pt idx="13">
                  <c:v>-3.24274731511309E-6</c:v>
                </c:pt>
                <c:pt idx="14">
                  <c:v>-2.0697933322821801E-5</c:v>
                </c:pt>
                <c:pt idx="15">
                  <c:v>-3.6478837707187801E-4</c:v>
                </c:pt>
                <c:pt idx="16">
                  <c:v>-8.1241022196198998E-4</c:v>
                </c:pt>
                <c:pt idx="17">
                  <c:v>-1.2510342156213301E-3</c:v>
                </c:pt>
                <c:pt idx="18">
                  <c:v>-3.3736246233262402E-4</c:v>
                </c:pt>
                <c:pt idx="19">
                  <c:v>3.8187076762952101E-4</c:v>
                </c:pt>
                <c:pt idx="20">
                  <c:v>6.1182578350304996E-4</c:v>
                </c:pt>
                <c:pt idx="21">
                  <c:v>6.7535245786842703E-4</c:v>
                </c:pt>
                <c:pt idx="22">
                  <c:v>6.8439995042357505E-4</c:v>
                </c:pt>
                <c:pt idx="23">
                  <c:v>3.8293816957413098E-4</c:v>
                </c:pt>
                <c:pt idx="24">
                  <c:v>-1.45813360497015E-5</c:v>
                </c:pt>
                <c:pt idx="25">
                  <c:v>9.8463525022296494E-5</c:v>
                </c:pt>
                <c:pt idx="26">
                  <c:v>-1.1197430939135999E-4</c:v>
                </c:pt>
                <c:pt idx="27">
                  <c:v>-3.7682695196439298E-4</c:v>
                </c:pt>
                <c:pt idx="28">
                  <c:v>-6.9640917693680705E-4</c:v>
                </c:pt>
                <c:pt idx="29">
                  <c:v>-1.30381952792024E-3</c:v>
                </c:pt>
                <c:pt idx="30">
                  <c:v>-1.0035729577029201E-3</c:v>
                </c:pt>
                <c:pt idx="31">
                  <c:v>-1.33274154620055E-3</c:v>
                </c:pt>
                <c:pt idx="32">
                  <c:v>-1.61393043626167E-3</c:v>
                </c:pt>
                <c:pt idx="33">
                  <c:v>-1.35396693955458E-3</c:v>
                </c:pt>
                <c:pt idx="34">
                  <c:v>-1.6740595320086E-3</c:v>
                </c:pt>
                <c:pt idx="35">
                  <c:v>-1.2955924139079701E-3</c:v>
                </c:pt>
                <c:pt idx="36">
                  <c:v>-1.2789704340487799E-3</c:v>
                </c:pt>
                <c:pt idx="37">
                  <c:v>-1.14837154107094E-3</c:v>
                </c:pt>
                <c:pt idx="38">
                  <c:v>-9.0726540687979796E-4</c:v>
                </c:pt>
                <c:pt idx="39">
                  <c:v>-8.5726921255080402E-4</c:v>
                </c:pt>
                <c:pt idx="40">
                  <c:v>-7.4742354539969404E-4</c:v>
                </c:pt>
                <c:pt idx="41">
                  <c:v>-6.5541969755944496E-4</c:v>
                </c:pt>
                <c:pt idx="42">
                  <c:v>-1.0381642003731699E-3</c:v>
                </c:pt>
                <c:pt idx="43">
                  <c:v>-7.9860130683950803E-4</c:v>
                </c:pt>
                <c:pt idx="44">
                  <c:v>-3.7721380573563202E-4</c:v>
                </c:pt>
                <c:pt idx="45">
                  <c:v>-1.5858204168717099E-4</c:v>
                </c:pt>
                <c:pt idx="46">
                  <c:v>2.29445709876152E-4</c:v>
                </c:pt>
                <c:pt idx="47">
                  <c:v>4.6481110771434599E-4</c:v>
                </c:pt>
                <c:pt idx="48">
                  <c:v>3.21380165568818E-4</c:v>
                </c:pt>
                <c:pt idx="49">
                  <c:v>6.66528315407255E-4</c:v>
                </c:pt>
                <c:pt idx="50">
                  <c:v>2.6690003047669098E-4</c:v>
                </c:pt>
                <c:pt idx="51">
                  <c:v>4.5243824329244098E-4</c:v>
                </c:pt>
                <c:pt idx="52">
                  <c:v>1.09173890905367E-4</c:v>
                </c:pt>
                <c:pt idx="53">
                  <c:v>-2.8273855655625002E-4</c:v>
                </c:pt>
                <c:pt idx="54">
                  <c:v>-7.7695489804074903E-4</c:v>
                </c:pt>
                <c:pt idx="55">
                  <c:v>-9.5844913111653397E-4</c:v>
                </c:pt>
                <c:pt idx="56">
                  <c:v>-1.06593365798435E-3</c:v>
                </c:pt>
                <c:pt idx="57">
                  <c:v>-4.3258118609390503E-5</c:v>
                </c:pt>
                <c:pt idx="58">
                  <c:v>4.4570704091917402E-4</c:v>
                </c:pt>
                <c:pt idx="59">
                  <c:v>4.3308535868646903E-4</c:v>
                </c:pt>
                <c:pt idx="60">
                  <c:v>2.1985309839323E-4</c:v>
                </c:pt>
                <c:pt idx="61">
                  <c:v>-2.5971161463633698E-4</c:v>
                </c:pt>
                <c:pt idx="62">
                  <c:v>-2.76418109124154E-4</c:v>
                </c:pt>
                <c:pt idx="63">
                  <c:v>-5.0730749000527098E-4</c:v>
                </c:pt>
                <c:pt idx="64">
                  <c:v>-3.2240994541909897E-4</c:v>
                </c:pt>
                <c:pt idx="65">
                  <c:v>-1.6619349356705699E-4</c:v>
                </c:pt>
                <c:pt idx="66">
                  <c:v>1.18400577786559E-4</c:v>
                </c:pt>
                <c:pt idx="67">
                  <c:v>2.5517992894297199E-4</c:v>
                </c:pt>
                <c:pt idx="68">
                  <c:v>5.5611379949915796E-4</c:v>
                </c:pt>
                <c:pt idx="69">
                  <c:v>5.5586594880363495E-4</c:v>
                </c:pt>
                <c:pt idx="70">
                  <c:v>5.4968216194328703E-4</c:v>
                </c:pt>
                <c:pt idx="71">
                  <c:v>5.37939254185992E-4</c:v>
                </c:pt>
                <c:pt idx="72">
                  <c:v>5.2153818750344495E-4</c:v>
                </c:pt>
                <c:pt idx="73">
                  <c:v>5.0152369925893204E-4</c:v>
                </c:pt>
                <c:pt idx="74">
                  <c:v>4.7904147775223999E-4</c:v>
                </c:pt>
                <c:pt idx="75">
                  <c:v>4.5505702284120899E-4</c:v>
                </c:pt>
                <c:pt idx="76">
                  <c:v>4.3032146817001399E-4</c:v>
                </c:pt>
                <c:pt idx="77">
                  <c:v>4.0540156938106899E-4</c:v>
                </c:pt>
                <c:pt idx="78">
                  <c:v>3.8071824348673202E-4</c:v>
                </c:pt>
                <c:pt idx="79">
                  <c:v>3.5657954522427799E-4</c:v>
                </c:pt>
                <c:pt idx="80">
                  <c:v>3.3320633714417597E-4</c:v>
                </c:pt>
                <c:pt idx="81">
                  <c:v>3.1075190873863703E-4</c:v>
                </c:pt>
                <c:pt idx="82">
                  <c:v>2.8931707518608997E-4</c:v>
                </c:pt>
                <c:pt idx="83">
                  <c:v>2.6896195530756701E-4</c:v>
                </c:pt>
                <c:pt idx="84">
                  <c:v>2.4971526879635699E-4</c:v>
                </c:pt>
                <c:pt idx="85">
                  <c:v>2.3158173418913401E-4</c:v>
                </c:pt>
                <c:pt idx="86">
                  <c:v>2.14547979182633E-4</c:v>
                </c:pt>
                <c:pt idx="87">
                  <c:v>1.9858726414412301E-4</c:v>
                </c:pt>
                <c:pt idx="88">
                  <c:v>1.8366324789908999E-4</c:v>
                </c:pt>
                <c:pt idx="89">
                  <c:v>1.69732974830694E-4</c:v>
                </c:pt>
                <c:pt idx="90">
                  <c:v>1.56749230173502E-4</c:v>
                </c:pt>
                <c:pt idx="91">
                  <c:v>1.44662378298576E-4</c:v>
                </c:pt>
                <c:pt idx="92">
                  <c:v>1.3342178299957601E-4</c:v>
                </c:pt>
                <c:pt idx="93">
                  <c:v>1.2297688696261101E-4</c:v>
                </c:pt>
                <c:pt idx="94">
                  <c:v>1.1327801787697201E-4</c:v>
                </c:pt>
                <c:pt idx="95">
                  <c:v>1.04276974788319E-4</c:v>
                </c:pt>
                <c:pt idx="96">
                  <c:v>9.5927438836795805E-5</c:v>
                </c:pt>
                <c:pt idx="97">
                  <c:v>8.8185245994409897E-5</c:v>
                </c:pt>
                <c:pt idx="98">
                  <c:v>8.1008550467664893E-5</c:v>
                </c:pt>
                <c:pt idx="99">
                  <c:v>7.4357905055499803E-5</c:v>
                </c:pt>
                <c:pt idx="100">
                  <c:v>6.8196277114296295E-5</c:v>
                </c:pt>
                <c:pt idx="101">
                  <c:v>6.2489016894318102E-5</c:v>
                </c:pt>
                <c:pt idx="102">
                  <c:v>5.7203790415627502E-5</c:v>
                </c:pt>
                <c:pt idx="103">
                  <c:v>5.2310488607432101E-5</c:v>
                </c:pt>
                <c:pt idx="104">
                  <c:v>4.7781119527634503E-5</c:v>
                </c:pt>
                <c:pt idx="105">
                  <c:v>4.3589690879031101E-5</c:v>
                </c:pt>
                <c:pt idx="106">
                  <c:v>3.9712087618326503E-5</c:v>
                </c:pt>
                <c:pt idx="107">
                  <c:v>3.6125948121856698E-5</c:v>
                </c:pt>
                <c:pt idx="108">
                  <c:v>3.2810542394123802E-5</c:v>
                </c:pt>
                <c:pt idx="109">
                  <c:v>2.9746653629203401E-5</c:v>
                </c:pt>
                <c:pt idx="110">
                  <c:v>2.69164648347697E-5</c:v>
                </c:pt>
                <c:pt idx="111">
                  <c:v>2.4303452161866801E-5</c:v>
                </c:pt>
                <c:pt idx="112">
                  <c:v>2.1892283719182601E-5</c:v>
                </c:pt>
                <c:pt idx="113">
                  <c:v>1.9668726691790498E-5</c:v>
                </c:pt>
                <c:pt idx="114">
                  <c:v>1.7619560144233001E-5</c:v>
                </c:pt>
                <c:pt idx="115">
                  <c:v>1.57324953509174E-5</c:v>
                </c:pt>
                <c:pt idx="116">
                  <c:v>1.39961026324186E-5</c:v>
                </c:pt>
                <c:pt idx="117">
                  <c:v>1.2399744186986001E-5</c:v>
                </c:pt>
                <c:pt idx="118">
                  <c:v>1.09335129172549E-5</c:v>
                </c:pt>
                <c:pt idx="119">
                  <c:v>9.58817683027746E-6</c:v>
                </c:pt>
                <c:pt idx="120">
                  <c:v>8.3551277896276503E-6</c:v>
                </c:pt>
                <c:pt idx="121">
                  <c:v>7.2263363293245599E-6</c:v>
                </c:pt>
                <c:pt idx="122">
                  <c:v>6.1943088436322501E-6</c:v>
                </c:pt>
                <c:pt idx="123">
                  <c:v>5.2520498394770201E-6</c:v>
                </c:pt>
                <c:pt idx="124">
                  <c:v>4.3930270976488802E-6</c:v>
                </c:pt>
                <c:pt idx="125">
                  <c:v>3.6111397649918301E-6</c:v>
                </c:pt>
                <c:pt idx="126">
                  <c:v>2.9006898438765899E-6</c:v>
                </c:pt>
                <c:pt idx="127">
                  <c:v>2.2563549473275602E-6</c:v>
                </c:pt>
                <c:pt idx="128">
                  <c:v>1.6731644514322799E-6</c:v>
                </c:pt>
                <c:pt idx="129">
                  <c:v>1.146476957814E-6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FF-4844-B3AE-86F64923F750}"/>
            </c:ext>
          </c:extLst>
        </c:ser>
        <c:ser>
          <c:idx val="6"/>
          <c:order val="5"/>
          <c:tx>
            <c:strRef>
              <c:f>EA_core_obs_text!$AZ$1</c:f>
              <c:strCache>
                <c:ptCount val="1"/>
                <c:pt idx="0">
                  <c:v>Anticipated (t+5|t)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-1.82997627373726E-4</c:v>
                </c:pt>
                <c:pt idx="8">
                  <c:v>-8.3036181270923395E-4</c:v>
                </c:pt>
                <c:pt idx="9">
                  <c:v>-6.8537068279583802E-4</c:v>
                </c:pt>
                <c:pt idx="10">
                  <c:v>-4.1362834437563801E-4</c:v>
                </c:pt>
                <c:pt idx="11">
                  <c:v>-4.41918487403825E-4</c:v>
                </c:pt>
                <c:pt idx="12">
                  <c:v>5.95530899927254E-5</c:v>
                </c:pt>
                <c:pt idx="13">
                  <c:v>8.3244138644467103E-4</c:v>
                </c:pt>
                <c:pt idx="14">
                  <c:v>8.5671280882770797E-4</c:v>
                </c:pt>
                <c:pt idx="15">
                  <c:v>4.3267190086293501E-4</c:v>
                </c:pt>
                <c:pt idx="16">
                  <c:v>-8.5334119193092306E-5</c:v>
                </c:pt>
                <c:pt idx="17">
                  <c:v>-5.2708747886320796E-4</c:v>
                </c:pt>
                <c:pt idx="18">
                  <c:v>3.7777057388943498E-4</c:v>
                </c:pt>
                <c:pt idx="19">
                  <c:v>1.0476313760499E-3</c:v>
                </c:pt>
                <c:pt idx="20">
                  <c:v>1.29801584687339E-3</c:v>
                </c:pt>
                <c:pt idx="21">
                  <c:v>1.4056615164959E-3</c:v>
                </c:pt>
                <c:pt idx="22">
                  <c:v>1.43564819738983E-3</c:v>
                </c:pt>
                <c:pt idx="23">
                  <c:v>1.1389010690754299E-3</c:v>
                </c:pt>
                <c:pt idx="24">
                  <c:v>7.7502617796820696E-4</c:v>
                </c:pt>
                <c:pt idx="25">
                  <c:v>8.8674571767643996E-4</c:v>
                </c:pt>
                <c:pt idx="26">
                  <c:v>6.8491282121385601E-4</c:v>
                </c:pt>
                <c:pt idx="27">
                  <c:v>4.24283391309288E-4</c:v>
                </c:pt>
                <c:pt idx="28">
                  <c:v>9.8088722766398394E-5</c:v>
                </c:pt>
                <c:pt idx="29">
                  <c:v>-5.2342528782389698E-4</c:v>
                </c:pt>
                <c:pt idx="30">
                  <c:v>-3.2206063445006002E-4</c:v>
                </c:pt>
                <c:pt idx="31">
                  <c:v>-7.6475763313155198E-4</c:v>
                </c:pt>
                <c:pt idx="32">
                  <c:v>-1.15266141011982E-3</c:v>
                </c:pt>
                <c:pt idx="33">
                  <c:v>-1.0198321389043299E-3</c:v>
                </c:pt>
                <c:pt idx="34">
                  <c:v>-1.38615041843648E-3</c:v>
                </c:pt>
                <c:pt idx="35">
                  <c:v>-1.08455864477052E-3</c:v>
                </c:pt>
                <c:pt idx="36">
                  <c:v>-1.1541774346035499E-3</c:v>
                </c:pt>
                <c:pt idx="37">
                  <c:v>-1.0949101332258201E-3</c:v>
                </c:pt>
                <c:pt idx="38">
                  <c:v>-8.9356050632094497E-4</c:v>
                </c:pt>
                <c:pt idx="39">
                  <c:v>-8.7931605931013102E-4</c:v>
                </c:pt>
                <c:pt idx="40">
                  <c:v>-7.8377076904167999E-4</c:v>
                </c:pt>
                <c:pt idx="41">
                  <c:v>-6.9001158122805595E-4</c:v>
                </c:pt>
                <c:pt idx="42">
                  <c:v>-1.04101473122897E-3</c:v>
                </c:pt>
                <c:pt idx="43">
                  <c:v>-7.8479305684053802E-4</c:v>
                </c:pt>
                <c:pt idx="44">
                  <c:v>-4.02295334667179E-4</c:v>
                </c:pt>
                <c:pt idx="45">
                  <c:v>-1.3473718758483201E-4</c:v>
                </c:pt>
                <c:pt idx="46">
                  <c:v>2.8881084801479702E-4</c:v>
                </c:pt>
                <c:pt idx="47">
                  <c:v>5.6619540362845501E-4</c:v>
                </c:pt>
                <c:pt idx="48">
                  <c:v>5.07756872591969E-4</c:v>
                </c:pt>
                <c:pt idx="49">
                  <c:v>8.6202018623193701E-4</c:v>
                </c:pt>
                <c:pt idx="50">
                  <c:v>4.8858578336474702E-4</c:v>
                </c:pt>
                <c:pt idx="51">
                  <c:v>6.1858446103180099E-4</c:v>
                </c:pt>
                <c:pt idx="52">
                  <c:v>2.6620881536931702E-4</c:v>
                </c:pt>
                <c:pt idx="53">
                  <c:v>-1.0156903983427E-4</c:v>
                </c:pt>
                <c:pt idx="54">
                  <c:v>-5.2769081372305805E-4</c:v>
                </c:pt>
                <c:pt idx="55">
                  <c:v>-6.8276699934921505E-4</c:v>
                </c:pt>
                <c:pt idx="56">
                  <c:v>-8.3625335730586005E-4</c:v>
                </c:pt>
                <c:pt idx="57">
                  <c:v>2.4850126845166099E-5</c:v>
                </c:pt>
                <c:pt idx="58">
                  <c:v>3.62692226052452E-4</c:v>
                </c:pt>
                <c:pt idx="59">
                  <c:v>-4.1116003649532801E-4</c:v>
                </c:pt>
                <c:pt idx="60">
                  <c:v>-8.6526421135823997E-4</c:v>
                </c:pt>
                <c:pt idx="61">
                  <c:v>-1.26364195347505E-3</c:v>
                </c:pt>
                <c:pt idx="62">
                  <c:v>-1.2759793262095899E-3</c:v>
                </c:pt>
                <c:pt idx="63">
                  <c:v>-1.4602429092902499E-3</c:v>
                </c:pt>
                <c:pt idx="64">
                  <c:v>-1.2160828111951101E-3</c:v>
                </c:pt>
                <c:pt idx="65">
                  <c:v>-8.7135580065789099E-4</c:v>
                </c:pt>
                <c:pt idx="66">
                  <c:v>-5.0274081351275803E-4</c:v>
                </c:pt>
                <c:pt idx="67">
                  <c:v>-2.9969175695532198E-4</c:v>
                </c:pt>
                <c:pt idx="68">
                  <c:v>2.2668176002937898E-5</c:v>
                </c:pt>
                <c:pt idx="69">
                  <c:v>7.0730542955921294E-5</c:v>
                </c:pt>
                <c:pt idx="70">
                  <c:v>1.05016864315743E-4</c:v>
                </c:pt>
                <c:pt idx="71">
                  <c:v>1.3010201169727501E-4</c:v>
                </c:pt>
                <c:pt idx="72">
                  <c:v>1.4771866736484801E-4</c:v>
                </c:pt>
                <c:pt idx="73">
                  <c:v>1.59102874874861E-4</c:v>
                </c:pt>
                <c:pt idx="74">
                  <c:v>1.6538852420921999E-4</c:v>
                </c:pt>
                <c:pt idx="75">
                  <c:v>1.6772272883880301E-4</c:v>
                </c:pt>
                <c:pt idx="76">
                  <c:v>1.67077159285433E-4</c:v>
                </c:pt>
                <c:pt idx="77">
                  <c:v>1.64227436694197E-4</c:v>
                </c:pt>
                <c:pt idx="78">
                  <c:v>1.5978075147415801E-4</c:v>
                </c:pt>
                <c:pt idx="79">
                  <c:v>1.54210003677768E-4</c:v>
                </c:pt>
                <c:pt idx="80">
                  <c:v>1.47882970269463E-4</c:v>
                </c:pt>
                <c:pt idx="81">
                  <c:v>1.4108500787646201E-4</c:v>
                </c:pt>
                <c:pt idx="82">
                  <c:v>1.3403640497511299E-4</c:v>
                </c:pt>
                <c:pt idx="83">
                  <c:v>1.26905758679463E-4</c:v>
                </c:pt>
                <c:pt idx="84">
                  <c:v>1.1982045631242499E-4</c:v>
                </c:pt>
                <c:pt idx="85">
                  <c:v>1.1287501342494E-4</c:v>
                </c:pt>
                <c:pt idx="86">
                  <c:v>1.06137780386816E-4</c:v>
                </c:pt>
                <c:pt idx="87">
                  <c:v>9.9656374663581405E-5</c:v>
                </c:pt>
                <c:pt idx="88">
                  <c:v>9.3462093242457897E-5</c:v>
                </c:pt>
                <c:pt idx="89">
                  <c:v>8.7573498297466301E-5</c:v>
                </c:pt>
                <c:pt idx="90">
                  <c:v>8.1999327483650493E-5</c:v>
                </c:pt>
                <c:pt idx="91">
                  <c:v>7.6740846988165802E-5</c:v>
                </c:pt>
                <c:pt idx="92">
                  <c:v>7.1793746547754695E-5</c:v>
                </c:pt>
                <c:pt idx="93">
                  <c:v>6.7149657612119995E-5</c:v>
                </c:pt>
                <c:pt idx="94">
                  <c:v>6.27973599787168E-5</c:v>
                </c:pt>
                <c:pt idx="95">
                  <c:v>5.8723733831200701E-5</c:v>
                </c:pt>
                <c:pt idx="96">
                  <c:v>5.4914503389014097E-5</c:v>
                </c:pt>
                <c:pt idx="97">
                  <c:v>5.1354809937897901E-5</c:v>
                </c:pt>
                <c:pt idx="98">
                  <c:v>4.8029648214154001E-5</c:v>
                </c:pt>
                <c:pt idx="99">
                  <c:v>4.4924189990247498E-5</c:v>
                </c:pt>
                <c:pt idx="100">
                  <c:v>4.2024019619724102E-5</c:v>
                </c:pt>
                <c:pt idx="101">
                  <c:v>3.9315298261399701E-5</c:v>
                </c:pt>
                <c:pt idx="102">
                  <c:v>3.67848723037411E-5</c:v>
                </c:pt>
                <c:pt idx="103">
                  <c:v>3.4420338113072499E-5</c:v>
                </c:pt>
                <c:pt idx="104">
                  <c:v>3.22100731642294E-5</c:v>
                </c:pt>
                <c:pt idx="105">
                  <c:v>3.0143241991353801E-5</c:v>
                </c:pt>
                <c:pt idx="106">
                  <c:v>2.8209783176080801E-5</c:v>
                </c:pt>
                <c:pt idx="107">
                  <c:v>2.6400383346114599E-5</c:v>
                </c:pt>
                <c:pt idx="108">
                  <c:v>2.4706440870936299E-5</c:v>
                </c:pt>
                <c:pt idx="109">
                  <c:v>2.3120025050005201E-5</c:v>
                </c:pt>
                <c:pt idx="110">
                  <c:v>2.1633830615819199E-5</c:v>
                </c:pt>
                <c:pt idx="111">
                  <c:v>2.0241131659659501E-5</c:v>
                </c:pt>
                <c:pt idx="112">
                  <c:v>1.8935735290881398E-5</c:v>
                </c:pt>
                <c:pt idx="113">
                  <c:v>1.7711936739495099E-5</c:v>
                </c:pt>
                <c:pt idx="114">
                  <c:v>1.6564476434943702E-5</c:v>
                </c:pt>
                <c:pt idx="115">
                  <c:v>1.5488499038873699E-5</c:v>
                </c:pt>
                <c:pt idx="116">
                  <c:v>1.44795163414812E-5</c:v>
                </c:pt>
                <c:pt idx="117">
                  <c:v>1.3533372000829E-5</c:v>
                </c:pt>
                <c:pt idx="118">
                  <c:v>1.26462101235347E-5</c:v>
                </c:pt>
                <c:pt idx="119">
                  <c:v>1.181444648779E-5</c:v>
                </c:pt>
                <c:pt idx="120">
                  <c:v>1.1034742630755499E-5</c:v>
                </c:pt>
                <c:pt idx="121">
                  <c:v>1.0303982866943701E-5</c:v>
                </c:pt>
                <c:pt idx="122">
                  <c:v>9.6192533938221897E-6</c:v>
                </c:pt>
                <c:pt idx="123">
                  <c:v>8.9778246392668797E-6</c:v>
                </c:pt>
                <c:pt idx="124">
                  <c:v>8.3771343639682493E-6</c:v>
                </c:pt>
                <c:pt idx="125">
                  <c:v>7.8147741389145103E-6</c:v>
                </c:pt>
                <c:pt idx="126">
                  <c:v>7.2884764890090899E-6</c:v>
                </c:pt>
                <c:pt idx="127">
                  <c:v>6.7961041017028302E-6</c:v>
                </c:pt>
                <c:pt idx="128">
                  <c:v>6.3356400792358099E-6</c:v>
                </c:pt>
                <c:pt idx="129">
                  <c:v>5.9051795009423796E-6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FF-4844-B3AE-86F64923F750}"/>
            </c:ext>
          </c:extLst>
        </c:ser>
        <c:ser>
          <c:idx val="7"/>
          <c:order val="6"/>
          <c:tx>
            <c:strRef>
              <c:f>EA_core_obs_text!$BA$1</c:f>
              <c:strCache>
                <c:ptCount val="1"/>
                <c:pt idx="0">
                  <c:v>Anticipated (t+6|t)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-2.0751635773086301E-4</c:v>
                </c:pt>
                <c:pt idx="8">
                  <c:v>-1.23096478061857E-3</c:v>
                </c:pt>
                <c:pt idx="9">
                  <c:v>-2.2271421222352901E-3</c:v>
                </c:pt>
                <c:pt idx="10">
                  <c:v>-3.0907383331557599E-3</c:v>
                </c:pt>
                <c:pt idx="11">
                  <c:v>-4.0707193382338797E-3</c:v>
                </c:pt>
                <c:pt idx="12">
                  <c:v>-4.5739170744907298E-3</c:v>
                </c:pt>
                <c:pt idx="13">
                  <c:v>-4.3052865181580904E-3</c:v>
                </c:pt>
                <c:pt idx="14">
                  <c:v>-4.0227766538669602E-3</c:v>
                </c:pt>
                <c:pt idx="15">
                  <c:v>-4.1743895891954699E-3</c:v>
                </c:pt>
                <c:pt idx="16">
                  <c:v>-4.8461499310592498E-3</c:v>
                </c:pt>
                <c:pt idx="17">
                  <c:v>-5.8619746497678904E-3</c:v>
                </c:pt>
                <c:pt idx="18">
                  <c:v>-5.7859112526425999E-3</c:v>
                </c:pt>
                <c:pt idx="19">
                  <c:v>-5.0094173911774398E-3</c:v>
                </c:pt>
                <c:pt idx="20">
                  <c:v>-4.0173826357459098E-3</c:v>
                </c:pt>
                <c:pt idx="21">
                  <c:v>-2.9406431263811999E-3</c:v>
                </c:pt>
                <c:pt idx="22">
                  <c:v>-1.85247791544274E-3</c:v>
                </c:pt>
                <c:pt idx="23">
                  <c:v>-1.0769014426426E-3</c:v>
                </c:pt>
                <c:pt idx="24">
                  <c:v>-6.06971711958337E-4</c:v>
                </c:pt>
                <c:pt idx="25">
                  <c:v>3.9655106154334799E-5</c:v>
                </c:pt>
                <c:pt idx="26">
                  <c:v>5.1681619457344397E-4</c:v>
                </c:pt>
                <c:pt idx="27">
                  <c:v>7.8591673264849504E-4</c:v>
                </c:pt>
                <c:pt idx="28">
                  <c:v>8.1160768421462105E-4</c:v>
                </c:pt>
                <c:pt idx="29">
                  <c:v>3.5818273198540102E-4</c:v>
                </c:pt>
                <c:pt idx="30">
                  <c:v>2.94997257910267E-4</c:v>
                </c:pt>
                <c:pt idx="31">
                  <c:v>-3.2636124691620599E-5</c:v>
                </c:pt>
                <c:pt idx="32">
                  <c:v>-5.5075306950591596E-4</c:v>
                </c:pt>
                <c:pt idx="33">
                  <c:v>-7.9045664289623097E-4</c:v>
                </c:pt>
                <c:pt idx="34">
                  <c:v>-1.2564757461919201E-3</c:v>
                </c:pt>
                <c:pt idx="35">
                  <c:v>-1.2674799811374E-3</c:v>
                </c:pt>
                <c:pt idx="36">
                  <c:v>-1.2203667837273799E-3</c:v>
                </c:pt>
                <c:pt idx="37">
                  <c:v>-1.0157890122153199E-3</c:v>
                </c:pt>
                <c:pt idx="38">
                  <c:v>-5.6037815943099601E-4</c:v>
                </c:pt>
                <c:pt idx="39">
                  <c:v>-9.5575879022202702E-5</c:v>
                </c:pt>
                <c:pt idx="40">
                  <c:v>4.1536279085097001E-4</c:v>
                </c:pt>
                <c:pt idx="41">
                  <c:v>9.3016787356958697E-4</c:v>
                </c:pt>
                <c:pt idx="42">
                  <c:v>1.01088454051989E-3</c:v>
                </c:pt>
                <c:pt idx="43">
                  <c:v>1.2881631116234899E-3</c:v>
                </c:pt>
                <c:pt idx="44">
                  <c:v>1.7787359983811801E-3</c:v>
                </c:pt>
                <c:pt idx="45">
                  <c:v>2.3553542258136699E-3</c:v>
                </c:pt>
                <c:pt idx="46">
                  <c:v>3.1458989973476201E-3</c:v>
                </c:pt>
                <c:pt idx="47">
                  <c:v>3.9870633438132599E-3</c:v>
                </c:pt>
                <c:pt idx="48">
                  <c:v>4.5953436883960901E-3</c:v>
                </c:pt>
                <c:pt idx="49">
                  <c:v>5.4204491396481203E-3</c:v>
                </c:pt>
                <c:pt idx="50">
                  <c:v>5.7878752393269997E-3</c:v>
                </c:pt>
                <c:pt idx="51">
                  <c:v>6.2317506945408496E-3</c:v>
                </c:pt>
                <c:pt idx="52">
                  <c:v>6.3263723318440698E-3</c:v>
                </c:pt>
                <c:pt idx="53">
                  <c:v>6.1391921257758497E-3</c:v>
                </c:pt>
                <c:pt idx="54">
                  <c:v>5.7089575527413602E-3</c:v>
                </c:pt>
                <c:pt idx="55">
                  <c:v>5.3458169942288596E-3</c:v>
                </c:pt>
                <c:pt idx="56">
                  <c:v>4.9895779764774703E-3</c:v>
                </c:pt>
                <c:pt idx="57">
                  <c:v>5.5328764526185702E-3</c:v>
                </c:pt>
                <c:pt idx="58">
                  <c:v>6.30143978532782E-3</c:v>
                </c:pt>
                <c:pt idx="59">
                  <c:v>5.4024152248865996E-3</c:v>
                </c:pt>
                <c:pt idx="60">
                  <c:v>4.7944443748448801E-3</c:v>
                </c:pt>
                <c:pt idx="61">
                  <c:v>4.0845595089988801E-3</c:v>
                </c:pt>
                <c:pt idx="62">
                  <c:v>3.7963665987517099E-3</c:v>
                </c:pt>
                <c:pt idx="63">
                  <c:v>3.3582367484852301E-3</c:v>
                </c:pt>
                <c:pt idx="64">
                  <c:v>3.42248129203692E-3</c:v>
                </c:pt>
                <c:pt idx="65">
                  <c:v>3.4869486220001598E-3</c:v>
                </c:pt>
                <c:pt idx="66">
                  <c:v>3.5792375418619501E-3</c:v>
                </c:pt>
                <c:pt idx="67">
                  <c:v>3.5221103418692202E-3</c:v>
                </c:pt>
                <c:pt idx="68">
                  <c:v>3.55878110958052E-3</c:v>
                </c:pt>
                <c:pt idx="69">
                  <c:v>3.3629033721727002E-3</c:v>
                </c:pt>
                <c:pt idx="70">
                  <c:v>3.1620538212484501E-3</c:v>
                </c:pt>
                <c:pt idx="71">
                  <c:v>2.9642466903734201E-3</c:v>
                </c:pt>
                <c:pt idx="72">
                  <c:v>2.7717218070044602E-3</c:v>
                </c:pt>
                <c:pt idx="73">
                  <c:v>2.58543082229945E-3</c:v>
                </c:pt>
                <c:pt idx="74">
                  <c:v>2.40610718738043E-3</c:v>
                </c:pt>
                <c:pt idx="75">
                  <c:v>2.23437866269105E-3</c:v>
                </c:pt>
                <c:pt idx="76">
                  <c:v>2.0708107646871801E-3</c:v>
                </c:pt>
                <c:pt idx="77">
                  <c:v>1.91576161248097E-3</c:v>
                </c:pt>
                <c:pt idx="78">
                  <c:v>1.76938076694721E-3</c:v>
                </c:pt>
                <c:pt idx="79">
                  <c:v>1.6316490361267799E-3</c:v>
                </c:pt>
                <c:pt idx="80">
                  <c:v>1.5024216072134699E-3</c:v>
                </c:pt>
                <c:pt idx="81">
                  <c:v>1.38146404635719E-3</c:v>
                </c:pt>
                <c:pt idx="82">
                  <c:v>1.26848006678503E-3</c:v>
                </c:pt>
                <c:pt idx="83">
                  <c:v>1.1631324531968801E-3</c:v>
                </c:pt>
                <c:pt idx="84">
                  <c:v>1.06505877792706E-3</c:v>
                </c:pt>
                <c:pt idx="85">
                  <c:v>9.7388322581881605E-4</c:v>
                </c:pt>
                <c:pt idx="86">
                  <c:v>8.8922548944214697E-4</c:v>
                </c:pt>
                <c:pt idx="87">
                  <c:v>8.1070742969924204E-4</c:v>
                </c:pt>
                <c:pt idx="88">
                  <c:v>7.3795800688003499E-4</c:v>
                </c:pt>
                <c:pt idx="89">
                  <c:v>6.7061686135350097E-4</c:v>
                </c:pt>
                <c:pt idx="90">
                  <c:v>6.0833683530603301E-4</c:v>
                </c:pt>
                <c:pt idx="91">
                  <c:v>5.5078566476573999E-4</c:v>
                </c:pt>
                <c:pt idx="92">
                  <c:v>4.9764702352295099E-4</c:v>
                </c:pt>
                <c:pt idx="93">
                  <c:v>4.4862106478582499E-4</c:v>
                </c:pt>
                <c:pt idx="94">
                  <c:v>4.0342457752195999E-4</c:v>
                </c:pt>
                <c:pt idx="95">
                  <c:v>3.6179085169951697E-4</c:v>
                </c:pt>
                <c:pt idx="96">
                  <c:v>3.2346932792304202E-4</c:v>
                </c:pt>
                <c:pt idx="97">
                  <c:v>2.88225091193972E-4</c:v>
                </c:pt>
                <c:pt idx="98">
                  <c:v>2.5583825691288798E-4</c:v>
                </c:pt>
                <c:pt idx="99">
                  <c:v>2.2610328689331901E-4</c:v>
                </c:pt>
                <c:pt idx="100">
                  <c:v>1.98828263386907E-4</c:v>
                </c:pt>
                <c:pt idx="101">
                  <c:v>1.7383414538940599E-4</c:v>
                </c:pt>
                <c:pt idx="102">
                  <c:v>1.5095402332576601E-4</c:v>
                </c:pt>
                <c:pt idx="103">
                  <c:v>1.3003238441555701E-4</c:v>
                </c:pt>
                <c:pt idx="104">
                  <c:v>1.10924399554512E-4</c:v>
                </c:pt>
                <c:pt idx="105">
                  <c:v>9.3495236352936204E-5</c:v>
                </c:pt>
                <c:pt idx="106">
                  <c:v>7.7619403748840896E-5</c:v>
                </c:pt>
                <c:pt idx="107">
                  <c:v>6.3180130216444698E-5</c:v>
                </c:pt>
                <c:pt idx="108">
                  <c:v>5.0068778190137603E-5</c:v>
                </c:pt>
                <c:pt idx="109">
                  <c:v>3.8184291684117898E-5</c:v>
                </c:pt>
                <c:pt idx="110">
                  <c:v>2.7432681082295499E-5</c:v>
                </c:pt>
                <c:pt idx="111">
                  <c:v>1.77265404355253E-5</c:v>
                </c:pt>
                <c:pt idx="112">
                  <c:v>8.9845979767133599E-6</c:v>
                </c:pt>
                <c:pt idx="113">
                  <c:v>1.13129692280722E-6</c:v>
                </c:pt>
                <c:pt idx="114">
                  <c:v>-5.9035937471918402E-6</c:v>
                </c:pt>
                <c:pt idx="115">
                  <c:v>-1.2185341924375501E-5</c:v>
                </c:pt>
                <c:pt idx="116">
                  <c:v>-1.7774588789709601E-5</c:v>
                </c:pt>
                <c:pt idx="117">
                  <c:v>-2.2727662085664201E-5</c:v>
                </c:pt>
                <c:pt idx="118">
                  <c:v>-2.7096866983544699E-5</c:v>
                </c:pt>
                <c:pt idx="119">
                  <c:v>-3.0930756855784802E-5</c:v>
                </c:pt>
                <c:pt idx="120">
                  <c:v>-3.4274385318777601E-5</c:v>
                </c:pt>
                <c:pt idx="121">
                  <c:v>-3.7169540434422998E-5</c:v>
                </c:pt>
                <c:pt idx="122">
                  <c:v>-3.9654963757129701E-5</c:v>
                </c:pt>
                <c:pt idx="123">
                  <c:v>-4.1766553804389798E-5</c:v>
                </c:pt>
                <c:pt idx="124">
                  <c:v>-4.3537556526640398E-5</c:v>
                </c:pt>
                <c:pt idx="125">
                  <c:v>-4.4998743042867698E-5</c:v>
                </c:pt>
                <c:pt idx="126">
                  <c:v>-4.6178575363597902E-5</c:v>
                </c:pt>
                <c:pt idx="127">
                  <c:v>-4.71033620774719E-5</c:v>
                </c:pt>
                <c:pt idx="128">
                  <c:v>-4.7797403590621403E-5</c:v>
                </c:pt>
                <c:pt idx="129">
                  <c:v>-4.8283127995762899E-5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FF-4844-B3AE-86F64923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EA_core_obs_text!$BB$1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EA_core_obs_text!$BB$2:$BB$132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-1.129830936243705E-3</c:v>
                </c:pt>
                <c:pt idx="8">
                  <c:v>-4.2521676043275067E-3</c:v>
                </c:pt>
                <c:pt idx="9">
                  <c:v>-5.1448788751202387E-3</c:v>
                </c:pt>
                <c:pt idx="10">
                  <c:v>-5.2854357770939601E-3</c:v>
                </c:pt>
                <c:pt idx="11">
                  <c:v>-8.0219654372177887E-3</c:v>
                </c:pt>
                <c:pt idx="12">
                  <c:v>-5.8205917594739151E-3</c:v>
                </c:pt>
                <c:pt idx="13">
                  <c:v>-3.2043827907175014E-3</c:v>
                </c:pt>
                <c:pt idx="14">
                  <c:v>-4.7257088116790949E-3</c:v>
                </c:pt>
                <c:pt idx="15">
                  <c:v>-7.3787401702301606E-3</c:v>
                </c:pt>
                <c:pt idx="16">
                  <c:v>-1.0079307568939919E-2</c:v>
                </c:pt>
                <c:pt idx="17">
                  <c:v>-1.5207143520450023E-2</c:v>
                </c:pt>
                <c:pt idx="18">
                  <c:v>-1.1938381370084688E-2</c:v>
                </c:pt>
                <c:pt idx="19">
                  <c:v>-8.6644768843028436E-3</c:v>
                </c:pt>
                <c:pt idx="20">
                  <c:v>-7.810962364723552E-3</c:v>
                </c:pt>
                <c:pt idx="21">
                  <c:v>-9.6331955666022293E-3</c:v>
                </c:pt>
                <c:pt idx="22">
                  <c:v>-1.0984925673546277E-2</c:v>
                </c:pt>
                <c:pt idx="23">
                  <c:v>-1.4279903037690694E-2</c:v>
                </c:pt>
                <c:pt idx="24">
                  <c:v>-1.9388008159523535E-2</c:v>
                </c:pt>
                <c:pt idx="25">
                  <c:v>-1.9403120695745617E-2</c:v>
                </c:pt>
                <c:pt idx="26">
                  <c:v>-2.0530513454183295E-2</c:v>
                </c:pt>
                <c:pt idx="27">
                  <c:v>-2.2344351294642531E-2</c:v>
                </c:pt>
                <c:pt idx="28">
                  <c:v>-2.6784690839020332E-2</c:v>
                </c:pt>
                <c:pt idx="29">
                  <c:v>-3.0677891252161332E-2</c:v>
                </c:pt>
                <c:pt idx="30">
                  <c:v>-2.8966747711247253E-2</c:v>
                </c:pt>
                <c:pt idx="31">
                  <c:v>-3.0964517237826665E-2</c:v>
                </c:pt>
                <c:pt idx="32">
                  <c:v>-3.4619067914464459E-2</c:v>
                </c:pt>
                <c:pt idx="33">
                  <c:v>-3.1422164806960251E-2</c:v>
                </c:pt>
                <c:pt idx="34">
                  <c:v>-3.3683332722840229E-2</c:v>
                </c:pt>
                <c:pt idx="35">
                  <c:v>-3.1210178417538481E-2</c:v>
                </c:pt>
                <c:pt idx="36">
                  <c:v>-2.9657842164698932E-2</c:v>
                </c:pt>
                <c:pt idx="37">
                  <c:v>-2.8126146491336483E-2</c:v>
                </c:pt>
                <c:pt idx="38">
                  <c:v>-2.6068859005627214E-2</c:v>
                </c:pt>
                <c:pt idx="39">
                  <c:v>-2.3870453456390061E-2</c:v>
                </c:pt>
                <c:pt idx="40">
                  <c:v>-2.1500914918458201E-2</c:v>
                </c:pt>
                <c:pt idx="41">
                  <c:v>-1.915815910632241E-2</c:v>
                </c:pt>
                <c:pt idx="42">
                  <c:v>-2.0540082307063855E-2</c:v>
                </c:pt>
                <c:pt idx="43">
                  <c:v>-1.714175553437982E-2</c:v>
                </c:pt>
                <c:pt idx="44">
                  <c:v>-1.2919341644991381E-2</c:v>
                </c:pt>
                <c:pt idx="45">
                  <c:v>-8.7842206942541096E-3</c:v>
                </c:pt>
                <c:pt idx="46">
                  <c:v>-5.5197969711455862E-3</c:v>
                </c:pt>
                <c:pt idx="47">
                  <c:v>-2.2864606391818009E-3</c:v>
                </c:pt>
                <c:pt idx="48">
                  <c:v>-1.4783294524287321E-3</c:v>
                </c:pt>
                <c:pt idx="49">
                  <c:v>2.1876489676223316E-3</c:v>
                </c:pt>
                <c:pt idx="50">
                  <c:v>1.5729084756263565E-3</c:v>
                </c:pt>
                <c:pt idx="51">
                  <c:v>3.3390079671063635E-3</c:v>
                </c:pt>
                <c:pt idx="52">
                  <c:v>-3.186546258824135E-3</c:v>
                </c:pt>
                <c:pt idx="53">
                  <c:v>-1.2076316481467408E-2</c:v>
                </c:pt>
                <c:pt idx="54">
                  <c:v>-2.3294524432477016E-2</c:v>
                </c:pt>
                <c:pt idx="55">
                  <c:v>-3.1464569401115888E-2</c:v>
                </c:pt>
                <c:pt idx="56">
                  <c:v>-3.2488979029718007E-2</c:v>
                </c:pt>
                <c:pt idx="57">
                  <c:v>-1.4391356934412684E-2</c:v>
                </c:pt>
                <c:pt idx="58">
                  <c:v>-4.0791348090466611E-3</c:v>
                </c:pt>
                <c:pt idx="59">
                  <c:v>-5.5641376615956492E-3</c:v>
                </c:pt>
                <c:pt idx="60">
                  <c:v>-3.8707669719341628E-3</c:v>
                </c:pt>
                <c:pt idx="61">
                  <c:v>-3.8102758624438148E-3</c:v>
                </c:pt>
                <c:pt idx="62">
                  <c:v>-3.8483239018553238E-3</c:v>
                </c:pt>
                <c:pt idx="63">
                  <c:v>-8.2328780270238076E-3</c:v>
                </c:pt>
                <c:pt idx="64">
                  <c:v>-6.6514324660995033E-3</c:v>
                </c:pt>
                <c:pt idx="65">
                  <c:v>-5.8323080673369854E-3</c:v>
                </c:pt>
                <c:pt idx="66">
                  <c:v>-5.1414664679051911E-3</c:v>
                </c:pt>
                <c:pt idx="67">
                  <c:v>-6.5671117366524548E-3</c:v>
                </c:pt>
                <c:pt idx="68">
                  <c:v>-3.9355644348102676E-3</c:v>
                </c:pt>
                <c:pt idx="69">
                  <c:v>-5.2241984894228488E-3</c:v>
                </c:pt>
                <c:pt idx="70">
                  <c:v>-5.4045176039360073E-3</c:v>
                </c:pt>
                <c:pt idx="71">
                  <c:v>-5.3000290466831464E-3</c:v>
                </c:pt>
                <c:pt idx="72">
                  <c:v>-5.1299217061291221E-3</c:v>
                </c:pt>
                <c:pt idx="73">
                  <c:v>-4.9537209169776414E-3</c:v>
                </c:pt>
                <c:pt idx="74">
                  <c:v>-4.7878328796109437E-3</c:v>
                </c:pt>
                <c:pt idx="75">
                  <c:v>-4.6366108357816065E-3</c:v>
                </c:pt>
                <c:pt idx="76">
                  <c:v>-4.5008683341189494E-3</c:v>
                </c:pt>
                <c:pt idx="77">
                  <c:v>-4.3803816715495478E-3</c:v>
                </c:pt>
                <c:pt idx="78">
                  <c:v>-4.2745876772720222E-3</c:v>
                </c:pt>
                <c:pt idx="79">
                  <c:v>-4.1827858759443835E-3</c:v>
                </c:pt>
                <c:pt idx="80">
                  <c:v>-4.1042057589135783E-3</c:v>
                </c:pt>
                <c:pt idx="81">
                  <c:v>-4.0380374670682846E-3</c:v>
                </c:pt>
                <c:pt idx="82">
                  <c:v>-3.9834517537850845E-3</c:v>
                </c:pt>
                <c:pt idx="83">
                  <c:v>-3.939615583372422E-3</c:v>
                </c:pt>
                <c:pt idx="84">
                  <c:v>-3.9057047819102721E-3</c:v>
                </c:pt>
                <c:pt idx="85">
                  <c:v>-3.8809141136125335E-3</c:v>
                </c:pt>
                <c:pt idx="86">
                  <c:v>-3.864465031447769E-3</c:v>
                </c:pt>
                <c:pt idx="87">
                  <c:v>-3.855611383321618E-3</c:v>
                </c:pt>
                <c:pt idx="88">
                  <c:v>-3.8536433790560595E-3</c:v>
                </c:pt>
                <c:pt idx="89">
                  <c:v>-3.8578901258050908E-3</c:v>
                </c:pt>
                <c:pt idx="90">
                  <c:v>-3.8677209974396563E-3</c:v>
                </c:pt>
                <c:pt idx="91">
                  <c:v>-3.8825460830636091E-3</c:v>
                </c:pt>
                <c:pt idx="92">
                  <c:v>-3.9018159166367898E-3</c:v>
                </c:pt>
                <c:pt idx="93">
                  <c:v>-3.9250206569304454E-3</c:v>
                </c:pt>
                <c:pt idx="94">
                  <c:v>-3.951688859230606E-3</c:v>
                </c:pt>
                <c:pt idx="95">
                  <c:v>-3.9813859511711475E-3</c:v>
                </c:pt>
                <c:pt idx="96">
                  <c:v>-4.0137125070522934E-3</c:v>
                </c:pt>
                <c:pt idx="97">
                  <c:v>-4.0483023920391374E-3</c:v>
                </c:pt>
                <c:pt idx="98">
                  <c:v>-4.084820837603708E-3</c:v>
                </c:pt>
                <c:pt idx="99">
                  <c:v>-4.1229624920632053E-3</c:v>
                </c:pt>
                <c:pt idx="100">
                  <c:v>-4.1624494829488861E-3</c:v>
                </c:pt>
                <c:pt idx="101">
                  <c:v>-4.2030295179116429E-3</c:v>
                </c:pt>
                <c:pt idx="102">
                  <c:v>-4.2444740437960768E-3</c:v>
                </c:pt>
                <c:pt idx="103">
                  <c:v>-4.2865764802163661E-3</c:v>
                </c:pt>
                <c:pt idx="104">
                  <c:v>-4.3291505337732517E-3</c:v>
                </c:pt>
                <c:pt idx="105">
                  <c:v>-4.3720286041323449E-3</c:v>
                </c:pt>
                <c:pt idx="106">
                  <c:v>-4.4150602804057301E-3</c:v>
                </c:pt>
                <c:pt idx="107">
                  <c:v>-4.4581109329427052E-3</c:v>
                </c:pt>
                <c:pt idx="108">
                  <c:v>-4.501060396345377E-3</c:v>
                </c:pt>
                <c:pt idx="109">
                  <c:v>-4.5438017458134406E-3</c:v>
                </c:pt>
                <c:pt idx="110">
                  <c:v>-4.5862401586540926E-3</c:v>
                </c:pt>
                <c:pt idx="111">
                  <c:v>-4.6282918636980277E-3</c:v>
                </c:pt>
                <c:pt idx="112">
                  <c:v>-4.6698831680369972E-3</c:v>
                </c:pt>
                <c:pt idx="113">
                  <c:v>-4.710949560959115E-3</c:v>
                </c:pt>
                <c:pt idx="114">
                  <c:v>-4.7514348893393709E-3</c:v>
                </c:pt>
                <c:pt idx="115">
                  <c:v>-4.7912905994400906E-3</c:v>
                </c:pt>
                <c:pt idx="116">
                  <c:v>-4.8304750410035208E-3</c:v>
                </c:pt>
                <c:pt idx="117">
                  <c:v>-4.868952828729684E-3</c:v>
                </c:pt>
                <c:pt idx="118">
                  <c:v>-4.9066942571460766E-3</c:v>
                </c:pt>
                <c:pt idx="119">
                  <c:v>-4.9436747659350874E-3</c:v>
                </c:pt>
                <c:pt idx="120">
                  <c:v>-4.9798744497960255E-3</c:v>
                </c:pt>
                <c:pt idx="121">
                  <c:v>-5.0152776085995495E-3</c:v>
                </c:pt>
                <c:pt idx="122">
                  <c:v>-5.0498723396417873E-3</c:v>
                </c:pt>
                <c:pt idx="123">
                  <c:v>-5.0836501606783546E-3</c:v>
                </c:pt>
                <c:pt idx="124">
                  <c:v>-5.1166056694331736E-3</c:v>
                </c:pt>
                <c:pt idx="125">
                  <c:v>-5.1487362289971738E-3</c:v>
                </c:pt>
                <c:pt idx="126">
                  <c:v>-5.1800416822656231E-3</c:v>
                </c:pt>
                <c:pt idx="127">
                  <c:v>-5.2105240910159754E-3</c:v>
                </c:pt>
                <c:pt idx="128">
                  <c:v>-5.2401874963731365E-3</c:v>
                </c:pt>
                <c:pt idx="129">
                  <c:v>-5.2690377012781084E-3</c:v>
                </c:pt>
                <c:pt idx="130">
                  <c:v>-2.1474791283584236E-3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FF-4844-B3AE-86F64923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  <c:min val="-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550347222222223"/>
          <c:y val="1.7361111111111112E-2"/>
          <c:w val="0.65341435185185182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EA_core_obs_text!$AT$1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4.6497079678585983E-4</c:v>
                </c:pt>
                <c:pt idx="8">
                  <c:v>1.5857018174498744E-3</c:v>
                </c:pt>
                <c:pt idx="9">
                  <c:v>1.7667107406038537E-3</c:v>
                </c:pt>
                <c:pt idx="10">
                  <c:v>1.6502576329437881E-3</c:v>
                </c:pt>
                <c:pt idx="11">
                  <c:v>4.874514246488923E-4</c:v>
                </c:pt>
                <c:pt idx="12">
                  <c:v>1.7073824210811356E-3</c:v>
                </c:pt>
                <c:pt idx="13">
                  <c:v>1.4526358145645511E-3</c:v>
                </c:pt>
                <c:pt idx="14">
                  <c:v>1.952147499992762E-4</c:v>
                </c:pt>
                <c:pt idx="15">
                  <c:v>-5.3130632636322339E-4</c:v>
                </c:pt>
                <c:pt idx="16">
                  <c:v>-3.202338684269437E-4</c:v>
                </c:pt>
                <c:pt idx="17">
                  <c:v>-2.0931483155797138E-3</c:v>
                </c:pt>
                <c:pt idx="18">
                  <c:v>-1.3018836486245484E-3</c:v>
                </c:pt>
                <c:pt idx="19">
                  <c:v>7.6325319195266923E-5</c:v>
                </c:pt>
                <c:pt idx="20">
                  <c:v>-1.1347210944426082E-5</c:v>
                </c:pt>
                <c:pt idx="21">
                  <c:v>-2.7751937332146908E-3</c:v>
                </c:pt>
                <c:pt idx="22">
                  <c:v>-5.1075879041533262E-3</c:v>
                </c:pt>
                <c:pt idx="23">
                  <c:v>-8.0835701050288589E-3</c:v>
                </c:pt>
                <c:pt idx="24">
                  <c:v>-1.2231492143775868E-2</c:v>
                </c:pt>
                <c:pt idx="25">
                  <c:v>-1.3492585129275753E-2</c:v>
                </c:pt>
                <c:pt idx="26">
                  <c:v>-1.4704334243187582E-2</c:v>
                </c:pt>
                <c:pt idx="27">
                  <c:v>-1.6045456908289041E-2</c:v>
                </c:pt>
                <c:pt idx="28">
                  <c:v>-1.9386486407781671E-2</c:v>
                </c:pt>
                <c:pt idx="29">
                  <c:v>-2.0591172003875183E-2</c:v>
                </c:pt>
                <c:pt idx="30">
                  <c:v>-2.0072620722649509E-2</c:v>
                </c:pt>
                <c:pt idx="31">
                  <c:v>-2.053893353606525E-2</c:v>
                </c:pt>
                <c:pt idx="32">
                  <c:v>-2.265331979923909E-2</c:v>
                </c:pt>
                <c:pt idx="33">
                  <c:v>-2.0441528864687947E-2</c:v>
                </c:pt>
                <c:pt idx="34">
                  <c:v>-2.1051861689109476E-2</c:v>
                </c:pt>
                <c:pt idx="35">
                  <c:v>-2.0294938761292482E-2</c:v>
                </c:pt>
                <c:pt idx="36">
                  <c:v>-1.9065810890597147E-2</c:v>
                </c:pt>
                <c:pt idx="37">
                  <c:v>-1.8451269853798115E-2</c:v>
                </c:pt>
                <c:pt idx="38">
                  <c:v>-1.8153206112363665E-2</c:v>
                </c:pt>
                <c:pt idx="39">
                  <c:v>-1.7016129363034128E-2</c:v>
                </c:pt>
                <c:pt idx="40">
                  <c:v>-1.5946715663200044E-2</c:v>
                </c:pt>
                <c:pt idx="41">
                  <c:v>-1.487478033069317E-2</c:v>
                </c:pt>
                <c:pt idx="42">
                  <c:v>-1.5109042686131557E-2</c:v>
                </c:pt>
                <c:pt idx="43">
                  <c:v>-1.3175670136791103E-2</c:v>
                </c:pt>
                <c:pt idx="44">
                  <c:v>-1.1407095980162641E-2</c:v>
                </c:pt>
                <c:pt idx="45">
                  <c:v>-8.8728432587106242E-3</c:v>
                </c:pt>
                <c:pt idx="46">
                  <c:v>-8.0037286355276686E-3</c:v>
                </c:pt>
                <c:pt idx="47">
                  <c:v>-6.6349284710902545E-3</c:v>
                </c:pt>
                <c:pt idx="48">
                  <c:v>-5.9412090673893738E-3</c:v>
                </c:pt>
                <c:pt idx="49">
                  <c:v>-4.65216517232259E-3</c:v>
                </c:pt>
                <c:pt idx="50">
                  <c:v>-4.2843286700010603E-3</c:v>
                </c:pt>
                <c:pt idx="51">
                  <c:v>-3.7628654025538867E-3</c:v>
                </c:pt>
                <c:pt idx="52">
                  <c:v>-8.9590566620015681E-3</c:v>
                </c:pt>
                <c:pt idx="53">
                  <c:v>-1.5944701587476059E-2</c:v>
                </c:pt>
                <c:pt idx="54">
                  <c:v>-2.4809806205360746E-2</c:v>
                </c:pt>
                <c:pt idx="55">
                  <c:v>-3.184525199184432E-2</c:v>
                </c:pt>
                <c:pt idx="56">
                  <c:v>-3.2320740598587007E-2</c:v>
                </c:pt>
                <c:pt idx="57">
                  <c:v>-1.9310637529426182E-2</c:v>
                </c:pt>
                <c:pt idx="58">
                  <c:v>-1.2091418632749309E-2</c:v>
                </c:pt>
                <c:pt idx="59">
                  <c:v>-1.2281951447034475E-2</c:v>
                </c:pt>
                <c:pt idx="60">
                  <c:v>-8.8278253106148768E-3</c:v>
                </c:pt>
                <c:pt idx="61">
                  <c:v>-5.9769928713689904E-3</c:v>
                </c:pt>
                <c:pt idx="62">
                  <c:v>-5.388200253240826E-3</c:v>
                </c:pt>
                <c:pt idx="63">
                  <c:v>-8.3748866001275273E-3</c:v>
                </c:pt>
                <c:pt idx="64">
                  <c:v>-7.6813242002684631E-3</c:v>
                </c:pt>
                <c:pt idx="65">
                  <c:v>-7.6287529333850445E-3</c:v>
                </c:pt>
                <c:pt idx="66">
                  <c:v>-7.8782845845315475E-3</c:v>
                </c:pt>
                <c:pt idx="67">
                  <c:v>-9.6157242007972599E-3</c:v>
                </c:pt>
                <c:pt idx="68">
                  <c:v>-8.3042102545340876E-3</c:v>
                </c:pt>
                <c:pt idx="69">
                  <c:v>-9.4501075410006151E-3</c:v>
                </c:pt>
                <c:pt idx="70">
                  <c:v>-9.4894278454599225E-3</c:v>
                </c:pt>
                <c:pt idx="71">
                  <c:v>-9.2328286429628204E-3</c:v>
                </c:pt>
                <c:pt idx="72">
                  <c:v>-8.8985902309742758E-3</c:v>
                </c:pt>
                <c:pt idx="73">
                  <c:v>-8.5489753427396824E-3</c:v>
                </c:pt>
                <c:pt idx="74">
                  <c:v>-8.2040576944181175E-3</c:v>
                </c:pt>
                <c:pt idx="75">
                  <c:v>-7.8717196576905159E-3</c:v>
                </c:pt>
                <c:pt idx="76">
                  <c:v>-7.5557655735682874E-3</c:v>
                </c:pt>
                <c:pt idx="77">
                  <c:v>-7.2582607422430074E-3</c:v>
                </c:pt>
                <c:pt idx="78">
                  <c:v>-6.9803074053661424E-3</c:v>
                </c:pt>
                <c:pt idx="79">
                  <c:v>-6.7223717529777431E-3</c:v>
                </c:pt>
                <c:pt idx="80">
                  <c:v>-6.4844645497942298E-3</c:v>
                </c:pt>
                <c:pt idx="81">
                  <c:v>-6.2662623846445522E-3</c:v>
                </c:pt>
                <c:pt idx="82">
                  <c:v>-6.0671975699150248E-3</c:v>
                </c:pt>
                <c:pt idx="83">
                  <c:v>-5.8865276272076477E-3</c:v>
                </c:pt>
                <c:pt idx="84">
                  <c:v>-5.7233897910999873E-3</c:v>
                </c:pt>
                <c:pt idx="85">
                  <c:v>-5.576843872966193E-3</c:v>
                </c:pt>
                <c:pt idx="86">
                  <c:v>-5.4459058453269985E-3</c:v>
                </c:pt>
                <c:pt idx="87">
                  <c:v>-5.3295739486023423E-3</c:v>
                </c:pt>
                <c:pt idx="88">
                  <c:v>-5.2268487472800825E-3</c:v>
                </c:pt>
                <c:pt idx="89">
                  <c:v>-5.1367482936690578E-3</c:v>
                </c:pt>
                <c:pt idx="90">
                  <c:v>-5.0583193426676498E-3</c:v>
                </c:pt>
                <c:pt idx="91">
                  <c:v>-4.9906453935622055E-3</c:v>
                </c:pt>
                <c:pt idx="92">
                  <c:v>-4.9328521982101615E-3</c:v>
                </c:pt>
                <c:pt idx="93">
                  <c:v>-4.8841112579641726E-3</c:v>
                </c:pt>
                <c:pt idx="94">
                  <c:v>-4.8436417422576027E-3</c:v>
                </c:pt>
                <c:pt idx="95">
                  <c:v>-4.8107111777196997E-3</c:v>
                </c:pt>
                <c:pt idx="96">
                  <c:v>-4.784635198873846E-3</c:v>
                </c:pt>
                <c:pt idx="97">
                  <c:v>-4.7647765897613804E-3</c:v>
                </c:pt>
                <c:pt idx="98">
                  <c:v>-4.7505438075058377E-3</c:v>
                </c:pt>
                <c:pt idx="99">
                  <c:v>-4.7413891384640045E-3</c:v>
                </c:pt>
                <c:pt idx="100">
                  <c:v>-4.7368066070093695E-3</c:v>
                </c:pt>
                <c:pt idx="101">
                  <c:v>-4.7363297337615975E-3</c:v>
                </c:pt>
                <c:pt idx="102">
                  <c:v>-4.7395292157976793E-3</c:v>
                </c:pt>
                <c:pt idx="103">
                  <c:v>-4.7460105895402796E-3</c:v>
                </c:pt>
                <c:pt idx="104">
                  <c:v>-4.7554119166784981E-3</c:v>
                </c:pt>
                <c:pt idx="105">
                  <c:v>-4.767401529035765E-3</c:v>
                </c:pt>
                <c:pt idx="106">
                  <c:v>-4.7816758533466616E-3</c:v>
                </c:pt>
                <c:pt idx="107">
                  <c:v>-4.7979573338220484E-3</c:v>
                </c:pt>
                <c:pt idx="108">
                  <c:v>-4.8159924623354467E-3</c:v>
                </c:pt>
                <c:pt idx="109">
                  <c:v>-4.8355499223842226E-3</c:v>
                </c:pt>
                <c:pt idx="110">
                  <c:v>-4.8564188487492136E-3</c:v>
                </c:pt>
                <c:pt idx="111">
                  <c:v>-4.8784072046461624E-3</c:v>
                </c:pt>
                <c:pt idx="112">
                  <c:v>-4.9013402706552592E-3</c:v>
                </c:pt>
                <c:pt idx="113">
                  <c:v>-4.925059245000093E-3</c:v>
                </c:pt>
                <c:pt idx="114">
                  <c:v>-4.9494199487298838E-3</c:v>
                </c:pt>
                <c:pt idx="115">
                  <c:v>-4.9742916303323623E-3</c:v>
                </c:pt>
                <c:pt idx="116">
                  <c:v>-4.9995558652438082E-3</c:v>
                </c:pt>
                <c:pt idx="117">
                  <c:v>-5.025105541557327E-3</c:v>
                </c:pt>
                <c:pt idx="118">
                  <c:v>-5.05084392917232E-3</c:v>
                </c:pt>
                <c:pt idx="119">
                  <c:v>-5.0766838239710843E-3</c:v>
                </c:pt>
                <c:pt idx="120">
                  <c:v>-5.1025467619585357E-3</c:v>
                </c:pt>
                <c:pt idx="121">
                  <c:v>-5.1283622975486489E-3</c:v>
                </c:pt>
                <c:pt idx="122">
                  <c:v>-5.1540673419019356E-3</c:v>
                </c:pt>
                <c:pt idx="123">
                  <c:v>-5.1796055542603359E-3</c:v>
                </c:pt>
                <c:pt idx="124">
                  <c:v>-5.2049267840486016E-3</c:v>
                </c:pt>
                <c:pt idx="125">
                  <c:v>-5.2299865572904541E-3</c:v>
                </c:pt>
                <c:pt idx="126">
                  <c:v>-5.2547456053708697E-3</c:v>
                </c:pt>
                <c:pt idx="127">
                  <c:v>-5.279169430682849E-3</c:v>
                </c:pt>
                <c:pt idx="128">
                  <c:v>-5.3032279079150415E-3</c:v>
                </c:pt>
                <c:pt idx="129">
                  <c:v>-5.3268949157705405E-3</c:v>
                </c:pt>
                <c:pt idx="130">
                  <c:v>-6.0524818776224098E-3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6-4640-A7C1-0AFBAFF4F908}"/>
            </c:ext>
          </c:extLst>
        </c:ser>
        <c:ser>
          <c:idx val="2"/>
          <c:order val="1"/>
          <c:tx>
            <c:strRef>
              <c:f>EA_core_obs_text!$AV$1</c:f>
              <c:strCache>
                <c:ptCount val="1"/>
                <c:pt idx="0">
                  <c:v>Anticipated (t+1|t)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1.2838121117781485E-6</c:v>
                </c:pt>
                <c:pt idx="8">
                  <c:v>6.776642681988347E-7</c:v>
                </c:pt>
                <c:pt idx="9">
                  <c:v>1.0807636423867823E-6</c:v>
                </c:pt>
                <c:pt idx="10">
                  <c:v>1.5799078263258414E-6</c:v>
                </c:pt>
                <c:pt idx="11">
                  <c:v>1.8490809343531385E-6</c:v>
                </c:pt>
                <c:pt idx="12">
                  <c:v>2.7913779393539604E-6</c:v>
                </c:pt>
                <c:pt idx="13">
                  <c:v>3.7122362504543368E-6</c:v>
                </c:pt>
                <c:pt idx="14">
                  <c:v>4.5423226972062569E-6</c:v>
                </c:pt>
                <c:pt idx="15">
                  <c:v>5.5712694717008717E-6</c:v>
                </c:pt>
                <c:pt idx="16">
                  <c:v>6.4862623802041878E-6</c:v>
                </c:pt>
                <c:pt idx="17">
                  <c:v>7.8216096949301188E-6</c:v>
                </c:pt>
                <c:pt idx="18">
                  <c:v>1.1124804467621584E-5</c:v>
                </c:pt>
                <c:pt idx="19">
                  <c:v>1.524955150083604E-5</c:v>
                </c:pt>
                <c:pt idx="20">
                  <c:v>1.7009068843838317E-5</c:v>
                </c:pt>
                <c:pt idx="21">
                  <c:v>1.7213288994111881E-5</c:v>
                </c:pt>
                <c:pt idx="22">
                  <c:v>1.6456848424303465E-5</c:v>
                </c:pt>
                <c:pt idx="23">
                  <c:v>1.5508310358257328E-5</c:v>
                </c:pt>
                <c:pt idx="24">
                  <c:v>1.430467325876297E-5</c:v>
                </c:pt>
                <c:pt idx="25">
                  <c:v>1.3560959929712079E-5</c:v>
                </c:pt>
                <c:pt idx="26">
                  <c:v>1.2722786028249802E-5</c:v>
                </c:pt>
                <c:pt idx="27">
                  <c:v>1.1761297130047822E-5</c:v>
                </c:pt>
                <c:pt idx="28">
                  <c:v>1.0962764543436733E-5</c:v>
                </c:pt>
                <c:pt idx="29">
                  <c:v>1.017019057361594E-5</c:v>
                </c:pt>
                <c:pt idx="30">
                  <c:v>9.719089803016951E-6</c:v>
                </c:pt>
                <c:pt idx="31">
                  <c:v>8.4396819260594148E-6</c:v>
                </c:pt>
                <c:pt idx="32">
                  <c:v>7.2945929100860792E-6</c:v>
                </c:pt>
                <c:pt idx="33">
                  <c:v>7.184680692892604E-6</c:v>
                </c:pt>
                <c:pt idx="34">
                  <c:v>6.2978178003516231E-6</c:v>
                </c:pt>
                <c:pt idx="35">
                  <c:v>6.154275105239703E-6</c:v>
                </c:pt>
                <c:pt idx="36">
                  <c:v>5.3504259375038609E-6</c:v>
                </c:pt>
                <c:pt idx="37">
                  <c:v>4.3871387914805943E-6</c:v>
                </c:pt>
                <c:pt idx="38">
                  <c:v>3.6898395015104456E-6</c:v>
                </c:pt>
                <c:pt idx="39">
                  <c:v>2.9653948042761584E-6</c:v>
                </c:pt>
                <c:pt idx="40">
                  <c:v>2.3721646708767027E-6</c:v>
                </c:pt>
                <c:pt idx="41">
                  <c:v>1.9474602684712377E-6</c:v>
                </c:pt>
                <c:pt idx="42">
                  <c:v>1.0266536254136435E-6</c:v>
                </c:pt>
                <c:pt idx="43">
                  <c:v>7.1986230307818615E-7</c:v>
                </c:pt>
                <c:pt idx="44">
                  <c:v>8.7159145115777424E-7</c:v>
                </c:pt>
                <c:pt idx="45">
                  <c:v>7.8210519460115547E-7</c:v>
                </c:pt>
                <c:pt idx="46">
                  <c:v>8.4957971212562386E-7</c:v>
                </c:pt>
                <c:pt idx="47">
                  <c:v>7.1888967346657225E-7</c:v>
                </c:pt>
                <c:pt idx="48">
                  <c:v>1.282984021552495E-7</c:v>
                </c:pt>
                <c:pt idx="49">
                  <c:v>2.7408818312889307E-7</c:v>
                </c:pt>
                <c:pt idx="50">
                  <c:v>-5.3220557555026433E-7</c:v>
                </c:pt>
                <c:pt idx="51">
                  <c:v>-6.434332101886851E-7</c:v>
                </c:pt>
                <c:pt idx="52">
                  <c:v>-1.414831564743812E-6</c:v>
                </c:pt>
                <c:pt idx="53">
                  <c:v>-2.3724676010109206E-6</c:v>
                </c:pt>
                <c:pt idx="54">
                  <c:v>-3.5169086708430693E-6</c:v>
                </c:pt>
                <c:pt idx="55">
                  <c:v>-5.1805962184592075E-6</c:v>
                </c:pt>
                <c:pt idx="56">
                  <c:v>-6.2877628772528708E-6</c:v>
                </c:pt>
                <c:pt idx="57">
                  <c:v>-5.6466402145820792E-6</c:v>
                </c:pt>
                <c:pt idx="58">
                  <c:v>-5.4922181438519406E-6</c:v>
                </c:pt>
                <c:pt idx="59">
                  <c:v>-6.175238809917287E-6</c:v>
                </c:pt>
                <c:pt idx="60">
                  <c:v>-6.3419833526231191E-6</c:v>
                </c:pt>
                <c:pt idx="61">
                  <c:v>-6.7605791714336242E-6</c:v>
                </c:pt>
                <c:pt idx="62">
                  <c:v>-6.9510823105608212E-6</c:v>
                </c:pt>
                <c:pt idx="63">
                  <c:v>-7.1323899645665838E-6</c:v>
                </c:pt>
                <c:pt idx="64">
                  <c:v>-6.6716674662076141E-6</c:v>
                </c:pt>
                <c:pt idx="65">
                  <c:v>-6.2314889080610003E-6</c:v>
                </c:pt>
                <c:pt idx="66">
                  <c:v>-5.8989905806090691E-6</c:v>
                </c:pt>
                <c:pt idx="67">
                  <c:v>-5.7904558659940298E-6</c:v>
                </c:pt>
                <c:pt idx="68">
                  <c:v>-5.1737609592358918E-6</c:v>
                </c:pt>
                <c:pt idx="69">
                  <c:v>-4.9180436640311981E-6</c:v>
                </c:pt>
                <c:pt idx="70">
                  <c:v>-4.591875697666079E-6</c:v>
                </c:pt>
                <c:pt idx="71">
                  <c:v>-4.2591385023227726E-6</c:v>
                </c:pt>
                <c:pt idx="72">
                  <c:v>-3.9373112935350103E-6</c:v>
                </c:pt>
                <c:pt idx="73">
                  <c:v>-3.6314282216710791E-6</c:v>
                </c:pt>
                <c:pt idx="74">
                  <c:v>-3.3429613234369305E-6</c:v>
                </c:pt>
                <c:pt idx="75">
                  <c:v>-3.0722024475559705E-6</c:v>
                </c:pt>
                <c:pt idx="76">
                  <c:v>-2.8189476776834356E-6</c:v>
                </c:pt>
                <c:pt idx="77">
                  <c:v>-2.5827283661903859E-6</c:v>
                </c:pt>
                <c:pt idx="78">
                  <c:v>-2.3629130843721091E-6</c:v>
                </c:pt>
                <c:pt idx="79">
                  <c:v>-2.1587667691620891E-6</c:v>
                </c:pt>
                <c:pt idx="80">
                  <c:v>-1.9694913576684257E-6</c:v>
                </c:pt>
                <c:pt idx="81">
                  <c:v>-1.7942557452780394E-6</c:v>
                </c:pt>
                <c:pt idx="82">
                  <c:v>-1.6322183032550397E-6</c:v>
                </c:pt>
                <c:pt idx="83">
                  <c:v>-1.4825437456665939E-6</c:v>
                </c:pt>
                <c:pt idx="84">
                  <c:v>-1.3444155647052376E-6</c:v>
                </c:pt>
                <c:pt idx="85">
                  <c:v>-1.2170449599928218E-6</c:v>
                </c:pt>
                <c:pt idx="86">
                  <c:v>-1.0996769950200001E-6</c:v>
                </c:pt>
                <c:pt idx="87">
                  <c:v>-9.9159457171168329E-7</c:v>
                </c:pt>
                <c:pt idx="88">
                  <c:v>-8.9212070244899695E-7</c:v>
                </c:pt>
                <c:pt idx="89">
                  <c:v>-8.0061947030225748E-7</c:v>
                </c:pt>
                <c:pt idx="90">
                  <c:v>-7.1649599215180494E-7</c:v>
                </c:pt>
                <c:pt idx="91">
                  <c:v>-6.3919564064149905E-7</c:v>
                </c:pt>
                <c:pt idx="92">
                  <c:v>-5.682027294657981E-7</c:v>
                </c:pt>
                <c:pt idx="93">
                  <c:v>-5.030388261385565E-7</c:v>
                </c:pt>
                <c:pt idx="94">
                  <c:v>-4.432608208425069E-7</c:v>
                </c:pt>
                <c:pt idx="95">
                  <c:v>-3.8845885330211976E-7</c:v>
                </c:pt>
                <c:pt idx="96">
                  <c:v>-3.3825417599999604E-7</c:v>
                </c:pt>
                <c:pt idx="97">
                  <c:v>-2.9229701271055149E-7</c:v>
                </c:pt>
                <c:pt idx="98">
                  <c:v>-2.5026445733149009E-7</c:v>
                </c:pt>
                <c:pt idx="99">
                  <c:v>-2.1185844486878119E-7</c:v>
                </c:pt>
                <c:pt idx="100">
                  <c:v>-1.7680381683457229E-7</c:v>
                </c:pt>
                <c:pt idx="101">
                  <c:v>-1.4484649513916139E-7</c:v>
                </c:pt>
                <c:pt idx="102">
                  <c:v>-1.1575177388646831E-7</c:v>
                </c:pt>
                <c:pt idx="103">
                  <c:v>-8.930273132640218E-8</c:v>
                </c:pt>
                <c:pt idx="104">
                  <c:v>-6.5298763173304644E-8</c:v>
                </c:pt>
                <c:pt idx="105">
                  <c:v>-4.3554234124666934E-8</c:v>
                </c:pt>
                <c:pt idx="106">
                  <c:v>-2.3897243073278614E-8</c:v>
                </c:pt>
                <c:pt idx="107">
                  <c:v>-6.168496065974337E-9</c:v>
                </c:pt>
                <c:pt idx="108">
                  <c:v>9.779719234657169E-9</c:v>
                </c:pt>
                <c:pt idx="109">
                  <c:v>2.4084465577005546E-8</c:v>
                </c:pt>
                <c:pt idx="110">
                  <c:v>3.6873001505806928E-8</c:v>
                </c:pt>
                <c:pt idx="111">
                  <c:v>4.8263547306107919E-8</c:v>
                </c:pt>
                <c:pt idx="112">
                  <c:v>5.8365979574178917E-8</c:v>
                </c:pt>
                <c:pt idx="113">
                  <c:v>6.7282460351222669E-8</c:v>
                </c:pt>
                <c:pt idx="114">
                  <c:v>7.5108007821978717E-8</c:v>
                </c:pt>
                <c:pt idx="115">
                  <c:v>8.193101416231415E-8</c:v>
                </c:pt>
                <c:pt idx="116">
                  <c:v>8.7833716757447427E-8</c:v>
                </c:pt>
                <c:pt idx="117">
                  <c:v>9.2892627693374256E-8</c:v>
                </c:pt>
                <c:pt idx="118">
                  <c:v>9.7178925566664849E-8</c:v>
                </c:pt>
                <c:pt idx="119">
                  <c:v>1.0075881414146138E-7</c:v>
                </c:pt>
                <c:pt idx="120">
                  <c:v>1.0369385211869704E-7</c:v>
                </c:pt>
                <c:pt idx="121">
                  <c:v>1.0604125632590496E-7</c:v>
                </c:pt>
                <c:pt idx="122">
                  <c:v>1.0785418173525941E-7</c:v>
                </c:pt>
                <c:pt idx="123">
                  <c:v>1.0918198123377427E-7</c:v>
                </c:pt>
                <c:pt idx="124">
                  <c:v>1.100704463108604E-7</c:v>
                </c:pt>
                <c:pt idx="125">
                  <c:v>1.1056203182902773E-7</c:v>
                </c:pt>
                <c:pt idx="126">
                  <c:v>1.1069606562519011E-7</c:v>
                </c:pt>
                <c:pt idx="127">
                  <c:v>1.1050894520702079E-7</c:v>
                </c:pt>
                <c:pt idx="128">
                  <c:v>1.1003432152233169E-7</c:v>
                </c:pt>
                <c:pt idx="129">
                  <c:v>1.0930327283539901E-7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6-4640-A7C1-0AFBAFF4F908}"/>
            </c:ext>
          </c:extLst>
        </c:ser>
        <c:ser>
          <c:idx val="3"/>
          <c:order val="2"/>
          <c:tx>
            <c:strRef>
              <c:f>EA_core_obs_text!$AW$1</c:f>
              <c:strCache>
                <c:ptCount val="1"/>
                <c:pt idx="0">
                  <c:v>Anticipated (t+2|t)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-2.7349225163453202E-4</c:v>
                </c:pt>
                <c:pt idx="8">
                  <c:v>-1.41276708989224E-3</c:v>
                </c:pt>
                <c:pt idx="9">
                  <c:v>-1.6191497924089499E-3</c:v>
                </c:pt>
                <c:pt idx="10">
                  <c:v>-1.55710707832046E-3</c:v>
                </c:pt>
                <c:pt idx="11">
                  <c:v>-1.69946170274215E-3</c:v>
                </c:pt>
                <c:pt idx="12">
                  <c:v>-1.4779849350166001E-3</c:v>
                </c:pt>
                <c:pt idx="13">
                  <c:v>-1.17109372216317E-3</c:v>
                </c:pt>
                <c:pt idx="14">
                  <c:v>-1.66992587264935E-3</c:v>
                </c:pt>
                <c:pt idx="15">
                  <c:v>-2.3950546610418399E-3</c:v>
                </c:pt>
                <c:pt idx="16">
                  <c:v>-3.25287122545647E-3</c:v>
                </c:pt>
                <c:pt idx="17">
                  <c:v>-4.2743591349370096E-3</c:v>
                </c:pt>
                <c:pt idx="18">
                  <c:v>-4.5156428479131696E-3</c:v>
                </c:pt>
                <c:pt idx="19">
                  <c:v>-5.3113756000699999E-3</c:v>
                </c:pt>
                <c:pt idx="20">
                  <c:v>-5.9328377040812601E-3</c:v>
                </c:pt>
                <c:pt idx="21">
                  <c:v>-6.1811085641072499E-3</c:v>
                </c:pt>
                <c:pt idx="22">
                  <c:v>-6.2377772360511204E-3</c:v>
                </c:pt>
                <c:pt idx="23">
                  <c:v>-6.35150161815145E-3</c:v>
                </c:pt>
                <c:pt idx="24">
                  <c:v>-6.5754556510033701E-3</c:v>
                </c:pt>
                <c:pt idx="25">
                  <c:v>-6.2842246726368903E-3</c:v>
                </c:pt>
                <c:pt idx="26">
                  <c:v>-6.10105132791138E-3</c:v>
                </c:pt>
                <c:pt idx="27">
                  <c:v>-6.0631574128722204E-3</c:v>
                </c:pt>
                <c:pt idx="28">
                  <c:v>-6.2003568021107196E-3</c:v>
                </c:pt>
                <c:pt idx="29">
                  <c:v>-6.5873811191607904E-3</c:v>
                </c:pt>
                <c:pt idx="30">
                  <c:v>-6.1528918619879703E-3</c:v>
                </c:pt>
                <c:pt idx="31">
                  <c:v>-6.2593301438762499E-3</c:v>
                </c:pt>
                <c:pt idx="32">
                  <c:v>-6.3182769525549302E-3</c:v>
                </c:pt>
                <c:pt idx="33">
                  <c:v>-5.7897988726684996E-3</c:v>
                </c:pt>
                <c:pt idx="34">
                  <c:v>-5.9610024559675302E-3</c:v>
                </c:pt>
                <c:pt idx="35">
                  <c:v>-5.3246909662352203E-3</c:v>
                </c:pt>
                <c:pt idx="36">
                  <c:v>-5.04455636970435E-3</c:v>
                </c:pt>
                <c:pt idx="37">
                  <c:v>-4.6435019252166702E-3</c:v>
                </c:pt>
                <c:pt idx="38">
                  <c:v>-4.0356029515242701E-3</c:v>
                </c:pt>
                <c:pt idx="39">
                  <c:v>-3.6124976117046701E-3</c:v>
                </c:pt>
                <c:pt idx="40">
                  <c:v>-3.1903604331473502E-3</c:v>
                </c:pt>
                <c:pt idx="41">
                  <c:v>-2.78898508326852E-3</c:v>
                </c:pt>
                <c:pt idx="42">
                  <c:v>-2.9627022578582098E-3</c:v>
                </c:pt>
                <c:pt idx="43">
                  <c:v>-2.5469796025245901E-3</c:v>
                </c:pt>
                <c:pt idx="44">
                  <c:v>-1.8742361489576501E-3</c:v>
                </c:pt>
                <c:pt idx="45">
                  <c:v>-1.5516245939872701E-3</c:v>
                </c:pt>
                <c:pt idx="46">
                  <c:v>-1.1254743918942499E-3</c:v>
                </c:pt>
                <c:pt idx="47">
                  <c:v>-8.2063248819652602E-4</c:v>
                </c:pt>
                <c:pt idx="48">
                  <c:v>-9.29862389986713E-4</c:v>
                </c:pt>
                <c:pt idx="49">
                  <c:v>-4.3340335900143802E-4</c:v>
                </c:pt>
                <c:pt idx="50">
                  <c:v>-6.0008068475392296E-4</c:v>
                </c:pt>
                <c:pt idx="51">
                  <c:v>-3.15747638945929E-4</c:v>
                </c:pt>
                <c:pt idx="52">
                  <c:v>-6.5831177951114397E-4</c:v>
                </c:pt>
                <c:pt idx="53">
                  <c:v>-1.1321669085573301E-3</c:v>
                </c:pt>
                <c:pt idx="54">
                  <c:v>-1.5524844451442199E-3</c:v>
                </c:pt>
                <c:pt idx="55">
                  <c:v>-1.7244669441196501E-3</c:v>
                </c:pt>
                <c:pt idx="56">
                  <c:v>-1.5515590633841099E-3</c:v>
                </c:pt>
                <c:pt idx="57">
                  <c:v>-3.4704445239785997E-5</c:v>
                </c:pt>
                <c:pt idx="58">
                  <c:v>8.8488658631646899E-4</c:v>
                </c:pt>
                <c:pt idx="59">
                  <c:v>1.2730506389280101E-3</c:v>
                </c:pt>
                <c:pt idx="60">
                  <c:v>1.2256884739159E-3</c:v>
                </c:pt>
                <c:pt idx="61">
                  <c:v>5.3410364775352505E-4</c:v>
                </c:pt>
                <c:pt idx="62">
                  <c:v>3.4356595643991701E-4</c:v>
                </c:pt>
                <c:pt idx="63">
                  <c:v>-6.8347999149231902E-6</c:v>
                </c:pt>
                <c:pt idx="64">
                  <c:v>1.71365194301387E-4</c:v>
                </c:pt>
                <c:pt idx="65">
                  <c:v>2.3121466778963599E-4</c:v>
                </c:pt>
                <c:pt idx="66">
                  <c:v>2.62048670340853E-4</c:v>
                </c:pt>
                <c:pt idx="67">
                  <c:v>1.6696805709148701E-4</c:v>
                </c:pt>
                <c:pt idx="68">
                  <c:v>4.6696204323293201E-4</c:v>
                </c:pt>
                <c:pt idx="69">
                  <c:v>4.3781898293460098E-4</c:v>
                </c:pt>
                <c:pt idx="70">
                  <c:v>4.3181206206277501E-4</c:v>
                </c:pt>
                <c:pt idx="71">
                  <c:v>4.2997375089281998E-4</c:v>
                </c:pt>
                <c:pt idx="72">
                  <c:v>4.2781030367144897E-4</c:v>
                </c:pt>
                <c:pt idx="73">
                  <c:v>4.2445911725419401E-4</c:v>
                </c:pt>
                <c:pt idx="74">
                  <c:v>4.1992352066699801E-4</c:v>
                </c:pt>
                <c:pt idx="75">
                  <c:v>4.14381192359591E-4</c:v>
                </c:pt>
                <c:pt idx="76">
                  <c:v>4.0801944720669699E-4</c:v>
                </c:pt>
                <c:pt idx="77">
                  <c:v>4.0100150997535102E-4</c:v>
                </c:pt>
                <c:pt idx="78">
                  <c:v>3.9346372617821103E-4</c:v>
                </c:pt>
                <c:pt idx="79">
                  <c:v>3.8551907000083902E-4</c:v>
                </c:pt>
                <c:pt idx="80">
                  <c:v>3.7726122634751299E-4</c:v>
                </c:pt>
                <c:pt idx="81">
                  <c:v>3.6876811397856802E-4</c:v>
                </c:pt>
                <c:pt idx="82">
                  <c:v>3.6010475863434901E-4</c:v>
                </c:pt>
                <c:pt idx="83">
                  <c:v>3.5132561404527197E-4</c:v>
                </c:pt>
                <c:pt idx="84">
                  <c:v>3.4247644116192002E-4</c:v>
                </c:pt>
                <c:pt idx="85">
                  <c:v>3.3359583224701301E-4</c:v>
                </c:pt>
                <c:pt idx="86">
                  <c:v>3.2471644990650302E-4</c:v>
                </c:pt>
                <c:pt idx="87">
                  <c:v>3.1586603326250098E-4</c:v>
                </c:pt>
                <c:pt idx="88">
                  <c:v>3.0706821698700499E-4</c:v>
                </c:pt>
                <c:pt idx="89">
                  <c:v>2.9834319528187998E-4</c:v>
                </c:pt>
                <c:pt idx="90">
                  <c:v>2.8970826195795398E-4</c:v>
                </c:pt>
                <c:pt idx="91">
                  <c:v>2.8117824928397501E-4</c:v>
                </c:pt>
                <c:pt idx="92">
                  <c:v>2.72765884123948E-4</c:v>
                </c:pt>
                <c:pt idx="93">
                  <c:v>2.6448207859352998E-4</c:v>
                </c:pt>
                <c:pt idx="94">
                  <c:v>2.56336167447912E-4</c:v>
                </c:pt>
                <c:pt idx="95">
                  <c:v>2.48336102703916E-4</c:v>
                </c:pt>
                <c:pt idx="96">
                  <c:v>2.4048861462233601E-4</c:v>
                </c:pt>
                <c:pt idx="97">
                  <c:v>2.32799345667444E-4</c:v>
                </c:pt>
                <c:pt idx="98">
                  <c:v>2.25272962817157E-4</c:v>
                </c:pt>
                <c:pt idx="99">
                  <c:v>2.17913253308665E-4</c:v>
                </c:pt>
                <c:pt idx="100">
                  <c:v>2.10723207128005E-4</c:v>
                </c:pt>
                <c:pt idx="101">
                  <c:v>2.03705088797079E-4</c:v>
                </c:pt>
                <c:pt idx="102">
                  <c:v>1.9686050107825499E-4</c:v>
                </c:pt>
                <c:pt idx="103">
                  <c:v>1.90190442084237E-4</c:v>
                </c:pt>
                <c:pt idx="104">
                  <c:v>1.8369535721429701E-4</c:v>
                </c:pt>
                <c:pt idx="105">
                  <c:v>1.7737518676064199E-4</c:v>
                </c:pt>
                <c:pt idx="106">
                  <c:v>1.7122941053937499E-4</c:v>
                </c:pt>
                <c:pt idx="107">
                  <c:v>1.6525708883552401E-4</c:v>
                </c:pt>
                <c:pt idx="108">
                  <c:v>1.5945690152729901E-4</c:v>
                </c:pt>
                <c:pt idx="109">
                  <c:v>1.5382718485668E-4</c:v>
                </c:pt>
                <c:pt idx="110">
                  <c:v>1.4836596622380601E-4</c:v>
                </c:pt>
                <c:pt idx="111">
                  <c:v>1.4307099667210099E-4</c:v>
                </c:pt>
                <c:pt idx="112">
                  <c:v>1.3793978248521899E-4</c:v>
                </c:pt>
                <c:pt idx="113">
                  <c:v>1.32969614408118E-4</c:v>
                </c:pt>
                <c:pt idx="114">
                  <c:v>1.2815759522499801E-4</c:v>
                </c:pt>
                <c:pt idx="115">
                  <c:v>1.2350066629362999E-4</c:v>
                </c:pt>
                <c:pt idx="116">
                  <c:v>1.18995631837037E-4</c:v>
                </c:pt>
                <c:pt idx="117">
                  <c:v>1.14639181525433E-4</c:v>
                </c:pt>
                <c:pt idx="118">
                  <c:v>1.10427912480837E-4</c:v>
                </c:pt>
                <c:pt idx="119">
                  <c:v>1.0635834857275399E-4</c:v>
                </c:pt>
                <c:pt idx="120">
                  <c:v>1.02426958892287E-4</c:v>
                </c:pt>
                <c:pt idx="121">
                  <c:v>9.86301744942963E-5</c:v>
                </c:pt>
                <c:pt idx="122">
                  <c:v>9.4964403873909394E-5</c:v>
                </c:pt>
                <c:pt idx="123">
                  <c:v>9.1426046799902795E-5</c:v>
                </c:pt>
                <c:pt idx="124">
                  <c:v>8.8011507148877399E-5</c:v>
                </c:pt>
                <c:pt idx="125">
                  <c:v>8.4717204185125102E-5</c:v>
                </c:pt>
                <c:pt idx="126">
                  <c:v>8.1539582708067799E-5</c:v>
                </c:pt>
                <c:pt idx="127">
                  <c:v>7.8475122022858502E-5</c:v>
                </c:pt>
                <c:pt idx="128">
                  <c:v>7.5520344378077198E-5</c:v>
                </c:pt>
                <c:pt idx="129">
                  <c:v>7.2671821116365707E-5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96-4640-A7C1-0AFBAFF4F908}"/>
            </c:ext>
          </c:extLst>
        </c:ser>
        <c:ser>
          <c:idx val="4"/>
          <c:order val="3"/>
          <c:tx>
            <c:strRef>
              <c:f>EA_core_obs_text!$AX$1</c:f>
              <c:strCache>
                <c:ptCount val="1"/>
                <c:pt idx="0">
                  <c:v>Anticipated (t+3|t)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-7.1186815429058405E-4</c:v>
                </c:pt>
                <c:pt idx="8">
                  <c:v>-1.50849745780279E-3</c:v>
                </c:pt>
                <c:pt idx="9">
                  <c:v>-1.47906908107842E-3</c:v>
                </c:pt>
                <c:pt idx="10">
                  <c:v>-1.12988809083391E-3</c:v>
                </c:pt>
                <c:pt idx="11">
                  <c:v>-1.2798720538609301E-3</c:v>
                </c:pt>
                <c:pt idx="12">
                  <c:v>-8.1833132721253999E-4</c:v>
                </c:pt>
                <c:pt idx="13">
                  <c:v>-1.3549240340804399E-5</c:v>
                </c:pt>
                <c:pt idx="14">
                  <c:v>-6.8778233364152896E-5</c:v>
                </c:pt>
                <c:pt idx="15">
                  <c:v>-3.5144438689238501E-4</c:v>
                </c:pt>
                <c:pt idx="16">
                  <c:v>-7.6879446522237695E-4</c:v>
                </c:pt>
                <c:pt idx="17">
                  <c:v>-1.2073613353757999E-3</c:v>
                </c:pt>
                <c:pt idx="18">
                  <c:v>-3.8647653692880298E-4</c:v>
                </c:pt>
                <c:pt idx="19">
                  <c:v>1.3523909256907201E-4</c:v>
                </c:pt>
                <c:pt idx="20">
                  <c:v>2.23754486827765E-4</c:v>
                </c:pt>
                <c:pt idx="21">
                  <c:v>1.65522593742473E-4</c:v>
                </c:pt>
                <c:pt idx="22">
                  <c:v>7.64123858632004E-5</c:v>
                </c:pt>
                <c:pt idx="23">
                  <c:v>-3.0527742087560402E-4</c:v>
                </c:pt>
                <c:pt idx="24">
                  <c:v>-7.48838167963228E-4</c:v>
                </c:pt>
                <c:pt idx="25">
                  <c:v>-6.6473620261575596E-4</c:v>
                </c:pt>
                <c:pt idx="26">
                  <c:v>-8.2760537550852198E-4</c:v>
                </c:pt>
                <c:pt idx="27">
                  <c:v>-1.08087144260471E-3</c:v>
                </c:pt>
                <c:pt idx="28">
                  <c:v>-1.42209762371559E-3</c:v>
                </c:pt>
                <c:pt idx="29">
                  <c:v>-2.04044623594024E-3</c:v>
                </c:pt>
                <c:pt idx="30">
                  <c:v>-1.7203178821700799E-3</c:v>
                </c:pt>
                <c:pt idx="31">
                  <c:v>-2.0445579357874998E-3</c:v>
                </c:pt>
                <c:pt idx="32">
                  <c:v>-2.3374208396931199E-3</c:v>
                </c:pt>
                <c:pt idx="33">
                  <c:v>-2.0337660289415599E-3</c:v>
                </c:pt>
                <c:pt idx="34">
                  <c:v>-2.3600806989265699E-3</c:v>
                </c:pt>
                <c:pt idx="35">
                  <c:v>-1.9490719253001301E-3</c:v>
                </c:pt>
                <c:pt idx="36">
                  <c:v>-1.8993106779552299E-3</c:v>
                </c:pt>
                <c:pt idx="37">
                  <c:v>-1.7766911646011001E-3</c:v>
                </c:pt>
                <c:pt idx="38">
                  <c:v>-1.5225357086090499E-3</c:v>
                </c:pt>
                <c:pt idx="39">
                  <c:v>-1.4126307255723999E-3</c:v>
                </c:pt>
                <c:pt idx="40">
                  <c:v>-1.2503794631912801E-3</c:v>
                </c:pt>
                <c:pt idx="41">
                  <c:v>-1.08107774741128E-3</c:v>
                </c:pt>
                <c:pt idx="42">
                  <c:v>-1.4010696256172501E-3</c:v>
                </c:pt>
                <c:pt idx="43">
                  <c:v>-1.1245944053106501E-3</c:v>
                </c:pt>
                <c:pt idx="44">
                  <c:v>-6.3810796530061598E-4</c:v>
                </c:pt>
                <c:pt idx="45">
                  <c:v>-4.22569943292483E-4</c:v>
                </c:pt>
                <c:pt idx="46">
                  <c:v>-5.5599078674362002E-5</c:v>
                </c:pt>
                <c:pt idx="47">
                  <c:v>1.5031157527545201E-4</c:v>
                </c:pt>
                <c:pt idx="48">
                  <c:v>-3.1867020011677697E-5</c:v>
                </c:pt>
                <c:pt idx="49">
                  <c:v>3.2394576947591898E-4</c:v>
                </c:pt>
                <c:pt idx="50">
                  <c:v>-8.5511017211547998E-5</c:v>
                </c:pt>
                <c:pt idx="51">
                  <c:v>1.15491042951276E-4</c:v>
                </c:pt>
                <c:pt idx="52">
                  <c:v>-2.6951802386543302E-4</c:v>
                </c:pt>
                <c:pt idx="53">
                  <c:v>-7.5196004721833599E-4</c:v>
                </c:pt>
                <c:pt idx="54">
                  <c:v>-1.33302871427876E-3</c:v>
                </c:pt>
                <c:pt idx="55">
                  <c:v>-1.5942707326965699E-3</c:v>
                </c:pt>
                <c:pt idx="56">
                  <c:v>-1.6977825660569E-3</c:v>
                </c:pt>
                <c:pt idx="57">
                  <c:v>-5.5483678038648E-4</c:v>
                </c:pt>
                <c:pt idx="58">
                  <c:v>2.3050403230584402E-5</c:v>
                </c:pt>
                <c:pt idx="59">
                  <c:v>2.6597838242992101E-5</c:v>
                </c:pt>
                <c:pt idx="60">
                  <c:v>-4.1132141376243298E-4</c:v>
                </c:pt>
                <c:pt idx="61">
                  <c:v>-9.2183200054440895E-4</c:v>
                </c:pt>
                <c:pt idx="62">
                  <c:v>-1.0407076861618199E-3</c:v>
                </c:pt>
                <c:pt idx="63">
                  <c:v>-1.2347105862065E-3</c:v>
                </c:pt>
                <c:pt idx="64">
                  <c:v>-1.01879032808893E-3</c:v>
                </c:pt>
                <c:pt idx="65">
                  <c:v>-8.7793764060872803E-4</c:v>
                </c:pt>
                <c:pt idx="66">
                  <c:v>-7.1422886926963904E-4</c:v>
                </c:pt>
                <c:pt idx="67">
                  <c:v>-5.9016365093755797E-4</c:v>
                </c:pt>
                <c:pt idx="68">
                  <c:v>-2.30705547632492E-4</c:v>
                </c:pt>
                <c:pt idx="69">
                  <c:v>-1.9649175162505999E-4</c:v>
                </c:pt>
                <c:pt idx="70">
                  <c:v>-1.5906279234867399E-4</c:v>
                </c:pt>
                <c:pt idx="71">
                  <c:v>-1.2520297236751001E-4</c:v>
                </c:pt>
                <c:pt idx="72">
                  <c:v>-9.61831294055137E-5</c:v>
                </c:pt>
                <c:pt idx="73">
                  <c:v>-7.1630659703725204E-5</c:v>
                </c:pt>
                <c:pt idx="74">
                  <c:v>-5.0892933878277003E-5</c:v>
                </c:pt>
                <c:pt idx="75">
                  <c:v>-3.3358582374187701E-5</c:v>
                </c:pt>
                <c:pt idx="76">
                  <c:v>-1.85126522223022E-5</c:v>
                </c:pt>
                <c:pt idx="77">
                  <c:v>-5.9303294719370502E-6</c:v>
                </c:pt>
                <c:pt idx="78">
                  <c:v>4.73915309218142E-6</c:v>
                </c:pt>
                <c:pt idx="79">
                  <c:v>1.3786988772857001E-5</c:v>
                </c:pt>
                <c:pt idx="80">
                  <c:v>2.1456141263698201E-5</c:v>
                </c:pt>
                <c:pt idx="81">
                  <c:v>2.7950096370687999E-5</c:v>
                </c:pt>
                <c:pt idx="82">
                  <c:v>3.3439728852613303E-5</c:v>
                </c:pt>
                <c:pt idx="83">
                  <c:v>3.8068806351709798E-5</c:v>
                </c:pt>
                <c:pt idx="84">
                  <c:v>4.1958480556658601E-5</c:v>
                </c:pt>
                <c:pt idx="85">
                  <c:v>4.5210998633749E-5</c:v>
                </c:pt>
                <c:pt idx="86">
                  <c:v>4.79127919561506E-5</c:v>
                </c:pt>
                <c:pt idx="87">
                  <c:v>5.0137058082988497E-5</c:v>
                </c:pt>
                <c:pt idx="88">
                  <c:v>5.1945923917884302E-5</c:v>
                </c:pt>
                <c:pt idx="89">
                  <c:v>5.3392257570727902E-5</c:v>
                </c:pt>
                <c:pt idx="90">
                  <c:v>5.4521186299005799E-5</c:v>
                </c:pt>
                <c:pt idx="91">
                  <c:v>5.5371366802781097E-5</c:v>
                </c:pt>
                <c:pt idx="92">
                  <c:v>5.5976047108607902E-5</c:v>
                </c:pt>
                <c:pt idx="93">
                  <c:v>5.63639519057801E-5</c:v>
                </c:pt>
                <c:pt idx="94">
                  <c:v>5.6560021022278299E-5</c:v>
                </c:pt>
                <c:pt idx="95">
                  <c:v>5.6586022378901598E-5</c:v>
                </c:pt>
                <c:pt idx="96">
                  <c:v>5.64610612263649E-5</c:v>
                </c:pt>
                <c:pt idx="97">
                  <c:v>5.6202001941230103E-5</c:v>
                </c:pt>
                <c:pt idx="98">
                  <c:v>5.5823815947597598E-5</c:v>
                </c:pt>
                <c:pt idx="99">
                  <c:v>5.5339869597936797E-5</c:v>
                </c:pt>
                <c:pt idx="100">
                  <c:v>5.4762160628385398E-5</c:v>
                </c:pt>
                <c:pt idx="101">
                  <c:v>5.4101513002890997E-5</c:v>
                </c:pt>
                <c:pt idx="102">
                  <c:v>5.3367736652099E-5</c:v>
                </c:pt>
                <c:pt idx="103">
                  <c:v>5.2569758834941597E-5</c:v>
                </c:pt>
                <c:pt idx="104">
                  <c:v>5.1715732207746598E-5</c:v>
                </c:pt>
                <c:pt idx="105">
                  <c:v>5.0813123153581303E-5</c:v>
                </c:pt>
                <c:pt idx="106">
                  <c:v>4.9868785101381202E-5</c:v>
                </c:pt>
                <c:pt idx="107">
                  <c:v>4.8889018855469099E-5</c:v>
                </c:pt>
                <c:pt idx="108">
                  <c:v>4.7879623288338199E-5</c:v>
                </c:pt>
                <c:pt idx="109">
                  <c:v>4.68459368851981E-5</c:v>
                </c:pt>
                <c:pt idx="110">
                  <c:v>4.5792874336925097E-5</c:v>
                </c:pt>
                <c:pt idx="111">
                  <c:v>4.4724956471675598E-5</c:v>
                </c:pt>
                <c:pt idx="112">
                  <c:v>4.3646337166691697E-5</c:v>
                </c:pt>
                <c:pt idx="113">
                  <c:v>4.2560826818416297E-5</c:v>
                </c:pt>
                <c:pt idx="114">
                  <c:v>4.1471913325707899E-5</c:v>
                </c:pt>
                <c:pt idx="115">
                  <c:v>4.0382781119063698E-5</c:v>
                </c:pt>
                <c:pt idx="116">
                  <c:v>3.9296328502302899E-5</c:v>
                </c:pt>
                <c:pt idx="117">
                  <c:v>3.8215184572365501E-5</c:v>
                </c:pt>
                <c:pt idx="118">
                  <c:v>3.7141724562594902E-5</c:v>
                </c:pt>
                <c:pt idx="119">
                  <c:v>3.6078084186819099E-5</c:v>
                </c:pt>
                <c:pt idx="120">
                  <c:v>3.5026174316499203E-5</c:v>
                </c:pt>
                <c:pt idx="121">
                  <c:v>3.3987694436632403E-5</c:v>
                </c:pt>
                <c:pt idx="122">
                  <c:v>3.29641457241791E-5</c:v>
                </c:pt>
                <c:pt idx="123">
                  <c:v>3.1956844126490499E-5</c:v>
                </c:pt>
                <c:pt idx="124">
                  <c:v>3.0966932085263398E-5</c:v>
                </c:pt>
                <c:pt idx="125">
                  <c:v>2.9995391215287199E-5</c:v>
                </c:pt>
                <c:pt idx="126">
                  <c:v>2.9043053362265402E-5</c:v>
                </c:pt>
                <c:pt idx="127">
                  <c:v>2.8110611727250001E-5</c:v>
                </c:pt>
                <c:pt idx="128">
                  <c:v>2.7198631902258701E-5</c:v>
                </c:pt>
                <c:pt idx="129">
                  <c:v>2.6307561640237499E-5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96-4640-A7C1-0AFBAFF4F908}"/>
            </c:ext>
          </c:extLst>
        </c:ser>
        <c:ser>
          <c:idx val="5"/>
          <c:order val="4"/>
          <c:tx>
            <c:strRef>
              <c:f>EA_core_obs_text!$AY$1</c:f>
              <c:strCache>
                <c:ptCount val="1"/>
                <c:pt idx="0">
                  <c:v>Anticipated (t+4|t)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-2.20211154111638E-4</c:v>
                </c:pt>
                <c:pt idx="8">
                  <c:v>-8.5595594502274597E-4</c:v>
                </c:pt>
                <c:pt idx="9">
                  <c:v>-9.0193870084798102E-4</c:v>
                </c:pt>
                <c:pt idx="10">
                  <c:v>-7.4591147117830604E-4</c:v>
                </c:pt>
                <c:pt idx="11">
                  <c:v>-1.0192943605602501E-3</c:v>
                </c:pt>
                <c:pt idx="12">
                  <c:v>-7.2008531176725999E-4</c:v>
                </c:pt>
                <c:pt idx="13">
                  <c:v>-3.24274731511309E-6</c:v>
                </c:pt>
                <c:pt idx="14">
                  <c:v>-2.0697933322821801E-5</c:v>
                </c:pt>
                <c:pt idx="15">
                  <c:v>-3.6478837707187801E-4</c:v>
                </c:pt>
                <c:pt idx="16">
                  <c:v>-8.1241022196198998E-4</c:v>
                </c:pt>
                <c:pt idx="17">
                  <c:v>-1.2510342156213301E-3</c:v>
                </c:pt>
                <c:pt idx="18">
                  <c:v>-3.3736246233262402E-4</c:v>
                </c:pt>
                <c:pt idx="19">
                  <c:v>3.8187076762952101E-4</c:v>
                </c:pt>
                <c:pt idx="20">
                  <c:v>6.1182578350304996E-4</c:v>
                </c:pt>
                <c:pt idx="21">
                  <c:v>6.7535245786842703E-4</c:v>
                </c:pt>
                <c:pt idx="22">
                  <c:v>6.8439995042357505E-4</c:v>
                </c:pt>
                <c:pt idx="23">
                  <c:v>3.8293816957413098E-4</c:v>
                </c:pt>
                <c:pt idx="24">
                  <c:v>-1.45813360497015E-5</c:v>
                </c:pt>
                <c:pt idx="25">
                  <c:v>9.8463525022296494E-5</c:v>
                </c:pt>
                <c:pt idx="26">
                  <c:v>-1.1197430939135999E-4</c:v>
                </c:pt>
                <c:pt idx="27">
                  <c:v>-3.7682695196439298E-4</c:v>
                </c:pt>
                <c:pt idx="28">
                  <c:v>-6.9640917693680705E-4</c:v>
                </c:pt>
                <c:pt idx="29">
                  <c:v>-1.30381952792024E-3</c:v>
                </c:pt>
                <c:pt idx="30">
                  <c:v>-1.0035729577029201E-3</c:v>
                </c:pt>
                <c:pt idx="31">
                  <c:v>-1.33274154620055E-3</c:v>
                </c:pt>
                <c:pt idx="32">
                  <c:v>-1.61393043626167E-3</c:v>
                </c:pt>
                <c:pt idx="33">
                  <c:v>-1.35396693955458E-3</c:v>
                </c:pt>
                <c:pt idx="34">
                  <c:v>-1.6740595320086E-3</c:v>
                </c:pt>
                <c:pt idx="35">
                  <c:v>-1.2955924139079701E-3</c:v>
                </c:pt>
                <c:pt idx="36">
                  <c:v>-1.2789704340487799E-3</c:v>
                </c:pt>
                <c:pt idx="37">
                  <c:v>-1.14837154107094E-3</c:v>
                </c:pt>
                <c:pt idx="38">
                  <c:v>-9.0726540687979796E-4</c:v>
                </c:pt>
                <c:pt idx="39">
                  <c:v>-8.5726921255080402E-4</c:v>
                </c:pt>
                <c:pt idx="40">
                  <c:v>-7.4742354539969404E-4</c:v>
                </c:pt>
                <c:pt idx="41">
                  <c:v>-6.5541969755944496E-4</c:v>
                </c:pt>
                <c:pt idx="42">
                  <c:v>-1.0381642003731699E-3</c:v>
                </c:pt>
                <c:pt idx="43">
                  <c:v>-7.9860130683950803E-4</c:v>
                </c:pt>
                <c:pt idx="44">
                  <c:v>-3.7721380573563202E-4</c:v>
                </c:pt>
                <c:pt idx="45">
                  <c:v>-1.5858204168717099E-4</c:v>
                </c:pt>
                <c:pt idx="46">
                  <c:v>2.29445709876152E-4</c:v>
                </c:pt>
                <c:pt idx="47">
                  <c:v>4.6481110771434599E-4</c:v>
                </c:pt>
                <c:pt idx="48">
                  <c:v>3.21380165568818E-4</c:v>
                </c:pt>
                <c:pt idx="49">
                  <c:v>6.66528315407255E-4</c:v>
                </c:pt>
                <c:pt idx="50">
                  <c:v>2.6690003047669098E-4</c:v>
                </c:pt>
                <c:pt idx="51">
                  <c:v>4.5243824329244098E-4</c:v>
                </c:pt>
                <c:pt idx="52">
                  <c:v>1.09173890905367E-4</c:v>
                </c:pt>
                <c:pt idx="53">
                  <c:v>-2.8273855655625002E-4</c:v>
                </c:pt>
                <c:pt idx="54">
                  <c:v>-7.7695489804074903E-4</c:v>
                </c:pt>
                <c:pt idx="55">
                  <c:v>-9.5844913111653397E-4</c:v>
                </c:pt>
                <c:pt idx="56">
                  <c:v>-1.06593365798435E-3</c:v>
                </c:pt>
                <c:pt idx="57">
                  <c:v>-4.3258118609390503E-5</c:v>
                </c:pt>
                <c:pt idx="58">
                  <c:v>4.4570704091917402E-4</c:v>
                </c:pt>
                <c:pt idx="59">
                  <c:v>4.3308535868646903E-4</c:v>
                </c:pt>
                <c:pt idx="60">
                  <c:v>2.1985309839323E-4</c:v>
                </c:pt>
                <c:pt idx="61">
                  <c:v>-2.5971161463633698E-4</c:v>
                </c:pt>
                <c:pt idx="62">
                  <c:v>-2.76418109124154E-4</c:v>
                </c:pt>
                <c:pt idx="63">
                  <c:v>-5.0730749000527098E-4</c:v>
                </c:pt>
                <c:pt idx="64">
                  <c:v>-3.2240994541909897E-4</c:v>
                </c:pt>
                <c:pt idx="65">
                  <c:v>-1.6619349356705699E-4</c:v>
                </c:pt>
                <c:pt idx="66">
                  <c:v>1.18400577786559E-4</c:v>
                </c:pt>
                <c:pt idx="67">
                  <c:v>2.5517992894297199E-4</c:v>
                </c:pt>
                <c:pt idx="68">
                  <c:v>5.5611379949915796E-4</c:v>
                </c:pt>
                <c:pt idx="69">
                  <c:v>5.5586594880363495E-4</c:v>
                </c:pt>
                <c:pt idx="70">
                  <c:v>5.4968216194328703E-4</c:v>
                </c:pt>
                <c:pt idx="71">
                  <c:v>5.37939254185992E-4</c:v>
                </c:pt>
                <c:pt idx="72">
                  <c:v>5.2153818750344495E-4</c:v>
                </c:pt>
                <c:pt idx="73">
                  <c:v>5.0152369925893204E-4</c:v>
                </c:pt>
                <c:pt idx="74">
                  <c:v>4.7904147775223999E-4</c:v>
                </c:pt>
                <c:pt idx="75">
                  <c:v>4.5505702284120899E-4</c:v>
                </c:pt>
                <c:pt idx="76">
                  <c:v>4.3032146817001399E-4</c:v>
                </c:pt>
                <c:pt idx="77">
                  <c:v>4.0540156938106899E-4</c:v>
                </c:pt>
                <c:pt idx="78">
                  <c:v>3.8071824348673202E-4</c:v>
                </c:pt>
                <c:pt idx="79">
                  <c:v>3.5657954522427799E-4</c:v>
                </c:pt>
                <c:pt idx="80">
                  <c:v>3.3320633714417597E-4</c:v>
                </c:pt>
                <c:pt idx="81">
                  <c:v>3.1075190873863703E-4</c:v>
                </c:pt>
                <c:pt idx="82">
                  <c:v>2.8931707518608997E-4</c:v>
                </c:pt>
                <c:pt idx="83">
                  <c:v>2.6896195530756701E-4</c:v>
                </c:pt>
                <c:pt idx="84">
                  <c:v>2.4971526879635699E-4</c:v>
                </c:pt>
                <c:pt idx="85">
                  <c:v>2.3158173418913401E-4</c:v>
                </c:pt>
                <c:pt idx="86">
                  <c:v>2.14547979182633E-4</c:v>
                </c:pt>
                <c:pt idx="87">
                  <c:v>1.9858726414412301E-4</c:v>
                </c:pt>
                <c:pt idx="88">
                  <c:v>1.8366324789908999E-4</c:v>
                </c:pt>
                <c:pt idx="89">
                  <c:v>1.69732974830694E-4</c:v>
                </c:pt>
                <c:pt idx="90">
                  <c:v>1.56749230173502E-4</c:v>
                </c:pt>
                <c:pt idx="91">
                  <c:v>1.44662378298576E-4</c:v>
                </c:pt>
                <c:pt idx="92">
                  <c:v>1.3342178299957601E-4</c:v>
                </c:pt>
                <c:pt idx="93">
                  <c:v>1.2297688696261101E-4</c:v>
                </c:pt>
                <c:pt idx="94">
                  <c:v>1.1327801787697201E-4</c:v>
                </c:pt>
                <c:pt idx="95">
                  <c:v>1.04276974788319E-4</c:v>
                </c:pt>
                <c:pt idx="96">
                  <c:v>9.5927438836795805E-5</c:v>
                </c:pt>
                <c:pt idx="97">
                  <c:v>8.8185245994409897E-5</c:v>
                </c:pt>
                <c:pt idx="98">
                  <c:v>8.1008550467664893E-5</c:v>
                </c:pt>
                <c:pt idx="99">
                  <c:v>7.4357905055499803E-5</c:v>
                </c:pt>
                <c:pt idx="100">
                  <c:v>6.8196277114296295E-5</c:v>
                </c:pt>
                <c:pt idx="101">
                  <c:v>6.2489016894318102E-5</c:v>
                </c:pt>
                <c:pt idx="102">
                  <c:v>5.7203790415627502E-5</c:v>
                </c:pt>
                <c:pt idx="103">
                  <c:v>5.2310488607432101E-5</c:v>
                </c:pt>
                <c:pt idx="104">
                  <c:v>4.7781119527634503E-5</c:v>
                </c:pt>
                <c:pt idx="105">
                  <c:v>4.3589690879031101E-5</c:v>
                </c:pt>
                <c:pt idx="106">
                  <c:v>3.9712087618326503E-5</c:v>
                </c:pt>
                <c:pt idx="107">
                  <c:v>3.6125948121856698E-5</c:v>
                </c:pt>
                <c:pt idx="108">
                  <c:v>3.2810542394123802E-5</c:v>
                </c:pt>
                <c:pt idx="109">
                  <c:v>2.9746653629203401E-5</c:v>
                </c:pt>
                <c:pt idx="110">
                  <c:v>2.69164648347697E-5</c:v>
                </c:pt>
                <c:pt idx="111">
                  <c:v>2.4303452161866801E-5</c:v>
                </c:pt>
                <c:pt idx="112">
                  <c:v>2.1892283719182601E-5</c:v>
                </c:pt>
                <c:pt idx="113">
                  <c:v>1.9668726691790498E-5</c:v>
                </c:pt>
                <c:pt idx="114">
                  <c:v>1.7619560144233001E-5</c:v>
                </c:pt>
                <c:pt idx="115">
                  <c:v>1.57324953509174E-5</c:v>
                </c:pt>
                <c:pt idx="116">
                  <c:v>1.39961026324186E-5</c:v>
                </c:pt>
                <c:pt idx="117">
                  <c:v>1.2399744186986001E-5</c:v>
                </c:pt>
                <c:pt idx="118">
                  <c:v>1.09335129172549E-5</c:v>
                </c:pt>
                <c:pt idx="119">
                  <c:v>9.58817683027746E-6</c:v>
                </c:pt>
                <c:pt idx="120">
                  <c:v>8.3551277896276503E-6</c:v>
                </c:pt>
                <c:pt idx="121">
                  <c:v>7.2263363293245599E-6</c:v>
                </c:pt>
                <c:pt idx="122">
                  <c:v>6.1943088436322501E-6</c:v>
                </c:pt>
                <c:pt idx="123">
                  <c:v>5.2520498394770201E-6</c:v>
                </c:pt>
                <c:pt idx="124">
                  <c:v>4.3930270976488802E-6</c:v>
                </c:pt>
                <c:pt idx="125">
                  <c:v>3.6111397649918301E-6</c:v>
                </c:pt>
                <c:pt idx="126">
                  <c:v>2.9006898438765899E-6</c:v>
                </c:pt>
                <c:pt idx="127">
                  <c:v>2.2563549473275602E-6</c:v>
                </c:pt>
                <c:pt idx="128">
                  <c:v>1.6731644514322799E-6</c:v>
                </c:pt>
                <c:pt idx="129">
                  <c:v>1.146476957814E-6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96-4640-A7C1-0AFBAFF4F908}"/>
            </c:ext>
          </c:extLst>
        </c:ser>
        <c:ser>
          <c:idx val="6"/>
          <c:order val="5"/>
          <c:tx>
            <c:strRef>
              <c:f>EA_core_obs_text!$AZ$1</c:f>
              <c:strCache>
                <c:ptCount val="1"/>
                <c:pt idx="0">
                  <c:v>Anticipated (t+5|t)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-1.82997627373726E-4</c:v>
                </c:pt>
                <c:pt idx="8">
                  <c:v>-8.3036181270923395E-4</c:v>
                </c:pt>
                <c:pt idx="9">
                  <c:v>-6.8537068279583802E-4</c:v>
                </c:pt>
                <c:pt idx="10">
                  <c:v>-4.1362834437563801E-4</c:v>
                </c:pt>
                <c:pt idx="11">
                  <c:v>-4.41918487403825E-4</c:v>
                </c:pt>
                <c:pt idx="12">
                  <c:v>5.95530899927254E-5</c:v>
                </c:pt>
                <c:pt idx="13">
                  <c:v>8.3244138644467103E-4</c:v>
                </c:pt>
                <c:pt idx="14">
                  <c:v>8.5671280882770797E-4</c:v>
                </c:pt>
                <c:pt idx="15">
                  <c:v>4.3267190086293501E-4</c:v>
                </c:pt>
                <c:pt idx="16">
                  <c:v>-8.5334119193092306E-5</c:v>
                </c:pt>
                <c:pt idx="17">
                  <c:v>-5.2708747886320796E-4</c:v>
                </c:pt>
                <c:pt idx="18">
                  <c:v>3.7777057388943498E-4</c:v>
                </c:pt>
                <c:pt idx="19">
                  <c:v>1.0476313760499E-3</c:v>
                </c:pt>
                <c:pt idx="20">
                  <c:v>1.29801584687339E-3</c:v>
                </c:pt>
                <c:pt idx="21">
                  <c:v>1.4056615164959E-3</c:v>
                </c:pt>
                <c:pt idx="22">
                  <c:v>1.43564819738983E-3</c:v>
                </c:pt>
                <c:pt idx="23">
                  <c:v>1.1389010690754299E-3</c:v>
                </c:pt>
                <c:pt idx="24">
                  <c:v>7.7502617796820696E-4</c:v>
                </c:pt>
                <c:pt idx="25">
                  <c:v>8.8674571767643996E-4</c:v>
                </c:pt>
                <c:pt idx="26">
                  <c:v>6.8491282121385601E-4</c:v>
                </c:pt>
                <c:pt idx="27">
                  <c:v>4.24283391309288E-4</c:v>
                </c:pt>
                <c:pt idx="28">
                  <c:v>9.8088722766398394E-5</c:v>
                </c:pt>
                <c:pt idx="29">
                  <c:v>-5.2342528782389698E-4</c:v>
                </c:pt>
                <c:pt idx="30">
                  <c:v>-3.2206063445006002E-4</c:v>
                </c:pt>
                <c:pt idx="31">
                  <c:v>-7.6475763313155198E-4</c:v>
                </c:pt>
                <c:pt idx="32">
                  <c:v>-1.15266141011982E-3</c:v>
                </c:pt>
                <c:pt idx="33">
                  <c:v>-1.0198321389043299E-3</c:v>
                </c:pt>
                <c:pt idx="34">
                  <c:v>-1.38615041843648E-3</c:v>
                </c:pt>
                <c:pt idx="35">
                  <c:v>-1.08455864477052E-3</c:v>
                </c:pt>
                <c:pt idx="36">
                  <c:v>-1.1541774346035499E-3</c:v>
                </c:pt>
                <c:pt idx="37">
                  <c:v>-1.0949101332258201E-3</c:v>
                </c:pt>
                <c:pt idx="38">
                  <c:v>-8.9356050632094497E-4</c:v>
                </c:pt>
                <c:pt idx="39">
                  <c:v>-8.7931605931013102E-4</c:v>
                </c:pt>
                <c:pt idx="40">
                  <c:v>-7.8377076904167999E-4</c:v>
                </c:pt>
                <c:pt idx="41">
                  <c:v>-6.9001158122805595E-4</c:v>
                </c:pt>
                <c:pt idx="42">
                  <c:v>-1.04101473122897E-3</c:v>
                </c:pt>
                <c:pt idx="43">
                  <c:v>-7.8479305684053802E-4</c:v>
                </c:pt>
                <c:pt idx="44">
                  <c:v>-4.02295334667179E-4</c:v>
                </c:pt>
                <c:pt idx="45">
                  <c:v>-1.3473718758483201E-4</c:v>
                </c:pt>
                <c:pt idx="46">
                  <c:v>2.8881084801479702E-4</c:v>
                </c:pt>
                <c:pt idx="47">
                  <c:v>5.6619540362845501E-4</c:v>
                </c:pt>
                <c:pt idx="48">
                  <c:v>5.07756872591969E-4</c:v>
                </c:pt>
                <c:pt idx="49">
                  <c:v>8.6202018623193701E-4</c:v>
                </c:pt>
                <c:pt idx="50">
                  <c:v>4.8858578336474702E-4</c:v>
                </c:pt>
                <c:pt idx="51">
                  <c:v>6.1858446103180099E-4</c:v>
                </c:pt>
                <c:pt idx="52">
                  <c:v>2.6620881536931702E-4</c:v>
                </c:pt>
                <c:pt idx="53">
                  <c:v>-1.0156903983427E-4</c:v>
                </c:pt>
                <c:pt idx="54">
                  <c:v>-5.2769081372305805E-4</c:v>
                </c:pt>
                <c:pt idx="55">
                  <c:v>-6.8276699934921505E-4</c:v>
                </c:pt>
                <c:pt idx="56">
                  <c:v>-8.3625335730586005E-4</c:v>
                </c:pt>
                <c:pt idx="57">
                  <c:v>2.4850126845166099E-5</c:v>
                </c:pt>
                <c:pt idx="58">
                  <c:v>3.62692226052452E-4</c:v>
                </c:pt>
                <c:pt idx="59">
                  <c:v>-4.1116003649532801E-4</c:v>
                </c:pt>
                <c:pt idx="60">
                  <c:v>-8.6526421135823997E-4</c:v>
                </c:pt>
                <c:pt idx="61">
                  <c:v>-1.26364195347505E-3</c:v>
                </c:pt>
                <c:pt idx="62">
                  <c:v>-1.2759793262095899E-3</c:v>
                </c:pt>
                <c:pt idx="63">
                  <c:v>-1.4602429092902499E-3</c:v>
                </c:pt>
                <c:pt idx="64">
                  <c:v>-1.2160828111951101E-3</c:v>
                </c:pt>
                <c:pt idx="65">
                  <c:v>-8.7135580065789099E-4</c:v>
                </c:pt>
                <c:pt idx="66">
                  <c:v>-5.0274081351275803E-4</c:v>
                </c:pt>
                <c:pt idx="67">
                  <c:v>-2.9969175695532198E-4</c:v>
                </c:pt>
                <c:pt idx="68">
                  <c:v>2.2668176002937898E-5</c:v>
                </c:pt>
                <c:pt idx="69">
                  <c:v>7.0730542955921294E-5</c:v>
                </c:pt>
                <c:pt idx="70">
                  <c:v>1.05016864315743E-4</c:v>
                </c:pt>
                <c:pt idx="71">
                  <c:v>1.3010201169727501E-4</c:v>
                </c:pt>
                <c:pt idx="72">
                  <c:v>1.4771866736484801E-4</c:v>
                </c:pt>
                <c:pt idx="73">
                  <c:v>1.59102874874861E-4</c:v>
                </c:pt>
                <c:pt idx="74">
                  <c:v>1.6538852420921999E-4</c:v>
                </c:pt>
                <c:pt idx="75">
                  <c:v>1.6772272883880301E-4</c:v>
                </c:pt>
                <c:pt idx="76">
                  <c:v>1.67077159285433E-4</c:v>
                </c:pt>
                <c:pt idx="77">
                  <c:v>1.64227436694197E-4</c:v>
                </c:pt>
                <c:pt idx="78">
                  <c:v>1.5978075147415801E-4</c:v>
                </c:pt>
                <c:pt idx="79">
                  <c:v>1.54210003677768E-4</c:v>
                </c:pt>
                <c:pt idx="80">
                  <c:v>1.47882970269463E-4</c:v>
                </c:pt>
                <c:pt idx="81">
                  <c:v>1.4108500787646201E-4</c:v>
                </c:pt>
                <c:pt idx="82">
                  <c:v>1.3403640497511299E-4</c:v>
                </c:pt>
                <c:pt idx="83">
                  <c:v>1.26905758679463E-4</c:v>
                </c:pt>
                <c:pt idx="84">
                  <c:v>1.1982045631242499E-4</c:v>
                </c:pt>
                <c:pt idx="85">
                  <c:v>1.1287501342494E-4</c:v>
                </c:pt>
                <c:pt idx="86">
                  <c:v>1.06137780386816E-4</c:v>
                </c:pt>
                <c:pt idx="87">
                  <c:v>9.9656374663581405E-5</c:v>
                </c:pt>
                <c:pt idx="88">
                  <c:v>9.3462093242457897E-5</c:v>
                </c:pt>
                <c:pt idx="89">
                  <c:v>8.7573498297466301E-5</c:v>
                </c:pt>
                <c:pt idx="90">
                  <c:v>8.1999327483650493E-5</c:v>
                </c:pt>
                <c:pt idx="91">
                  <c:v>7.6740846988165802E-5</c:v>
                </c:pt>
                <c:pt idx="92">
                  <c:v>7.1793746547754695E-5</c:v>
                </c:pt>
                <c:pt idx="93">
                  <c:v>6.7149657612119995E-5</c:v>
                </c:pt>
                <c:pt idx="94">
                  <c:v>6.27973599787168E-5</c:v>
                </c:pt>
                <c:pt idx="95">
                  <c:v>5.8723733831200701E-5</c:v>
                </c:pt>
                <c:pt idx="96">
                  <c:v>5.4914503389014097E-5</c:v>
                </c:pt>
                <c:pt idx="97">
                  <c:v>5.1354809937897901E-5</c:v>
                </c:pt>
                <c:pt idx="98">
                  <c:v>4.8029648214154001E-5</c:v>
                </c:pt>
                <c:pt idx="99">
                  <c:v>4.4924189990247498E-5</c:v>
                </c:pt>
                <c:pt idx="100">
                  <c:v>4.2024019619724102E-5</c:v>
                </c:pt>
                <c:pt idx="101">
                  <c:v>3.9315298261399701E-5</c:v>
                </c:pt>
                <c:pt idx="102">
                  <c:v>3.67848723037411E-5</c:v>
                </c:pt>
                <c:pt idx="103">
                  <c:v>3.4420338113072499E-5</c:v>
                </c:pt>
                <c:pt idx="104">
                  <c:v>3.22100731642294E-5</c:v>
                </c:pt>
                <c:pt idx="105">
                  <c:v>3.0143241991353801E-5</c:v>
                </c:pt>
                <c:pt idx="106">
                  <c:v>2.8209783176080801E-5</c:v>
                </c:pt>
                <c:pt idx="107">
                  <c:v>2.6400383346114599E-5</c:v>
                </c:pt>
                <c:pt idx="108">
                  <c:v>2.4706440870936299E-5</c:v>
                </c:pt>
                <c:pt idx="109">
                  <c:v>2.3120025050005201E-5</c:v>
                </c:pt>
                <c:pt idx="110">
                  <c:v>2.1633830615819199E-5</c:v>
                </c:pt>
                <c:pt idx="111">
                  <c:v>2.0241131659659501E-5</c:v>
                </c:pt>
                <c:pt idx="112">
                  <c:v>1.8935735290881398E-5</c:v>
                </c:pt>
                <c:pt idx="113">
                  <c:v>1.7711936739495099E-5</c:v>
                </c:pt>
                <c:pt idx="114">
                  <c:v>1.6564476434943702E-5</c:v>
                </c:pt>
                <c:pt idx="115">
                  <c:v>1.5488499038873699E-5</c:v>
                </c:pt>
                <c:pt idx="116">
                  <c:v>1.44795163414812E-5</c:v>
                </c:pt>
                <c:pt idx="117">
                  <c:v>1.3533372000829E-5</c:v>
                </c:pt>
                <c:pt idx="118">
                  <c:v>1.26462101235347E-5</c:v>
                </c:pt>
                <c:pt idx="119">
                  <c:v>1.181444648779E-5</c:v>
                </c:pt>
                <c:pt idx="120">
                  <c:v>1.1034742630755499E-5</c:v>
                </c:pt>
                <c:pt idx="121">
                  <c:v>1.0303982866943701E-5</c:v>
                </c:pt>
                <c:pt idx="122">
                  <c:v>9.6192533938221897E-6</c:v>
                </c:pt>
                <c:pt idx="123">
                  <c:v>8.9778246392668797E-6</c:v>
                </c:pt>
                <c:pt idx="124">
                  <c:v>8.3771343639682493E-6</c:v>
                </c:pt>
                <c:pt idx="125">
                  <c:v>7.8147741389145103E-6</c:v>
                </c:pt>
                <c:pt idx="126">
                  <c:v>7.2884764890090899E-6</c:v>
                </c:pt>
                <c:pt idx="127">
                  <c:v>6.7961041017028302E-6</c:v>
                </c:pt>
                <c:pt idx="128">
                  <c:v>6.3356400792358099E-6</c:v>
                </c:pt>
                <c:pt idx="129">
                  <c:v>5.9051795009423796E-6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96-4640-A7C1-0AFBAFF4F908}"/>
            </c:ext>
          </c:extLst>
        </c:ser>
        <c:ser>
          <c:idx val="7"/>
          <c:order val="6"/>
          <c:tx>
            <c:strRef>
              <c:f>EA_core_obs_text!$BA$1</c:f>
              <c:strCache>
                <c:ptCount val="1"/>
                <c:pt idx="0">
                  <c:v>Anticipated (t+6|t)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-2.0751635773086301E-4</c:v>
                </c:pt>
                <c:pt idx="8">
                  <c:v>-1.23096478061857E-3</c:v>
                </c:pt>
                <c:pt idx="9">
                  <c:v>-2.2271421222352901E-3</c:v>
                </c:pt>
                <c:pt idx="10">
                  <c:v>-3.0907383331557599E-3</c:v>
                </c:pt>
                <c:pt idx="11">
                  <c:v>-4.0707193382338797E-3</c:v>
                </c:pt>
                <c:pt idx="12">
                  <c:v>-4.5739170744907298E-3</c:v>
                </c:pt>
                <c:pt idx="13">
                  <c:v>-4.3052865181580904E-3</c:v>
                </c:pt>
                <c:pt idx="14">
                  <c:v>-4.0227766538669602E-3</c:v>
                </c:pt>
                <c:pt idx="15">
                  <c:v>-4.1743895891954699E-3</c:v>
                </c:pt>
                <c:pt idx="16">
                  <c:v>-4.8461499310592498E-3</c:v>
                </c:pt>
                <c:pt idx="17">
                  <c:v>-5.8619746497678904E-3</c:v>
                </c:pt>
                <c:pt idx="18">
                  <c:v>-5.7859112526425999E-3</c:v>
                </c:pt>
                <c:pt idx="19">
                  <c:v>-5.0094173911774398E-3</c:v>
                </c:pt>
                <c:pt idx="20">
                  <c:v>-4.0173826357459098E-3</c:v>
                </c:pt>
                <c:pt idx="21">
                  <c:v>-2.9406431263811999E-3</c:v>
                </c:pt>
                <c:pt idx="22">
                  <c:v>-1.85247791544274E-3</c:v>
                </c:pt>
                <c:pt idx="23">
                  <c:v>-1.0769014426426E-3</c:v>
                </c:pt>
                <c:pt idx="24">
                  <c:v>-6.06971711958337E-4</c:v>
                </c:pt>
                <c:pt idx="25">
                  <c:v>3.9655106154334799E-5</c:v>
                </c:pt>
                <c:pt idx="26">
                  <c:v>5.1681619457344397E-4</c:v>
                </c:pt>
                <c:pt idx="27">
                  <c:v>7.8591673264849504E-4</c:v>
                </c:pt>
                <c:pt idx="28">
                  <c:v>8.1160768421462105E-4</c:v>
                </c:pt>
                <c:pt idx="29">
                  <c:v>3.5818273198540102E-4</c:v>
                </c:pt>
                <c:pt idx="30">
                  <c:v>2.94997257910267E-4</c:v>
                </c:pt>
                <c:pt idx="31">
                  <c:v>-3.2636124691620599E-5</c:v>
                </c:pt>
                <c:pt idx="32">
                  <c:v>-5.5075306950591596E-4</c:v>
                </c:pt>
                <c:pt idx="33">
                  <c:v>-7.9045664289623097E-4</c:v>
                </c:pt>
                <c:pt idx="34">
                  <c:v>-1.2564757461919201E-3</c:v>
                </c:pt>
                <c:pt idx="35">
                  <c:v>-1.2674799811374E-3</c:v>
                </c:pt>
                <c:pt idx="36">
                  <c:v>-1.2203667837273799E-3</c:v>
                </c:pt>
                <c:pt idx="37">
                  <c:v>-1.0157890122153199E-3</c:v>
                </c:pt>
                <c:pt idx="38">
                  <c:v>-5.6037815943099601E-4</c:v>
                </c:pt>
                <c:pt idx="39">
                  <c:v>-9.5575879022202702E-5</c:v>
                </c:pt>
                <c:pt idx="40">
                  <c:v>4.1536279085097001E-4</c:v>
                </c:pt>
                <c:pt idx="41">
                  <c:v>9.3016787356958697E-4</c:v>
                </c:pt>
                <c:pt idx="42">
                  <c:v>1.01088454051989E-3</c:v>
                </c:pt>
                <c:pt idx="43">
                  <c:v>1.2881631116234899E-3</c:v>
                </c:pt>
                <c:pt idx="44">
                  <c:v>1.7787359983811801E-3</c:v>
                </c:pt>
                <c:pt idx="45">
                  <c:v>2.3553542258136699E-3</c:v>
                </c:pt>
                <c:pt idx="46">
                  <c:v>3.1458989973476201E-3</c:v>
                </c:pt>
                <c:pt idx="47">
                  <c:v>3.9870633438132599E-3</c:v>
                </c:pt>
                <c:pt idx="48">
                  <c:v>4.5953436883960901E-3</c:v>
                </c:pt>
                <c:pt idx="49">
                  <c:v>5.4204491396481203E-3</c:v>
                </c:pt>
                <c:pt idx="50">
                  <c:v>5.7878752393269997E-3</c:v>
                </c:pt>
                <c:pt idx="51">
                  <c:v>6.2317506945408496E-3</c:v>
                </c:pt>
                <c:pt idx="52">
                  <c:v>6.3263723318440698E-3</c:v>
                </c:pt>
                <c:pt idx="53">
                  <c:v>6.1391921257758497E-3</c:v>
                </c:pt>
                <c:pt idx="54">
                  <c:v>5.7089575527413602E-3</c:v>
                </c:pt>
                <c:pt idx="55">
                  <c:v>5.3458169942288596E-3</c:v>
                </c:pt>
                <c:pt idx="56">
                  <c:v>4.9895779764774703E-3</c:v>
                </c:pt>
                <c:pt idx="57">
                  <c:v>5.5328764526185702E-3</c:v>
                </c:pt>
                <c:pt idx="58">
                  <c:v>6.30143978532782E-3</c:v>
                </c:pt>
                <c:pt idx="59">
                  <c:v>5.4024152248865996E-3</c:v>
                </c:pt>
                <c:pt idx="60">
                  <c:v>4.7944443748448801E-3</c:v>
                </c:pt>
                <c:pt idx="61">
                  <c:v>4.0845595089988801E-3</c:v>
                </c:pt>
                <c:pt idx="62">
                  <c:v>3.7963665987517099E-3</c:v>
                </c:pt>
                <c:pt idx="63">
                  <c:v>3.3582367484852301E-3</c:v>
                </c:pt>
                <c:pt idx="64">
                  <c:v>3.42248129203692E-3</c:v>
                </c:pt>
                <c:pt idx="65">
                  <c:v>3.4869486220001598E-3</c:v>
                </c:pt>
                <c:pt idx="66">
                  <c:v>3.5792375418619501E-3</c:v>
                </c:pt>
                <c:pt idx="67">
                  <c:v>3.5221103418692202E-3</c:v>
                </c:pt>
                <c:pt idx="68">
                  <c:v>3.55878110958052E-3</c:v>
                </c:pt>
                <c:pt idx="69">
                  <c:v>3.3629033721727002E-3</c:v>
                </c:pt>
                <c:pt idx="70">
                  <c:v>3.1620538212484501E-3</c:v>
                </c:pt>
                <c:pt idx="71">
                  <c:v>2.9642466903734201E-3</c:v>
                </c:pt>
                <c:pt idx="72">
                  <c:v>2.7717218070044602E-3</c:v>
                </c:pt>
                <c:pt idx="73">
                  <c:v>2.58543082229945E-3</c:v>
                </c:pt>
                <c:pt idx="74">
                  <c:v>2.40610718738043E-3</c:v>
                </c:pt>
                <c:pt idx="75">
                  <c:v>2.23437866269105E-3</c:v>
                </c:pt>
                <c:pt idx="76">
                  <c:v>2.0708107646871801E-3</c:v>
                </c:pt>
                <c:pt idx="77">
                  <c:v>1.91576161248097E-3</c:v>
                </c:pt>
                <c:pt idx="78">
                  <c:v>1.76938076694721E-3</c:v>
                </c:pt>
                <c:pt idx="79">
                  <c:v>1.6316490361267799E-3</c:v>
                </c:pt>
                <c:pt idx="80">
                  <c:v>1.5024216072134699E-3</c:v>
                </c:pt>
                <c:pt idx="81">
                  <c:v>1.38146404635719E-3</c:v>
                </c:pt>
                <c:pt idx="82">
                  <c:v>1.26848006678503E-3</c:v>
                </c:pt>
                <c:pt idx="83">
                  <c:v>1.1631324531968801E-3</c:v>
                </c:pt>
                <c:pt idx="84">
                  <c:v>1.06505877792706E-3</c:v>
                </c:pt>
                <c:pt idx="85">
                  <c:v>9.7388322581881605E-4</c:v>
                </c:pt>
                <c:pt idx="86">
                  <c:v>8.8922548944214697E-4</c:v>
                </c:pt>
                <c:pt idx="87">
                  <c:v>8.1070742969924204E-4</c:v>
                </c:pt>
                <c:pt idx="88">
                  <c:v>7.3795800688003499E-4</c:v>
                </c:pt>
                <c:pt idx="89">
                  <c:v>6.7061686135350097E-4</c:v>
                </c:pt>
                <c:pt idx="90">
                  <c:v>6.0833683530603301E-4</c:v>
                </c:pt>
                <c:pt idx="91">
                  <c:v>5.5078566476573999E-4</c:v>
                </c:pt>
                <c:pt idx="92">
                  <c:v>4.9764702352295099E-4</c:v>
                </c:pt>
                <c:pt idx="93">
                  <c:v>4.4862106478582499E-4</c:v>
                </c:pt>
                <c:pt idx="94">
                  <c:v>4.0342457752195999E-4</c:v>
                </c:pt>
                <c:pt idx="95">
                  <c:v>3.6179085169951697E-4</c:v>
                </c:pt>
                <c:pt idx="96">
                  <c:v>3.2346932792304202E-4</c:v>
                </c:pt>
                <c:pt idx="97">
                  <c:v>2.88225091193972E-4</c:v>
                </c:pt>
                <c:pt idx="98">
                  <c:v>2.5583825691288798E-4</c:v>
                </c:pt>
                <c:pt idx="99">
                  <c:v>2.2610328689331901E-4</c:v>
                </c:pt>
                <c:pt idx="100">
                  <c:v>1.98828263386907E-4</c:v>
                </c:pt>
                <c:pt idx="101">
                  <c:v>1.7383414538940599E-4</c:v>
                </c:pt>
                <c:pt idx="102">
                  <c:v>1.5095402332576601E-4</c:v>
                </c:pt>
                <c:pt idx="103">
                  <c:v>1.3003238441555701E-4</c:v>
                </c:pt>
                <c:pt idx="104">
                  <c:v>1.10924399554512E-4</c:v>
                </c:pt>
                <c:pt idx="105">
                  <c:v>9.3495236352936204E-5</c:v>
                </c:pt>
                <c:pt idx="106">
                  <c:v>7.7619403748840896E-5</c:v>
                </c:pt>
                <c:pt idx="107">
                  <c:v>6.3180130216444698E-5</c:v>
                </c:pt>
                <c:pt idx="108">
                  <c:v>5.0068778190137603E-5</c:v>
                </c:pt>
                <c:pt idx="109">
                  <c:v>3.8184291684117898E-5</c:v>
                </c:pt>
                <c:pt idx="110">
                  <c:v>2.7432681082295499E-5</c:v>
                </c:pt>
                <c:pt idx="111">
                  <c:v>1.77265404355253E-5</c:v>
                </c:pt>
                <c:pt idx="112">
                  <c:v>8.9845979767133599E-6</c:v>
                </c:pt>
                <c:pt idx="113">
                  <c:v>1.13129692280722E-6</c:v>
                </c:pt>
                <c:pt idx="114">
                  <c:v>-5.9035937471918402E-6</c:v>
                </c:pt>
                <c:pt idx="115">
                  <c:v>-1.2185341924375501E-5</c:v>
                </c:pt>
                <c:pt idx="116">
                  <c:v>-1.7774588789709601E-5</c:v>
                </c:pt>
                <c:pt idx="117">
                  <c:v>-2.2727662085664201E-5</c:v>
                </c:pt>
                <c:pt idx="118">
                  <c:v>-2.7096866983544699E-5</c:v>
                </c:pt>
                <c:pt idx="119">
                  <c:v>-3.0930756855784802E-5</c:v>
                </c:pt>
                <c:pt idx="120">
                  <c:v>-3.4274385318777601E-5</c:v>
                </c:pt>
                <c:pt idx="121">
                  <c:v>-3.7169540434422998E-5</c:v>
                </c:pt>
                <c:pt idx="122">
                  <c:v>-3.9654963757129701E-5</c:v>
                </c:pt>
                <c:pt idx="123">
                  <c:v>-4.1766553804389798E-5</c:v>
                </c:pt>
                <c:pt idx="124">
                  <c:v>-4.3537556526640398E-5</c:v>
                </c:pt>
                <c:pt idx="125">
                  <c:v>-4.4998743042867698E-5</c:v>
                </c:pt>
                <c:pt idx="126">
                  <c:v>-4.6178575363597902E-5</c:v>
                </c:pt>
                <c:pt idx="127">
                  <c:v>-4.71033620774719E-5</c:v>
                </c:pt>
                <c:pt idx="128">
                  <c:v>-4.7797403590621403E-5</c:v>
                </c:pt>
                <c:pt idx="129">
                  <c:v>-4.8283127995762899E-5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96-4640-A7C1-0AFBAFF4F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EA_core_obs_text!$BB$1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EA_core_obs_text!$BB$2:$BB$132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-1.129830936243705E-3</c:v>
                </c:pt>
                <c:pt idx="8">
                  <c:v>-4.2521676043275067E-3</c:v>
                </c:pt>
                <c:pt idx="9">
                  <c:v>-5.1448788751202387E-3</c:v>
                </c:pt>
                <c:pt idx="10">
                  <c:v>-5.2854357770939601E-3</c:v>
                </c:pt>
                <c:pt idx="11">
                  <c:v>-8.0219654372177887E-3</c:v>
                </c:pt>
                <c:pt idx="12">
                  <c:v>-5.8205917594739151E-3</c:v>
                </c:pt>
                <c:pt idx="13">
                  <c:v>-3.2043827907175014E-3</c:v>
                </c:pt>
                <c:pt idx="14">
                  <c:v>-4.7257088116790949E-3</c:v>
                </c:pt>
                <c:pt idx="15">
                  <c:v>-7.3787401702301606E-3</c:v>
                </c:pt>
                <c:pt idx="16">
                  <c:v>-1.0079307568939919E-2</c:v>
                </c:pt>
                <c:pt idx="17">
                  <c:v>-1.5207143520450023E-2</c:v>
                </c:pt>
                <c:pt idx="18">
                  <c:v>-1.1938381370084688E-2</c:v>
                </c:pt>
                <c:pt idx="19">
                  <c:v>-8.6644768843028436E-3</c:v>
                </c:pt>
                <c:pt idx="20">
                  <c:v>-7.810962364723552E-3</c:v>
                </c:pt>
                <c:pt idx="21">
                  <c:v>-9.6331955666022293E-3</c:v>
                </c:pt>
                <c:pt idx="22">
                  <c:v>-1.0984925673546277E-2</c:v>
                </c:pt>
                <c:pt idx="23">
                  <c:v>-1.4279903037690694E-2</c:v>
                </c:pt>
                <c:pt idx="24">
                  <c:v>-1.9388008159523535E-2</c:v>
                </c:pt>
                <c:pt idx="25">
                  <c:v>-1.9403120695745617E-2</c:v>
                </c:pt>
                <c:pt idx="26">
                  <c:v>-2.0530513454183295E-2</c:v>
                </c:pt>
                <c:pt idx="27">
                  <c:v>-2.2344351294642531E-2</c:v>
                </c:pt>
                <c:pt idx="28">
                  <c:v>-2.6784690839020332E-2</c:v>
                </c:pt>
                <c:pt idx="29">
                  <c:v>-3.0677891252161332E-2</c:v>
                </c:pt>
                <c:pt idx="30">
                  <c:v>-2.8966747711247253E-2</c:v>
                </c:pt>
                <c:pt idx="31">
                  <c:v>-3.0964517237826665E-2</c:v>
                </c:pt>
                <c:pt idx="32">
                  <c:v>-3.4619067914464459E-2</c:v>
                </c:pt>
                <c:pt idx="33">
                  <c:v>-3.1422164806960251E-2</c:v>
                </c:pt>
                <c:pt idx="34">
                  <c:v>-3.3683332722840229E-2</c:v>
                </c:pt>
                <c:pt idx="35">
                  <c:v>-3.1210178417538481E-2</c:v>
                </c:pt>
                <c:pt idx="36">
                  <c:v>-2.9657842164698932E-2</c:v>
                </c:pt>
                <c:pt idx="37">
                  <c:v>-2.8126146491336483E-2</c:v>
                </c:pt>
                <c:pt idx="38">
                  <c:v>-2.6068859005627214E-2</c:v>
                </c:pt>
                <c:pt idx="39">
                  <c:v>-2.3870453456390061E-2</c:v>
                </c:pt>
                <c:pt idx="40">
                  <c:v>-2.1500914918458201E-2</c:v>
                </c:pt>
                <c:pt idx="41">
                  <c:v>-1.915815910632241E-2</c:v>
                </c:pt>
                <c:pt idx="42">
                  <c:v>-2.0540082307063855E-2</c:v>
                </c:pt>
                <c:pt idx="43">
                  <c:v>-1.714175553437982E-2</c:v>
                </c:pt>
                <c:pt idx="44">
                  <c:v>-1.2919341644991381E-2</c:v>
                </c:pt>
                <c:pt idx="45">
                  <c:v>-8.7842206942541096E-3</c:v>
                </c:pt>
                <c:pt idx="46">
                  <c:v>-5.5197969711455862E-3</c:v>
                </c:pt>
                <c:pt idx="47">
                  <c:v>-2.2864606391818009E-3</c:v>
                </c:pt>
                <c:pt idx="48">
                  <c:v>-1.4783294524287321E-3</c:v>
                </c:pt>
                <c:pt idx="49">
                  <c:v>2.1876489676223316E-3</c:v>
                </c:pt>
                <c:pt idx="50">
                  <c:v>1.5729084756263565E-3</c:v>
                </c:pt>
                <c:pt idx="51">
                  <c:v>3.3390079671063635E-3</c:v>
                </c:pt>
                <c:pt idx="52">
                  <c:v>-3.186546258824135E-3</c:v>
                </c:pt>
                <c:pt idx="53">
                  <c:v>-1.2076316481467408E-2</c:v>
                </c:pt>
                <c:pt idx="54">
                  <c:v>-2.3294524432477016E-2</c:v>
                </c:pt>
                <c:pt idx="55">
                  <c:v>-3.1464569401115888E-2</c:v>
                </c:pt>
                <c:pt idx="56">
                  <c:v>-3.2488979029718007E-2</c:v>
                </c:pt>
                <c:pt idx="57">
                  <c:v>-1.4391356934412684E-2</c:v>
                </c:pt>
                <c:pt idx="58">
                  <c:v>-4.0791348090466611E-3</c:v>
                </c:pt>
                <c:pt idx="59">
                  <c:v>-5.5641376615956492E-3</c:v>
                </c:pt>
                <c:pt idx="60">
                  <c:v>-3.8707669719341628E-3</c:v>
                </c:pt>
                <c:pt idx="61">
                  <c:v>-3.8102758624438148E-3</c:v>
                </c:pt>
                <c:pt idx="62">
                  <c:v>-3.8483239018553238E-3</c:v>
                </c:pt>
                <c:pt idx="63">
                  <c:v>-8.2328780270238076E-3</c:v>
                </c:pt>
                <c:pt idx="64">
                  <c:v>-6.6514324660995033E-3</c:v>
                </c:pt>
                <c:pt idx="65">
                  <c:v>-5.8323080673369854E-3</c:v>
                </c:pt>
                <c:pt idx="66">
                  <c:v>-5.1414664679051911E-3</c:v>
                </c:pt>
                <c:pt idx="67">
                  <c:v>-6.5671117366524548E-3</c:v>
                </c:pt>
                <c:pt idx="68">
                  <c:v>-3.9355644348102676E-3</c:v>
                </c:pt>
                <c:pt idx="69">
                  <c:v>-5.2241984894228488E-3</c:v>
                </c:pt>
                <c:pt idx="70">
                  <c:v>-5.4045176039360073E-3</c:v>
                </c:pt>
                <c:pt idx="71">
                  <c:v>-5.3000290466831464E-3</c:v>
                </c:pt>
                <c:pt idx="72">
                  <c:v>-5.1299217061291221E-3</c:v>
                </c:pt>
                <c:pt idx="73">
                  <c:v>-4.9537209169776414E-3</c:v>
                </c:pt>
                <c:pt idx="74">
                  <c:v>-4.7878328796109437E-3</c:v>
                </c:pt>
                <c:pt idx="75">
                  <c:v>-4.6366108357816065E-3</c:v>
                </c:pt>
                <c:pt idx="76">
                  <c:v>-4.5008683341189494E-3</c:v>
                </c:pt>
                <c:pt idx="77">
                  <c:v>-4.3803816715495478E-3</c:v>
                </c:pt>
                <c:pt idx="78">
                  <c:v>-4.2745876772720222E-3</c:v>
                </c:pt>
                <c:pt idx="79">
                  <c:v>-4.1827858759443835E-3</c:v>
                </c:pt>
                <c:pt idx="80">
                  <c:v>-4.1042057589135783E-3</c:v>
                </c:pt>
                <c:pt idx="81">
                  <c:v>-4.0380374670682846E-3</c:v>
                </c:pt>
                <c:pt idx="82">
                  <c:v>-3.9834517537850845E-3</c:v>
                </c:pt>
                <c:pt idx="83">
                  <c:v>-3.939615583372422E-3</c:v>
                </c:pt>
                <c:pt idx="84">
                  <c:v>-3.9057047819102721E-3</c:v>
                </c:pt>
                <c:pt idx="85">
                  <c:v>-3.8809141136125335E-3</c:v>
                </c:pt>
                <c:pt idx="86">
                  <c:v>-3.864465031447769E-3</c:v>
                </c:pt>
                <c:pt idx="87">
                  <c:v>-3.855611383321618E-3</c:v>
                </c:pt>
                <c:pt idx="88">
                  <c:v>-3.8536433790560595E-3</c:v>
                </c:pt>
                <c:pt idx="89">
                  <c:v>-3.8578901258050908E-3</c:v>
                </c:pt>
                <c:pt idx="90">
                  <c:v>-3.8677209974396563E-3</c:v>
                </c:pt>
                <c:pt idx="91">
                  <c:v>-3.8825460830636091E-3</c:v>
                </c:pt>
                <c:pt idx="92">
                  <c:v>-3.9018159166367898E-3</c:v>
                </c:pt>
                <c:pt idx="93">
                  <c:v>-3.9250206569304454E-3</c:v>
                </c:pt>
                <c:pt idx="94">
                  <c:v>-3.951688859230606E-3</c:v>
                </c:pt>
                <c:pt idx="95">
                  <c:v>-3.9813859511711475E-3</c:v>
                </c:pt>
                <c:pt idx="96">
                  <c:v>-4.0137125070522934E-3</c:v>
                </c:pt>
                <c:pt idx="97">
                  <c:v>-4.0483023920391374E-3</c:v>
                </c:pt>
                <c:pt idx="98">
                  <c:v>-4.084820837603708E-3</c:v>
                </c:pt>
                <c:pt idx="99">
                  <c:v>-4.1229624920632053E-3</c:v>
                </c:pt>
                <c:pt idx="100">
                  <c:v>-4.1624494829488861E-3</c:v>
                </c:pt>
                <c:pt idx="101">
                  <c:v>-4.2030295179116429E-3</c:v>
                </c:pt>
                <c:pt idx="102">
                  <c:v>-4.2444740437960768E-3</c:v>
                </c:pt>
                <c:pt idx="103">
                  <c:v>-4.2865764802163661E-3</c:v>
                </c:pt>
                <c:pt idx="104">
                  <c:v>-4.3291505337732517E-3</c:v>
                </c:pt>
                <c:pt idx="105">
                  <c:v>-4.3720286041323449E-3</c:v>
                </c:pt>
                <c:pt idx="106">
                  <c:v>-4.4150602804057301E-3</c:v>
                </c:pt>
                <c:pt idx="107">
                  <c:v>-4.4581109329427052E-3</c:v>
                </c:pt>
                <c:pt idx="108">
                  <c:v>-4.501060396345377E-3</c:v>
                </c:pt>
                <c:pt idx="109">
                  <c:v>-4.5438017458134406E-3</c:v>
                </c:pt>
                <c:pt idx="110">
                  <c:v>-4.5862401586540926E-3</c:v>
                </c:pt>
                <c:pt idx="111">
                  <c:v>-4.6282918636980277E-3</c:v>
                </c:pt>
                <c:pt idx="112">
                  <c:v>-4.6698831680369972E-3</c:v>
                </c:pt>
                <c:pt idx="113">
                  <c:v>-4.710949560959115E-3</c:v>
                </c:pt>
                <c:pt idx="114">
                  <c:v>-4.7514348893393709E-3</c:v>
                </c:pt>
                <c:pt idx="115">
                  <c:v>-4.7912905994400906E-3</c:v>
                </c:pt>
                <c:pt idx="116">
                  <c:v>-4.8304750410035208E-3</c:v>
                </c:pt>
                <c:pt idx="117">
                  <c:v>-4.868952828729684E-3</c:v>
                </c:pt>
                <c:pt idx="118">
                  <c:v>-4.9066942571460766E-3</c:v>
                </c:pt>
                <c:pt idx="119">
                  <c:v>-4.9436747659350874E-3</c:v>
                </c:pt>
                <c:pt idx="120">
                  <c:v>-4.9798744497960255E-3</c:v>
                </c:pt>
                <c:pt idx="121">
                  <c:v>-5.0152776085995495E-3</c:v>
                </c:pt>
                <c:pt idx="122">
                  <c:v>-5.0498723396417873E-3</c:v>
                </c:pt>
                <c:pt idx="123">
                  <c:v>-5.0836501606783546E-3</c:v>
                </c:pt>
                <c:pt idx="124">
                  <c:v>-5.1166056694331736E-3</c:v>
                </c:pt>
                <c:pt idx="125">
                  <c:v>-5.1487362289971738E-3</c:v>
                </c:pt>
                <c:pt idx="126">
                  <c:v>-5.1800416822656231E-3</c:v>
                </c:pt>
                <c:pt idx="127">
                  <c:v>-5.2105240910159754E-3</c:v>
                </c:pt>
                <c:pt idx="128">
                  <c:v>-5.2401874963731365E-3</c:v>
                </c:pt>
                <c:pt idx="129">
                  <c:v>-5.2690377012781084E-3</c:v>
                </c:pt>
                <c:pt idx="130">
                  <c:v>-2.1474791283584236E-3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F96-4640-A7C1-0AFBAFF4F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  <c:min val="-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550347222222223"/>
          <c:y val="1.7361111111111112E-2"/>
          <c:w val="0.65341435185185182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EA_contributio_to_nominal_PR!$AS$1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EA_contributio_to_nominal_PR!$AS$2:$AS$132</c:f>
              <c:numCache>
                <c:formatCode>0.00</c:formatCode>
                <c:ptCount val="131"/>
                <c:pt idx="0">
                  <c:v>0</c:v>
                </c:pt>
                <c:pt idx="1">
                  <c:v>-0.15344960138642105</c:v>
                </c:pt>
                <c:pt idx="2">
                  <c:v>-2.7795756716752051E-2</c:v>
                </c:pt>
                <c:pt idx="3">
                  <c:v>-0.11903847403895707</c:v>
                </c:pt>
                <c:pt idx="4">
                  <c:v>-0.30864738349745102</c:v>
                </c:pt>
                <c:pt idx="5">
                  <c:v>2.2863477495380979E-2</c:v>
                </c:pt>
                <c:pt idx="6">
                  <c:v>0.33687117900452901</c:v>
                </c:pt>
                <c:pt idx="7">
                  <c:v>0.39205280764543898</c:v>
                </c:pt>
                <c:pt idx="8">
                  <c:v>6.9361495866707978E-2</c:v>
                </c:pt>
                <c:pt idx="9">
                  <c:v>4.360367735862597E-2</c:v>
                </c:pt>
                <c:pt idx="10">
                  <c:v>9.4629872015785987E-2</c:v>
                </c:pt>
                <c:pt idx="11">
                  <c:v>0.265109898213294</c:v>
                </c:pt>
                <c:pt idx="12">
                  <c:v>0.18329084425370795</c:v>
                </c:pt>
                <c:pt idx="13">
                  <c:v>0.30704026336572898</c:v>
                </c:pt>
                <c:pt idx="14">
                  <c:v>0.55701976239299122</c:v>
                </c:pt>
                <c:pt idx="15">
                  <c:v>0.74156797814912001</c:v>
                </c:pt>
                <c:pt idx="16">
                  <c:v>0.757296490519628</c:v>
                </c:pt>
                <c:pt idx="17">
                  <c:v>1.1078189858620289</c:v>
                </c:pt>
                <c:pt idx="18">
                  <c:v>1.3559324587355239</c:v>
                </c:pt>
                <c:pt idx="19">
                  <c:v>1.6134439033803321</c:v>
                </c:pt>
                <c:pt idx="20">
                  <c:v>1.723873758368442</c:v>
                </c:pt>
                <c:pt idx="21">
                  <c:v>1.985145528565162</c:v>
                </c:pt>
                <c:pt idx="22">
                  <c:v>2.0403398609610122</c:v>
                </c:pt>
                <c:pt idx="23">
                  <c:v>2.1595215149601921</c:v>
                </c:pt>
                <c:pt idx="24">
                  <c:v>2.413493923132572</c:v>
                </c:pt>
                <c:pt idx="25">
                  <c:v>2.319129323900762</c:v>
                </c:pt>
                <c:pt idx="26">
                  <c:v>2.2166244362906218</c:v>
                </c:pt>
                <c:pt idx="27">
                  <c:v>2.1426503309239822</c:v>
                </c:pt>
                <c:pt idx="28">
                  <c:v>2.4018331876181618</c:v>
                </c:pt>
                <c:pt idx="29">
                  <c:v>2.3615487710838319</c:v>
                </c:pt>
                <c:pt idx="30">
                  <c:v>2.1310300830793922</c:v>
                </c:pt>
                <c:pt idx="31">
                  <c:v>1.9514106978622721</c:v>
                </c:pt>
                <c:pt idx="32">
                  <c:v>2.058535275186812</c:v>
                </c:pt>
                <c:pt idx="33">
                  <c:v>1.712461561993522</c:v>
                </c:pt>
                <c:pt idx="34">
                  <c:v>1.6826982776892421</c:v>
                </c:pt>
                <c:pt idx="35">
                  <c:v>1.587002426517232</c:v>
                </c:pt>
                <c:pt idx="36">
                  <c:v>1.344275752974692</c:v>
                </c:pt>
                <c:pt idx="37">
                  <c:v>1.188044689132904</c:v>
                </c:pt>
                <c:pt idx="38">
                  <c:v>1.1355521670577959</c:v>
                </c:pt>
                <c:pt idx="39">
                  <c:v>0.96998900966415103</c:v>
                </c:pt>
                <c:pt idx="40">
                  <c:v>0.84250156346035898</c:v>
                </c:pt>
                <c:pt idx="41">
                  <c:v>0.74886961141131003</c:v>
                </c:pt>
                <c:pt idx="42">
                  <c:v>0.77562294353927996</c:v>
                </c:pt>
                <c:pt idx="43">
                  <c:v>0.57760914460273138</c:v>
                </c:pt>
                <c:pt idx="44">
                  <c:v>0.47149008112505947</c:v>
                </c:pt>
                <c:pt idx="45">
                  <c:v>0.229660877022626</c:v>
                </c:pt>
                <c:pt idx="46">
                  <c:v>0.257882270877416</c:v>
                </c:pt>
                <c:pt idx="47">
                  <c:v>0.18626960215500199</c:v>
                </c:pt>
                <c:pt idx="48">
                  <c:v>0.13829329783286298</c:v>
                </c:pt>
                <c:pt idx="49">
                  <c:v>0.10435983977185498</c:v>
                </c:pt>
                <c:pt idx="50">
                  <c:v>5.8879995297581977E-2</c:v>
                </c:pt>
                <c:pt idx="51">
                  <c:v>8.3094002431117975E-2</c:v>
                </c:pt>
                <c:pt idx="52">
                  <c:v>0.81150626615861499</c:v>
                </c:pt>
                <c:pt idx="53">
                  <c:v>1.705786526847872</c:v>
                </c:pt>
                <c:pt idx="54">
                  <c:v>2.7374780542875818</c:v>
                </c:pt>
                <c:pt idx="55">
                  <c:v>3.3198359124940522</c:v>
                </c:pt>
                <c:pt idx="56">
                  <c:v>2.9682960818723219</c:v>
                </c:pt>
                <c:pt idx="57">
                  <c:v>0.96483337233601496</c:v>
                </c:pt>
                <c:pt idx="58">
                  <c:v>-0.11815932708922405</c:v>
                </c:pt>
                <c:pt idx="59">
                  <c:v>-8.6273218278459018E-2</c:v>
                </c:pt>
                <c:pt idx="60">
                  <c:v>-0.42986267499545106</c:v>
                </c:pt>
                <c:pt idx="61">
                  <c:v>-0.70116671889343807</c:v>
                </c:pt>
                <c:pt idx="62">
                  <c:v>-0.60131191155150798</c:v>
                </c:pt>
                <c:pt idx="63">
                  <c:v>-5.3661995236420346E-3</c:v>
                </c:pt>
                <c:pt idx="64">
                  <c:v>9.8672515195315946E-2</c:v>
                </c:pt>
                <c:pt idx="65">
                  <c:v>0.23807700292845396</c:v>
                </c:pt>
                <c:pt idx="66">
                  <c:v>0.37343324855215598</c:v>
                </c:pt>
                <c:pt idx="67">
                  <c:v>0.66195550020288496</c:v>
                </c:pt>
                <c:pt idx="68">
                  <c:v>0.55880908466694923</c:v>
                </c:pt>
                <c:pt idx="69">
                  <c:v>0.74174946246753204</c:v>
                </c:pt>
                <c:pt idx="70">
                  <c:v>0.76757730198083896</c:v>
                </c:pt>
                <c:pt idx="71">
                  <c:v>0.74343701532000894</c:v>
                </c:pt>
                <c:pt idx="72">
                  <c:v>0.70750406571657698</c:v>
                </c:pt>
                <c:pt idx="73">
                  <c:v>0.67244661523409099</c:v>
                </c:pt>
                <c:pt idx="74">
                  <c:v>0.64180637342875402</c:v>
                </c:pt>
                <c:pt idx="75">
                  <c:v>0.61604074244517093</c:v>
                </c:pt>
                <c:pt idx="76">
                  <c:v>0.59468220286295448</c:v>
                </c:pt>
                <c:pt idx="77">
                  <c:v>0.57707156062657206</c:v>
                </c:pt>
                <c:pt idx="78">
                  <c:v>0.56258380690238985</c:v>
                </c:pt>
                <c:pt idx="79">
                  <c:v>0.55068225446240637</c:v>
                </c:pt>
                <c:pt idx="80">
                  <c:v>0.54091956249138562</c:v>
                </c:pt>
                <c:pt idx="81">
                  <c:v>0.53292545380243783</c:v>
                </c:pt>
                <c:pt idx="82">
                  <c:v>0.52639331716275473</c:v>
                </c:pt>
                <c:pt idx="83">
                  <c:v>0.52106873495498807</c:v>
                </c:pt>
                <c:pt idx="84">
                  <c:v>0.51674022655251173</c:v>
                </c:pt>
                <c:pt idx="85">
                  <c:v>0.51323183750344548</c:v>
                </c:pt>
                <c:pt idx="86">
                  <c:v>0.51039715500419014</c:v>
                </c:pt>
                <c:pt idx="87">
                  <c:v>0.5081144175095117</c:v>
                </c:pt>
                <c:pt idx="88">
                  <c:v>0.50628247717135433</c:v>
                </c:pt>
                <c:pt idx="89">
                  <c:v>0.50481744118443361</c:v>
                </c:pt>
                <c:pt idx="90">
                  <c:v>0.50364986377186238</c:v>
                </c:pt>
                <c:pt idx="91">
                  <c:v>0.50272239109879913</c:v>
                </c:pt>
                <c:pt idx="92">
                  <c:v>0.50198778236849284</c:v>
                </c:pt>
                <c:pt idx="93">
                  <c:v>0.50140724535311854</c:v>
                </c:pt>
                <c:pt idx="94">
                  <c:v>0.50094903582214367</c:v>
                </c:pt>
                <c:pt idx="95">
                  <c:v>0.50058727903132816</c:v>
                </c:pt>
                <c:pt idx="96">
                  <c:v>0.50030097838084076</c:v>
                </c:pt>
                <c:pt idx="97">
                  <c:v>0.50007318200373463</c:v>
                </c:pt>
                <c:pt idx="98">
                  <c:v>0.49989028270517066</c:v>
                </c:pt>
                <c:pt idx="99">
                  <c:v>0.49974143054404269</c:v>
                </c:pt>
                <c:pt idx="100">
                  <c:v>0.49961804058201509</c:v>
                </c:pt>
                <c:pt idx="101">
                  <c:v>0.4995133810349508</c:v>
                </c:pt>
                <c:pt idx="102">
                  <c:v>0.49942222933865615</c:v>
                </c:pt>
                <c:pt idx="103">
                  <c:v>0.49934058555768884</c:v>
                </c:pt>
                <c:pt idx="104">
                  <c:v>0.49926543418223651</c:v>
                </c:pt>
                <c:pt idx="105">
                  <c:v>0.49919454672288582</c:v>
                </c:pt>
                <c:pt idx="106">
                  <c:v>0.49912631866713181</c:v>
                </c:pt>
                <c:pt idx="107">
                  <c:v>0.49905963533852249</c:v>
                </c:pt>
                <c:pt idx="108">
                  <c:v>0.49899376202753454</c:v>
                </c:pt>
                <c:pt idx="109">
                  <c:v>0.49892825446610367</c:v>
                </c:pt>
                <c:pt idx="110">
                  <c:v>0.49886288631479758</c:v>
                </c:pt>
                <c:pt idx="111">
                  <c:v>0.49879759083931019</c:v>
                </c:pt>
                <c:pt idx="112">
                  <c:v>0.49873241438501636</c:v>
                </c:pt>
                <c:pt idx="113">
                  <c:v>0.49866747962626962</c:v>
                </c:pt>
                <c:pt idx="114">
                  <c:v>0.49860295688063161</c:v>
                </c:pt>
                <c:pt idx="115">
                  <c:v>0.49853904204544025</c:v>
                </c:pt>
                <c:pt idx="116">
                  <c:v>0.49847593994190981</c:v>
                </c:pt>
                <c:pt idx="117">
                  <c:v>0.49841385204612426</c:v>
                </c:pt>
                <c:pt idx="118">
                  <c:v>0.49835296775173121</c:v>
                </c:pt>
                <c:pt idx="119">
                  <c:v>0.49829345845003875</c:v>
                </c:pt>
                <c:pt idx="120">
                  <c:v>0.4982354738330983</c:v>
                </c:pt>
                <c:pt idx="121">
                  <c:v>0.49817913992723328</c:v>
                </c:pt>
                <c:pt idx="122">
                  <c:v>0.49812455845092202</c:v>
                </c:pt>
                <c:pt idx="123">
                  <c:v>0.49807180716416249</c:v>
                </c:pt>
                <c:pt idx="124">
                  <c:v>0.49802094093831467</c:v>
                </c:pt>
                <c:pt idx="125">
                  <c:v>0.49797199332756259</c:v>
                </c:pt>
                <c:pt idx="126">
                  <c:v>0.49792497846693751</c:v>
                </c:pt>
                <c:pt idx="127">
                  <c:v>0.49787989315850978</c:v>
                </c:pt>
                <c:pt idx="128">
                  <c:v>0.49783671903790611</c:v>
                </c:pt>
                <c:pt idx="129">
                  <c:v>0.49779542473864319</c:v>
                </c:pt>
                <c:pt idx="130">
                  <c:v>0.49547546401715881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F-42CC-81F5-02D5BA5741D3}"/>
            </c:ext>
          </c:extLst>
        </c:ser>
        <c:ser>
          <c:idx val="2"/>
          <c:order val="1"/>
          <c:tx>
            <c:strRef>
              <c:f>EA_rawshocks_with_text2!#REF!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F-42CC-81F5-02D5BA574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EA_contributio_to_nominal_PR!$AS$1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EA_contributio_to_nominal_PR!$AS$2:$AS$132</c:f>
              <c:numCache>
                <c:formatCode>0.00</c:formatCode>
                <c:ptCount val="131"/>
                <c:pt idx="0">
                  <c:v>0</c:v>
                </c:pt>
                <c:pt idx="1">
                  <c:v>-0.15344960138642105</c:v>
                </c:pt>
                <c:pt idx="2">
                  <c:v>-2.7795756716752051E-2</c:v>
                </c:pt>
                <c:pt idx="3">
                  <c:v>-0.11903847403895707</c:v>
                </c:pt>
                <c:pt idx="4">
                  <c:v>-0.30864738349745102</c:v>
                </c:pt>
                <c:pt idx="5">
                  <c:v>2.2863477495380979E-2</c:v>
                </c:pt>
                <c:pt idx="6">
                  <c:v>0.33687117900452901</c:v>
                </c:pt>
                <c:pt idx="7">
                  <c:v>0.39205280764543898</c:v>
                </c:pt>
                <c:pt idx="8">
                  <c:v>6.9361495866707978E-2</c:v>
                </c:pt>
                <c:pt idx="9">
                  <c:v>4.360367735862597E-2</c:v>
                </c:pt>
                <c:pt idx="10">
                  <c:v>9.4629872015785987E-2</c:v>
                </c:pt>
                <c:pt idx="11">
                  <c:v>0.265109898213294</c:v>
                </c:pt>
                <c:pt idx="12">
                  <c:v>0.18329084425370795</c:v>
                </c:pt>
                <c:pt idx="13">
                  <c:v>0.30704026336572898</c:v>
                </c:pt>
                <c:pt idx="14">
                  <c:v>0.55701976239299122</c:v>
                </c:pt>
                <c:pt idx="15">
                  <c:v>0.74156797814912001</c:v>
                </c:pt>
                <c:pt idx="16">
                  <c:v>0.757296490519628</c:v>
                </c:pt>
                <c:pt idx="17">
                  <c:v>1.1078189858620289</c:v>
                </c:pt>
                <c:pt idx="18">
                  <c:v>1.3559324587355239</c:v>
                </c:pt>
                <c:pt idx="19">
                  <c:v>1.6134439033803321</c:v>
                </c:pt>
                <c:pt idx="20">
                  <c:v>1.723873758368442</c:v>
                </c:pt>
                <c:pt idx="21">
                  <c:v>1.985145528565162</c:v>
                </c:pt>
                <c:pt idx="22">
                  <c:v>2.0403398609610122</c:v>
                </c:pt>
                <c:pt idx="23">
                  <c:v>2.1595215149601921</c:v>
                </c:pt>
                <c:pt idx="24">
                  <c:v>2.413493923132572</c:v>
                </c:pt>
                <c:pt idx="25">
                  <c:v>2.319129323900762</c:v>
                </c:pt>
                <c:pt idx="26">
                  <c:v>2.2166244362906218</c:v>
                </c:pt>
                <c:pt idx="27">
                  <c:v>2.1426503309239822</c:v>
                </c:pt>
                <c:pt idx="28">
                  <c:v>2.4018331876181618</c:v>
                </c:pt>
                <c:pt idx="29">
                  <c:v>2.3615487710838319</c:v>
                </c:pt>
                <c:pt idx="30">
                  <c:v>2.1310300830793922</c:v>
                </c:pt>
                <c:pt idx="31">
                  <c:v>1.9514106978622721</c:v>
                </c:pt>
                <c:pt idx="32">
                  <c:v>2.058535275186812</c:v>
                </c:pt>
                <c:pt idx="33">
                  <c:v>1.712461561993522</c:v>
                </c:pt>
                <c:pt idx="34">
                  <c:v>1.6826982776892421</c:v>
                </c:pt>
                <c:pt idx="35">
                  <c:v>1.587002426517232</c:v>
                </c:pt>
                <c:pt idx="36">
                  <c:v>1.344275752974692</c:v>
                </c:pt>
                <c:pt idx="37">
                  <c:v>1.188044689132904</c:v>
                </c:pt>
                <c:pt idx="38">
                  <c:v>1.1355521670577959</c:v>
                </c:pt>
                <c:pt idx="39">
                  <c:v>0.96998900966415103</c:v>
                </c:pt>
                <c:pt idx="40">
                  <c:v>0.84250156346035898</c:v>
                </c:pt>
                <c:pt idx="41">
                  <c:v>0.74886961141131003</c:v>
                </c:pt>
                <c:pt idx="42">
                  <c:v>0.77562294353927996</c:v>
                </c:pt>
                <c:pt idx="43">
                  <c:v>0.57760914460273138</c:v>
                </c:pt>
                <c:pt idx="44">
                  <c:v>0.47149008112505947</c:v>
                </c:pt>
                <c:pt idx="45">
                  <c:v>0.229660877022626</c:v>
                </c:pt>
                <c:pt idx="46">
                  <c:v>0.257882270877416</c:v>
                </c:pt>
                <c:pt idx="47">
                  <c:v>0.18626960215500199</c:v>
                </c:pt>
                <c:pt idx="48">
                  <c:v>0.13829329783286298</c:v>
                </c:pt>
                <c:pt idx="49">
                  <c:v>0.10435983977185498</c:v>
                </c:pt>
                <c:pt idx="50">
                  <c:v>5.8879995297581977E-2</c:v>
                </c:pt>
                <c:pt idx="51">
                  <c:v>8.3094002431117975E-2</c:v>
                </c:pt>
                <c:pt idx="52">
                  <c:v>0.81150626615861499</c:v>
                </c:pt>
                <c:pt idx="53">
                  <c:v>1.705786526847872</c:v>
                </c:pt>
                <c:pt idx="54">
                  <c:v>2.7374780542875818</c:v>
                </c:pt>
                <c:pt idx="55">
                  <c:v>3.3198359124940522</c:v>
                </c:pt>
                <c:pt idx="56">
                  <c:v>2.9682960818723219</c:v>
                </c:pt>
                <c:pt idx="57">
                  <c:v>0.96483337233601496</c:v>
                </c:pt>
                <c:pt idx="58">
                  <c:v>-0.11815932708922405</c:v>
                </c:pt>
                <c:pt idx="59">
                  <c:v>-8.6273218278459018E-2</c:v>
                </c:pt>
                <c:pt idx="60">
                  <c:v>-0.42986267499545106</c:v>
                </c:pt>
                <c:pt idx="61">
                  <c:v>-0.70116671889343807</c:v>
                </c:pt>
                <c:pt idx="62">
                  <c:v>-0.60131191155150798</c:v>
                </c:pt>
                <c:pt idx="63">
                  <c:v>-5.3661995236420346E-3</c:v>
                </c:pt>
                <c:pt idx="64">
                  <c:v>9.8672515195315946E-2</c:v>
                </c:pt>
                <c:pt idx="65">
                  <c:v>0.23807700292845396</c:v>
                </c:pt>
                <c:pt idx="66">
                  <c:v>0.37343324855215598</c:v>
                </c:pt>
                <c:pt idx="67">
                  <c:v>0.66195550020288496</c:v>
                </c:pt>
                <c:pt idx="68">
                  <c:v>0.55880908466694923</c:v>
                </c:pt>
                <c:pt idx="69">
                  <c:v>0.74174946246753204</c:v>
                </c:pt>
                <c:pt idx="70">
                  <c:v>0.76757730198083896</c:v>
                </c:pt>
                <c:pt idx="71">
                  <c:v>0.74343701532000894</c:v>
                </c:pt>
                <c:pt idx="72">
                  <c:v>0.70750406571657698</c:v>
                </c:pt>
                <c:pt idx="73">
                  <c:v>0.67244661523409099</c:v>
                </c:pt>
                <c:pt idx="74">
                  <c:v>0.64180637342875402</c:v>
                </c:pt>
                <c:pt idx="75">
                  <c:v>0.61604074244517093</c:v>
                </c:pt>
                <c:pt idx="76">
                  <c:v>0.59468220286295448</c:v>
                </c:pt>
                <c:pt idx="77">
                  <c:v>0.57707156062657206</c:v>
                </c:pt>
                <c:pt idx="78">
                  <c:v>0.56258380690238985</c:v>
                </c:pt>
                <c:pt idx="79">
                  <c:v>0.55068225446240637</c:v>
                </c:pt>
                <c:pt idx="80">
                  <c:v>0.54091956249138562</c:v>
                </c:pt>
                <c:pt idx="81">
                  <c:v>0.53292545380243783</c:v>
                </c:pt>
                <c:pt idx="82">
                  <c:v>0.52639331716275473</c:v>
                </c:pt>
                <c:pt idx="83">
                  <c:v>0.52106873495498807</c:v>
                </c:pt>
                <c:pt idx="84">
                  <c:v>0.51674022655251173</c:v>
                </c:pt>
                <c:pt idx="85">
                  <c:v>0.51323183750344548</c:v>
                </c:pt>
                <c:pt idx="86">
                  <c:v>0.51039715500419014</c:v>
                </c:pt>
                <c:pt idx="87">
                  <c:v>0.5081144175095117</c:v>
                </c:pt>
                <c:pt idx="88">
                  <c:v>0.50628247717135433</c:v>
                </c:pt>
                <c:pt idx="89">
                  <c:v>0.50481744118443361</c:v>
                </c:pt>
                <c:pt idx="90">
                  <c:v>0.50364986377186238</c:v>
                </c:pt>
                <c:pt idx="91">
                  <c:v>0.50272239109879913</c:v>
                </c:pt>
                <c:pt idx="92">
                  <c:v>0.50198778236849284</c:v>
                </c:pt>
                <c:pt idx="93">
                  <c:v>0.50140724535311854</c:v>
                </c:pt>
                <c:pt idx="94">
                  <c:v>0.50094903582214367</c:v>
                </c:pt>
                <c:pt idx="95">
                  <c:v>0.50058727903132816</c:v>
                </c:pt>
                <c:pt idx="96">
                  <c:v>0.50030097838084076</c:v>
                </c:pt>
                <c:pt idx="97">
                  <c:v>0.50007318200373463</c:v>
                </c:pt>
                <c:pt idx="98">
                  <c:v>0.49989028270517066</c:v>
                </c:pt>
                <c:pt idx="99">
                  <c:v>0.49974143054404269</c:v>
                </c:pt>
                <c:pt idx="100">
                  <c:v>0.49961804058201509</c:v>
                </c:pt>
                <c:pt idx="101">
                  <c:v>0.4995133810349508</c:v>
                </c:pt>
                <c:pt idx="102">
                  <c:v>0.49942222933865615</c:v>
                </c:pt>
                <c:pt idx="103">
                  <c:v>0.49934058555768884</c:v>
                </c:pt>
                <c:pt idx="104">
                  <c:v>0.49926543418223651</c:v>
                </c:pt>
                <c:pt idx="105">
                  <c:v>0.49919454672288582</c:v>
                </c:pt>
                <c:pt idx="106">
                  <c:v>0.49912631866713181</c:v>
                </c:pt>
                <c:pt idx="107">
                  <c:v>0.49905963533852249</c:v>
                </c:pt>
                <c:pt idx="108">
                  <c:v>0.49899376202753454</c:v>
                </c:pt>
                <c:pt idx="109">
                  <c:v>0.49892825446610367</c:v>
                </c:pt>
                <c:pt idx="110">
                  <c:v>0.49886288631479758</c:v>
                </c:pt>
                <c:pt idx="111">
                  <c:v>0.49879759083931019</c:v>
                </c:pt>
                <c:pt idx="112">
                  <c:v>0.49873241438501636</c:v>
                </c:pt>
                <c:pt idx="113">
                  <c:v>0.49866747962626962</c:v>
                </c:pt>
                <c:pt idx="114">
                  <c:v>0.49860295688063161</c:v>
                </c:pt>
                <c:pt idx="115">
                  <c:v>0.49853904204544025</c:v>
                </c:pt>
                <c:pt idx="116">
                  <c:v>0.49847593994190981</c:v>
                </c:pt>
                <c:pt idx="117">
                  <c:v>0.49841385204612426</c:v>
                </c:pt>
                <c:pt idx="118">
                  <c:v>0.49835296775173121</c:v>
                </c:pt>
                <c:pt idx="119">
                  <c:v>0.49829345845003875</c:v>
                </c:pt>
                <c:pt idx="120">
                  <c:v>0.4982354738330983</c:v>
                </c:pt>
                <c:pt idx="121">
                  <c:v>0.49817913992723328</c:v>
                </c:pt>
                <c:pt idx="122">
                  <c:v>0.49812455845092202</c:v>
                </c:pt>
                <c:pt idx="123">
                  <c:v>0.49807180716416249</c:v>
                </c:pt>
                <c:pt idx="124">
                  <c:v>0.49802094093831467</c:v>
                </c:pt>
                <c:pt idx="125">
                  <c:v>0.49797199332756259</c:v>
                </c:pt>
                <c:pt idx="126">
                  <c:v>0.49792497846693751</c:v>
                </c:pt>
                <c:pt idx="127">
                  <c:v>0.49787989315850978</c:v>
                </c:pt>
                <c:pt idx="128">
                  <c:v>0.49783671903790611</c:v>
                </c:pt>
                <c:pt idx="129">
                  <c:v>0.49779542473864319</c:v>
                </c:pt>
                <c:pt idx="130">
                  <c:v>0.49547546401715881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7-41C4-9572-B67B6AA9B116}"/>
            </c:ext>
          </c:extLst>
        </c:ser>
        <c:ser>
          <c:idx val="2"/>
          <c:order val="1"/>
          <c:tx>
            <c:strRef>
              <c:f>EA_contributio_to_nominal_PR!$AT$1</c:f>
              <c:strCache>
                <c:ptCount val="1"/>
                <c:pt idx="0">
                  <c:v>Anticipated (t+1|t)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EA_contributio_to_nominal_PR!$AT$2:$AT$132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9.4572205198371104E-2</c:v>
                </c:pt>
                <c:pt idx="8">
                  <c:v>-0.165250025423371</c:v>
                </c:pt>
                <c:pt idx="9">
                  <c:v>-3.1282219731857998E-2</c:v>
                </c:pt>
                <c:pt idx="10">
                  <c:v>-5.0366981554816503E-2</c:v>
                </c:pt>
                <c:pt idx="11">
                  <c:v>-0.106066375299432</c:v>
                </c:pt>
                <c:pt idx="12">
                  <c:v>-7.1820417778920106E-2</c:v>
                </c:pt>
                <c:pt idx="13">
                  <c:v>-0.14876449075041701</c:v>
                </c:pt>
                <c:pt idx="14">
                  <c:v>-0.22619467862920101</c:v>
                </c:pt>
                <c:pt idx="15">
                  <c:v>-0.26655579505853499</c:v>
                </c:pt>
                <c:pt idx="16">
                  <c:v>-0.34184745782640302</c:v>
                </c:pt>
                <c:pt idx="17">
                  <c:v>-0.361899216134417</c:v>
                </c:pt>
                <c:pt idx="18">
                  <c:v>-0.30230362432852897</c:v>
                </c:pt>
                <c:pt idx="19">
                  <c:v>-0.50778239214304999</c:v>
                </c:pt>
                <c:pt idx="20">
                  <c:v>-1.0145383452326</c:v>
                </c:pt>
                <c:pt idx="21">
                  <c:v>-1.2119505938002699</c:v>
                </c:pt>
                <c:pt idx="22">
                  <c:v>-1.19087534397604</c:v>
                </c:pt>
                <c:pt idx="23">
                  <c:v>-1.0209143753908501</c:v>
                </c:pt>
                <c:pt idx="24">
                  <c:v>-0.85711420734878396</c:v>
                </c:pt>
                <c:pt idx="25">
                  <c:v>-0.64648826245416502</c:v>
                </c:pt>
                <c:pt idx="26">
                  <c:v>-0.549259568928675</c:v>
                </c:pt>
                <c:pt idx="27">
                  <c:v>-0.470500334898243</c:v>
                </c:pt>
                <c:pt idx="28">
                  <c:v>-0.37545799864965601</c:v>
                </c:pt>
                <c:pt idx="29">
                  <c:v>-0.31954489529938501</c:v>
                </c:pt>
                <c:pt idx="30">
                  <c:v>-0.24918794769073099</c:v>
                </c:pt>
                <c:pt idx="31">
                  <c:v>-0.30314832735735298</c:v>
                </c:pt>
                <c:pt idx="32">
                  <c:v>-0.21169951565422401</c:v>
                </c:pt>
                <c:pt idx="33">
                  <c:v>-6.7534756139482399E-2</c:v>
                </c:pt>
                <c:pt idx="34">
                  <c:v>-0.160505420505762</c:v>
                </c:pt>
                <c:pt idx="35">
                  <c:v>-7.1970382069704006E-2</c:v>
                </c:pt>
                <c:pt idx="36">
                  <c:v>-0.15217589559057801</c:v>
                </c:pt>
                <c:pt idx="37">
                  <c:v>-0.132151895096976</c:v>
                </c:pt>
                <c:pt idx="38">
                  <c:v>-6.1072709588662399E-2</c:v>
                </c:pt>
                <c:pt idx="39">
                  <c:v>-3.7193285790670501E-2</c:v>
                </c:pt>
                <c:pt idx="40">
                  <c:v>-1.66014147939279E-3</c:v>
                </c:pt>
                <c:pt idx="41">
                  <c:v>2.37636471287197E-2</c:v>
                </c:pt>
                <c:pt idx="42">
                  <c:v>-1.5383938666719501E-2</c:v>
                </c:pt>
                <c:pt idx="43">
                  <c:v>7.5656655414385501E-2</c:v>
                </c:pt>
                <c:pt idx="44">
                  <c:v>9.9809470800302502E-2</c:v>
                </c:pt>
                <c:pt idx="45">
                  <c:v>2.8754858539431299E-2</c:v>
                </c:pt>
                <c:pt idx="46">
                  <c:v>1.4268551360754601E-2</c:v>
                </c:pt>
                <c:pt idx="47">
                  <c:v>-3.2848887092300903E-2</c:v>
                </c:pt>
                <c:pt idx="48">
                  <c:v>-7.4357621348775396E-2</c:v>
                </c:pt>
                <c:pt idx="49">
                  <c:v>2.0955033992321001E-2</c:v>
                </c:pt>
                <c:pt idx="50">
                  <c:v>-7.5439583209393493E-2</c:v>
                </c:pt>
                <c:pt idx="51">
                  <c:v>3.74693194654592E-2</c:v>
                </c:pt>
                <c:pt idx="52">
                  <c:v>-1.30374959904535E-2</c:v>
                </c:pt>
                <c:pt idx="53">
                  <c:v>2.9653625621642199E-2</c:v>
                </c:pt>
                <c:pt idx="54">
                  <c:v>8.9355210009735994E-2</c:v>
                </c:pt>
                <c:pt idx="55">
                  <c:v>0.13707182257455</c:v>
                </c:pt>
                <c:pt idx="56">
                  <c:v>0.30560011583216201</c:v>
                </c:pt>
                <c:pt idx="57">
                  <c:v>0.50058268272177397</c:v>
                </c:pt>
                <c:pt idx="58">
                  <c:v>0.355816720812626</c:v>
                </c:pt>
                <c:pt idx="59">
                  <c:v>0.22953291782690599</c:v>
                </c:pt>
                <c:pt idx="60">
                  <c:v>0.29568409201853801</c:v>
                </c:pt>
                <c:pt idx="61">
                  <c:v>0.26684849306361602</c:v>
                </c:pt>
                <c:pt idx="62">
                  <c:v>0.29885419238542499</c:v>
                </c:pt>
                <c:pt idx="63">
                  <c:v>0.29617568634159902</c:v>
                </c:pt>
                <c:pt idx="64">
                  <c:v>0.34044652190226699</c:v>
                </c:pt>
                <c:pt idx="65">
                  <c:v>0.27796391831058098</c:v>
                </c:pt>
                <c:pt idx="66">
                  <c:v>0.21470013783959799</c:v>
                </c:pt>
                <c:pt idx="67">
                  <c:v>0.16139663785792399</c:v>
                </c:pt>
                <c:pt idx="68">
                  <c:v>0.19087173430048901</c:v>
                </c:pt>
                <c:pt idx="69">
                  <c:v>0.113545999252028</c:v>
                </c:pt>
                <c:pt idx="70">
                  <c:v>0.10457386048775499</c:v>
                </c:pt>
                <c:pt idx="71">
                  <c:v>8.9088530322883802E-2</c:v>
                </c:pt>
                <c:pt idx="72">
                  <c:v>7.3551339516522193E-2</c:v>
                </c:pt>
                <c:pt idx="73">
                  <c:v>5.9965266291275701E-2</c:v>
                </c:pt>
                <c:pt idx="74">
                  <c:v>4.8704554989701901E-2</c:v>
                </c:pt>
                <c:pt idx="75">
                  <c:v>3.9594802751160903E-2</c:v>
                </c:pt>
                <c:pt idx="76">
                  <c:v>3.2313922753232298E-2</c:v>
                </c:pt>
                <c:pt idx="77">
                  <c:v>2.6533332504959602E-2</c:v>
                </c:pt>
                <c:pt idx="78">
                  <c:v>2.1961955562050599E-2</c:v>
                </c:pt>
                <c:pt idx="79">
                  <c:v>1.8355215184539898E-2</c:v>
                </c:pt>
                <c:pt idx="80">
                  <c:v>1.5512341620651999E-2</c:v>
                </c:pt>
                <c:pt idx="81">
                  <c:v>1.3270479757761199E-2</c:v>
                </c:pt>
                <c:pt idx="82">
                  <c:v>1.1498523014248901E-2</c:v>
                </c:pt>
                <c:pt idx="83">
                  <c:v>1.00915699654133E-2</c:v>
                </c:pt>
                <c:pt idx="84">
                  <c:v>8.9661912527398205E-3</c:v>
                </c:pt>
                <c:pt idx="85">
                  <c:v>8.0564665733450103E-3</c:v>
                </c:pt>
                <c:pt idx="86">
                  <c:v>7.3106923574485297E-3</c:v>
                </c:pt>
                <c:pt idx="87">
                  <c:v>6.6886566449106304E-3</c:v>
                </c:pt>
                <c:pt idx="88">
                  <c:v>6.1593890457280103E-3</c:v>
                </c:pt>
                <c:pt idx="89">
                  <c:v>5.6993075449146896E-3</c:v>
                </c:pt>
                <c:pt idx="90">
                  <c:v>5.29069656262416E-3</c:v>
                </c:pt>
                <c:pt idx="91">
                  <c:v>4.9204613810832501E-3</c:v>
                </c:pt>
                <c:pt idx="92">
                  <c:v>4.5791129351650198E-3</c:v>
                </c:pt>
                <c:pt idx="93">
                  <c:v>4.2599443396345799E-3</c:v>
                </c:pt>
                <c:pt idx="94">
                  <c:v>3.9583666796108004E-3</c:v>
                </c:pt>
                <c:pt idx="95">
                  <c:v>3.6713767511929998E-3</c:v>
                </c:pt>
                <c:pt idx="96">
                  <c:v>3.3971337846321302E-3</c:v>
                </c:pt>
                <c:pt idx="97">
                  <c:v>3.1346258519211398E-3</c:v>
                </c:pt>
                <c:pt idx="98">
                  <c:v>2.8834097647710299E-3</c:v>
                </c:pt>
                <c:pt idx="99">
                  <c:v>2.6434108971475898E-3</c:v>
                </c:pt>
                <c:pt idx="100">
                  <c:v>2.4147715925059701E-3</c:v>
                </c:pt>
                <c:pt idx="101">
                  <c:v>2.1977387008253698E-3</c:v>
                </c:pt>
                <c:pt idx="102">
                  <c:v>1.9925823858694398E-3</c:v>
                </c:pt>
                <c:pt idx="103">
                  <c:v>1.7995396920721699E-3</c:v>
                </c:pt>
                <c:pt idx="104">
                  <c:v>1.61877749971487E-3</c:v>
                </c:pt>
                <c:pt idx="105">
                  <c:v>1.45037045771608E-3</c:v>
                </c:pt>
                <c:pt idx="106">
                  <c:v>1.2942902918571201E-3</c:v>
                </c:pt>
                <c:pt idx="107">
                  <c:v>1.15040356515704E-3</c:v>
                </c:pt>
                <c:pt idx="108">
                  <c:v>1.01847553563182E-3</c:v>
                </c:pt>
                <c:pt idx="109">
                  <c:v>8.9817823126807502E-4</c:v>
                </c:pt>
                <c:pt idx="110">
                  <c:v>7.8910125677511198E-4</c:v>
                </c:pt>
                <c:pt idx="111">
                  <c:v>6.9076417359414401E-4</c:v>
                </c:pt>
                <c:pt idx="112">
                  <c:v>6.0262956405344895E-4</c:v>
                </c:pt>
                <c:pt idx="113">
                  <c:v>5.2411611130363095E-4</c:v>
                </c:pt>
                <c:pt idx="114">
                  <c:v>4.54611206321846E-4</c:v>
                </c:pt>
                <c:pt idx="115">
                  <c:v>3.9348273832866899E-4</c:v>
                </c:pt>
                <c:pt idx="116">
                  <c:v>3.4008984097402503E-4</c:v>
                </c:pt>
                <c:pt idx="117">
                  <c:v>2.9379245837589401E-4</c:v>
                </c:pt>
                <c:pt idx="118">
                  <c:v>2.5395966660227099E-4</c:v>
                </c:pt>
                <c:pt idx="119">
                  <c:v>2.1997674094327899E-4</c:v>
                </c:pt>
                <c:pt idx="120">
                  <c:v>1.9125100028197499E-4</c:v>
                </c:pt>
                <c:pt idx="121">
                  <c:v>1.67216489551948E-4</c:v>
                </c:pt>
                <c:pt idx="122">
                  <c:v>1.47337581796962E-4</c:v>
                </c:pt>
                <c:pt idx="123">
                  <c:v>1.31111594522398E-4</c:v>
                </c:pt>
                <c:pt idx="124">
                  <c:v>1.18070522365142E-4</c:v>
                </c:pt>
                <c:pt idx="125">
                  <c:v>1.07781990877864E-4</c:v>
                </c:pt>
                <c:pt idx="126">
                  <c:v>9.9849535484544997E-5</c:v>
                </c:pt>
                <c:pt idx="127">
                  <c:v>9.3912306294760203E-5</c:v>
                </c:pt>
                <c:pt idx="128">
                  <c:v>8.9644294188049E-5</c:v>
                </c:pt>
                <c:pt idx="129">
                  <c:v>8.6753166987215601E-5</c:v>
                </c:pt>
                <c:pt idx="130">
                  <c:v>1.41712035388597E-3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A7-41C4-9572-B67B6AA9B116}"/>
            </c:ext>
          </c:extLst>
        </c:ser>
        <c:ser>
          <c:idx val="3"/>
          <c:order val="2"/>
          <c:tx>
            <c:strRef>
              <c:f>EA_contributio_to_nominal_PR!$AU$1</c:f>
              <c:strCache>
                <c:ptCount val="1"/>
                <c:pt idx="0">
                  <c:v>Anticipated (t+2|t)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EA_contributio_to_nominal_PR!$AU$2:$AU$132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-1.38989457691308E-2</c:v>
                </c:pt>
                <c:pt idx="8">
                  <c:v>-7.7224923789088004E-2</c:v>
                </c:pt>
                <c:pt idx="9">
                  <c:v>-7.2117728914638496E-2</c:v>
                </c:pt>
                <c:pt idx="10">
                  <c:v>8.6027341817046105E-2</c:v>
                </c:pt>
                <c:pt idx="11">
                  <c:v>0.10642203258331701</c:v>
                </c:pt>
                <c:pt idx="12">
                  <c:v>9.4670359228413895E-2</c:v>
                </c:pt>
                <c:pt idx="13">
                  <c:v>0.12101746586677201</c:v>
                </c:pt>
                <c:pt idx="14">
                  <c:v>5.9556613289520499E-2</c:v>
                </c:pt>
                <c:pt idx="15">
                  <c:v>-3.9817181687512603E-2</c:v>
                </c:pt>
                <c:pt idx="16">
                  <c:v>-3.3997235737001003E-2</c:v>
                </c:pt>
                <c:pt idx="17">
                  <c:v>-3.1898649288597401E-3</c:v>
                </c:pt>
                <c:pt idx="18">
                  <c:v>7.9968084003440396E-2</c:v>
                </c:pt>
                <c:pt idx="19">
                  <c:v>0.16753101459468001</c:v>
                </c:pt>
                <c:pt idx="20">
                  <c:v>0.13729453972797601</c:v>
                </c:pt>
                <c:pt idx="21">
                  <c:v>0.20010473816097801</c:v>
                </c:pt>
                <c:pt idx="22">
                  <c:v>0.25594725138948299</c:v>
                </c:pt>
                <c:pt idx="23">
                  <c:v>0.25838555094791599</c:v>
                </c:pt>
                <c:pt idx="24">
                  <c:v>0.22630806736109799</c:v>
                </c:pt>
                <c:pt idx="25">
                  <c:v>0.22860986156088001</c:v>
                </c:pt>
                <c:pt idx="26">
                  <c:v>0.25543591085760198</c:v>
                </c:pt>
                <c:pt idx="27">
                  <c:v>0.204465893142323</c:v>
                </c:pt>
                <c:pt idx="28">
                  <c:v>0.15895580510754201</c:v>
                </c:pt>
                <c:pt idx="29">
                  <c:v>0.12291073575785499</c:v>
                </c:pt>
                <c:pt idx="30">
                  <c:v>0.152538240150146</c:v>
                </c:pt>
                <c:pt idx="31">
                  <c:v>0.20812757204899199</c:v>
                </c:pt>
                <c:pt idx="32">
                  <c:v>0.140508969361091</c:v>
                </c:pt>
                <c:pt idx="33">
                  <c:v>0.176773406865122</c:v>
                </c:pt>
                <c:pt idx="34">
                  <c:v>0.186071553567177</c:v>
                </c:pt>
                <c:pt idx="35">
                  <c:v>0.14085450563044599</c:v>
                </c:pt>
                <c:pt idx="36">
                  <c:v>0.19126517543652299</c:v>
                </c:pt>
                <c:pt idx="37">
                  <c:v>0.13219145915959701</c:v>
                </c:pt>
                <c:pt idx="38">
                  <c:v>0.135197364873373</c:v>
                </c:pt>
                <c:pt idx="39">
                  <c:v>0.120410537049676</c:v>
                </c:pt>
                <c:pt idx="40">
                  <c:v>7.5236058432930006E-2</c:v>
                </c:pt>
                <c:pt idx="41">
                  <c:v>5.70331872667778E-2</c:v>
                </c:pt>
                <c:pt idx="42">
                  <c:v>1.2730016531245499E-2</c:v>
                </c:pt>
                <c:pt idx="43">
                  <c:v>-8.4405581928112192E-3</c:v>
                </c:pt>
                <c:pt idx="44">
                  <c:v>7.6400808698596001E-2</c:v>
                </c:pt>
                <c:pt idx="45">
                  <c:v>6.6462758812190603E-2</c:v>
                </c:pt>
                <c:pt idx="46">
                  <c:v>1.4632947606814E-2</c:v>
                </c:pt>
                <c:pt idx="47">
                  <c:v>7.4403143990982197E-3</c:v>
                </c:pt>
                <c:pt idx="48">
                  <c:v>-3.4788027127333601E-2</c:v>
                </c:pt>
                <c:pt idx="49">
                  <c:v>-3.7022072967842698E-2</c:v>
                </c:pt>
                <c:pt idx="50">
                  <c:v>-2.5788101061099099E-3</c:v>
                </c:pt>
                <c:pt idx="51">
                  <c:v>-4.3588789959574402E-2</c:v>
                </c:pt>
                <c:pt idx="52">
                  <c:v>-1.8758863181258599E-2</c:v>
                </c:pt>
                <c:pt idx="53">
                  <c:v>-7.5594901126852396E-2</c:v>
                </c:pt>
                <c:pt idx="54">
                  <c:v>-4.8257823580011398E-2</c:v>
                </c:pt>
                <c:pt idx="55">
                  <c:v>1.04791199042093E-2</c:v>
                </c:pt>
                <c:pt idx="56">
                  <c:v>7.9560757652292299E-2</c:v>
                </c:pt>
                <c:pt idx="57">
                  <c:v>0.183177718580846</c:v>
                </c:pt>
                <c:pt idx="58">
                  <c:v>0.23016270813943401</c:v>
                </c:pt>
                <c:pt idx="59">
                  <c:v>4.8910767899834798E-2</c:v>
                </c:pt>
                <c:pt idx="60">
                  <c:v>-7.9144074659498798E-2</c:v>
                </c:pt>
                <c:pt idx="61">
                  <c:v>-0.160960130609973</c:v>
                </c:pt>
                <c:pt idx="62">
                  <c:v>-0.16001397876386</c:v>
                </c:pt>
                <c:pt idx="63">
                  <c:v>-6.4944609880128804E-2</c:v>
                </c:pt>
                <c:pt idx="64">
                  <c:v>-1.96184342116336E-2</c:v>
                </c:pt>
                <c:pt idx="65">
                  <c:v>4.3265341694227799E-2</c:v>
                </c:pt>
                <c:pt idx="66">
                  <c:v>2.3146340582658E-2</c:v>
                </c:pt>
                <c:pt idx="67">
                  <c:v>8.0995463035480695E-3</c:v>
                </c:pt>
                <c:pt idx="68">
                  <c:v>1.52620462592243E-2</c:v>
                </c:pt>
                <c:pt idx="69">
                  <c:v>3.2023718788133197E-2</c:v>
                </c:pt>
                <c:pt idx="70">
                  <c:v>-1.11970799828438E-2</c:v>
                </c:pt>
                <c:pt idx="71">
                  <c:v>-8.2882745106032003E-3</c:v>
                </c:pt>
                <c:pt idx="72">
                  <c:v>-6.2717098594997998E-3</c:v>
                </c:pt>
                <c:pt idx="73">
                  <c:v>-4.8176576172732702E-3</c:v>
                </c:pt>
                <c:pt idx="74">
                  <c:v>-3.7346421510748898E-3</c:v>
                </c:pt>
                <c:pt idx="75">
                  <c:v>-2.9089449290681498E-3</c:v>
                </c:pt>
                <c:pt idx="76">
                  <c:v>-2.2699526521728799E-3</c:v>
                </c:pt>
                <c:pt idx="77">
                  <c:v>-1.77123269152792E-3</c:v>
                </c:pt>
                <c:pt idx="78">
                  <c:v>-1.3804110005604801E-3</c:v>
                </c:pt>
                <c:pt idx="79">
                  <c:v>-1.0737551973073901E-3</c:v>
                </c:pt>
                <c:pt idx="80">
                  <c:v>-8.3321141806023404E-4</c:v>
                </c:pt>
                <c:pt idx="81">
                  <c:v>-6.4471032950934803E-4</c:v>
                </c:pt>
                <c:pt idx="82">
                  <c:v>-4.9713506871258098E-4</c:v>
                </c:pt>
                <c:pt idx="83">
                  <c:v>-3.8164404510982402E-4</c:v>
                </c:pt>
                <c:pt idx="84">
                  <c:v>-2.9119357798409302E-4</c:v>
                </c:pt>
                <c:pt idx="85">
                  <c:v>-2.2018111871247999E-4</c:v>
                </c:pt>
                <c:pt idx="86">
                  <c:v>-1.6416729085472101E-4</c:v>
                </c:pt>
                <c:pt idx="87">
                  <c:v>-1.1965356234419E-4</c:v>
                </c:pt>
                <c:pt idx="88">
                  <c:v>-8.3901711603106202E-5</c:v>
                </c:pt>
                <c:pt idx="89">
                  <c:v>-5.47861037945342E-5</c:v>
                </c:pt>
                <c:pt idx="90">
                  <c:v>-3.0672451767030801E-5</c:v>
                </c:pt>
                <c:pt idx="91">
                  <c:v>-1.0318303992833E-5</c:v>
                </c:pt>
                <c:pt idx="92">
                  <c:v>7.2084898402453601E-6</c:v>
                </c:pt>
                <c:pt idx="93">
                  <c:v>2.2596379153347999E-5</c:v>
                </c:pt>
                <c:pt idx="94">
                  <c:v>3.63442928624171E-5</c:v>
                </c:pt>
                <c:pt idx="95">
                  <c:v>4.8805496773155399E-5</c:v>
                </c:pt>
                <c:pt idx="96">
                  <c:v>6.02228856290874E-5</c:v>
                </c:pt>
                <c:pt idx="97">
                  <c:v>7.0757186241463495E-5</c:v>
                </c:pt>
                <c:pt idx="98">
                  <c:v>8.0509312525242797E-5</c:v>
                </c:pt>
                <c:pt idx="99">
                  <c:v>8.9537914689888996E-5</c:v>
                </c:pt>
                <c:pt idx="100">
                  <c:v>9.7872996936277198E-5</c:v>
                </c:pt>
                <c:pt idx="101">
                  <c:v>1.05526335835842E-4</c:v>
                </c:pt>
                <c:pt idx="102">
                  <c:v>1.12499311111532E-4</c:v>
                </c:pt>
                <c:pt idx="103">
                  <c:v>1.1878865849785201E-4</c:v>
                </c:pt>
                <c:pt idx="104">
                  <c:v>1.24390567966897E-4</c:v>
                </c:pt>
                <c:pt idx="105">
                  <c:v>1.2930347754117199E-4</c:v>
                </c:pt>
                <c:pt idx="106">
                  <c:v>1.33529851201037E-4</c:v>
                </c:pt>
                <c:pt idx="107">
                  <c:v>1.3707717736019401E-4</c:v>
                </c:pt>
                <c:pt idx="108">
                  <c:v>1.3995838060007799E-4</c:v>
                </c:pt>
                <c:pt idx="109">
                  <c:v>1.4219180260610401E-4</c:v>
                </c:pt>
                <c:pt idx="110">
                  <c:v>1.4380087749508899E-4</c:v>
                </c:pt>
                <c:pt idx="111">
                  <c:v>1.4481360107335001E-4</c:v>
                </c:pt>
                <c:pt idx="112">
                  <c:v>1.4526187225655701E-4</c:v>
                </c:pt>
                <c:pt idx="113">
                  <c:v>1.4518076726155501E-4</c:v>
                </c:pt>
                <c:pt idx="114">
                  <c:v>1.4460779268647499E-4</c:v>
                </c:pt>
                <c:pt idx="115">
                  <c:v>1.43582151747549E-4</c:v>
                </c:pt>
                <c:pt idx="116">
                  <c:v>1.4214404832657299E-4</c:v>
                </c:pt>
                <c:pt idx="117">
                  <c:v>1.40334045748113E-4</c:v>
                </c:pt>
                <c:pt idx="118">
                  <c:v>1.38192491047113E-4</c:v>
                </c:pt>
                <c:pt idx="119">
                  <c:v>1.3575901064591899E-4</c:v>
                </c:pt>
                <c:pt idx="120">
                  <c:v>1.33072079612848E-4</c:v>
                </c:pt>
                <c:pt idx="121">
                  <c:v>1.3016866383289301E-4</c:v>
                </c:pt>
                <c:pt idx="122">
                  <c:v>1.27083932323347E-4</c:v>
                </c:pt>
                <c:pt idx="123">
                  <c:v>1.2385103543601899E-4</c:v>
                </c:pt>
                <c:pt idx="124">
                  <c:v>1.2050094368684099E-4</c:v>
                </c:pt>
                <c:pt idx="125">
                  <c:v>1.1706234134510301E-4</c:v>
                </c:pt>
                <c:pt idx="126">
                  <c:v>1.13561568615398E-4</c:v>
                </c:pt>
                <c:pt idx="127">
                  <c:v>1.1002260618685899E-4</c:v>
                </c:pt>
                <c:pt idx="128">
                  <c:v>1.06467096048528E-4</c:v>
                </c:pt>
                <c:pt idx="129">
                  <c:v>1.0291439272935699E-4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A7-41C4-9572-B67B6AA9B116}"/>
            </c:ext>
          </c:extLst>
        </c:ser>
        <c:ser>
          <c:idx val="4"/>
          <c:order val="3"/>
          <c:tx>
            <c:strRef>
              <c:f>EA_contributio_to_nominal_PR!$AV$1</c:f>
              <c:strCache>
                <c:ptCount val="1"/>
                <c:pt idx="0">
                  <c:v>Anticipated (t+3|t)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EA_contributio_to_nominal_PR!$AV$2:$AV$132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-2.6069989890458199E-2</c:v>
                </c:pt>
                <c:pt idx="8">
                  <c:v>-6.5548778248534695E-2</c:v>
                </c:pt>
                <c:pt idx="9">
                  <c:v>-8.5710905584532995E-2</c:v>
                </c:pt>
                <c:pt idx="10">
                  <c:v>1.8630844613744201E-3</c:v>
                </c:pt>
                <c:pt idx="11">
                  <c:v>9.7362291979125395E-2</c:v>
                </c:pt>
                <c:pt idx="12">
                  <c:v>0.108650405923332</c:v>
                </c:pt>
                <c:pt idx="13">
                  <c:v>9.0053483872556697E-2</c:v>
                </c:pt>
                <c:pt idx="14">
                  <c:v>0.113308232176169</c:v>
                </c:pt>
                <c:pt idx="15">
                  <c:v>5.1712191627343002E-2</c:v>
                </c:pt>
                <c:pt idx="16">
                  <c:v>-6.9776891774851399E-2</c:v>
                </c:pt>
                <c:pt idx="17">
                  <c:v>-8.9886933938754507E-2</c:v>
                </c:pt>
                <c:pt idx="18">
                  <c:v>-3.1745933109781299E-2</c:v>
                </c:pt>
                <c:pt idx="19">
                  <c:v>5.0067051959312998E-2</c:v>
                </c:pt>
                <c:pt idx="20">
                  <c:v>0.128439759603517</c:v>
                </c:pt>
                <c:pt idx="21">
                  <c:v>3.5951846377876302E-2</c:v>
                </c:pt>
                <c:pt idx="22">
                  <c:v>-3.4291356299338202E-2</c:v>
                </c:pt>
                <c:pt idx="23">
                  <c:v>-6.0494422515714998E-2</c:v>
                </c:pt>
                <c:pt idx="24">
                  <c:v>-7.0897275655689401E-2</c:v>
                </c:pt>
                <c:pt idx="25">
                  <c:v>-6.2054417989388398E-2</c:v>
                </c:pt>
                <c:pt idx="26">
                  <c:v>-2.16968507390225E-2</c:v>
                </c:pt>
                <c:pt idx="27">
                  <c:v>2.4535766086749899E-2</c:v>
                </c:pt>
                <c:pt idx="28">
                  <c:v>-4.0339562167012099E-3</c:v>
                </c:pt>
                <c:pt idx="29">
                  <c:v>-1.98710534157336E-2</c:v>
                </c:pt>
                <c:pt idx="30">
                  <c:v>4.4926689945968502E-3</c:v>
                </c:pt>
                <c:pt idx="31">
                  <c:v>2.52903818585631E-2</c:v>
                </c:pt>
                <c:pt idx="32">
                  <c:v>8.2834957966146094E-2</c:v>
                </c:pt>
                <c:pt idx="33">
                  <c:v>3.9893649293522598E-2</c:v>
                </c:pt>
                <c:pt idx="34">
                  <c:v>5.6387024930932901E-2</c:v>
                </c:pt>
                <c:pt idx="35">
                  <c:v>9.8302146133298199E-2</c:v>
                </c:pt>
                <c:pt idx="36">
                  <c:v>5.7647982738093198E-2</c:v>
                </c:pt>
                <c:pt idx="37">
                  <c:v>9.9056813665314603E-2</c:v>
                </c:pt>
                <c:pt idx="38">
                  <c:v>5.6584734371562001E-2</c:v>
                </c:pt>
                <c:pt idx="39">
                  <c:v>5.4422560104482799E-2</c:v>
                </c:pt>
                <c:pt idx="40">
                  <c:v>4.8857813399705803E-2</c:v>
                </c:pt>
                <c:pt idx="41">
                  <c:v>2.8307146880148799E-2</c:v>
                </c:pt>
                <c:pt idx="42">
                  <c:v>9.2453801926510905E-3</c:v>
                </c:pt>
                <c:pt idx="43">
                  <c:v>7.3805844677406695E-4</c:v>
                </c:pt>
                <c:pt idx="44">
                  <c:v>1.8172600738589201E-3</c:v>
                </c:pt>
                <c:pt idx="45">
                  <c:v>6.3403392909090805E-2</c:v>
                </c:pt>
                <c:pt idx="46">
                  <c:v>5.87686285513222E-2</c:v>
                </c:pt>
                <c:pt idx="47">
                  <c:v>1.8571790841485199E-2</c:v>
                </c:pt>
                <c:pt idx="48">
                  <c:v>-3.0374760599155598E-3</c:v>
                </c:pt>
                <c:pt idx="49">
                  <c:v>-2.77659829675308E-2</c:v>
                </c:pt>
                <c:pt idx="50">
                  <c:v>-5.7434098748290502E-2</c:v>
                </c:pt>
                <c:pt idx="51">
                  <c:v>-2.0364534783892999E-2</c:v>
                </c:pt>
                <c:pt idx="52">
                  <c:v>-7.03358898053279E-2</c:v>
                </c:pt>
                <c:pt idx="53">
                  <c:v>-3.5288209995290101E-2</c:v>
                </c:pt>
                <c:pt idx="54">
                  <c:v>-8.5655636870659899E-2</c:v>
                </c:pt>
                <c:pt idx="55">
                  <c:v>-6.0886126502718699E-2</c:v>
                </c:pt>
                <c:pt idx="56">
                  <c:v>-1.55630934909422E-2</c:v>
                </c:pt>
                <c:pt idx="57">
                  <c:v>9.0685499673980693E-2</c:v>
                </c:pt>
                <c:pt idx="58">
                  <c:v>0.15397197974053001</c:v>
                </c:pt>
                <c:pt idx="59">
                  <c:v>0.181666396035635</c:v>
                </c:pt>
                <c:pt idx="60">
                  <c:v>2.6370247303140502E-2</c:v>
                </c:pt>
                <c:pt idx="61">
                  <c:v>-7.7804770120426095E-2</c:v>
                </c:pt>
                <c:pt idx="62">
                  <c:v>-9.6165227056499103E-2</c:v>
                </c:pt>
                <c:pt idx="63">
                  <c:v>-5.2866813653273503E-2</c:v>
                </c:pt>
                <c:pt idx="64">
                  <c:v>1.92344438469245E-2</c:v>
                </c:pt>
                <c:pt idx="65">
                  <c:v>4.2511764445800598E-2</c:v>
                </c:pt>
                <c:pt idx="66">
                  <c:v>7.4776695998344606E-2</c:v>
                </c:pt>
                <c:pt idx="67">
                  <c:v>5.3873343375228699E-2</c:v>
                </c:pt>
                <c:pt idx="68">
                  <c:v>4.9050276371483501E-2</c:v>
                </c:pt>
                <c:pt idx="69">
                  <c:v>3.4492376609440899E-2</c:v>
                </c:pt>
                <c:pt idx="70">
                  <c:v>2.5384365171057102E-2</c:v>
                </c:pt>
                <c:pt idx="71">
                  <c:v>-1.45410509544605E-2</c:v>
                </c:pt>
                <c:pt idx="72">
                  <c:v>-1.45471638987704E-2</c:v>
                </c:pt>
                <c:pt idx="73">
                  <c:v>-1.2711902815706E-2</c:v>
                </c:pt>
                <c:pt idx="74">
                  <c:v>-1.05628384082131E-2</c:v>
                </c:pt>
                <c:pt idx="75">
                  <c:v>-8.5854454236544107E-3</c:v>
                </c:pt>
                <c:pt idx="76">
                  <c:v>-6.8980829583376504E-3</c:v>
                </c:pt>
                <c:pt idx="77">
                  <c:v>-5.4987528698283196E-3</c:v>
                </c:pt>
                <c:pt idx="78">
                  <c:v>-4.35206086855315E-3</c:v>
                </c:pt>
                <c:pt idx="79">
                  <c:v>-3.4180186769757598E-3</c:v>
                </c:pt>
                <c:pt idx="80">
                  <c:v>-2.66044002089885E-3</c:v>
                </c:pt>
                <c:pt idx="81">
                  <c:v>-2.0485901554459299E-3</c:v>
                </c:pt>
                <c:pt idx="82">
                  <c:v>-1.55684597184739E-3</c:v>
                </c:pt>
                <c:pt idx="83">
                  <c:v>-1.1639249537780799E-3</c:v>
                </c:pt>
                <c:pt idx="84">
                  <c:v>-8.5213804460155596E-4</c:v>
                </c:pt>
                <c:pt idx="85">
                  <c:v>-6.0676528317746801E-4</c:v>
                </c:pt>
                <c:pt idx="86">
                  <c:v>-4.1555151480828103E-4</c:v>
                </c:pt>
                <c:pt idx="87">
                  <c:v>-2.6829862873676901E-4</c:v>
                </c:pt>
                <c:pt idx="88">
                  <c:v>-1.5653210669640201E-4</c:v>
                </c:pt>
                <c:pt idx="89">
                  <c:v>-7.3225069834464103E-5</c:v>
                </c:pt>
                <c:pt idx="90">
                  <c:v>-1.2567740888645E-5</c:v>
                </c:pt>
                <c:pt idx="91">
                  <c:v>3.02264197288239E-5</c:v>
                </c:pt>
                <c:pt idx="92">
                  <c:v>5.9084418248578002E-5</c:v>
                </c:pt>
                <c:pt idx="93">
                  <c:v>7.7212299136928097E-5</c:v>
                </c:pt>
                <c:pt idx="94">
                  <c:v>8.7212584331293494E-5</c:v>
                </c:pt>
                <c:pt idx="95">
                  <c:v>9.1183839295849397E-5</c:v>
                </c:pt>
                <c:pt idx="96">
                  <c:v>9.0805065346014199E-5</c:v>
                </c:pt>
                <c:pt idx="97">
                  <c:v>8.7407178987900495E-5</c:v>
                </c:pt>
                <c:pt idx="98">
                  <c:v>8.2033485608945598E-5</c:v>
                </c:pt>
                <c:pt idx="99">
                  <c:v>7.5490764731367204E-5</c:v>
                </c:pt>
                <c:pt idx="100">
                  <c:v>6.8392342853642305E-5</c:v>
                </c:pt>
                <c:pt idx="101">
                  <c:v>6.11943277079599E-5</c:v>
                </c:pt>
                <c:pt idx="102">
                  <c:v>5.4226007258410302E-5</c:v>
                </c:pt>
                <c:pt idx="103">
                  <c:v>4.7715272367317E-5</c:v>
                </c:pt>
                <c:pt idx="104">
                  <c:v>4.1809799350728898E-5</c:v>
                </c:pt>
                <c:pt idx="105">
                  <c:v>3.6594624069414502E-5</c:v>
                </c:pt>
                <c:pt idx="106">
                  <c:v>3.2106649852097502E-5</c:v>
                </c:pt>
                <c:pt idx="107">
                  <c:v>2.83465550299089E-5</c:v>
                </c:pt>
                <c:pt idx="108">
                  <c:v>2.5288500193877399E-5</c:v>
                </c:pt>
                <c:pt idx="109">
                  <c:v>2.2887978824125299E-5</c:v>
                </c:pt>
                <c:pt idx="110">
                  <c:v>2.10881063073329E-5</c:v>
                </c:pt>
                <c:pt idx="111">
                  <c:v>1.9824600409939E-5</c:v>
                </c:pt>
                <c:pt idx="112">
                  <c:v>1.9029670045604599E-5</c:v>
                </c:pt>
                <c:pt idx="113">
                  <c:v>1.8634997856801401E-5</c:v>
                </c:pt>
                <c:pt idx="114">
                  <c:v>1.8573975038522801E-5</c:v>
                </c:pt>
                <c:pt idx="115">
                  <c:v>1.8783323388383702E-5</c:v>
                </c:pt>
                <c:pt idx="116">
                  <c:v>1.9204219280025501E-5</c:v>
                </c:pt>
                <c:pt idx="117">
                  <c:v>1.9783016706400799E-5</c:v>
                </c:pt>
                <c:pt idx="118">
                  <c:v>2.0471651367121601E-5</c:v>
                </c:pt>
                <c:pt idx="119">
                  <c:v>2.1227794671066502E-5</c:v>
                </c:pt>
                <c:pt idx="120">
                  <c:v>2.2014815225700402E-5</c:v>
                </c:pt>
                <c:pt idx="121">
                  <c:v>2.2801595657627E-5</c:v>
                </c:pt>
                <c:pt idx="122">
                  <c:v>2.3562244254596101E-5</c:v>
                </c:pt>
                <c:pt idx="123">
                  <c:v>2.4275733763062501E-5</c:v>
                </c:pt>
                <c:pt idx="124">
                  <c:v>2.4925493564959E-5</c:v>
                </c:pt>
                <c:pt idx="125">
                  <c:v>2.5498976258993899E-5</c:v>
                </c:pt>
                <c:pt idx="126">
                  <c:v>2.5987215268197199E-5</c:v>
                </c:pt>
                <c:pt idx="127">
                  <c:v>2.6384386383431499E-5</c:v>
                </c:pt>
                <c:pt idx="128">
                  <c:v>2.66873830412753E-5</c:v>
                </c:pt>
                <c:pt idx="129">
                  <c:v>2.6895412543988201E-5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A7-41C4-9572-B67B6AA9B116}"/>
            </c:ext>
          </c:extLst>
        </c:ser>
        <c:ser>
          <c:idx val="5"/>
          <c:order val="4"/>
          <c:tx>
            <c:strRef>
              <c:f>EA_contributio_to_nominal_PR!$AW$1</c:f>
              <c:strCache>
                <c:ptCount val="1"/>
                <c:pt idx="0">
                  <c:v>Anticipated (t+4|t)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EA_contributio_to_nominal_PR!$AW$2:$AW$132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-5.9504280362751598E-3</c:v>
                </c:pt>
                <c:pt idx="8">
                  <c:v>-2.5510908122663701E-2</c:v>
                </c:pt>
                <c:pt idx="9">
                  <c:v>-3.5883645965528503E-2</c:v>
                </c:pt>
                <c:pt idx="10">
                  <c:v>-4.10581305460768E-2</c:v>
                </c:pt>
                <c:pt idx="11">
                  <c:v>-3.1047063610605202E-2</c:v>
                </c:pt>
                <c:pt idx="12">
                  <c:v>4.1844973384043201E-2</c:v>
                </c:pt>
                <c:pt idx="13">
                  <c:v>6.7033734965302197E-2</c:v>
                </c:pt>
                <c:pt idx="14">
                  <c:v>5.2730685517029197E-2</c:v>
                </c:pt>
                <c:pt idx="15">
                  <c:v>7.6441939178505003E-2</c:v>
                </c:pt>
                <c:pt idx="16">
                  <c:v>3.2768831837034197E-2</c:v>
                </c:pt>
                <c:pt idx="17">
                  <c:v>-6.7387757652535699E-2</c:v>
                </c:pt>
                <c:pt idx="18">
                  <c:v>-5.6265350885316298E-2</c:v>
                </c:pt>
                <c:pt idx="19">
                  <c:v>3.0851286559926902E-3</c:v>
                </c:pt>
                <c:pt idx="20">
                  <c:v>7.3003274146170694E-2</c:v>
                </c:pt>
                <c:pt idx="21">
                  <c:v>0.14235166898598201</c:v>
                </c:pt>
                <c:pt idx="22">
                  <c:v>5.5850635980947402E-2</c:v>
                </c:pt>
                <c:pt idx="23">
                  <c:v>-3.0173988692255502E-2</c:v>
                </c:pt>
                <c:pt idx="24">
                  <c:v>-6.7786718205485805E-2</c:v>
                </c:pt>
                <c:pt idx="25">
                  <c:v>-7.2760566639280905E-2</c:v>
                </c:pt>
                <c:pt idx="26">
                  <c:v>-7.7290162353873093E-2</c:v>
                </c:pt>
                <c:pt idx="27">
                  <c:v>-5.0413658511930498E-2</c:v>
                </c:pt>
                <c:pt idx="28">
                  <c:v>-1.4638470117801901E-2</c:v>
                </c:pt>
                <c:pt idx="29">
                  <c:v>-4.8091480152834098E-2</c:v>
                </c:pt>
                <c:pt idx="30">
                  <c:v>-3.1505803613110402E-2</c:v>
                </c:pt>
                <c:pt idx="31">
                  <c:v>-2.0213466685890701E-2</c:v>
                </c:pt>
                <c:pt idx="32">
                  <c:v>-3.6598763160266101E-3</c:v>
                </c:pt>
                <c:pt idx="33">
                  <c:v>6.0047318390680303E-2</c:v>
                </c:pt>
                <c:pt idx="34">
                  <c:v>1.0873792046032799E-2</c:v>
                </c:pt>
                <c:pt idx="35">
                  <c:v>4.2741832072068602E-2</c:v>
                </c:pt>
                <c:pt idx="36">
                  <c:v>6.9803389033386204E-2</c:v>
                </c:pt>
                <c:pt idx="37">
                  <c:v>4.0040046449297102E-2</c:v>
                </c:pt>
                <c:pt idx="38">
                  <c:v>7.8328541818900199E-2</c:v>
                </c:pt>
                <c:pt idx="39">
                  <c:v>3.9513567934812498E-2</c:v>
                </c:pt>
                <c:pt idx="40">
                  <c:v>3.9955276803857701E-2</c:v>
                </c:pt>
                <c:pt idx="41">
                  <c:v>3.10157658418697E-2</c:v>
                </c:pt>
                <c:pt idx="42">
                  <c:v>-2.64518428362975E-3</c:v>
                </c:pt>
                <c:pt idx="43">
                  <c:v>-2.8530839313323899E-3</c:v>
                </c:pt>
                <c:pt idx="44">
                  <c:v>-9.32018436938235E-4</c:v>
                </c:pt>
                <c:pt idx="45">
                  <c:v>9.9373034015678204E-4</c:v>
                </c:pt>
                <c:pt idx="46">
                  <c:v>6.3964731813483403E-2</c:v>
                </c:pt>
                <c:pt idx="47">
                  <c:v>5.9634699958966898E-2</c:v>
                </c:pt>
                <c:pt idx="48">
                  <c:v>2.0895904897370799E-2</c:v>
                </c:pt>
                <c:pt idx="49">
                  <c:v>1.32306969305246E-2</c:v>
                </c:pt>
                <c:pt idx="50">
                  <c:v>-2.9923757396188699E-2</c:v>
                </c:pt>
                <c:pt idx="51">
                  <c:v>-4.6951220153970102E-2</c:v>
                </c:pt>
                <c:pt idx="52">
                  <c:v>-3.25865056281451E-2</c:v>
                </c:pt>
                <c:pt idx="53">
                  <c:v>-7.7557547373618196E-2</c:v>
                </c:pt>
                <c:pt idx="54">
                  <c:v>-4.8986312400338898E-2</c:v>
                </c:pt>
                <c:pt idx="55">
                  <c:v>-7.9866265096898495E-2</c:v>
                </c:pt>
                <c:pt idx="56">
                  <c:v>-5.5077273247361301E-2</c:v>
                </c:pt>
                <c:pt idx="57">
                  <c:v>8.00002911505804E-3</c:v>
                </c:pt>
                <c:pt idx="58">
                  <c:v>8.1113555098313E-2</c:v>
                </c:pt>
                <c:pt idx="59">
                  <c:v>0.11137987931535701</c:v>
                </c:pt>
                <c:pt idx="60">
                  <c:v>0.126295843480317</c:v>
                </c:pt>
                <c:pt idx="61">
                  <c:v>1.49563882851301E-3</c:v>
                </c:pt>
                <c:pt idx="62">
                  <c:v>-6.5294105753481699E-2</c:v>
                </c:pt>
                <c:pt idx="63">
                  <c:v>-7.7537243213855397E-2</c:v>
                </c:pt>
                <c:pt idx="64">
                  <c:v>-5.26167036262132E-2</c:v>
                </c:pt>
                <c:pt idx="65">
                  <c:v>7.3797791580549298E-3</c:v>
                </c:pt>
                <c:pt idx="66">
                  <c:v>2.1886031674842699E-2</c:v>
                </c:pt>
                <c:pt idx="67">
                  <c:v>5.6034200148775803E-2</c:v>
                </c:pt>
                <c:pt idx="68">
                  <c:v>4.9209087578446303E-2</c:v>
                </c:pt>
                <c:pt idx="69">
                  <c:v>3.7284821143121399E-2</c:v>
                </c:pt>
                <c:pt idx="70">
                  <c:v>9.81770060163175E-3</c:v>
                </c:pt>
                <c:pt idx="71">
                  <c:v>-2.0573959083403401E-3</c:v>
                </c:pt>
                <c:pt idx="72">
                  <c:v>-3.2297959825421503E-2</c:v>
                </c:pt>
                <c:pt idx="73">
                  <c:v>-3.0127343208534298E-2</c:v>
                </c:pt>
                <c:pt idx="74">
                  <c:v>-2.5815799880752201E-2</c:v>
                </c:pt>
                <c:pt idx="75">
                  <c:v>-2.1395092798038001E-2</c:v>
                </c:pt>
                <c:pt idx="76">
                  <c:v>-1.74831555855961E-2</c:v>
                </c:pt>
                <c:pt idx="77">
                  <c:v>-1.41990717126332E-2</c:v>
                </c:pt>
                <c:pt idx="78">
                  <c:v>-1.1500577969469201E-2</c:v>
                </c:pt>
                <c:pt idx="79">
                  <c:v>-9.3040813794750595E-3</c:v>
                </c:pt>
                <c:pt idx="80">
                  <c:v>-7.5246044613628497E-3</c:v>
                </c:pt>
                <c:pt idx="81">
                  <c:v>-6.0872303768129098E-3</c:v>
                </c:pt>
                <c:pt idx="82">
                  <c:v>-4.92896225703737E-3</c:v>
                </c:pt>
                <c:pt idx="83">
                  <c:v>-3.9977060302282003E-3</c:v>
                </c:pt>
                <c:pt idx="84">
                  <c:v>-3.2506329205031102E-3</c:v>
                </c:pt>
                <c:pt idx="85">
                  <c:v>-2.6526080350857701E-3</c:v>
                </c:pt>
                <c:pt idx="86">
                  <c:v>-2.1748472497829401E-3</c:v>
                </c:pt>
                <c:pt idx="87">
                  <c:v>-1.7938058919655499E-3</c:v>
                </c:pt>
                <c:pt idx="88">
                  <c:v>-1.49026464904159E-3</c:v>
                </c:pt>
                <c:pt idx="89">
                  <c:v>-1.24857595972955E-3</c:v>
                </c:pt>
                <c:pt idx="90">
                  <c:v>-1.0560403334543801E-3</c:v>
                </c:pt>
                <c:pt idx="91">
                  <c:v>-9.0238861336877597E-4</c:v>
                </c:pt>
                <c:pt idx="92">
                  <c:v>-7.7935141406953697E-4</c:v>
                </c:pt>
                <c:pt idx="93">
                  <c:v>-6.8030083105923597E-4</c:v>
                </c:pt>
                <c:pt idx="94">
                  <c:v>-5.9995237997270603E-4</c:v>
                </c:pt>
                <c:pt idx="95">
                  <c:v>-5.3411729057766596E-4</c:v>
                </c:pt>
                <c:pt idx="96">
                  <c:v>-4.7949697024638502E-4</c:v>
                </c:pt>
                <c:pt idx="97">
                  <c:v>-4.3351280352024399E-4</c:v>
                </c:pt>
                <c:pt idx="98">
                  <c:v>-3.94165557407906E-4</c:v>
                </c:pt>
                <c:pt idx="99">
                  <c:v>-3.5991957422544898E-4</c:v>
                </c:pt>
                <c:pt idx="100">
                  <c:v>-3.2960769481709198E-4</c:v>
                </c:pt>
                <c:pt idx="101">
                  <c:v>-3.0235349350811599E-4</c:v>
                </c:pt>
                <c:pt idx="102">
                  <c:v>-2.77507943763052E-4</c:v>
                </c:pt>
                <c:pt idx="103">
                  <c:v>-2.5459808721034998E-4</c:v>
                </c:pt>
                <c:pt idx="104">
                  <c:v>-2.33285662100825E-4</c:v>
                </c:pt>
                <c:pt idx="105">
                  <c:v>-2.1333397157181601E-4</c:v>
                </c:pt>
                <c:pt idx="106">
                  <c:v>-1.9458154655168001E-4</c:v>
                </c:pt>
                <c:pt idx="107">
                  <c:v>-1.7692139048253901E-4</c:v>
                </c:pt>
                <c:pt idx="108">
                  <c:v>-1.6028478973373399E-4</c:v>
                </c:pt>
                <c:pt idx="109">
                  <c:v>-1.4462884006374201E-4</c:v>
                </c:pt>
                <c:pt idx="110">
                  <c:v>-1.2992698034760899E-4</c:v>
                </c:pt>
                <c:pt idx="111">
                  <c:v>-1.1616194389035399E-4</c:v>
                </c:pt>
                <c:pt idx="112">
                  <c:v>-1.03320638267237E-4</c:v>
                </c:pt>
                <c:pt idx="113">
                  <c:v>-9.1390549542058998E-5</c:v>
                </c:pt>
                <c:pt idx="114">
                  <c:v>-8.0357338267014907E-5</c:v>
                </c:pt>
                <c:pt idx="115">
                  <c:v>-7.0203354860467703E-5</c:v>
                </c:pt>
                <c:pt idx="116">
                  <c:v>-6.0906852492296999E-5</c:v>
                </c:pt>
                <c:pt idx="117">
                  <c:v>-5.2441717928044902E-5</c:v>
                </c:pt>
                <c:pt idx="118">
                  <c:v>-4.4777576127308101E-5</c:v>
                </c:pt>
                <c:pt idx="119">
                  <c:v>-3.7880153812175497E-5</c:v>
                </c:pt>
                <c:pt idx="120">
                  <c:v>-3.1711811617647901E-5</c:v>
                </c:pt>
                <c:pt idx="121">
                  <c:v>-2.6232174576756299E-5</c:v>
                </c:pt>
                <c:pt idx="122">
                  <c:v>-2.13988072357665E-5</c:v>
                </c:pt>
                <c:pt idx="123">
                  <c:v>-1.7167893201390001E-5</c:v>
                </c:pt>
                <c:pt idx="124">
                  <c:v>-1.34948898727592E-5</c:v>
                </c:pt>
                <c:pt idx="125">
                  <c:v>-1.0335137916664E-5</c:v>
                </c:pt>
                <c:pt idx="126">
                  <c:v>-7.6444120558759992E-6</c:v>
                </c:pt>
                <c:pt idx="127">
                  <c:v>-5.3794052565209601E-6</c:v>
                </c:pt>
                <c:pt idx="128">
                  <c:v>-3.4981426764011199E-6</c:v>
                </c:pt>
                <c:pt idx="129">
                  <c:v>-1.9603249888466701E-6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A7-41C4-9572-B67B6AA9B116}"/>
            </c:ext>
          </c:extLst>
        </c:ser>
        <c:ser>
          <c:idx val="6"/>
          <c:order val="5"/>
          <c:tx>
            <c:strRef>
              <c:f>EA_contributio_to_nominal_PR!$AX$1</c:f>
              <c:strCache>
                <c:ptCount val="1"/>
                <c:pt idx="0">
                  <c:v>Anticipated (t+5|t)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EA_contributio_to_nominal_PR!$AX$2:$AX$132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-3.7123760024823501E-3</c:v>
                </c:pt>
                <c:pt idx="8">
                  <c:v>-1.83495842337199E-2</c:v>
                </c:pt>
                <c:pt idx="9">
                  <c:v>-2.2161687349889301E-2</c:v>
                </c:pt>
                <c:pt idx="10">
                  <c:v>-2.20418664665821E-2</c:v>
                </c:pt>
                <c:pt idx="11">
                  <c:v>-2.63198043311068E-2</c:v>
                </c:pt>
                <c:pt idx="12">
                  <c:v>-1.9478408173916699E-3</c:v>
                </c:pt>
                <c:pt idx="13">
                  <c:v>8.1737813765526399E-2</c:v>
                </c:pt>
                <c:pt idx="14">
                  <c:v>8.0468029784236797E-2</c:v>
                </c:pt>
                <c:pt idx="15">
                  <c:v>5.1923752996861597E-2</c:v>
                </c:pt>
                <c:pt idx="16">
                  <c:v>4.7452131209123102E-2</c:v>
                </c:pt>
                <c:pt idx="17">
                  <c:v>-1.05213186570137E-2</c:v>
                </c:pt>
                <c:pt idx="18">
                  <c:v>-7.6547075774556397E-2</c:v>
                </c:pt>
                <c:pt idx="19">
                  <c:v>-6.75754858483128E-2</c:v>
                </c:pt>
                <c:pt idx="20">
                  <c:v>-1.1759637675193901E-2</c:v>
                </c:pt>
                <c:pt idx="21">
                  <c:v>5.7207960001751802E-2</c:v>
                </c:pt>
                <c:pt idx="22">
                  <c:v>0.12017114999293101</c:v>
                </c:pt>
                <c:pt idx="23">
                  <c:v>3.8744517284942902E-2</c:v>
                </c:pt>
                <c:pt idx="24">
                  <c:v>-3.4729914666816498E-2</c:v>
                </c:pt>
                <c:pt idx="25">
                  <c:v>-5.9978115150769201E-2</c:v>
                </c:pt>
                <c:pt idx="26">
                  <c:v>-7.31433463598061E-2</c:v>
                </c:pt>
                <c:pt idx="27">
                  <c:v>-8.0514275094275001E-2</c:v>
                </c:pt>
                <c:pt idx="28">
                  <c:v>-5.8205748043310399E-2</c:v>
                </c:pt>
                <c:pt idx="29">
                  <c:v>-3.5767032100944202E-2</c:v>
                </c:pt>
                <c:pt idx="30">
                  <c:v>-5.0370905202289998E-2</c:v>
                </c:pt>
                <c:pt idx="31">
                  <c:v>-4.90646653575567E-2</c:v>
                </c:pt>
                <c:pt idx="32">
                  <c:v>-4.3454490348156398E-2</c:v>
                </c:pt>
                <c:pt idx="33">
                  <c:v>-2.2769583517804001E-2</c:v>
                </c:pt>
                <c:pt idx="34">
                  <c:v>2.0871499571563101E-2</c:v>
                </c:pt>
                <c:pt idx="35">
                  <c:v>-5.8922193582669098E-3</c:v>
                </c:pt>
                <c:pt idx="36">
                  <c:v>2.2990002673045299E-2</c:v>
                </c:pt>
                <c:pt idx="37">
                  <c:v>5.3872456147092601E-2</c:v>
                </c:pt>
                <c:pt idx="38">
                  <c:v>3.7231588652063802E-2</c:v>
                </c:pt>
                <c:pt idx="39">
                  <c:v>6.7353845696195694E-2</c:v>
                </c:pt>
                <c:pt idx="40">
                  <c:v>3.5948097851159398E-2</c:v>
                </c:pt>
                <c:pt idx="41">
                  <c:v>4.0219963678526399E-2</c:v>
                </c:pt>
                <c:pt idx="42">
                  <c:v>2.66773905995553E-2</c:v>
                </c:pt>
                <c:pt idx="43">
                  <c:v>8.6498979498281694E-3</c:v>
                </c:pt>
                <c:pt idx="44">
                  <c:v>1.4098495921932901E-2</c:v>
                </c:pt>
                <c:pt idx="45">
                  <c:v>1.3589515797673399E-2</c:v>
                </c:pt>
                <c:pt idx="46">
                  <c:v>1.8038662479207199E-2</c:v>
                </c:pt>
                <c:pt idx="47">
                  <c:v>6.8750888460143295E-2</c:v>
                </c:pt>
                <c:pt idx="48">
                  <c:v>5.6860704686379902E-2</c:v>
                </c:pt>
                <c:pt idx="49">
                  <c:v>3.5651309662611499E-2</c:v>
                </c:pt>
                <c:pt idx="50">
                  <c:v>1.21727475139203E-2</c:v>
                </c:pt>
                <c:pt idx="51">
                  <c:v>-2.02571766532301E-2</c:v>
                </c:pt>
                <c:pt idx="52">
                  <c:v>-4.8387498820927799E-2</c:v>
                </c:pt>
                <c:pt idx="53">
                  <c:v>-4.5555272620724903E-2</c:v>
                </c:pt>
                <c:pt idx="54">
                  <c:v>-8.7674975400528196E-2</c:v>
                </c:pt>
                <c:pt idx="55">
                  <c:v>-5.7694635799282599E-2</c:v>
                </c:pt>
                <c:pt idx="56">
                  <c:v>-7.6799973568845298E-2</c:v>
                </c:pt>
                <c:pt idx="57">
                  <c:v>-3.1993506017255799E-2</c:v>
                </c:pt>
                <c:pt idx="58">
                  <c:v>1.29548167945088E-2</c:v>
                </c:pt>
                <c:pt idx="59">
                  <c:v>4.42550853615458E-2</c:v>
                </c:pt>
                <c:pt idx="60">
                  <c:v>4.9049419781591601E-2</c:v>
                </c:pt>
                <c:pt idx="61">
                  <c:v>5.0891551841568398E-2</c:v>
                </c:pt>
                <c:pt idx="62">
                  <c:v>-4.61322239778056E-2</c:v>
                </c:pt>
                <c:pt idx="63">
                  <c:v>-0.102207814844475</c:v>
                </c:pt>
                <c:pt idx="64">
                  <c:v>-3.4872023205699897E-2</c:v>
                </c:pt>
                <c:pt idx="65">
                  <c:v>1.4687842101355601E-2</c:v>
                </c:pt>
                <c:pt idx="66">
                  <c:v>6.2210281666034303E-2</c:v>
                </c:pt>
                <c:pt idx="67">
                  <c:v>6.9746469148315601E-2</c:v>
                </c:pt>
                <c:pt idx="68">
                  <c:v>9.6579878127652605E-2</c:v>
                </c:pt>
                <c:pt idx="69">
                  <c:v>7.8864928853363797E-2</c:v>
                </c:pt>
                <c:pt idx="70">
                  <c:v>4.89782310658319E-2</c:v>
                </c:pt>
                <c:pt idx="71">
                  <c:v>1.6273216566166301E-2</c:v>
                </c:pt>
                <c:pt idx="72">
                  <c:v>8.1716176753489995E-4</c:v>
                </c:pt>
                <c:pt idx="73">
                  <c:v>-2.5472219602055899E-2</c:v>
                </c:pt>
                <c:pt idx="74">
                  <c:v>-2.4912259367358101E-2</c:v>
                </c:pt>
                <c:pt idx="75">
                  <c:v>-2.1701698066944299E-2</c:v>
                </c:pt>
                <c:pt idx="76">
                  <c:v>-1.8087226765353299E-2</c:v>
                </c:pt>
                <c:pt idx="77">
                  <c:v>-1.4790142829002E-2</c:v>
                </c:pt>
                <c:pt idx="78">
                  <c:v>-1.19851710580371E-2</c:v>
                </c:pt>
                <c:pt idx="79">
                  <c:v>-9.6640601710838506E-3</c:v>
                </c:pt>
                <c:pt idx="80">
                  <c:v>-7.7664457721624003E-3</c:v>
                </c:pt>
                <c:pt idx="81">
                  <c:v>-6.2244752268190802E-3</c:v>
                </c:pt>
                <c:pt idx="82">
                  <c:v>-4.9764195860881296E-3</c:v>
                </c:pt>
                <c:pt idx="83">
                  <c:v>-3.9696543758352097E-3</c:v>
                </c:pt>
                <c:pt idx="84">
                  <c:v>-3.1603089077380398E-3</c:v>
                </c:pt>
                <c:pt idx="85">
                  <c:v>-2.5120798851732502E-3</c:v>
                </c:pt>
                <c:pt idx="86">
                  <c:v>-1.9949953957242002E-3</c:v>
                </c:pt>
                <c:pt idx="87">
                  <c:v>-1.5843352636486299E-3</c:v>
                </c:pt>
                <c:pt idx="88">
                  <c:v>-1.25973245092883E-3</c:v>
                </c:pt>
                <c:pt idx="89">
                  <c:v>-1.0044327409002101E-3</c:v>
                </c:pt>
                <c:pt idx="90">
                  <c:v>-8.0468361091908403E-4</c:v>
                </c:pt>
                <c:pt idx="91">
                  <c:v>-6.49227327606837E-4</c:v>
                </c:pt>
                <c:pt idx="92">
                  <c:v>-5.2887867747340603E-4</c:v>
                </c:pt>
                <c:pt idx="93">
                  <c:v>-4.3617215976242299E-4</c:v>
                </c:pt>
                <c:pt idx="94">
                  <c:v>-3.65066731100919E-4</c:v>
                </c:pt>
                <c:pt idx="95">
                  <c:v>-3.1069856833364603E-4</c:v>
                </c:pt>
                <c:pt idx="96">
                  <c:v>-2.6917408186415901E-4</c:v>
                </c:pt>
                <c:pt idx="97">
                  <c:v>-2.37396764665822E-4</c:v>
                </c:pt>
                <c:pt idx="98">
                  <c:v>-2.1292252953781699E-4</c:v>
                </c:pt>
                <c:pt idx="99">
                  <c:v>-1.93839049421519E-4</c:v>
                </c:pt>
                <c:pt idx="100">
                  <c:v>-1.7866532391728099E-4</c:v>
                </c:pt>
                <c:pt idx="101">
                  <c:v>-1.66268283654822E-4</c:v>
                </c:pt>
                <c:pt idx="102">
                  <c:v>-1.55793736779236E-4</c:v>
                </c:pt>
                <c:pt idx="103">
                  <c:v>-1.46609376156451E-4</c:v>
                </c:pt>
                <c:pt idx="104">
                  <c:v>-1.38257915550576E-4</c:v>
                </c:pt>
                <c:pt idx="105">
                  <c:v>-1.3041871875596001E-4</c:v>
                </c:pt>
                <c:pt idx="106">
                  <c:v>-1.2287653621361901E-4</c:v>
                </c:pt>
                <c:pt idx="107">
                  <c:v>-1.15496176181841E-4</c:v>
                </c:pt>
                <c:pt idx="108">
                  <c:v>-1.0820211801286E-4</c:v>
                </c:pt>
                <c:pt idx="109">
                  <c:v>-1.00962228469089E-4</c:v>
                </c:pt>
                <c:pt idx="110">
                  <c:v>-9.3774872441976804E-5</c:v>
                </c:pt>
                <c:pt idx="111">
                  <c:v>-8.6658820394751505E-5</c:v>
                </c:pt>
                <c:pt idx="112">
                  <c:v>-7.9645449264997099E-5</c:v>
                </c:pt>
                <c:pt idx="113">
                  <c:v>-7.2772813901895696E-5</c:v>
                </c:pt>
                <c:pt idx="114">
                  <c:v>-6.6081234460340594E-5</c:v>
                </c:pt>
                <c:pt idx="115">
                  <c:v>-5.9610103293732597E-5</c:v>
                </c:pt>
                <c:pt idx="116">
                  <c:v>-5.3395664274655599E-5</c:v>
                </c:pt>
                <c:pt idx="117">
                  <c:v>-4.74695593983023E-5</c:v>
                </c:pt>
                <c:pt idx="118">
                  <c:v>-4.1857973068912301E-5</c:v>
                </c:pt>
                <c:pt idx="119">
                  <c:v>-3.6581234556819701E-5</c:v>
                </c:pt>
                <c:pt idx="120">
                  <c:v>-3.1653764530833102E-5</c:v>
                </c:pt>
                <c:pt idx="121">
                  <c:v>-2.70842729917996E-5</c:v>
                </c:pt>
                <c:pt idx="122">
                  <c:v>-2.2876133936177899E-5</c:v>
                </c:pt>
                <c:pt idx="123">
                  <c:v>-1.9027877159245299E-5</c:v>
                </c:pt>
                <c:pt idx="124">
                  <c:v>-1.5533750192368501E-5</c:v>
                </c:pt>
                <c:pt idx="125">
                  <c:v>-1.2384313824187E-5</c:v>
                </c:pt>
                <c:pt idx="126">
                  <c:v>-9.5670432971773093E-6</c:v>
                </c:pt>
                <c:pt idx="127">
                  <c:v>-7.0669143706609503E-6</c:v>
                </c:pt>
                <c:pt idx="128">
                  <c:v>-4.8669592330326497E-6</c:v>
                </c:pt>
                <c:pt idx="129">
                  <c:v>-2.94878193145698E-6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A7-41C4-9572-B67B6AA9B116}"/>
            </c:ext>
          </c:extLst>
        </c:ser>
        <c:ser>
          <c:idx val="7"/>
          <c:order val="6"/>
          <c:tx>
            <c:strRef>
              <c:f>EA_contributio_to_nominal_PR!$AY$1</c:f>
              <c:strCache>
                <c:ptCount val="1"/>
                <c:pt idx="0">
                  <c:v>Anticipated (t+6|t)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EA_contributio_to_nominal_PR!$AY$2:$AY$132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-3.2023640744878201E-3</c:v>
                </c:pt>
                <c:pt idx="8">
                  <c:v>-2.03094649719439E-2</c:v>
                </c:pt>
                <c:pt idx="9">
                  <c:v>-4.34160093612962E-2</c:v>
                </c:pt>
                <c:pt idx="10">
                  <c:v>-7.0585240642059899E-2</c:v>
                </c:pt>
                <c:pt idx="11">
                  <c:v>-0.105318180828585</c:v>
                </c:pt>
                <c:pt idx="12">
                  <c:v>-0.14004269425632199</c:v>
                </c:pt>
                <c:pt idx="13">
                  <c:v>-0.14862656612609801</c:v>
                </c:pt>
                <c:pt idx="14">
                  <c:v>-7.9741616707308893E-2</c:v>
                </c:pt>
                <c:pt idx="15">
                  <c:v>-1.25300161328777E-2</c:v>
                </c:pt>
                <c:pt idx="16">
                  <c:v>3.50005702155207E-2</c:v>
                </c:pt>
                <c:pt idx="17">
                  <c:v>8.5029079896028301E-2</c:v>
                </c:pt>
                <c:pt idx="18">
                  <c:v>0.105709613580977</c:v>
                </c:pt>
                <c:pt idx="19">
                  <c:v>6.6551691585646597E-2</c:v>
                </c:pt>
                <c:pt idx="20">
                  <c:v>3.0274954001866999E-2</c:v>
                </c:pt>
                <c:pt idx="21">
                  <c:v>4.2379910982363503E-2</c:v>
                </c:pt>
                <c:pt idx="22">
                  <c:v>0.115666463712652</c:v>
                </c:pt>
                <c:pt idx="23">
                  <c:v>0.23214248151254999</c:v>
                </c:pt>
                <c:pt idx="24">
                  <c:v>0.25653216781268601</c:v>
                </c:pt>
                <c:pt idx="25">
                  <c:v>0.218783368926003</c:v>
                </c:pt>
                <c:pt idx="26">
                  <c:v>0.15917342350651201</c:v>
                </c:pt>
                <c:pt idx="27">
                  <c:v>9.1061001775495795E-2</c:v>
                </c:pt>
                <c:pt idx="28">
                  <c:v>2.0007489254513601E-2</c:v>
                </c:pt>
                <c:pt idx="29">
                  <c:v>-2.9575993738690499E-2</c:v>
                </c:pt>
                <c:pt idx="30">
                  <c:v>-4.6444414110425901E-2</c:v>
                </c:pt>
                <c:pt idx="31">
                  <c:v>-8.3740813723240506E-2</c:v>
                </c:pt>
                <c:pt idx="32">
                  <c:v>-0.115268837761254</c:v>
                </c:pt>
                <c:pt idx="33">
                  <c:v>-0.13049222343782901</c:v>
                </c:pt>
                <c:pt idx="34">
                  <c:v>-0.131633933796139</c:v>
                </c:pt>
                <c:pt idx="35">
                  <c:v>-8.6954687322104707E-2</c:v>
                </c:pt>
                <c:pt idx="36">
                  <c:v>-7.7809109007404106E-2</c:v>
                </c:pt>
                <c:pt idx="37">
                  <c:v>-4.7510715416504701E-2</c:v>
                </c:pt>
                <c:pt idx="38">
                  <c:v>4.2732008488391903E-3</c:v>
                </c:pt>
                <c:pt idx="39">
                  <c:v>3.3480414851821301E-2</c:v>
                </c:pt>
                <c:pt idx="40">
                  <c:v>8.5196680308058798E-2</c:v>
                </c:pt>
                <c:pt idx="41">
                  <c:v>0.100096178916976</c:v>
                </c:pt>
                <c:pt idx="42">
                  <c:v>0.104474198862477</c:v>
                </c:pt>
                <c:pt idx="43">
                  <c:v>9.8597524703378403E-2</c:v>
                </c:pt>
                <c:pt idx="44">
                  <c:v>7.5230921033036594E-2</c:v>
                </c:pt>
                <c:pt idx="45">
                  <c:v>5.4801221759731497E-2</c:v>
                </c:pt>
                <c:pt idx="46">
                  <c:v>3.7298489643692E-2</c:v>
                </c:pt>
                <c:pt idx="47">
                  <c:v>2.47519477578843E-2</c:v>
                </c:pt>
                <c:pt idx="48">
                  <c:v>5.3670705536209097E-2</c:v>
                </c:pt>
                <c:pt idx="49">
                  <c:v>7.4496399474523994E-2</c:v>
                </c:pt>
                <c:pt idx="50">
                  <c:v>7.2399116933044502E-2</c:v>
                </c:pt>
                <c:pt idx="51">
                  <c:v>6.2985702024736107E-2</c:v>
                </c:pt>
                <c:pt idx="52">
                  <c:v>2.8846311088255E-2</c:v>
                </c:pt>
                <c:pt idx="53">
                  <c:v>-1.74871918925153E-2</c:v>
                </c:pt>
                <c:pt idx="54">
                  <c:v>-5.02619132029948E-2</c:v>
                </c:pt>
                <c:pt idx="55">
                  <c:v>-0.106194450766013</c:v>
                </c:pt>
                <c:pt idx="56">
                  <c:v>-0.12694543440057501</c:v>
                </c:pt>
                <c:pt idx="57">
                  <c:v>-0.14454338401824099</c:v>
                </c:pt>
                <c:pt idx="58">
                  <c:v>-0.127886514587436</c:v>
                </c:pt>
                <c:pt idx="59">
                  <c:v>-0.108727089048911</c:v>
                </c:pt>
                <c:pt idx="60">
                  <c:v>-6.9990479143678896E-2</c:v>
                </c:pt>
                <c:pt idx="61">
                  <c:v>-4.2943745492107499E-2</c:v>
                </c:pt>
                <c:pt idx="62">
                  <c:v>-1.5957686965534901E-2</c:v>
                </c:pt>
                <c:pt idx="63">
                  <c:v>-7.8041529977087798E-2</c:v>
                </c:pt>
                <c:pt idx="64">
                  <c:v>-0.16574895348202701</c:v>
                </c:pt>
                <c:pt idx="65">
                  <c:v>-0.103964992675332</c:v>
                </c:pt>
                <c:pt idx="66">
                  <c:v>-5.7010294339843497E-2</c:v>
                </c:pt>
                <c:pt idx="67">
                  <c:v>-1.6864219817351899E-3</c:v>
                </c:pt>
                <c:pt idx="68">
                  <c:v>1.6895856148514E-2</c:v>
                </c:pt>
                <c:pt idx="69">
                  <c:v>4.4178712462088897E-2</c:v>
                </c:pt>
                <c:pt idx="70">
                  <c:v>2.5762635867022599E-2</c:v>
                </c:pt>
                <c:pt idx="71">
                  <c:v>4.35169439504018E-3</c:v>
                </c:pt>
                <c:pt idx="72">
                  <c:v>-1.9698269360681999E-2</c:v>
                </c:pt>
                <c:pt idx="73">
                  <c:v>-2.95451574242678E-2</c:v>
                </c:pt>
                <c:pt idx="74">
                  <c:v>-4.6639469178875598E-2</c:v>
                </c:pt>
                <c:pt idx="75">
                  <c:v>-4.2632273413184797E-2</c:v>
                </c:pt>
                <c:pt idx="76">
                  <c:v>-3.6643127309160799E-2</c:v>
                </c:pt>
                <c:pt idx="77">
                  <c:v>-3.07743684690974E-2</c:v>
                </c:pt>
                <c:pt idx="78">
                  <c:v>-2.56408773797413E-2</c:v>
                </c:pt>
                <c:pt idx="79">
                  <c:v>-2.1334000048129301E-2</c:v>
                </c:pt>
                <c:pt idx="80">
                  <c:v>-1.7778620616958399E-2</c:v>
                </c:pt>
                <c:pt idx="81">
                  <c:v>-1.4860478264534099E-2</c:v>
                </c:pt>
                <c:pt idx="82">
                  <c:v>-1.2468376963277799E-2</c:v>
                </c:pt>
                <c:pt idx="83">
                  <c:v>-1.05059038738184E-2</c:v>
                </c:pt>
                <c:pt idx="84">
                  <c:v>-8.8928394488069096E-3</c:v>
                </c:pt>
                <c:pt idx="85">
                  <c:v>-7.5634869401956899E-3</c:v>
                </c:pt>
                <c:pt idx="86">
                  <c:v>-6.4643803611853503E-3</c:v>
                </c:pt>
                <c:pt idx="87">
                  <c:v>-5.5521289606206004E-3</c:v>
                </c:pt>
                <c:pt idx="88">
                  <c:v>-4.7915786541804402E-3</c:v>
                </c:pt>
                <c:pt idx="89">
                  <c:v>-4.1542914319279501E-3</c:v>
                </c:pt>
                <c:pt idx="90">
                  <c:v>-3.6172985532228401E-3</c:v>
                </c:pt>
                <c:pt idx="91">
                  <c:v>-3.1620795378587601E-3</c:v>
                </c:pt>
                <c:pt idx="92">
                  <c:v>-2.77372563782868E-3</c:v>
                </c:pt>
                <c:pt idx="93">
                  <c:v>-2.4402542466347901E-3</c:v>
                </c:pt>
                <c:pt idx="94">
                  <c:v>-2.1520472681335599E-3</c:v>
                </c:pt>
                <c:pt idx="95">
                  <c:v>-1.90139161263993E-3</c:v>
                </c:pt>
                <c:pt idx="96">
                  <c:v>-1.6821039871835601E-3</c:v>
                </c:pt>
                <c:pt idx="97">
                  <c:v>-1.4892252971162401E-3</c:v>
                </c:pt>
                <c:pt idx="98">
                  <c:v>-1.3187725032339399E-3</c:v>
                </c:pt>
                <c:pt idx="99">
                  <c:v>-1.16753783778146E-3</c:v>
                </c:pt>
                <c:pt idx="100">
                  <c:v>-1.03292698023324E-3</c:v>
                </c:pt>
                <c:pt idx="101">
                  <c:v>-9.1282920380132096E-4</c:v>
                </c:pt>
                <c:pt idx="102">
                  <c:v>-8.05513680290376E-4</c:v>
                </c:pt>
                <c:pt idx="103">
                  <c:v>-7.0954711530440398E-4</c:v>
                </c:pt>
                <c:pt idx="104">
                  <c:v>-6.2372871026322696E-4</c:v>
                </c:pt>
                <c:pt idx="105">
                  <c:v>-5.4703913834114998E-4</c:v>
                </c:pt>
                <c:pt idx="106">
                  <c:v>-4.7860079977017498E-4</c:v>
                </c:pt>
                <c:pt idx="107">
                  <c:v>-4.1764710580217501E-4</c:v>
                </c:pt>
                <c:pt idx="108">
                  <c:v>-3.6349894493189398E-4</c:v>
                </c:pt>
                <c:pt idx="109">
                  <c:v>-3.1554682229481502E-4</c:v>
                </c:pt>
                <c:pt idx="110">
                  <c:v>-2.7323744404495902E-4</c:v>
                </c:pt>
                <c:pt idx="111">
                  <c:v>-2.36063751912033E-4</c:v>
                </c:pt>
                <c:pt idx="112">
                  <c:v>-2.0355760657509301E-4</c:v>
                </c:pt>
                <c:pt idx="113">
                  <c:v>-1.7528447834587899E-4</c:v>
                </c:pt>
                <c:pt idx="114">
                  <c:v>-1.5083963532053701E-4</c:v>
                </c:pt>
                <c:pt idx="115">
                  <c:v>-1.29845427193934E-4</c:v>
                </c:pt>
                <c:pt idx="116">
                  <c:v>-1.1194935119334699E-4</c:v>
                </c:pt>
                <c:pt idx="117">
                  <c:v>-9.6822658339327201E-5</c:v>
                </c:pt>
                <c:pt idx="118">
                  <c:v>-8.4159316237400204E-5</c:v>
                </c:pt>
                <c:pt idx="119">
                  <c:v>-7.3675191172811497E-5</c:v>
                </c:pt>
                <c:pt idx="120">
                  <c:v>-6.51073493858474E-5</c:v>
                </c:pt>
                <c:pt idx="121">
                  <c:v>-5.8213406702631201E-5</c:v>
                </c:pt>
                <c:pt idx="122">
                  <c:v>-5.2770878578446599E-5</c:v>
                </c:pt>
                <c:pt idx="123">
                  <c:v>-4.8576500247580498E-5</c:v>
                </c:pt>
                <c:pt idx="124">
                  <c:v>-4.5445500045947103E-5</c:v>
                </c:pt>
                <c:pt idx="125">
                  <c:v>-4.32108189002916E-5</c:v>
                </c:pt>
                <c:pt idx="126">
                  <c:v>-4.17222761440537E-5</c:v>
                </c:pt>
                <c:pt idx="127">
                  <c:v>-4.0845686792875398E-5</c:v>
                </c:pt>
                <c:pt idx="128">
                  <c:v>-4.0461938662284799E-5</c:v>
                </c:pt>
                <c:pt idx="129">
                  <c:v>-4.0466039623426802E-5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A7-41C4-9572-B67B6AA9B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EA_contributio_to_nominal_PR!$AZ$1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EA_contributio_to_nominal_PR!$AZ$2:$AZ$132</c:f>
              <c:numCache>
                <c:formatCode>General</c:formatCode>
                <c:ptCount val="131"/>
                <c:pt idx="0" formatCode="0.00E+00">
                  <c:v>0</c:v>
                </c:pt>
                <c:pt idx="1">
                  <c:v>-0.15344960138642105</c:v>
                </c:pt>
                <c:pt idx="2">
                  <c:v>-2.7795756716752051E-2</c:v>
                </c:pt>
                <c:pt idx="3">
                  <c:v>-0.11903847403895707</c:v>
                </c:pt>
                <c:pt idx="4">
                  <c:v>-0.30864738349745102</c:v>
                </c:pt>
                <c:pt idx="5">
                  <c:v>2.2863477495380979E-2</c:v>
                </c:pt>
                <c:pt idx="6">
                  <c:v>0.33687117900452901</c:v>
                </c:pt>
                <c:pt idx="7">
                  <c:v>0.43379090907097573</c:v>
                </c:pt>
                <c:pt idx="8">
                  <c:v>-0.30283218892261321</c:v>
                </c:pt>
                <c:pt idx="9">
                  <c:v>-0.24696851954911753</c:v>
                </c:pt>
                <c:pt idx="10">
                  <c:v>-1.5319209153287772E-3</c:v>
                </c:pt>
                <c:pt idx="11">
                  <c:v>0.20014279870600732</c:v>
                </c:pt>
                <c:pt idx="12">
                  <c:v>0.21464562993686326</c:v>
                </c:pt>
                <c:pt idx="13">
                  <c:v>0.36949170495937123</c:v>
                </c:pt>
                <c:pt idx="14">
                  <c:v>0.55714702782343695</c:v>
                </c:pt>
                <c:pt idx="15">
                  <c:v>0.6027428690729042</c:v>
                </c:pt>
                <c:pt idx="16">
                  <c:v>0.42689643844305064</c:v>
                </c:pt>
                <c:pt idx="17">
                  <c:v>0.65996297444647656</c:v>
                </c:pt>
                <c:pt idx="18">
                  <c:v>1.0747481722217582</c:v>
                </c:pt>
                <c:pt idx="19">
                  <c:v>1.3253209121846015</c:v>
                </c:pt>
                <c:pt idx="20">
                  <c:v>1.066588302940179</c:v>
                </c:pt>
                <c:pt idx="21">
                  <c:v>1.2511910592738438</c:v>
                </c:pt>
                <c:pt idx="22">
                  <c:v>1.3628086617616475</c:v>
                </c:pt>
                <c:pt idx="23">
                  <c:v>1.5772112781067806</c:v>
                </c:pt>
                <c:pt idx="24">
                  <c:v>1.8658060424295801</c:v>
                </c:pt>
                <c:pt idx="25">
                  <c:v>1.9252411921540413</c:v>
                </c:pt>
                <c:pt idx="26">
                  <c:v>1.9098438422733592</c:v>
                </c:pt>
                <c:pt idx="27">
                  <c:v>1.8612847234241021</c:v>
                </c:pt>
                <c:pt idx="28">
                  <c:v>2.1284603089527478</c:v>
                </c:pt>
                <c:pt idx="29">
                  <c:v>2.0316090521340997</c:v>
                </c:pt>
                <c:pt idx="30">
                  <c:v>1.9105519216075779</c:v>
                </c:pt>
                <c:pt idx="31">
                  <c:v>1.7286613786457863</c:v>
                </c:pt>
                <c:pt idx="32">
                  <c:v>1.9077964824343878</c:v>
                </c:pt>
                <c:pt idx="33">
                  <c:v>1.7683793734477318</c:v>
                </c:pt>
                <c:pt idx="34">
                  <c:v>1.6647627935030471</c:v>
                </c:pt>
                <c:pt idx="35">
                  <c:v>1.7040836216029691</c:v>
                </c:pt>
                <c:pt idx="36">
                  <c:v>1.4559972982577576</c:v>
                </c:pt>
                <c:pt idx="37">
                  <c:v>1.3335428540407248</c:v>
                </c:pt>
                <c:pt idx="38">
                  <c:v>1.3860948880338715</c:v>
                </c:pt>
                <c:pt idx="39">
                  <c:v>1.2479766495104687</c:v>
                </c:pt>
                <c:pt idx="40">
                  <c:v>1.1260353487766781</c:v>
                </c:pt>
                <c:pt idx="41">
                  <c:v>1.0293055011243284</c:v>
                </c:pt>
                <c:pt idx="42">
                  <c:v>0.91072080677485967</c:v>
                </c:pt>
                <c:pt idx="43">
                  <c:v>0.74995763899295387</c:v>
                </c:pt>
                <c:pt idx="44">
                  <c:v>0.73791501921584823</c:v>
                </c:pt>
                <c:pt idx="45">
                  <c:v>0.45766635518090043</c:v>
                </c:pt>
                <c:pt idx="46">
                  <c:v>0.46485428233268938</c:v>
                </c:pt>
                <c:pt idx="47">
                  <c:v>0.33257035648027899</c:v>
                </c:pt>
                <c:pt idx="48">
                  <c:v>0.15753748841679821</c:v>
                </c:pt>
                <c:pt idx="49">
                  <c:v>0.18390522389646258</c:v>
                </c:pt>
                <c:pt idx="50">
                  <c:v>-2.1924389715435824E-2</c:v>
                </c:pt>
                <c:pt idx="51">
                  <c:v>5.2387302370645678E-2</c:v>
                </c:pt>
                <c:pt idx="52">
                  <c:v>0.65724632382075698</c:v>
                </c:pt>
                <c:pt idx="53">
                  <c:v>1.4839570294605133</c:v>
                </c:pt>
                <c:pt idx="54">
                  <c:v>2.5059966028427851</c:v>
                </c:pt>
                <c:pt idx="55">
                  <c:v>3.1627453768078988</c:v>
                </c:pt>
                <c:pt idx="56">
                  <c:v>3.0790711806490521</c:v>
                </c:pt>
                <c:pt idx="57">
                  <c:v>1.5707424123921769</c:v>
                </c:pt>
                <c:pt idx="58">
                  <c:v>0.58797393890875171</c:v>
                </c:pt>
                <c:pt idx="59">
                  <c:v>0.42074473911190852</c:v>
                </c:pt>
                <c:pt idx="60">
                  <c:v>-8.159762621504163E-2</c:v>
                </c:pt>
                <c:pt idx="61">
                  <c:v>-0.66363968138224716</c:v>
                </c:pt>
                <c:pt idx="62">
                  <c:v>-0.68602094168326433</c:v>
                </c:pt>
                <c:pt idx="63">
                  <c:v>-8.47885247508635E-2</c:v>
                </c:pt>
                <c:pt idx="64">
                  <c:v>0.18549736641893377</c:v>
                </c:pt>
                <c:pt idx="65">
                  <c:v>0.51992065596314185</c:v>
                </c:pt>
                <c:pt idx="66">
                  <c:v>0.71314244197378995</c:v>
                </c:pt>
                <c:pt idx="67">
                  <c:v>1.0094192750549418</c:v>
                </c:pt>
                <c:pt idx="68">
                  <c:v>0.97667796345275892</c:v>
                </c:pt>
                <c:pt idx="69">
                  <c:v>1.0821400195757083</c:v>
                </c:pt>
                <c:pt idx="70">
                  <c:v>0.97089701519129346</c:v>
                </c:pt>
                <c:pt idx="71">
                  <c:v>0.82826373523069519</c:v>
                </c:pt>
                <c:pt idx="72">
                  <c:v>0.70905746405626036</c:v>
                </c:pt>
                <c:pt idx="73">
                  <c:v>0.6297376008575295</c:v>
                </c:pt>
                <c:pt idx="74">
                  <c:v>0.578845919432182</c:v>
                </c:pt>
                <c:pt idx="75">
                  <c:v>0.55841209056544228</c:v>
                </c:pt>
                <c:pt idx="76">
                  <c:v>0.54561458034556609</c:v>
                </c:pt>
                <c:pt idx="77">
                  <c:v>0.53657132455944268</c:v>
                </c:pt>
                <c:pt idx="78">
                  <c:v>0.52968666418807919</c:v>
                </c:pt>
                <c:pt idx="79">
                  <c:v>0.52424355417397484</c:v>
                </c:pt>
                <c:pt idx="80">
                  <c:v>0.51986858182259488</c:v>
                </c:pt>
                <c:pt idx="81">
                  <c:v>0.51633044920707771</c:v>
                </c:pt>
                <c:pt idx="82">
                  <c:v>0.51346410033004042</c:v>
                </c:pt>
                <c:pt idx="83">
                  <c:v>0.5111414716416316</c:v>
                </c:pt>
                <c:pt idx="84">
                  <c:v>0.50925930490561777</c:v>
                </c:pt>
                <c:pt idx="85">
                  <c:v>0.50773318281444579</c:v>
                </c:pt>
                <c:pt idx="86">
                  <c:v>0.5064939055492832</c:v>
                </c:pt>
                <c:pt idx="87">
                  <c:v>0.50548485184710645</c:v>
                </c:pt>
                <c:pt idx="88">
                  <c:v>0.50465985664463198</c:v>
                </c:pt>
                <c:pt idx="89">
                  <c:v>0.50398143742316159</c:v>
                </c:pt>
                <c:pt idx="90">
                  <c:v>0.50341929764423454</c:v>
                </c:pt>
                <c:pt idx="91">
                  <c:v>0.50294906511678406</c:v>
                </c:pt>
                <c:pt idx="92">
                  <c:v>0.5025512324823751</c:v>
                </c:pt>
                <c:pt idx="93">
                  <c:v>0.50221027113358707</c:v>
                </c:pt>
                <c:pt idx="94">
                  <c:v>0.50191389299974098</c:v>
                </c:pt>
                <c:pt idx="95">
                  <c:v>0.50165243764703893</c:v>
                </c:pt>
                <c:pt idx="96">
                  <c:v>0.50141836507715387</c:v>
                </c:pt>
                <c:pt idx="97">
                  <c:v>0.50120583735558288</c:v>
                </c:pt>
                <c:pt idx="98">
                  <c:v>0.50101037467789622</c:v>
                </c:pt>
                <c:pt idx="99">
                  <c:v>0.5008285736591831</c:v>
                </c:pt>
                <c:pt idx="100">
                  <c:v>0.5006578775153433</c:v>
                </c:pt>
                <c:pt idx="101">
                  <c:v>0.50049638941835572</c:v>
                </c:pt>
                <c:pt idx="102">
                  <c:v>0.50034272168206306</c:v>
                </c:pt>
                <c:pt idx="103">
                  <c:v>0.50019587460195514</c:v>
                </c:pt>
                <c:pt idx="104">
                  <c:v>0.50005513976135452</c:v>
                </c:pt>
                <c:pt idx="105">
                  <c:v>0.49992002345354353</c:v>
                </c:pt>
                <c:pt idx="106">
                  <c:v>0.49979018657750657</c:v>
                </c:pt>
                <c:pt idx="107">
                  <c:v>0.4996653979636031</c:v>
                </c:pt>
                <c:pt idx="108">
                  <c:v>0.49954549859128189</c:v>
                </c:pt>
                <c:pt idx="109">
                  <c:v>0.49943037458797435</c:v>
                </c:pt>
                <c:pt idx="110">
                  <c:v>0.49931993725854062</c:v>
                </c:pt>
                <c:pt idx="111">
                  <c:v>0.49921410869819044</c:v>
                </c:pt>
                <c:pt idx="112">
                  <c:v>0.49911281179726463</c:v>
                </c:pt>
                <c:pt idx="113">
                  <c:v>0.49901596366090184</c:v>
                </c:pt>
                <c:pt idx="114">
                  <c:v>0.49892347164663059</c:v>
                </c:pt>
                <c:pt idx="115">
                  <c:v>0.49883523137355673</c:v>
                </c:pt>
                <c:pt idx="116">
                  <c:v>0.49875112618253015</c:v>
                </c:pt>
                <c:pt idx="117">
                  <c:v>0.49867102763128895</c:v>
                </c:pt>
                <c:pt idx="118">
                  <c:v>0.49859479669531409</c:v>
                </c:pt>
                <c:pt idx="119">
                  <c:v>0.49852228541675725</c:v>
                </c:pt>
                <c:pt idx="120">
                  <c:v>0.49845333880268444</c:v>
                </c:pt>
                <c:pt idx="121">
                  <c:v>0.49838779682200457</c:v>
                </c:pt>
                <c:pt idx="122">
                  <c:v>0.49832549638954649</c:v>
                </c:pt>
                <c:pt idx="123">
                  <c:v>0.49826627325727574</c:v>
                </c:pt>
                <c:pt idx="124">
                  <c:v>0.49820996375782056</c:v>
                </c:pt>
                <c:pt idx="125">
                  <c:v>0.49815640636540343</c:v>
                </c:pt>
                <c:pt idx="126">
                  <c:v>0.49810544305480853</c:v>
                </c:pt>
                <c:pt idx="127">
                  <c:v>0.49805692045095479</c:v>
                </c:pt>
                <c:pt idx="128">
                  <c:v>0.49801069077061222</c:v>
                </c:pt>
                <c:pt idx="129">
                  <c:v>0.49796661256435998</c:v>
                </c:pt>
                <c:pt idx="130">
                  <c:v>0.50079618403084947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A7-41C4-9572-B67B6AA9B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  <a:endParaRPr 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7.5129986114753189E-2"/>
          <c:y val="1.7361120854390507E-2"/>
          <c:w val="0.83426098675528004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EA_rawshocks_with_text!$AT$1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EA_rawshocks_with_text!$AT$2:$AT$132</c:f>
              <c:numCache>
                <c:formatCode>0.00E+00</c:formatCode>
                <c:ptCount val="131"/>
                <c:pt idx="0">
                  <c:v>-2.4990917942303702E-2</c:v>
                </c:pt>
                <c:pt idx="1">
                  <c:v>-0.11419290290127</c:v>
                </c:pt>
                <c:pt idx="2">
                  <c:v>-9.0478080471159093E-3</c:v>
                </c:pt>
                <c:pt idx="3">
                  <c:v>-8.9819542168629002E-2</c:v>
                </c:pt>
                <c:pt idx="4">
                  <c:v>-0.14491432837811799</c:v>
                </c:pt>
                <c:pt idx="5">
                  <c:v>6.54171086147394E-2</c:v>
                </c:pt>
                <c:pt idx="6">
                  <c:v>9.8499101159246996E-2</c:v>
                </c:pt>
                <c:pt idx="7">
                  <c:v>1.7668286999281201E-2</c:v>
                </c:pt>
                <c:pt idx="8">
                  <c:v>-0.21119259737476601</c:v>
                </c:pt>
                <c:pt idx="9">
                  <c:v>-2.7768160911512602E-2</c:v>
                </c:pt>
                <c:pt idx="10">
                  <c:v>2.6948247303760699E-2</c:v>
                </c:pt>
                <c:pt idx="11">
                  <c:v>6.2528698771621302E-2</c:v>
                </c:pt>
                <c:pt idx="12">
                  <c:v>-4.1806314749415402E-2</c:v>
                </c:pt>
                <c:pt idx="13">
                  <c:v>2.6291022304074298E-4</c:v>
                </c:pt>
                <c:pt idx="14">
                  <c:v>5.9432247091283003E-2</c:v>
                </c:pt>
                <c:pt idx="15">
                  <c:v>4.26904542872781E-2</c:v>
                </c:pt>
                <c:pt idx="16">
                  <c:v>-2.0559393152613601E-2</c:v>
                </c:pt>
                <c:pt idx="17">
                  <c:v>0.143008216601543</c:v>
                </c:pt>
                <c:pt idx="18">
                  <c:v>0.13236237018913499</c:v>
                </c:pt>
                <c:pt idx="19">
                  <c:v>8.43407568231586E-2</c:v>
                </c:pt>
                <c:pt idx="20">
                  <c:v>-2.84894525700429E-2</c:v>
                </c:pt>
                <c:pt idx="21">
                  <c:v>0.13316222068410299</c:v>
                </c:pt>
                <c:pt idx="22">
                  <c:v>0.124236900254334</c:v>
                </c:pt>
                <c:pt idx="23">
                  <c:v>0.18903261558874301</c:v>
                </c:pt>
                <c:pt idx="24">
                  <c:v>0.26863732531501</c:v>
                </c:pt>
                <c:pt idx="25">
                  <c:v>0.158751939138048</c:v>
                </c:pt>
                <c:pt idx="26">
                  <c:v>0.13650560478849399</c:v>
                </c:pt>
                <c:pt idx="27">
                  <c:v>0.13299804474565399</c:v>
                </c:pt>
                <c:pt idx="28">
                  <c:v>0.27751354444445298</c:v>
                </c:pt>
                <c:pt idx="29">
                  <c:v>0.17781995286097399</c:v>
                </c:pt>
                <c:pt idx="30">
                  <c:v>0.102443780762229</c:v>
                </c:pt>
                <c:pt idx="31">
                  <c:v>0.10405252587354399</c:v>
                </c:pt>
                <c:pt idx="32">
                  <c:v>0.24105884806757599</c:v>
                </c:pt>
                <c:pt idx="33">
                  <c:v>6.1048571799659598E-2</c:v>
                </c:pt>
                <c:pt idx="34">
                  <c:v>0.123004933412604</c:v>
                </c:pt>
                <c:pt idx="35">
                  <c:v>0.112318958007877</c:v>
                </c:pt>
                <c:pt idx="36">
                  <c:v>1.9373625681624301E-2</c:v>
                </c:pt>
                <c:pt idx="37">
                  <c:v>4.1393981698760199E-2</c:v>
                </c:pt>
                <c:pt idx="38">
                  <c:v>8.08803366549041E-2</c:v>
                </c:pt>
                <c:pt idx="39">
                  <c:v>1.18545827348343E-2</c:v>
                </c:pt>
                <c:pt idx="40">
                  <c:v>4.7772178479286602E-4</c:v>
                </c:pt>
                <c:pt idx="41">
                  <c:v>-5.3846154197835401E-3</c:v>
                </c:pt>
                <c:pt idx="42">
                  <c:v>2.7674623693728799E-2</c:v>
                </c:pt>
                <c:pt idx="43">
                  <c:v>-4.7190922647352203E-2</c:v>
                </c:pt>
                <c:pt idx="44">
                  <c:v>-3.5272544281394903E-2</c:v>
                </c:pt>
                <c:pt idx="45">
                  <c:v>-0.13647831511386299</c:v>
                </c:pt>
                <c:pt idx="46">
                  <c:v>-5.3144367706255302E-2</c:v>
                </c:pt>
                <c:pt idx="47">
                  <c:v>-0.102037412542772</c:v>
                </c:pt>
                <c:pt idx="48">
                  <c:v>-9.8429155042303207E-2</c:v>
                </c:pt>
                <c:pt idx="49">
                  <c:v>-7.8116455584404595E-2</c:v>
                </c:pt>
                <c:pt idx="50">
                  <c:v>-0.105530013140224</c:v>
                </c:pt>
                <c:pt idx="51">
                  <c:v>-4.8879620212975802E-2</c:v>
                </c:pt>
                <c:pt idx="52">
                  <c:v>0.25549312764432103</c:v>
                </c:pt>
                <c:pt idx="53">
                  <c:v>0.44566547179567001</c:v>
                </c:pt>
                <c:pt idx="54">
                  <c:v>0.638207091863357</c:v>
                </c:pt>
                <c:pt idx="55">
                  <c:v>0.58428135466330999</c:v>
                </c:pt>
                <c:pt idx="56">
                  <c:v>0.26997458306090899</c:v>
                </c:pt>
                <c:pt idx="57">
                  <c:v>-0.52720721617412603</c:v>
                </c:pt>
                <c:pt idx="58">
                  <c:v>-0.44702695287873001</c:v>
                </c:pt>
                <c:pt idx="59">
                  <c:v>-0.106449297655619</c:v>
                </c:pt>
                <c:pt idx="60">
                  <c:v>-0.24082499018470899</c:v>
                </c:pt>
                <c:pt idx="61">
                  <c:v>-0.26002079553936802</c:v>
                </c:pt>
                <c:pt idx="62">
                  <c:v>-8.4684901935361906E-2</c:v>
                </c:pt>
                <c:pt idx="63">
                  <c:v>0.19504715455560701</c:v>
                </c:pt>
                <c:pt idx="64">
                  <c:v>6.7853325056823205E-2</c:v>
                </c:pt>
                <c:pt idx="65">
                  <c:v>9.7175789513415295E-2</c:v>
                </c:pt>
                <c:pt idx="66">
                  <c:v>7.2230044057408405E-2</c:v>
                </c:pt>
                <c:pt idx="67">
                  <c:v>0.14282199116419</c:v>
                </c:pt>
                <c:pt idx="68">
                  <c:v>-6.4293396076666497E-3</c:v>
                </c:pt>
                <c:pt idx="69">
                  <c:v>7.5541036338766396E-2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E-4585-9287-6C16888731E1}"/>
            </c:ext>
          </c:extLst>
        </c:ser>
        <c:ser>
          <c:idx val="2"/>
          <c:order val="1"/>
          <c:tx>
            <c:strRef>
              <c:f>EA_rawshocks_with_text!#REF!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E-4585-9287-6C1688873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EA_contributio_to_nominal_PR!$AS$1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EA_contributio_to_nominal_PR!$AS$2:$AS$132</c:f>
              <c:numCache>
                <c:formatCode>0.00</c:formatCode>
                <c:ptCount val="131"/>
                <c:pt idx="0">
                  <c:v>0</c:v>
                </c:pt>
                <c:pt idx="1">
                  <c:v>-0.15344960138642105</c:v>
                </c:pt>
                <c:pt idx="2">
                  <c:v>-2.7795756716752051E-2</c:v>
                </c:pt>
                <c:pt idx="3">
                  <c:v>-0.11903847403895707</c:v>
                </c:pt>
                <c:pt idx="4">
                  <c:v>-0.30864738349745102</c:v>
                </c:pt>
                <c:pt idx="5">
                  <c:v>2.2863477495380979E-2</c:v>
                </c:pt>
                <c:pt idx="6">
                  <c:v>0.33687117900452901</c:v>
                </c:pt>
                <c:pt idx="7">
                  <c:v>0.39205280764543898</c:v>
                </c:pt>
                <c:pt idx="8">
                  <c:v>6.9361495866707978E-2</c:v>
                </c:pt>
                <c:pt idx="9">
                  <c:v>4.360367735862597E-2</c:v>
                </c:pt>
                <c:pt idx="10">
                  <c:v>9.4629872015785987E-2</c:v>
                </c:pt>
                <c:pt idx="11">
                  <c:v>0.265109898213294</c:v>
                </c:pt>
                <c:pt idx="12">
                  <c:v>0.18329084425370795</c:v>
                </c:pt>
                <c:pt idx="13">
                  <c:v>0.30704026336572898</c:v>
                </c:pt>
                <c:pt idx="14">
                  <c:v>0.55701976239299122</c:v>
                </c:pt>
                <c:pt idx="15">
                  <c:v>0.74156797814912001</c:v>
                </c:pt>
                <c:pt idx="16">
                  <c:v>0.757296490519628</c:v>
                </c:pt>
                <c:pt idx="17">
                  <c:v>1.1078189858620289</c:v>
                </c:pt>
                <c:pt idx="18">
                  <c:v>1.3559324587355239</c:v>
                </c:pt>
                <c:pt idx="19">
                  <c:v>1.6134439033803321</c:v>
                </c:pt>
                <c:pt idx="20">
                  <c:v>1.723873758368442</c:v>
                </c:pt>
                <c:pt idx="21">
                  <c:v>1.985145528565162</c:v>
                </c:pt>
                <c:pt idx="22">
                  <c:v>2.0403398609610122</c:v>
                </c:pt>
                <c:pt idx="23">
                  <c:v>2.1595215149601921</c:v>
                </c:pt>
                <c:pt idx="24">
                  <c:v>2.413493923132572</c:v>
                </c:pt>
                <c:pt idx="25">
                  <c:v>2.319129323900762</c:v>
                </c:pt>
                <c:pt idx="26">
                  <c:v>2.2166244362906218</c:v>
                </c:pt>
                <c:pt idx="27">
                  <c:v>2.1426503309239822</c:v>
                </c:pt>
                <c:pt idx="28">
                  <c:v>2.4018331876181618</c:v>
                </c:pt>
                <c:pt idx="29">
                  <c:v>2.3615487710838319</c:v>
                </c:pt>
                <c:pt idx="30">
                  <c:v>2.1310300830793922</c:v>
                </c:pt>
                <c:pt idx="31">
                  <c:v>1.9514106978622721</c:v>
                </c:pt>
                <c:pt idx="32">
                  <c:v>2.058535275186812</c:v>
                </c:pt>
                <c:pt idx="33">
                  <c:v>1.712461561993522</c:v>
                </c:pt>
                <c:pt idx="34">
                  <c:v>1.6826982776892421</c:v>
                </c:pt>
                <c:pt idx="35">
                  <c:v>1.587002426517232</c:v>
                </c:pt>
                <c:pt idx="36">
                  <c:v>1.344275752974692</c:v>
                </c:pt>
                <c:pt idx="37">
                  <c:v>1.188044689132904</c:v>
                </c:pt>
                <c:pt idx="38">
                  <c:v>1.1355521670577959</c:v>
                </c:pt>
                <c:pt idx="39">
                  <c:v>0.96998900966415103</c:v>
                </c:pt>
                <c:pt idx="40">
                  <c:v>0.84250156346035898</c:v>
                </c:pt>
                <c:pt idx="41">
                  <c:v>0.74886961141131003</c:v>
                </c:pt>
                <c:pt idx="42">
                  <c:v>0.77562294353927996</c:v>
                </c:pt>
                <c:pt idx="43">
                  <c:v>0.57760914460273138</c:v>
                </c:pt>
                <c:pt idx="44">
                  <c:v>0.47149008112505947</c:v>
                </c:pt>
                <c:pt idx="45">
                  <c:v>0.229660877022626</c:v>
                </c:pt>
                <c:pt idx="46">
                  <c:v>0.257882270877416</c:v>
                </c:pt>
                <c:pt idx="47">
                  <c:v>0.18626960215500199</c:v>
                </c:pt>
                <c:pt idx="48">
                  <c:v>0.13829329783286298</c:v>
                </c:pt>
                <c:pt idx="49">
                  <c:v>0.10435983977185498</c:v>
                </c:pt>
                <c:pt idx="50">
                  <c:v>5.8879995297581977E-2</c:v>
                </c:pt>
                <c:pt idx="51">
                  <c:v>8.3094002431117975E-2</c:v>
                </c:pt>
                <c:pt idx="52">
                  <c:v>0.81150626615861499</c:v>
                </c:pt>
                <c:pt idx="53">
                  <c:v>1.705786526847872</c:v>
                </c:pt>
                <c:pt idx="54">
                  <c:v>2.7374780542875818</c:v>
                </c:pt>
                <c:pt idx="55">
                  <c:v>3.3198359124940522</c:v>
                </c:pt>
                <c:pt idx="56">
                  <c:v>2.9682960818723219</c:v>
                </c:pt>
                <c:pt idx="57">
                  <c:v>0.96483337233601496</c:v>
                </c:pt>
                <c:pt idx="58">
                  <c:v>-0.11815932708922405</c:v>
                </c:pt>
                <c:pt idx="59">
                  <c:v>-8.6273218278459018E-2</c:v>
                </c:pt>
                <c:pt idx="60">
                  <c:v>-0.42986267499545106</c:v>
                </c:pt>
                <c:pt idx="61">
                  <c:v>-0.70116671889343807</c:v>
                </c:pt>
                <c:pt idx="62">
                  <c:v>-0.60131191155150798</c:v>
                </c:pt>
                <c:pt idx="63">
                  <c:v>-5.3661995236420346E-3</c:v>
                </c:pt>
                <c:pt idx="64">
                  <c:v>9.8672515195315946E-2</c:v>
                </c:pt>
                <c:pt idx="65">
                  <c:v>0.23807700292845396</c:v>
                </c:pt>
                <c:pt idx="66">
                  <c:v>0.37343324855215598</c:v>
                </c:pt>
                <c:pt idx="67">
                  <c:v>0.66195550020288496</c:v>
                </c:pt>
                <c:pt idx="68">
                  <c:v>0.55880908466694923</c:v>
                </c:pt>
                <c:pt idx="69">
                  <c:v>0.74174946246753204</c:v>
                </c:pt>
                <c:pt idx="70">
                  <c:v>0.76757730198083896</c:v>
                </c:pt>
                <c:pt idx="71">
                  <c:v>0.74343701532000894</c:v>
                </c:pt>
                <c:pt idx="72">
                  <c:v>0.70750406571657698</c:v>
                </c:pt>
                <c:pt idx="73">
                  <c:v>0.67244661523409099</c:v>
                </c:pt>
                <c:pt idx="74">
                  <c:v>0.64180637342875402</c:v>
                </c:pt>
                <c:pt idx="75">
                  <c:v>0.61604074244517093</c:v>
                </c:pt>
                <c:pt idx="76">
                  <c:v>0.59468220286295448</c:v>
                </c:pt>
                <c:pt idx="77">
                  <c:v>0.57707156062657206</c:v>
                </c:pt>
                <c:pt idx="78">
                  <c:v>0.56258380690238985</c:v>
                </c:pt>
                <c:pt idx="79">
                  <c:v>0.55068225446240637</c:v>
                </c:pt>
                <c:pt idx="80">
                  <c:v>0.54091956249138562</c:v>
                </c:pt>
                <c:pt idx="81">
                  <c:v>0.53292545380243783</c:v>
                </c:pt>
                <c:pt idx="82">
                  <c:v>0.52639331716275473</c:v>
                </c:pt>
                <c:pt idx="83">
                  <c:v>0.52106873495498807</c:v>
                </c:pt>
                <c:pt idx="84">
                  <c:v>0.51674022655251173</c:v>
                </c:pt>
                <c:pt idx="85">
                  <c:v>0.51323183750344548</c:v>
                </c:pt>
                <c:pt idx="86">
                  <c:v>0.51039715500419014</c:v>
                </c:pt>
                <c:pt idx="87">
                  <c:v>0.5081144175095117</c:v>
                </c:pt>
                <c:pt idx="88">
                  <c:v>0.50628247717135433</c:v>
                </c:pt>
                <c:pt idx="89">
                  <c:v>0.50481744118443361</c:v>
                </c:pt>
                <c:pt idx="90">
                  <c:v>0.50364986377186238</c:v>
                </c:pt>
                <c:pt idx="91">
                  <c:v>0.50272239109879913</c:v>
                </c:pt>
                <c:pt idx="92">
                  <c:v>0.50198778236849284</c:v>
                </c:pt>
                <c:pt idx="93">
                  <c:v>0.50140724535311854</c:v>
                </c:pt>
                <c:pt idx="94">
                  <c:v>0.50094903582214367</c:v>
                </c:pt>
                <c:pt idx="95">
                  <c:v>0.50058727903132816</c:v>
                </c:pt>
                <c:pt idx="96">
                  <c:v>0.50030097838084076</c:v>
                </c:pt>
                <c:pt idx="97">
                  <c:v>0.50007318200373463</c:v>
                </c:pt>
                <c:pt idx="98">
                  <c:v>0.49989028270517066</c:v>
                </c:pt>
                <c:pt idx="99">
                  <c:v>0.49974143054404269</c:v>
                </c:pt>
                <c:pt idx="100">
                  <c:v>0.49961804058201509</c:v>
                </c:pt>
                <c:pt idx="101">
                  <c:v>0.4995133810349508</c:v>
                </c:pt>
                <c:pt idx="102">
                  <c:v>0.49942222933865615</c:v>
                </c:pt>
                <c:pt idx="103">
                  <c:v>0.49934058555768884</c:v>
                </c:pt>
                <c:pt idx="104">
                  <c:v>0.49926543418223651</c:v>
                </c:pt>
                <c:pt idx="105">
                  <c:v>0.49919454672288582</c:v>
                </c:pt>
                <c:pt idx="106">
                  <c:v>0.49912631866713181</c:v>
                </c:pt>
                <c:pt idx="107">
                  <c:v>0.49905963533852249</c:v>
                </c:pt>
                <c:pt idx="108">
                  <c:v>0.49899376202753454</c:v>
                </c:pt>
                <c:pt idx="109">
                  <c:v>0.49892825446610367</c:v>
                </c:pt>
                <c:pt idx="110">
                  <c:v>0.49886288631479758</c:v>
                </c:pt>
                <c:pt idx="111">
                  <c:v>0.49879759083931019</c:v>
                </c:pt>
                <c:pt idx="112">
                  <c:v>0.49873241438501636</c:v>
                </c:pt>
                <c:pt idx="113">
                  <c:v>0.49866747962626962</c:v>
                </c:pt>
                <c:pt idx="114">
                  <c:v>0.49860295688063161</c:v>
                </c:pt>
                <c:pt idx="115">
                  <c:v>0.49853904204544025</c:v>
                </c:pt>
                <c:pt idx="116">
                  <c:v>0.49847593994190981</c:v>
                </c:pt>
                <c:pt idx="117">
                  <c:v>0.49841385204612426</c:v>
                </c:pt>
                <c:pt idx="118">
                  <c:v>0.49835296775173121</c:v>
                </c:pt>
                <c:pt idx="119">
                  <c:v>0.49829345845003875</c:v>
                </c:pt>
                <c:pt idx="120">
                  <c:v>0.4982354738330983</c:v>
                </c:pt>
                <c:pt idx="121">
                  <c:v>0.49817913992723328</c:v>
                </c:pt>
                <c:pt idx="122">
                  <c:v>0.49812455845092202</c:v>
                </c:pt>
                <c:pt idx="123">
                  <c:v>0.49807180716416249</c:v>
                </c:pt>
                <c:pt idx="124">
                  <c:v>0.49802094093831467</c:v>
                </c:pt>
                <c:pt idx="125">
                  <c:v>0.49797199332756259</c:v>
                </c:pt>
                <c:pt idx="126">
                  <c:v>0.49792497846693751</c:v>
                </c:pt>
                <c:pt idx="127">
                  <c:v>0.49787989315850978</c:v>
                </c:pt>
                <c:pt idx="128">
                  <c:v>0.49783671903790611</c:v>
                </c:pt>
                <c:pt idx="129">
                  <c:v>0.49779542473864319</c:v>
                </c:pt>
                <c:pt idx="130">
                  <c:v>0.49547546401715881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E-4366-9A42-AE189CCA949C}"/>
            </c:ext>
          </c:extLst>
        </c:ser>
        <c:ser>
          <c:idx val="2"/>
          <c:order val="1"/>
          <c:tx>
            <c:strRef>
              <c:f>EA_contributio_to_nominal_PR!$AT$1</c:f>
              <c:strCache>
                <c:ptCount val="1"/>
                <c:pt idx="0">
                  <c:v>Anticipated (t+1|t)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EA_contributio_to_nominal_PR!$AT$2:$AT$132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9.4572205198371104E-2</c:v>
                </c:pt>
                <c:pt idx="8">
                  <c:v>-0.165250025423371</c:v>
                </c:pt>
                <c:pt idx="9">
                  <c:v>-3.1282219731857998E-2</c:v>
                </c:pt>
                <c:pt idx="10">
                  <c:v>-5.0366981554816503E-2</c:v>
                </c:pt>
                <c:pt idx="11">
                  <c:v>-0.106066375299432</c:v>
                </c:pt>
                <c:pt idx="12">
                  <c:v>-7.1820417778920106E-2</c:v>
                </c:pt>
                <c:pt idx="13">
                  <c:v>-0.14876449075041701</c:v>
                </c:pt>
                <c:pt idx="14">
                  <c:v>-0.22619467862920101</c:v>
                </c:pt>
                <c:pt idx="15">
                  <c:v>-0.26655579505853499</c:v>
                </c:pt>
                <c:pt idx="16">
                  <c:v>-0.34184745782640302</c:v>
                </c:pt>
                <c:pt idx="17">
                  <c:v>-0.361899216134417</c:v>
                </c:pt>
                <c:pt idx="18">
                  <c:v>-0.30230362432852897</c:v>
                </c:pt>
                <c:pt idx="19">
                  <c:v>-0.50778239214304999</c:v>
                </c:pt>
                <c:pt idx="20">
                  <c:v>-1.0145383452326</c:v>
                </c:pt>
                <c:pt idx="21">
                  <c:v>-1.2119505938002699</c:v>
                </c:pt>
                <c:pt idx="22">
                  <c:v>-1.19087534397604</c:v>
                </c:pt>
                <c:pt idx="23">
                  <c:v>-1.0209143753908501</c:v>
                </c:pt>
                <c:pt idx="24">
                  <c:v>-0.85711420734878396</c:v>
                </c:pt>
                <c:pt idx="25">
                  <c:v>-0.64648826245416502</c:v>
                </c:pt>
                <c:pt idx="26">
                  <c:v>-0.549259568928675</c:v>
                </c:pt>
                <c:pt idx="27">
                  <c:v>-0.470500334898243</c:v>
                </c:pt>
                <c:pt idx="28">
                  <c:v>-0.37545799864965601</c:v>
                </c:pt>
                <c:pt idx="29">
                  <c:v>-0.31954489529938501</c:v>
                </c:pt>
                <c:pt idx="30">
                  <c:v>-0.24918794769073099</c:v>
                </c:pt>
                <c:pt idx="31">
                  <c:v>-0.30314832735735298</c:v>
                </c:pt>
                <c:pt idx="32">
                  <c:v>-0.21169951565422401</c:v>
                </c:pt>
                <c:pt idx="33">
                  <c:v>-6.7534756139482399E-2</c:v>
                </c:pt>
                <c:pt idx="34">
                  <c:v>-0.160505420505762</c:v>
                </c:pt>
                <c:pt idx="35">
                  <c:v>-7.1970382069704006E-2</c:v>
                </c:pt>
                <c:pt idx="36">
                  <c:v>-0.15217589559057801</c:v>
                </c:pt>
                <c:pt idx="37">
                  <c:v>-0.132151895096976</c:v>
                </c:pt>
                <c:pt idx="38">
                  <c:v>-6.1072709588662399E-2</c:v>
                </c:pt>
                <c:pt idx="39">
                  <c:v>-3.7193285790670501E-2</c:v>
                </c:pt>
                <c:pt idx="40">
                  <c:v>-1.66014147939279E-3</c:v>
                </c:pt>
                <c:pt idx="41">
                  <c:v>2.37636471287197E-2</c:v>
                </c:pt>
                <c:pt idx="42">
                  <c:v>-1.5383938666719501E-2</c:v>
                </c:pt>
                <c:pt idx="43">
                  <c:v>7.5656655414385501E-2</c:v>
                </c:pt>
                <c:pt idx="44">
                  <c:v>9.9809470800302502E-2</c:v>
                </c:pt>
                <c:pt idx="45">
                  <c:v>2.8754858539431299E-2</c:v>
                </c:pt>
                <c:pt idx="46">
                  <c:v>1.4268551360754601E-2</c:v>
                </c:pt>
                <c:pt idx="47">
                  <c:v>-3.2848887092300903E-2</c:v>
                </c:pt>
                <c:pt idx="48">
                  <c:v>-7.4357621348775396E-2</c:v>
                </c:pt>
                <c:pt idx="49">
                  <c:v>2.0955033992321001E-2</c:v>
                </c:pt>
                <c:pt idx="50">
                  <c:v>-7.5439583209393493E-2</c:v>
                </c:pt>
                <c:pt idx="51">
                  <c:v>3.74693194654592E-2</c:v>
                </c:pt>
                <c:pt idx="52">
                  <c:v>-1.30374959904535E-2</c:v>
                </c:pt>
                <c:pt idx="53">
                  <c:v>2.9653625621642199E-2</c:v>
                </c:pt>
                <c:pt idx="54">
                  <c:v>8.9355210009735994E-2</c:v>
                </c:pt>
                <c:pt idx="55">
                  <c:v>0.13707182257455</c:v>
                </c:pt>
                <c:pt idx="56">
                  <c:v>0.30560011583216201</c:v>
                </c:pt>
                <c:pt idx="57">
                  <c:v>0.50058268272177397</c:v>
                </c:pt>
                <c:pt idx="58">
                  <c:v>0.355816720812626</c:v>
                </c:pt>
                <c:pt idx="59">
                  <c:v>0.22953291782690599</c:v>
                </c:pt>
                <c:pt idx="60">
                  <c:v>0.29568409201853801</c:v>
                </c:pt>
                <c:pt idx="61">
                  <c:v>0.26684849306361602</c:v>
                </c:pt>
                <c:pt idx="62">
                  <c:v>0.29885419238542499</c:v>
                </c:pt>
                <c:pt idx="63">
                  <c:v>0.29617568634159902</c:v>
                </c:pt>
                <c:pt idx="64">
                  <c:v>0.34044652190226699</c:v>
                </c:pt>
                <c:pt idx="65">
                  <c:v>0.27796391831058098</c:v>
                </c:pt>
                <c:pt idx="66">
                  <c:v>0.21470013783959799</c:v>
                </c:pt>
                <c:pt idx="67">
                  <c:v>0.16139663785792399</c:v>
                </c:pt>
                <c:pt idx="68">
                  <c:v>0.19087173430048901</c:v>
                </c:pt>
                <c:pt idx="69">
                  <c:v>0.113545999252028</c:v>
                </c:pt>
                <c:pt idx="70">
                  <c:v>0.10457386048775499</c:v>
                </c:pt>
                <c:pt idx="71">
                  <c:v>8.9088530322883802E-2</c:v>
                </c:pt>
                <c:pt idx="72">
                  <c:v>7.3551339516522193E-2</c:v>
                </c:pt>
                <c:pt idx="73">
                  <c:v>5.9965266291275701E-2</c:v>
                </c:pt>
                <c:pt idx="74">
                  <c:v>4.8704554989701901E-2</c:v>
                </c:pt>
                <c:pt idx="75">
                  <c:v>3.9594802751160903E-2</c:v>
                </c:pt>
                <c:pt idx="76">
                  <c:v>3.2313922753232298E-2</c:v>
                </c:pt>
                <c:pt idx="77">
                  <c:v>2.6533332504959602E-2</c:v>
                </c:pt>
                <c:pt idx="78">
                  <c:v>2.1961955562050599E-2</c:v>
                </c:pt>
                <c:pt idx="79">
                  <c:v>1.8355215184539898E-2</c:v>
                </c:pt>
                <c:pt idx="80">
                  <c:v>1.5512341620651999E-2</c:v>
                </c:pt>
                <c:pt idx="81">
                  <c:v>1.3270479757761199E-2</c:v>
                </c:pt>
                <c:pt idx="82">
                  <c:v>1.1498523014248901E-2</c:v>
                </c:pt>
                <c:pt idx="83">
                  <c:v>1.00915699654133E-2</c:v>
                </c:pt>
                <c:pt idx="84">
                  <c:v>8.9661912527398205E-3</c:v>
                </c:pt>
                <c:pt idx="85">
                  <c:v>8.0564665733450103E-3</c:v>
                </c:pt>
                <c:pt idx="86">
                  <c:v>7.3106923574485297E-3</c:v>
                </c:pt>
                <c:pt idx="87">
                  <c:v>6.6886566449106304E-3</c:v>
                </c:pt>
                <c:pt idx="88">
                  <c:v>6.1593890457280103E-3</c:v>
                </c:pt>
                <c:pt idx="89">
                  <c:v>5.6993075449146896E-3</c:v>
                </c:pt>
                <c:pt idx="90">
                  <c:v>5.29069656262416E-3</c:v>
                </c:pt>
                <c:pt idx="91">
                  <c:v>4.9204613810832501E-3</c:v>
                </c:pt>
                <c:pt idx="92">
                  <c:v>4.5791129351650198E-3</c:v>
                </c:pt>
                <c:pt idx="93">
                  <c:v>4.2599443396345799E-3</c:v>
                </c:pt>
                <c:pt idx="94">
                  <c:v>3.9583666796108004E-3</c:v>
                </c:pt>
                <c:pt idx="95">
                  <c:v>3.6713767511929998E-3</c:v>
                </c:pt>
                <c:pt idx="96">
                  <c:v>3.3971337846321302E-3</c:v>
                </c:pt>
                <c:pt idx="97">
                  <c:v>3.1346258519211398E-3</c:v>
                </c:pt>
                <c:pt idx="98">
                  <c:v>2.8834097647710299E-3</c:v>
                </c:pt>
                <c:pt idx="99">
                  <c:v>2.6434108971475898E-3</c:v>
                </c:pt>
                <c:pt idx="100">
                  <c:v>2.4147715925059701E-3</c:v>
                </c:pt>
                <c:pt idx="101">
                  <c:v>2.1977387008253698E-3</c:v>
                </c:pt>
                <c:pt idx="102">
                  <c:v>1.9925823858694398E-3</c:v>
                </c:pt>
                <c:pt idx="103">
                  <c:v>1.7995396920721699E-3</c:v>
                </c:pt>
                <c:pt idx="104">
                  <c:v>1.61877749971487E-3</c:v>
                </c:pt>
                <c:pt idx="105">
                  <c:v>1.45037045771608E-3</c:v>
                </c:pt>
                <c:pt idx="106">
                  <c:v>1.2942902918571201E-3</c:v>
                </c:pt>
                <c:pt idx="107">
                  <c:v>1.15040356515704E-3</c:v>
                </c:pt>
                <c:pt idx="108">
                  <c:v>1.01847553563182E-3</c:v>
                </c:pt>
                <c:pt idx="109">
                  <c:v>8.9817823126807502E-4</c:v>
                </c:pt>
                <c:pt idx="110">
                  <c:v>7.8910125677511198E-4</c:v>
                </c:pt>
                <c:pt idx="111">
                  <c:v>6.9076417359414401E-4</c:v>
                </c:pt>
                <c:pt idx="112">
                  <c:v>6.0262956405344895E-4</c:v>
                </c:pt>
                <c:pt idx="113">
                  <c:v>5.2411611130363095E-4</c:v>
                </c:pt>
                <c:pt idx="114">
                  <c:v>4.54611206321846E-4</c:v>
                </c:pt>
                <c:pt idx="115">
                  <c:v>3.9348273832866899E-4</c:v>
                </c:pt>
                <c:pt idx="116">
                  <c:v>3.4008984097402503E-4</c:v>
                </c:pt>
                <c:pt idx="117">
                  <c:v>2.9379245837589401E-4</c:v>
                </c:pt>
                <c:pt idx="118">
                  <c:v>2.5395966660227099E-4</c:v>
                </c:pt>
                <c:pt idx="119">
                  <c:v>2.1997674094327899E-4</c:v>
                </c:pt>
                <c:pt idx="120">
                  <c:v>1.9125100028197499E-4</c:v>
                </c:pt>
                <c:pt idx="121">
                  <c:v>1.67216489551948E-4</c:v>
                </c:pt>
                <c:pt idx="122">
                  <c:v>1.47337581796962E-4</c:v>
                </c:pt>
                <c:pt idx="123">
                  <c:v>1.31111594522398E-4</c:v>
                </c:pt>
                <c:pt idx="124">
                  <c:v>1.18070522365142E-4</c:v>
                </c:pt>
                <c:pt idx="125">
                  <c:v>1.07781990877864E-4</c:v>
                </c:pt>
                <c:pt idx="126">
                  <c:v>9.9849535484544997E-5</c:v>
                </c:pt>
                <c:pt idx="127">
                  <c:v>9.3912306294760203E-5</c:v>
                </c:pt>
                <c:pt idx="128">
                  <c:v>8.9644294188049E-5</c:v>
                </c:pt>
                <c:pt idx="129">
                  <c:v>8.6753166987215601E-5</c:v>
                </c:pt>
                <c:pt idx="130">
                  <c:v>1.41712035388597E-3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E-4366-9A42-AE189CCA949C}"/>
            </c:ext>
          </c:extLst>
        </c:ser>
        <c:ser>
          <c:idx val="3"/>
          <c:order val="2"/>
          <c:tx>
            <c:strRef>
              <c:f>EA_contributio_to_nominal_PR!$AU$1</c:f>
              <c:strCache>
                <c:ptCount val="1"/>
                <c:pt idx="0">
                  <c:v>Anticipated (t+2|t)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EA_contributio_to_nominal_PR!$AU$2:$AU$132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-1.38989457691308E-2</c:v>
                </c:pt>
                <c:pt idx="8">
                  <c:v>-7.7224923789088004E-2</c:v>
                </c:pt>
                <c:pt idx="9">
                  <c:v>-7.2117728914638496E-2</c:v>
                </c:pt>
                <c:pt idx="10">
                  <c:v>8.6027341817046105E-2</c:v>
                </c:pt>
                <c:pt idx="11">
                  <c:v>0.10642203258331701</c:v>
                </c:pt>
                <c:pt idx="12">
                  <c:v>9.4670359228413895E-2</c:v>
                </c:pt>
                <c:pt idx="13">
                  <c:v>0.12101746586677201</c:v>
                </c:pt>
                <c:pt idx="14">
                  <c:v>5.9556613289520499E-2</c:v>
                </c:pt>
                <c:pt idx="15">
                  <c:v>-3.9817181687512603E-2</c:v>
                </c:pt>
                <c:pt idx="16">
                  <c:v>-3.3997235737001003E-2</c:v>
                </c:pt>
                <c:pt idx="17">
                  <c:v>-3.1898649288597401E-3</c:v>
                </c:pt>
                <c:pt idx="18">
                  <c:v>7.9968084003440396E-2</c:v>
                </c:pt>
                <c:pt idx="19">
                  <c:v>0.16753101459468001</c:v>
                </c:pt>
                <c:pt idx="20">
                  <c:v>0.13729453972797601</c:v>
                </c:pt>
                <c:pt idx="21">
                  <c:v>0.20010473816097801</c:v>
                </c:pt>
                <c:pt idx="22">
                  <c:v>0.25594725138948299</c:v>
                </c:pt>
                <c:pt idx="23">
                  <c:v>0.25838555094791599</c:v>
                </c:pt>
                <c:pt idx="24">
                  <c:v>0.22630806736109799</c:v>
                </c:pt>
                <c:pt idx="25">
                  <c:v>0.22860986156088001</c:v>
                </c:pt>
                <c:pt idx="26">
                  <c:v>0.25543591085760198</c:v>
                </c:pt>
                <c:pt idx="27">
                  <c:v>0.204465893142323</c:v>
                </c:pt>
                <c:pt idx="28">
                  <c:v>0.15895580510754201</c:v>
                </c:pt>
                <c:pt idx="29">
                  <c:v>0.12291073575785499</c:v>
                </c:pt>
                <c:pt idx="30">
                  <c:v>0.152538240150146</c:v>
                </c:pt>
                <c:pt idx="31">
                  <c:v>0.20812757204899199</c:v>
                </c:pt>
                <c:pt idx="32">
                  <c:v>0.140508969361091</c:v>
                </c:pt>
                <c:pt idx="33">
                  <c:v>0.176773406865122</c:v>
                </c:pt>
                <c:pt idx="34">
                  <c:v>0.186071553567177</c:v>
                </c:pt>
                <c:pt idx="35">
                  <c:v>0.14085450563044599</c:v>
                </c:pt>
                <c:pt idx="36">
                  <c:v>0.19126517543652299</c:v>
                </c:pt>
                <c:pt idx="37">
                  <c:v>0.13219145915959701</c:v>
                </c:pt>
                <c:pt idx="38">
                  <c:v>0.135197364873373</c:v>
                </c:pt>
                <c:pt idx="39">
                  <c:v>0.120410537049676</c:v>
                </c:pt>
                <c:pt idx="40">
                  <c:v>7.5236058432930006E-2</c:v>
                </c:pt>
                <c:pt idx="41">
                  <c:v>5.70331872667778E-2</c:v>
                </c:pt>
                <c:pt idx="42">
                  <c:v>1.2730016531245499E-2</c:v>
                </c:pt>
                <c:pt idx="43">
                  <c:v>-8.4405581928112192E-3</c:v>
                </c:pt>
                <c:pt idx="44">
                  <c:v>7.6400808698596001E-2</c:v>
                </c:pt>
                <c:pt idx="45">
                  <c:v>6.6462758812190603E-2</c:v>
                </c:pt>
                <c:pt idx="46">
                  <c:v>1.4632947606814E-2</c:v>
                </c:pt>
                <c:pt idx="47">
                  <c:v>7.4403143990982197E-3</c:v>
                </c:pt>
                <c:pt idx="48">
                  <c:v>-3.4788027127333601E-2</c:v>
                </c:pt>
                <c:pt idx="49">
                  <c:v>-3.7022072967842698E-2</c:v>
                </c:pt>
                <c:pt idx="50">
                  <c:v>-2.5788101061099099E-3</c:v>
                </c:pt>
                <c:pt idx="51">
                  <c:v>-4.3588789959574402E-2</c:v>
                </c:pt>
                <c:pt idx="52">
                  <c:v>-1.8758863181258599E-2</c:v>
                </c:pt>
                <c:pt idx="53">
                  <c:v>-7.5594901126852396E-2</c:v>
                </c:pt>
                <c:pt idx="54">
                  <c:v>-4.8257823580011398E-2</c:v>
                </c:pt>
                <c:pt idx="55">
                  <c:v>1.04791199042093E-2</c:v>
                </c:pt>
                <c:pt idx="56">
                  <c:v>7.9560757652292299E-2</c:v>
                </c:pt>
                <c:pt idx="57">
                  <c:v>0.183177718580846</c:v>
                </c:pt>
                <c:pt idx="58">
                  <c:v>0.23016270813943401</c:v>
                </c:pt>
                <c:pt idx="59">
                  <c:v>4.8910767899834798E-2</c:v>
                </c:pt>
                <c:pt idx="60">
                  <c:v>-7.9144074659498798E-2</c:v>
                </c:pt>
                <c:pt idx="61">
                  <c:v>-0.160960130609973</c:v>
                </c:pt>
                <c:pt idx="62">
                  <c:v>-0.16001397876386</c:v>
                </c:pt>
                <c:pt idx="63">
                  <c:v>-6.4944609880128804E-2</c:v>
                </c:pt>
                <c:pt idx="64">
                  <c:v>-1.96184342116336E-2</c:v>
                </c:pt>
                <c:pt idx="65">
                  <c:v>4.3265341694227799E-2</c:v>
                </c:pt>
                <c:pt idx="66">
                  <c:v>2.3146340582658E-2</c:v>
                </c:pt>
                <c:pt idx="67">
                  <c:v>8.0995463035480695E-3</c:v>
                </c:pt>
                <c:pt idx="68">
                  <c:v>1.52620462592243E-2</c:v>
                </c:pt>
                <c:pt idx="69">
                  <c:v>3.2023718788133197E-2</c:v>
                </c:pt>
                <c:pt idx="70">
                  <c:v>-1.11970799828438E-2</c:v>
                </c:pt>
                <c:pt idx="71">
                  <c:v>-8.2882745106032003E-3</c:v>
                </c:pt>
                <c:pt idx="72">
                  <c:v>-6.2717098594997998E-3</c:v>
                </c:pt>
                <c:pt idx="73">
                  <c:v>-4.8176576172732702E-3</c:v>
                </c:pt>
                <c:pt idx="74">
                  <c:v>-3.7346421510748898E-3</c:v>
                </c:pt>
                <c:pt idx="75">
                  <c:v>-2.9089449290681498E-3</c:v>
                </c:pt>
                <c:pt idx="76">
                  <c:v>-2.2699526521728799E-3</c:v>
                </c:pt>
                <c:pt idx="77">
                  <c:v>-1.77123269152792E-3</c:v>
                </c:pt>
                <c:pt idx="78">
                  <c:v>-1.3804110005604801E-3</c:v>
                </c:pt>
                <c:pt idx="79">
                  <c:v>-1.0737551973073901E-3</c:v>
                </c:pt>
                <c:pt idx="80">
                  <c:v>-8.3321141806023404E-4</c:v>
                </c:pt>
                <c:pt idx="81">
                  <c:v>-6.4471032950934803E-4</c:v>
                </c:pt>
                <c:pt idx="82">
                  <c:v>-4.9713506871258098E-4</c:v>
                </c:pt>
                <c:pt idx="83">
                  <c:v>-3.8164404510982402E-4</c:v>
                </c:pt>
                <c:pt idx="84">
                  <c:v>-2.9119357798409302E-4</c:v>
                </c:pt>
                <c:pt idx="85">
                  <c:v>-2.2018111871247999E-4</c:v>
                </c:pt>
                <c:pt idx="86">
                  <c:v>-1.6416729085472101E-4</c:v>
                </c:pt>
                <c:pt idx="87">
                  <c:v>-1.1965356234419E-4</c:v>
                </c:pt>
                <c:pt idx="88">
                  <c:v>-8.3901711603106202E-5</c:v>
                </c:pt>
                <c:pt idx="89">
                  <c:v>-5.47861037945342E-5</c:v>
                </c:pt>
                <c:pt idx="90">
                  <c:v>-3.0672451767030801E-5</c:v>
                </c:pt>
                <c:pt idx="91">
                  <c:v>-1.0318303992833E-5</c:v>
                </c:pt>
                <c:pt idx="92">
                  <c:v>7.2084898402453601E-6</c:v>
                </c:pt>
                <c:pt idx="93">
                  <c:v>2.2596379153347999E-5</c:v>
                </c:pt>
                <c:pt idx="94">
                  <c:v>3.63442928624171E-5</c:v>
                </c:pt>
                <c:pt idx="95">
                  <c:v>4.8805496773155399E-5</c:v>
                </c:pt>
                <c:pt idx="96">
                  <c:v>6.02228856290874E-5</c:v>
                </c:pt>
                <c:pt idx="97">
                  <c:v>7.0757186241463495E-5</c:v>
                </c:pt>
                <c:pt idx="98">
                  <c:v>8.0509312525242797E-5</c:v>
                </c:pt>
                <c:pt idx="99">
                  <c:v>8.9537914689888996E-5</c:v>
                </c:pt>
                <c:pt idx="100">
                  <c:v>9.7872996936277198E-5</c:v>
                </c:pt>
                <c:pt idx="101">
                  <c:v>1.05526335835842E-4</c:v>
                </c:pt>
                <c:pt idx="102">
                  <c:v>1.12499311111532E-4</c:v>
                </c:pt>
                <c:pt idx="103">
                  <c:v>1.1878865849785201E-4</c:v>
                </c:pt>
                <c:pt idx="104">
                  <c:v>1.24390567966897E-4</c:v>
                </c:pt>
                <c:pt idx="105">
                  <c:v>1.2930347754117199E-4</c:v>
                </c:pt>
                <c:pt idx="106">
                  <c:v>1.33529851201037E-4</c:v>
                </c:pt>
                <c:pt idx="107">
                  <c:v>1.3707717736019401E-4</c:v>
                </c:pt>
                <c:pt idx="108">
                  <c:v>1.3995838060007799E-4</c:v>
                </c:pt>
                <c:pt idx="109">
                  <c:v>1.4219180260610401E-4</c:v>
                </c:pt>
                <c:pt idx="110">
                  <c:v>1.4380087749508899E-4</c:v>
                </c:pt>
                <c:pt idx="111">
                  <c:v>1.4481360107335001E-4</c:v>
                </c:pt>
                <c:pt idx="112">
                  <c:v>1.4526187225655701E-4</c:v>
                </c:pt>
                <c:pt idx="113">
                  <c:v>1.4518076726155501E-4</c:v>
                </c:pt>
                <c:pt idx="114">
                  <c:v>1.4460779268647499E-4</c:v>
                </c:pt>
                <c:pt idx="115">
                  <c:v>1.43582151747549E-4</c:v>
                </c:pt>
                <c:pt idx="116">
                  <c:v>1.4214404832657299E-4</c:v>
                </c:pt>
                <c:pt idx="117">
                  <c:v>1.40334045748113E-4</c:v>
                </c:pt>
                <c:pt idx="118">
                  <c:v>1.38192491047113E-4</c:v>
                </c:pt>
                <c:pt idx="119">
                  <c:v>1.3575901064591899E-4</c:v>
                </c:pt>
                <c:pt idx="120">
                  <c:v>1.33072079612848E-4</c:v>
                </c:pt>
                <c:pt idx="121">
                  <c:v>1.3016866383289301E-4</c:v>
                </c:pt>
                <c:pt idx="122">
                  <c:v>1.27083932323347E-4</c:v>
                </c:pt>
                <c:pt idx="123">
                  <c:v>1.2385103543601899E-4</c:v>
                </c:pt>
                <c:pt idx="124">
                  <c:v>1.2050094368684099E-4</c:v>
                </c:pt>
                <c:pt idx="125">
                  <c:v>1.1706234134510301E-4</c:v>
                </c:pt>
                <c:pt idx="126">
                  <c:v>1.13561568615398E-4</c:v>
                </c:pt>
                <c:pt idx="127">
                  <c:v>1.1002260618685899E-4</c:v>
                </c:pt>
                <c:pt idx="128">
                  <c:v>1.06467096048528E-4</c:v>
                </c:pt>
                <c:pt idx="129">
                  <c:v>1.0291439272935699E-4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E-4366-9A42-AE189CCA949C}"/>
            </c:ext>
          </c:extLst>
        </c:ser>
        <c:ser>
          <c:idx val="4"/>
          <c:order val="3"/>
          <c:tx>
            <c:strRef>
              <c:f>EA_contributio_to_nominal_PR!$AV$1</c:f>
              <c:strCache>
                <c:ptCount val="1"/>
                <c:pt idx="0">
                  <c:v>Anticipated (t+3|t)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EA_contributio_to_nominal_PR!$AV$2:$AV$132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-2.6069989890458199E-2</c:v>
                </c:pt>
                <c:pt idx="8">
                  <c:v>-6.5548778248534695E-2</c:v>
                </c:pt>
                <c:pt idx="9">
                  <c:v>-8.5710905584532995E-2</c:v>
                </c:pt>
                <c:pt idx="10">
                  <c:v>1.8630844613744201E-3</c:v>
                </c:pt>
                <c:pt idx="11">
                  <c:v>9.7362291979125395E-2</c:v>
                </c:pt>
                <c:pt idx="12">
                  <c:v>0.108650405923332</c:v>
                </c:pt>
                <c:pt idx="13">
                  <c:v>9.0053483872556697E-2</c:v>
                </c:pt>
                <c:pt idx="14">
                  <c:v>0.113308232176169</c:v>
                </c:pt>
                <c:pt idx="15">
                  <c:v>5.1712191627343002E-2</c:v>
                </c:pt>
                <c:pt idx="16">
                  <c:v>-6.9776891774851399E-2</c:v>
                </c:pt>
                <c:pt idx="17">
                  <c:v>-8.9886933938754507E-2</c:v>
                </c:pt>
                <c:pt idx="18">
                  <c:v>-3.1745933109781299E-2</c:v>
                </c:pt>
                <c:pt idx="19">
                  <c:v>5.0067051959312998E-2</c:v>
                </c:pt>
                <c:pt idx="20">
                  <c:v>0.128439759603517</c:v>
                </c:pt>
                <c:pt idx="21">
                  <c:v>3.5951846377876302E-2</c:v>
                </c:pt>
                <c:pt idx="22">
                  <c:v>-3.4291356299338202E-2</c:v>
                </c:pt>
                <c:pt idx="23">
                  <c:v>-6.0494422515714998E-2</c:v>
                </c:pt>
                <c:pt idx="24">
                  <c:v>-7.0897275655689401E-2</c:v>
                </c:pt>
                <c:pt idx="25">
                  <c:v>-6.2054417989388398E-2</c:v>
                </c:pt>
                <c:pt idx="26">
                  <c:v>-2.16968507390225E-2</c:v>
                </c:pt>
                <c:pt idx="27">
                  <c:v>2.4535766086749899E-2</c:v>
                </c:pt>
                <c:pt idx="28">
                  <c:v>-4.0339562167012099E-3</c:v>
                </c:pt>
                <c:pt idx="29">
                  <c:v>-1.98710534157336E-2</c:v>
                </c:pt>
                <c:pt idx="30">
                  <c:v>4.4926689945968502E-3</c:v>
                </c:pt>
                <c:pt idx="31">
                  <c:v>2.52903818585631E-2</c:v>
                </c:pt>
                <c:pt idx="32">
                  <c:v>8.2834957966146094E-2</c:v>
                </c:pt>
                <c:pt idx="33">
                  <c:v>3.9893649293522598E-2</c:v>
                </c:pt>
                <c:pt idx="34">
                  <c:v>5.6387024930932901E-2</c:v>
                </c:pt>
                <c:pt idx="35">
                  <c:v>9.8302146133298199E-2</c:v>
                </c:pt>
                <c:pt idx="36">
                  <c:v>5.7647982738093198E-2</c:v>
                </c:pt>
                <c:pt idx="37">
                  <c:v>9.9056813665314603E-2</c:v>
                </c:pt>
                <c:pt idx="38">
                  <c:v>5.6584734371562001E-2</c:v>
                </c:pt>
                <c:pt idx="39">
                  <c:v>5.4422560104482799E-2</c:v>
                </c:pt>
                <c:pt idx="40">
                  <c:v>4.8857813399705803E-2</c:v>
                </c:pt>
                <c:pt idx="41">
                  <c:v>2.8307146880148799E-2</c:v>
                </c:pt>
                <c:pt idx="42">
                  <c:v>9.2453801926510905E-3</c:v>
                </c:pt>
                <c:pt idx="43">
                  <c:v>7.3805844677406695E-4</c:v>
                </c:pt>
                <c:pt idx="44">
                  <c:v>1.8172600738589201E-3</c:v>
                </c:pt>
                <c:pt idx="45">
                  <c:v>6.3403392909090805E-2</c:v>
                </c:pt>
                <c:pt idx="46">
                  <c:v>5.87686285513222E-2</c:v>
                </c:pt>
                <c:pt idx="47">
                  <c:v>1.8571790841485199E-2</c:v>
                </c:pt>
                <c:pt idx="48">
                  <c:v>-3.0374760599155598E-3</c:v>
                </c:pt>
                <c:pt idx="49">
                  <c:v>-2.77659829675308E-2</c:v>
                </c:pt>
                <c:pt idx="50">
                  <c:v>-5.7434098748290502E-2</c:v>
                </c:pt>
                <c:pt idx="51">
                  <c:v>-2.0364534783892999E-2</c:v>
                </c:pt>
                <c:pt idx="52">
                  <c:v>-7.03358898053279E-2</c:v>
                </c:pt>
                <c:pt idx="53">
                  <c:v>-3.5288209995290101E-2</c:v>
                </c:pt>
                <c:pt idx="54">
                  <c:v>-8.5655636870659899E-2</c:v>
                </c:pt>
                <c:pt idx="55">
                  <c:v>-6.0886126502718699E-2</c:v>
                </c:pt>
                <c:pt idx="56">
                  <c:v>-1.55630934909422E-2</c:v>
                </c:pt>
                <c:pt idx="57">
                  <c:v>9.0685499673980693E-2</c:v>
                </c:pt>
                <c:pt idx="58">
                  <c:v>0.15397197974053001</c:v>
                </c:pt>
                <c:pt idx="59">
                  <c:v>0.181666396035635</c:v>
                </c:pt>
                <c:pt idx="60">
                  <c:v>2.6370247303140502E-2</c:v>
                </c:pt>
                <c:pt idx="61">
                  <c:v>-7.7804770120426095E-2</c:v>
                </c:pt>
                <c:pt idx="62">
                  <c:v>-9.6165227056499103E-2</c:v>
                </c:pt>
                <c:pt idx="63">
                  <c:v>-5.2866813653273503E-2</c:v>
                </c:pt>
                <c:pt idx="64">
                  <c:v>1.92344438469245E-2</c:v>
                </c:pt>
                <c:pt idx="65">
                  <c:v>4.2511764445800598E-2</c:v>
                </c:pt>
                <c:pt idx="66">
                  <c:v>7.4776695998344606E-2</c:v>
                </c:pt>
                <c:pt idx="67">
                  <c:v>5.3873343375228699E-2</c:v>
                </c:pt>
                <c:pt idx="68">
                  <c:v>4.9050276371483501E-2</c:v>
                </c:pt>
                <c:pt idx="69">
                  <c:v>3.4492376609440899E-2</c:v>
                </c:pt>
                <c:pt idx="70">
                  <c:v>2.5384365171057102E-2</c:v>
                </c:pt>
                <c:pt idx="71">
                  <c:v>-1.45410509544605E-2</c:v>
                </c:pt>
                <c:pt idx="72">
                  <c:v>-1.45471638987704E-2</c:v>
                </c:pt>
                <c:pt idx="73">
                  <c:v>-1.2711902815706E-2</c:v>
                </c:pt>
                <c:pt idx="74">
                  <c:v>-1.05628384082131E-2</c:v>
                </c:pt>
                <c:pt idx="75">
                  <c:v>-8.5854454236544107E-3</c:v>
                </c:pt>
                <c:pt idx="76">
                  <c:v>-6.8980829583376504E-3</c:v>
                </c:pt>
                <c:pt idx="77">
                  <c:v>-5.4987528698283196E-3</c:v>
                </c:pt>
                <c:pt idx="78">
                  <c:v>-4.35206086855315E-3</c:v>
                </c:pt>
                <c:pt idx="79">
                  <c:v>-3.4180186769757598E-3</c:v>
                </c:pt>
                <c:pt idx="80">
                  <c:v>-2.66044002089885E-3</c:v>
                </c:pt>
                <c:pt idx="81">
                  <c:v>-2.0485901554459299E-3</c:v>
                </c:pt>
                <c:pt idx="82">
                  <c:v>-1.55684597184739E-3</c:v>
                </c:pt>
                <c:pt idx="83">
                  <c:v>-1.1639249537780799E-3</c:v>
                </c:pt>
                <c:pt idx="84">
                  <c:v>-8.5213804460155596E-4</c:v>
                </c:pt>
                <c:pt idx="85">
                  <c:v>-6.0676528317746801E-4</c:v>
                </c:pt>
                <c:pt idx="86">
                  <c:v>-4.1555151480828103E-4</c:v>
                </c:pt>
                <c:pt idx="87">
                  <c:v>-2.6829862873676901E-4</c:v>
                </c:pt>
                <c:pt idx="88">
                  <c:v>-1.5653210669640201E-4</c:v>
                </c:pt>
                <c:pt idx="89">
                  <c:v>-7.3225069834464103E-5</c:v>
                </c:pt>
                <c:pt idx="90">
                  <c:v>-1.2567740888645E-5</c:v>
                </c:pt>
                <c:pt idx="91">
                  <c:v>3.02264197288239E-5</c:v>
                </c:pt>
                <c:pt idx="92">
                  <c:v>5.9084418248578002E-5</c:v>
                </c:pt>
                <c:pt idx="93">
                  <c:v>7.7212299136928097E-5</c:v>
                </c:pt>
                <c:pt idx="94">
                  <c:v>8.7212584331293494E-5</c:v>
                </c:pt>
                <c:pt idx="95">
                  <c:v>9.1183839295849397E-5</c:v>
                </c:pt>
                <c:pt idx="96">
                  <c:v>9.0805065346014199E-5</c:v>
                </c:pt>
                <c:pt idx="97">
                  <c:v>8.7407178987900495E-5</c:v>
                </c:pt>
                <c:pt idx="98">
                  <c:v>8.2033485608945598E-5</c:v>
                </c:pt>
                <c:pt idx="99">
                  <c:v>7.5490764731367204E-5</c:v>
                </c:pt>
                <c:pt idx="100">
                  <c:v>6.8392342853642305E-5</c:v>
                </c:pt>
                <c:pt idx="101">
                  <c:v>6.11943277079599E-5</c:v>
                </c:pt>
                <c:pt idx="102">
                  <c:v>5.4226007258410302E-5</c:v>
                </c:pt>
                <c:pt idx="103">
                  <c:v>4.7715272367317E-5</c:v>
                </c:pt>
                <c:pt idx="104">
                  <c:v>4.1809799350728898E-5</c:v>
                </c:pt>
                <c:pt idx="105">
                  <c:v>3.6594624069414502E-5</c:v>
                </c:pt>
                <c:pt idx="106">
                  <c:v>3.2106649852097502E-5</c:v>
                </c:pt>
                <c:pt idx="107">
                  <c:v>2.83465550299089E-5</c:v>
                </c:pt>
                <c:pt idx="108">
                  <c:v>2.5288500193877399E-5</c:v>
                </c:pt>
                <c:pt idx="109">
                  <c:v>2.2887978824125299E-5</c:v>
                </c:pt>
                <c:pt idx="110">
                  <c:v>2.10881063073329E-5</c:v>
                </c:pt>
                <c:pt idx="111">
                  <c:v>1.9824600409939E-5</c:v>
                </c:pt>
                <c:pt idx="112">
                  <c:v>1.9029670045604599E-5</c:v>
                </c:pt>
                <c:pt idx="113">
                  <c:v>1.8634997856801401E-5</c:v>
                </c:pt>
                <c:pt idx="114">
                  <c:v>1.8573975038522801E-5</c:v>
                </c:pt>
                <c:pt idx="115">
                  <c:v>1.8783323388383702E-5</c:v>
                </c:pt>
                <c:pt idx="116">
                  <c:v>1.9204219280025501E-5</c:v>
                </c:pt>
                <c:pt idx="117">
                  <c:v>1.9783016706400799E-5</c:v>
                </c:pt>
                <c:pt idx="118">
                  <c:v>2.0471651367121601E-5</c:v>
                </c:pt>
                <c:pt idx="119">
                  <c:v>2.1227794671066502E-5</c:v>
                </c:pt>
                <c:pt idx="120">
                  <c:v>2.2014815225700402E-5</c:v>
                </c:pt>
                <c:pt idx="121">
                  <c:v>2.2801595657627E-5</c:v>
                </c:pt>
                <c:pt idx="122">
                  <c:v>2.3562244254596101E-5</c:v>
                </c:pt>
                <c:pt idx="123">
                  <c:v>2.4275733763062501E-5</c:v>
                </c:pt>
                <c:pt idx="124">
                  <c:v>2.4925493564959E-5</c:v>
                </c:pt>
                <c:pt idx="125">
                  <c:v>2.5498976258993899E-5</c:v>
                </c:pt>
                <c:pt idx="126">
                  <c:v>2.5987215268197199E-5</c:v>
                </c:pt>
                <c:pt idx="127">
                  <c:v>2.6384386383431499E-5</c:v>
                </c:pt>
                <c:pt idx="128">
                  <c:v>2.66873830412753E-5</c:v>
                </c:pt>
                <c:pt idx="129">
                  <c:v>2.6895412543988201E-5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AE-4366-9A42-AE189CCA949C}"/>
            </c:ext>
          </c:extLst>
        </c:ser>
        <c:ser>
          <c:idx val="5"/>
          <c:order val="4"/>
          <c:tx>
            <c:strRef>
              <c:f>EA_contributio_to_nominal_PR!$AW$1</c:f>
              <c:strCache>
                <c:ptCount val="1"/>
                <c:pt idx="0">
                  <c:v>Anticipated (t+4|t)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EA_contributio_to_nominal_PR!$AW$2:$AW$132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-5.9504280362751598E-3</c:v>
                </c:pt>
                <c:pt idx="8">
                  <c:v>-2.5510908122663701E-2</c:v>
                </c:pt>
                <c:pt idx="9">
                  <c:v>-3.5883645965528503E-2</c:v>
                </c:pt>
                <c:pt idx="10">
                  <c:v>-4.10581305460768E-2</c:v>
                </c:pt>
                <c:pt idx="11">
                  <c:v>-3.1047063610605202E-2</c:v>
                </c:pt>
                <c:pt idx="12">
                  <c:v>4.1844973384043201E-2</c:v>
                </c:pt>
                <c:pt idx="13">
                  <c:v>6.7033734965302197E-2</c:v>
                </c:pt>
                <c:pt idx="14">
                  <c:v>5.2730685517029197E-2</c:v>
                </c:pt>
                <c:pt idx="15">
                  <c:v>7.6441939178505003E-2</c:v>
                </c:pt>
                <c:pt idx="16">
                  <c:v>3.2768831837034197E-2</c:v>
                </c:pt>
                <c:pt idx="17">
                  <c:v>-6.7387757652535699E-2</c:v>
                </c:pt>
                <c:pt idx="18">
                  <c:v>-5.6265350885316298E-2</c:v>
                </c:pt>
                <c:pt idx="19">
                  <c:v>3.0851286559926902E-3</c:v>
                </c:pt>
                <c:pt idx="20">
                  <c:v>7.3003274146170694E-2</c:v>
                </c:pt>
                <c:pt idx="21">
                  <c:v>0.14235166898598201</c:v>
                </c:pt>
                <c:pt idx="22">
                  <c:v>5.5850635980947402E-2</c:v>
                </c:pt>
                <c:pt idx="23">
                  <c:v>-3.0173988692255502E-2</c:v>
                </c:pt>
                <c:pt idx="24">
                  <c:v>-6.7786718205485805E-2</c:v>
                </c:pt>
                <c:pt idx="25">
                  <c:v>-7.2760566639280905E-2</c:v>
                </c:pt>
                <c:pt idx="26">
                  <c:v>-7.7290162353873093E-2</c:v>
                </c:pt>
                <c:pt idx="27">
                  <c:v>-5.0413658511930498E-2</c:v>
                </c:pt>
                <c:pt idx="28">
                  <c:v>-1.4638470117801901E-2</c:v>
                </c:pt>
                <c:pt idx="29">
                  <c:v>-4.8091480152834098E-2</c:v>
                </c:pt>
                <c:pt idx="30">
                  <c:v>-3.1505803613110402E-2</c:v>
                </c:pt>
                <c:pt idx="31">
                  <c:v>-2.0213466685890701E-2</c:v>
                </c:pt>
                <c:pt idx="32">
                  <c:v>-3.6598763160266101E-3</c:v>
                </c:pt>
                <c:pt idx="33">
                  <c:v>6.0047318390680303E-2</c:v>
                </c:pt>
                <c:pt idx="34">
                  <c:v>1.0873792046032799E-2</c:v>
                </c:pt>
                <c:pt idx="35">
                  <c:v>4.2741832072068602E-2</c:v>
                </c:pt>
                <c:pt idx="36">
                  <c:v>6.9803389033386204E-2</c:v>
                </c:pt>
                <c:pt idx="37">
                  <c:v>4.0040046449297102E-2</c:v>
                </c:pt>
                <c:pt idx="38">
                  <c:v>7.8328541818900199E-2</c:v>
                </c:pt>
                <c:pt idx="39">
                  <c:v>3.9513567934812498E-2</c:v>
                </c:pt>
                <c:pt idx="40">
                  <c:v>3.9955276803857701E-2</c:v>
                </c:pt>
                <c:pt idx="41">
                  <c:v>3.10157658418697E-2</c:v>
                </c:pt>
                <c:pt idx="42">
                  <c:v>-2.64518428362975E-3</c:v>
                </c:pt>
                <c:pt idx="43">
                  <c:v>-2.8530839313323899E-3</c:v>
                </c:pt>
                <c:pt idx="44">
                  <c:v>-9.32018436938235E-4</c:v>
                </c:pt>
                <c:pt idx="45">
                  <c:v>9.9373034015678204E-4</c:v>
                </c:pt>
                <c:pt idx="46">
                  <c:v>6.3964731813483403E-2</c:v>
                </c:pt>
                <c:pt idx="47">
                  <c:v>5.9634699958966898E-2</c:v>
                </c:pt>
                <c:pt idx="48">
                  <c:v>2.0895904897370799E-2</c:v>
                </c:pt>
                <c:pt idx="49">
                  <c:v>1.32306969305246E-2</c:v>
                </c:pt>
                <c:pt idx="50">
                  <c:v>-2.9923757396188699E-2</c:v>
                </c:pt>
                <c:pt idx="51">
                  <c:v>-4.6951220153970102E-2</c:v>
                </c:pt>
                <c:pt idx="52">
                  <c:v>-3.25865056281451E-2</c:v>
                </c:pt>
                <c:pt idx="53">
                  <c:v>-7.7557547373618196E-2</c:v>
                </c:pt>
                <c:pt idx="54">
                  <c:v>-4.8986312400338898E-2</c:v>
                </c:pt>
                <c:pt idx="55">
                  <c:v>-7.9866265096898495E-2</c:v>
                </c:pt>
                <c:pt idx="56">
                  <c:v>-5.5077273247361301E-2</c:v>
                </c:pt>
                <c:pt idx="57">
                  <c:v>8.00002911505804E-3</c:v>
                </c:pt>
                <c:pt idx="58">
                  <c:v>8.1113555098313E-2</c:v>
                </c:pt>
                <c:pt idx="59">
                  <c:v>0.11137987931535701</c:v>
                </c:pt>
                <c:pt idx="60">
                  <c:v>0.126295843480317</c:v>
                </c:pt>
                <c:pt idx="61">
                  <c:v>1.49563882851301E-3</c:v>
                </c:pt>
                <c:pt idx="62">
                  <c:v>-6.5294105753481699E-2</c:v>
                </c:pt>
                <c:pt idx="63">
                  <c:v>-7.7537243213855397E-2</c:v>
                </c:pt>
                <c:pt idx="64">
                  <c:v>-5.26167036262132E-2</c:v>
                </c:pt>
                <c:pt idx="65">
                  <c:v>7.3797791580549298E-3</c:v>
                </c:pt>
                <c:pt idx="66">
                  <c:v>2.1886031674842699E-2</c:v>
                </c:pt>
                <c:pt idx="67">
                  <c:v>5.6034200148775803E-2</c:v>
                </c:pt>
                <c:pt idx="68">
                  <c:v>4.9209087578446303E-2</c:v>
                </c:pt>
                <c:pt idx="69">
                  <c:v>3.7284821143121399E-2</c:v>
                </c:pt>
                <c:pt idx="70">
                  <c:v>9.81770060163175E-3</c:v>
                </c:pt>
                <c:pt idx="71">
                  <c:v>-2.0573959083403401E-3</c:v>
                </c:pt>
                <c:pt idx="72">
                  <c:v>-3.2297959825421503E-2</c:v>
                </c:pt>
                <c:pt idx="73">
                  <c:v>-3.0127343208534298E-2</c:v>
                </c:pt>
                <c:pt idx="74">
                  <c:v>-2.5815799880752201E-2</c:v>
                </c:pt>
                <c:pt idx="75">
                  <c:v>-2.1395092798038001E-2</c:v>
                </c:pt>
                <c:pt idx="76">
                  <c:v>-1.74831555855961E-2</c:v>
                </c:pt>
                <c:pt idx="77">
                  <c:v>-1.41990717126332E-2</c:v>
                </c:pt>
                <c:pt idx="78">
                  <c:v>-1.1500577969469201E-2</c:v>
                </c:pt>
                <c:pt idx="79">
                  <c:v>-9.3040813794750595E-3</c:v>
                </c:pt>
                <c:pt idx="80">
                  <c:v>-7.5246044613628497E-3</c:v>
                </c:pt>
                <c:pt idx="81">
                  <c:v>-6.0872303768129098E-3</c:v>
                </c:pt>
                <c:pt idx="82">
                  <c:v>-4.92896225703737E-3</c:v>
                </c:pt>
                <c:pt idx="83">
                  <c:v>-3.9977060302282003E-3</c:v>
                </c:pt>
                <c:pt idx="84">
                  <c:v>-3.2506329205031102E-3</c:v>
                </c:pt>
                <c:pt idx="85">
                  <c:v>-2.6526080350857701E-3</c:v>
                </c:pt>
                <c:pt idx="86">
                  <c:v>-2.1748472497829401E-3</c:v>
                </c:pt>
                <c:pt idx="87">
                  <c:v>-1.7938058919655499E-3</c:v>
                </c:pt>
                <c:pt idx="88">
                  <c:v>-1.49026464904159E-3</c:v>
                </c:pt>
                <c:pt idx="89">
                  <c:v>-1.24857595972955E-3</c:v>
                </c:pt>
                <c:pt idx="90">
                  <c:v>-1.0560403334543801E-3</c:v>
                </c:pt>
                <c:pt idx="91">
                  <c:v>-9.0238861336877597E-4</c:v>
                </c:pt>
                <c:pt idx="92">
                  <c:v>-7.7935141406953697E-4</c:v>
                </c:pt>
                <c:pt idx="93">
                  <c:v>-6.8030083105923597E-4</c:v>
                </c:pt>
                <c:pt idx="94">
                  <c:v>-5.9995237997270603E-4</c:v>
                </c:pt>
                <c:pt idx="95">
                  <c:v>-5.3411729057766596E-4</c:v>
                </c:pt>
                <c:pt idx="96">
                  <c:v>-4.7949697024638502E-4</c:v>
                </c:pt>
                <c:pt idx="97">
                  <c:v>-4.3351280352024399E-4</c:v>
                </c:pt>
                <c:pt idx="98">
                  <c:v>-3.94165557407906E-4</c:v>
                </c:pt>
                <c:pt idx="99">
                  <c:v>-3.5991957422544898E-4</c:v>
                </c:pt>
                <c:pt idx="100">
                  <c:v>-3.2960769481709198E-4</c:v>
                </c:pt>
                <c:pt idx="101">
                  <c:v>-3.0235349350811599E-4</c:v>
                </c:pt>
                <c:pt idx="102">
                  <c:v>-2.77507943763052E-4</c:v>
                </c:pt>
                <c:pt idx="103">
                  <c:v>-2.5459808721034998E-4</c:v>
                </c:pt>
                <c:pt idx="104">
                  <c:v>-2.33285662100825E-4</c:v>
                </c:pt>
                <c:pt idx="105">
                  <c:v>-2.1333397157181601E-4</c:v>
                </c:pt>
                <c:pt idx="106">
                  <c:v>-1.9458154655168001E-4</c:v>
                </c:pt>
                <c:pt idx="107">
                  <c:v>-1.7692139048253901E-4</c:v>
                </c:pt>
                <c:pt idx="108">
                  <c:v>-1.6028478973373399E-4</c:v>
                </c:pt>
                <c:pt idx="109">
                  <c:v>-1.4462884006374201E-4</c:v>
                </c:pt>
                <c:pt idx="110">
                  <c:v>-1.2992698034760899E-4</c:v>
                </c:pt>
                <c:pt idx="111">
                  <c:v>-1.1616194389035399E-4</c:v>
                </c:pt>
                <c:pt idx="112">
                  <c:v>-1.03320638267237E-4</c:v>
                </c:pt>
                <c:pt idx="113">
                  <c:v>-9.1390549542058998E-5</c:v>
                </c:pt>
                <c:pt idx="114">
                  <c:v>-8.0357338267014907E-5</c:v>
                </c:pt>
                <c:pt idx="115">
                  <c:v>-7.0203354860467703E-5</c:v>
                </c:pt>
                <c:pt idx="116">
                  <c:v>-6.0906852492296999E-5</c:v>
                </c:pt>
                <c:pt idx="117">
                  <c:v>-5.2441717928044902E-5</c:v>
                </c:pt>
                <c:pt idx="118">
                  <c:v>-4.4777576127308101E-5</c:v>
                </c:pt>
                <c:pt idx="119">
                  <c:v>-3.7880153812175497E-5</c:v>
                </c:pt>
                <c:pt idx="120">
                  <c:v>-3.1711811617647901E-5</c:v>
                </c:pt>
                <c:pt idx="121">
                  <c:v>-2.6232174576756299E-5</c:v>
                </c:pt>
                <c:pt idx="122">
                  <c:v>-2.13988072357665E-5</c:v>
                </c:pt>
                <c:pt idx="123">
                  <c:v>-1.7167893201390001E-5</c:v>
                </c:pt>
                <c:pt idx="124">
                  <c:v>-1.34948898727592E-5</c:v>
                </c:pt>
                <c:pt idx="125">
                  <c:v>-1.0335137916664E-5</c:v>
                </c:pt>
                <c:pt idx="126">
                  <c:v>-7.6444120558759992E-6</c:v>
                </c:pt>
                <c:pt idx="127">
                  <c:v>-5.3794052565209601E-6</c:v>
                </c:pt>
                <c:pt idx="128">
                  <c:v>-3.4981426764011199E-6</c:v>
                </c:pt>
                <c:pt idx="129">
                  <c:v>-1.9603249888466701E-6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AE-4366-9A42-AE189CCA949C}"/>
            </c:ext>
          </c:extLst>
        </c:ser>
        <c:ser>
          <c:idx val="6"/>
          <c:order val="5"/>
          <c:tx>
            <c:strRef>
              <c:f>EA_contributio_to_nominal_PR!$AX$1</c:f>
              <c:strCache>
                <c:ptCount val="1"/>
                <c:pt idx="0">
                  <c:v>Anticipated (t+5|t)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EA_contributio_to_nominal_PR!$AX$2:$AX$132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-3.7123760024823501E-3</c:v>
                </c:pt>
                <c:pt idx="8">
                  <c:v>-1.83495842337199E-2</c:v>
                </c:pt>
                <c:pt idx="9">
                  <c:v>-2.2161687349889301E-2</c:v>
                </c:pt>
                <c:pt idx="10">
                  <c:v>-2.20418664665821E-2</c:v>
                </c:pt>
                <c:pt idx="11">
                  <c:v>-2.63198043311068E-2</c:v>
                </c:pt>
                <c:pt idx="12">
                  <c:v>-1.9478408173916699E-3</c:v>
                </c:pt>
                <c:pt idx="13">
                  <c:v>8.1737813765526399E-2</c:v>
                </c:pt>
                <c:pt idx="14">
                  <c:v>8.0468029784236797E-2</c:v>
                </c:pt>
                <c:pt idx="15">
                  <c:v>5.1923752996861597E-2</c:v>
                </c:pt>
                <c:pt idx="16">
                  <c:v>4.7452131209123102E-2</c:v>
                </c:pt>
                <c:pt idx="17">
                  <c:v>-1.05213186570137E-2</c:v>
                </c:pt>
                <c:pt idx="18">
                  <c:v>-7.6547075774556397E-2</c:v>
                </c:pt>
                <c:pt idx="19">
                  <c:v>-6.75754858483128E-2</c:v>
                </c:pt>
                <c:pt idx="20">
                  <c:v>-1.1759637675193901E-2</c:v>
                </c:pt>
                <c:pt idx="21">
                  <c:v>5.7207960001751802E-2</c:v>
                </c:pt>
                <c:pt idx="22">
                  <c:v>0.12017114999293101</c:v>
                </c:pt>
                <c:pt idx="23">
                  <c:v>3.8744517284942902E-2</c:v>
                </c:pt>
                <c:pt idx="24">
                  <c:v>-3.4729914666816498E-2</c:v>
                </c:pt>
                <c:pt idx="25">
                  <c:v>-5.9978115150769201E-2</c:v>
                </c:pt>
                <c:pt idx="26">
                  <c:v>-7.31433463598061E-2</c:v>
                </c:pt>
                <c:pt idx="27">
                  <c:v>-8.0514275094275001E-2</c:v>
                </c:pt>
                <c:pt idx="28">
                  <c:v>-5.8205748043310399E-2</c:v>
                </c:pt>
                <c:pt idx="29">
                  <c:v>-3.5767032100944202E-2</c:v>
                </c:pt>
                <c:pt idx="30">
                  <c:v>-5.0370905202289998E-2</c:v>
                </c:pt>
                <c:pt idx="31">
                  <c:v>-4.90646653575567E-2</c:v>
                </c:pt>
                <c:pt idx="32">
                  <c:v>-4.3454490348156398E-2</c:v>
                </c:pt>
                <c:pt idx="33">
                  <c:v>-2.2769583517804001E-2</c:v>
                </c:pt>
                <c:pt idx="34">
                  <c:v>2.0871499571563101E-2</c:v>
                </c:pt>
                <c:pt idx="35">
                  <c:v>-5.8922193582669098E-3</c:v>
                </c:pt>
                <c:pt idx="36">
                  <c:v>2.2990002673045299E-2</c:v>
                </c:pt>
                <c:pt idx="37">
                  <c:v>5.3872456147092601E-2</c:v>
                </c:pt>
                <c:pt idx="38">
                  <c:v>3.7231588652063802E-2</c:v>
                </c:pt>
                <c:pt idx="39">
                  <c:v>6.7353845696195694E-2</c:v>
                </c:pt>
                <c:pt idx="40">
                  <c:v>3.5948097851159398E-2</c:v>
                </c:pt>
                <c:pt idx="41">
                  <c:v>4.0219963678526399E-2</c:v>
                </c:pt>
                <c:pt idx="42">
                  <c:v>2.66773905995553E-2</c:v>
                </c:pt>
                <c:pt idx="43">
                  <c:v>8.6498979498281694E-3</c:v>
                </c:pt>
                <c:pt idx="44">
                  <c:v>1.4098495921932901E-2</c:v>
                </c:pt>
                <c:pt idx="45">
                  <c:v>1.3589515797673399E-2</c:v>
                </c:pt>
                <c:pt idx="46">
                  <c:v>1.8038662479207199E-2</c:v>
                </c:pt>
                <c:pt idx="47">
                  <c:v>6.8750888460143295E-2</c:v>
                </c:pt>
                <c:pt idx="48">
                  <c:v>5.6860704686379902E-2</c:v>
                </c:pt>
                <c:pt idx="49">
                  <c:v>3.5651309662611499E-2</c:v>
                </c:pt>
                <c:pt idx="50">
                  <c:v>1.21727475139203E-2</c:v>
                </c:pt>
                <c:pt idx="51">
                  <c:v>-2.02571766532301E-2</c:v>
                </c:pt>
                <c:pt idx="52">
                  <c:v>-4.8387498820927799E-2</c:v>
                </c:pt>
                <c:pt idx="53">
                  <c:v>-4.5555272620724903E-2</c:v>
                </c:pt>
                <c:pt idx="54">
                  <c:v>-8.7674975400528196E-2</c:v>
                </c:pt>
                <c:pt idx="55">
                  <c:v>-5.7694635799282599E-2</c:v>
                </c:pt>
                <c:pt idx="56">
                  <c:v>-7.6799973568845298E-2</c:v>
                </c:pt>
                <c:pt idx="57">
                  <c:v>-3.1993506017255799E-2</c:v>
                </c:pt>
                <c:pt idx="58">
                  <c:v>1.29548167945088E-2</c:v>
                </c:pt>
                <c:pt idx="59">
                  <c:v>4.42550853615458E-2</c:v>
                </c:pt>
                <c:pt idx="60">
                  <c:v>4.9049419781591601E-2</c:v>
                </c:pt>
                <c:pt idx="61">
                  <c:v>5.0891551841568398E-2</c:v>
                </c:pt>
                <c:pt idx="62">
                  <c:v>-4.61322239778056E-2</c:v>
                </c:pt>
                <c:pt idx="63">
                  <c:v>-0.102207814844475</c:v>
                </c:pt>
                <c:pt idx="64">
                  <c:v>-3.4872023205699897E-2</c:v>
                </c:pt>
                <c:pt idx="65">
                  <c:v>1.4687842101355601E-2</c:v>
                </c:pt>
                <c:pt idx="66">
                  <c:v>6.2210281666034303E-2</c:v>
                </c:pt>
                <c:pt idx="67">
                  <c:v>6.9746469148315601E-2</c:v>
                </c:pt>
                <c:pt idx="68">
                  <c:v>9.6579878127652605E-2</c:v>
                </c:pt>
                <c:pt idx="69">
                  <c:v>7.8864928853363797E-2</c:v>
                </c:pt>
                <c:pt idx="70">
                  <c:v>4.89782310658319E-2</c:v>
                </c:pt>
                <c:pt idx="71">
                  <c:v>1.6273216566166301E-2</c:v>
                </c:pt>
                <c:pt idx="72">
                  <c:v>8.1716176753489995E-4</c:v>
                </c:pt>
                <c:pt idx="73">
                  <c:v>-2.5472219602055899E-2</c:v>
                </c:pt>
                <c:pt idx="74">
                  <c:v>-2.4912259367358101E-2</c:v>
                </c:pt>
                <c:pt idx="75">
                  <c:v>-2.1701698066944299E-2</c:v>
                </c:pt>
                <c:pt idx="76">
                  <c:v>-1.8087226765353299E-2</c:v>
                </c:pt>
                <c:pt idx="77">
                  <c:v>-1.4790142829002E-2</c:v>
                </c:pt>
                <c:pt idx="78">
                  <c:v>-1.19851710580371E-2</c:v>
                </c:pt>
                <c:pt idx="79">
                  <c:v>-9.6640601710838506E-3</c:v>
                </c:pt>
                <c:pt idx="80">
                  <c:v>-7.7664457721624003E-3</c:v>
                </c:pt>
                <c:pt idx="81">
                  <c:v>-6.2244752268190802E-3</c:v>
                </c:pt>
                <c:pt idx="82">
                  <c:v>-4.9764195860881296E-3</c:v>
                </c:pt>
                <c:pt idx="83">
                  <c:v>-3.9696543758352097E-3</c:v>
                </c:pt>
                <c:pt idx="84">
                  <c:v>-3.1603089077380398E-3</c:v>
                </c:pt>
                <c:pt idx="85">
                  <c:v>-2.5120798851732502E-3</c:v>
                </c:pt>
                <c:pt idx="86">
                  <c:v>-1.9949953957242002E-3</c:v>
                </c:pt>
                <c:pt idx="87">
                  <c:v>-1.5843352636486299E-3</c:v>
                </c:pt>
                <c:pt idx="88">
                  <c:v>-1.25973245092883E-3</c:v>
                </c:pt>
                <c:pt idx="89">
                  <c:v>-1.0044327409002101E-3</c:v>
                </c:pt>
                <c:pt idx="90">
                  <c:v>-8.0468361091908403E-4</c:v>
                </c:pt>
                <c:pt idx="91">
                  <c:v>-6.49227327606837E-4</c:v>
                </c:pt>
                <c:pt idx="92">
                  <c:v>-5.2887867747340603E-4</c:v>
                </c:pt>
                <c:pt idx="93">
                  <c:v>-4.3617215976242299E-4</c:v>
                </c:pt>
                <c:pt idx="94">
                  <c:v>-3.65066731100919E-4</c:v>
                </c:pt>
                <c:pt idx="95">
                  <c:v>-3.1069856833364603E-4</c:v>
                </c:pt>
                <c:pt idx="96">
                  <c:v>-2.6917408186415901E-4</c:v>
                </c:pt>
                <c:pt idx="97">
                  <c:v>-2.37396764665822E-4</c:v>
                </c:pt>
                <c:pt idx="98">
                  <c:v>-2.1292252953781699E-4</c:v>
                </c:pt>
                <c:pt idx="99">
                  <c:v>-1.93839049421519E-4</c:v>
                </c:pt>
                <c:pt idx="100">
                  <c:v>-1.7866532391728099E-4</c:v>
                </c:pt>
                <c:pt idx="101">
                  <c:v>-1.66268283654822E-4</c:v>
                </c:pt>
                <c:pt idx="102">
                  <c:v>-1.55793736779236E-4</c:v>
                </c:pt>
                <c:pt idx="103">
                  <c:v>-1.46609376156451E-4</c:v>
                </c:pt>
                <c:pt idx="104">
                  <c:v>-1.38257915550576E-4</c:v>
                </c:pt>
                <c:pt idx="105">
                  <c:v>-1.3041871875596001E-4</c:v>
                </c:pt>
                <c:pt idx="106">
                  <c:v>-1.2287653621361901E-4</c:v>
                </c:pt>
                <c:pt idx="107">
                  <c:v>-1.15496176181841E-4</c:v>
                </c:pt>
                <c:pt idx="108">
                  <c:v>-1.0820211801286E-4</c:v>
                </c:pt>
                <c:pt idx="109">
                  <c:v>-1.00962228469089E-4</c:v>
                </c:pt>
                <c:pt idx="110">
                  <c:v>-9.3774872441976804E-5</c:v>
                </c:pt>
                <c:pt idx="111">
                  <c:v>-8.6658820394751505E-5</c:v>
                </c:pt>
                <c:pt idx="112">
                  <c:v>-7.9645449264997099E-5</c:v>
                </c:pt>
                <c:pt idx="113">
                  <c:v>-7.2772813901895696E-5</c:v>
                </c:pt>
                <c:pt idx="114">
                  <c:v>-6.6081234460340594E-5</c:v>
                </c:pt>
                <c:pt idx="115">
                  <c:v>-5.9610103293732597E-5</c:v>
                </c:pt>
                <c:pt idx="116">
                  <c:v>-5.3395664274655599E-5</c:v>
                </c:pt>
                <c:pt idx="117">
                  <c:v>-4.74695593983023E-5</c:v>
                </c:pt>
                <c:pt idx="118">
                  <c:v>-4.1857973068912301E-5</c:v>
                </c:pt>
                <c:pt idx="119">
                  <c:v>-3.6581234556819701E-5</c:v>
                </c:pt>
                <c:pt idx="120">
                  <c:v>-3.1653764530833102E-5</c:v>
                </c:pt>
                <c:pt idx="121">
                  <c:v>-2.70842729917996E-5</c:v>
                </c:pt>
                <c:pt idx="122">
                  <c:v>-2.2876133936177899E-5</c:v>
                </c:pt>
                <c:pt idx="123">
                  <c:v>-1.9027877159245299E-5</c:v>
                </c:pt>
                <c:pt idx="124">
                  <c:v>-1.5533750192368501E-5</c:v>
                </c:pt>
                <c:pt idx="125">
                  <c:v>-1.2384313824187E-5</c:v>
                </c:pt>
                <c:pt idx="126">
                  <c:v>-9.5670432971773093E-6</c:v>
                </c:pt>
                <c:pt idx="127">
                  <c:v>-7.0669143706609503E-6</c:v>
                </c:pt>
                <c:pt idx="128">
                  <c:v>-4.8669592330326497E-6</c:v>
                </c:pt>
                <c:pt idx="129">
                  <c:v>-2.94878193145698E-6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AE-4366-9A42-AE189CCA949C}"/>
            </c:ext>
          </c:extLst>
        </c:ser>
        <c:ser>
          <c:idx val="7"/>
          <c:order val="6"/>
          <c:tx>
            <c:strRef>
              <c:f>EA_contributio_to_nominal_PR!$AY$1</c:f>
              <c:strCache>
                <c:ptCount val="1"/>
                <c:pt idx="0">
                  <c:v>Anticipated (t+6|t)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EA_contributio_to_nominal_PR!$AY$2:$AY$132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-3.2023640744878201E-3</c:v>
                </c:pt>
                <c:pt idx="8">
                  <c:v>-2.03094649719439E-2</c:v>
                </c:pt>
                <c:pt idx="9">
                  <c:v>-4.34160093612962E-2</c:v>
                </c:pt>
                <c:pt idx="10">
                  <c:v>-7.0585240642059899E-2</c:v>
                </c:pt>
                <c:pt idx="11">
                  <c:v>-0.105318180828585</c:v>
                </c:pt>
                <c:pt idx="12">
                  <c:v>-0.14004269425632199</c:v>
                </c:pt>
                <c:pt idx="13">
                  <c:v>-0.14862656612609801</c:v>
                </c:pt>
                <c:pt idx="14">
                  <c:v>-7.9741616707308893E-2</c:v>
                </c:pt>
                <c:pt idx="15">
                  <c:v>-1.25300161328777E-2</c:v>
                </c:pt>
                <c:pt idx="16">
                  <c:v>3.50005702155207E-2</c:v>
                </c:pt>
                <c:pt idx="17">
                  <c:v>8.5029079896028301E-2</c:v>
                </c:pt>
                <c:pt idx="18">
                  <c:v>0.105709613580977</c:v>
                </c:pt>
                <c:pt idx="19">
                  <c:v>6.6551691585646597E-2</c:v>
                </c:pt>
                <c:pt idx="20">
                  <c:v>3.0274954001866999E-2</c:v>
                </c:pt>
                <c:pt idx="21">
                  <c:v>4.2379910982363503E-2</c:v>
                </c:pt>
                <c:pt idx="22">
                  <c:v>0.115666463712652</c:v>
                </c:pt>
                <c:pt idx="23">
                  <c:v>0.23214248151254999</c:v>
                </c:pt>
                <c:pt idx="24">
                  <c:v>0.25653216781268601</c:v>
                </c:pt>
                <c:pt idx="25">
                  <c:v>0.218783368926003</c:v>
                </c:pt>
                <c:pt idx="26">
                  <c:v>0.15917342350651201</c:v>
                </c:pt>
                <c:pt idx="27">
                  <c:v>9.1061001775495795E-2</c:v>
                </c:pt>
                <c:pt idx="28">
                  <c:v>2.0007489254513601E-2</c:v>
                </c:pt>
                <c:pt idx="29">
                  <c:v>-2.9575993738690499E-2</c:v>
                </c:pt>
                <c:pt idx="30">
                  <c:v>-4.6444414110425901E-2</c:v>
                </c:pt>
                <c:pt idx="31">
                  <c:v>-8.3740813723240506E-2</c:v>
                </c:pt>
                <c:pt idx="32">
                  <c:v>-0.115268837761254</c:v>
                </c:pt>
                <c:pt idx="33">
                  <c:v>-0.13049222343782901</c:v>
                </c:pt>
                <c:pt idx="34">
                  <c:v>-0.131633933796139</c:v>
                </c:pt>
                <c:pt idx="35">
                  <c:v>-8.6954687322104707E-2</c:v>
                </c:pt>
                <c:pt idx="36">
                  <c:v>-7.7809109007404106E-2</c:v>
                </c:pt>
                <c:pt idx="37">
                  <c:v>-4.7510715416504701E-2</c:v>
                </c:pt>
                <c:pt idx="38">
                  <c:v>4.2732008488391903E-3</c:v>
                </c:pt>
                <c:pt idx="39">
                  <c:v>3.3480414851821301E-2</c:v>
                </c:pt>
                <c:pt idx="40">
                  <c:v>8.5196680308058798E-2</c:v>
                </c:pt>
                <c:pt idx="41">
                  <c:v>0.100096178916976</c:v>
                </c:pt>
                <c:pt idx="42">
                  <c:v>0.104474198862477</c:v>
                </c:pt>
                <c:pt idx="43">
                  <c:v>9.8597524703378403E-2</c:v>
                </c:pt>
                <c:pt idx="44">
                  <c:v>7.5230921033036594E-2</c:v>
                </c:pt>
                <c:pt idx="45">
                  <c:v>5.4801221759731497E-2</c:v>
                </c:pt>
                <c:pt idx="46">
                  <c:v>3.7298489643692E-2</c:v>
                </c:pt>
                <c:pt idx="47">
                  <c:v>2.47519477578843E-2</c:v>
                </c:pt>
                <c:pt idx="48">
                  <c:v>5.3670705536209097E-2</c:v>
                </c:pt>
                <c:pt idx="49">
                  <c:v>7.4496399474523994E-2</c:v>
                </c:pt>
                <c:pt idx="50">
                  <c:v>7.2399116933044502E-2</c:v>
                </c:pt>
                <c:pt idx="51">
                  <c:v>6.2985702024736107E-2</c:v>
                </c:pt>
                <c:pt idx="52">
                  <c:v>2.8846311088255E-2</c:v>
                </c:pt>
                <c:pt idx="53">
                  <c:v>-1.74871918925153E-2</c:v>
                </c:pt>
                <c:pt idx="54">
                  <c:v>-5.02619132029948E-2</c:v>
                </c:pt>
                <c:pt idx="55">
                  <c:v>-0.106194450766013</c:v>
                </c:pt>
                <c:pt idx="56">
                  <c:v>-0.12694543440057501</c:v>
                </c:pt>
                <c:pt idx="57">
                  <c:v>-0.14454338401824099</c:v>
                </c:pt>
                <c:pt idx="58">
                  <c:v>-0.127886514587436</c:v>
                </c:pt>
                <c:pt idx="59">
                  <c:v>-0.108727089048911</c:v>
                </c:pt>
                <c:pt idx="60">
                  <c:v>-6.9990479143678896E-2</c:v>
                </c:pt>
                <c:pt idx="61">
                  <c:v>-4.2943745492107499E-2</c:v>
                </c:pt>
                <c:pt idx="62">
                  <c:v>-1.5957686965534901E-2</c:v>
                </c:pt>
                <c:pt idx="63">
                  <c:v>-7.8041529977087798E-2</c:v>
                </c:pt>
                <c:pt idx="64">
                  <c:v>-0.16574895348202701</c:v>
                </c:pt>
                <c:pt idx="65">
                  <c:v>-0.103964992675332</c:v>
                </c:pt>
                <c:pt idx="66">
                  <c:v>-5.7010294339843497E-2</c:v>
                </c:pt>
                <c:pt idx="67">
                  <c:v>-1.6864219817351899E-3</c:v>
                </c:pt>
                <c:pt idx="68">
                  <c:v>1.6895856148514E-2</c:v>
                </c:pt>
                <c:pt idx="69">
                  <c:v>4.4178712462088897E-2</c:v>
                </c:pt>
                <c:pt idx="70">
                  <c:v>2.5762635867022599E-2</c:v>
                </c:pt>
                <c:pt idx="71">
                  <c:v>4.35169439504018E-3</c:v>
                </c:pt>
                <c:pt idx="72">
                  <c:v>-1.9698269360681999E-2</c:v>
                </c:pt>
                <c:pt idx="73">
                  <c:v>-2.95451574242678E-2</c:v>
                </c:pt>
                <c:pt idx="74">
                  <c:v>-4.6639469178875598E-2</c:v>
                </c:pt>
                <c:pt idx="75">
                  <c:v>-4.2632273413184797E-2</c:v>
                </c:pt>
                <c:pt idx="76">
                  <c:v>-3.6643127309160799E-2</c:v>
                </c:pt>
                <c:pt idx="77">
                  <c:v>-3.07743684690974E-2</c:v>
                </c:pt>
                <c:pt idx="78">
                  <c:v>-2.56408773797413E-2</c:v>
                </c:pt>
                <c:pt idx="79">
                  <c:v>-2.1334000048129301E-2</c:v>
                </c:pt>
                <c:pt idx="80">
                  <c:v>-1.7778620616958399E-2</c:v>
                </c:pt>
                <c:pt idx="81">
                  <c:v>-1.4860478264534099E-2</c:v>
                </c:pt>
                <c:pt idx="82">
                  <c:v>-1.2468376963277799E-2</c:v>
                </c:pt>
                <c:pt idx="83">
                  <c:v>-1.05059038738184E-2</c:v>
                </c:pt>
                <c:pt idx="84">
                  <c:v>-8.8928394488069096E-3</c:v>
                </c:pt>
                <c:pt idx="85">
                  <c:v>-7.5634869401956899E-3</c:v>
                </c:pt>
                <c:pt idx="86">
                  <c:v>-6.4643803611853503E-3</c:v>
                </c:pt>
                <c:pt idx="87">
                  <c:v>-5.5521289606206004E-3</c:v>
                </c:pt>
                <c:pt idx="88">
                  <c:v>-4.7915786541804402E-3</c:v>
                </c:pt>
                <c:pt idx="89">
                  <c:v>-4.1542914319279501E-3</c:v>
                </c:pt>
                <c:pt idx="90">
                  <c:v>-3.6172985532228401E-3</c:v>
                </c:pt>
                <c:pt idx="91">
                  <c:v>-3.1620795378587601E-3</c:v>
                </c:pt>
                <c:pt idx="92">
                  <c:v>-2.77372563782868E-3</c:v>
                </c:pt>
                <c:pt idx="93">
                  <c:v>-2.4402542466347901E-3</c:v>
                </c:pt>
                <c:pt idx="94">
                  <c:v>-2.1520472681335599E-3</c:v>
                </c:pt>
                <c:pt idx="95">
                  <c:v>-1.90139161263993E-3</c:v>
                </c:pt>
                <c:pt idx="96">
                  <c:v>-1.6821039871835601E-3</c:v>
                </c:pt>
                <c:pt idx="97">
                  <c:v>-1.4892252971162401E-3</c:v>
                </c:pt>
                <c:pt idx="98">
                  <c:v>-1.3187725032339399E-3</c:v>
                </c:pt>
                <c:pt idx="99">
                  <c:v>-1.16753783778146E-3</c:v>
                </c:pt>
                <c:pt idx="100">
                  <c:v>-1.03292698023324E-3</c:v>
                </c:pt>
                <c:pt idx="101">
                  <c:v>-9.1282920380132096E-4</c:v>
                </c:pt>
                <c:pt idx="102">
                  <c:v>-8.05513680290376E-4</c:v>
                </c:pt>
                <c:pt idx="103">
                  <c:v>-7.0954711530440398E-4</c:v>
                </c:pt>
                <c:pt idx="104">
                  <c:v>-6.2372871026322696E-4</c:v>
                </c:pt>
                <c:pt idx="105">
                  <c:v>-5.4703913834114998E-4</c:v>
                </c:pt>
                <c:pt idx="106">
                  <c:v>-4.7860079977017498E-4</c:v>
                </c:pt>
                <c:pt idx="107">
                  <c:v>-4.1764710580217501E-4</c:v>
                </c:pt>
                <c:pt idx="108">
                  <c:v>-3.6349894493189398E-4</c:v>
                </c:pt>
                <c:pt idx="109">
                  <c:v>-3.1554682229481502E-4</c:v>
                </c:pt>
                <c:pt idx="110">
                  <c:v>-2.7323744404495902E-4</c:v>
                </c:pt>
                <c:pt idx="111">
                  <c:v>-2.36063751912033E-4</c:v>
                </c:pt>
                <c:pt idx="112">
                  <c:v>-2.0355760657509301E-4</c:v>
                </c:pt>
                <c:pt idx="113">
                  <c:v>-1.7528447834587899E-4</c:v>
                </c:pt>
                <c:pt idx="114">
                  <c:v>-1.5083963532053701E-4</c:v>
                </c:pt>
                <c:pt idx="115">
                  <c:v>-1.29845427193934E-4</c:v>
                </c:pt>
                <c:pt idx="116">
                  <c:v>-1.1194935119334699E-4</c:v>
                </c:pt>
                <c:pt idx="117">
                  <c:v>-9.6822658339327201E-5</c:v>
                </c:pt>
                <c:pt idx="118">
                  <c:v>-8.4159316237400204E-5</c:v>
                </c:pt>
                <c:pt idx="119">
                  <c:v>-7.3675191172811497E-5</c:v>
                </c:pt>
                <c:pt idx="120">
                  <c:v>-6.51073493858474E-5</c:v>
                </c:pt>
                <c:pt idx="121">
                  <c:v>-5.8213406702631201E-5</c:v>
                </c:pt>
                <c:pt idx="122">
                  <c:v>-5.2770878578446599E-5</c:v>
                </c:pt>
                <c:pt idx="123">
                  <c:v>-4.8576500247580498E-5</c:v>
                </c:pt>
                <c:pt idx="124">
                  <c:v>-4.5445500045947103E-5</c:v>
                </c:pt>
                <c:pt idx="125">
                  <c:v>-4.32108189002916E-5</c:v>
                </c:pt>
                <c:pt idx="126">
                  <c:v>-4.17222761440537E-5</c:v>
                </c:pt>
                <c:pt idx="127">
                  <c:v>-4.0845686792875398E-5</c:v>
                </c:pt>
                <c:pt idx="128">
                  <c:v>-4.0461938662284799E-5</c:v>
                </c:pt>
                <c:pt idx="129">
                  <c:v>-4.0466039623426802E-5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AE-4366-9A42-AE189CCA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EA_contributio_to_nominal_PR!$AZ$1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EA_contributio_to_nominal_PR!$AR$2:$AR$132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EA_contributio_to_nominal_PR!$AZ$2:$AZ$132</c:f>
              <c:numCache>
                <c:formatCode>General</c:formatCode>
                <c:ptCount val="131"/>
                <c:pt idx="0" formatCode="0.00E+00">
                  <c:v>0</c:v>
                </c:pt>
                <c:pt idx="1">
                  <c:v>-0.15344960138642105</c:v>
                </c:pt>
                <c:pt idx="2">
                  <c:v>-2.7795756716752051E-2</c:v>
                </c:pt>
                <c:pt idx="3">
                  <c:v>-0.11903847403895707</c:v>
                </c:pt>
                <c:pt idx="4">
                  <c:v>-0.30864738349745102</c:v>
                </c:pt>
                <c:pt idx="5">
                  <c:v>2.2863477495380979E-2</c:v>
                </c:pt>
                <c:pt idx="6">
                  <c:v>0.33687117900452901</c:v>
                </c:pt>
                <c:pt idx="7">
                  <c:v>0.43379090907097573</c:v>
                </c:pt>
                <c:pt idx="8">
                  <c:v>-0.30283218892261321</c:v>
                </c:pt>
                <c:pt idx="9">
                  <c:v>-0.24696851954911753</c:v>
                </c:pt>
                <c:pt idx="10">
                  <c:v>-1.5319209153287772E-3</c:v>
                </c:pt>
                <c:pt idx="11">
                  <c:v>0.20014279870600732</c:v>
                </c:pt>
                <c:pt idx="12">
                  <c:v>0.21464562993686326</c:v>
                </c:pt>
                <c:pt idx="13">
                  <c:v>0.36949170495937123</c:v>
                </c:pt>
                <c:pt idx="14">
                  <c:v>0.55714702782343695</c:v>
                </c:pt>
                <c:pt idx="15">
                  <c:v>0.6027428690729042</c:v>
                </c:pt>
                <c:pt idx="16">
                  <c:v>0.42689643844305064</c:v>
                </c:pt>
                <c:pt idx="17">
                  <c:v>0.65996297444647656</c:v>
                </c:pt>
                <c:pt idx="18">
                  <c:v>1.0747481722217582</c:v>
                </c:pt>
                <c:pt idx="19">
                  <c:v>1.3253209121846015</c:v>
                </c:pt>
                <c:pt idx="20">
                  <c:v>1.066588302940179</c:v>
                </c:pt>
                <c:pt idx="21">
                  <c:v>1.2511910592738438</c:v>
                </c:pt>
                <c:pt idx="22">
                  <c:v>1.3628086617616475</c:v>
                </c:pt>
                <c:pt idx="23">
                  <c:v>1.5772112781067806</c:v>
                </c:pt>
                <c:pt idx="24">
                  <c:v>1.8658060424295801</c:v>
                </c:pt>
                <c:pt idx="25">
                  <c:v>1.9252411921540413</c:v>
                </c:pt>
                <c:pt idx="26">
                  <c:v>1.9098438422733592</c:v>
                </c:pt>
                <c:pt idx="27">
                  <c:v>1.8612847234241021</c:v>
                </c:pt>
                <c:pt idx="28">
                  <c:v>2.1284603089527478</c:v>
                </c:pt>
                <c:pt idx="29">
                  <c:v>2.0316090521340997</c:v>
                </c:pt>
                <c:pt idx="30">
                  <c:v>1.9105519216075779</c:v>
                </c:pt>
                <c:pt idx="31">
                  <c:v>1.7286613786457863</c:v>
                </c:pt>
                <c:pt idx="32">
                  <c:v>1.9077964824343878</c:v>
                </c:pt>
                <c:pt idx="33">
                  <c:v>1.7683793734477318</c:v>
                </c:pt>
                <c:pt idx="34">
                  <c:v>1.6647627935030471</c:v>
                </c:pt>
                <c:pt idx="35">
                  <c:v>1.7040836216029691</c:v>
                </c:pt>
                <c:pt idx="36">
                  <c:v>1.4559972982577576</c:v>
                </c:pt>
                <c:pt idx="37">
                  <c:v>1.3335428540407248</c:v>
                </c:pt>
                <c:pt idx="38">
                  <c:v>1.3860948880338715</c:v>
                </c:pt>
                <c:pt idx="39">
                  <c:v>1.2479766495104687</c:v>
                </c:pt>
                <c:pt idx="40">
                  <c:v>1.1260353487766781</c:v>
                </c:pt>
                <c:pt idx="41">
                  <c:v>1.0293055011243284</c:v>
                </c:pt>
                <c:pt idx="42">
                  <c:v>0.91072080677485967</c:v>
                </c:pt>
                <c:pt idx="43">
                  <c:v>0.74995763899295387</c:v>
                </c:pt>
                <c:pt idx="44">
                  <c:v>0.73791501921584823</c:v>
                </c:pt>
                <c:pt idx="45">
                  <c:v>0.45766635518090043</c:v>
                </c:pt>
                <c:pt idx="46">
                  <c:v>0.46485428233268938</c:v>
                </c:pt>
                <c:pt idx="47">
                  <c:v>0.33257035648027899</c:v>
                </c:pt>
                <c:pt idx="48">
                  <c:v>0.15753748841679821</c:v>
                </c:pt>
                <c:pt idx="49">
                  <c:v>0.18390522389646258</c:v>
                </c:pt>
                <c:pt idx="50">
                  <c:v>-2.1924389715435824E-2</c:v>
                </c:pt>
                <c:pt idx="51">
                  <c:v>5.2387302370645678E-2</c:v>
                </c:pt>
                <c:pt idx="52">
                  <c:v>0.65724632382075698</c:v>
                </c:pt>
                <c:pt idx="53">
                  <c:v>1.4839570294605133</c:v>
                </c:pt>
                <c:pt idx="54">
                  <c:v>2.5059966028427851</c:v>
                </c:pt>
                <c:pt idx="55">
                  <c:v>3.1627453768078988</c:v>
                </c:pt>
                <c:pt idx="56">
                  <c:v>3.0790711806490521</c:v>
                </c:pt>
                <c:pt idx="57">
                  <c:v>1.5707424123921769</c:v>
                </c:pt>
                <c:pt idx="58">
                  <c:v>0.58797393890875171</c:v>
                </c:pt>
                <c:pt idx="59">
                  <c:v>0.42074473911190852</c:v>
                </c:pt>
                <c:pt idx="60">
                  <c:v>-8.159762621504163E-2</c:v>
                </c:pt>
                <c:pt idx="61">
                  <c:v>-0.66363968138224716</c:v>
                </c:pt>
                <c:pt idx="62">
                  <c:v>-0.68602094168326433</c:v>
                </c:pt>
                <c:pt idx="63">
                  <c:v>-8.47885247508635E-2</c:v>
                </c:pt>
                <c:pt idx="64">
                  <c:v>0.18549736641893377</c:v>
                </c:pt>
                <c:pt idx="65">
                  <c:v>0.51992065596314185</c:v>
                </c:pt>
                <c:pt idx="66">
                  <c:v>0.71314244197378995</c:v>
                </c:pt>
                <c:pt idx="67">
                  <c:v>1.0094192750549418</c:v>
                </c:pt>
                <c:pt idx="68">
                  <c:v>0.97667796345275892</c:v>
                </c:pt>
                <c:pt idx="69">
                  <c:v>1.0821400195757083</c:v>
                </c:pt>
                <c:pt idx="70">
                  <c:v>0.97089701519129346</c:v>
                </c:pt>
                <c:pt idx="71">
                  <c:v>0.82826373523069519</c:v>
                </c:pt>
                <c:pt idx="72">
                  <c:v>0.70905746405626036</c:v>
                </c:pt>
                <c:pt idx="73">
                  <c:v>0.6297376008575295</c:v>
                </c:pt>
                <c:pt idx="74">
                  <c:v>0.578845919432182</c:v>
                </c:pt>
                <c:pt idx="75">
                  <c:v>0.55841209056544228</c:v>
                </c:pt>
                <c:pt idx="76">
                  <c:v>0.54561458034556609</c:v>
                </c:pt>
                <c:pt idx="77">
                  <c:v>0.53657132455944268</c:v>
                </c:pt>
                <c:pt idx="78">
                  <c:v>0.52968666418807919</c:v>
                </c:pt>
                <c:pt idx="79">
                  <c:v>0.52424355417397484</c:v>
                </c:pt>
                <c:pt idx="80">
                  <c:v>0.51986858182259488</c:v>
                </c:pt>
                <c:pt idx="81">
                  <c:v>0.51633044920707771</c:v>
                </c:pt>
                <c:pt idx="82">
                  <c:v>0.51346410033004042</c:v>
                </c:pt>
                <c:pt idx="83">
                  <c:v>0.5111414716416316</c:v>
                </c:pt>
                <c:pt idx="84">
                  <c:v>0.50925930490561777</c:v>
                </c:pt>
                <c:pt idx="85">
                  <c:v>0.50773318281444579</c:v>
                </c:pt>
                <c:pt idx="86">
                  <c:v>0.5064939055492832</c:v>
                </c:pt>
                <c:pt idx="87">
                  <c:v>0.50548485184710645</c:v>
                </c:pt>
                <c:pt idx="88">
                  <c:v>0.50465985664463198</c:v>
                </c:pt>
                <c:pt idx="89">
                  <c:v>0.50398143742316159</c:v>
                </c:pt>
                <c:pt idx="90">
                  <c:v>0.50341929764423454</c:v>
                </c:pt>
                <c:pt idx="91">
                  <c:v>0.50294906511678406</c:v>
                </c:pt>
                <c:pt idx="92">
                  <c:v>0.5025512324823751</c:v>
                </c:pt>
                <c:pt idx="93">
                  <c:v>0.50221027113358707</c:v>
                </c:pt>
                <c:pt idx="94">
                  <c:v>0.50191389299974098</c:v>
                </c:pt>
                <c:pt idx="95">
                  <c:v>0.50165243764703893</c:v>
                </c:pt>
                <c:pt idx="96">
                  <c:v>0.50141836507715387</c:v>
                </c:pt>
                <c:pt idx="97">
                  <c:v>0.50120583735558288</c:v>
                </c:pt>
                <c:pt idx="98">
                  <c:v>0.50101037467789622</c:v>
                </c:pt>
                <c:pt idx="99">
                  <c:v>0.5008285736591831</c:v>
                </c:pt>
                <c:pt idx="100">
                  <c:v>0.5006578775153433</c:v>
                </c:pt>
                <c:pt idx="101">
                  <c:v>0.50049638941835572</c:v>
                </c:pt>
                <c:pt idx="102">
                  <c:v>0.50034272168206306</c:v>
                </c:pt>
                <c:pt idx="103">
                  <c:v>0.50019587460195514</c:v>
                </c:pt>
                <c:pt idx="104">
                  <c:v>0.50005513976135452</c:v>
                </c:pt>
                <c:pt idx="105">
                  <c:v>0.49992002345354353</c:v>
                </c:pt>
                <c:pt idx="106">
                  <c:v>0.49979018657750657</c:v>
                </c:pt>
                <c:pt idx="107">
                  <c:v>0.4996653979636031</c:v>
                </c:pt>
                <c:pt idx="108">
                  <c:v>0.49954549859128189</c:v>
                </c:pt>
                <c:pt idx="109">
                  <c:v>0.49943037458797435</c:v>
                </c:pt>
                <c:pt idx="110">
                  <c:v>0.49931993725854062</c:v>
                </c:pt>
                <c:pt idx="111">
                  <c:v>0.49921410869819044</c:v>
                </c:pt>
                <c:pt idx="112">
                  <c:v>0.49911281179726463</c:v>
                </c:pt>
                <c:pt idx="113">
                  <c:v>0.49901596366090184</c:v>
                </c:pt>
                <c:pt idx="114">
                  <c:v>0.49892347164663059</c:v>
                </c:pt>
                <c:pt idx="115">
                  <c:v>0.49883523137355673</c:v>
                </c:pt>
                <c:pt idx="116">
                  <c:v>0.49875112618253015</c:v>
                </c:pt>
                <c:pt idx="117">
                  <c:v>0.49867102763128895</c:v>
                </c:pt>
                <c:pt idx="118">
                  <c:v>0.49859479669531409</c:v>
                </c:pt>
                <c:pt idx="119">
                  <c:v>0.49852228541675725</c:v>
                </c:pt>
                <c:pt idx="120">
                  <c:v>0.49845333880268444</c:v>
                </c:pt>
                <c:pt idx="121">
                  <c:v>0.49838779682200457</c:v>
                </c:pt>
                <c:pt idx="122">
                  <c:v>0.49832549638954649</c:v>
                </c:pt>
                <c:pt idx="123">
                  <c:v>0.49826627325727574</c:v>
                </c:pt>
                <c:pt idx="124">
                  <c:v>0.49820996375782056</c:v>
                </c:pt>
                <c:pt idx="125">
                  <c:v>0.49815640636540343</c:v>
                </c:pt>
                <c:pt idx="126">
                  <c:v>0.49810544305480853</c:v>
                </c:pt>
                <c:pt idx="127">
                  <c:v>0.49805692045095479</c:v>
                </c:pt>
                <c:pt idx="128">
                  <c:v>0.49801069077061222</c:v>
                </c:pt>
                <c:pt idx="129">
                  <c:v>0.49796661256435998</c:v>
                </c:pt>
                <c:pt idx="130">
                  <c:v>0.50079618403084947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AE-4366-9A42-AE189CCA9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  <a:endParaRPr 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7.5129986114753189E-2"/>
          <c:y val="1.7361120854390507E-2"/>
          <c:w val="0.83426098675528004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EA_rawshocks_with_text_final!$AS$1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EA_rawshocks_with_text_final!$AR$2:$AR$132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EA_rawshocks_with_text_final!$AS$2:$AS$132</c:f>
              <c:numCache>
                <c:formatCode>0.00E+00</c:formatCode>
                <c:ptCount val="131"/>
                <c:pt idx="0">
                  <c:v>-2.4990917942303702E-2</c:v>
                </c:pt>
                <c:pt idx="1">
                  <c:v>-0.11419290290127</c:v>
                </c:pt>
                <c:pt idx="2">
                  <c:v>-9.0478080471159093E-3</c:v>
                </c:pt>
                <c:pt idx="3">
                  <c:v>-8.9819542168629002E-2</c:v>
                </c:pt>
                <c:pt idx="4">
                  <c:v>-0.14491432837811799</c:v>
                </c:pt>
                <c:pt idx="5">
                  <c:v>6.54171086147394E-2</c:v>
                </c:pt>
                <c:pt idx="6">
                  <c:v>9.8499101159246996E-2</c:v>
                </c:pt>
                <c:pt idx="7">
                  <c:v>1.7668286999281201E-2</c:v>
                </c:pt>
                <c:pt idx="8">
                  <c:v>-0.21119259737476601</c:v>
                </c:pt>
                <c:pt idx="9">
                  <c:v>-2.7768160911512602E-2</c:v>
                </c:pt>
                <c:pt idx="10">
                  <c:v>2.6948247303760699E-2</c:v>
                </c:pt>
                <c:pt idx="11">
                  <c:v>6.2528698771621302E-2</c:v>
                </c:pt>
                <c:pt idx="12">
                  <c:v>-4.1806314749415402E-2</c:v>
                </c:pt>
                <c:pt idx="13">
                  <c:v>2.6291022304074298E-4</c:v>
                </c:pt>
                <c:pt idx="14">
                  <c:v>5.9432247091283003E-2</c:v>
                </c:pt>
                <c:pt idx="15">
                  <c:v>4.26904542872781E-2</c:v>
                </c:pt>
                <c:pt idx="16">
                  <c:v>-2.0559393152613601E-2</c:v>
                </c:pt>
                <c:pt idx="17">
                  <c:v>0.143008216601543</c:v>
                </c:pt>
                <c:pt idx="18">
                  <c:v>0.13236237018913499</c:v>
                </c:pt>
                <c:pt idx="19">
                  <c:v>8.43407568231586E-2</c:v>
                </c:pt>
                <c:pt idx="20">
                  <c:v>-2.84894525700429E-2</c:v>
                </c:pt>
                <c:pt idx="21">
                  <c:v>0.13316222068410299</c:v>
                </c:pt>
                <c:pt idx="22">
                  <c:v>0.124236900254334</c:v>
                </c:pt>
                <c:pt idx="23">
                  <c:v>0.18903261558874301</c:v>
                </c:pt>
                <c:pt idx="24">
                  <c:v>0.26863732531501</c:v>
                </c:pt>
                <c:pt idx="25">
                  <c:v>0.158751939138048</c:v>
                </c:pt>
                <c:pt idx="26">
                  <c:v>0.13650560478849399</c:v>
                </c:pt>
                <c:pt idx="27">
                  <c:v>0.13299804474565399</c:v>
                </c:pt>
                <c:pt idx="28">
                  <c:v>0.27751354444445298</c:v>
                </c:pt>
                <c:pt idx="29">
                  <c:v>0.17781995286097399</c:v>
                </c:pt>
                <c:pt idx="30">
                  <c:v>0.102443780762229</c:v>
                </c:pt>
                <c:pt idx="31">
                  <c:v>0.10405252587354399</c:v>
                </c:pt>
                <c:pt idx="32">
                  <c:v>0.24105884806757599</c:v>
                </c:pt>
                <c:pt idx="33">
                  <c:v>6.1048571799659598E-2</c:v>
                </c:pt>
                <c:pt idx="34">
                  <c:v>0.123004933412604</c:v>
                </c:pt>
                <c:pt idx="35">
                  <c:v>0.112318958007877</c:v>
                </c:pt>
                <c:pt idx="36">
                  <c:v>1.9373625681624301E-2</c:v>
                </c:pt>
                <c:pt idx="37">
                  <c:v>4.1393981698760199E-2</c:v>
                </c:pt>
                <c:pt idx="38">
                  <c:v>8.08803366549041E-2</c:v>
                </c:pt>
                <c:pt idx="39">
                  <c:v>1.18545827348343E-2</c:v>
                </c:pt>
                <c:pt idx="40">
                  <c:v>4.7772178479286602E-4</c:v>
                </c:pt>
                <c:pt idx="41">
                  <c:v>-5.3846154197835401E-3</c:v>
                </c:pt>
                <c:pt idx="42">
                  <c:v>2.7674623693728799E-2</c:v>
                </c:pt>
                <c:pt idx="43">
                  <c:v>-4.7190922647352203E-2</c:v>
                </c:pt>
                <c:pt idx="44">
                  <c:v>-3.5272544281394903E-2</c:v>
                </c:pt>
                <c:pt idx="45">
                  <c:v>-0.13647831511386299</c:v>
                </c:pt>
                <c:pt idx="46">
                  <c:v>-5.3144367706255302E-2</c:v>
                </c:pt>
                <c:pt idx="47">
                  <c:v>-0.102037412542772</c:v>
                </c:pt>
                <c:pt idx="48">
                  <c:v>-9.8429155042303207E-2</c:v>
                </c:pt>
                <c:pt idx="49">
                  <c:v>-7.8116455584404595E-2</c:v>
                </c:pt>
                <c:pt idx="50">
                  <c:v>-0.105530013140224</c:v>
                </c:pt>
                <c:pt idx="51">
                  <c:v>-4.8879620212975802E-2</c:v>
                </c:pt>
                <c:pt idx="52">
                  <c:v>0.25549312764432103</c:v>
                </c:pt>
                <c:pt idx="53">
                  <c:v>0.44566547179567001</c:v>
                </c:pt>
                <c:pt idx="54">
                  <c:v>0.638207091863357</c:v>
                </c:pt>
                <c:pt idx="55">
                  <c:v>0.58428135466330999</c:v>
                </c:pt>
                <c:pt idx="56">
                  <c:v>0.26997458306090899</c:v>
                </c:pt>
                <c:pt idx="57">
                  <c:v>-0.52720721617412603</c:v>
                </c:pt>
                <c:pt idx="58">
                  <c:v>-0.44702695287873001</c:v>
                </c:pt>
                <c:pt idx="59">
                  <c:v>-0.106449297655619</c:v>
                </c:pt>
                <c:pt idx="60">
                  <c:v>-0.24082499018470899</c:v>
                </c:pt>
                <c:pt idx="61">
                  <c:v>-0.26002079553936802</c:v>
                </c:pt>
                <c:pt idx="62">
                  <c:v>-8.4684901935361906E-2</c:v>
                </c:pt>
                <c:pt idx="63">
                  <c:v>0.19504715455560701</c:v>
                </c:pt>
                <c:pt idx="64">
                  <c:v>6.7853325056823205E-2</c:v>
                </c:pt>
                <c:pt idx="65">
                  <c:v>9.7175789513415295E-2</c:v>
                </c:pt>
                <c:pt idx="66">
                  <c:v>7.2230044057408405E-2</c:v>
                </c:pt>
                <c:pt idx="67">
                  <c:v>0.14282199116419</c:v>
                </c:pt>
                <c:pt idx="68">
                  <c:v>-6.4293396076666497E-3</c:v>
                </c:pt>
                <c:pt idx="69">
                  <c:v>7.5541036338766396E-2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4-4F7F-A072-2F83E4FD1245}"/>
            </c:ext>
          </c:extLst>
        </c:ser>
        <c:ser>
          <c:idx val="2"/>
          <c:order val="1"/>
          <c:tx>
            <c:strRef>
              <c:f>EA_rawshocks_with_text2!#REF!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EA_rawshocks_with_text_final!$AR$2:$AR$132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84-4F7F-A072-2F83E4F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EA_rawshocks_with_text_final!$AS$1</c:f>
              <c:strCache>
                <c:ptCount val="1"/>
                <c:pt idx="0">
                  <c:v>Surprise Policy (t)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EA_rawshocks_with_text_final!$AR$2:$AR$132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EA_rawshocks_with_text_final!$AS$2:$AS$132</c:f>
              <c:numCache>
                <c:formatCode>0.00E+00</c:formatCode>
                <c:ptCount val="131"/>
                <c:pt idx="0">
                  <c:v>-2.4990917942303702E-2</c:v>
                </c:pt>
                <c:pt idx="1">
                  <c:v>-0.11419290290127</c:v>
                </c:pt>
                <c:pt idx="2">
                  <c:v>-9.0478080471159093E-3</c:v>
                </c:pt>
                <c:pt idx="3">
                  <c:v>-8.9819542168629002E-2</c:v>
                </c:pt>
                <c:pt idx="4">
                  <c:v>-0.14491432837811799</c:v>
                </c:pt>
                <c:pt idx="5">
                  <c:v>6.54171086147394E-2</c:v>
                </c:pt>
                <c:pt idx="6">
                  <c:v>9.8499101159246996E-2</c:v>
                </c:pt>
                <c:pt idx="7">
                  <c:v>1.7668286999281201E-2</c:v>
                </c:pt>
                <c:pt idx="8">
                  <c:v>-0.21119259737476601</c:v>
                </c:pt>
                <c:pt idx="9">
                  <c:v>-2.7768160911512602E-2</c:v>
                </c:pt>
                <c:pt idx="10">
                  <c:v>2.6948247303760699E-2</c:v>
                </c:pt>
                <c:pt idx="11">
                  <c:v>6.2528698771621302E-2</c:v>
                </c:pt>
                <c:pt idx="12">
                  <c:v>-4.1806314749415402E-2</c:v>
                </c:pt>
                <c:pt idx="13">
                  <c:v>2.6291022304074298E-4</c:v>
                </c:pt>
                <c:pt idx="14">
                  <c:v>5.9432247091283003E-2</c:v>
                </c:pt>
                <c:pt idx="15">
                  <c:v>4.26904542872781E-2</c:v>
                </c:pt>
                <c:pt idx="16">
                  <c:v>-2.0559393152613601E-2</c:v>
                </c:pt>
                <c:pt idx="17">
                  <c:v>0.143008216601543</c:v>
                </c:pt>
                <c:pt idx="18">
                  <c:v>0.13236237018913499</c:v>
                </c:pt>
                <c:pt idx="19">
                  <c:v>8.43407568231586E-2</c:v>
                </c:pt>
                <c:pt idx="20">
                  <c:v>-2.84894525700429E-2</c:v>
                </c:pt>
                <c:pt idx="21">
                  <c:v>0.13316222068410299</c:v>
                </c:pt>
                <c:pt idx="22">
                  <c:v>0.124236900254334</c:v>
                </c:pt>
                <c:pt idx="23">
                  <c:v>0.18903261558874301</c:v>
                </c:pt>
                <c:pt idx="24">
                  <c:v>0.26863732531501</c:v>
                </c:pt>
                <c:pt idx="25">
                  <c:v>0.158751939138048</c:v>
                </c:pt>
                <c:pt idx="26">
                  <c:v>0.13650560478849399</c:v>
                </c:pt>
                <c:pt idx="27">
                  <c:v>0.13299804474565399</c:v>
                </c:pt>
                <c:pt idx="28">
                  <c:v>0.27751354444445298</c:v>
                </c:pt>
                <c:pt idx="29">
                  <c:v>0.17781995286097399</c:v>
                </c:pt>
                <c:pt idx="30">
                  <c:v>0.102443780762229</c:v>
                </c:pt>
                <c:pt idx="31">
                  <c:v>0.10405252587354399</c:v>
                </c:pt>
                <c:pt idx="32">
                  <c:v>0.24105884806757599</c:v>
                </c:pt>
                <c:pt idx="33">
                  <c:v>6.1048571799659598E-2</c:v>
                </c:pt>
                <c:pt idx="34">
                  <c:v>0.123004933412604</c:v>
                </c:pt>
                <c:pt idx="35">
                  <c:v>0.112318958007877</c:v>
                </c:pt>
                <c:pt idx="36">
                  <c:v>1.9373625681624301E-2</c:v>
                </c:pt>
                <c:pt idx="37">
                  <c:v>4.1393981698760199E-2</c:v>
                </c:pt>
                <c:pt idx="38">
                  <c:v>8.08803366549041E-2</c:v>
                </c:pt>
                <c:pt idx="39">
                  <c:v>1.18545827348343E-2</c:v>
                </c:pt>
                <c:pt idx="40">
                  <c:v>4.7772178479286602E-4</c:v>
                </c:pt>
                <c:pt idx="41">
                  <c:v>-5.3846154197835401E-3</c:v>
                </c:pt>
                <c:pt idx="42">
                  <c:v>2.7674623693728799E-2</c:v>
                </c:pt>
                <c:pt idx="43">
                  <c:v>-4.7190922647352203E-2</c:v>
                </c:pt>
                <c:pt idx="44">
                  <c:v>-3.5272544281394903E-2</c:v>
                </c:pt>
                <c:pt idx="45">
                  <c:v>-0.13647831511386299</c:v>
                </c:pt>
                <c:pt idx="46">
                  <c:v>-5.3144367706255302E-2</c:v>
                </c:pt>
                <c:pt idx="47">
                  <c:v>-0.102037412542772</c:v>
                </c:pt>
                <c:pt idx="48">
                  <c:v>-9.8429155042303207E-2</c:v>
                </c:pt>
                <c:pt idx="49">
                  <c:v>-7.8116455584404595E-2</c:v>
                </c:pt>
                <c:pt idx="50">
                  <c:v>-0.105530013140224</c:v>
                </c:pt>
                <c:pt idx="51">
                  <c:v>-4.8879620212975802E-2</c:v>
                </c:pt>
                <c:pt idx="52">
                  <c:v>0.25549312764432103</c:v>
                </c:pt>
                <c:pt idx="53">
                  <c:v>0.44566547179567001</c:v>
                </c:pt>
                <c:pt idx="54">
                  <c:v>0.638207091863357</c:v>
                </c:pt>
                <c:pt idx="55">
                  <c:v>0.58428135466330999</c:v>
                </c:pt>
                <c:pt idx="56">
                  <c:v>0.26997458306090899</c:v>
                </c:pt>
                <c:pt idx="57">
                  <c:v>-0.52720721617412603</c:v>
                </c:pt>
                <c:pt idx="58">
                  <c:v>-0.44702695287873001</c:v>
                </c:pt>
                <c:pt idx="59">
                  <c:v>-0.106449297655619</c:v>
                </c:pt>
                <c:pt idx="60">
                  <c:v>-0.24082499018470899</c:v>
                </c:pt>
                <c:pt idx="61">
                  <c:v>-0.26002079553936802</c:v>
                </c:pt>
                <c:pt idx="62">
                  <c:v>-8.4684901935361906E-2</c:v>
                </c:pt>
                <c:pt idx="63">
                  <c:v>0.19504715455560701</c:v>
                </c:pt>
                <c:pt idx="64">
                  <c:v>6.7853325056823205E-2</c:v>
                </c:pt>
                <c:pt idx="65">
                  <c:v>9.7175789513415295E-2</c:v>
                </c:pt>
                <c:pt idx="66">
                  <c:v>7.2230044057408405E-2</c:v>
                </c:pt>
                <c:pt idx="67">
                  <c:v>0.14282199116419</c:v>
                </c:pt>
                <c:pt idx="68">
                  <c:v>-6.4293396076666497E-3</c:v>
                </c:pt>
                <c:pt idx="69">
                  <c:v>7.5541036338766396E-2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1-44F4-9583-C9D9B9D73381}"/>
            </c:ext>
          </c:extLst>
        </c:ser>
        <c:ser>
          <c:idx val="2"/>
          <c:order val="1"/>
          <c:tx>
            <c:strRef>
              <c:f>EA_rawshocks_with_text_final!$AT$1</c:f>
              <c:strCache>
                <c:ptCount val="1"/>
                <c:pt idx="0">
                  <c:v>Anticipated (t+1|t)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EA_rawshocks_with_text_final!$AR$2:$AR$132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EA_rawshocks_with_text_final!$AT$2:$AT$132</c:f>
              <c:numCache>
                <c:formatCode>0.00E+00</c:formatCode>
                <c:ptCount val="131"/>
                <c:pt idx="0">
                  <c:v>2.7814897720132501E-15</c:v>
                </c:pt>
                <c:pt idx="1">
                  <c:v>3.41450526444911E-15</c:v>
                </c:pt>
                <c:pt idx="2">
                  <c:v>2.2813500121396502E-15</c:v>
                </c:pt>
                <c:pt idx="3">
                  <c:v>8.2326317280932697E-16</c:v>
                </c:pt>
                <c:pt idx="4">
                  <c:v>-1.4657060829640301E-15</c:v>
                </c:pt>
                <c:pt idx="5">
                  <c:v>-1.49231924086295E-15</c:v>
                </c:pt>
                <c:pt idx="6">
                  <c:v>-3.03371631294586E-15</c:v>
                </c:pt>
                <c:pt idx="7">
                  <c:v>-6.29247052007125E-2</c:v>
                </c:pt>
                <c:pt idx="8">
                  <c:v>5.5841430392642402E-2</c:v>
                </c:pt>
                <c:pt idx="9">
                  <c:v>3.7662482321688798E-2</c:v>
                </c:pt>
                <c:pt idx="10">
                  <c:v>3.5338774104016102E-3</c:v>
                </c:pt>
                <c:pt idx="11">
                  <c:v>2.1625004930780501E-3</c:v>
                </c:pt>
                <c:pt idx="12">
                  <c:v>-3.0780742693446099E-2</c:v>
                </c:pt>
                <c:pt idx="13">
                  <c:v>-2.56846335795618E-2</c:v>
                </c:pt>
                <c:pt idx="14">
                  <c:v>-3.6263415848481098E-2</c:v>
                </c:pt>
                <c:pt idx="15">
                  <c:v>-3.6073327373363197E-2</c:v>
                </c:pt>
                <c:pt idx="16">
                  <c:v>-1.70731550010026E-2</c:v>
                </c:pt>
                <c:pt idx="17">
                  <c:v>-2.8273128206056201E-2</c:v>
                </c:pt>
                <c:pt idx="18">
                  <c:v>-0.103225964966635</c:v>
                </c:pt>
                <c:pt idx="19">
                  <c:v>-0.14285197616390699</c:v>
                </c:pt>
                <c:pt idx="20">
                  <c:v>-2.4906281461304101E-2</c:v>
                </c:pt>
                <c:pt idx="21">
                  <c:v>-6.7581535481524803E-3</c:v>
                </c:pt>
                <c:pt idx="22">
                  <c:v>3.1650895183433698E-3</c:v>
                </c:pt>
                <c:pt idx="23">
                  <c:v>-3.4058528135477001E-3</c:v>
                </c:pt>
                <c:pt idx="24">
                  <c:v>1.07516793924588E-2</c:v>
                </c:pt>
                <c:pt idx="25">
                  <c:v>-1.02772822732889E-3</c:v>
                </c:pt>
                <c:pt idx="26">
                  <c:v>-2.8944540043666302E-3</c:v>
                </c:pt>
                <c:pt idx="27">
                  <c:v>2.77357662958235E-3</c:v>
                </c:pt>
                <c:pt idx="28">
                  <c:v>3.0972878917172701E-3</c:v>
                </c:pt>
                <c:pt idx="29">
                  <c:v>1.8147684666897299E-2</c:v>
                </c:pt>
                <c:pt idx="30">
                  <c:v>1.7626296539229099E-2</c:v>
                </c:pt>
                <c:pt idx="31">
                  <c:v>4.31900702419706E-2</c:v>
                </c:pt>
                <c:pt idx="32">
                  <c:v>3.72478837036938E-2</c:v>
                </c:pt>
                <c:pt idx="33">
                  <c:v>-4.07704815154648E-3</c:v>
                </c:pt>
                <c:pt idx="34">
                  <c:v>3.1266190300889299E-2</c:v>
                </c:pt>
                <c:pt idx="35">
                  <c:v>4.9631157570643103E-3</c:v>
                </c:pt>
                <c:pt idx="36">
                  <c:v>2.2992386932249701E-2</c:v>
                </c:pt>
                <c:pt idx="37">
                  <c:v>2.7049095928908699E-2</c:v>
                </c:pt>
                <c:pt idx="38">
                  <c:v>7.8937751789710398E-3</c:v>
                </c:pt>
                <c:pt idx="39">
                  <c:v>3.8705805529818901E-3</c:v>
                </c:pt>
                <c:pt idx="40">
                  <c:v>1.6215568577604799E-4</c:v>
                </c:pt>
                <c:pt idx="41">
                  <c:v>-7.9805442144560094E-3</c:v>
                </c:pt>
                <c:pt idx="42">
                  <c:v>1.7320549823649601E-2</c:v>
                </c:pt>
                <c:pt idx="43">
                  <c:v>2.2921848527516298E-3</c:v>
                </c:pt>
                <c:pt idx="44">
                  <c:v>-2.54855706104349E-2</c:v>
                </c:pt>
                <c:pt idx="45">
                  <c:v>-2.27822539162457E-2</c:v>
                </c:pt>
                <c:pt idx="46">
                  <c:v>-2.9218829869696698E-2</c:v>
                </c:pt>
                <c:pt idx="47">
                  <c:v>-2.4134717710136401E-2</c:v>
                </c:pt>
                <c:pt idx="48">
                  <c:v>-5.7412894115646401E-3</c:v>
                </c:pt>
                <c:pt idx="49">
                  <c:v>-3.2999534364331402E-2</c:v>
                </c:pt>
                <c:pt idx="50">
                  <c:v>5.5944438790615798E-3</c:v>
                </c:pt>
                <c:pt idx="51">
                  <c:v>-1.9895497699789402E-2</c:v>
                </c:pt>
                <c:pt idx="52">
                  <c:v>1.6998586958282599E-2</c:v>
                </c:pt>
                <c:pt idx="53">
                  <c:v>3.8060780148908097E-2</c:v>
                </c:pt>
                <c:pt idx="54">
                  <c:v>6.1487794992014601E-2</c:v>
                </c:pt>
                <c:pt idx="55">
                  <c:v>9.4567898041968898E-2</c:v>
                </c:pt>
                <c:pt idx="56">
                  <c:v>6.5117668311579099E-2</c:v>
                </c:pt>
                <c:pt idx="57">
                  <c:v>-2.48677505473048E-2</c:v>
                </c:pt>
                <c:pt idx="58">
                  <c:v>-3.3276084344473301E-2</c:v>
                </c:pt>
                <c:pt idx="59">
                  <c:v>-4.0294974451643897E-3</c:v>
                </c:pt>
                <c:pt idx="60">
                  <c:v>-2.8635933055124099E-2</c:v>
                </c:pt>
                <c:pt idx="61">
                  <c:v>1.4278272149815001E-2</c:v>
                </c:pt>
                <c:pt idx="62">
                  <c:v>4.0674004269464201E-2</c:v>
                </c:pt>
                <c:pt idx="63">
                  <c:v>4.3311666416656097E-2</c:v>
                </c:pt>
                <c:pt idx="64">
                  <c:v>4.14353940302725E-2</c:v>
                </c:pt>
                <c:pt idx="65">
                  <c:v>2.9643422887094201E-3</c:v>
                </c:pt>
                <c:pt idx="66">
                  <c:v>8.4556108529052904E-3</c:v>
                </c:pt>
                <c:pt idx="67">
                  <c:v>7.1751511631156601E-3</c:v>
                </c:pt>
                <c:pt idx="68">
                  <c:v>-1.92670646632675E-2</c:v>
                </c:pt>
                <c:pt idx="69">
                  <c:v>-2.7110770959999399E-2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1-44F4-9583-C9D9B9D73381}"/>
            </c:ext>
          </c:extLst>
        </c:ser>
        <c:ser>
          <c:idx val="3"/>
          <c:order val="2"/>
          <c:tx>
            <c:strRef>
              <c:f>EA_rawshocks_with_text_final!$AU$1</c:f>
              <c:strCache>
                <c:ptCount val="1"/>
                <c:pt idx="0">
                  <c:v>Anticipated (t+2|t)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EA_rawshocks_with_text_final!$AR$2:$AR$132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EA_rawshocks_with_text_final!$AU$2:$AU$132</c:f>
              <c:numCache>
                <c:formatCode>0.00E+00</c:formatCode>
                <c:ptCount val="131"/>
                <c:pt idx="0">
                  <c:v>-3.54390718671859E-15</c:v>
                </c:pt>
                <c:pt idx="1">
                  <c:v>-3.0439715861635901E-15</c:v>
                </c:pt>
                <c:pt idx="2">
                  <c:v>-4.2738873531425901E-15</c:v>
                </c:pt>
                <c:pt idx="3">
                  <c:v>-4.9056363419289499E-15</c:v>
                </c:pt>
                <c:pt idx="4">
                  <c:v>-6.2442519622946497E-15</c:v>
                </c:pt>
                <c:pt idx="5">
                  <c:v>-5.3909185232871399E-15</c:v>
                </c:pt>
                <c:pt idx="6">
                  <c:v>-6.5421696403603702E-15</c:v>
                </c:pt>
                <c:pt idx="7">
                  <c:v>1.08248113065792E-2</c:v>
                </c:pt>
                <c:pt idx="8">
                  <c:v>6.6290195054513196E-2</c:v>
                </c:pt>
                <c:pt idx="9">
                  <c:v>2.4496482847909101E-2</c:v>
                </c:pt>
                <c:pt idx="10">
                  <c:v>1.13376681525137E-2</c:v>
                </c:pt>
                <c:pt idx="11">
                  <c:v>1.49904066896594E-2</c:v>
                </c:pt>
                <c:pt idx="12">
                  <c:v>1.16909791261651E-2</c:v>
                </c:pt>
                <c:pt idx="13">
                  <c:v>-1.53303315651895E-3</c:v>
                </c:pt>
                <c:pt idx="14">
                  <c:v>1.12410369790913E-2</c:v>
                </c:pt>
                <c:pt idx="15">
                  <c:v>2.4090015843093698E-2</c:v>
                </c:pt>
                <c:pt idx="16">
                  <c:v>3.7003135417451601E-2</c:v>
                </c:pt>
                <c:pt idx="17">
                  <c:v>5.56273320693743E-2</c:v>
                </c:pt>
                <c:pt idx="18">
                  <c:v>3.5548901652231603E-2</c:v>
                </c:pt>
                <c:pt idx="19">
                  <c:v>3.3250628529609402E-2</c:v>
                </c:pt>
                <c:pt idx="20">
                  <c:v>1.07107122758658E-2</c:v>
                </c:pt>
                <c:pt idx="21">
                  <c:v>-2.7147848252600799E-3</c:v>
                </c:pt>
                <c:pt idx="22">
                  <c:v>-4.1988574005580297E-3</c:v>
                </c:pt>
                <c:pt idx="23">
                  <c:v>9.4315756418121999E-4</c:v>
                </c:pt>
                <c:pt idx="24">
                  <c:v>1.4922802208688199E-2</c:v>
                </c:pt>
                <c:pt idx="25">
                  <c:v>2.1697724939497899E-3</c:v>
                </c:pt>
                <c:pt idx="26">
                  <c:v>2.1878837515110498E-3</c:v>
                </c:pt>
                <c:pt idx="27">
                  <c:v>1.08651050927386E-2</c:v>
                </c:pt>
                <c:pt idx="28">
                  <c:v>2.2782337640927401E-2</c:v>
                </c:pt>
                <c:pt idx="29">
                  <c:v>3.74405707678796E-2</c:v>
                </c:pt>
                <c:pt idx="30">
                  <c:v>1.6756378399511301E-2</c:v>
                </c:pt>
                <c:pt idx="31">
                  <c:v>2.60469622004143E-2</c:v>
                </c:pt>
                <c:pt idx="32">
                  <c:v>3.1623425723236502E-2</c:v>
                </c:pt>
                <c:pt idx="33">
                  <c:v>1.42391802709736E-2</c:v>
                </c:pt>
                <c:pt idx="34">
                  <c:v>3.2510205425828997E-2</c:v>
                </c:pt>
                <c:pt idx="35">
                  <c:v>7.4477155090279402E-3</c:v>
                </c:pt>
                <c:pt idx="36">
                  <c:v>1.0558669256352999E-2</c:v>
                </c:pt>
                <c:pt idx="37">
                  <c:v>4.6783301781770899E-3</c:v>
                </c:pt>
                <c:pt idx="38">
                  <c:v>-5.8038415842859396E-3</c:v>
                </c:pt>
                <c:pt idx="39">
                  <c:v>-4.49611157435753E-3</c:v>
                </c:pt>
                <c:pt idx="40">
                  <c:v>-7.7175210605255002E-3</c:v>
                </c:pt>
                <c:pt idx="41">
                  <c:v>-1.0360795694355201E-2</c:v>
                </c:pt>
                <c:pt idx="42">
                  <c:v>9.2493717523609402E-3</c:v>
                </c:pt>
                <c:pt idx="43">
                  <c:v>-5.3041038976974399E-3</c:v>
                </c:pt>
                <c:pt idx="44">
                  <c:v>-2.1147936579196999E-2</c:v>
                </c:pt>
                <c:pt idx="45">
                  <c:v>-1.7562675336122002E-2</c:v>
                </c:pt>
                <c:pt idx="46">
                  <c:v>-2.46759760614245E-2</c:v>
                </c:pt>
                <c:pt idx="47">
                  <c:v>-2.6779825459803001E-2</c:v>
                </c:pt>
                <c:pt idx="48">
                  <c:v>-1.2911733970758101E-2</c:v>
                </c:pt>
                <c:pt idx="49">
                  <c:v>-3.0780435866294899E-2</c:v>
                </c:pt>
                <c:pt idx="50">
                  <c:v>-1.10649190174971E-2</c:v>
                </c:pt>
                <c:pt idx="51">
                  <c:v>-1.6101691485530999E-2</c:v>
                </c:pt>
                <c:pt idx="52">
                  <c:v>3.0904085855693701E-3</c:v>
                </c:pt>
                <c:pt idx="53">
                  <c:v>1.8200530507933299E-2</c:v>
                </c:pt>
                <c:pt idx="54">
                  <c:v>2.62663415301655E-2</c:v>
                </c:pt>
                <c:pt idx="55">
                  <c:v>2.8067507495561299E-2</c:v>
                </c:pt>
                <c:pt idx="56">
                  <c:v>1.40551037593183E-2</c:v>
                </c:pt>
                <c:pt idx="57">
                  <c:v>-4.1761827369391803E-2</c:v>
                </c:pt>
                <c:pt idx="58">
                  <c:v>-4.8285690684055797E-2</c:v>
                </c:pt>
                <c:pt idx="59">
                  <c:v>-3.8201320750806601E-2</c:v>
                </c:pt>
                <c:pt idx="60">
                  <c:v>-1.5232096510049699E-2</c:v>
                </c:pt>
                <c:pt idx="61">
                  <c:v>2.4446597109481698E-2</c:v>
                </c:pt>
                <c:pt idx="62">
                  <c:v>2.36828339978538E-2</c:v>
                </c:pt>
                <c:pt idx="63">
                  <c:v>5.2307671556407503E-2</c:v>
                </c:pt>
                <c:pt idx="64">
                  <c:v>4.3886303609311497E-3</c:v>
                </c:pt>
                <c:pt idx="65">
                  <c:v>4.9317176166744203E-3</c:v>
                </c:pt>
                <c:pt idx="66">
                  <c:v>-5.7305121648797896E-3</c:v>
                </c:pt>
                <c:pt idx="67">
                  <c:v>-4.2408401272856699E-3</c:v>
                </c:pt>
                <c:pt idx="68">
                  <c:v>-3.5676220759558702E-2</c:v>
                </c:pt>
                <c:pt idx="69">
                  <c:v>-1.8482684204911601E-2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1-44F4-9583-C9D9B9D73381}"/>
            </c:ext>
          </c:extLst>
        </c:ser>
        <c:ser>
          <c:idx val="4"/>
          <c:order val="3"/>
          <c:tx>
            <c:strRef>
              <c:f>EA_rawshocks_with_text_final!$AV$1</c:f>
              <c:strCache>
                <c:ptCount val="1"/>
                <c:pt idx="0">
                  <c:v>Anticipated (t+3|t)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EA_rawshocks_with_text_final!$AR$2:$AR$132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EA_rawshocks_with_text_final!$AV$2:$AV$132</c:f>
              <c:numCache>
                <c:formatCode>0.00E+00</c:formatCode>
                <c:ptCount val="131"/>
                <c:pt idx="0">
                  <c:v>-2.51585621235616E-15</c:v>
                </c:pt>
                <c:pt idx="1">
                  <c:v>-2.3523014244576898E-15</c:v>
                </c:pt>
                <c:pt idx="2">
                  <c:v>-3.3436428722225201E-15</c:v>
                </c:pt>
                <c:pt idx="3">
                  <c:v>-3.82452798506327E-15</c:v>
                </c:pt>
                <c:pt idx="4">
                  <c:v>-4.7761183263065804E-15</c:v>
                </c:pt>
                <c:pt idx="5">
                  <c:v>-3.9592532971499599E-15</c:v>
                </c:pt>
                <c:pt idx="6">
                  <c:v>-4.6656216943090304E-15</c:v>
                </c:pt>
                <c:pt idx="7">
                  <c:v>2.38640391248333E-2</c:v>
                </c:pt>
                <c:pt idx="8">
                  <c:v>2.7200391130327399E-2</c:v>
                </c:pt>
                <c:pt idx="9">
                  <c:v>1.45115019178013E-2</c:v>
                </c:pt>
                <c:pt idx="10">
                  <c:v>6.9020475569436497E-3</c:v>
                </c:pt>
                <c:pt idx="11">
                  <c:v>1.9716201507600801E-2</c:v>
                </c:pt>
                <c:pt idx="12">
                  <c:v>5.9763775295607197E-3</c:v>
                </c:pt>
                <c:pt idx="13">
                  <c:v>-1.3989517035623299E-2</c:v>
                </c:pt>
                <c:pt idx="14">
                  <c:v>-2.06877328246657E-3</c:v>
                </c:pt>
                <c:pt idx="15">
                  <c:v>7.3852652981611297E-3</c:v>
                </c:pt>
                <c:pt idx="16">
                  <c:v>2.00680126157292E-2</c:v>
                </c:pt>
                <c:pt idx="17">
                  <c:v>3.1424407927767697E-2</c:v>
                </c:pt>
                <c:pt idx="18">
                  <c:v>-1.7733212816796701E-3</c:v>
                </c:pt>
                <c:pt idx="19">
                  <c:v>-1.28474672198592E-2</c:v>
                </c:pt>
                <c:pt idx="20">
                  <c:v>-1.44179226512904E-2</c:v>
                </c:pt>
                <c:pt idx="21">
                  <c:v>-1.3109601347184901E-2</c:v>
                </c:pt>
                <c:pt idx="22">
                  <c:v>-1.29407270920612E-2</c:v>
                </c:pt>
                <c:pt idx="23">
                  <c:v>-3.3565681443372998E-3</c:v>
                </c:pt>
                <c:pt idx="24">
                  <c:v>4.8401467666106196E-3</c:v>
                </c:pt>
                <c:pt idx="25">
                  <c:v>-4.9839973723782103E-3</c:v>
                </c:pt>
                <c:pt idx="26">
                  <c:v>-1.0813045013817199E-3</c:v>
                </c:pt>
                <c:pt idx="27">
                  <c:v>5.3106546481543199E-3</c:v>
                </c:pt>
                <c:pt idx="28">
                  <c:v>1.17372313631267E-2</c:v>
                </c:pt>
                <c:pt idx="29">
                  <c:v>2.58274979811727E-2</c:v>
                </c:pt>
                <c:pt idx="30">
                  <c:v>5.26940860685432E-3</c:v>
                </c:pt>
                <c:pt idx="31">
                  <c:v>1.8187361170142899E-2</c:v>
                </c:pt>
                <c:pt idx="32">
                  <c:v>2.3476193488177002E-2</c:v>
                </c:pt>
                <c:pt idx="33">
                  <c:v>8.2170303647824908E-3</c:v>
                </c:pt>
                <c:pt idx="34">
                  <c:v>2.2328105845015399E-2</c:v>
                </c:pt>
                <c:pt idx="35">
                  <c:v>3.4096377130895801E-3</c:v>
                </c:pt>
                <c:pt idx="36">
                  <c:v>6.3453131140163797E-3</c:v>
                </c:pt>
                <c:pt idx="37">
                  <c:v>3.2889333847415502E-3</c:v>
                </c:pt>
                <c:pt idx="38">
                  <c:v>-4.1900405047257698E-3</c:v>
                </c:pt>
                <c:pt idx="39">
                  <c:v>-4.8741228053916204E-3</c:v>
                </c:pt>
                <c:pt idx="40">
                  <c:v>-7.6189249611582502E-3</c:v>
                </c:pt>
                <c:pt idx="41">
                  <c:v>-9.8399896061041603E-3</c:v>
                </c:pt>
                <c:pt idx="42">
                  <c:v>5.2703157904662899E-3</c:v>
                </c:pt>
                <c:pt idx="43">
                  <c:v>-5.9117569684508601E-3</c:v>
                </c:pt>
                <c:pt idx="44">
                  <c:v>-1.81037665541086E-2</c:v>
                </c:pt>
                <c:pt idx="45">
                  <c:v>-1.6843785431095999E-2</c:v>
                </c:pt>
                <c:pt idx="46">
                  <c:v>-2.408745619022E-2</c:v>
                </c:pt>
                <c:pt idx="47">
                  <c:v>-2.46821073500068E-2</c:v>
                </c:pt>
                <c:pt idx="48">
                  <c:v>-1.38839713128849E-2</c:v>
                </c:pt>
                <c:pt idx="49">
                  <c:v>-2.6042349751849599E-2</c:v>
                </c:pt>
                <c:pt idx="50">
                  <c:v>-6.0925785266572104E-3</c:v>
                </c:pt>
                <c:pt idx="51">
                  <c:v>-1.5936370756721201E-2</c:v>
                </c:pt>
                <c:pt idx="52">
                  <c:v>5.2174775087707301E-4</c:v>
                </c:pt>
                <c:pt idx="53">
                  <c:v>1.1910533183139E-2</c:v>
                </c:pt>
                <c:pt idx="54">
                  <c:v>2.26768858903286E-2</c:v>
                </c:pt>
                <c:pt idx="55">
                  <c:v>1.94497562408786E-2</c:v>
                </c:pt>
                <c:pt idx="56">
                  <c:v>1.31401793492093E-2</c:v>
                </c:pt>
                <c:pt idx="57">
                  <c:v>-3.0152436346291601E-2</c:v>
                </c:pt>
                <c:pt idx="58">
                  <c:v>-3.40473937051868E-2</c:v>
                </c:pt>
                <c:pt idx="59">
                  <c:v>-2.1969341651982301E-2</c:v>
                </c:pt>
                <c:pt idx="60">
                  <c:v>-2.6758316678113501E-3</c:v>
                </c:pt>
                <c:pt idx="61">
                  <c:v>2.31306302751468E-2</c:v>
                </c:pt>
                <c:pt idx="62">
                  <c:v>4.0300245939031198E-2</c:v>
                </c:pt>
                <c:pt idx="63">
                  <c:v>1.47655919143206E-2</c:v>
                </c:pt>
                <c:pt idx="64">
                  <c:v>5.1707779408656203E-3</c:v>
                </c:pt>
                <c:pt idx="65">
                  <c:v>-5.4223978143280597E-3</c:v>
                </c:pt>
                <c:pt idx="66">
                  <c:v>-8.5910144321421893E-3</c:v>
                </c:pt>
                <c:pt idx="67">
                  <c:v>-2.3119289769440401E-2</c:v>
                </c:pt>
                <c:pt idx="68">
                  <c:v>-2.2861864050057999E-2</c:v>
                </c:pt>
                <c:pt idx="69">
                  <c:v>-1.2157127543457E-2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F1-44F4-9583-C9D9B9D73381}"/>
            </c:ext>
          </c:extLst>
        </c:ser>
        <c:ser>
          <c:idx val="5"/>
          <c:order val="4"/>
          <c:tx>
            <c:strRef>
              <c:f>EA_rawshocks_with_text_final!$AW$1</c:f>
              <c:strCache>
                <c:ptCount val="1"/>
                <c:pt idx="0">
                  <c:v>Anticipated (t+4|t)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EA_rawshocks_with_text_final!$AR$2:$AR$132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EA_rawshocks_with_text_final!$AW$2:$AW$132</c:f>
              <c:numCache>
                <c:formatCode>0.00E+00</c:formatCode>
                <c:ptCount val="131"/>
                <c:pt idx="0">
                  <c:v>-2.5719485233272001E-15</c:v>
                </c:pt>
                <c:pt idx="1">
                  <c:v>-2.43866128355882E-15</c:v>
                </c:pt>
                <c:pt idx="2">
                  <c:v>-3.0995648779988E-15</c:v>
                </c:pt>
                <c:pt idx="3">
                  <c:v>-3.25006733727786E-15</c:v>
                </c:pt>
                <c:pt idx="4">
                  <c:v>-3.8123966122048899E-15</c:v>
                </c:pt>
                <c:pt idx="5">
                  <c:v>-2.8885303618880198E-15</c:v>
                </c:pt>
                <c:pt idx="6">
                  <c:v>-3.2465390554728601E-15</c:v>
                </c:pt>
                <c:pt idx="7">
                  <c:v>6.42723430201699E-3</c:v>
                </c:pt>
                <c:pt idx="8">
                  <c:v>2.1695584909056199E-2</c:v>
                </c:pt>
                <c:pt idx="9">
                  <c:v>1.72733308562532E-2</c:v>
                </c:pt>
                <c:pt idx="10">
                  <c:v>1.04010412660913E-2</c:v>
                </c:pt>
                <c:pt idx="11">
                  <c:v>2.1296758287659201E-2</c:v>
                </c:pt>
                <c:pt idx="12">
                  <c:v>7.5489939417762199E-3</c:v>
                </c:pt>
                <c:pt idx="13">
                  <c:v>-1.20280874226217E-2</c:v>
                </c:pt>
                <c:pt idx="14">
                  <c:v>-2.5057468595976102E-3</c:v>
                </c:pt>
                <c:pt idx="15">
                  <c:v>7.72928275918024E-3</c:v>
                </c:pt>
                <c:pt idx="16">
                  <c:v>1.9483384074450098E-2</c:v>
                </c:pt>
                <c:pt idx="17">
                  <c:v>2.84781577650315E-2</c:v>
                </c:pt>
                <c:pt idx="18">
                  <c:v>-3.4547658667141001E-3</c:v>
                </c:pt>
                <c:pt idx="19">
                  <c:v>-1.6698406972845001E-2</c:v>
                </c:pt>
                <c:pt idx="20">
                  <c:v>-1.6323701097298901E-2</c:v>
                </c:pt>
                <c:pt idx="21">
                  <c:v>-1.5735684586260599E-2</c:v>
                </c:pt>
                <c:pt idx="22">
                  <c:v>-1.55745744885283E-2</c:v>
                </c:pt>
                <c:pt idx="23">
                  <c:v>-6.9603588650439096E-3</c:v>
                </c:pt>
                <c:pt idx="24">
                  <c:v>1.24040170057407E-3</c:v>
                </c:pt>
                <c:pt idx="25">
                  <c:v>-7.8528720969830695E-3</c:v>
                </c:pt>
                <c:pt idx="26">
                  <c:v>-2.5208478617714798E-3</c:v>
                </c:pt>
                <c:pt idx="27">
                  <c:v>1.5121663349599501E-3</c:v>
                </c:pt>
                <c:pt idx="28">
                  <c:v>6.7854201947896197E-3</c:v>
                </c:pt>
                <c:pt idx="29">
                  <c:v>1.9652119037593299E-2</c:v>
                </c:pt>
                <c:pt idx="30">
                  <c:v>2.5843991118115E-3</c:v>
                </c:pt>
                <c:pt idx="31">
                  <c:v>1.4218391060141101E-2</c:v>
                </c:pt>
                <c:pt idx="32">
                  <c:v>1.8343151751158401E-2</c:v>
                </c:pt>
                <c:pt idx="33">
                  <c:v>6.0117168753340599E-3</c:v>
                </c:pt>
                <c:pt idx="34">
                  <c:v>1.7051176755570101E-2</c:v>
                </c:pt>
                <c:pt idx="35">
                  <c:v>1.44002475135532E-3</c:v>
                </c:pt>
                <c:pt idx="36">
                  <c:v>3.96403913493163E-3</c:v>
                </c:pt>
                <c:pt idx="37">
                  <c:v>3.0249741357696899E-4</c:v>
                </c:pt>
                <c:pt idx="38">
                  <c:v>-6.2274163937127303E-3</c:v>
                </c:pt>
                <c:pt idx="39">
                  <c:v>-5.82399432526607E-3</c:v>
                </c:pt>
                <c:pt idx="40">
                  <c:v>-8.0956244474725495E-3</c:v>
                </c:pt>
                <c:pt idx="41">
                  <c:v>-9.2573604479976607E-3</c:v>
                </c:pt>
                <c:pt idx="42">
                  <c:v>3.8403497835271701E-3</c:v>
                </c:pt>
                <c:pt idx="43">
                  <c:v>-6.36678073010645E-3</c:v>
                </c:pt>
                <c:pt idx="44">
                  <c:v>-1.5750892386583899E-2</c:v>
                </c:pt>
                <c:pt idx="45">
                  <c:v>-1.5296824507966199E-2</c:v>
                </c:pt>
                <c:pt idx="46">
                  <c:v>-2.2261519887800198E-2</c:v>
                </c:pt>
                <c:pt idx="47">
                  <c:v>-2.2727698961721599E-2</c:v>
                </c:pt>
                <c:pt idx="48">
                  <c:v>-1.32759479435059E-2</c:v>
                </c:pt>
                <c:pt idx="49">
                  <c:v>-2.33666265960993E-2</c:v>
                </c:pt>
                <c:pt idx="50">
                  <c:v>-6.0286032605031603E-3</c:v>
                </c:pt>
                <c:pt idx="51">
                  <c:v>-1.4399154016329499E-2</c:v>
                </c:pt>
                <c:pt idx="52">
                  <c:v>-1.2312310396587599E-3</c:v>
                </c:pt>
                <c:pt idx="53">
                  <c:v>6.8600779577284799E-3</c:v>
                </c:pt>
                <c:pt idx="54">
                  <c:v>1.4843075857914299E-2</c:v>
                </c:pt>
                <c:pt idx="55">
                  <c:v>1.0654997859662001E-2</c:v>
                </c:pt>
                <c:pt idx="56">
                  <c:v>7.4290895971492396E-3</c:v>
                </c:pt>
                <c:pt idx="57">
                  <c:v>-2.6110892034707098E-2</c:v>
                </c:pt>
                <c:pt idx="58">
                  <c:v>-2.8080578158102401E-2</c:v>
                </c:pt>
                <c:pt idx="59">
                  <c:v>-1.83518139173534E-2</c:v>
                </c:pt>
                <c:pt idx="60">
                  <c:v>8.9280170921685401E-3</c:v>
                </c:pt>
                <c:pt idx="61">
                  <c:v>3.9742186715325797E-2</c:v>
                </c:pt>
                <c:pt idx="62">
                  <c:v>8.1452138550923703E-3</c:v>
                </c:pt>
                <c:pt idx="63">
                  <c:v>1.2746187534520399E-2</c:v>
                </c:pt>
                <c:pt idx="64">
                  <c:v>-4.01373117988144E-3</c:v>
                </c:pt>
                <c:pt idx="65">
                  <c:v>-5.7844490735295996E-3</c:v>
                </c:pt>
                <c:pt idx="66">
                  <c:v>-2.1796390741324199E-2</c:v>
                </c:pt>
                <c:pt idx="67">
                  <c:v>-1.32158097405966E-2</c:v>
                </c:pt>
                <c:pt idx="68">
                  <c:v>-1.5259031669921101E-2</c:v>
                </c:pt>
                <c:pt idx="69">
                  <c:v>-5.8524159786189998E-3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F1-44F4-9583-C9D9B9D73381}"/>
            </c:ext>
          </c:extLst>
        </c:ser>
        <c:ser>
          <c:idx val="6"/>
          <c:order val="5"/>
          <c:tx>
            <c:strRef>
              <c:f>EA_rawshocks_with_text_final!$AX$1</c:f>
              <c:strCache>
                <c:ptCount val="1"/>
                <c:pt idx="0">
                  <c:v>Anticipated (t+5|t)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EA_rawshocks_with_text_final!$AR$2:$AR$132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EA_rawshocks_with_text_final!$AX$2:$AX$132</c:f>
              <c:numCache>
                <c:formatCode>0.00E+00</c:formatCode>
                <c:ptCount val="131"/>
                <c:pt idx="0">
                  <c:v>-2.2267660133698201E-15</c:v>
                </c:pt>
                <c:pt idx="1">
                  <c:v>-2.1318954583823001E-15</c:v>
                </c:pt>
                <c:pt idx="2">
                  <c:v>-2.40710861685175E-15</c:v>
                </c:pt>
                <c:pt idx="3">
                  <c:v>-2.4845698980406498E-15</c:v>
                </c:pt>
                <c:pt idx="4">
                  <c:v>-2.5269650566543102E-15</c:v>
                </c:pt>
                <c:pt idx="5">
                  <c:v>-1.8020480672583499E-15</c:v>
                </c:pt>
                <c:pt idx="6">
                  <c:v>-2.06421647796101E-15</c:v>
                </c:pt>
                <c:pt idx="7">
                  <c:v>4.7491528835860702E-3</c:v>
                </c:pt>
                <c:pt idx="8">
                  <c:v>2.0473859939250001E-2</c:v>
                </c:pt>
                <c:pt idx="9">
                  <c:v>1.4855620296338801E-2</c:v>
                </c:pt>
                <c:pt idx="10">
                  <c:v>1.15788077846075E-2</c:v>
                </c:pt>
                <c:pt idx="11">
                  <c:v>1.761825356611E-2</c:v>
                </c:pt>
                <c:pt idx="12">
                  <c:v>5.8323897679328799E-3</c:v>
                </c:pt>
                <c:pt idx="13">
                  <c:v>-9.0953215606401003E-3</c:v>
                </c:pt>
                <c:pt idx="14">
                  <c:v>-2.7252132216555001E-3</c:v>
                </c:pt>
                <c:pt idx="15">
                  <c:v>8.4887596903045395E-3</c:v>
                </c:pt>
                <c:pt idx="16">
                  <c:v>1.8442797033485399E-2</c:v>
                </c:pt>
                <c:pt idx="17">
                  <c:v>2.5735527769219599E-2</c:v>
                </c:pt>
                <c:pt idx="18">
                  <c:v>-3.3335034823260999E-3</c:v>
                </c:pt>
                <c:pt idx="19">
                  <c:v>-1.5538949416107801E-2</c:v>
                </c:pt>
                <c:pt idx="20">
                  <c:v>-1.58730229547689E-2</c:v>
                </c:pt>
                <c:pt idx="21">
                  <c:v>-1.5820559235370599E-2</c:v>
                </c:pt>
                <c:pt idx="22">
                  <c:v>-1.5643877008115498E-2</c:v>
                </c:pt>
                <c:pt idx="23">
                  <c:v>-7.7959018512562201E-3</c:v>
                </c:pt>
                <c:pt idx="24">
                  <c:v>-1.2889374624605199E-3</c:v>
                </c:pt>
                <c:pt idx="25">
                  <c:v>-9.2651156479417792E-3</c:v>
                </c:pt>
                <c:pt idx="26">
                  <c:v>-4.4467807962507398E-3</c:v>
                </c:pt>
                <c:pt idx="27">
                  <c:v>-5.0207309344443504E-4</c:v>
                </c:pt>
                <c:pt idx="28">
                  <c:v>4.1764029214087098E-3</c:v>
                </c:pt>
                <c:pt idx="29">
                  <c:v>1.5460289927887999E-2</c:v>
                </c:pt>
                <c:pt idx="30">
                  <c:v>1.67441029355589E-3</c:v>
                </c:pt>
                <c:pt idx="31">
                  <c:v>1.1721127858108899E-2</c:v>
                </c:pt>
                <c:pt idx="32">
                  <c:v>1.45496978630913E-2</c:v>
                </c:pt>
                <c:pt idx="33">
                  <c:v>4.4184659474622197E-3</c:v>
                </c:pt>
                <c:pt idx="34">
                  <c:v>1.3392111807329399E-2</c:v>
                </c:pt>
                <c:pt idx="35">
                  <c:v>1.2567697456115201E-5</c:v>
                </c:pt>
                <c:pt idx="36">
                  <c:v>2.3789635973619498E-3</c:v>
                </c:pt>
                <c:pt idx="37">
                  <c:v>-1.7754652258318499E-3</c:v>
                </c:pt>
                <c:pt idx="38">
                  <c:v>-7.7083415792309198E-3</c:v>
                </c:pt>
                <c:pt idx="39">
                  <c:v>-6.7020924432843196E-3</c:v>
                </c:pt>
                <c:pt idx="40">
                  <c:v>-8.7374120504347796E-3</c:v>
                </c:pt>
                <c:pt idx="41">
                  <c:v>-9.2524505799221994E-3</c:v>
                </c:pt>
                <c:pt idx="42">
                  <c:v>2.28523677754969E-3</c:v>
                </c:pt>
                <c:pt idx="43">
                  <c:v>-6.4466554363746698E-3</c:v>
                </c:pt>
                <c:pt idx="44">
                  <c:v>-1.3137501851749901E-2</c:v>
                </c:pt>
                <c:pt idx="45">
                  <c:v>-1.3457264156163801E-2</c:v>
                </c:pt>
                <c:pt idx="46">
                  <c:v>-1.9428840098438802E-2</c:v>
                </c:pt>
                <c:pt idx="47">
                  <c:v>-1.96194498768506E-2</c:v>
                </c:pt>
                <c:pt idx="48">
                  <c:v>-1.2405590356812201E-2</c:v>
                </c:pt>
                <c:pt idx="49">
                  <c:v>-2.0263573143752201E-2</c:v>
                </c:pt>
                <c:pt idx="50">
                  <c:v>-5.8334468179663396E-3</c:v>
                </c:pt>
                <c:pt idx="51">
                  <c:v>-1.2414623617349199E-2</c:v>
                </c:pt>
                <c:pt idx="52">
                  <c:v>-1.74963522073951E-3</c:v>
                </c:pt>
                <c:pt idx="53">
                  <c:v>3.50231375846449E-3</c:v>
                </c:pt>
                <c:pt idx="54">
                  <c:v>8.9871566327449706E-3</c:v>
                </c:pt>
                <c:pt idx="55">
                  <c:v>5.3198716850731201E-3</c:v>
                </c:pt>
                <c:pt idx="56">
                  <c:v>3.9739709928798602E-3</c:v>
                </c:pt>
                <c:pt idx="57">
                  <c:v>-2.2055694261354401E-2</c:v>
                </c:pt>
                <c:pt idx="58">
                  <c:v>-2.2753427647530699E-2</c:v>
                </c:pt>
                <c:pt idx="59">
                  <c:v>2.6136925326860302E-3</c:v>
                </c:pt>
                <c:pt idx="60">
                  <c:v>2.72630324219055E-2</c:v>
                </c:pt>
                <c:pt idx="61">
                  <c:v>1.11669829822929E-2</c:v>
                </c:pt>
                <c:pt idx="62">
                  <c:v>5.9915565741759597E-3</c:v>
                </c:pt>
                <c:pt idx="63">
                  <c:v>2.8924204517759098E-3</c:v>
                </c:pt>
                <c:pt idx="64">
                  <c:v>-2.90693712937068E-3</c:v>
                </c:pt>
                <c:pt idx="65">
                  <c:v>-1.4961585912818201E-2</c:v>
                </c:pt>
                <c:pt idx="66">
                  <c:v>-1.1597694335807899E-2</c:v>
                </c:pt>
                <c:pt idx="67">
                  <c:v>-7.6369898242944299E-3</c:v>
                </c:pt>
                <c:pt idx="68">
                  <c:v>-8.0980005813044691E-3</c:v>
                </c:pt>
                <c:pt idx="69">
                  <c:v>-3.2937908317254199E-3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F1-44F4-9583-C9D9B9D73381}"/>
            </c:ext>
          </c:extLst>
        </c:ser>
        <c:ser>
          <c:idx val="7"/>
          <c:order val="6"/>
          <c:tx>
            <c:strRef>
              <c:f>EA_rawshocks_with_text_final!$AY$1</c:f>
              <c:strCache>
                <c:ptCount val="1"/>
                <c:pt idx="0">
                  <c:v>Anticipated (t+6|t)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EA_rawshocks_with_text_final!$AR$2:$AR$132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EA_rawshocks_with_text_final!$AY$2:$AY$132</c:f>
              <c:numCache>
                <c:formatCode>0.00E+00</c:formatCode>
                <c:ptCount val="131"/>
                <c:pt idx="0">
                  <c:v>-1.55632651329818E-16</c:v>
                </c:pt>
                <c:pt idx="1">
                  <c:v>2.63672189933829E-17</c:v>
                </c:pt>
                <c:pt idx="2">
                  <c:v>-2.61426787426237E-16</c:v>
                </c:pt>
                <c:pt idx="3">
                  <c:v>-2.63741954753108E-16</c:v>
                </c:pt>
                <c:pt idx="4">
                  <c:v>-2.4100112601369101E-16</c:v>
                </c:pt>
                <c:pt idx="5">
                  <c:v>2.77251862471945E-17</c:v>
                </c:pt>
                <c:pt idx="6">
                  <c:v>-1.9727100801273601E-16</c:v>
                </c:pt>
                <c:pt idx="7">
                  <c:v>4.8688031840390502E-3</c:v>
                </c:pt>
                <c:pt idx="8">
                  <c:v>2.2781570813233301E-2</c:v>
                </c:pt>
                <c:pt idx="9">
                  <c:v>1.73607111818792E-2</c:v>
                </c:pt>
                <c:pt idx="10">
                  <c:v>1.47258127515391E-2</c:v>
                </c:pt>
                <c:pt idx="11">
                  <c:v>1.8662960536027499E-2</c:v>
                </c:pt>
                <c:pt idx="12">
                  <c:v>7.27113006236058E-3</c:v>
                </c:pt>
                <c:pt idx="13">
                  <c:v>-7.4111867818483102E-3</c:v>
                </c:pt>
                <c:pt idx="14">
                  <c:v>-2.6090900674959699E-3</c:v>
                </c:pt>
                <c:pt idx="15">
                  <c:v>8.0079965605882198E-3</c:v>
                </c:pt>
                <c:pt idx="16">
                  <c:v>1.78957054776391E-2</c:v>
                </c:pt>
                <c:pt idx="17">
                  <c:v>2.31709975826155E-2</c:v>
                </c:pt>
                <c:pt idx="18">
                  <c:v>-4.0983190522255897E-3</c:v>
                </c:pt>
                <c:pt idx="19">
                  <c:v>-1.35512854039562E-2</c:v>
                </c:pt>
                <c:pt idx="20">
                  <c:v>-1.4198597703980499E-2</c:v>
                </c:pt>
                <c:pt idx="21">
                  <c:v>-1.4901572920317799E-2</c:v>
                </c:pt>
                <c:pt idx="22">
                  <c:v>-1.4838968477251999E-2</c:v>
                </c:pt>
                <c:pt idx="23">
                  <c:v>-7.7673557517737501E-3</c:v>
                </c:pt>
                <c:pt idx="24">
                  <c:v>-2.9267718725164301E-3</c:v>
                </c:pt>
                <c:pt idx="25">
                  <c:v>-9.4139004550053001E-3</c:v>
                </c:pt>
                <c:pt idx="26">
                  <c:v>-4.9134828316064602E-3</c:v>
                </c:pt>
                <c:pt idx="27">
                  <c:v>-1.63189364510644E-3</c:v>
                </c:pt>
                <c:pt idx="28">
                  <c:v>2.2782925008483202E-3</c:v>
                </c:pt>
                <c:pt idx="29">
                  <c:v>1.15825236752979E-2</c:v>
                </c:pt>
                <c:pt idx="30">
                  <c:v>-7.93694701661729E-4</c:v>
                </c:pt>
                <c:pt idx="31">
                  <c:v>7.5540169389795003E-3</c:v>
                </c:pt>
                <c:pt idx="32">
                  <c:v>1.02874642415656E-2</c:v>
                </c:pt>
                <c:pt idx="33">
                  <c:v>2.5955655482279199E-3</c:v>
                </c:pt>
                <c:pt idx="34">
                  <c:v>9.6640638204375899E-3</c:v>
                </c:pt>
                <c:pt idx="35">
                  <c:v>-2.2356307892485898E-3</c:v>
                </c:pt>
                <c:pt idx="36">
                  <c:v>-6.7399137956840804E-4</c:v>
                </c:pt>
                <c:pt idx="37">
                  <c:v>-3.8750120908195101E-3</c:v>
                </c:pt>
                <c:pt idx="38">
                  <c:v>-8.7016960420974992E-3</c:v>
                </c:pt>
                <c:pt idx="39">
                  <c:v>-7.3758496218715996E-3</c:v>
                </c:pt>
                <c:pt idx="40">
                  <c:v>-8.4607272454566493E-3</c:v>
                </c:pt>
                <c:pt idx="41">
                  <c:v>-8.4099722107944305E-3</c:v>
                </c:pt>
                <c:pt idx="42">
                  <c:v>1.58215500634023E-3</c:v>
                </c:pt>
                <c:pt idx="43">
                  <c:v>-5.8860757855745101E-3</c:v>
                </c:pt>
                <c:pt idx="44">
                  <c:v>-9.9376661046039708E-3</c:v>
                </c:pt>
                <c:pt idx="45">
                  <c:v>-1.0955442406345601E-2</c:v>
                </c:pt>
                <c:pt idx="46">
                  <c:v>-1.5797211224214999E-2</c:v>
                </c:pt>
                <c:pt idx="47">
                  <c:v>-1.60986447465888E-2</c:v>
                </c:pt>
                <c:pt idx="48">
                  <c:v>-1.08070418674963E-2</c:v>
                </c:pt>
                <c:pt idx="49">
                  <c:v>-1.7810862391938999E-2</c:v>
                </c:pt>
                <c:pt idx="50">
                  <c:v>-6.3113752544428697E-3</c:v>
                </c:pt>
                <c:pt idx="51">
                  <c:v>-1.1429923739358401E-2</c:v>
                </c:pt>
                <c:pt idx="52">
                  <c:v>-3.30540605986756E-3</c:v>
                </c:pt>
                <c:pt idx="53">
                  <c:v>7.0669299155421599E-4</c:v>
                </c:pt>
                <c:pt idx="54">
                  <c:v>4.3231284601443799E-3</c:v>
                </c:pt>
                <c:pt idx="55">
                  <c:v>1.0304913934177299E-3</c:v>
                </c:pt>
                <c:pt idx="56">
                  <c:v>1.14412389147376E-3</c:v>
                </c:pt>
                <c:pt idx="57">
                  <c:v>-1.9951832587264601E-2</c:v>
                </c:pt>
                <c:pt idx="58">
                  <c:v>-1.9847768355553099E-2</c:v>
                </c:pt>
                <c:pt idx="59">
                  <c:v>2.04851648721735E-2</c:v>
                </c:pt>
                <c:pt idx="60">
                  <c:v>3.5348685536075201E-3</c:v>
                </c:pt>
                <c:pt idx="61">
                  <c:v>7.8201314869196792E-3</c:v>
                </c:pt>
                <c:pt idx="62">
                  <c:v>-2.4869440103947901E-3</c:v>
                </c:pt>
                <c:pt idx="63">
                  <c:v>3.81324182105971E-3</c:v>
                </c:pt>
                <c:pt idx="64">
                  <c:v>-8.63401377754653E-3</c:v>
                </c:pt>
                <c:pt idx="65">
                  <c:v>-5.3626113645082402E-3</c:v>
                </c:pt>
                <c:pt idx="66">
                  <c:v>-5.8128839275354898E-3</c:v>
                </c:pt>
                <c:pt idx="67">
                  <c:v>-1.9723235548954401E-3</c:v>
                </c:pt>
                <c:pt idx="68">
                  <c:v>-4.9361232806307302E-3</c:v>
                </c:pt>
                <c:pt idx="69">
                  <c:v>1.1952302463265601E-3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F1-44F4-9583-C9D9B9D7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EA_rawshocks_with_text_final!$AZ$1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EA_rawshocks_with_text_final!$AR$2:$AR$132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EA_rawshocks_with_text_final!$AZ$2:$AZ$132</c:f>
              <c:numCache>
                <c:formatCode>General</c:formatCode>
                <c:ptCount val="131"/>
                <c:pt idx="0">
                  <c:v>-2.4990917942311931E-2</c:v>
                </c:pt>
                <c:pt idx="1">
                  <c:v>-0.11419290290127654</c:v>
                </c:pt>
                <c:pt idx="2">
                  <c:v>-9.047808047127015E-3</c:v>
                </c:pt>
                <c:pt idx="3">
                  <c:v>-8.9819542168642907E-2</c:v>
                </c:pt>
                <c:pt idx="4">
                  <c:v>-0.14491432837813706</c:v>
                </c:pt>
                <c:pt idx="5">
                  <c:v>6.5417108614723898E-2</c:v>
                </c:pt>
                <c:pt idx="6">
                  <c:v>9.8499101159227248E-2</c:v>
                </c:pt>
                <c:pt idx="7">
                  <c:v>5.4776225996233116E-3</c:v>
                </c:pt>
                <c:pt idx="8">
                  <c:v>3.0904348642565097E-3</c:v>
                </c:pt>
                <c:pt idx="9">
                  <c:v>9.8391968510357808E-2</c:v>
                </c:pt>
                <c:pt idx="10">
                  <c:v>8.5427502225857557E-2</c:v>
                </c:pt>
                <c:pt idx="11">
                  <c:v>0.15697577985175626</c:v>
                </c:pt>
                <c:pt idx="12">
                  <c:v>-3.4267187015066015E-2</c:v>
                </c:pt>
                <c:pt idx="13">
                  <c:v>-6.9478869313773423E-2</c:v>
                </c:pt>
                <c:pt idx="14">
                  <c:v>2.4501044790677561E-2</c:v>
                </c:pt>
                <c:pt idx="15">
                  <c:v>6.2318447065242734E-2</c:v>
                </c:pt>
                <c:pt idx="16">
                  <c:v>7.5260486465139192E-2</c:v>
                </c:pt>
                <c:pt idx="17">
                  <c:v>0.27917151150949537</c:v>
                </c:pt>
                <c:pt idx="18">
                  <c:v>5.202539719178613E-2</c:v>
                </c:pt>
                <c:pt idx="19">
                  <c:v>-8.3896699823907184E-2</c:v>
                </c:pt>
                <c:pt idx="20">
                  <c:v>-0.1034982661628199</c:v>
                </c:pt>
                <c:pt idx="21">
                  <c:v>6.4121864221556538E-2</c:v>
                </c:pt>
                <c:pt idx="22">
                  <c:v>6.4204985306162338E-2</c:v>
                </c:pt>
                <c:pt idx="23">
                  <c:v>0.16068973572696538</c:v>
                </c:pt>
                <c:pt idx="24">
                  <c:v>0.29617664604836469</c:v>
                </c:pt>
                <c:pt idx="25">
                  <c:v>0.12837809783236054</c:v>
                </c:pt>
                <c:pt idx="26">
                  <c:v>0.122836618544628</c:v>
                </c:pt>
                <c:pt idx="27">
                  <c:v>0.15132558071253835</c:v>
                </c:pt>
                <c:pt idx="28">
                  <c:v>0.32837051695727099</c:v>
                </c:pt>
                <c:pt idx="29">
                  <c:v>0.30593063891770272</c:v>
                </c:pt>
                <c:pt idx="30">
                  <c:v>0.14556097901152937</c:v>
                </c:pt>
                <c:pt idx="31">
                  <c:v>0.22497045534330132</c:v>
                </c:pt>
                <c:pt idx="32">
                  <c:v>0.37658666483849862</c:v>
                </c:pt>
                <c:pt idx="33">
                  <c:v>9.2453482654893393E-2</c:v>
                </c:pt>
                <c:pt idx="34">
                  <c:v>0.2492167873676748</c:v>
                </c:pt>
                <c:pt idx="35">
                  <c:v>0.12735638864662166</c:v>
                </c:pt>
                <c:pt idx="36">
                  <c:v>6.4939006336968558E-2</c:v>
                </c:pt>
                <c:pt idx="37">
                  <c:v>7.1062361287513143E-2</c:v>
                </c:pt>
                <c:pt idx="38">
                  <c:v>5.6142775729822278E-2</c:v>
                </c:pt>
                <c:pt idx="39">
                  <c:v>-1.3547007482354949E-2</c:v>
                </c:pt>
                <c:pt idx="40">
                  <c:v>-3.9990332294478813E-2</c:v>
                </c:pt>
                <c:pt idx="41">
                  <c:v>-6.0485728173413196E-2</c:v>
                </c:pt>
                <c:pt idx="42">
                  <c:v>6.7222602627622724E-2</c:v>
                </c:pt>
                <c:pt idx="43">
                  <c:v>-7.4814110612804505E-2</c:v>
                </c:pt>
                <c:pt idx="44">
                  <c:v>-0.13883587836807318</c:v>
                </c:pt>
                <c:pt idx="45">
                  <c:v>-0.23337656086780229</c:v>
                </c:pt>
                <c:pt idx="46">
                  <c:v>-0.18861420103805049</c:v>
                </c:pt>
                <c:pt idx="47">
                  <c:v>-0.23607985664787923</c:v>
                </c:pt>
                <c:pt idx="48">
                  <c:v>-0.16745472990532528</c:v>
                </c:pt>
                <c:pt idx="49">
                  <c:v>-0.22937983769867101</c:v>
                </c:pt>
                <c:pt idx="50">
                  <c:v>-0.13526649213822908</c:v>
                </c:pt>
                <c:pt idx="51">
                  <c:v>-0.13905688152805448</c:v>
                </c:pt>
                <c:pt idx="52">
                  <c:v>0.26981759861878424</c:v>
                </c:pt>
                <c:pt idx="53">
                  <c:v>0.52490640034339742</c:v>
                </c:pt>
                <c:pt idx="54">
                  <c:v>0.77679147522666936</c:v>
                </c:pt>
                <c:pt idx="55">
                  <c:v>0.74337187737987154</c:v>
                </c:pt>
                <c:pt idx="56">
                  <c:v>0.37483471896251858</c:v>
                </c:pt>
                <c:pt idx="57">
                  <c:v>-0.69210764932044044</c:v>
                </c:pt>
                <c:pt idx="58">
                  <c:v>-0.63331789577363218</c:v>
                </c:pt>
                <c:pt idx="59">
                  <c:v>-0.16590241401606617</c:v>
                </c:pt>
                <c:pt idx="60">
                  <c:v>-0.24764293335001253</c:v>
                </c:pt>
                <c:pt idx="61">
                  <c:v>-0.13943599482038616</c:v>
                </c:pt>
                <c:pt idx="62">
                  <c:v>3.1622008689860835E-2</c:v>
                </c:pt>
                <c:pt idx="63">
                  <c:v>0.32488393425034717</c:v>
                </c:pt>
                <c:pt idx="64">
                  <c:v>0.10329344530209383</c:v>
                </c:pt>
                <c:pt idx="65">
                  <c:v>7.3540805253615046E-2</c:v>
                </c:pt>
                <c:pt idx="66">
                  <c:v>2.7157159308624133E-2</c:v>
                </c:pt>
                <c:pt idx="67">
                  <c:v>9.98118893107931E-2</c:v>
                </c:pt>
                <c:pt idx="68">
                  <c:v>-0.11252764461240715</c:v>
                </c:pt>
                <c:pt idx="69">
                  <c:v>9.8394770663805375E-3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F1-44F4-9583-C9D9B9D7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  <a:endParaRPr lang="en-US" sz="10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7.5129986114753189E-2"/>
          <c:y val="1.7361120854390507E-2"/>
          <c:w val="0.83426098675528004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EA_rawshocks_with_text!$AT$1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EA_rawshocks_with_text!$AT$2:$AT$132</c:f>
              <c:numCache>
                <c:formatCode>0.00E+00</c:formatCode>
                <c:ptCount val="131"/>
                <c:pt idx="0">
                  <c:v>-2.4990917942303702E-2</c:v>
                </c:pt>
                <c:pt idx="1">
                  <c:v>-0.11419290290127</c:v>
                </c:pt>
                <c:pt idx="2">
                  <c:v>-9.0478080471159093E-3</c:v>
                </c:pt>
                <c:pt idx="3">
                  <c:v>-8.9819542168629002E-2</c:v>
                </c:pt>
                <c:pt idx="4">
                  <c:v>-0.14491432837811799</c:v>
                </c:pt>
                <c:pt idx="5">
                  <c:v>6.54171086147394E-2</c:v>
                </c:pt>
                <c:pt idx="6">
                  <c:v>9.8499101159246996E-2</c:v>
                </c:pt>
                <c:pt idx="7">
                  <c:v>1.7668286999281201E-2</c:v>
                </c:pt>
                <c:pt idx="8">
                  <c:v>-0.21119259737476601</c:v>
                </c:pt>
                <c:pt idx="9">
                  <c:v>-2.7768160911512602E-2</c:v>
                </c:pt>
                <c:pt idx="10">
                  <c:v>2.6948247303760699E-2</c:v>
                </c:pt>
                <c:pt idx="11">
                  <c:v>6.2528698771621302E-2</c:v>
                </c:pt>
                <c:pt idx="12">
                  <c:v>-4.1806314749415402E-2</c:v>
                </c:pt>
                <c:pt idx="13">
                  <c:v>2.6291022304074298E-4</c:v>
                </c:pt>
                <c:pt idx="14">
                  <c:v>5.9432247091283003E-2</c:v>
                </c:pt>
                <c:pt idx="15">
                  <c:v>4.26904542872781E-2</c:v>
                </c:pt>
                <c:pt idx="16">
                  <c:v>-2.0559393152613601E-2</c:v>
                </c:pt>
                <c:pt idx="17">
                  <c:v>0.143008216601543</c:v>
                </c:pt>
                <c:pt idx="18">
                  <c:v>0.13236237018913499</c:v>
                </c:pt>
                <c:pt idx="19">
                  <c:v>8.43407568231586E-2</c:v>
                </c:pt>
                <c:pt idx="20">
                  <c:v>-2.84894525700429E-2</c:v>
                </c:pt>
                <c:pt idx="21">
                  <c:v>0.13316222068410299</c:v>
                </c:pt>
                <c:pt idx="22">
                  <c:v>0.124236900254334</c:v>
                </c:pt>
                <c:pt idx="23">
                  <c:v>0.18903261558874301</c:v>
                </c:pt>
                <c:pt idx="24">
                  <c:v>0.26863732531501</c:v>
                </c:pt>
                <c:pt idx="25">
                  <c:v>0.158751939138048</c:v>
                </c:pt>
                <c:pt idx="26">
                  <c:v>0.13650560478849399</c:v>
                </c:pt>
                <c:pt idx="27">
                  <c:v>0.13299804474565399</c:v>
                </c:pt>
                <c:pt idx="28">
                  <c:v>0.27751354444445298</c:v>
                </c:pt>
                <c:pt idx="29">
                  <c:v>0.17781995286097399</c:v>
                </c:pt>
                <c:pt idx="30">
                  <c:v>0.102443780762229</c:v>
                </c:pt>
                <c:pt idx="31">
                  <c:v>0.10405252587354399</c:v>
                </c:pt>
                <c:pt idx="32">
                  <c:v>0.24105884806757599</c:v>
                </c:pt>
                <c:pt idx="33">
                  <c:v>6.1048571799659598E-2</c:v>
                </c:pt>
                <c:pt idx="34">
                  <c:v>0.123004933412604</c:v>
                </c:pt>
                <c:pt idx="35">
                  <c:v>0.112318958007877</c:v>
                </c:pt>
                <c:pt idx="36">
                  <c:v>1.9373625681624301E-2</c:v>
                </c:pt>
                <c:pt idx="37">
                  <c:v>4.1393981698760199E-2</c:v>
                </c:pt>
                <c:pt idx="38">
                  <c:v>8.08803366549041E-2</c:v>
                </c:pt>
                <c:pt idx="39">
                  <c:v>1.18545827348343E-2</c:v>
                </c:pt>
                <c:pt idx="40">
                  <c:v>4.7772178479286602E-4</c:v>
                </c:pt>
                <c:pt idx="41">
                  <c:v>-5.3846154197835401E-3</c:v>
                </c:pt>
                <c:pt idx="42">
                  <c:v>2.7674623693728799E-2</c:v>
                </c:pt>
                <c:pt idx="43">
                  <c:v>-4.7190922647352203E-2</c:v>
                </c:pt>
                <c:pt idx="44">
                  <c:v>-3.5272544281394903E-2</c:v>
                </c:pt>
                <c:pt idx="45">
                  <c:v>-0.13647831511386299</c:v>
                </c:pt>
                <c:pt idx="46">
                  <c:v>-5.3144367706255302E-2</c:v>
                </c:pt>
                <c:pt idx="47">
                  <c:v>-0.102037412542772</c:v>
                </c:pt>
                <c:pt idx="48">
                  <c:v>-9.8429155042303207E-2</c:v>
                </c:pt>
                <c:pt idx="49">
                  <c:v>-7.8116455584404595E-2</c:v>
                </c:pt>
                <c:pt idx="50">
                  <c:v>-0.105530013140224</c:v>
                </c:pt>
                <c:pt idx="51">
                  <c:v>-4.8879620212975802E-2</c:v>
                </c:pt>
                <c:pt idx="52">
                  <c:v>0.25549312764432103</c:v>
                </c:pt>
                <c:pt idx="53">
                  <c:v>0.44566547179567001</c:v>
                </c:pt>
                <c:pt idx="54">
                  <c:v>0.638207091863357</c:v>
                </c:pt>
                <c:pt idx="55">
                  <c:v>0.58428135466330999</c:v>
                </c:pt>
                <c:pt idx="56">
                  <c:v>0.26997458306090899</c:v>
                </c:pt>
                <c:pt idx="57">
                  <c:v>-0.52720721617412603</c:v>
                </c:pt>
                <c:pt idx="58">
                  <c:v>-0.44702695287873001</c:v>
                </c:pt>
                <c:pt idx="59">
                  <c:v>-0.106449297655619</c:v>
                </c:pt>
                <c:pt idx="60">
                  <c:v>-0.24082499018470899</c:v>
                </c:pt>
                <c:pt idx="61">
                  <c:v>-0.26002079553936802</c:v>
                </c:pt>
                <c:pt idx="62">
                  <c:v>-8.4684901935361906E-2</c:v>
                </c:pt>
                <c:pt idx="63">
                  <c:v>0.19504715455560701</c:v>
                </c:pt>
                <c:pt idx="64">
                  <c:v>6.7853325056823205E-2</c:v>
                </c:pt>
                <c:pt idx="65">
                  <c:v>9.7175789513415295E-2</c:v>
                </c:pt>
                <c:pt idx="66">
                  <c:v>7.2230044057408405E-2</c:v>
                </c:pt>
                <c:pt idx="67">
                  <c:v>0.14282199116419</c:v>
                </c:pt>
                <c:pt idx="68">
                  <c:v>-6.4293396076666497E-3</c:v>
                </c:pt>
                <c:pt idx="69">
                  <c:v>7.5541036338766396E-2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7-40D4-ABF6-E4FBBDCDB0FD}"/>
            </c:ext>
          </c:extLst>
        </c:ser>
        <c:ser>
          <c:idx val="2"/>
          <c:order val="1"/>
          <c:tx>
            <c:strRef>
              <c:f>EA_rawshocks_with_text!#REF!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57-40D4-ABF6-E4FBBDCD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-1.559856410158017E-3</c:v>
                </c:pt>
                <c:pt idx="8">
                  <c:v>-1.5436482319257627E-2</c:v>
                </c:pt>
                <c:pt idx="9">
                  <c:v>-1.8279258873167295E-2</c:v>
                </c:pt>
                <c:pt idx="10">
                  <c:v>-1.4592298888053676E-2</c:v>
                </c:pt>
                <c:pt idx="11">
                  <c:v>-1.2775667409091959E-2</c:v>
                </c:pt>
                <c:pt idx="12">
                  <c:v>-6.4568300014184177E-3</c:v>
                </c:pt>
                <c:pt idx="13">
                  <c:v>-3.5124265595750104E-3</c:v>
                </c:pt>
                <c:pt idx="14">
                  <c:v>-5.4674058921194701E-3</c:v>
                </c:pt>
                <c:pt idx="15">
                  <c:v>-9.4936614327365172E-3</c:v>
                </c:pt>
                <c:pt idx="16">
                  <c:v>-1.5209342942963494E-2</c:v>
                </c:pt>
                <c:pt idx="17">
                  <c:v>-2.5277351443032746E-2</c:v>
                </c:pt>
                <c:pt idx="18">
                  <c:v>-2.3424319709040152E-2</c:v>
                </c:pt>
                <c:pt idx="19">
                  <c:v>-1.5881580286559498E-2</c:v>
                </c:pt>
                <c:pt idx="20">
                  <c:v>-1.1227988114282177E-2</c:v>
                </c:pt>
                <c:pt idx="21">
                  <c:v>-1.2989917950175784E-2</c:v>
                </c:pt>
                <c:pt idx="22">
                  <c:v>-1.2118231217430683E-2</c:v>
                </c:pt>
                <c:pt idx="23">
                  <c:v>-1.3886348644040302E-2</c:v>
                </c:pt>
                <c:pt idx="24">
                  <c:v>-2.0556152186197628E-2</c:v>
                </c:pt>
                <c:pt idx="25">
                  <c:v>-2.2627687957766169E-2</c:v>
                </c:pt>
                <c:pt idx="26">
                  <c:v>-2.3068791103847786E-2</c:v>
                </c:pt>
                <c:pt idx="27">
                  <c:v>-2.5020335663199132E-2</c:v>
                </c:pt>
                <c:pt idx="28">
                  <c:v>-3.2422596139650033E-2</c:v>
                </c:pt>
                <c:pt idx="29">
                  <c:v>-3.4418411336268072E-2</c:v>
                </c:pt>
                <c:pt idx="30">
                  <c:v>-3.2366173615974159E-2</c:v>
                </c:pt>
                <c:pt idx="31">
                  <c:v>-3.1300509696350724E-2</c:v>
                </c:pt>
                <c:pt idx="32">
                  <c:v>-3.3259933428108533E-2</c:v>
                </c:pt>
                <c:pt idx="33">
                  <c:v>-2.9450075468199048E-2</c:v>
                </c:pt>
                <c:pt idx="34">
                  <c:v>-2.8276613713624409E-2</c:v>
                </c:pt>
                <c:pt idx="35">
                  <c:v>-2.5392344932969484E-2</c:v>
                </c:pt>
                <c:pt idx="36">
                  <c:v>-2.2010090626293329E-2</c:v>
                </c:pt>
                <c:pt idx="37">
                  <c:v>-1.9078475047844757E-2</c:v>
                </c:pt>
                <c:pt idx="38">
                  <c:v>-1.7925005817000503E-2</c:v>
                </c:pt>
                <c:pt idx="39">
                  <c:v>-1.3450614804725654E-2</c:v>
                </c:pt>
                <c:pt idx="40">
                  <c:v>-1.0116572573398624E-2</c:v>
                </c:pt>
                <c:pt idx="41">
                  <c:v>-7.9556938984517017E-3</c:v>
                </c:pt>
                <c:pt idx="42">
                  <c:v>-5.6878372273150291E-3</c:v>
                </c:pt>
                <c:pt idx="43">
                  <c:v>-2.0403262329412586E-3</c:v>
                </c:pt>
                <c:pt idx="44">
                  <c:v>2.1096147863704437E-3</c:v>
                </c:pt>
                <c:pt idx="45">
                  <c:v>6.6888115226272568E-3</c:v>
                </c:pt>
                <c:pt idx="46">
                  <c:v>8.2264001262585054E-3</c:v>
                </c:pt>
                <c:pt idx="47">
                  <c:v>1.1069089692278308E-2</c:v>
                </c:pt>
                <c:pt idx="48">
                  <c:v>1.181889757116171E-2</c:v>
                </c:pt>
                <c:pt idx="49">
                  <c:v>1.5241705019480925E-2</c:v>
                </c:pt>
                <c:pt idx="50">
                  <c:v>1.9068460664424268E-2</c:v>
                </c:pt>
                <c:pt idx="51">
                  <c:v>1.7690633652083551E-2</c:v>
                </c:pt>
                <c:pt idx="52">
                  <c:v>8.2571798516100706E-3</c:v>
                </c:pt>
                <c:pt idx="53">
                  <c:v>-4.5560761767561714E-3</c:v>
                </c:pt>
                <c:pt idx="54">
                  <c:v>-8.2305467437089434E-3</c:v>
                </c:pt>
                <c:pt idx="55">
                  <c:v>-2.5011662226446497E-2</c:v>
                </c:pt>
                <c:pt idx="56">
                  <c:v>-3.1903552817675353E-2</c:v>
                </c:pt>
                <c:pt idx="57">
                  <c:v>-1.1865165269156801E-2</c:v>
                </c:pt>
                <c:pt idx="58">
                  <c:v>8.387530250628647E-3</c:v>
                </c:pt>
                <c:pt idx="59">
                  <c:v>1.3245793810442427E-2</c:v>
                </c:pt>
                <c:pt idx="60">
                  <c:v>2.1090284250557083E-2</c:v>
                </c:pt>
                <c:pt idx="61">
                  <c:v>2.2193670065848152E-2</c:v>
                </c:pt>
                <c:pt idx="62">
                  <c:v>2.363487534616264E-2</c:v>
                </c:pt>
                <c:pt idx="63">
                  <c:v>1.4809727694395751E-2</c:v>
                </c:pt>
                <c:pt idx="64">
                  <c:v>6.4563077082833084E-3</c:v>
                </c:pt>
                <c:pt idx="65">
                  <c:v>1.7720018380460341E-3</c:v>
                </c:pt>
                <c:pt idx="66">
                  <c:v>-3.5367500921618979E-3</c:v>
                </c:pt>
                <c:pt idx="67">
                  <c:v>-1.2899442643673546E-2</c:v>
                </c:pt>
                <c:pt idx="68">
                  <c:v>-1.3057767264135718E-2</c:v>
                </c:pt>
                <c:pt idx="69">
                  <c:v>-1.7712774289334723E-2</c:v>
                </c:pt>
                <c:pt idx="70">
                  <c:v>-1.9696316640137192E-2</c:v>
                </c:pt>
                <c:pt idx="71">
                  <c:v>-2.0616958235653772E-2</c:v>
                </c:pt>
                <c:pt idx="72">
                  <c:v>-2.1102432963730808E-2</c:v>
                </c:pt>
                <c:pt idx="73">
                  <c:v>-2.1401415706397656E-2</c:v>
                </c:pt>
                <c:pt idx="74">
                  <c:v>-2.1614940012711897E-2</c:v>
                </c:pt>
                <c:pt idx="75">
                  <c:v>-2.178565521846746E-2</c:v>
                </c:pt>
                <c:pt idx="76">
                  <c:v>-2.1932521867650115E-2</c:v>
                </c:pt>
                <c:pt idx="77">
                  <c:v>-2.2064499413365031E-2</c:v>
                </c:pt>
                <c:pt idx="78">
                  <c:v>-2.2186085864262305E-2</c:v>
                </c:pt>
                <c:pt idx="79">
                  <c:v>-2.229965308255142E-2</c:v>
                </c:pt>
                <c:pt idx="80">
                  <c:v>-2.2406490988727608E-2</c:v>
                </c:pt>
                <c:pt idx="81">
                  <c:v>-2.2507310488921555E-2</c:v>
                </c:pt>
                <c:pt idx="82">
                  <c:v>-2.2602505594957568E-2</c:v>
                </c:pt>
                <c:pt idx="83">
                  <c:v>-2.2692299703252806E-2</c:v>
                </c:pt>
                <c:pt idx="84">
                  <c:v>-2.2776831053740041E-2</c:v>
                </c:pt>
                <c:pt idx="85">
                  <c:v>-2.2856203560106626E-2</c:v>
                </c:pt>
                <c:pt idx="86">
                  <c:v>-2.2930516659708685E-2</c:v>
                </c:pt>
                <c:pt idx="87">
                  <c:v>-2.2999881961550003E-2</c:v>
                </c:pt>
                <c:pt idx="88">
                  <c:v>-2.30644314489045E-2</c:v>
                </c:pt>
                <c:pt idx="89">
                  <c:v>-2.3124320301598889E-2</c:v>
                </c:pt>
                <c:pt idx="90">
                  <c:v>-2.317972636382136E-2</c:v>
                </c:pt>
                <c:pt idx="91">
                  <c:v>-2.3230847621405273E-2</c:v>
                </c:pt>
                <c:pt idx="92">
                  <c:v>-2.3277898601617469E-2</c:v>
                </c:pt>
                <c:pt idx="93">
                  <c:v>-2.3321106307121364E-2</c:v>
                </c:pt>
                <c:pt idx="94">
                  <c:v>-2.3360706083632901E-2</c:v>
                </c:pt>
                <c:pt idx="95">
                  <c:v>-2.3396937674763751E-2</c:v>
                </c:pt>
                <c:pt idx="96">
                  <c:v>-2.343004161724814E-2</c:v>
                </c:pt>
                <c:pt idx="97">
                  <c:v>-2.3460256057793338E-2</c:v>
                </c:pt>
                <c:pt idx="98">
                  <c:v>-2.3487814029367837E-2</c:v>
                </c:pt>
                <c:pt idx="99">
                  <c:v>-2.3512941188098005E-2</c:v>
                </c:pt>
                <c:pt idx="100">
                  <c:v>-2.3535853995971065E-2</c:v>
                </c:pt>
                <c:pt idx="101">
                  <c:v>-2.3556758317614931E-2</c:v>
                </c:pt>
                <c:pt idx="102">
                  <c:v>-2.3575848394079474E-2</c:v>
                </c:pt>
                <c:pt idx="103">
                  <c:v>-2.3593306153237625E-2</c:v>
                </c:pt>
                <c:pt idx="104">
                  <c:v>-2.3609300814067383E-2</c:v>
                </c:pt>
                <c:pt idx="105">
                  <c:v>-2.3623988742610104E-2</c:v>
                </c:pt>
                <c:pt idx="106">
                  <c:v>-2.3637513522431319E-2</c:v>
                </c:pt>
                <c:pt idx="107">
                  <c:v>-2.3650006199461497E-2</c:v>
                </c:pt>
                <c:pt idx="108">
                  <c:v>-2.3661585671607276E-2</c:v>
                </c:pt>
                <c:pt idx="109">
                  <c:v>-2.3672359187952088E-2</c:v>
                </c:pt>
                <c:pt idx="110">
                  <c:v>-2.3682422935511392E-2</c:v>
                </c:pt>
                <c:pt idx="111">
                  <c:v>-2.3691862685204221E-2</c:v>
                </c:pt>
                <c:pt idx="112">
                  <c:v>-2.3700754479116765E-2</c:v>
                </c:pt>
                <c:pt idx="113">
                  <c:v>-2.3709165341550133E-2</c:v>
                </c:pt>
                <c:pt idx="114">
                  <c:v>-2.3717153996218314E-2</c:v>
                </c:pt>
                <c:pt idx="115">
                  <c:v>-2.3724771580214903E-2</c:v>
                </c:pt>
                <c:pt idx="116">
                  <c:v>-2.373206234297439E-2</c:v>
                </c:pt>
                <c:pt idx="117">
                  <c:v>-2.3739064322116345E-2</c:v>
                </c:pt>
                <c:pt idx="118">
                  <c:v>-2.3745809990627281E-2</c:v>
                </c:pt>
                <c:pt idx="119">
                  <c:v>-2.3752326869143733E-2</c:v>
                </c:pt>
                <c:pt idx="120">
                  <c:v>-2.3758638102654529E-2</c:v>
                </c:pt>
                <c:pt idx="121">
                  <c:v>-2.3764762995932519E-2</c:v>
                </c:pt>
                <c:pt idx="122">
                  <c:v>-2.3770717509299932E-2</c:v>
                </c:pt>
                <c:pt idx="123">
                  <c:v>-2.3776514713651248E-2</c:v>
                </c:pt>
                <c:pt idx="124">
                  <c:v>-2.3782165204344084E-2</c:v>
                </c:pt>
                <c:pt idx="125">
                  <c:v>-2.3787677475616949E-2</c:v>
                </c:pt>
                <c:pt idx="126">
                  <c:v>-2.3793058257268209E-2</c:v>
                </c:pt>
                <c:pt idx="127">
                  <c:v>-2.3798312813977148E-2</c:v>
                </c:pt>
                <c:pt idx="128">
                  <c:v>-2.3803445211327316E-2</c:v>
                </c:pt>
                <c:pt idx="129">
                  <c:v>-2.3808458548247168E-2</c:v>
                </c:pt>
                <c:pt idx="130">
                  <c:v>-2.3933966675088549E-2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98-4730-B095-4D3E2D521821}"/>
            </c:ext>
          </c:extLst>
        </c:ser>
        <c:ser>
          <c:idx val="2"/>
          <c:order val="1"/>
          <c:tx>
            <c:strRef>
              <c:f>EA_core_obs_with_text!$AU$1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-1.3024641089761893E-3</c:v>
                </c:pt>
                <c:pt idx="8">
                  <c:v>-2.4865990805774366E-3</c:v>
                </c:pt>
                <c:pt idx="9">
                  <c:v>-4.1254295423254761E-3</c:v>
                </c:pt>
                <c:pt idx="10">
                  <c:v>-1.0164696564283319E-2</c:v>
                </c:pt>
                <c:pt idx="11">
                  <c:v>-1.4866657085459591E-2</c:v>
                </c:pt>
                <c:pt idx="12">
                  <c:v>-1.4336513816216931E-2</c:v>
                </c:pt>
                <c:pt idx="13">
                  <c:v>-7.5863779808462289E-3</c:v>
                </c:pt>
                <c:pt idx="14">
                  <c:v>-4.1306583985618872E-3</c:v>
                </c:pt>
                <c:pt idx="15">
                  <c:v>-4.1812673517339811E-3</c:v>
                </c:pt>
                <c:pt idx="16">
                  <c:v>-1.3964542627517626E-2</c:v>
                </c:pt>
                <c:pt idx="17">
                  <c:v>-1.9392268369974652E-2</c:v>
                </c:pt>
                <c:pt idx="18">
                  <c:v>-6.6105514448848469E-3</c:v>
                </c:pt>
                <c:pt idx="19">
                  <c:v>3.8503280865573516E-3</c:v>
                </c:pt>
                <c:pt idx="20">
                  <c:v>9.0755860922218656E-3</c:v>
                </c:pt>
                <c:pt idx="21">
                  <c:v>1.2778138519216997E-2</c:v>
                </c:pt>
                <c:pt idx="22">
                  <c:v>1.559005334693642E-2</c:v>
                </c:pt>
                <c:pt idx="23">
                  <c:v>1.6893190711454651E-2</c:v>
                </c:pt>
                <c:pt idx="24">
                  <c:v>1.4878917684033936E-2</c:v>
                </c:pt>
                <c:pt idx="25">
                  <c:v>1.5365599385867283E-2</c:v>
                </c:pt>
                <c:pt idx="26">
                  <c:v>1.4267798137119245E-2</c:v>
                </c:pt>
                <c:pt idx="27">
                  <c:v>1.5338757257930893E-2</c:v>
                </c:pt>
                <c:pt idx="28">
                  <c:v>1.6931281962859836E-2</c:v>
                </c:pt>
                <c:pt idx="29">
                  <c:v>1.8381936651129617E-2</c:v>
                </c:pt>
                <c:pt idx="30">
                  <c:v>1.9321671724892332E-2</c:v>
                </c:pt>
                <c:pt idx="31">
                  <c:v>1.9427290795890912E-2</c:v>
                </c:pt>
                <c:pt idx="32">
                  <c:v>1.9119810036308426E-2</c:v>
                </c:pt>
                <c:pt idx="33">
                  <c:v>1.7402688627623071E-2</c:v>
                </c:pt>
                <c:pt idx="34">
                  <c:v>1.8453390214183352E-2</c:v>
                </c:pt>
                <c:pt idx="35">
                  <c:v>1.8702079836712886E-2</c:v>
                </c:pt>
                <c:pt idx="36">
                  <c:v>2.0072077321977942E-2</c:v>
                </c:pt>
                <c:pt idx="37">
                  <c:v>2.0197701061849559E-2</c:v>
                </c:pt>
                <c:pt idx="38">
                  <c:v>1.9872202993013566E-2</c:v>
                </c:pt>
                <c:pt idx="39">
                  <c:v>1.7818721214609732E-2</c:v>
                </c:pt>
                <c:pt idx="40">
                  <c:v>1.5642862113299669E-2</c:v>
                </c:pt>
                <c:pt idx="41">
                  <c:v>1.1856415908289446E-2</c:v>
                </c:pt>
                <c:pt idx="42">
                  <c:v>1.1252005380257842E-2</c:v>
                </c:pt>
                <c:pt idx="43">
                  <c:v>1.0289492299548701E-2</c:v>
                </c:pt>
                <c:pt idx="44">
                  <c:v>8.6628089894952333E-3</c:v>
                </c:pt>
                <c:pt idx="45">
                  <c:v>7.4964506134691019E-3</c:v>
                </c:pt>
                <c:pt idx="46">
                  <c:v>6.315528539232125E-3</c:v>
                </c:pt>
                <c:pt idx="47">
                  <c:v>3.8514804709358329E-3</c:v>
                </c:pt>
                <c:pt idx="48">
                  <c:v>2.7599913384744219E-3</c:v>
                </c:pt>
                <c:pt idx="49">
                  <c:v>2.006163367993849E-3</c:v>
                </c:pt>
                <c:pt idx="50">
                  <c:v>5.9631668441449681E-3</c:v>
                </c:pt>
                <c:pt idx="51">
                  <c:v>1.5341305306642815E-3</c:v>
                </c:pt>
                <c:pt idx="52">
                  <c:v>-2.679027933799781E-3</c:v>
                </c:pt>
                <c:pt idx="53">
                  <c:v>-6.3766811191321836E-3</c:v>
                </c:pt>
                <c:pt idx="54">
                  <c:v>-8.7163217376400627E-3</c:v>
                </c:pt>
                <c:pt idx="55">
                  <c:v>-1.2468903805537892E-2</c:v>
                </c:pt>
                <c:pt idx="56">
                  <c:v>-1.5164252453453032E-2</c:v>
                </c:pt>
                <c:pt idx="57">
                  <c:v>-1.4675672576000134E-2</c:v>
                </c:pt>
                <c:pt idx="58">
                  <c:v>-1.3672417363453546E-2</c:v>
                </c:pt>
                <c:pt idx="59">
                  <c:v>-1.6875570954017267E-2</c:v>
                </c:pt>
                <c:pt idx="60">
                  <c:v>-2.032246381012915E-2</c:v>
                </c:pt>
                <c:pt idx="61">
                  <c:v>-1.9705391174711272E-2</c:v>
                </c:pt>
                <c:pt idx="62">
                  <c:v>-1.6552427173696104E-2</c:v>
                </c:pt>
                <c:pt idx="63">
                  <c:v>-1.2969330256686493E-2</c:v>
                </c:pt>
                <c:pt idx="64">
                  <c:v>-9.3416919414925741E-3</c:v>
                </c:pt>
                <c:pt idx="65">
                  <c:v>-5.3086711141893273E-3</c:v>
                </c:pt>
                <c:pt idx="66">
                  <c:v>-1.2277688039755313E-3</c:v>
                </c:pt>
                <c:pt idx="67">
                  <c:v>2.0696228108086504E-3</c:v>
                </c:pt>
                <c:pt idx="68">
                  <c:v>4.964133349216979E-3</c:v>
                </c:pt>
                <c:pt idx="69">
                  <c:v>6.5529543108904598E-3</c:v>
                </c:pt>
                <c:pt idx="70">
                  <c:v>7.1226671412284327E-3</c:v>
                </c:pt>
                <c:pt idx="71">
                  <c:v>7.2729187276341384E-3</c:v>
                </c:pt>
                <c:pt idx="72">
                  <c:v>7.2422313067565898E-3</c:v>
                </c:pt>
                <c:pt idx="73">
                  <c:v>7.1295189432186356E-3</c:v>
                </c:pt>
                <c:pt idx="74">
                  <c:v>6.9784163974625163E-3</c:v>
                </c:pt>
                <c:pt idx="75">
                  <c:v>6.8096674390880187E-3</c:v>
                </c:pt>
                <c:pt idx="76">
                  <c:v>6.633869897242896E-3</c:v>
                </c:pt>
                <c:pt idx="77">
                  <c:v>6.4567128321585008E-3</c:v>
                </c:pt>
                <c:pt idx="78">
                  <c:v>6.2813053188237652E-3</c:v>
                </c:pt>
                <c:pt idx="79">
                  <c:v>6.1093265398242166E-3</c:v>
                </c:pt>
                <c:pt idx="80">
                  <c:v>5.9416298483202469E-3</c:v>
                </c:pt>
                <c:pt idx="81">
                  <c:v>5.7785791565824612E-3</c:v>
                </c:pt>
                <c:pt idx="82">
                  <c:v>5.6202469330118984E-3</c:v>
                </c:pt>
                <c:pt idx="83">
                  <c:v>5.4665359558188579E-3</c:v>
                </c:pt>
                <c:pt idx="84">
                  <c:v>5.3172562251142461E-3</c:v>
                </c:pt>
                <c:pt idx="85">
                  <c:v>5.1721739982855562E-3</c:v>
                </c:pt>
                <c:pt idx="86">
                  <c:v>5.0310427999978834E-3</c:v>
                </c:pt>
                <c:pt idx="87">
                  <c:v>4.8936225019977258E-3</c:v>
                </c:pt>
                <c:pt idx="88">
                  <c:v>4.7596904338597281E-3</c:v>
                </c:pt>
                <c:pt idx="89">
                  <c:v>4.629047171683753E-3</c:v>
                </c:pt>
                <c:pt idx="90">
                  <c:v>4.5015188178455668E-3</c:v>
                </c:pt>
                <c:pt idx="91">
                  <c:v>4.3769570129829705E-3</c:v>
                </c:pt>
                <c:pt idx="92">
                  <c:v>4.2552375403911418E-3</c:v>
                </c:pt>
                <c:pt idx="93">
                  <c:v>4.13625810938229E-3</c:v>
                </c:pt>
                <c:pt idx="94">
                  <c:v>4.019935723503093E-3</c:v>
                </c:pt>
                <c:pt idx="95">
                  <c:v>3.9062039012509845E-3</c:v>
                </c:pt>
                <c:pt idx="96">
                  <c:v>3.7950099268370357E-3</c:v>
                </c:pt>
                <c:pt idx="97">
                  <c:v>3.6863122459127092E-3</c:v>
                </c:pt>
                <c:pt idx="98">
                  <c:v>3.5800780711388019E-3</c:v>
                </c:pt>
                <c:pt idx="99">
                  <c:v>3.4762812360141244E-3</c:v>
                </c:pt>
                <c:pt idx="100">
                  <c:v>3.3749003104975813E-3</c:v>
                </c:pt>
                <c:pt idx="101">
                  <c:v>3.2759169767308544E-3</c:v>
                </c:pt>
                <c:pt idx="102">
                  <c:v>3.1793146579672357E-3</c:v>
                </c:pt>
                <c:pt idx="103">
                  <c:v>3.0850773826162515E-3</c:v>
                </c:pt>
                <c:pt idx="104">
                  <c:v>2.9931888658650905E-3</c:v>
                </c:pt>
                <c:pt idx="105">
                  <c:v>2.9036317844387842E-3</c:v>
                </c:pt>
                <c:pt idx="106">
                  <c:v>2.8163872265131291E-3</c:v>
                </c:pt>
                <c:pt idx="107">
                  <c:v>2.7314342936734359E-3</c:v>
                </c:pt>
                <c:pt idx="108">
                  <c:v>2.6487498326730153E-3</c:v>
                </c:pt>
                <c:pt idx="109">
                  <c:v>2.5683082805383417E-3</c:v>
                </c:pt>
                <c:pt idx="110">
                  <c:v>2.4900816026934471E-3</c:v>
                </c:pt>
                <c:pt idx="111">
                  <c:v>2.4140393083671649E-3</c:v>
                </c:pt>
                <c:pt idx="112">
                  <c:v>2.3401485296580008E-3</c:v>
                </c:pt>
                <c:pt idx="113">
                  <c:v>2.2683741487168549E-3</c:v>
                </c:pt>
                <c:pt idx="114">
                  <c:v>2.1986789640119214E-3</c:v>
                </c:pt>
                <c:pt idx="115">
                  <c:v>2.1310238825289064E-3</c:v>
                </c:pt>
                <c:pt idx="116">
                  <c:v>2.0653681327291282E-3</c:v>
                </c:pt>
                <c:pt idx="117">
                  <c:v>2.0016694879683061E-3</c:v>
                </c:pt>
                <c:pt idx="118">
                  <c:v>1.9398844947330857E-3</c:v>
                </c:pt>
                <c:pt idx="119">
                  <c:v>1.8799687006098955E-3</c:v>
                </c:pt>
                <c:pt idx="120">
                  <c:v>1.8218768793612969E-3</c:v>
                </c:pt>
                <c:pt idx="121">
                  <c:v>1.765563246361753E-3</c:v>
                </c:pt>
                <c:pt idx="122">
                  <c:v>1.7109816639876495E-3</c:v>
                </c:pt>
                <c:pt idx="123">
                  <c:v>1.6580858358945668E-3</c:v>
                </c:pt>
                <c:pt idx="124">
                  <c:v>1.6068294849823964E-3</c:v>
                </c:pt>
                <c:pt idx="125">
                  <c:v>1.5571665194283259E-3</c:v>
                </c:pt>
                <c:pt idx="126">
                  <c:v>1.5090511810981308E-3</c:v>
                </c:pt>
                <c:pt idx="127">
                  <c:v>1.4624381797259558E-3</c:v>
                </c:pt>
                <c:pt idx="128">
                  <c:v>1.4172828117440918E-3</c:v>
                </c:pt>
                <c:pt idx="129">
                  <c:v>1.3735410638205233E-3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98-4730-B095-4D3E2D521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EA_core_obs_with_text!$AT$1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-1.559856410158017E-3</c:v>
                </c:pt>
                <c:pt idx="8">
                  <c:v>-1.5436482319257627E-2</c:v>
                </c:pt>
                <c:pt idx="9">
                  <c:v>-1.8279258873167295E-2</c:v>
                </c:pt>
                <c:pt idx="10">
                  <c:v>-1.4592298888053676E-2</c:v>
                </c:pt>
                <c:pt idx="11">
                  <c:v>-1.2775667409091959E-2</c:v>
                </c:pt>
                <c:pt idx="12">
                  <c:v>-6.4568300014184177E-3</c:v>
                </c:pt>
                <c:pt idx="13">
                  <c:v>-3.5124265595750104E-3</c:v>
                </c:pt>
                <c:pt idx="14">
                  <c:v>-5.4674058921194701E-3</c:v>
                </c:pt>
                <c:pt idx="15">
                  <c:v>-9.4936614327365172E-3</c:v>
                </c:pt>
                <c:pt idx="16">
                  <c:v>-1.5209342942963494E-2</c:v>
                </c:pt>
                <c:pt idx="17">
                  <c:v>-2.5277351443032746E-2</c:v>
                </c:pt>
                <c:pt idx="18">
                  <c:v>-2.3424319709040152E-2</c:v>
                </c:pt>
                <c:pt idx="19">
                  <c:v>-1.5881580286559498E-2</c:v>
                </c:pt>
                <c:pt idx="20">
                  <c:v>-1.1227988114282177E-2</c:v>
                </c:pt>
                <c:pt idx="21">
                  <c:v>-1.2989917950175784E-2</c:v>
                </c:pt>
                <c:pt idx="22">
                  <c:v>-1.2118231217430683E-2</c:v>
                </c:pt>
                <c:pt idx="23">
                  <c:v>-1.3886348644040302E-2</c:v>
                </c:pt>
                <c:pt idx="24">
                  <c:v>-2.0556152186197628E-2</c:v>
                </c:pt>
                <c:pt idx="25">
                  <c:v>-2.2627687957766169E-2</c:v>
                </c:pt>
                <c:pt idx="26">
                  <c:v>-2.3068791103847786E-2</c:v>
                </c:pt>
                <c:pt idx="27">
                  <c:v>-2.5020335663199132E-2</c:v>
                </c:pt>
                <c:pt idx="28">
                  <c:v>-3.2422596139650033E-2</c:v>
                </c:pt>
                <c:pt idx="29">
                  <c:v>-3.4418411336268072E-2</c:v>
                </c:pt>
                <c:pt idx="30">
                  <c:v>-3.2366173615974159E-2</c:v>
                </c:pt>
                <c:pt idx="31">
                  <c:v>-3.1300509696350724E-2</c:v>
                </c:pt>
                <c:pt idx="32">
                  <c:v>-3.3259933428108533E-2</c:v>
                </c:pt>
                <c:pt idx="33">
                  <c:v>-2.9450075468199048E-2</c:v>
                </c:pt>
                <c:pt idx="34">
                  <c:v>-2.8276613713624409E-2</c:v>
                </c:pt>
                <c:pt idx="35">
                  <c:v>-2.5392344932969484E-2</c:v>
                </c:pt>
                <c:pt idx="36">
                  <c:v>-2.2010090626293329E-2</c:v>
                </c:pt>
                <c:pt idx="37">
                  <c:v>-1.9078475047844757E-2</c:v>
                </c:pt>
                <c:pt idx="38">
                  <c:v>-1.7925005817000503E-2</c:v>
                </c:pt>
                <c:pt idx="39">
                  <c:v>-1.3450614804725654E-2</c:v>
                </c:pt>
                <c:pt idx="40">
                  <c:v>-1.0116572573398624E-2</c:v>
                </c:pt>
                <c:pt idx="41">
                  <c:v>-7.9556938984517017E-3</c:v>
                </c:pt>
                <c:pt idx="42">
                  <c:v>-5.6878372273150291E-3</c:v>
                </c:pt>
                <c:pt idx="43">
                  <c:v>-2.0403262329412586E-3</c:v>
                </c:pt>
                <c:pt idx="44">
                  <c:v>2.1096147863704437E-3</c:v>
                </c:pt>
                <c:pt idx="45">
                  <c:v>6.6888115226272568E-3</c:v>
                </c:pt>
                <c:pt idx="46">
                  <c:v>8.2264001262585054E-3</c:v>
                </c:pt>
                <c:pt idx="47">
                  <c:v>1.1069089692278308E-2</c:v>
                </c:pt>
                <c:pt idx="48">
                  <c:v>1.181889757116171E-2</c:v>
                </c:pt>
                <c:pt idx="49">
                  <c:v>1.5241705019480925E-2</c:v>
                </c:pt>
                <c:pt idx="50">
                  <c:v>1.9068460664424268E-2</c:v>
                </c:pt>
                <c:pt idx="51">
                  <c:v>1.7690633652083551E-2</c:v>
                </c:pt>
                <c:pt idx="52">
                  <c:v>8.2571798516100706E-3</c:v>
                </c:pt>
                <c:pt idx="53">
                  <c:v>-4.5560761767561714E-3</c:v>
                </c:pt>
                <c:pt idx="54">
                  <c:v>-8.2305467437089434E-3</c:v>
                </c:pt>
                <c:pt idx="55">
                  <c:v>-2.5011662226446497E-2</c:v>
                </c:pt>
                <c:pt idx="56">
                  <c:v>-3.1903552817675353E-2</c:v>
                </c:pt>
                <c:pt idx="57">
                  <c:v>-1.1865165269156801E-2</c:v>
                </c:pt>
                <c:pt idx="58">
                  <c:v>8.387530250628647E-3</c:v>
                </c:pt>
                <c:pt idx="59">
                  <c:v>1.3245793810442427E-2</c:v>
                </c:pt>
                <c:pt idx="60">
                  <c:v>2.1090284250557083E-2</c:v>
                </c:pt>
                <c:pt idx="61">
                  <c:v>2.2193670065848152E-2</c:v>
                </c:pt>
                <c:pt idx="62">
                  <c:v>2.363487534616264E-2</c:v>
                </c:pt>
                <c:pt idx="63">
                  <c:v>1.4809727694395751E-2</c:v>
                </c:pt>
                <c:pt idx="64">
                  <c:v>6.4563077082833084E-3</c:v>
                </c:pt>
                <c:pt idx="65">
                  <c:v>1.7720018380460341E-3</c:v>
                </c:pt>
                <c:pt idx="66">
                  <c:v>-3.5367500921618979E-3</c:v>
                </c:pt>
                <c:pt idx="67">
                  <c:v>-1.2899442643673546E-2</c:v>
                </c:pt>
                <c:pt idx="68">
                  <c:v>-1.3057767264135718E-2</c:v>
                </c:pt>
                <c:pt idx="69">
                  <c:v>-1.7712774289334723E-2</c:v>
                </c:pt>
                <c:pt idx="70">
                  <c:v>-1.9696316640137192E-2</c:v>
                </c:pt>
                <c:pt idx="71">
                  <c:v>-2.0616958235653772E-2</c:v>
                </c:pt>
                <c:pt idx="72">
                  <c:v>-2.1102432963730808E-2</c:v>
                </c:pt>
                <c:pt idx="73">
                  <c:v>-2.1401415706397656E-2</c:v>
                </c:pt>
                <c:pt idx="74">
                  <c:v>-2.1614940012711897E-2</c:v>
                </c:pt>
                <c:pt idx="75">
                  <c:v>-2.178565521846746E-2</c:v>
                </c:pt>
                <c:pt idx="76">
                  <c:v>-2.1932521867650115E-2</c:v>
                </c:pt>
                <c:pt idx="77">
                  <c:v>-2.2064499413365031E-2</c:v>
                </c:pt>
                <c:pt idx="78">
                  <c:v>-2.2186085864262305E-2</c:v>
                </c:pt>
                <c:pt idx="79">
                  <c:v>-2.229965308255142E-2</c:v>
                </c:pt>
                <c:pt idx="80">
                  <c:v>-2.2406490988727608E-2</c:v>
                </c:pt>
                <c:pt idx="81">
                  <c:v>-2.2507310488921555E-2</c:v>
                </c:pt>
                <c:pt idx="82">
                  <c:v>-2.2602505594957568E-2</c:v>
                </c:pt>
                <c:pt idx="83">
                  <c:v>-2.2692299703252806E-2</c:v>
                </c:pt>
                <c:pt idx="84">
                  <c:v>-2.2776831053740041E-2</c:v>
                </c:pt>
                <c:pt idx="85">
                  <c:v>-2.2856203560106626E-2</c:v>
                </c:pt>
                <c:pt idx="86">
                  <c:v>-2.2930516659708685E-2</c:v>
                </c:pt>
                <c:pt idx="87">
                  <c:v>-2.2999881961550003E-2</c:v>
                </c:pt>
                <c:pt idx="88">
                  <c:v>-2.30644314489045E-2</c:v>
                </c:pt>
                <c:pt idx="89">
                  <c:v>-2.3124320301598889E-2</c:v>
                </c:pt>
                <c:pt idx="90">
                  <c:v>-2.317972636382136E-2</c:v>
                </c:pt>
                <c:pt idx="91">
                  <c:v>-2.3230847621405273E-2</c:v>
                </c:pt>
                <c:pt idx="92">
                  <c:v>-2.3277898601617469E-2</c:v>
                </c:pt>
                <c:pt idx="93">
                  <c:v>-2.3321106307121364E-2</c:v>
                </c:pt>
                <c:pt idx="94">
                  <c:v>-2.3360706083632901E-2</c:v>
                </c:pt>
                <c:pt idx="95">
                  <c:v>-2.3396937674763751E-2</c:v>
                </c:pt>
                <c:pt idx="96">
                  <c:v>-2.343004161724814E-2</c:v>
                </c:pt>
                <c:pt idx="97">
                  <c:v>-2.3460256057793338E-2</c:v>
                </c:pt>
                <c:pt idx="98">
                  <c:v>-2.3487814029367837E-2</c:v>
                </c:pt>
                <c:pt idx="99">
                  <c:v>-2.3512941188098005E-2</c:v>
                </c:pt>
                <c:pt idx="100">
                  <c:v>-2.3535853995971065E-2</c:v>
                </c:pt>
                <c:pt idx="101">
                  <c:v>-2.3556758317614931E-2</c:v>
                </c:pt>
                <c:pt idx="102">
                  <c:v>-2.3575848394079474E-2</c:v>
                </c:pt>
                <c:pt idx="103">
                  <c:v>-2.3593306153237625E-2</c:v>
                </c:pt>
                <c:pt idx="104">
                  <c:v>-2.3609300814067383E-2</c:v>
                </c:pt>
                <c:pt idx="105">
                  <c:v>-2.3623988742610104E-2</c:v>
                </c:pt>
                <c:pt idx="106">
                  <c:v>-2.3637513522431319E-2</c:v>
                </c:pt>
                <c:pt idx="107">
                  <c:v>-2.3650006199461497E-2</c:v>
                </c:pt>
                <c:pt idx="108">
                  <c:v>-2.3661585671607276E-2</c:v>
                </c:pt>
                <c:pt idx="109">
                  <c:v>-2.3672359187952088E-2</c:v>
                </c:pt>
                <c:pt idx="110">
                  <c:v>-2.3682422935511392E-2</c:v>
                </c:pt>
                <c:pt idx="111">
                  <c:v>-2.3691862685204221E-2</c:v>
                </c:pt>
                <c:pt idx="112">
                  <c:v>-2.3700754479116765E-2</c:v>
                </c:pt>
                <c:pt idx="113">
                  <c:v>-2.3709165341550133E-2</c:v>
                </c:pt>
                <c:pt idx="114">
                  <c:v>-2.3717153996218314E-2</c:v>
                </c:pt>
                <c:pt idx="115">
                  <c:v>-2.3724771580214903E-2</c:v>
                </c:pt>
                <c:pt idx="116">
                  <c:v>-2.373206234297439E-2</c:v>
                </c:pt>
                <c:pt idx="117">
                  <c:v>-2.3739064322116345E-2</c:v>
                </c:pt>
                <c:pt idx="118">
                  <c:v>-2.3745809990627281E-2</c:v>
                </c:pt>
                <c:pt idx="119">
                  <c:v>-2.3752326869143733E-2</c:v>
                </c:pt>
                <c:pt idx="120">
                  <c:v>-2.3758638102654529E-2</c:v>
                </c:pt>
                <c:pt idx="121">
                  <c:v>-2.3764762995932519E-2</c:v>
                </c:pt>
                <c:pt idx="122">
                  <c:v>-2.3770717509299932E-2</c:v>
                </c:pt>
                <c:pt idx="123">
                  <c:v>-2.3776514713651248E-2</c:v>
                </c:pt>
                <c:pt idx="124">
                  <c:v>-2.3782165204344084E-2</c:v>
                </c:pt>
                <c:pt idx="125">
                  <c:v>-2.3787677475616949E-2</c:v>
                </c:pt>
                <c:pt idx="126">
                  <c:v>-2.3793058257268209E-2</c:v>
                </c:pt>
                <c:pt idx="127">
                  <c:v>-2.3798312813977148E-2</c:v>
                </c:pt>
                <c:pt idx="128">
                  <c:v>-2.3803445211327316E-2</c:v>
                </c:pt>
                <c:pt idx="129">
                  <c:v>-2.3808458548247168E-2</c:v>
                </c:pt>
                <c:pt idx="130">
                  <c:v>-2.3933966675088549E-2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D-48A3-9EC9-8918293D81EF}"/>
            </c:ext>
          </c:extLst>
        </c:ser>
        <c:ser>
          <c:idx val="2"/>
          <c:order val="1"/>
          <c:tx>
            <c:strRef>
              <c:f>EA_core_obs_with_text!$AV$1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7.0141609218280199E-7</c:v>
                </c:pt>
                <c:pt idx="8">
                  <c:v>-1.7163416345581585E-5</c:v>
                </c:pt>
                <c:pt idx="9">
                  <c:v>-4.1514169082456338E-5</c:v>
                </c:pt>
                <c:pt idx="10">
                  <c:v>-6.0279593370369607E-5</c:v>
                </c:pt>
                <c:pt idx="11">
                  <c:v>-7.4611451444092769E-5</c:v>
                </c:pt>
                <c:pt idx="12">
                  <c:v>-8.4322374872899212E-5</c:v>
                </c:pt>
                <c:pt idx="13">
                  <c:v>-9.3286488696207133E-5</c:v>
                </c:pt>
                <c:pt idx="14">
                  <c:v>-1.0463238095020199E-4</c:v>
                </c:pt>
                <c:pt idx="15">
                  <c:v>-1.2067470653980099E-4</c:v>
                </c:pt>
                <c:pt idx="16">
                  <c:v>-1.4184062667455444E-4</c:v>
                </c:pt>
                <c:pt idx="17">
                  <c:v>-1.7013832016274553E-4</c:v>
                </c:pt>
                <c:pt idx="18">
                  <c:v>-1.940269017445881E-4</c:v>
                </c:pt>
                <c:pt idx="19">
                  <c:v>-2.1054100392574259E-4</c:v>
                </c:pt>
                <c:pt idx="20">
                  <c:v>-2.2189041147825249E-4</c:v>
                </c:pt>
                <c:pt idx="21">
                  <c:v>-2.2984288540541583E-4</c:v>
                </c:pt>
                <c:pt idx="22">
                  <c:v>-2.3203721994958514E-4</c:v>
                </c:pt>
                <c:pt idx="23">
                  <c:v>-2.3127844056427722E-4</c:v>
                </c:pt>
                <c:pt idx="24">
                  <c:v>-2.3030701030899703E-4</c:v>
                </c:pt>
                <c:pt idx="25">
                  <c:v>-2.2720239437250793E-4</c:v>
                </c:pt>
                <c:pt idx="26">
                  <c:v>-2.2407981581868417E-4</c:v>
                </c:pt>
                <c:pt idx="27">
                  <c:v>-2.2167940221380099E-4</c:v>
                </c:pt>
                <c:pt idx="28">
                  <c:v>-2.2106526129875843E-4</c:v>
                </c:pt>
                <c:pt idx="29">
                  <c:v>-2.197514006373693E-4</c:v>
                </c:pt>
                <c:pt idx="30">
                  <c:v>-2.1647173107369703E-4</c:v>
                </c:pt>
                <c:pt idx="31">
                  <c:v>-2.1139863523195743E-4</c:v>
                </c:pt>
                <c:pt idx="32">
                  <c:v>-2.0525743900920494E-4</c:v>
                </c:pt>
                <c:pt idx="33">
                  <c:v>-1.968802006184604E-4</c:v>
                </c:pt>
                <c:pt idx="34">
                  <c:v>-1.8716123674901981E-4</c:v>
                </c:pt>
                <c:pt idx="35">
                  <c:v>-1.755158724973297E-4</c:v>
                </c:pt>
                <c:pt idx="36">
                  <c:v>-1.6118198520061189E-4</c:v>
                </c:pt>
                <c:pt idx="37">
                  <c:v>-1.458666931494792E-4</c:v>
                </c:pt>
                <c:pt idx="38">
                  <c:v>-1.3024268744237622E-4</c:v>
                </c:pt>
                <c:pt idx="39">
                  <c:v>-1.1413485974444059E-4</c:v>
                </c:pt>
                <c:pt idx="40">
                  <c:v>-9.795870830836495E-5</c:v>
                </c:pt>
                <c:pt idx="41">
                  <c:v>-8.218034737775238E-5</c:v>
                </c:pt>
                <c:pt idx="42">
                  <c:v>-6.5967766415987424E-5</c:v>
                </c:pt>
                <c:pt idx="43">
                  <c:v>-5.0091613972489601E-5</c:v>
                </c:pt>
                <c:pt idx="44">
                  <c:v>-3.4752920691766237E-5</c:v>
                </c:pt>
                <c:pt idx="45">
                  <c:v>-1.9490924014599605E-5</c:v>
                </c:pt>
                <c:pt idx="46">
                  <c:v>-4.9716910625459502E-6</c:v>
                </c:pt>
                <c:pt idx="47">
                  <c:v>9.1826584405625639E-6</c:v>
                </c:pt>
                <c:pt idx="48">
                  <c:v>2.2769539131741487E-5</c:v>
                </c:pt>
                <c:pt idx="49">
                  <c:v>3.6396213074738417E-5</c:v>
                </c:pt>
                <c:pt idx="50">
                  <c:v>5.168970791149723E-5</c:v>
                </c:pt>
                <c:pt idx="51">
                  <c:v>6.4907423233291289E-5</c:v>
                </c:pt>
                <c:pt idx="52">
                  <c:v>7.7926773628180586E-5</c:v>
                </c:pt>
                <c:pt idx="53">
                  <c:v>9.0484315166216146E-5</c:v>
                </c:pt>
                <c:pt idx="54">
                  <c:v>1.0405104832688614E-4</c:v>
                </c:pt>
                <c:pt idx="55">
                  <c:v>1.1482098957415842E-4</c:v>
                </c:pt>
                <c:pt idx="56">
                  <c:v>1.2719667577572771E-4</c:v>
                </c:pt>
                <c:pt idx="57">
                  <c:v>1.4395470810141484E-4</c:v>
                </c:pt>
                <c:pt idx="58">
                  <c:v>1.6052685947097426E-4</c:v>
                </c:pt>
                <c:pt idx="59">
                  <c:v>1.7373507917268021E-4</c:v>
                </c:pt>
                <c:pt idx="60">
                  <c:v>1.8744868809410098E-4</c:v>
                </c:pt>
                <c:pt idx="61">
                  <c:v>1.9222698868894754E-4</c:v>
                </c:pt>
                <c:pt idx="62">
                  <c:v>1.9152519254216335E-4</c:v>
                </c:pt>
                <c:pt idx="63">
                  <c:v>1.8785989174076732E-4</c:v>
                </c:pt>
                <c:pt idx="64">
                  <c:v>1.8438791070308911E-4</c:v>
                </c:pt>
                <c:pt idx="65">
                  <c:v>1.8235411155628317E-4</c:v>
                </c:pt>
                <c:pt idx="66">
                  <c:v>1.800510013901386E-4</c:v>
                </c:pt>
                <c:pt idx="67">
                  <c:v>1.7612155507445841E-4</c:v>
                </c:pt>
                <c:pt idx="68">
                  <c:v>1.7503246839704949E-4</c:v>
                </c:pt>
                <c:pt idx="69">
                  <c:v>1.7365187582378316E-4</c:v>
                </c:pt>
                <c:pt idx="70">
                  <c:v>1.7023076489996832E-4</c:v>
                </c:pt>
                <c:pt idx="71">
                  <c:v>1.6606789246398514E-4</c:v>
                </c:pt>
                <c:pt idx="72">
                  <c:v>1.6166968101805049E-4</c:v>
                </c:pt>
                <c:pt idx="73">
                  <c:v>1.5723574704704554E-4</c:v>
                </c:pt>
                <c:pt idx="74">
                  <c:v>1.5284585841399999E-4</c:v>
                </c:pt>
                <c:pt idx="75">
                  <c:v>1.485323231617782E-4</c:v>
                </c:pt>
                <c:pt idx="76">
                  <c:v>1.4430824861689208E-4</c:v>
                </c:pt>
                <c:pt idx="77">
                  <c:v>1.4017873012302475E-4</c:v>
                </c:pt>
                <c:pt idx="78">
                  <c:v>1.3614538507790097E-4</c:v>
                </c:pt>
                <c:pt idx="79">
                  <c:v>1.3220825545157724E-4</c:v>
                </c:pt>
                <c:pt idx="80">
                  <c:v>1.2836664404070297E-4</c:v>
                </c:pt>
                <c:pt idx="81">
                  <c:v>1.2461950185465941E-4</c:v>
                </c:pt>
                <c:pt idx="82">
                  <c:v>1.2096561611109505E-4</c:v>
                </c:pt>
                <c:pt idx="83">
                  <c:v>1.1740370367735743E-4</c:v>
                </c:pt>
                <c:pt idx="84">
                  <c:v>1.1393245662639011E-4</c:v>
                </c:pt>
                <c:pt idx="85">
                  <c:v>1.1055056227654653E-4</c:v>
                </c:pt>
                <c:pt idx="86">
                  <c:v>1.0725670933754257E-4</c:v>
                </c:pt>
                <c:pt idx="87">
                  <c:v>1.0404958664420792E-4</c:v>
                </c:pt>
                <c:pt idx="88">
                  <c:v>1.0092787828366337E-4</c:v>
                </c:pt>
                <c:pt idx="89">
                  <c:v>9.7890257394582874E-5</c:v>
                </c:pt>
                <c:pt idx="90">
                  <c:v>9.4935380001846828E-5</c:v>
                </c:pt>
                <c:pt idx="91">
                  <c:v>9.2061879661116435E-5</c:v>
                </c:pt>
                <c:pt idx="92">
                  <c:v>8.9268363318798413E-5</c:v>
                </c:pt>
                <c:pt idx="93">
                  <c:v>8.6553408545303961E-5</c:v>
                </c:pt>
                <c:pt idx="94">
                  <c:v>8.3915562148346927E-5</c:v>
                </c:pt>
                <c:pt idx="95">
                  <c:v>8.1353340077223372E-5</c:v>
                </c:pt>
                <c:pt idx="96">
                  <c:v>7.8865228474598911E-5</c:v>
                </c:pt>
                <c:pt idx="97">
                  <c:v>7.6449685707271887E-5</c:v>
                </c:pt>
                <c:pt idx="98">
                  <c:v>7.4105145195351086E-5</c:v>
                </c:pt>
                <c:pt idx="99">
                  <c:v>7.1830018865863077E-5</c:v>
                </c:pt>
                <c:pt idx="100">
                  <c:v>6.9622701064254655E-5</c:v>
                </c:pt>
                <c:pt idx="101">
                  <c:v>6.7481572774537516E-5</c:v>
                </c:pt>
                <c:pt idx="102">
                  <c:v>6.5405006014452081E-5</c:v>
                </c:pt>
                <c:pt idx="103">
                  <c:v>6.3391368290100297E-5</c:v>
                </c:pt>
                <c:pt idx="104">
                  <c:v>6.1439027012522867E-5</c:v>
                </c:pt>
                <c:pt idx="105">
                  <c:v>5.9546353796614058E-5</c:v>
                </c:pt>
                <c:pt idx="106">
                  <c:v>5.7711728575081285E-5</c:v>
                </c:pt>
                <c:pt idx="107">
                  <c:v>5.5933543480158319E-5</c:v>
                </c:pt>
                <c:pt idx="108">
                  <c:v>5.421020645132416E-5</c:v>
                </c:pt>
                <c:pt idx="109">
                  <c:v>5.2540144547285845E-5</c:v>
                </c:pt>
                <c:pt idx="110">
                  <c:v>5.0921806940523959E-5</c:v>
                </c:pt>
                <c:pt idx="111">
                  <c:v>4.9353667590556539E-5</c:v>
                </c:pt>
                <c:pt idx="112">
                  <c:v>4.7834227592115248E-5</c:v>
                </c:pt>
                <c:pt idx="113">
                  <c:v>4.6362017202676533E-5</c:v>
                </c:pt>
                <c:pt idx="114">
                  <c:v>4.4935597561021087E-5</c:v>
                </c:pt>
                <c:pt idx="115">
                  <c:v>4.3553562106801976E-5</c:v>
                </c:pt>
                <c:pt idx="116">
                  <c:v>4.2214537719216436E-5</c:v>
                </c:pt>
                <c:pt idx="117">
                  <c:v>4.091718559150921E-5</c:v>
                </c:pt>
                <c:pt idx="118">
                  <c:v>3.9660201860809897E-5</c:v>
                </c:pt>
                <c:pt idx="119">
                  <c:v>3.844231801440891E-5</c:v>
                </c:pt>
                <c:pt idx="120">
                  <c:v>3.7262301090586928E-5</c:v>
                </c:pt>
                <c:pt idx="121">
                  <c:v>3.6118953697674952E-5</c:v>
                </c:pt>
                <c:pt idx="122">
                  <c:v>3.5011113868626931E-5</c:v>
                </c:pt>
                <c:pt idx="123">
                  <c:v>3.3937654771569508E-5</c:v>
                </c:pt>
                <c:pt idx="124">
                  <c:v>3.2897484295502871E-5</c:v>
                </c:pt>
                <c:pt idx="125">
                  <c:v>3.1889544527549501E-5</c:v>
                </c:pt>
                <c:pt idx="126">
                  <c:v>3.0912811138990988E-5</c:v>
                </c:pt>
                <c:pt idx="127">
                  <c:v>2.9966292695301983E-5</c:v>
                </c:pt>
                <c:pt idx="128">
                  <c:v>2.9049029903595444E-5</c:v>
                </c:pt>
                <c:pt idx="129">
                  <c:v>2.8160094811590692E-5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D-48A3-9EC9-8918293D81EF}"/>
            </c:ext>
          </c:extLst>
        </c:ser>
        <c:ser>
          <c:idx val="3"/>
          <c:order val="2"/>
          <c:tx>
            <c:strRef>
              <c:f>EA_core_obs_with_text!$AW$1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-1.5217667850508901E-3</c:v>
                </c:pt>
                <c:pt idx="8">
                  <c:v>2.8225495183331601E-4</c:v>
                </c:pt>
                <c:pt idx="9">
                  <c:v>3.1215479758373E-3</c:v>
                </c:pt>
                <c:pt idx="10">
                  <c:v>4.5827932133368698E-3</c:v>
                </c:pt>
                <c:pt idx="11">
                  <c:v>6.4716328235680997E-3</c:v>
                </c:pt>
                <c:pt idx="12">
                  <c:v>9.4093821022767001E-3</c:v>
                </c:pt>
                <c:pt idx="13">
                  <c:v>1.2620792913287099E-2</c:v>
                </c:pt>
                <c:pt idx="14">
                  <c:v>1.45646317055492E-2</c:v>
                </c:pt>
                <c:pt idx="15">
                  <c:v>1.60472106518483E-2</c:v>
                </c:pt>
                <c:pt idx="16">
                  <c:v>1.5494468287657799E-2</c:v>
                </c:pt>
                <c:pt idx="17">
                  <c:v>1.64612166125177E-2</c:v>
                </c:pt>
                <c:pt idx="18">
                  <c:v>2.2855452068681802E-2</c:v>
                </c:pt>
                <c:pt idx="19">
                  <c:v>2.7988550459467899E-2</c:v>
                </c:pt>
                <c:pt idx="20">
                  <c:v>3.02713990951941E-2</c:v>
                </c:pt>
                <c:pt idx="21">
                  <c:v>3.1589678963572697E-2</c:v>
                </c:pt>
                <c:pt idx="22">
                  <c:v>3.20265587092416E-2</c:v>
                </c:pt>
                <c:pt idx="23">
                  <c:v>3.1910261213230401E-2</c:v>
                </c:pt>
                <c:pt idx="24">
                  <c:v>3.0699588803551E-2</c:v>
                </c:pt>
                <c:pt idx="25">
                  <c:v>3.0370643666843802E-2</c:v>
                </c:pt>
                <c:pt idx="26">
                  <c:v>2.9954446575608501E-2</c:v>
                </c:pt>
                <c:pt idx="27">
                  <c:v>2.9992445011295301E-2</c:v>
                </c:pt>
                <c:pt idx="28">
                  <c:v>3.00834629081814E-2</c:v>
                </c:pt>
                <c:pt idx="29">
                  <c:v>3.0386908700408201E-2</c:v>
                </c:pt>
                <c:pt idx="30">
                  <c:v>2.9948427555726E-2</c:v>
                </c:pt>
                <c:pt idx="31">
                  <c:v>2.9163307955082301E-2</c:v>
                </c:pt>
                <c:pt idx="32">
                  <c:v>2.8308055452819201E-2</c:v>
                </c:pt>
                <c:pt idx="33">
                  <c:v>2.7117033402279601E-2</c:v>
                </c:pt>
                <c:pt idx="34">
                  <c:v>2.6420921638337001E-2</c:v>
                </c:pt>
                <c:pt idx="35">
                  <c:v>2.5494506251333399E-2</c:v>
                </c:pt>
                <c:pt idx="36">
                  <c:v>2.4634332011386199E-2</c:v>
                </c:pt>
                <c:pt idx="37">
                  <c:v>2.2944654256473698E-2</c:v>
                </c:pt>
                <c:pt idx="38">
                  <c:v>2.12310758853195E-2</c:v>
                </c:pt>
                <c:pt idx="39">
                  <c:v>1.92283263707793E-2</c:v>
                </c:pt>
                <c:pt idx="40">
                  <c:v>1.7311533545405398E-2</c:v>
                </c:pt>
                <c:pt idx="41">
                  <c:v>1.5065669743408099E-2</c:v>
                </c:pt>
                <c:pt idx="42">
                  <c:v>1.35679149835254E-2</c:v>
                </c:pt>
                <c:pt idx="43">
                  <c:v>1.20380565777233E-2</c:v>
                </c:pt>
                <c:pt idx="44">
                  <c:v>1.04488324236928E-2</c:v>
                </c:pt>
                <c:pt idx="45">
                  <c:v>8.8723413687707905E-3</c:v>
                </c:pt>
                <c:pt idx="46">
                  <c:v>7.1575754093888798E-3</c:v>
                </c:pt>
                <c:pt idx="47">
                  <c:v>5.3938345047299602E-3</c:v>
                </c:pt>
                <c:pt idx="48">
                  <c:v>3.8890397026536401E-3</c:v>
                </c:pt>
                <c:pt idx="49">
                  <c:v>2.6065352490611802E-3</c:v>
                </c:pt>
                <c:pt idx="50">
                  <c:v>2.6258811367751902E-3</c:v>
                </c:pt>
                <c:pt idx="51">
                  <c:v>-6.5241463098608595E-5</c:v>
                </c:pt>
                <c:pt idx="52">
                  <c:v>-2.8717634064534502E-3</c:v>
                </c:pt>
                <c:pt idx="53">
                  <c:v>-5.7815009798178798E-3</c:v>
                </c:pt>
                <c:pt idx="54">
                  <c:v>-7.8249000713848105E-3</c:v>
                </c:pt>
                <c:pt idx="55">
                  <c:v>-1.0738108616137301E-2</c:v>
                </c:pt>
                <c:pt idx="56">
                  <c:v>-1.29579330838458E-2</c:v>
                </c:pt>
                <c:pt idx="57">
                  <c:v>-1.33903823218761E-2</c:v>
                </c:pt>
                <c:pt idx="58">
                  <c:v>-1.38210643108371E-2</c:v>
                </c:pt>
                <c:pt idx="59">
                  <c:v>-1.55139753816202E-2</c:v>
                </c:pt>
                <c:pt idx="60">
                  <c:v>-1.72449014266495E-2</c:v>
                </c:pt>
                <c:pt idx="61">
                  <c:v>-1.7614286350942001E-2</c:v>
                </c:pt>
                <c:pt idx="62">
                  <c:v>-1.70713043067705E-2</c:v>
                </c:pt>
                <c:pt idx="63">
                  <c:v>-1.62713508630618E-2</c:v>
                </c:pt>
                <c:pt idx="64">
                  <c:v>-1.5367550138201101E-2</c:v>
                </c:pt>
                <c:pt idx="65">
                  <c:v>-1.43581702974349E-2</c:v>
                </c:pt>
                <c:pt idx="66">
                  <c:v>-1.32916332118426E-2</c:v>
                </c:pt>
                <c:pt idx="67">
                  <c:v>-1.2363427451444999E-2</c:v>
                </c:pt>
                <c:pt idx="68">
                  <c:v>-1.1155835807319299E-2</c:v>
                </c:pt>
                <c:pt idx="69">
                  <c:v>-1.0340022343080501E-2</c:v>
                </c:pt>
                <c:pt idx="70">
                  <c:v>-9.8451278593092405E-3</c:v>
                </c:pt>
                <c:pt idx="71">
                  <c:v>-9.4828572560601201E-3</c:v>
                </c:pt>
                <c:pt idx="72">
                  <c:v>-9.1789857900148597E-3</c:v>
                </c:pt>
                <c:pt idx="73">
                  <c:v>-8.9035076894727894E-3</c:v>
                </c:pt>
                <c:pt idx="74">
                  <c:v>-8.6438689712031707E-3</c:v>
                </c:pt>
                <c:pt idx="75">
                  <c:v>-8.3945523587480794E-3</c:v>
                </c:pt>
                <c:pt idx="76">
                  <c:v>-8.1529747804620599E-3</c:v>
                </c:pt>
                <c:pt idx="77">
                  <c:v>-7.9178410508196004E-3</c:v>
                </c:pt>
                <c:pt idx="78">
                  <c:v>-7.6884617488559501E-3</c:v>
                </c:pt>
                <c:pt idx="79">
                  <c:v>-7.4644556615321902E-3</c:v>
                </c:pt>
                <c:pt idx="80">
                  <c:v>-7.2456100711493204E-3</c:v>
                </c:pt>
                <c:pt idx="81">
                  <c:v>-7.0318089942733499E-3</c:v>
                </c:pt>
                <c:pt idx="82">
                  <c:v>-6.8229928212537498E-3</c:v>
                </c:pt>
                <c:pt idx="83">
                  <c:v>-6.6191338470189499E-3</c:v>
                </c:pt>
                <c:pt idx="84">
                  <c:v>-6.4202206695784803E-3</c:v>
                </c:pt>
                <c:pt idx="85">
                  <c:v>-6.2262479864960696E-3</c:v>
                </c:pt>
                <c:pt idx="86">
                  <c:v>-6.0372099007444096E-3</c:v>
                </c:pt>
                <c:pt idx="87">
                  <c:v>-5.8530956068447697E-3</c:v>
                </c:pt>
                <c:pt idx="88">
                  <c:v>-5.6738867330152704E-3</c:v>
                </c:pt>
                <c:pt idx="89">
                  <c:v>-5.4995558482873099E-3</c:v>
                </c:pt>
                <c:pt idx="90">
                  <c:v>-5.3300657926746899E-3</c:v>
                </c:pt>
                <c:pt idx="91">
                  <c:v>-5.1653695844255899E-3</c:v>
                </c:pt>
                <c:pt idx="92">
                  <c:v>-5.0054107272101602E-3</c:v>
                </c:pt>
                <c:pt idx="93">
                  <c:v>-4.8501237883580199E-3</c:v>
                </c:pt>
                <c:pt idx="94">
                  <c:v>-4.6994351514450996E-3</c:v>
                </c:pt>
                <c:pt idx="95">
                  <c:v>-4.5532638744183399E-3</c:v>
                </c:pt>
                <c:pt idx="96">
                  <c:v>-4.4115226008889499E-3</c:v>
                </c:pt>
                <c:pt idx="97">
                  <c:v>-4.2741184865802096E-3</c:v>
                </c:pt>
                <c:pt idx="98">
                  <c:v>-4.1409541135739502E-3</c:v>
                </c:pt>
                <c:pt idx="99">
                  <c:v>-4.0119283723716297E-3</c:v>
                </c:pt>
                <c:pt idx="100">
                  <c:v>-3.8869372980254698E-3</c:v>
                </c:pt>
                <c:pt idx="101">
                  <c:v>-3.7658748508029301E-3</c:v>
                </c:pt>
                <c:pt idx="102">
                  <c:v>-3.6486336354446501E-3</c:v>
                </c:pt>
                <c:pt idx="103">
                  <c:v>-3.5351055565846501E-3</c:v>
                </c:pt>
                <c:pt idx="104">
                  <c:v>-3.4251824082565099E-3</c:v>
                </c:pt>
                <c:pt idx="105">
                  <c:v>-3.31875639890677E-3</c:v>
                </c:pt>
                <c:pt idx="106">
                  <c:v>-3.2157206131144798E-3</c:v>
                </c:pt>
                <c:pt idx="107">
                  <c:v>-3.1159694126481302E-3</c:v>
                </c:pt>
                <c:pt idx="108">
                  <c:v>-3.0193987803683801E-3</c:v>
                </c:pt>
                <c:pt idx="109">
                  <c:v>-2.92590661052916E-3</c:v>
                </c:pt>
                <c:pt idx="110">
                  <c:v>-2.8353929488855699E-3</c:v>
                </c:pt>
                <c:pt idx="111">
                  <c:v>-2.74776018792666E-3</c:v>
                </c:pt>
                <c:pt idx="112">
                  <c:v>-2.6629132198863199E-3</c:v>
                </c:pt>
                <c:pt idx="113">
                  <c:v>-2.5807595527948999E-3</c:v>
                </c:pt>
                <c:pt idx="114">
                  <c:v>-2.50120939293552E-3</c:v>
                </c:pt>
                <c:pt idx="115">
                  <c:v>-2.4241756977350002E-3</c:v>
                </c:pt>
                <c:pt idx="116">
                  <c:v>-2.3495742027090901E-3</c:v>
                </c:pt>
                <c:pt idx="117">
                  <c:v>-2.2773234257589198E-3</c:v>
                </c:pt>
                <c:pt idx="118">
                  <c:v>-2.20734465241623E-3</c:v>
                </c:pt>
                <c:pt idx="119">
                  <c:v>-2.1395619043462701E-3</c:v>
                </c:pt>
                <c:pt idx="120">
                  <c:v>-2.0739018942395001E-3</c:v>
                </c:pt>
                <c:pt idx="121">
                  <c:v>-2.01029396991181E-3</c:v>
                </c:pt>
                <c:pt idx="122">
                  <c:v>-1.94867004854604E-3</c:v>
                </c:pt>
                <c:pt idx="123">
                  <c:v>-1.8889645445607701E-3</c:v>
                </c:pt>
                <c:pt idx="124">
                  <c:v>-1.8311142920168699E-3</c:v>
                </c:pt>
                <c:pt idx="125">
                  <c:v>-1.7750584628384301E-3</c:v>
                </c:pt>
                <c:pt idx="126">
                  <c:v>-1.7207384834017E-3</c:v>
                </c:pt>
                <c:pt idx="127">
                  <c:v>-1.6680979489813699E-3</c:v>
                </c:pt>
                <c:pt idx="128">
                  <c:v>-1.6170825385186599E-3</c:v>
                </c:pt>
                <c:pt idx="129">
                  <c:v>-1.5676399297337401E-3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D-48A3-9EC9-8918293D81EF}"/>
            </c:ext>
          </c:extLst>
        </c:ser>
        <c:ser>
          <c:idx val="4"/>
          <c:order val="3"/>
          <c:tx>
            <c:strRef>
              <c:f>EA_core_obs_with_text!$AX$1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1.2434728799526301E-3</c:v>
                </c:pt>
                <c:pt idx="8">
                  <c:v>1.58255156568198E-3</c:v>
                </c:pt>
                <c:pt idx="9">
                  <c:v>1.48382735019048E-3</c:v>
                </c:pt>
                <c:pt idx="10">
                  <c:v>8.7449552561569201E-4</c:v>
                </c:pt>
                <c:pt idx="11">
                  <c:v>4.0512964492034299E-4</c:v>
                </c:pt>
                <c:pt idx="12">
                  <c:v>1.37877717945045E-3</c:v>
                </c:pt>
                <c:pt idx="13">
                  <c:v>3.7813697653987701E-3</c:v>
                </c:pt>
                <c:pt idx="14">
                  <c:v>4.6510980326930299E-3</c:v>
                </c:pt>
                <c:pt idx="15">
                  <c:v>4.6091224456201703E-3</c:v>
                </c:pt>
                <c:pt idx="16">
                  <c:v>2.1559779097124398E-3</c:v>
                </c:pt>
                <c:pt idx="17">
                  <c:v>6.9928078276770801E-4</c:v>
                </c:pt>
                <c:pt idx="18">
                  <c:v>3.5417645940949401E-3</c:v>
                </c:pt>
                <c:pt idx="19">
                  <c:v>5.4221457500114303E-3</c:v>
                </c:pt>
                <c:pt idx="20">
                  <c:v>5.97227208367634E-3</c:v>
                </c:pt>
                <c:pt idx="21">
                  <c:v>6.2524416592601899E-3</c:v>
                </c:pt>
                <c:pt idx="22">
                  <c:v>6.4814402499502304E-3</c:v>
                </c:pt>
                <c:pt idx="23">
                  <c:v>6.3269531307641397E-3</c:v>
                </c:pt>
                <c:pt idx="24">
                  <c:v>5.54241435408719E-3</c:v>
                </c:pt>
                <c:pt idx="25">
                  <c:v>5.4801992191766402E-3</c:v>
                </c:pt>
                <c:pt idx="26">
                  <c:v>5.1339268852812403E-3</c:v>
                </c:pt>
                <c:pt idx="27">
                  <c:v>5.3028430677448599E-3</c:v>
                </c:pt>
                <c:pt idx="28">
                  <c:v>5.4777991856491603E-3</c:v>
                </c:pt>
                <c:pt idx="29">
                  <c:v>5.47473055656499E-3</c:v>
                </c:pt>
                <c:pt idx="30">
                  <c:v>5.5602837857327003E-3</c:v>
                </c:pt>
                <c:pt idx="31">
                  <c:v>5.5080607276103404E-3</c:v>
                </c:pt>
                <c:pt idx="32">
                  <c:v>5.3182076370728E-3</c:v>
                </c:pt>
                <c:pt idx="33">
                  <c:v>4.8857338493135602E-3</c:v>
                </c:pt>
                <c:pt idx="34">
                  <c:v>5.1901514828811496E-3</c:v>
                </c:pt>
                <c:pt idx="35">
                  <c:v>5.3236561107450299E-3</c:v>
                </c:pt>
                <c:pt idx="36">
                  <c:v>5.8866995588768801E-3</c:v>
                </c:pt>
                <c:pt idx="37">
                  <c:v>6.0357838948865697E-3</c:v>
                </c:pt>
                <c:pt idx="38">
                  <c:v>6.0029483218704202E-3</c:v>
                </c:pt>
                <c:pt idx="39">
                  <c:v>5.6432498752201302E-3</c:v>
                </c:pt>
                <c:pt idx="40">
                  <c:v>5.3417286647538999E-3</c:v>
                </c:pt>
                <c:pt idx="41">
                  <c:v>4.7537894905857999E-3</c:v>
                </c:pt>
                <c:pt idx="42">
                  <c:v>5.0320325846397998E-3</c:v>
                </c:pt>
                <c:pt idx="43">
                  <c:v>5.1462657770784404E-3</c:v>
                </c:pt>
                <c:pt idx="44">
                  <c:v>5.1823750580881596E-3</c:v>
                </c:pt>
                <c:pt idx="45">
                  <c:v>5.2506621189607403E-3</c:v>
                </c:pt>
                <c:pt idx="46">
                  <c:v>5.3091603172683499E-3</c:v>
                </c:pt>
                <c:pt idx="47">
                  <c:v>5.01002542956374E-3</c:v>
                </c:pt>
                <c:pt idx="48">
                  <c:v>4.9740812152698696E-3</c:v>
                </c:pt>
                <c:pt idx="49">
                  <c:v>4.96908733329526E-3</c:v>
                </c:pt>
                <c:pt idx="50">
                  <c:v>6.0704962391078202E-3</c:v>
                </c:pt>
                <c:pt idx="51">
                  <c:v>5.1897238566356299E-3</c:v>
                </c:pt>
                <c:pt idx="52">
                  <c:v>4.5476869814597897E-3</c:v>
                </c:pt>
                <c:pt idx="53">
                  <c:v>3.9898564462514897E-3</c:v>
                </c:pt>
                <c:pt idx="54">
                  <c:v>3.7081849582509801E-3</c:v>
                </c:pt>
                <c:pt idx="55">
                  <c:v>3.13915351433102E-3</c:v>
                </c:pt>
                <c:pt idx="56">
                  <c:v>2.7082019124824398E-3</c:v>
                </c:pt>
                <c:pt idx="57">
                  <c:v>3.1116866988645199E-3</c:v>
                </c:pt>
                <c:pt idx="58">
                  <c:v>3.58274069842678E-3</c:v>
                </c:pt>
                <c:pt idx="59">
                  <c:v>3.21203166480099E-3</c:v>
                </c:pt>
                <c:pt idx="60">
                  <c:v>2.3269112621182499E-3</c:v>
                </c:pt>
                <c:pt idx="61">
                  <c:v>2.1518813365872802E-3</c:v>
                </c:pt>
                <c:pt idx="62">
                  <c:v>2.44571442604701E-3</c:v>
                </c:pt>
                <c:pt idx="63">
                  <c:v>2.83340253586228E-3</c:v>
                </c:pt>
                <c:pt idx="64">
                  <c:v>3.2064891442251599E-3</c:v>
                </c:pt>
                <c:pt idx="65">
                  <c:v>3.6549378746197898E-3</c:v>
                </c:pt>
                <c:pt idx="66">
                  <c:v>4.1458764800328396E-3</c:v>
                </c:pt>
                <c:pt idx="67">
                  <c:v>4.6653709010913104E-3</c:v>
                </c:pt>
                <c:pt idx="68">
                  <c:v>5.0931270200615898E-3</c:v>
                </c:pt>
                <c:pt idx="69">
                  <c:v>5.2652475192704797E-3</c:v>
                </c:pt>
                <c:pt idx="70">
                  <c:v>5.2481036899365502E-3</c:v>
                </c:pt>
                <c:pt idx="71">
                  <c:v>5.1560635575098601E-3</c:v>
                </c:pt>
                <c:pt idx="72">
                  <c:v>5.03441352548428E-3</c:v>
                </c:pt>
                <c:pt idx="73">
                  <c:v>4.9017030363529496E-3</c:v>
                </c:pt>
                <c:pt idx="74">
                  <c:v>4.7658504865655199E-3</c:v>
                </c:pt>
                <c:pt idx="75">
                  <c:v>4.6303826626958797E-3</c:v>
                </c:pt>
                <c:pt idx="76">
                  <c:v>4.4969395141203298E-3</c:v>
                </c:pt>
                <c:pt idx="77">
                  <c:v>4.3663069762667197E-3</c:v>
                </c:pt>
                <c:pt idx="78">
                  <c:v>4.2388585542285596E-3</c:v>
                </c:pt>
                <c:pt idx="79">
                  <c:v>4.1147545303932198E-3</c:v>
                </c:pt>
                <c:pt idx="80">
                  <c:v>3.9940384501946299E-3</c:v>
                </c:pt>
                <c:pt idx="81">
                  <c:v>3.8766877256346502E-3</c:v>
                </c:pt>
                <c:pt idx="82">
                  <c:v>3.7626421985459402E-3</c:v>
                </c:pt>
                <c:pt idx="83">
                  <c:v>3.65182117789686E-3</c:v>
                </c:pt>
                <c:pt idx="84">
                  <c:v>3.5441339290231901E-3</c:v>
                </c:pt>
                <c:pt idx="85">
                  <c:v>3.4394861859077201E-3</c:v>
                </c:pt>
                <c:pt idx="86">
                  <c:v>3.3377841383685999E-3</c:v>
                </c:pt>
                <c:pt idx="87">
                  <c:v>3.2389367745633202E-3</c:v>
                </c:pt>
                <c:pt idx="88">
                  <c:v>3.14285714508866E-3</c:v>
                </c:pt>
                <c:pt idx="89">
                  <c:v>3.0494629226884801E-3</c:v>
                </c:pt>
                <c:pt idx="90">
                  <c:v>2.9586765126321502E-3</c:v>
                </c:pt>
                <c:pt idx="91">
                  <c:v>2.8704248834943102E-3</c:v>
                </c:pt>
                <c:pt idx="92">
                  <c:v>2.7846392378849602E-3</c:v>
                </c:pt>
                <c:pt idx="93">
                  <c:v>2.7012545997573399E-3</c:v>
                </c:pt>
                <c:pt idx="94">
                  <c:v>2.6202093715621501E-3</c:v>
                </c:pt>
                <c:pt idx="95">
                  <c:v>2.5414448956428901E-3</c:v>
                </c:pt>
                <c:pt idx="96">
                  <c:v>2.4649050397451602E-3</c:v>
                </c:pt>
                <c:pt idx="97">
                  <c:v>2.3905358193187999E-3</c:v>
                </c:pt>
                <c:pt idx="98">
                  <c:v>2.3182850630965E-3</c:v>
                </c:pt>
                <c:pt idx="99">
                  <c:v>2.2481021239029102E-3</c:v>
                </c:pt>
                <c:pt idx="100">
                  <c:v>2.17993763425017E-3</c:v>
                </c:pt>
                <c:pt idx="101">
                  <c:v>2.1137433031892501E-3</c:v>
                </c:pt>
                <c:pt idx="102">
                  <c:v>2.0494717535734998E-3</c:v>
                </c:pt>
                <c:pt idx="103">
                  <c:v>1.9870763931617501E-3</c:v>
                </c:pt>
                <c:pt idx="104">
                  <c:v>1.9265113174071701E-3</c:v>
                </c:pt>
                <c:pt idx="105">
                  <c:v>1.86773123880268E-3</c:v>
                </c:pt>
                <c:pt idx="106">
                  <c:v>1.81069143929679E-3</c:v>
                </c:pt>
                <c:pt idx="107">
                  <c:v>1.7553477415388401E-3</c:v>
                </c:pt>
                <c:pt idx="108">
                  <c:v>1.7016564963334699E-3</c:v>
                </c:pt>
                <c:pt idx="109">
                  <c:v>1.64957458244074E-3</c:v>
                </c:pt>
                <c:pt idx="110">
                  <c:v>1.5990594161019399E-3</c:v>
                </c:pt>
                <c:pt idx="111">
                  <c:v>1.5500689685365901E-3</c:v>
                </c:pt>
                <c:pt idx="112">
                  <c:v>1.5025617881247999E-3</c:v>
                </c:pt>
                <c:pt idx="113">
                  <c:v>1.45649702651962E-3</c:v>
                </c:pt>
                <c:pt idx="114">
                  <c:v>1.41183446640269E-3</c:v>
                </c:pt>
                <c:pt idx="115">
                  <c:v>1.3685345499503301E-3</c:v>
                </c:pt>
                <c:pt idx="116">
                  <c:v>1.3265584071664399E-3</c:v>
                </c:pt>
                <c:pt idx="117">
                  <c:v>1.28586788297191E-3</c:v>
                </c:pt>
                <c:pt idx="118">
                  <c:v>1.24642556174059E-3</c:v>
                </c:pt>
                <c:pt idx="119">
                  <c:v>1.20819479039191E-3</c:v>
                </c:pt>
                <c:pt idx="120">
                  <c:v>1.17113969801962E-3</c:v>
                </c:pt>
                <c:pt idx="121">
                  <c:v>1.13522521327791E-3</c:v>
                </c:pt>
                <c:pt idx="122">
                  <c:v>1.1004170775708001E-3</c:v>
                </c:pt>
                <c:pt idx="123">
                  <c:v>1.0666818563098699E-3</c:v>
                </c:pt>
                <c:pt idx="124">
                  <c:v>1.0339869460862499E-3</c:v>
                </c:pt>
                <c:pt idx="125">
                  <c:v>1.002300579378E-3</c:v>
                </c:pt>
                <c:pt idx="126">
                  <c:v>9.7159182603778695E-4</c:v>
                </c:pt>
                <c:pt idx="127">
                  <c:v>9.4183059209385002E-4</c:v>
                </c:pt>
                <c:pt idx="128">
                  <c:v>9.1298761610847303E-4</c:v>
                </c:pt>
                <c:pt idx="129">
                  <c:v>8.8503446280529998E-4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DD-48A3-9EC9-8918293D81EF}"/>
            </c:ext>
          </c:extLst>
        </c:ser>
        <c:ser>
          <c:idx val="5"/>
          <c:order val="4"/>
          <c:tx>
            <c:strRef>
              <c:f>EA_core_obs_with_text!$AY$1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-1.12811994823491E-4</c:v>
                </c:pt>
                <c:pt idx="8">
                  <c:v>-4.7262247443446899E-4</c:v>
                </c:pt>
                <c:pt idx="9">
                  <c:v>-1.1872850338101499E-3</c:v>
                </c:pt>
                <c:pt idx="10">
                  <c:v>-2.4357544434749898E-3</c:v>
                </c:pt>
                <c:pt idx="11">
                  <c:v>-3.35623593877842E-3</c:v>
                </c:pt>
                <c:pt idx="12">
                  <c:v>-3.1525208990967799E-3</c:v>
                </c:pt>
                <c:pt idx="13">
                  <c:v>-1.28555556216936E-3</c:v>
                </c:pt>
                <c:pt idx="14">
                  <c:v>-2.8653285598645401E-4</c:v>
                </c:pt>
                <c:pt idx="15">
                  <c:v>-2.3211069739570401E-4</c:v>
                </c:pt>
                <c:pt idx="16">
                  <c:v>-2.23328033830405E-3</c:v>
                </c:pt>
                <c:pt idx="17">
                  <c:v>-3.19500066783273E-3</c:v>
                </c:pt>
                <c:pt idx="18">
                  <c:v>-6.2814046689618698E-4</c:v>
                </c:pt>
                <c:pt idx="19">
                  <c:v>1.3234863656341701E-3</c:v>
                </c:pt>
                <c:pt idx="20">
                  <c:v>2.2585007847464298E-3</c:v>
                </c:pt>
                <c:pt idx="21">
                  <c:v>2.8871194956980799E-3</c:v>
                </c:pt>
                <c:pt idx="22">
                  <c:v>3.4489176814922399E-3</c:v>
                </c:pt>
                <c:pt idx="23">
                  <c:v>3.7031260556208401E-3</c:v>
                </c:pt>
                <c:pt idx="24">
                  <c:v>3.2869865447704401E-3</c:v>
                </c:pt>
                <c:pt idx="25">
                  <c:v>3.3887588028136402E-3</c:v>
                </c:pt>
                <c:pt idx="26">
                  <c:v>3.0261791961416701E-3</c:v>
                </c:pt>
                <c:pt idx="27">
                  <c:v>3.2318513455420399E-3</c:v>
                </c:pt>
                <c:pt idx="28">
                  <c:v>3.5679555226097999E-3</c:v>
                </c:pt>
                <c:pt idx="29">
                  <c:v>3.72608657157602E-3</c:v>
                </c:pt>
                <c:pt idx="30">
                  <c:v>3.9753122035523997E-3</c:v>
                </c:pt>
                <c:pt idx="31">
                  <c:v>4.1142351569156601E-3</c:v>
                </c:pt>
                <c:pt idx="32">
                  <c:v>4.1492840729517796E-3</c:v>
                </c:pt>
                <c:pt idx="33">
                  <c:v>3.8761434001388598E-3</c:v>
                </c:pt>
                <c:pt idx="34">
                  <c:v>4.2700544921503401E-3</c:v>
                </c:pt>
                <c:pt idx="35">
                  <c:v>4.4110300893240801E-3</c:v>
                </c:pt>
                <c:pt idx="36">
                  <c:v>4.8586218124535502E-3</c:v>
                </c:pt>
                <c:pt idx="37">
                  <c:v>5.1581831785218997E-3</c:v>
                </c:pt>
                <c:pt idx="38">
                  <c:v>5.2300762882317997E-3</c:v>
                </c:pt>
                <c:pt idx="39">
                  <c:v>4.8684726537961904E-3</c:v>
                </c:pt>
                <c:pt idx="40">
                  <c:v>4.5053696317909299E-3</c:v>
                </c:pt>
                <c:pt idx="41">
                  <c:v>3.8260338455220399E-3</c:v>
                </c:pt>
                <c:pt idx="42">
                  <c:v>3.9271257480155697E-3</c:v>
                </c:pt>
                <c:pt idx="43">
                  <c:v>3.93122782464949E-3</c:v>
                </c:pt>
                <c:pt idx="44">
                  <c:v>3.8786460530237901E-3</c:v>
                </c:pt>
                <c:pt idx="45">
                  <c:v>3.9733242112704997E-3</c:v>
                </c:pt>
                <c:pt idx="46">
                  <c:v>4.1436437688391302E-3</c:v>
                </c:pt>
                <c:pt idx="47">
                  <c:v>3.97258541888767E-3</c:v>
                </c:pt>
                <c:pt idx="48">
                  <c:v>4.0647918898795102E-3</c:v>
                </c:pt>
                <c:pt idx="49">
                  <c:v>4.1259309385921396E-3</c:v>
                </c:pt>
                <c:pt idx="50">
                  <c:v>5.0607598737206702E-3</c:v>
                </c:pt>
                <c:pt idx="51">
                  <c:v>4.3391479095378199E-3</c:v>
                </c:pt>
                <c:pt idx="52">
                  <c:v>3.8750761797601199E-3</c:v>
                </c:pt>
                <c:pt idx="53">
                  <c:v>3.6445991909994598E-3</c:v>
                </c:pt>
                <c:pt idx="54">
                  <c:v>3.4824405420907901E-3</c:v>
                </c:pt>
                <c:pt idx="55">
                  <c:v>3.1774319141142301E-3</c:v>
                </c:pt>
                <c:pt idx="56">
                  <c:v>2.9511457226849501E-3</c:v>
                </c:pt>
                <c:pt idx="57">
                  <c:v>3.10232255209541E-3</c:v>
                </c:pt>
                <c:pt idx="58">
                  <c:v>3.4277465903231798E-3</c:v>
                </c:pt>
                <c:pt idx="59">
                  <c:v>3.1899158327242101E-3</c:v>
                </c:pt>
                <c:pt idx="60">
                  <c:v>2.6735153207280101E-3</c:v>
                </c:pt>
                <c:pt idx="61">
                  <c:v>2.7591346880795299E-3</c:v>
                </c:pt>
                <c:pt idx="62">
                  <c:v>3.2205011891717201E-3</c:v>
                </c:pt>
                <c:pt idx="63">
                  <c:v>3.7093053210535101E-3</c:v>
                </c:pt>
                <c:pt idx="64">
                  <c:v>4.1694681408799197E-3</c:v>
                </c:pt>
                <c:pt idx="65">
                  <c:v>4.6994938634803401E-3</c:v>
                </c:pt>
                <c:pt idx="66">
                  <c:v>5.3638686439372299E-3</c:v>
                </c:pt>
                <c:pt idx="67">
                  <c:v>5.8659853215958704E-3</c:v>
                </c:pt>
                <c:pt idx="68">
                  <c:v>6.2035352906386603E-3</c:v>
                </c:pt>
                <c:pt idx="69">
                  <c:v>6.3157783134481999E-3</c:v>
                </c:pt>
                <c:pt idx="70">
                  <c:v>6.2609270838898104E-3</c:v>
                </c:pt>
                <c:pt idx="71">
                  <c:v>6.13935002491405E-3</c:v>
                </c:pt>
                <c:pt idx="72">
                  <c:v>5.9910603594559497E-3</c:v>
                </c:pt>
                <c:pt idx="73">
                  <c:v>5.8326935149510799E-3</c:v>
                </c:pt>
                <c:pt idx="74">
                  <c:v>5.6716018018709803E-3</c:v>
                </c:pt>
                <c:pt idx="75">
                  <c:v>5.5112365405118801E-3</c:v>
                </c:pt>
                <c:pt idx="76">
                  <c:v>5.3532856398197303E-3</c:v>
                </c:pt>
                <c:pt idx="77">
                  <c:v>5.1985938922083303E-3</c:v>
                </c:pt>
                <c:pt idx="78">
                  <c:v>5.0475783340830898E-3</c:v>
                </c:pt>
                <c:pt idx="79">
                  <c:v>4.9004258033003003E-3</c:v>
                </c:pt>
                <c:pt idx="80">
                  <c:v>4.7571932675571898E-3</c:v>
                </c:pt>
                <c:pt idx="81">
                  <c:v>4.61786252083928E-3</c:v>
                </c:pt>
                <c:pt idx="82">
                  <c:v>4.4823719436370901E-3</c:v>
                </c:pt>
                <c:pt idx="83">
                  <c:v>4.3506357980893596E-3</c:v>
                </c:pt>
                <c:pt idx="84">
                  <c:v>4.2225562352893303E-3</c:v>
                </c:pt>
                <c:pt idx="85">
                  <c:v>4.0980307912885598E-3</c:v>
                </c:pt>
                <c:pt idx="86">
                  <c:v>3.9769569865510902E-3</c:v>
                </c:pt>
                <c:pt idx="87">
                  <c:v>3.8592350297017501E-3</c:v>
                </c:pt>
                <c:pt idx="88">
                  <c:v>3.7447692775360798E-3</c:v>
                </c:pt>
                <c:pt idx="89">
                  <c:v>3.6334688825023702E-3</c:v>
                </c:pt>
                <c:pt idx="90">
                  <c:v>3.5252479251734999E-3</c:v>
                </c:pt>
                <c:pt idx="91">
                  <c:v>3.4200252287064298E-3</c:v>
                </c:pt>
                <c:pt idx="92">
                  <c:v>3.31772399193575E-3</c:v>
                </c:pt>
                <c:pt idx="93">
                  <c:v>3.2182713312733902E-3</c:v>
                </c:pt>
                <c:pt idx="94">
                  <c:v>3.1215977924325899E-3</c:v>
                </c:pt>
                <c:pt idx="95">
                  <c:v>3.0276368691017899E-3</c:v>
                </c:pt>
                <c:pt idx="96">
                  <c:v>2.9363245532376598E-3</c:v>
                </c:pt>
                <c:pt idx="97">
                  <c:v>2.8475989296117199E-3</c:v>
                </c:pt>
                <c:pt idx="98">
                  <c:v>2.7613998213160602E-3</c:v>
                </c:pt>
                <c:pt idx="99">
                  <c:v>2.6776684885154701E-3</c:v>
                </c:pt>
                <c:pt idx="100">
                  <c:v>2.5963473781587202E-3</c:v>
                </c:pt>
                <c:pt idx="101">
                  <c:v>2.51737992253975E-3</c:v>
                </c:pt>
                <c:pt idx="102">
                  <c:v>2.4407103813794901E-3</c:v>
                </c:pt>
                <c:pt idx="103">
                  <c:v>2.3662837237203799E-3</c:v>
                </c:pt>
                <c:pt idx="104">
                  <c:v>2.2940455441489102E-3</c:v>
                </c:pt>
                <c:pt idx="105">
                  <c:v>2.2239420077951799E-3</c:v>
                </c:pt>
                <c:pt idx="106">
                  <c:v>2.1559198204012999E-3</c:v>
                </c:pt>
                <c:pt idx="107">
                  <c:v>2.08992621868464E-3</c:v>
                </c:pt>
                <c:pt idx="108">
                  <c:v>2.0259089767549199E-3</c:v>
                </c:pt>
                <c:pt idx="109">
                  <c:v>1.9638164248991698E-3</c:v>
                </c:pt>
                <c:pt idx="110">
                  <c:v>1.90359747873625E-3</c:v>
                </c:pt>
                <c:pt idx="111">
                  <c:v>1.84520167367807E-3</c:v>
                </c:pt>
                <c:pt idx="112">
                  <c:v>1.78857920518638E-3</c:v>
                </c:pt>
                <c:pt idx="113">
                  <c:v>1.7336809703394299E-3</c:v>
                </c:pt>
                <c:pt idx="114">
                  <c:v>1.6804586104202099E-3</c:v>
                </c:pt>
                <c:pt idx="115">
                  <c:v>1.62886455277178E-3</c:v>
                </c:pt>
                <c:pt idx="116">
                  <c:v>1.5788520505211001E-3</c:v>
                </c:pt>
                <c:pt idx="117">
                  <c:v>1.53037522026E-3</c:v>
                </c:pt>
                <c:pt idx="118">
                  <c:v>1.4833890756404901E-3</c:v>
                </c:pt>
                <c:pt idx="119">
                  <c:v>1.4378495574618401E-3</c:v>
                </c:pt>
                <c:pt idx="120">
                  <c:v>1.39371355989403E-3</c:v>
                </c:pt>
                <c:pt idx="121">
                  <c:v>1.35093895223814E-3</c:v>
                </c:pt>
                <c:pt idx="122">
                  <c:v>1.30948459606816E-3</c:v>
                </c:pt>
                <c:pt idx="123">
                  <c:v>1.2693103587091399E-3</c:v>
                </c:pt>
                <c:pt idx="124">
                  <c:v>1.2303771220745199E-3</c:v>
                </c:pt>
                <c:pt idx="125">
                  <c:v>1.19264678757335E-3</c:v>
                </c:pt>
                <c:pt idx="126">
                  <c:v>1.1560822776868201E-3</c:v>
                </c:pt>
                <c:pt idx="127">
                  <c:v>1.12064753310381E-3</c:v>
                </c:pt>
                <c:pt idx="128">
                  <c:v>1.08630750763616E-3</c:v>
                </c:pt>
                <c:pt idx="129">
                  <c:v>1.0530281596476899E-3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DD-48A3-9EC9-8918293D81EF}"/>
            </c:ext>
          </c:extLst>
        </c:ser>
        <c:ser>
          <c:idx val="6"/>
          <c:order val="5"/>
          <c:tx>
            <c:strRef>
              <c:f>EA_core_obs_with_text!$AZ$1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-2.7900982646489298E-4</c:v>
                </c:pt>
                <c:pt idx="8">
                  <c:v>-9.2929223443061204E-4</c:v>
                </c:pt>
                <c:pt idx="9">
                  <c:v>-1.13409872652958E-3</c:v>
                </c:pt>
                <c:pt idx="10">
                  <c:v>-1.90121592038572E-3</c:v>
                </c:pt>
                <c:pt idx="11">
                  <c:v>-1.9804732856121198E-3</c:v>
                </c:pt>
                <c:pt idx="12">
                  <c:v>-1.2348491730818001E-3</c:v>
                </c:pt>
                <c:pt idx="13">
                  <c:v>5.6690679388626797E-4</c:v>
                </c:pt>
                <c:pt idx="14">
                  <c:v>1.63138454134514E-3</c:v>
                </c:pt>
                <c:pt idx="15">
                  <c:v>1.5502992818161501E-3</c:v>
                </c:pt>
                <c:pt idx="16">
                  <c:v>-2.4279061260346001E-4</c:v>
                </c:pt>
                <c:pt idx="17">
                  <c:v>-9.789042726748849E-4</c:v>
                </c:pt>
                <c:pt idx="18">
                  <c:v>1.0605801789242901E-3</c:v>
                </c:pt>
                <c:pt idx="19">
                  <c:v>2.4980331430946002E-3</c:v>
                </c:pt>
                <c:pt idx="20">
                  <c:v>3.3881754276876498E-3</c:v>
                </c:pt>
                <c:pt idx="21">
                  <c:v>4.0305946346963399E-3</c:v>
                </c:pt>
                <c:pt idx="22">
                  <c:v>4.5910132554727303E-3</c:v>
                </c:pt>
                <c:pt idx="23">
                  <c:v>4.9035772696326401E-3</c:v>
                </c:pt>
                <c:pt idx="24">
                  <c:v>4.6673967601496003E-3</c:v>
                </c:pt>
                <c:pt idx="25">
                  <c:v>4.79814677698531E-3</c:v>
                </c:pt>
                <c:pt idx="26">
                  <c:v>4.5222799819111198E-3</c:v>
                </c:pt>
                <c:pt idx="27">
                  <c:v>4.7339776624077904E-3</c:v>
                </c:pt>
                <c:pt idx="28">
                  <c:v>5.04913635235304E-3</c:v>
                </c:pt>
                <c:pt idx="29">
                  <c:v>5.2137744586566699E-3</c:v>
                </c:pt>
                <c:pt idx="30">
                  <c:v>5.2908688776165296E-3</c:v>
                </c:pt>
                <c:pt idx="31">
                  <c:v>5.1434454814369701E-3</c:v>
                </c:pt>
                <c:pt idx="32">
                  <c:v>4.9332208985397499E-3</c:v>
                </c:pt>
                <c:pt idx="33">
                  <c:v>4.4783695587025099E-3</c:v>
                </c:pt>
                <c:pt idx="34">
                  <c:v>4.6431467633611901E-3</c:v>
                </c:pt>
                <c:pt idx="35">
                  <c:v>4.5960867997019098E-3</c:v>
                </c:pt>
                <c:pt idx="36">
                  <c:v>4.6824500089526202E-3</c:v>
                </c:pt>
                <c:pt idx="37">
                  <c:v>4.7608320373093696E-3</c:v>
                </c:pt>
                <c:pt idx="38">
                  <c:v>4.7528273258157202E-3</c:v>
                </c:pt>
                <c:pt idx="39">
                  <c:v>4.3633354097849502E-3</c:v>
                </c:pt>
                <c:pt idx="40">
                  <c:v>4.0056956505774002E-3</c:v>
                </c:pt>
                <c:pt idx="41">
                  <c:v>3.4357930069006601E-3</c:v>
                </c:pt>
                <c:pt idx="42">
                  <c:v>3.53748770376416E-3</c:v>
                </c:pt>
                <c:pt idx="43">
                  <c:v>3.5774118677167599E-3</c:v>
                </c:pt>
                <c:pt idx="44">
                  <c:v>3.4723053931040499E-3</c:v>
                </c:pt>
                <c:pt idx="45">
                  <c:v>3.6664146210618701E-3</c:v>
                </c:pt>
                <c:pt idx="46">
                  <c:v>3.9272061797435099E-3</c:v>
                </c:pt>
                <c:pt idx="47">
                  <c:v>3.898386586898E-3</c:v>
                </c:pt>
                <c:pt idx="48">
                  <c:v>4.2113050727765602E-3</c:v>
                </c:pt>
                <c:pt idx="49">
                  <c:v>4.3896716117597301E-3</c:v>
                </c:pt>
                <c:pt idx="50">
                  <c:v>5.1732502437173899E-3</c:v>
                </c:pt>
                <c:pt idx="51">
                  <c:v>4.4545719918298501E-3</c:v>
                </c:pt>
                <c:pt idx="52">
                  <c:v>3.8704445219028801E-3</c:v>
                </c:pt>
                <c:pt idx="53">
                  <c:v>3.5782092467684301E-3</c:v>
                </c:pt>
                <c:pt idx="54">
                  <c:v>3.3631315564885901E-3</c:v>
                </c:pt>
                <c:pt idx="55">
                  <c:v>3.0510126508787E-3</c:v>
                </c:pt>
                <c:pt idx="56">
                  <c:v>2.8218811890523502E-3</c:v>
                </c:pt>
                <c:pt idx="57">
                  <c:v>2.6936741936989198E-3</c:v>
                </c:pt>
                <c:pt idx="58">
                  <c:v>2.6921184858918999E-3</c:v>
                </c:pt>
                <c:pt idx="59">
                  <c:v>1.94199382883564E-3</c:v>
                </c:pt>
                <c:pt idx="60">
                  <c:v>1.4638102340480601E-3</c:v>
                </c:pt>
                <c:pt idx="61">
                  <c:v>1.66980380953418E-3</c:v>
                </c:pt>
                <c:pt idx="62">
                  <c:v>2.2430340400836301E-3</c:v>
                </c:pt>
                <c:pt idx="63">
                  <c:v>2.8612251922410701E-3</c:v>
                </c:pt>
                <c:pt idx="64">
                  <c:v>3.4393591582970698E-3</c:v>
                </c:pt>
                <c:pt idx="65">
                  <c:v>4.1872814137588997E-3</c:v>
                </c:pt>
                <c:pt idx="66">
                  <c:v>4.8900830367459803E-3</c:v>
                </c:pt>
                <c:pt idx="67">
                  <c:v>5.3797783209130704E-3</c:v>
                </c:pt>
                <c:pt idx="68">
                  <c:v>5.6863914670079998E-3</c:v>
                </c:pt>
                <c:pt idx="69">
                  <c:v>5.7942629652973903E-3</c:v>
                </c:pt>
                <c:pt idx="70">
                  <c:v>5.7501412834559604E-3</c:v>
                </c:pt>
                <c:pt idx="71">
                  <c:v>5.6440903990928604E-3</c:v>
                </c:pt>
                <c:pt idx="72">
                  <c:v>5.5121683993464201E-3</c:v>
                </c:pt>
                <c:pt idx="73">
                  <c:v>5.3696097328303997E-3</c:v>
                </c:pt>
                <c:pt idx="74">
                  <c:v>5.22337201716016E-3</c:v>
                </c:pt>
                <c:pt idx="75">
                  <c:v>5.07693278126719E-3</c:v>
                </c:pt>
                <c:pt idx="76">
                  <c:v>4.9321421407011396E-3</c:v>
                </c:pt>
                <c:pt idx="77">
                  <c:v>4.7899992227762303E-3</c:v>
                </c:pt>
                <c:pt idx="78">
                  <c:v>4.6510372519126203E-3</c:v>
                </c:pt>
                <c:pt idx="79">
                  <c:v>4.51552460862814E-3</c:v>
                </c:pt>
                <c:pt idx="80">
                  <c:v>4.3835742013165202E-3</c:v>
                </c:pt>
                <c:pt idx="81">
                  <c:v>4.2552059054789997E-3</c:v>
                </c:pt>
                <c:pt idx="82">
                  <c:v>4.1303839365847096E-3</c:v>
                </c:pt>
                <c:pt idx="83">
                  <c:v>4.0090400523773396E-3</c:v>
                </c:pt>
                <c:pt idx="84">
                  <c:v>3.8910882637965801E-3</c:v>
                </c:pt>
                <c:pt idx="85">
                  <c:v>3.77643420848006E-3</c:v>
                </c:pt>
                <c:pt idx="86">
                  <c:v>3.6649810574162999E-3</c:v>
                </c:pt>
                <c:pt idx="87">
                  <c:v>3.5566331296532599E-3</c:v>
                </c:pt>
                <c:pt idx="88">
                  <c:v>3.4512979841583298E-3</c:v>
                </c:pt>
                <c:pt idx="89">
                  <c:v>3.3488875036624599E-3</c:v>
                </c:pt>
                <c:pt idx="90">
                  <c:v>3.24931832182961E-3</c:v>
                </c:pt>
                <c:pt idx="91">
                  <c:v>3.1525118344255501E-3</c:v>
                </c:pt>
                <c:pt idx="92">
                  <c:v>3.05839395702278E-3</c:v>
                </c:pt>
                <c:pt idx="93">
                  <c:v>2.9668947423733198E-3</c:v>
                </c:pt>
                <c:pt idx="94">
                  <c:v>2.8779479306573199E-3</c:v>
                </c:pt>
                <c:pt idx="95">
                  <c:v>2.7914904825232499E-3</c:v>
                </c:pt>
                <c:pt idx="96">
                  <c:v>2.7074621257616701E-3</c:v>
                </c:pt>
                <c:pt idx="97">
                  <c:v>2.6258049351524002E-3</c:v>
                </c:pt>
                <c:pt idx="98">
                  <c:v>2.5464629555660401E-3</c:v>
                </c:pt>
                <c:pt idx="99">
                  <c:v>2.46938187249412E-3</c:v>
                </c:pt>
                <c:pt idx="100">
                  <c:v>2.39450873276148E-3</c:v>
                </c:pt>
                <c:pt idx="101">
                  <c:v>2.3217917116680198E-3</c:v>
                </c:pt>
                <c:pt idx="102">
                  <c:v>2.2511799247393301E-3</c:v>
                </c:pt>
                <c:pt idx="103">
                  <c:v>2.1826232800670098E-3</c:v>
                </c:pt>
                <c:pt idx="104">
                  <c:v>2.1160723661539601E-3</c:v>
                </c:pt>
                <c:pt idx="105">
                  <c:v>2.0514783708902502E-3</c:v>
                </c:pt>
                <c:pt idx="106">
                  <c:v>1.98879302748533E-3</c:v>
                </c:pt>
                <c:pt idx="107">
                  <c:v>1.92796858329291E-3</c:v>
                </c:pt>
                <c:pt idx="108">
                  <c:v>1.8689577860664299E-3</c:v>
                </c:pt>
                <c:pt idx="109">
                  <c:v>1.81171388671241E-3</c:v>
                </c:pt>
                <c:pt idx="110">
                  <c:v>1.7561906519913901E-3</c:v>
                </c:pt>
                <c:pt idx="111">
                  <c:v>1.7023423875661601E-3</c:v>
                </c:pt>
                <c:pt idx="112">
                  <c:v>1.65012396649011E-3</c:v>
                </c:pt>
                <c:pt idx="113">
                  <c:v>1.59949086193655E-3</c:v>
                </c:pt>
                <c:pt idx="114">
                  <c:v>1.55039918308119E-3</c:v>
                </c:pt>
                <c:pt idx="115">
                  <c:v>1.5028057104293699E-3</c:v>
                </c:pt>
                <c:pt idx="116">
                  <c:v>1.45666793229803E-3</c:v>
                </c:pt>
                <c:pt idx="117">
                  <c:v>1.4119440785442801E-3</c:v>
                </c:pt>
                <c:pt idx="118">
                  <c:v>1.3685931532725301E-3</c:v>
                </c:pt>
                <c:pt idx="119">
                  <c:v>1.32657496343391E-3</c:v>
                </c:pt>
                <c:pt idx="120">
                  <c:v>1.28585014560478E-3</c:v>
                </c:pt>
                <c:pt idx="121">
                  <c:v>1.24638018819123E-3</c:v>
                </c:pt>
                <c:pt idx="122">
                  <c:v>1.20812745039167E-3</c:v>
                </c:pt>
                <c:pt idx="123">
                  <c:v>1.17105517749571E-3</c:v>
                </c:pt>
                <c:pt idx="124">
                  <c:v>1.1351275120086101E-3</c:v>
                </c:pt>
                <c:pt idx="125">
                  <c:v>1.10030950202233E-3</c:v>
                </c:pt>
                <c:pt idx="126">
                  <c:v>1.06656710479047E-3</c:v>
                </c:pt>
                <c:pt idx="127">
                  <c:v>1.03386718832698E-3</c:v>
                </c:pt>
                <c:pt idx="128">
                  <c:v>1.0021775292301501E-3</c:v>
                </c:pt>
                <c:pt idx="129">
                  <c:v>9.7146680735349302E-4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DD-48A3-9EC9-8918293D81EF}"/>
            </c:ext>
          </c:extLst>
        </c:ser>
        <c:ser>
          <c:idx val="7"/>
          <c:order val="6"/>
          <c:tx>
            <c:strRef>
              <c:f>EA_core_obs_with_text!$BA$1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-6.3304979868172796E-4</c:v>
                </c:pt>
                <c:pt idx="8">
                  <c:v>-2.9323274728820701E-3</c:v>
                </c:pt>
                <c:pt idx="9">
                  <c:v>-6.3679069389310696E-3</c:v>
                </c:pt>
                <c:pt idx="10">
                  <c:v>-1.1224735346004801E-2</c:v>
                </c:pt>
                <c:pt idx="11">
                  <c:v>-1.6332098878113401E-2</c:v>
                </c:pt>
                <c:pt idx="12">
                  <c:v>-2.0652980650892602E-2</c:v>
                </c:pt>
                <c:pt idx="13">
                  <c:v>-2.31766054025528E-2</c:v>
                </c:pt>
                <c:pt idx="14">
                  <c:v>-2.4586607441212601E-2</c:v>
                </c:pt>
                <c:pt idx="15">
                  <c:v>-2.6035114327083098E-2</c:v>
                </c:pt>
                <c:pt idx="16">
                  <c:v>-2.89970772473058E-2</c:v>
                </c:pt>
                <c:pt idx="17">
                  <c:v>-3.2208722504589699E-2</c:v>
                </c:pt>
                <c:pt idx="18">
                  <c:v>-3.3246180917945102E-2</c:v>
                </c:pt>
                <c:pt idx="19">
                  <c:v>-3.3171346627725001E-2</c:v>
                </c:pt>
                <c:pt idx="20">
                  <c:v>-3.2592870887604403E-2</c:v>
                </c:pt>
                <c:pt idx="21">
                  <c:v>-3.1751853348604898E-2</c:v>
                </c:pt>
                <c:pt idx="22">
                  <c:v>-3.0725839329270799E-2</c:v>
                </c:pt>
                <c:pt idx="23">
                  <c:v>-2.9719448517229099E-2</c:v>
                </c:pt>
                <c:pt idx="24">
                  <c:v>-2.9087161768215301E-2</c:v>
                </c:pt>
                <c:pt idx="25">
                  <c:v>-2.8444946685579599E-2</c:v>
                </c:pt>
                <c:pt idx="26">
                  <c:v>-2.81449546860046E-2</c:v>
                </c:pt>
                <c:pt idx="27">
                  <c:v>-2.7700680426845301E-2</c:v>
                </c:pt>
                <c:pt idx="28">
                  <c:v>-2.70260067446348E-2</c:v>
                </c:pt>
                <c:pt idx="29">
                  <c:v>-2.61998122354389E-2</c:v>
                </c:pt>
                <c:pt idx="30">
                  <c:v>-2.5236748966661601E-2</c:v>
                </c:pt>
                <c:pt idx="31">
                  <c:v>-2.4290359889922401E-2</c:v>
                </c:pt>
                <c:pt idx="32">
                  <c:v>-2.3383700586065901E-2</c:v>
                </c:pt>
                <c:pt idx="33">
                  <c:v>-2.2757711382192999E-2</c:v>
                </c:pt>
                <c:pt idx="34">
                  <c:v>-2.1883722925797301E-2</c:v>
                </c:pt>
                <c:pt idx="35">
                  <c:v>-2.0947683541894201E-2</c:v>
                </c:pt>
                <c:pt idx="36">
                  <c:v>-1.9828844084490701E-2</c:v>
                </c:pt>
                <c:pt idx="37">
                  <c:v>-1.8555885612192499E-2</c:v>
                </c:pt>
                <c:pt idx="38">
                  <c:v>-1.7214482140781501E-2</c:v>
                </c:pt>
                <c:pt idx="39">
                  <c:v>-1.6170528235226401E-2</c:v>
                </c:pt>
                <c:pt idx="40">
                  <c:v>-1.5423506670919599E-2</c:v>
                </c:pt>
                <c:pt idx="41">
                  <c:v>-1.5142689830749401E-2</c:v>
                </c:pt>
                <c:pt idx="42">
                  <c:v>-1.47465878732711E-2</c:v>
                </c:pt>
                <c:pt idx="43">
                  <c:v>-1.43533781336468E-2</c:v>
                </c:pt>
                <c:pt idx="44">
                  <c:v>-1.4284597017721799E-2</c:v>
                </c:pt>
                <c:pt idx="45">
                  <c:v>-1.4246800782580201E-2</c:v>
                </c:pt>
                <c:pt idx="46">
                  <c:v>-1.42170854449452E-2</c:v>
                </c:pt>
                <c:pt idx="47">
                  <c:v>-1.44325341275841E-2</c:v>
                </c:pt>
                <c:pt idx="48">
                  <c:v>-1.4401996081236899E-2</c:v>
                </c:pt>
                <c:pt idx="49">
                  <c:v>-1.4121457977789201E-2</c:v>
                </c:pt>
                <c:pt idx="50">
                  <c:v>-1.3018910357087601E-2</c:v>
                </c:pt>
                <c:pt idx="51">
                  <c:v>-1.24489791874737E-2</c:v>
                </c:pt>
                <c:pt idx="52">
                  <c:v>-1.21783989840973E-2</c:v>
                </c:pt>
                <c:pt idx="53">
                  <c:v>-1.1898329338499899E-2</c:v>
                </c:pt>
                <c:pt idx="54">
                  <c:v>-1.1549229771412499E-2</c:v>
                </c:pt>
                <c:pt idx="55">
                  <c:v>-1.1213214258298699E-2</c:v>
                </c:pt>
                <c:pt idx="56">
                  <c:v>-1.08147448696027E-2</c:v>
                </c:pt>
                <c:pt idx="57">
                  <c:v>-1.0336928406884299E-2</c:v>
                </c:pt>
                <c:pt idx="58">
                  <c:v>-9.7144856867292795E-3</c:v>
                </c:pt>
                <c:pt idx="59">
                  <c:v>-9.8792719779305892E-3</c:v>
                </c:pt>
                <c:pt idx="60">
                  <c:v>-9.7292478884680698E-3</c:v>
                </c:pt>
                <c:pt idx="61">
                  <c:v>-8.8641516466592095E-3</c:v>
                </c:pt>
                <c:pt idx="62">
                  <c:v>-7.58189771477013E-3</c:v>
                </c:pt>
                <c:pt idx="63">
                  <c:v>-6.2897723345223203E-3</c:v>
                </c:pt>
                <c:pt idx="64">
                  <c:v>-4.9738461573967099E-3</c:v>
                </c:pt>
                <c:pt idx="65">
                  <c:v>-3.6745680801697398E-3</c:v>
                </c:pt>
                <c:pt idx="66">
                  <c:v>-2.51601475423912E-3</c:v>
                </c:pt>
                <c:pt idx="67">
                  <c:v>-1.65420583642106E-3</c:v>
                </c:pt>
                <c:pt idx="68">
                  <c:v>-1.03811708956902E-3</c:v>
                </c:pt>
                <c:pt idx="69">
                  <c:v>-6.5596401986889297E-4</c:v>
                </c:pt>
                <c:pt idx="70">
                  <c:v>-4.6160782164461601E-4</c:v>
                </c:pt>
                <c:pt idx="71">
                  <c:v>-3.49795890286497E-4</c:v>
                </c:pt>
                <c:pt idx="72">
                  <c:v>-2.7809486853325101E-4</c:v>
                </c:pt>
                <c:pt idx="73">
                  <c:v>-2.2821539849005E-4</c:v>
                </c:pt>
                <c:pt idx="74">
                  <c:v>-1.91384795344973E-4</c:v>
                </c:pt>
                <c:pt idx="75">
                  <c:v>-1.6286450980062999E-4</c:v>
                </c:pt>
                <c:pt idx="76">
                  <c:v>-1.39830865553136E-4</c:v>
                </c:pt>
                <c:pt idx="77">
                  <c:v>-1.20524938396204E-4</c:v>
                </c:pt>
                <c:pt idx="78">
                  <c:v>-1.0385245762245499E-4</c:v>
                </c:pt>
                <c:pt idx="79">
                  <c:v>-8.91309964168307E-5</c:v>
                </c:pt>
                <c:pt idx="80">
                  <c:v>-7.59326436394758E-5</c:v>
                </c:pt>
                <c:pt idx="81">
                  <c:v>-6.3987502951778894E-5</c:v>
                </c:pt>
                <c:pt idx="82">
                  <c:v>-5.3123940613186697E-5</c:v>
                </c:pt>
                <c:pt idx="83">
                  <c:v>-4.3230929203108498E-5</c:v>
                </c:pt>
                <c:pt idx="84">
                  <c:v>-3.4233990042764597E-5</c:v>
                </c:pt>
                <c:pt idx="85">
                  <c:v>-2.60797631712605E-5</c:v>
                </c:pt>
                <c:pt idx="86">
                  <c:v>-1.8726190931239701E-5</c:v>
                </c:pt>
                <c:pt idx="87">
                  <c:v>-1.2136411720042799E-5</c:v>
                </c:pt>
                <c:pt idx="88">
                  <c:v>-6.2751181917342004E-6</c:v>
                </c:pt>
                <c:pt idx="89">
                  <c:v>-1.10654627683004E-6</c:v>
                </c:pt>
                <c:pt idx="90">
                  <c:v>3.40647088314938E-6</c:v>
                </c:pt>
                <c:pt idx="91">
                  <c:v>7.3027711211537301E-6</c:v>
                </c:pt>
                <c:pt idx="92">
                  <c:v>1.06227174390127E-5</c:v>
                </c:pt>
                <c:pt idx="93">
                  <c:v>1.34078157909556E-5</c:v>
                </c:pt>
                <c:pt idx="94">
                  <c:v>1.57002181477849E-5</c:v>
                </c:pt>
                <c:pt idx="95">
                  <c:v>1.7542188324171001E-5</c:v>
                </c:pt>
                <c:pt idx="96">
                  <c:v>1.89755805068969E-5</c:v>
                </c:pt>
                <c:pt idx="97">
                  <c:v>2.0041362702727299E-5</c:v>
                </c:pt>
                <c:pt idx="98">
                  <c:v>2.0779199538800598E-5</c:v>
                </c:pt>
                <c:pt idx="99">
                  <c:v>2.1227104607390799E-5</c:v>
                </c:pt>
                <c:pt idx="100">
                  <c:v>2.1421162288426299E-5</c:v>
                </c:pt>
                <c:pt idx="101">
                  <c:v>2.1395317362227201E-5</c:v>
                </c:pt>
                <c:pt idx="102">
                  <c:v>2.1181227705113699E-5</c:v>
                </c:pt>
                <c:pt idx="103">
                  <c:v>2.0808173961661599E-5</c:v>
                </c:pt>
                <c:pt idx="104">
                  <c:v>2.0303019399037198E-5</c:v>
                </c:pt>
                <c:pt idx="105">
                  <c:v>1.9690212060829901E-5</c:v>
                </c:pt>
                <c:pt idx="106">
                  <c:v>1.8991823869107801E-5</c:v>
                </c:pt>
                <c:pt idx="107">
                  <c:v>1.8227619325017401E-5</c:v>
                </c:pt>
                <c:pt idx="108">
                  <c:v>1.7415147435251299E-5</c:v>
                </c:pt>
                <c:pt idx="109">
                  <c:v>1.65698524678958E-5</c:v>
                </c:pt>
                <c:pt idx="110">
                  <c:v>1.57051978089128E-5</c:v>
                </c:pt>
                <c:pt idx="111">
                  <c:v>1.48327989224483E-5</c:v>
                </c:pt>
                <c:pt idx="112">
                  <c:v>1.39625621509154E-5</c:v>
                </c:pt>
                <c:pt idx="113">
                  <c:v>1.3102825513477899E-5</c:v>
                </c:pt>
                <c:pt idx="114">
                  <c:v>1.2260499482330501E-5</c:v>
                </c:pt>
                <c:pt idx="115">
                  <c:v>1.1441205005624501E-5</c:v>
                </c:pt>
                <c:pt idx="116">
                  <c:v>1.06494077334318E-5</c:v>
                </c:pt>
                <c:pt idx="117">
                  <c:v>9.8885463595266203E-6</c:v>
                </c:pt>
                <c:pt idx="118">
                  <c:v>9.1611546348957501E-6</c:v>
                </c:pt>
                <c:pt idx="119">
                  <c:v>8.4689756540967597E-6</c:v>
                </c:pt>
                <c:pt idx="120">
                  <c:v>7.8130689917799095E-6</c:v>
                </c:pt>
                <c:pt idx="121">
                  <c:v>7.1939088686079302E-6</c:v>
                </c:pt>
                <c:pt idx="122">
                  <c:v>6.6114746344325596E-6</c:v>
                </c:pt>
                <c:pt idx="123">
                  <c:v>6.0653331690474403E-6</c:v>
                </c:pt>
                <c:pt idx="124">
                  <c:v>5.5547125343835504E-6</c:v>
                </c:pt>
                <c:pt idx="125">
                  <c:v>5.07856876552637E-6</c:v>
                </c:pt>
                <c:pt idx="126">
                  <c:v>4.6356448457629498E-6</c:v>
                </c:pt>
                <c:pt idx="127">
                  <c:v>4.2245224873837998E-6</c:v>
                </c:pt>
                <c:pt idx="128">
                  <c:v>3.8436673843733598E-6</c:v>
                </c:pt>
                <c:pt idx="129">
                  <c:v>3.4914689361897899E-6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DD-48A3-9EC9-8918293D8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EA_rawshocks_with_text!$AT$1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EA_rawshocks_with_text!$AT$2:$AT$132</c:f>
              <c:numCache>
                <c:formatCode>0.00E+00</c:formatCode>
                <c:ptCount val="131"/>
                <c:pt idx="0">
                  <c:v>-2.4990917942303702E-2</c:v>
                </c:pt>
                <c:pt idx="1">
                  <c:v>-0.11419290290127</c:v>
                </c:pt>
                <c:pt idx="2">
                  <c:v>-9.0478080471159093E-3</c:v>
                </c:pt>
                <c:pt idx="3">
                  <c:v>-8.9819542168629002E-2</c:v>
                </c:pt>
                <c:pt idx="4">
                  <c:v>-0.14491432837811799</c:v>
                </c:pt>
                <c:pt idx="5">
                  <c:v>6.54171086147394E-2</c:v>
                </c:pt>
                <c:pt idx="6">
                  <c:v>9.8499101159246996E-2</c:v>
                </c:pt>
                <c:pt idx="7">
                  <c:v>1.7668286999281201E-2</c:v>
                </c:pt>
                <c:pt idx="8">
                  <c:v>-0.21119259737476601</c:v>
                </c:pt>
                <c:pt idx="9">
                  <c:v>-2.7768160911512602E-2</c:v>
                </c:pt>
                <c:pt idx="10">
                  <c:v>2.6948247303760699E-2</c:v>
                </c:pt>
                <c:pt idx="11">
                  <c:v>6.2528698771621302E-2</c:v>
                </c:pt>
                <c:pt idx="12">
                  <c:v>-4.1806314749415402E-2</c:v>
                </c:pt>
                <c:pt idx="13">
                  <c:v>2.6291022304074298E-4</c:v>
                </c:pt>
                <c:pt idx="14">
                  <c:v>5.9432247091283003E-2</c:v>
                </c:pt>
                <c:pt idx="15">
                  <c:v>4.26904542872781E-2</c:v>
                </c:pt>
                <c:pt idx="16">
                  <c:v>-2.0559393152613601E-2</c:v>
                </c:pt>
                <c:pt idx="17">
                  <c:v>0.143008216601543</c:v>
                </c:pt>
                <c:pt idx="18">
                  <c:v>0.13236237018913499</c:v>
                </c:pt>
                <c:pt idx="19">
                  <c:v>8.43407568231586E-2</c:v>
                </c:pt>
                <c:pt idx="20">
                  <c:v>-2.84894525700429E-2</c:v>
                </c:pt>
                <c:pt idx="21">
                  <c:v>0.13316222068410299</c:v>
                </c:pt>
                <c:pt idx="22">
                  <c:v>0.124236900254334</c:v>
                </c:pt>
                <c:pt idx="23">
                  <c:v>0.18903261558874301</c:v>
                </c:pt>
                <c:pt idx="24">
                  <c:v>0.26863732531501</c:v>
                </c:pt>
                <c:pt idx="25">
                  <c:v>0.158751939138048</c:v>
                </c:pt>
                <c:pt idx="26">
                  <c:v>0.13650560478849399</c:v>
                </c:pt>
                <c:pt idx="27">
                  <c:v>0.13299804474565399</c:v>
                </c:pt>
                <c:pt idx="28">
                  <c:v>0.27751354444445298</c:v>
                </c:pt>
                <c:pt idx="29">
                  <c:v>0.17781995286097399</c:v>
                </c:pt>
                <c:pt idx="30">
                  <c:v>0.102443780762229</c:v>
                </c:pt>
                <c:pt idx="31">
                  <c:v>0.10405252587354399</c:v>
                </c:pt>
                <c:pt idx="32">
                  <c:v>0.24105884806757599</c:v>
                </c:pt>
                <c:pt idx="33">
                  <c:v>6.1048571799659598E-2</c:v>
                </c:pt>
                <c:pt idx="34">
                  <c:v>0.123004933412604</c:v>
                </c:pt>
                <c:pt idx="35">
                  <c:v>0.112318958007877</c:v>
                </c:pt>
                <c:pt idx="36">
                  <c:v>1.9373625681624301E-2</c:v>
                </c:pt>
                <c:pt idx="37">
                  <c:v>4.1393981698760199E-2</c:v>
                </c:pt>
                <c:pt idx="38">
                  <c:v>8.08803366549041E-2</c:v>
                </c:pt>
                <c:pt idx="39">
                  <c:v>1.18545827348343E-2</c:v>
                </c:pt>
                <c:pt idx="40">
                  <c:v>4.7772178479286602E-4</c:v>
                </c:pt>
                <c:pt idx="41">
                  <c:v>-5.3846154197835401E-3</c:v>
                </c:pt>
                <c:pt idx="42">
                  <c:v>2.7674623693728799E-2</c:v>
                </c:pt>
                <c:pt idx="43">
                  <c:v>-4.7190922647352203E-2</c:v>
                </c:pt>
                <c:pt idx="44">
                  <c:v>-3.5272544281394903E-2</c:v>
                </c:pt>
                <c:pt idx="45">
                  <c:v>-0.13647831511386299</c:v>
                </c:pt>
                <c:pt idx="46">
                  <c:v>-5.3144367706255302E-2</c:v>
                </c:pt>
                <c:pt idx="47">
                  <c:v>-0.102037412542772</c:v>
                </c:pt>
                <c:pt idx="48">
                  <c:v>-9.8429155042303207E-2</c:v>
                </c:pt>
                <c:pt idx="49">
                  <c:v>-7.8116455584404595E-2</c:v>
                </c:pt>
                <c:pt idx="50">
                  <c:v>-0.105530013140224</c:v>
                </c:pt>
                <c:pt idx="51">
                  <c:v>-4.8879620212975802E-2</c:v>
                </c:pt>
                <c:pt idx="52">
                  <c:v>0.25549312764432103</c:v>
                </c:pt>
                <c:pt idx="53">
                  <c:v>0.44566547179567001</c:v>
                </c:pt>
                <c:pt idx="54">
                  <c:v>0.638207091863357</c:v>
                </c:pt>
                <c:pt idx="55">
                  <c:v>0.58428135466330999</c:v>
                </c:pt>
                <c:pt idx="56">
                  <c:v>0.26997458306090899</c:v>
                </c:pt>
                <c:pt idx="57">
                  <c:v>-0.52720721617412603</c:v>
                </c:pt>
                <c:pt idx="58">
                  <c:v>-0.44702695287873001</c:v>
                </c:pt>
                <c:pt idx="59">
                  <c:v>-0.106449297655619</c:v>
                </c:pt>
                <c:pt idx="60">
                  <c:v>-0.24082499018470899</c:v>
                </c:pt>
                <c:pt idx="61">
                  <c:v>-0.26002079553936802</c:v>
                </c:pt>
                <c:pt idx="62">
                  <c:v>-8.4684901935361906E-2</c:v>
                </c:pt>
                <c:pt idx="63">
                  <c:v>0.19504715455560701</c:v>
                </c:pt>
                <c:pt idx="64">
                  <c:v>6.7853325056823205E-2</c:v>
                </c:pt>
                <c:pt idx="65">
                  <c:v>9.7175789513415295E-2</c:v>
                </c:pt>
                <c:pt idx="66">
                  <c:v>7.2230044057408405E-2</c:v>
                </c:pt>
                <c:pt idx="67">
                  <c:v>0.14282199116419</c:v>
                </c:pt>
                <c:pt idx="68">
                  <c:v>-6.4293396076666497E-3</c:v>
                </c:pt>
                <c:pt idx="69">
                  <c:v>7.5541036338766396E-2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9-4B5F-94A1-A8FC3B5ADD76}"/>
            </c:ext>
          </c:extLst>
        </c:ser>
        <c:ser>
          <c:idx val="2"/>
          <c:order val="1"/>
          <c:tx>
            <c:strRef>
              <c:f>EA_rawshocks_with_text!#REF!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9-4B5F-94A1-A8FC3B5AD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36084413244375"/>
          <c:y val="0.10996900741180934"/>
          <c:w val="0.77844709910431786"/>
          <c:h val="0.7617815166972054"/>
        </c:manualLayout>
      </c:layout>
      <c:areaChart>
        <c:grouping val="stacked"/>
        <c:varyColors val="0"/>
        <c:ser>
          <c:idx val="1"/>
          <c:order val="0"/>
          <c:tx>
            <c:strRef>
              <c:f>EA_rawshocks_with_text!$AT$1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EA_rawshocks_with_text!$AT$2:$AT$132</c:f>
              <c:numCache>
                <c:formatCode>0.00E+00</c:formatCode>
                <c:ptCount val="131"/>
                <c:pt idx="0">
                  <c:v>-2.4990917942303702E-2</c:v>
                </c:pt>
                <c:pt idx="1">
                  <c:v>-0.11419290290127</c:v>
                </c:pt>
                <c:pt idx="2">
                  <c:v>-9.0478080471159093E-3</c:v>
                </c:pt>
                <c:pt idx="3">
                  <c:v>-8.9819542168629002E-2</c:v>
                </c:pt>
                <c:pt idx="4">
                  <c:v>-0.14491432837811799</c:v>
                </c:pt>
                <c:pt idx="5">
                  <c:v>6.54171086147394E-2</c:v>
                </c:pt>
                <c:pt idx="6">
                  <c:v>9.8499101159246996E-2</c:v>
                </c:pt>
                <c:pt idx="7">
                  <c:v>1.7668286999281201E-2</c:v>
                </c:pt>
                <c:pt idx="8">
                  <c:v>-0.21119259737476601</c:v>
                </c:pt>
                <c:pt idx="9">
                  <c:v>-2.7768160911512602E-2</c:v>
                </c:pt>
                <c:pt idx="10">
                  <c:v>2.6948247303760699E-2</c:v>
                </c:pt>
                <c:pt idx="11">
                  <c:v>6.2528698771621302E-2</c:v>
                </c:pt>
                <c:pt idx="12">
                  <c:v>-4.1806314749415402E-2</c:v>
                </c:pt>
                <c:pt idx="13">
                  <c:v>2.6291022304074298E-4</c:v>
                </c:pt>
                <c:pt idx="14">
                  <c:v>5.9432247091283003E-2</c:v>
                </c:pt>
                <c:pt idx="15">
                  <c:v>4.26904542872781E-2</c:v>
                </c:pt>
                <c:pt idx="16">
                  <c:v>-2.0559393152613601E-2</c:v>
                </c:pt>
                <c:pt idx="17">
                  <c:v>0.143008216601543</c:v>
                </c:pt>
                <c:pt idx="18">
                  <c:v>0.13236237018913499</c:v>
                </c:pt>
                <c:pt idx="19">
                  <c:v>8.43407568231586E-2</c:v>
                </c:pt>
                <c:pt idx="20">
                  <c:v>-2.84894525700429E-2</c:v>
                </c:pt>
                <c:pt idx="21">
                  <c:v>0.13316222068410299</c:v>
                </c:pt>
                <c:pt idx="22">
                  <c:v>0.124236900254334</c:v>
                </c:pt>
                <c:pt idx="23">
                  <c:v>0.18903261558874301</c:v>
                </c:pt>
                <c:pt idx="24">
                  <c:v>0.26863732531501</c:v>
                </c:pt>
                <c:pt idx="25">
                  <c:v>0.158751939138048</c:v>
                </c:pt>
                <c:pt idx="26">
                  <c:v>0.13650560478849399</c:v>
                </c:pt>
                <c:pt idx="27">
                  <c:v>0.13299804474565399</c:v>
                </c:pt>
                <c:pt idx="28">
                  <c:v>0.27751354444445298</c:v>
                </c:pt>
                <c:pt idx="29">
                  <c:v>0.17781995286097399</c:v>
                </c:pt>
                <c:pt idx="30">
                  <c:v>0.102443780762229</c:v>
                </c:pt>
                <c:pt idx="31">
                  <c:v>0.10405252587354399</c:v>
                </c:pt>
                <c:pt idx="32">
                  <c:v>0.24105884806757599</c:v>
                </c:pt>
                <c:pt idx="33">
                  <c:v>6.1048571799659598E-2</c:v>
                </c:pt>
                <c:pt idx="34">
                  <c:v>0.123004933412604</c:v>
                </c:pt>
                <c:pt idx="35">
                  <c:v>0.112318958007877</c:v>
                </c:pt>
                <c:pt idx="36">
                  <c:v>1.9373625681624301E-2</c:v>
                </c:pt>
                <c:pt idx="37">
                  <c:v>4.1393981698760199E-2</c:v>
                </c:pt>
                <c:pt idx="38">
                  <c:v>8.08803366549041E-2</c:v>
                </c:pt>
                <c:pt idx="39">
                  <c:v>1.18545827348343E-2</c:v>
                </c:pt>
                <c:pt idx="40">
                  <c:v>4.7772178479286602E-4</c:v>
                </c:pt>
                <c:pt idx="41">
                  <c:v>-5.3846154197835401E-3</c:v>
                </c:pt>
                <c:pt idx="42">
                  <c:v>2.7674623693728799E-2</c:v>
                </c:pt>
                <c:pt idx="43">
                  <c:v>-4.7190922647352203E-2</c:v>
                </c:pt>
                <c:pt idx="44">
                  <c:v>-3.5272544281394903E-2</c:v>
                </c:pt>
                <c:pt idx="45">
                  <c:v>-0.13647831511386299</c:v>
                </c:pt>
                <c:pt idx="46">
                  <c:v>-5.3144367706255302E-2</c:v>
                </c:pt>
                <c:pt idx="47">
                  <c:v>-0.102037412542772</c:v>
                </c:pt>
                <c:pt idx="48">
                  <c:v>-9.8429155042303207E-2</c:v>
                </c:pt>
                <c:pt idx="49">
                  <c:v>-7.8116455584404595E-2</c:v>
                </c:pt>
                <c:pt idx="50">
                  <c:v>-0.105530013140224</c:v>
                </c:pt>
                <c:pt idx="51">
                  <c:v>-4.8879620212975802E-2</c:v>
                </c:pt>
                <c:pt idx="52">
                  <c:v>0.25549312764432103</c:v>
                </c:pt>
                <c:pt idx="53">
                  <c:v>0.44566547179567001</c:v>
                </c:pt>
                <c:pt idx="54">
                  <c:v>0.638207091863357</c:v>
                </c:pt>
                <c:pt idx="55">
                  <c:v>0.58428135466330999</c:v>
                </c:pt>
                <c:pt idx="56">
                  <c:v>0.26997458306090899</c:v>
                </c:pt>
                <c:pt idx="57">
                  <c:v>-0.52720721617412603</c:v>
                </c:pt>
                <c:pt idx="58">
                  <c:v>-0.44702695287873001</c:v>
                </c:pt>
                <c:pt idx="59">
                  <c:v>-0.106449297655619</c:v>
                </c:pt>
                <c:pt idx="60">
                  <c:v>-0.24082499018470899</c:v>
                </c:pt>
                <c:pt idx="61">
                  <c:v>-0.26002079553936802</c:v>
                </c:pt>
                <c:pt idx="62">
                  <c:v>-8.4684901935361906E-2</c:v>
                </c:pt>
                <c:pt idx="63">
                  <c:v>0.19504715455560701</c:v>
                </c:pt>
                <c:pt idx="64">
                  <c:v>6.7853325056823205E-2</c:v>
                </c:pt>
                <c:pt idx="65">
                  <c:v>9.7175789513415295E-2</c:v>
                </c:pt>
                <c:pt idx="66">
                  <c:v>7.2230044057408405E-2</c:v>
                </c:pt>
                <c:pt idx="67">
                  <c:v>0.14282199116419</c:v>
                </c:pt>
                <c:pt idx="68">
                  <c:v>-6.4293396076666497E-3</c:v>
                </c:pt>
                <c:pt idx="69">
                  <c:v>7.5541036338766396E-2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C-44CC-BFA8-4FD322EA8541}"/>
            </c:ext>
          </c:extLst>
        </c:ser>
        <c:ser>
          <c:idx val="2"/>
          <c:order val="1"/>
          <c:tx>
            <c:strRef>
              <c:f>EA_rawshocks_with_text!$AU$1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EA_rawshocks_with_text!$AU$2:$AU$132</c:f>
              <c:numCache>
                <c:formatCode>0.00E+00</c:formatCode>
                <c:ptCount val="131"/>
                <c:pt idx="0">
                  <c:v>2.7814897720132501E-15</c:v>
                </c:pt>
                <c:pt idx="1">
                  <c:v>3.41450526444911E-15</c:v>
                </c:pt>
                <c:pt idx="2">
                  <c:v>2.2813500121396502E-15</c:v>
                </c:pt>
                <c:pt idx="3">
                  <c:v>8.2326317280932697E-16</c:v>
                </c:pt>
                <c:pt idx="4">
                  <c:v>-1.4657060829640301E-15</c:v>
                </c:pt>
                <c:pt idx="5">
                  <c:v>-1.49231924086295E-15</c:v>
                </c:pt>
                <c:pt idx="6">
                  <c:v>-3.03371631294586E-15</c:v>
                </c:pt>
                <c:pt idx="7">
                  <c:v>-6.29247052007125E-2</c:v>
                </c:pt>
                <c:pt idx="8">
                  <c:v>5.5841430392642402E-2</c:v>
                </c:pt>
                <c:pt idx="9">
                  <c:v>3.7662482321688798E-2</c:v>
                </c:pt>
                <c:pt idx="10">
                  <c:v>3.5338774104016102E-3</c:v>
                </c:pt>
                <c:pt idx="11">
                  <c:v>2.1625004930780501E-3</c:v>
                </c:pt>
                <c:pt idx="12">
                  <c:v>-3.0780742693446099E-2</c:v>
                </c:pt>
                <c:pt idx="13">
                  <c:v>-2.56846335795618E-2</c:v>
                </c:pt>
                <c:pt idx="14">
                  <c:v>-3.6263415848481098E-2</c:v>
                </c:pt>
                <c:pt idx="15">
                  <c:v>-3.6073327373363197E-2</c:v>
                </c:pt>
                <c:pt idx="16">
                  <c:v>-1.70731550010026E-2</c:v>
                </c:pt>
                <c:pt idx="17">
                  <c:v>-2.8273128206056201E-2</c:v>
                </c:pt>
                <c:pt idx="18">
                  <c:v>-0.103225964966635</c:v>
                </c:pt>
                <c:pt idx="19">
                  <c:v>-0.14285197616390699</c:v>
                </c:pt>
                <c:pt idx="20">
                  <c:v>-2.4906281461304101E-2</c:v>
                </c:pt>
                <c:pt idx="21">
                  <c:v>-6.7581535481524803E-3</c:v>
                </c:pt>
                <c:pt idx="22">
                  <c:v>3.1650895183433698E-3</c:v>
                </c:pt>
                <c:pt idx="23">
                  <c:v>-3.4058528135477001E-3</c:v>
                </c:pt>
                <c:pt idx="24">
                  <c:v>1.07516793924588E-2</c:v>
                </c:pt>
                <c:pt idx="25">
                  <c:v>-1.02772822732889E-3</c:v>
                </c:pt>
                <c:pt idx="26">
                  <c:v>-2.8944540043666302E-3</c:v>
                </c:pt>
                <c:pt idx="27">
                  <c:v>2.77357662958235E-3</c:v>
                </c:pt>
                <c:pt idx="28">
                  <c:v>3.0972878917172701E-3</c:v>
                </c:pt>
                <c:pt idx="29">
                  <c:v>1.8147684666897299E-2</c:v>
                </c:pt>
                <c:pt idx="30">
                  <c:v>1.7626296539229099E-2</c:v>
                </c:pt>
                <c:pt idx="31">
                  <c:v>4.31900702419706E-2</c:v>
                </c:pt>
                <c:pt idx="32">
                  <c:v>3.72478837036938E-2</c:v>
                </c:pt>
                <c:pt idx="33">
                  <c:v>-4.07704815154648E-3</c:v>
                </c:pt>
                <c:pt idx="34">
                  <c:v>3.1266190300889299E-2</c:v>
                </c:pt>
                <c:pt idx="35">
                  <c:v>4.9631157570643103E-3</c:v>
                </c:pt>
                <c:pt idx="36">
                  <c:v>2.2992386932249701E-2</c:v>
                </c:pt>
                <c:pt idx="37">
                  <c:v>2.7049095928908699E-2</c:v>
                </c:pt>
                <c:pt idx="38">
                  <c:v>7.8937751789710398E-3</c:v>
                </c:pt>
                <c:pt idx="39">
                  <c:v>3.8705805529818901E-3</c:v>
                </c:pt>
                <c:pt idx="40">
                  <c:v>1.6215568577604799E-4</c:v>
                </c:pt>
                <c:pt idx="41">
                  <c:v>-7.9805442144560094E-3</c:v>
                </c:pt>
                <c:pt idx="42">
                  <c:v>1.7320549823649601E-2</c:v>
                </c:pt>
                <c:pt idx="43">
                  <c:v>2.2921848527516298E-3</c:v>
                </c:pt>
                <c:pt idx="44">
                  <c:v>-2.54855706104349E-2</c:v>
                </c:pt>
                <c:pt idx="45">
                  <c:v>-2.27822539162457E-2</c:v>
                </c:pt>
                <c:pt idx="46">
                  <c:v>-2.9218829869696698E-2</c:v>
                </c:pt>
                <c:pt idx="47">
                  <c:v>-2.4134717710136401E-2</c:v>
                </c:pt>
                <c:pt idx="48">
                  <c:v>-5.7412894115646401E-3</c:v>
                </c:pt>
                <c:pt idx="49">
                  <c:v>-3.2999534364331402E-2</c:v>
                </c:pt>
                <c:pt idx="50">
                  <c:v>5.5944438790615798E-3</c:v>
                </c:pt>
                <c:pt idx="51">
                  <c:v>-1.9895497699789402E-2</c:v>
                </c:pt>
                <c:pt idx="52">
                  <c:v>1.6998586958282599E-2</c:v>
                </c:pt>
                <c:pt idx="53">
                  <c:v>3.8060780148908097E-2</c:v>
                </c:pt>
                <c:pt idx="54">
                  <c:v>6.1487794992014601E-2</c:v>
                </c:pt>
                <c:pt idx="55">
                  <c:v>9.4567898041968898E-2</c:v>
                </c:pt>
                <c:pt idx="56">
                  <c:v>6.5117668311579099E-2</c:v>
                </c:pt>
                <c:pt idx="57">
                  <c:v>-2.48677505473048E-2</c:v>
                </c:pt>
                <c:pt idx="58">
                  <c:v>-3.3276084344473301E-2</c:v>
                </c:pt>
                <c:pt idx="59">
                  <c:v>-4.0294974451643897E-3</c:v>
                </c:pt>
                <c:pt idx="60">
                  <c:v>-2.8635933055124099E-2</c:v>
                </c:pt>
                <c:pt idx="61">
                  <c:v>1.4278272149815001E-2</c:v>
                </c:pt>
                <c:pt idx="62">
                  <c:v>4.0674004269464201E-2</c:v>
                </c:pt>
                <c:pt idx="63">
                  <c:v>4.3311666416656097E-2</c:v>
                </c:pt>
                <c:pt idx="64">
                  <c:v>4.14353940302725E-2</c:v>
                </c:pt>
                <c:pt idx="65">
                  <c:v>2.9643422887094201E-3</c:v>
                </c:pt>
                <c:pt idx="66">
                  <c:v>8.4556108529052904E-3</c:v>
                </c:pt>
                <c:pt idx="67">
                  <c:v>7.1751511631156601E-3</c:v>
                </c:pt>
                <c:pt idx="68">
                  <c:v>-1.92670646632675E-2</c:v>
                </c:pt>
                <c:pt idx="69">
                  <c:v>-2.7110770959999399E-2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C-44CC-BFA8-4FD322EA8541}"/>
            </c:ext>
          </c:extLst>
        </c:ser>
        <c:ser>
          <c:idx val="3"/>
          <c:order val="2"/>
          <c:tx>
            <c:strRef>
              <c:f>EA_rawshocks_with_text!$AV$1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EA_rawshocks_with_text!$AV$2:$AV$132</c:f>
              <c:numCache>
                <c:formatCode>0.00E+00</c:formatCode>
                <c:ptCount val="131"/>
                <c:pt idx="0">
                  <c:v>-3.54390718671859E-15</c:v>
                </c:pt>
                <c:pt idx="1">
                  <c:v>-3.0439715861635901E-15</c:v>
                </c:pt>
                <c:pt idx="2">
                  <c:v>-4.2738873531425901E-15</c:v>
                </c:pt>
                <c:pt idx="3">
                  <c:v>-4.9056363419289499E-15</c:v>
                </c:pt>
                <c:pt idx="4">
                  <c:v>-6.2442519622946497E-15</c:v>
                </c:pt>
                <c:pt idx="5">
                  <c:v>-5.3909185232871399E-15</c:v>
                </c:pt>
                <c:pt idx="6">
                  <c:v>-6.5421696403603702E-15</c:v>
                </c:pt>
                <c:pt idx="7">
                  <c:v>1.08248113065792E-2</c:v>
                </c:pt>
                <c:pt idx="8">
                  <c:v>6.6290195054513196E-2</c:v>
                </c:pt>
                <c:pt idx="9">
                  <c:v>2.4496482847909101E-2</c:v>
                </c:pt>
                <c:pt idx="10">
                  <c:v>1.13376681525137E-2</c:v>
                </c:pt>
                <c:pt idx="11">
                  <c:v>1.49904066896594E-2</c:v>
                </c:pt>
                <c:pt idx="12">
                  <c:v>1.16909791261651E-2</c:v>
                </c:pt>
                <c:pt idx="13">
                  <c:v>-1.53303315651895E-3</c:v>
                </c:pt>
                <c:pt idx="14">
                  <c:v>1.12410369790913E-2</c:v>
                </c:pt>
                <c:pt idx="15">
                  <c:v>2.4090015843093698E-2</c:v>
                </c:pt>
                <c:pt idx="16">
                  <c:v>3.7003135417451601E-2</c:v>
                </c:pt>
                <c:pt idx="17">
                  <c:v>5.56273320693743E-2</c:v>
                </c:pt>
                <c:pt idx="18">
                  <c:v>3.5548901652231603E-2</c:v>
                </c:pt>
                <c:pt idx="19">
                  <c:v>3.3250628529609402E-2</c:v>
                </c:pt>
                <c:pt idx="20">
                  <c:v>1.07107122758658E-2</c:v>
                </c:pt>
                <c:pt idx="21">
                  <c:v>-2.7147848252600799E-3</c:v>
                </c:pt>
                <c:pt idx="22">
                  <c:v>-4.1988574005580297E-3</c:v>
                </c:pt>
                <c:pt idx="23">
                  <c:v>9.4315756418121999E-4</c:v>
                </c:pt>
                <c:pt idx="24">
                  <c:v>1.4922802208688199E-2</c:v>
                </c:pt>
                <c:pt idx="25">
                  <c:v>2.1697724939497899E-3</c:v>
                </c:pt>
                <c:pt idx="26">
                  <c:v>2.1878837515110498E-3</c:v>
                </c:pt>
                <c:pt idx="27">
                  <c:v>1.08651050927386E-2</c:v>
                </c:pt>
                <c:pt idx="28">
                  <c:v>2.2782337640927401E-2</c:v>
                </c:pt>
                <c:pt idx="29">
                  <c:v>3.74405707678796E-2</c:v>
                </c:pt>
                <c:pt idx="30">
                  <c:v>1.6756378399511301E-2</c:v>
                </c:pt>
                <c:pt idx="31">
                  <c:v>2.60469622004143E-2</c:v>
                </c:pt>
                <c:pt idx="32">
                  <c:v>3.1623425723236502E-2</c:v>
                </c:pt>
                <c:pt idx="33">
                  <c:v>1.42391802709736E-2</c:v>
                </c:pt>
                <c:pt idx="34">
                  <c:v>3.2510205425828997E-2</c:v>
                </c:pt>
                <c:pt idx="35">
                  <c:v>7.4477155090279402E-3</c:v>
                </c:pt>
                <c:pt idx="36">
                  <c:v>1.0558669256352999E-2</c:v>
                </c:pt>
                <c:pt idx="37">
                  <c:v>4.6783301781770899E-3</c:v>
                </c:pt>
                <c:pt idx="38">
                  <c:v>-5.8038415842859396E-3</c:v>
                </c:pt>
                <c:pt idx="39">
                  <c:v>-4.49611157435753E-3</c:v>
                </c:pt>
                <c:pt idx="40">
                  <c:v>-7.7175210605255002E-3</c:v>
                </c:pt>
                <c:pt idx="41">
                  <c:v>-1.0360795694355201E-2</c:v>
                </c:pt>
                <c:pt idx="42">
                  <c:v>9.2493717523609402E-3</c:v>
                </c:pt>
                <c:pt idx="43">
                  <c:v>-5.3041038976974399E-3</c:v>
                </c:pt>
                <c:pt idx="44">
                  <c:v>-2.1147936579196999E-2</c:v>
                </c:pt>
                <c:pt idx="45">
                  <c:v>-1.7562675336122002E-2</c:v>
                </c:pt>
                <c:pt idx="46">
                  <c:v>-2.46759760614245E-2</c:v>
                </c:pt>
                <c:pt idx="47">
                  <c:v>-2.6779825459803001E-2</c:v>
                </c:pt>
                <c:pt idx="48">
                  <c:v>-1.2911733970758101E-2</c:v>
                </c:pt>
                <c:pt idx="49">
                  <c:v>-3.0780435866294899E-2</c:v>
                </c:pt>
                <c:pt idx="50">
                  <c:v>-1.10649190174971E-2</c:v>
                </c:pt>
                <c:pt idx="51">
                  <c:v>-1.6101691485530999E-2</c:v>
                </c:pt>
                <c:pt idx="52">
                  <c:v>3.0904085855693701E-3</c:v>
                </c:pt>
                <c:pt idx="53">
                  <c:v>1.8200530507933299E-2</c:v>
                </c:pt>
                <c:pt idx="54">
                  <c:v>2.62663415301655E-2</c:v>
                </c:pt>
                <c:pt idx="55">
                  <c:v>2.8067507495561299E-2</c:v>
                </c:pt>
                <c:pt idx="56">
                  <c:v>1.40551037593183E-2</c:v>
                </c:pt>
                <c:pt idx="57">
                  <c:v>-4.1761827369391803E-2</c:v>
                </c:pt>
                <c:pt idx="58">
                  <c:v>-4.8285690684055797E-2</c:v>
                </c:pt>
                <c:pt idx="59">
                  <c:v>-3.8201320750806601E-2</c:v>
                </c:pt>
                <c:pt idx="60">
                  <c:v>-1.5232096510049699E-2</c:v>
                </c:pt>
                <c:pt idx="61">
                  <c:v>2.4446597109481698E-2</c:v>
                </c:pt>
                <c:pt idx="62">
                  <c:v>2.36828339978538E-2</c:v>
                </c:pt>
                <c:pt idx="63">
                  <c:v>5.2307671556407503E-2</c:v>
                </c:pt>
                <c:pt idx="64">
                  <c:v>4.3886303609311497E-3</c:v>
                </c:pt>
                <c:pt idx="65">
                  <c:v>4.9317176166744203E-3</c:v>
                </c:pt>
                <c:pt idx="66">
                  <c:v>-5.7305121648797896E-3</c:v>
                </c:pt>
                <c:pt idx="67">
                  <c:v>-4.2408401272856699E-3</c:v>
                </c:pt>
                <c:pt idx="68">
                  <c:v>-3.5676220759558702E-2</c:v>
                </c:pt>
                <c:pt idx="69">
                  <c:v>-1.8482684204911601E-2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C-44CC-BFA8-4FD322EA8541}"/>
            </c:ext>
          </c:extLst>
        </c:ser>
        <c:ser>
          <c:idx val="4"/>
          <c:order val="3"/>
          <c:tx>
            <c:strRef>
              <c:f>EA_rawshocks_with_text!$AW$1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EA_rawshocks_with_text!$AW$2:$AW$132</c:f>
              <c:numCache>
                <c:formatCode>0.00E+00</c:formatCode>
                <c:ptCount val="131"/>
                <c:pt idx="0">
                  <c:v>-2.51585621235616E-15</c:v>
                </c:pt>
                <c:pt idx="1">
                  <c:v>-2.3523014244576898E-15</c:v>
                </c:pt>
                <c:pt idx="2">
                  <c:v>-3.3436428722225201E-15</c:v>
                </c:pt>
                <c:pt idx="3">
                  <c:v>-3.82452798506327E-15</c:v>
                </c:pt>
                <c:pt idx="4">
                  <c:v>-4.7761183263065804E-15</c:v>
                </c:pt>
                <c:pt idx="5">
                  <c:v>-3.9592532971499599E-15</c:v>
                </c:pt>
                <c:pt idx="6">
                  <c:v>-4.6656216943090304E-15</c:v>
                </c:pt>
                <c:pt idx="7">
                  <c:v>2.38640391248333E-2</c:v>
                </c:pt>
                <c:pt idx="8">
                  <c:v>2.7200391130327399E-2</c:v>
                </c:pt>
                <c:pt idx="9">
                  <c:v>1.45115019178013E-2</c:v>
                </c:pt>
                <c:pt idx="10">
                  <c:v>6.9020475569436497E-3</c:v>
                </c:pt>
                <c:pt idx="11">
                  <c:v>1.9716201507600801E-2</c:v>
                </c:pt>
                <c:pt idx="12">
                  <c:v>5.9763775295607197E-3</c:v>
                </c:pt>
                <c:pt idx="13">
                  <c:v>-1.3989517035623299E-2</c:v>
                </c:pt>
                <c:pt idx="14">
                  <c:v>-2.06877328246657E-3</c:v>
                </c:pt>
                <c:pt idx="15">
                  <c:v>7.3852652981611297E-3</c:v>
                </c:pt>
                <c:pt idx="16">
                  <c:v>2.00680126157292E-2</c:v>
                </c:pt>
                <c:pt idx="17">
                  <c:v>3.1424407927767697E-2</c:v>
                </c:pt>
                <c:pt idx="18">
                  <c:v>-1.7733212816796701E-3</c:v>
                </c:pt>
                <c:pt idx="19">
                  <c:v>-1.28474672198592E-2</c:v>
                </c:pt>
                <c:pt idx="20">
                  <c:v>-1.44179226512904E-2</c:v>
                </c:pt>
                <c:pt idx="21">
                  <c:v>-1.3109601347184901E-2</c:v>
                </c:pt>
                <c:pt idx="22">
                  <c:v>-1.29407270920612E-2</c:v>
                </c:pt>
                <c:pt idx="23">
                  <c:v>-3.3565681443372998E-3</c:v>
                </c:pt>
                <c:pt idx="24">
                  <c:v>4.8401467666106196E-3</c:v>
                </c:pt>
                <c:pt idx="25">
                  <c:v>-4.9839973723782103E-3</c:v>
                </c:pt>
                <c:pt idx="26">
                  <c:v>-1.0813045013817199E-3</c:v>
                </c:pt>
                <c:pt idx="27">
                  <c:v>5.3106546481543199E-3</c:v>
                </c:pt>
                <c:pt idx="28">
                  <c:v>1.17372313631267E-2</c:v>
                </c:pt>
                <c:pt idx="29">
                  <c:v>2.58274979811727E-2</c:v>
                </c:pt>
                <c:pt idx="30">
                  <c:v>5.26940860685432E-3</c:v>
                </c:pt>
                <c:pt idx="31">
                  <c:v>1.8187361170142899E-2</c:v>
                </c:pt>
                <c:pt idx="32">
                  <c:v>2.3476193488177002E-2</c:v>
                </c:pt>
                <c:pt idx="33">
                  <c:v>8.2170303647824908E-3</c:v>
                </c:pt>
                <c:pt idx="34">
                  <c:v>2.2328105845015399E-2</c:v>
                </c:pt>
                <c:pt idx="35">
                  <c:v>3.4096377130895801E-3</c:v>
                </c:pt>
                <c:pt idx="36">
                  <c:v>6.3453131140163797E-3</c:v>
                </c:pt>
                <c:pt idx="37">
                  <c:v>3.2889333847415502E-3</c:v>
                </c:pt>
                <c:pt idx="38">
                  <c:v>-4.1900405047257698E-3</c:v>
                </c:pt>
                <c:pt idx="39">
                  <c:v>-4.8741228053916204E-3</c:v>
                </c:pt>
                <c:pt idx="40">
                  <c:v>-7.6189249611582502E-3</c:v>
                </c:pt>
                <c:pt idx="41">
                  <c:v>-9.8399896061041603E-3</c:v>
                </c:pt>
                <c:pt idx="42">
                  <c:v>5.2703157904662899E-3</c:v>
                </c:pt>
                <c:pt idx="43">
                  <c:v>-5.9117569684508601E-3</c:v>
                </c:pt>
                <c:pt idx="44">
                  <c:v>-1.81037665541086E-2</c:v>
                </c:pt>
                <c:pt idx="45">
                  <c:v>-1.6843785431095999E-2</c:v>
                </c:pt>
                <c:pt idx="46">
                  <c:v>-2.408745619022E-2</c:v>
                </c:pt>
                <c:pt idx="47">
                  <c:v>-2.46821073500068E-2</c:v>
                </c:pt>
                <c:pt idx="48">
                  <c:v>-1.38839713128849E-2</c:v>
                </c:pt>
                <c:pt idx="49">
                  <c:v>-2.6042349751849599E-2</c:v>
                </c:pt>
                <c:pt idx="50">
                  <c:v>-6.0925785266572104E-3</c:v>
                </c:pt>
                <c:pt idx="51">
                  <c:v>-1.5936370756721201E-2</c:v>
                </c:pt>
                <c:pt idx="52">
                  <c:v>5.2174775087707301E-4</c:v>
                </c:pt>
                <c:pt idx="53">
                  <c:v>1.1910533183139E-2</c:v>
                </c:pt>
                <c:pt idx="54">
                  <c:v>2.26768858903286E-2</c:v>
                </c:pt>
                <c:pt idx="55">
                  <c:v>1.94497562408786E-2</c:v>
                </c:pt>
                <c:pt idx="56">
                  <c:v>1.31401793492093E-2</c:v>
                </c:pt>
                <c:pt idx="57">
                  <c:v>-3.0152436346291601E-2</c:v>
                </c:pt>
                <c:pt idx="58">
                  <c:v>-3.40473937051868E-2</c:v>
                </c:pt>
                <c:pt idx="59">
                  <c:v>-2.1969341651982301E-2</c:v>
                </c:pt>
                <c:pt idx="60">
                  <c:v>-2.6758316678113501E-3</c:v>
                </c:pt>
                <c:pt idx="61">
                  <c:v>2.31306302751468E-2</c:v>
                </c:pt>
                <c:pt idx="62">
                  <c:v>4.0300245939031198E-2</c:v>
                </c:pt>
                <c:pt idx="63">
                  <c:v>1.47655919143206E-2</c:v>
                </c:pt>
                <c:pt idx="64">
                  <c:v>5.1707779408656203E-3</c:v>
                </c:pt>
                <c:pt idx="65">
                  <c:v>-5.4223978143280597E-3</c:v>
                </c:pt>
                <c:pt idx="66">
                  <c:v>-8.5910144321421893E-3</c:v>
                </c:pt>
                <c:pt idx="67">
                  <c:v>-2.3119289769440401E-2</c:v>
                </c:pt>
                <c:pt idx="68">
                  <c:v>-2.2861864050057999E-2</c:v>
                </c:pt>
                <c:pt idx="69">
                  <c:v>-1.2157127543457E-2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4C-44CC-BFA8-4FD322EA8541}"/>
            </c:ext>
          </c:extLst>
        </c:ser>
        <c:ser>
          <c:idx val="5"/>
          <c:order val="4"/>
          <c:tx>
            <c:strRef>
              <c:f>EA_rawshocks_with_text!$AX$1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EA_rawshocks_with_text!$AX$2:$AX$132</c:f>
              <c:numCache>
                <c:formatCode>0.00E+00</c:formatCode>
                <c:ptCount val="131"/>
                <c:pt idx="0">
                  <c:v>-2.5719485233272001E-15</c:v>
                </c:pt>
                <c:pt idx="1">
                  <c:v>-2.43866128355882E-15</c:v>
                </c:pt>
                <c:pt idx="2">
                  <c:v>-3.0995648779988E-15</c:v>
                </c:pt>
                <c:pt idx="3">
                  <c:v>-3.25006733727786E-15</c:v>
                </c:pt>
                <c:pt idx="4">
                  <c:v>-3.8123966122048899E-15</c:v>
                </c:pt>
                <c:pt idx="5">
                  <c:v>-2.8885303618880198E-15</c:v>
                </c:pt>
                <c:pt idx="6">
                  <c:v>-3.2465390554728601E-15</c:v>
                </c:pt>
                <c:pt idx="7">
                  <c:v>6.42723430201699E-3</c:v>
                </c:pt>
                <c:pt idx="8">
                  <c:v>2.1695584909056199E-2</c:v>
                </c:pt>
                <c:pt idx="9">
                  <c:v>1.72733308562532E-2</c:v>
                </c:pt>
                <c:pt idx="10">
                  <c:v>1.04010412660913E-2</c:v>
                </c:pt>
                <c:pt idx="11">
                  <c:v>2.1296758287659201E-2</c:v>
                </c:pt>
                <c:pt idx="12">
                  <c:v>7.5489939417762199E-3</c:v>
                </c:pt>
                <c:pt idx="13">
                  <c:v>-1.20280874226217E-2</c:v>
                </c:pt>
                <c:pt idx="14">
                  <c:v>-2.5057468595976102E-3</c:v>
                </c:pt>
                <c:pt idx="15">
                  <c:v>7.72928275918024E-3</c:v>
                </c:pt>
                <c:pt idx="16">
                  <c:v>1.9483384074450098E-2</c:v>
                </c:pt>
                <c:pt idx="17">
                  <c:v>2.84781577650315E-2</c:v>
                </c:pt>
                <c:pt idx="18">
                  <c:v>-3.4547658667141001E-3</c:v>
                </c:pt>
                <c:pt idx="19">
                  <c:v>-1.6698406972845001E-2</c:v>
                </c:pt>
                <c:pt idx="20">
                  <c:v>-1.6323701097298901E-2</c:v>
                </c:pt>
                <c:pt idx="21">
                  <c:v>-1.5735684586260599E-2</c:v>
                </c:pt>
                <c:pt idx="22">
                  <c:v>-1.55745744885283E-2</c:v>
                </c:pt>
                <c:pt idx="23">
                  <c:v>-6.9603588650439096E-3</c:v>
                </c:pt>
                <c:pt idx="24">
                  <c:v>1.24040170057407E-3</c:v>
                </c:pt>
                <c:pt idx="25">
                  <c:v>-7.8528720969830695E-3</c:v>
                </c:pt>
                <c:pt idx="26">
                  <c:v>-2.5208478617714798E-3</c:v>
                </c:pt>
                <c:pt idx="27">
                  <c:v>1.5121663349599501E-3</c:v>
                </c:pt>
                <c:pt idx="28">
                  <c:v>6.7854201947896197E-3</c:v>
                </c:pt>
                <c:pt idx="29">
                  <c:v>1.9652119037593299E-2</c:v>
                </c:pt>
                <c:pt idx="30">
                  <c:v>2.5843991118115E-3</c:v>
                </c:pt>
                <c:pt idx="31">
                  <c:v>1.4218391060141101E-2</c:v>
                </c:pt>
                <c:pt idx="32">
                  <c:v>1.8343151751158401E-2</c:v>
                </c:pt>
                <c:pt idx="33">
                  <c:v>6.0117168753340599E-3</c:v>
                </c:pt>
                <c:pt idx="34">
                  <c:v>1.7051176755570101E-2</c:v>
                </c:pt>
                <c:pt idx="35">
                  <c:v>1.44002475135532E-3</c:v>
                </c:pt>
                <c:pt idx="36">
                  <c:v>3.96403913493163E-3</c:v>
                </c:pt>
                <c:pt idx="37">
                  <c:v>3.0249741357696899E-4</c:v>
                </c:pt>
                <c:pt idx="38">
                  <c:v>-6.2274163937127303E-3</c:v>
                </c:pt>
                <c:pt idx="39">
                  <c:v>-5.82399432526607E-3</c:v>
                </c:pt>
                <c:pt idx="40">
                  <c:v>-8.0956244474725495E-3</c:v>
                </c:pt>
                <c:pt idx="41">
                  <c:v>-9.2573604479976607E-3</c:v>
                </c:pt>
                <c:pt idx="42">
                  <c:v>3.8403497835271701E-3</c:v>
                </c:pt>
                <c:pt idx="43">
                  <c:v>-6.36678073010645E-3</c:v>
                </c:pt>
                <c:pt idx="44">
                  <c:v>-1.5750892386583899E-2</c:v>
                </c:pt>
                <c:pt idx="45">
                  <c:v>-1.5296824507966199E-2</c:v>
                </c:pt>
                <c:pt idx="46">
                  <c:v>-2.2261519887800198E-2</c:v>
                </c:pt>
                <c:pt idx="47">
                  <c:v>-2.2727698961721599E-2</c:v>
                </c:pt>
                <c:pt idx="48">
                  <c:v>-1.32759479435059E-2</c:v>
                </c:pt>
                <c:pt idx="49">
                  <c:v>-2.33666265960993E-2</c:v>
                </c:pt>
                <c:pt idx="50">
                  <c:v>-6.0286032605031603E-3</c:v>
                </c:pt>
                <c:pt idx="51">
                  <c:v>-1.4399154016329499E-2</c:v>
                </c:pt>
                <c:pt idx="52">
                  <c:v>-1.2312310396587599E-3</c:v>
                </c:pt>
                <c:pt idx="53">
                  <c:v>6.8600779577284799E-3</c:v>
                </c:pt>
                <c:pt idx="54">
                  <c:v>1.4843075857914299E-2</c:v>
                </c:pt>
                <c:pt idx="55">
                  <c:v>1.0654997859662001E-2</c:v>
                </c:pt>
                <c:pt idx="56">
                  <c:v>7.4290895971492396E-3</c:v>
                </c:pt>
                <c:pt idx="57">
                  <c:v>-2.6110892034707098E-2</c:v>
                </c:pt>
                <c:pt idx="58">
                  <c:v>-2.8080578158102401E-2</c:v>
                </c:pt>
                <c:pt idx="59">
                  <c:v>-1.83518139173534E-2</c:v>
                </c:pt>
                <c:pt idx="60">
                  <c:v>8.9280170921685401E-3</c:v>
                </c:pt>
                <c:pt idx="61">
                  <c:v>3.9742186715325797E-2</c:v>
                </c:pt>
                <c:pt idx="62">
                  <c:v>8.1452138550923703E-3</c:v>
                </c:pt>
                <c:pt idx="63">
                  <c:v>1.2746187534520399E-2</c:v>
                </c:pt>
                <c:pt idx="64">
                  <c:v>-4.01373117988144E-3</c:v>
                </c:pt>
                <c:pt idx="65">
                  <c:v>-5.7844490735295996E-3</c:v>
                </c:pt>
                <c:pt idx="66">
                  <c:v>-2.1796390741324199E-2</c:v>
                </c:pt>
                <c:pt idx="67">
                  <c:v>-1.32158097405966E-2</c:v>
                </c:pt>
                <c:pt idx="68">
                  <c:v>-1.5259031669921101E-2</c:v>
                </c:pt>
                <c:pt idx="69">
                  <c:v>-5.8524159786189998E-3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C-44CC-BFA8-4FD322EA8541}"/>
            </c:ext>
          </c:extLst>
        </c:ser>
        <c:ser>
          <c:idx val="6"/>
          <c:order val="5"/>
          <c:tx>
            <c:strRef>
              <c:f>EA_rawshocks_with_text!$AY$1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EA_rawshocks_with_text!$AY$2:$AY$132</c:f>
              <c:numCache>
                <c:formatCode>0.00E+00</c:formatCode>
                <c:ptCount val="131"/>
                <c:pt idx="0">
                  <c:v>-2.2267660133698201E-15</c:v>
                </c:pt>
                <c:pt idx="1">
                  <c:v>-2.1318954583823001E-15</c:v>
                </c:pt>
                <c:pt idx="2">
                  <c:v>-2.40710861685175E-15</c:v>
                </c:pt>
                <c:pt idx="3">
                  <c:v>-2.4845698980406498E-15</c:v>
                </c:pt>
                <c:pt idx="4">
                  <c:v>-2.5269650566543102E-15</c:v>
                </c:pt>
                <c:pt idx="5">
                  <c:v>-1.8020480672583499E-15</c:v>
                </c:pt>
                <c:pt idx="6">
                  <c:v>-2.06421647796101E-15</c:v>
                </c:pt>
                <c:pt idx="7">
                  <c:v>4.7491528835860702E-3</c:v>
                </c:pt>
                <c:pt idx="8">
                  <c:v>2.0473859939250001E-2</c:v>
                </c:pt>
                <c:pt idx="9">
                  <c:v>1.4855620296338801E-2</c:v>
                </c:pt>
                <c:pt idx="10">
                  <c:v>1.15788077846075E-2</c:v>
                </c:pt>
                <c:pt idx="11">
                  <c:v>1.761825356611E-2</c:v>
                </c:pt>
                <c:pt idx="12">
                  <c:v>5.8323897679328799E-3</c:v>
                </c:pt>
                <c:pt idx="13">
                  <c:v>-9.0953215606401003E-3</c:v>
                </c:pt>
                <c:pt idx="14">
                  <c:v>-2.7252132216555001E-3</c:v>
                </c:pt>
                <c:pt idx="15">
                  <c:v>8.4887596903045395E-3</c:v>
                </c:pt>
                <c:pt idx="16">
                  <c:v>1.8442797033485399E-2</c:v>
                </c:pt>
                <c:pt idx="17">
                  <c:v>2.5735527769219599E-2</c:v>
                </c:pt>
                <c:pt idx="18">
                  <c:v>-3.3335034823260999E-3</c:v>
                </c:pt>
                <c:pt idx="19">
                  <c:v>-1.5538949416107801E-2</c:v>
                </c:pt>
                <c:pt idx="20">
                  <c:v>-1.58730229547689E-2</c:v>
                </c:pt>
                <c:pt idx="21">
                  <c:v>-1.5820559235370599E-2</c:v>
                </c:pt>
                <c:pt idx="22">
                  <c:v>-1.5643877008115498E-2</c:v>
                </c:pt>
                <c:pt idx="23">
                  <c:v>-7.7959018512562201E-3</c:v>
                </c:pt>
                <c:pt idx="24">
                  <c:v>-1.2889374624605199E-3</c:v>
                </c:pt>
                <c:pt idx="25">
                  <c:v>-9.2651156479417792E-3</c:v>
                </c:pt>
                <c:pt idx="26">
                  <c:v>-4.4467807962507398E-3</c:v>
                </c:pt>
                <c:pt idx="27">
                  <c:v>-5.0207309344443504E-4</c:v>
                </c:pt>
                <c:pt idx="28">
                  <c:v>4.1764029214087098E-3</c:v>
                </c:pt>
                <c:pt idx="29">
                  <c:v>1.5460289927887999E-2</c:v>
                </c:pt>
                <c:pt idx="30">
                  <c:v>1.67441029355589E-3</c:v>
                </c:pt>
                <c:pt idx="31">
                  <c:v>1.1721127858108899E-2</c:v>
                </c:pt>
                <c:pt idx="32">
                  <c:v>1.45496978630913E-2</c:v>
                </c:pt>
                <c:pt idx="33">
                  <c:v>4.4184659474622197E-3</c:v>
                </c:pt>
                <c:pt idx="34">
                  <c:v>1.3392111807329399E-2</c:v>
                </c:pt>
                <c:pt idx="35">
                  <c:v>1.2567697456115201E-5</c:v>
                </c:pt>
                <c:pt idx="36">
                  <c:v>2.3789635973619498E-3</c:v>
                </c:pt>
                <c:pt idx="37">
                  <c:v>-1.7754652258318499E-3</c:v>
                </c:pt>
                <c:pt idx="38">
                  <c:v>-7.7083415792309198E-3</c:v>
                </c:pt>
                <c:pt idx="39">
                  <c:v>-6.7020924432843196E-3</c:v>
                </c:pt>
                <c:pt idx="40">
                  <c:v>-8.7374120504347796E-3</c:v>
                </c:pt>
                <c:pt idx="41">
                  <c:v>-9.2524505799221994E-3</c:v>
                </c:pt>
                <c:pt idx="42">
                  <c:v>2.28523677754969E-3</c:v>
                </c:pt>
                <c:pt idx="43">
                  <c:v>-6.4466554363746698E-3</c:v>
                </c:pt>
                <c:pt idx="44">
                  <c:v>-1.3137501851749901E-2</c:v>
                </c:pt>
                <c:pt idx="45">
                  <c:v>-1.3457264156163801E-2</c:v>
                </c:pt>
                <c:pt idx="46">
                  <c:v>-1.9428840098438802E-2</c:v>
                </c:pt>
                <c:pt idx="47">
                  <c:v>-1.96194498768506E-2</c:v>
                </c:pt>
                <c:pt idx="48">
                  <c:v>-1.2405590356812201E-2</c:v>
                </c:pt>
                <c:pt idx="49">
                  <c:v>-2.0263573143752201E-2</c:v>
                </c:pt>
                <c:pt idx="50">
                  <c:v>-5.8334468179663396E-3</c:v>
                </c:pt>
                <c:pt idx="51">
                  <c:v>-1.2414623617349199E-2</c:v>
                </c:pt>
                <c:pt idx="52">
                  <c:v>-1.74963522073951E-3</c:v>
                </c:pt>
                <c:pt idx="53">
                  <c:v>3.50231375846449E-3</c:v>
                </c:pt>
                <c:pt idx="54">
                  <c:v>8.9871566327449706E-3</c:v>
                </c:pt>
                <c:pt idx="55">
                  <c:v>5.3198716850731201E-3</c:v>
                </c:pt>
                <c:pt idx="56">
                  <c:v>3.9739709928798602E-3</c:v>
                </c:pt>
                <c:pt idx="57">
                  <c:v>-2.2055694261354401E-2</c:v>
                </c:pt>
                <c:pt idx="58">
                  <c:v>-2.2753427647530699E-2</c:v>
                </c:pt>
                <c:pt idx="59">
                  <c:v>2.6136925326860302E-3</c:v>
                </c:pt>
                <c:pt idx="60">
                  <c:v>2.72630324219055E-2</c:v>
                </c:pt>
                <c:pt idx="61">
                  <c:v>1.11669829822929E-2</c:v>
                </c:pt>
                <c:pt idx="62">
                  <c:v>5.9915565741759597E-3</c:v>
                </c:pt>
                <c:pt idx="63">
                  <c:v>2.8924204517759098E-3</c:v>
                </c:pt>
                <c:pt idx="64">
                  <c:v>-2.90693712937068E-3</c:v>
                </c:pt>
                <c:pt idx="65">
                  <c:v>-1.4961585912818201E-2</c:v>
                </c:pt>
                <c:pt idx="66">
                  <c:v>-1.1597694335807899E-2</c:v>
                </c:pt>
                <c:pt idx="67">
                  <c:v>-7.6369898242944299E-3</c:v>
                </c:pt>
                <c:pt idx="68">
                  <c:v>-8.0980005813044691E-3</c:v>
                </c:pt>
                <c:pt idx="69">
                  <c:v>-3.2937908317254199E-3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4C-44CC-BFA8-4FD322EA8541}"/>
            </c:ext>
          </c:extLst>
        </c:ser>
        <c:ser>
          <c:idx val="7"/>
          <c:order val="6"/>
          <c:tx>
            <c:strRef>
              <c:f>EA_rawshocks_with_text!$AZ$1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EA_rawshocks_with_text!$AZ$2:$AZ$132</c:f>
              <c:numCache>
                <c:formatCode>0.00E+00</c:formatCode>
                <c:ptCount val="131"/>
                <c:pt idx="0">
                  <c:v>-1.55632651329818E-16</c:v>
                </c:pt>
                <c:pt idx="1">
                  <c:v>2.63672189933829E-17</c:v>
                </c:pt>
                <c:pt idx="2">
                  <c:v>-2.61426787426237E-16</c:v>
                </c:pt>
                <c:pt idx="3">
                  <c:v>-2.63741954753108E-16</c:v>
                </c:pt>
                <c:pt idx="4">
                  <c:v>-2.4100112601369101E-16</c:v>
                </c:pt>
                <c:pt idx="5">
                  <c:v>2.77251862471945E-17</c:v>
                </c:pt>
                <c:pt idx="6">
                  <c:v>-1.9727100801273601E-16</c:v>
                </c:pt>
                <c:pt idx="7">
                  <c:v>4.8688031840390502E-3</c:v>
                </c:pt>
                <c:pt idx="8">
                  <c:v>2.2781570813233301E-2</c:v>
                </c:pt>
                <c:pt idx="9">
                  <c:v>1.73607111818792E-2</c:v>
                </c:pt>
                <c:pt idx="10">
                  <c:v>1.47258127515391E-2</c:v>
                </c:pt>
                <c:pt idx="11">
                  <c:v>1.8662960536027499E-2</c:v>
                </c:pt>
                <c:pt idx="12">
                  <c:v>7.27113006236058E-3</c:v>
                </c:pt>
                <c:pt idx="13">
                  <c:v>-7.4111867818483102E-3</c:v>
                </c:pt>
                <c:pt idx="14">
                  <c:v>-2.6090900674959699E-3</c:v>
                </c:pt>
                <c:pt idx="15">
                  <c:v>8.0079965605882198E-3</c:v>
                </c:pt>
                <c:pt idx="16">
                  <c:v>1.78957054776391E-2</c:v>
                </c:pt>
                <c:pt idx="17">
                  <c:v>2.31709975826155E-2</c:v>
                </c:pt>
                <c:pt idx="18">
                  <c:v>-4.0983190522255897E-3</c:v>
                </c:pt>
                <c:pt idx="19">
                  <c:v>-1.35512854039562E-2</c:v>
                </c:pt>
                <c:pt idx="20">
                  <c:v>-1.4198597703980499E-2</c:v>
                </c:pt>
                <c:pt idx="21">
                  <c:v>-1.4901572920317799E-2</c:v>
                </c:pt>
                <c:pt idx="22">
                  <c:v>-1.4838968477251999E-2</c:v>
                </c:pt>
                <c:pt idx="23">
                  <c:v>-7.7673557517737501E-3</c:v>
                </c:pt>
                <c:pt idx="24">
                  <c:v>-2.9267718725164301E-3</c:v>
                </c:pt>
                <c:pt idx="25">
                  <c:v>-9.4139004550053001E-3</c:v>
                </c:pt>
                <c:pt idx="26">
                  <c:v>-4.9134828316064602E-3</c:v>
                </c:pt>
                <c:pt idx="27">
                  <c:v>-1.63189364510644E-3</c:v>
                </c:pt>
                <c:pt idx="28">
                  <c:v>2.2782925008483202E-3</c:v>
                </c:pt>
                <c:pt idx="29">
                  <c:v>1.15825236752979E-2</c:v>
                </c:pt>
                <c:pt idx="30">
                  <c:v>-7.93694701661729E-4</c:v>
                </c:pt>
                <c:pt idx="31">
                  <c:v>7.5540169389795003E-3</c:v>
                </c:pt>
                <c:pt idx="32">
                  <c:v>1.02874642415656E-2</c:v>
                </c:pt>
                <c:pt idx="33">
                  <c:v>2.5955655482279199E-3</c:v>
                </c:pt>
                <c:pt idx="34">
                  <c:v>9.6640638204375899E-3</c:v>
                </c:pt>
                <c:pt idx="35">
                  <c:v>-2.2356307892485898E-3</c:v>
                </c:pt>
                <c:pt idx="36">
                  <c:v>-6.7399137956840804E-4</c:v>
                </c:pt>
                <c:pt idx="37">
                  <c:v>-3.8750120908195101E-3</c:v>
                </c:pt>
                <c:pt idx="38">
                  <c:v>-8.7016960420974992E-3</c:v>
                </c:pt>
                <c:pt idx="39">
                  <c:v>-7.3758496218715996E-3</c:v>
                </c:pt>
                <c:pt idx="40">
                  <c:v>-8.4607272454566493E-3</c:v>
                </c:pt>
                <c:pt idx="41">
                  <c:v>-8.4099722107944305E-3</c:v>
                </c:pt>
                <c:pt idx="42">
                  <c:v>1.58215500634023E-3</c:v>
                </c:pt>
                <c:pt idx="43">
                  <c:v>-5.8860757855745101E-3</c:v>
                </c:pt>
                <c:pt idx="44">
                  <c:v>-9.9376661046039708E-3</c:v>
                </c:pt>
                <c:pt idx="45">
                  <c:v>-1.0955442406345601E-2</c:v>
                </c:pt>
                <c:pt idx="46">
                  <c:v>-1.5797211224214999E-2</c:v>
                </c:pt>
                <c:pt idx="47">
                  <c:v>-1.60986447465888E-2</c:v>
                </c:pt>
                <c:pt idx="48">
                  <c:v>-1.08070418674963E-2</c:v>
                </c:pt>
                <c:pt idx="49">
                  <c:v>-1.7810862391938999E-2</c:v>
                </c:pt>
                <c:pt idx="50">
                  <c:v>-6.3113752544428697E-3</c:v>
                </c:pt>
                <c:pt idx="51">
                  <c:v>-1.1429923739358401E-2</c:v>
                </c:pt>
                <c:pt idx="52">
                  <c:v>-3.30540605986756E-3</c:v>
                </c:pt>
                <c:pt idx="53">
                  <c:v>7.0669299155421599E-4</c:v>
                </c:pt>
                <c:pt idx="54">
                  <c:v>4.3231284601443799E-3</c:v>
                </c:pt>
                <c:pt idx="55">
                  <c:v>1.0304913934177299E-3</c:v>
                </c:pt>
                <c:pt idx="56">
                  <c:v>1.14412389147376E-3</c:v>
                </c:pt>
                <c:pt idx="57">
                  <c:v>-1.9951832587264601E-2</c:v>
                </c:pt>
                <c:pt idx="58">
                  <c:v>-1.9847768355553099E-2</c:v>
                </c:pt>
                <c:pt idx="59">
                  <c:v>2.04851648721735E-2</c:v>
                </c:pt>
                <c:pt idx="60">
                  <c:v>3.5348685536075201E-3</c:v>
                </c:pt>
                <c:pt idx="61">
                  <c:v>7.8201314869196792E-3</c:v>
                </c:pt>
                <c:pt idx="62">
                  <c:v>-2.4869440103947901E-3</c:v>
                </c:pt>
                <c:pt idx="63">
                  <c:v>3.81324182105971E-3</c:v>
                </c:pt>
                <c:pt idx="64">
                  <c:v>-8.63401377754653E-3</c:v>
                </c:pt>
                <c:pt idx="65">
                  <c:v>-5.3626113645082402E-3</c:v>
                </c:pt>
                <c:pt idx="66">
                  <c:v>-5.8128839275354898E-3</c:v>
                </c:pt>
                <c:pt idx="67">
                  <c:v>-1.9723235548954401E-3</c:v>
                </c:pt>
                <c:pt idx="68">
                  <c:v>-4.9361232806307302E-3</c:v>
                </c:pt>
                <c:pt idx="69">
                  <c:v>1.1952302463265601E-3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4C-44CC-BFA8-4FD322EA8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2896444862295312"/>
          <c:y val="7.8616352201257862E-3"/>
          <c:w val="0.73549046972730037"/>
          <c:h val="8.9004646824807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Guidance Shocks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EA_raw_policy_shocks!$N$2:$N$211</c:f>
              <c:numCache>
                <c:formatCode>0.00</c:formatCode>
                <c:ptCount val="210"/>
                <c:pt idx="0">
                  <c:v>3.7149200574819896E-18</c:v>
                </c:pt>
                <c:pt idx="1">
                  <c:v>1.07487653757854E-16</c:v>
                </c:pt>
                <c:pt idx="2">
                  <c:v>-1.7240305911295201E-16</c:v>
                </c:pt>
                <c:pt idx="3">
                  <c:v>-3.6165666115960902E-16</c:v>
                </c:pt>
                <c:pt idx="4">
                  <c:v>-6.0139896952338805E-16</c:v>
                </c:pt>
                <c:pt idx="5">
                  <c:v>-1.16487380270825E-15</c:v>
                </c:pt>
                <c:pt idx="6">
                  <c:v>-1.3840736032268E-15</c:v>
                </c:pt>
                <c:pt idx="7">
                  <c:v>-1.4981976830693199E-15</c:v>
                </c:pt>
                <c:pt idx="8">
                  <c:v>-1.47597858183858E-15</c:v>
                </c:pt>
                <c:pt idx="9">
                  <c:v>-1.62884723711957E-15</c:v>
                </c:pt>
                <c:pt idx="10">
                  <c:v>-1.5628896923297801E-15</c:v>
                </c:pt>
                <c:pt idx="11">
                  <c:v>-1.1802988317491599E-15</c:v>
                </c:pt>
                <c:pt idx="12">
                  <c:v>-1.0435186317842601E-15</c:v>
                </c:pt>
                <c:pt idx="13">
                  <c:v>-1.02520565546002E-15</c:v>
                </c:pt>
                <c:pt idx="14">
                  <c:v>-1.16354272079522E-15</c:v>
                </c:pt>
                <c:pt idx="15">
                  <c:v>-5.6511609406161397E-16</c:v>
                </c:pt>
                <c:pt idx="16">
                  <c:v>-9.6512913394217709E-16</c:v>
                </c:pt>
                <c:pt idx="17">
                  <c:v>-1.09401077734402E-15</c:v>
                </c:pt>
                <c:pt idx="18">
                  <c:v>-1.08093294248267E-15</c:v>
                </c:pt>
                <c:pt idx="19">
                  <c:v>-7.0773755143204601E-16</c:v>
                </c:pt>
                <c:pt idx="20">
                  <c:v>-7.7945043766654796E-17</c:v>
                </c:pt>
                <c:pt idx="21">
                  <c:v>9.1722870027801002E-18</c:v>
                </c:pt>
                <c:pt idx="22">
                  <c:v>3.46345664276256E-16</c:v>
                </c:pt>
                <c:pt idx="23">
                  <c:v>6.9030600062045705E-16</c:v>
                </c:pt>
                <c:pt idx="24">
                  <c:v>1.25680276502342E-15</c:v>
                </c:pt>
                <c:pt idx="25">
                  <c:v>9.5915658951570095E-16</c:v>
                </c:pt>
                <c:pt idx="26">
                  <c:v>5.6365600811780303E-16</c:v>
                </c:pt>
                <c:pt idx="27">
                  <c:v>1.10201195946975E-15</c:v>
                </c:pt>
                <c:pt idx="28">
                  <c:v>8.1181053562850301E-16</c:v>
                </c:pt>
                <c:pt idx="29">
                  <c:v>6.60101355906688E-16</c:v>
                </c:pt>
                <c:pt idx="30">
                  <c:v>6.4385917619042101E-16</c:v>
                </c:pt>
                <c:pt idx="31">
                  <c:v>8.0648457786255604E-16</c:v>
                </c:pt>
                <c:pt idx="32">
                  <c:v>1.4061518627805499E-15</c:v>
                </c:pt>
                <c:pt idx="33">
                  <c:v>1.38300155488847E-15</c:v>
                </c:pt>
                <c:pt idx="34">
                  <c:v>1.5327119332775199E-15</c:v>
                </c:pt>
                <c:pt idx="35">
                  <c:v>1.04384784864485E-15</c:v>
                </c:pt>
                <c:pt idx="36">
                  <c:v>2.4503448388571301E-16</c:v>
                </c:pt>
                <c:pt idx="37">
                  <c:v>6.9454076728737206E-17</c:v>
                </c:pt>
                <c:pt idx="38">
                  <c:v>1.68338229463854E-16</c:v>
                </c:pt>
                <c:pt idx="39">
                  <c:v>4.4339356844133198E-16</c:v>
                </c:pt>
                <c:pt idx="40">
                  <c:v>6.1774342740065197E-16</c:v>
                </c:pt>
                <c:pt idx="41">
                  <c:v>6.9287459059248297E-16</c:v>
                </c:pt>
                <c:pt idx="42">
                  <c:v>8.9797591716056498E-16</c:v>
                </c:pt>
                <c:pt idx="43">
                  <c:v>7.9583803537004103E-16</c:v>
                </c:pt>
                <c:pt idx="44">
                  <c:v>2.22187526775086E-16</c:v>
                </c:pt>
                <c:pt idx="45">
                  <c:v>-8.9074923869709001E-17</c:v>
                </c:pt>
                <c:pt idx="46">
                  <c:v>9.9246409638570992E-19</c:v>
                </c:pt>
                <c:pt idx="47">
                  <c:v>-1.4702999722922499E-16</c:v>
                </c:pt>
                <c:pt idx="48">
                  <c:v>-9.4579322090869999E-17</c:v>
                </c:pt>
                <c:pt idx="49">
                  <c:v>-6.6369896278416999E-16</c:v>
                </c:pt>
                <c:pt idx="50">
                  <c:v>-1.0199431093330201E-15</c:v>
                </c:pt>
                <c:pt idx="51">
                  <c:v>-8.8918634114894694E-16</c:v>
                </c:pt>
                <c:pt idx="52">
                  <c:v>-1.2999607619241E-15</c:v>
                </c:pt>
                <c:pt idx="53">
                  <c:v>-1.0965756072930301E-15</c:v>
                </c:pt>
                <c:pt idx="54">
                  <c:v>-9.7078829030561798E-16</c:v>
                </c:pt>
                <c:pt idx="55">
                  <c:v>-5.9123698960237798E-16</c:v>
                </c:pt>
                <c:pt idx="56">
                  <c:v>-5.1936681280951705E-16</c:v>
                </c:pt>
                <c:pt idx="57">
                  <c:v>-7.8370418971146104E-16</c:v>
                </c:pt>
                <c:pt idx="58">
                  <c:v>-1.1799983410585401E-15</c:v>
                </c:pt>
                <c:pt idx="59">
                  <c:v>-1.9620296824928601E-15</c:v>
                </c:pt>
                <c:pt idx="60">
                  <c:v>-2.92617998074041E-15</c:v>
                </c:pt>
                <c:pt idx="61">
                  <c:v>-3.5788923175662502E-15</c:v>
                </c:pt>
                <c:pt idx="62">
                  <c:v>-3.16655181374023E-15</c:v>
                </c:pt>
                <c:pt idx="63">
                  <c:v>-2.7626747290250499E-15</c:v>
                </c:pt>
                <c:pt idx="64">
                  <c:v>-2.3925270313117499E-15</c:v>
                </c:pt>
                <c:pt idx="65">
                  <c:v>-2.43673259517186E-15</c:v>
                </c:pt>
                <c:pt idx="66">
                  <c:v>-2.0965094536027099E-15</c:v>
                </c:pt>
                <c:pt idx="67">
                  <c:v>-2.4562319251685501E-15</c:v>
                </c:pt>
                <c:pt idx="68">
                  <c:v>-2.4365158529393099E-15</c:v>
                </c:pt>
                <c:pt idx="69">
                  <c:v>-2.36771187773441E-15</c:v>
                </c:pt>
                <c:pt idx="70">
                  <c:v>-2.63623214973476E-15</c:v>
                </c:pt>
                <c:pt idx="71">
                  <c:v>-2.7875589527273099E-15</c:v>
                </c:pt>
                <c:pt idx="72">
                  <c:v>-2.3009055603829298E-15</c:v>
                </c:pt>
                <c:pt idx="73">
                  <c:v>-1.9804354148354601E-15</c:v>
                </c:pt>
                <c:pt idx="74">
                  <c:v>-1.9713942088299598E-15</c:v>
                </c:pt>
                <c:pt idx="75">
                  <c:v>-1.6797468079498601E-15</c:v>
                </c:pt>
                <c:pt idx="76">
                  <c:v>-1.6725889123469001E-15</c:v>
                </c:pt>
                <c:pt idx="77">
                  <c:v>-1.7624623246790399E-15</c:v>
                </c:pt>
                <c:pt idx="78">
                  <c:v>-1.8135979154653701E-15</c:v>
                </c:pt>
                <c:pt idx="79">
                  <c:v>-1.4625866565630099E-15</c:v>
                </c:pt>
                <c:pt idx="80">
                  <c:v>-7.7274120471340998E-16</c:v>
                </c:pt>
                <c:pt idx="81">
                  <c:v>-8.7688259119245495E-16</c:v>
                </c:pt>
                <c:pt idx="82">
                  <c:v>-1.30681372269127E-16</c:v>
                </c:pt>
                <c:pt idx="83">
                  <c:v>4.3005612341552898E-16</c:v>
                </c:pt>
                <c:pt idx="84">
                  <c:v>2.4013687231767E-16</c:v>
                </c:pt>
                <c:pt idx="85">
                  <c:v>2.2630812796600998E-16</c:v>
                </c:pt>
                <c:pt idx="86">
                  <c:v>-5.4057515797429198E-18</c:v>
                </c:pt>
                <c:pt idx="87">
                  <c:v>-5.6293244660136497E-16</c:v>
                </c:pt>
                <c:pt idx="88">
                  <c:v>-1.1919031248272901E-15</c:v>
                </c:pt>
                <c:pt idx="89">
                  <c:v>-1.74914675153659E-15</c:v>
                </c:pt>
                <c:pt idx="90">
                  <c:v>-1.96116554401294E-15</c:v>
                </c:pt>
                <c:pt idx="91">
                  <c:v>-1.6292313088758099E-15</c:v>
                </c:pt>
                <c:pt idx="92">
                  <c:v>-1.51197292768402E-15</c:v>
                </c:pt>
                <c:pt idx="93">
                  <c:v>-8.5645655592983E-16</c:v>
                </c:pt>
                <c:pt idx="94">
                  <c:v>-8.3708814539622195E-16</c:v>
                </c:pt>
                <c:pt idx="95">
                  <c:v>-6.9792910110954997E-16</c:v>
                </c:pt>
                <c:pt idx="96">
                  <c:v>-8.7624123671506396E-16</c:v>
                </c:pt>
                <c:pt idx="97">
                  <c:v>-1.2199578426761801E-15</c:v>
                </c:pt>
                <c:pt idx="98">
                  <c:v>-1.0984922712874699E-15</c:v>
                </c:pt>
                <c:pt idx="99">
                  <c:v>-1.2283603794666699E-15</c:v>
                </c:pt>
                <c:pt idx="100">
                  <c:v>-1.18207459294427E-15</c:v>
                </c:pt>
                <c:pt idx="101">
                  <c:v>-3.1697964343081602E-16</c:v>
                </c:pt>
                <c:pt idx="102">
                  <c:v>6.0929044234115399E-16</c:v>
                </c:pt>
                <c:pt idx="103">
                  <c:v>1.0975142375449599E-15</c:v>
                </c:pt>
                <c:pt idx="104">
                  <c:v>1.60274720961457E-15</c:v>
                </c:pt>
                <c:pt idx="105">
                  <c:v>-2.7821181480979598E-16</c:v>
                </c:pt>
                <c:pt idx="106">
                  <c:v>-1.8783783166331601E-15</c:v>
                </c:pt>
                <c:pt idx="107">
                  <c:v>-1.5717503697219199E-15</c:v>
                </c:pt>
                <c:pt idx="108">
                  <c:v>-5.4118192808476799E-16</c:v>
                </c:pt>
                <c:pt idx="109">
                  <c:v>3.6607266897972198E-16</c:v>
                </c:pt>
                <c:pt idx="110">
                  <c:v>1.2481288051228701E-15</c:v>
                </c:pt>
                <c:pt idx="111">
                  <c:v>1.8304381333246801E-15</c:v>
                </c:pt>
                <c:pt idx="112">
                  <c:v>6.8585778626666199E-16</c:v>
                </c:pt>
                <c:pt idx="113">
                  <c:v>-1.00549087005865E-15</c:v>
                </c:pt>
                <c:pt idx="114">
                  <c:v>-3.9758229890069103E-15</c:v>
                </c:pt>
                <c:pt idx="115">
                  <c:v>-4.6891821797626197E-15</c:v>
                </c:pt>
                <c:pt idx="116">
                  <c:v>-4.8554972661699697E-15</c:v>
                </c:pt>
                <c:pt idx="117">
                  <c:v>-5.82943813704264E-15</c:v>
                </c:pt>
                <c:pt idx="118">
                  <c:v>-7.3231937200204393E-15</c:v>
                </c:pt>
                <c:pt idx="119">
                  <c:v>-5.0182661522947602E-15</c:v>
                </c:pt>
                <c:pt idx="120">
                  <c:v>-3.0123448368533098E-15</c:v>
                </c:pt>
                <c:pt idx="121">
                  <c:v>-3.1818461329678499E-15</c:v>
                </c:pt>
                <c:pt idx="122">
                  <c:v>-2.6843193181494699E-15</c:v>
                </c:pt>
                <c:pt idx="123">
                  <c:v>5.9700147571796604E-16</c:v>
                </c:pt>
                <c:pt idx="124">
                  <c:v>3.2752605593823801E-15</c:v>
                </c:pt>
                <c:pt idx="125">
                  <c:v>4.1616755760495497E-15</c:v>
                </c:pt>
                <c:pt idx="126">
                  <c:v>4.7741072624403099E-15</c:v>
                </c:pt>
                <c:pt idx="127">
                  <c:v>4.1135103201726099E-15</c:v>
                </c:pt>
                <c:pt idx="128">
                  <c:v>2.95490355510635E-15</c:v>
                </c:pt>
                <c:pt idx="129">
                  <c:v>2.0482524148077602E-15</c:v>
                </c:pt>
                <c:pt idx="130">
                  <c:v>2.05942388671215E-15</c:v>
                </c:pt>
                <c:pt idx="131">
                  <c:v>2.6246466722728301E-15</c:v>
                </c:pt>
                <c:pt idx="132">
                  <c:v>1.27449984004223E-15</c:v>
                </c:pt>
                <c:pt idx="133">
                  <c:v>1.75545503710707E-15</c:v>
                </c:pt>
                <c:pt idx="134">
                  <c:v>2.25071934030657E-15</c:v>
                </c:pt>
                <c:pt idx="135">
                  <c:v>1.8731475289880202E-15</c:v>
                </c:pt>
                <c:pt idx="136">
                  <c:v>2.3212547893044498E-15</c:v>
                </c:pt>
                <c:pt idx="137">
                  <c:v>2.33770754138224E-15</c:v>
                </c:pt>
                <c:pt idx="138">
                  <c:v>2.7887859334320901E-15</c:v>
                </c:pt>
                <c:pt idx="139">
                  <c:v>2.7814897720132501E-15</c:v>
                </c:pt>
                <c:pt idx="140">
                  <c:v>3.41450526444911E-15</c:v>
                </c:pt>
                <c:pt idx="141">
                  <c:v>2.2813500121396502E-15</c:v>
                </c:pt>
                <c:pt idx="142">
                  <c:v>8.2326317280932697E-16</c:v>
                </c:pt>
                <c:pt idx="143">
                  <c:v>-1.4657060829640301E-15</c:v>
                </c:pt>
                <c:pt idx="144">
                  <c:v>-1.49231924086295E-15</c:v>
                </c:pt>
                <c:pt idx="145">
                  <c:v>-3.03371631294586E-15</c:v>
                </c:pt>
                <c:pt idx="146">
                  <c:v>-6.29247052007125E-2</c:v>
                </c:pt>
                <c:pt idx="147">
                  <c:v>5.5841430392642402E-2</c:v>
                </c:pt>
                <c:pt idx="148">
                  <c:v>3.7662482321688798E-2</c:v>
                </c:pt>
                <c:pt idx="149">
                  <c:v>3.5338774104016102E-3</c:v>
                </c:pt>
                <c:pt idx="150">
                  <c:v>2.1625004930780501E-3</c:v>
                </c:pt>
                <c:pt idx="151">
                  <c:v>-3.0780742693446099E-2</c:v>
                </c:pt>
                <c:pt idx="152">
                  <c:v>-2.56846335795618E-2</c:v>
                </c:pt>
                <c:pt idx="153">
                  <c:v>-3.6263415848481098E-2</c:v>
                </c:pt>
                <c:pt idx="154">
                  <c:v>-3.6073327373363197E-2</c:v>
                </c:pt>
                <c:pt idx="155">
                  <c:v>-1.70731550010026E-2</c:v>
                </c:pt>
                <c:pt idx="156">
                  <c:v>-2.8273128206056201E-2</c:v>
                </c:pt>
                <c:pt idx="157">
                  <c:v>-0.103225964966635</c:v>
                </c:pt>
                <c:pt idx="158">
                  <c:v>-0.14285197616390699</c:v>
                </c:pt>
                <c:pt idx="159">
                  <c:v>-2.4906281461304101E-2</c:v>
                </c:pt>
                <c:pt idx="160">
                  <c:v>-6.7581535481524803E-3</c:v>
                </c:pt>
                <c:pt idx="161">
                  <c:v>3.1650895183433698E-3</c:v>
                </c:pt>
                <c:pt idx="162">
                  <c:v>-3.4058528135477001E-3</c:v>
                </c:pt>
                <c:pt idx="163">
                  <c:v>1.07516793924588E-2</c:v>
                </c:pt>
                <c:pt idx="164">
                  <c:v>-1.02772822732889E-3</c:v>
                </c:pt>
                <c:pt idx="165">
                  <c:v>-2.8944540043666302E-3</c:v>
                </c:pt>
                <c:pt idx="166">
                  <c:v>2.77357662958235E-3</c:v>
                </c:pt>
                <c:pt idx="167">
                  <c:v>3.0972878917172701E-3</c:v>
                </c:pt>
                <c:pt idx="168">
                  <c:v>1.8147684666897299E-2</c:v>
                </c:pt>
                <c:pt idx="169">
                  <c:v>1.7626296539229099E-2</c:v>
                </c:pt>
                <c:pt idx="170">
                  <c:v>4.31900702419706E-2</c:v>
                </c:pt>
                <c:pt idx="171">
                  <c:v>3.72478837036938E-2</c:v>
                </c:pt>
                <c:pt idx="172">
                  <c:v>-4.07704815154648E-3</c:v>
                </c:pt>
                <c:pt idx="173">
                  <c:v>3.1266190300889299E-2</c:v>
                </c:pt>
                <c:pt idx="174">
                  <c:v>4.9631157570643103E-3</c:v>
                </c:pt>
                <c:pt idx="175">
                  <c:v>2.2992386932249701E-2</c:v>
                </c:pt>
                <c:pt idx="176">
                  <c:v>2.7049095928908699E-2</c:v>
                </c:pt>
                <c:pt idx="177">
                  <c:v>7.8937751789710398E-3</c:v>
                </c:pt>
                <c:pt idx="178">
                  <c:v>3.8705805529818901E-3</c:v>
                </c:pt>
                <c:pt idx="179">
                  <c:v>1.6215568577604799E-4</c:v>
                </c:pt>
                <c:pt idx="180">
                  <c:v>-7.9805442144560094E-3</c:v>
                </c:pt>
                <c:pt idx="181">
                  <c:v>1.7320549823649601E-2</c:v>
                </c:pt>
                <c:pt idx="182">
                  <c:v>2.2921848527516298E-3</c:v>
                </c:pt>
                <c:pt idx="183">
                  <c:v>-2.54855706104349E-2</c:v>
                </c:pt>
                <c:pt idx="184">
                  <c:v>-2.27822539162457E-2</c:v>
                </c:pt>
                <c:pt idx="185">
                  <c:v>-2.9218829869696698E-2</c:v>
                </c:pt>
                <c:pt idx="186">
                  <c:v>-2.4134717710136401E-2</c:v>
                </c:pt>
                <c:pt idx="187">
                  <c:v>-5.7412894115646401E-3</c:v>
                </c:pt>
                <c:pt idx="188">
                  <c:v>-3.2999534364331402E-2</c:v>
                </c:pt>
                <c:pt idx="189">
                  <c:v>5.5944438790615798E-3</c:v>
                </c:pt>
                <c:pt idx="190">
                  <c:v>-1.9895497699789402E-2</c:v>
                </c:pt>
                <c:pt idx="191">
                  <c:v>1.6998586958282599E-2</c:v>
                </c:pt>
                <c:pt idx="192">
                  <c:v>3.8060780148908097E-2</c:v>
                </c:pt>
                <c:pt idx="193">
                  <c:v>6.1487794992014601E-2</c:v>
                </c:pt>
                <c:pt idx="194">
                  <c:v>9.4567898041968898E-2</c:v>
                </c:pt>
                <c:pt idx="195">
                  <c:v>6.5117668311579099E-2</c:v>
                </c:pt>
                <c:pt idx="196">
                  <c:v>-2.48677505473048E-2</c:v>
                </c:pt>
                <c:pt idx="197">
                  <c:v>-3.3276084344473301E-2</c:v>
                </c:pt>
                <c:pt idx="198">
                  <c:v>-4.0294974451643897E-3</c:v>
                </c:pt>
                <c:pt idx="199">
                  <c:v>-2.8635933055124099E-2</c:v>
                </c:pt>
                <c:pt idx="200">
                  <c:v>1.4278272149815001E-2</c:v>
                </c:pt>
                <c:pt idx="201">
                  <c:v>4.0674004269464201E-2</c:v>
                </c:pt>
                <c:pt idx="202">
                  <c:v>4.3311666416656097E-2</c:v>
                </c:pt>
                <c:pt idx="203">
                  <c:v>4.14353940302725E-2</c:v>
                </c:pt>
                <c:pt idx="204">
                  <c:v>2.9643422887094201E-3</c:v>
                </c:pt>
                <c:pt idx="205">
                  <c:v>8.4556108529052904E-3</c:v>
                </c:pt>
                <c:pt idx="206">
                  <c:v>7.1751511631156601E-3</c:v>
                </c:pt>
                <c:pt idx="207">
                  <c:v>-1.92670646632675E-2</c:v>
                </c:pt>
                <c:pt idx="208">
                  <c:v>-2.7110770959999399E-2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7-49EA-B900-99E87D37A3F4}"/>
            </c:ext>
          </c:extLst>
        </c:ser>
        <c:ser>
          <c:idx val="1"/>
          <c:order val="1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EA_raw_policy_shocks!$O$2:$O$211</c:f>
              <c:numCache>
                <c:formatCode>0.00</c:formatCode>
                <c:ptCount val="210"/>
                <c:pt idx="0">
                  <c:v>-2.4097873438486502E-15</c:v>
                </c:pt>
                <c:pt idx="1">
                  <c:v>-2.2114482834630402E-15</c:v>
                </c:pt>
                <c:pt idx="2">
                  <c:v>-2.7881125960746299E-15</c:v>
                </c:pt>
                <c:pt idx="3">
                  <c:v>-2.7979513828236698E-15</c:v>
                </c:pt>
                <c:pt idx="4">
                  <c:v>-3.00790825175393E-15</c:v>
                </c:pt>
                <c:pt idx="5">
                  <c:v>-3.3597909610713598E-15</c:v>
                </c:pt>
                <c:pt idx="6">
                  <c:v>-3.4392079744386798E-15</c:v>
                </c:pt>
                <c:pt idx="7">
                  <c:v>-3.3884135958035198E-15</c:v>
                </c:pt>
                <c:pt idx="8">
                  <c:v>-3.2938203779411999E-15</c:v>
                </c:pt>
                <c:pt idx="9">
                  <c:v>-3.4864397245467201E-15</c:v>
                </c:pt>
                <c:pt idx="10">
                  <c:v>-3.1607289130464098E-15</c:v>
                </c:pt>
                <c:pt idx="11">
                  <c:v>-2.9547281230228599E-15</c:v>
                </c:pt>
                <c:pt idx="12">
                  <c:v>-2.9486695559653902E-15</c:v>
                </c:pt>
                <c:pt idx="13">
                  <c:v>-3.1389687436043098E-15</c:v>
                </c:pt>
                <c:pt idx="14">
                  <c:v>-3.0355645513433102E-15</c:v>
                </c:pt>
                <c:pt idx="15">
                  <c:v>-3.0915305092184801E-15</c:v>
                </c:pt>
                <c:pt idx="16">
                  <c:v>-3.36102778403823E-15</c:v>
                </c:pt>
                <c:pt idx="17">
                  <c:v>-3.4018928481449498E-15</c:v>
                </c:pt>
                <c:pt idx="18">
                  <c:v>-3.4978569398441299E-15</c:v>
                </c:pt>
                <c:pt idx="19">
                  <c:v>-3.14238595280178E-15</c:v>
                </c:pt>
                <c:pt idx="20">
                  <c:v>-2.9299208053411902E-15</c:v>
                </c:pt>
                <c:pt idx="21">
                  <c:v>-2.9371301274410702E-15</c:v>
                </c:pt>
                <c:pt idx="22">
                  <c:v>-3.0254889161445101E-15</c:v>
                </c:pt>
                <c:pt idx="23">
                  <c:v>-2.5050520494941299E-15</c:v>
                </c:pt>
                <c:pt idx="24">
                  <c:v>-2.6148994619956E-15</c:v>
                </c:pt>
                <c:pt idx="25">
                  <c:v>-3.1186575172126098E-15</c:v>
                </c:pt>
                <c:pt idx="26">
                  <c:v>-3.2277769079197201E-15</c:v>
                </c:pt>
                <c:pt idx="27">
                  <c:v>-2.86128275824151E-15</c:v>
                </c:pt>
                <c:pt idx="28">
                  <c:v>-3.49100772931186E-15</c:v>
                </c:pt>
                <c:pt idx="29">
                  <c:v>-3.3004013359449298E-15</c:v>
                </c:pt>
                <c:pt idx="30">
                  <c:v>-3.4917551531750901E-15</c:v>
                </c:pt>
                <c:pt idx="31">
                  <c:v>-3.3098152879697299E-15</c:v>
                </c:pt>
                <c:pt idx="32">
                  <c:v>-3.19255019106196E-15</c:v>
                </c:pt>
                <c:pt idx="33">
                  <c:v>-2.7837082544168302E-15</c:v>
                </c:pt>
                <c:pt idx="34">
                  <c:v>-3.2708426390768202E-15</c:v>
                </c:pt>
                <c:pt idx="35">
                  <c:v>-3.35547026397984E-15</c:v>
                </c:pt>
                <c:pt idx="36">
                  <c:v>-3.8595348703685098E-15</c:v>
                </c:pt>
                <c:pt idx="37">
                  <c:v>-4.1272208365399597E-15</c:v>
                </c:pt>
                <c:pt idx="38">
                  <c:v>-3.7217874906742896E-15</c:v>
                </c:pt>
                <c:pt idx="39">
                  <c:v>-3.6442952790665998E-15</c:v>
                </c:pt>
                <c:pt idx="40">
                  <c:v>-3.5311664320470901E-15</c:v>
                </c:pt>
                <c:pt idx="41">
                  <c:v>-3.3966136638676599E-15</c:v>
                </c:pt>
                <c:pt idx="42">
                  <c:v>-3.4911528422386001E-15</c:v>
                </c:pt>
                <c:pt idx="43">
                  <c:v>-3.7505217612975497E-15</c:v>
                </c:pt>
                <c:pt idx="44">
                  <c:v>-3.8872055766707099E-15</c:v>
                </c:pt>
                <c:pt idx="45">
                  <c:v>-4.1052524859623201E-15</c:v>
                </c:pt>
                <c:pt idx="46">
                  <c:v>-4.0716110113637399E-15</c:v>
                </c:pt>
                <c:pt idx="47">
                  <c:v>-4.1886029871060501E-15</c:v>
                </c:pt>
                <c:pt idx="48">
                  <c:v>-3.9765439018350496E-15</c:v>
                </c:pt>
                <c:pt idx="49">
                  <c:v>-4.4525834619204799E-15</c:v>
                </c:pt>
                <c:pt idx="50">
                  <c:v>-4.4847248031444697E-15</c:v>
                </c:pt>
                <c:pt idx="51">
                  <c:v>-4.4763109233667299E-15</c:v>
                </c:pt>
                <c:pt idx="52">
                  <c:v>-4.4761874589358404E-15</c:v>
                </c:pt>
                <c:pt idx="53">
                  <c:v>-4.5599654877784997E-15</c:v>
                </c:pt>
                <c:pt idx="54">
                  <c:v>-4.0323991256021201E-15</c:v>
                </c:pt>
                <c:pt idx="55">
                  <c:v>-3.9108307813775803E-15</c:v>
                </c:pt>
                <c:pt idx="56">
                  <c:v>-4.11212062119538E-15</c:v>
                </c:pt>
                <c:pt idx="57">
                  <c:v>-4.0647165420637399E-15</c:v>
                </c:pt>
                <c:pt idx="58">
                  <c:v>-4.4337170210445397E-15</c:v>
                </c:pt>
                <c:pt idx="59">
                  <c:v>-4.79855508801345E-15</c:v>
                </c:pt>
                <c:pt idx="60">
                  <c:v>-5.5500206598378103E-15</c:v>
                </c:pt>
                <c:pt idx="61">
                  <c:v>-5.3208338969684101E-15</c:v>
                </c:pt>
                <c:pt idx="62">
                  <c:v>-4.9502796278019603E-15</c:v>
                </c:pt>
                <c:pt idx="63">
                  <c:v>-4.3623839483400203E-15</c:v>
                </c:pt>
                <c:pt idx="64">
                  <c:v>-4.32250382201384E-15</c:v>
                </c:pt>
                <c:pt idx="65">
                  <c:v>-4.05697767884822E-15</c:v>
                </c:pt>
                <c:pt idx="66">
                  <c:v>-4.02674392170131E-15</c:v>
                </c:pt>
                <c:pt idx="67">
                  <c:v>-4.2608423344661703E-15</c:v>
                </c:pt>
                <c:pt idx="68">
                  <c:v>-4.0598347248653599E-15</c:v>
                </c:pt>
                <c:pt idx="69">
                  <c:v>-3.9672358620368003E-15</c:v>
                </c:pt>
                <c:pt idx="70">
                  <c:v>-4.1158387626640303E-15</c:v>
                </c:pt>
                <c:pt idx="71">
                  <c:v>-4.0990203534940299E-15</c:v>
                </c:pt>
                <c:pt idx="72">
                  <c:v>-3.5215088502478101E-15</c:v>
                </c:pt>
                <c:pt idx="73">
                  <c:v>-3.5126093987644701E-15</c:v>
                </c:pt>
                <c:pt idx="74">
                  <c:v>-3.5740840112041101E-15</c:v>
                </c:pt>
                <c:pt idx="75">
                  <c:v>-3.3329098086460701E-15</c:v>
                </c:pt>
                <c:pt idx="76">
                  <c:v>-3.4472990763702802E-15</c:v>
                </c:pt>
                <c:pt idx="77">
                  <c:v>-3.72216240478089E-15</c:v>
                </c:pt>
                <c:pt idx="78">
                  <c:v>-3.64358639644264E-15</c:v>
                </c:pt>
                <c:pt idx="79">
                  <c:v>-3.3221481932620898E-15</c:v>
                </c:pt>
                <c:pt idx="80">
                  <c:v>-3.0902921304128701E-15</c:v>
                </c:pt>
                <c:pt idx="81">
                  <c:v>-3.1774838442876998E-15</c:v>
                </c:pt>
                <c:pt idx="82">
                  <c:v>-2.88020115742201E-15</c:v>
                </c:pt>
                <c:pt idx="83">
                  <c:v>-2.8560659854118499E-15</c:v>
                </c:pt>
                <c:pt idx="84">
                  <c:v>-3.1344848746887201E-15</c:v>
                </c:pt>
                <c:pt idx="85">
                  <c:v>-3.45157051492103E-15</c:v>
                </c:pt>
                <c:pt idx="86">
                  <c:v>-3.6687419205428004E-15</c:v>
                </c:pt>
                <c:pt idx="87">
                  <c:v>-4.0552419716716803E-15</c:v>
                </c:pt>
                <c:pt idx="88">
                  <c:v>-4.5821850765795501E-15</c:v>
                </c:pt>
                <c:pt idx="89">
                  <c:v>-4.6561263613005098E-15</c:v>
                </c:pt>
                <c:pt idx="90">
                  <c:v>-4.6530239601595598E-15</c:v>
                </c:pt>
                <c:pt idx="91">
                  <c:v>-4.4161860383948499E-15</c:v>
                </c:pt>
                <c:pt idx="92">
                  <c:v>-4.1900691741837199E-15</c:v>
                </c:pt>
                <c:pt idx="93">
                  <c:v>-3.7936300359541699E-15</c:v>
                </c:pt>
                <c:pt idx="94">
                  <c:v>-4.0497136052527197E-15</c:v>
                </c:pt>
                <c:pt idx="95">
                  <c:v>-3.8268992177052203E-15</c:v>
                </c:pt>
                <c:pt idx="96">
                  <c:v>-4.3705016149867101E-15</c:v>
                </c:pt>
                <c:pt idx="97">
                  <c:v>-4.2986160568949996E-15</c:v>
                </c:pt>
                <c:pt idx="98">
                  <c:v>-4.3164025725524399E-15</c:v>
                </c:pt>
                <c:pt idx="99">
                  <c:v>-4.2451330721294896E-15</c:v>
                </c:pt>
                <c:pt idx="100">
                  <c:v>-4.4192403586545799E-15</c:v>
                </c:pt>
                <c:pt idx="101">
                  <c:v>-3.5502748288139199E-15</c:v>
                </c:pt>
                <c:pt idx="102">
                  <c:v>-3.3169313805437198E-15</c:v>
                </c:pt>
                <c:pt idx="103">
                  <c:v>-3.2130366668090802E-15</c:v>
                </c:pt>
                <c:pt idx="104">
                  <c:v>-3.1820017720620802E-15</c:v>
                </c:pt>
                <c:pt idx="105">
                  <c:v>-4.4825201220022797E-15</c:v>
                </c:pt>
                <c:pt idx="106">
                  <c:v>-5.5937187686102203E-15</c:v>
                </c:pt>
                <c:pt idx="107">
                  <c:v>-4.7472864000037902E-15</c:v>
                </c:pt>
                <c:pt idx="108">
                  <c:v>-4.1490630779880401E-15</c:v>
                </c:pt>
                <c:pt idx="109">
                  <c:v>-3.4485049524981101E-15</c:v>
                </c:pt>
                <c:pt idx="110">
                  <c:v>-2.8995312165876699E-15</c:v>
                </c:pt>
                <c:pt idx="111">
                  <c:v>-3.1681942393151598E-15</c:v>
                </c:pt>
                <c:pt idx="112">
                  <c:v>-4.1100782513750802E-15</c:v>
                </c:pt>
                <c:pt idx="113">
                  <c:v>-4.8719147398861499E-15</c:v>
                </c:pt>
                <c:pt idx="114">
                  <c:v>-6.9397002170573203E-15</c:v>
                </c:pt>
                <c:pt idx="115">
                  <c:v>-6.4289876687322997E-15</c:v>
                </c:pt>
                <c:pt idx="116">
                  <c:v>-6.0951714664903702E-15</c:v>
                </c:pt>
                <c:pt idx="117">
                  <c:v>-6.6236218828279596E-15</c:v>
                </c:pt>
                <c:pt idx="118">
                  <c:v>-7.0127348448921601E-15</c:v>
                </c:pt>
                <c:pt idx="119">
                  <c:v>-4.9722502761491E-15</c:v>
                </c:pt>
                <c:pt idx="120">
                  <c:v>-4.0352815724531697E-15</c:v>
                </c:pt>
                <c:pt idx="121">
                  <c:v>-4.3736056233871696E-15</c:v>
                </c:pt>
                <c:pt idx="122">
                  <c:v>-4.0296820244415497E-15</c:v>
                </c:pt>
                <c:pt idx="123">
                  <c:v>-2.1042473422464001E-15</c:v>
                </c:pt>
                <c:pt idx="124">
                  <c:v>-1.2266320344540199E-15</c:v>
                </c:pt>
                <c:pt idx="125">
                  <c:v>-1.07244187557808E-15</c:v>
                </c:pt>
                <c:pt idx="126">
                  <c:v>-1.41265046740838E-15</c:v>
                </c:pt>
                <c:pt idx="127">
                  <c:v>-2.51057565020528E-15</c:v>
                </c:pt>
                <c:pt idx="128">
                  <c:v>-3.4633015139127101E-15</c:v>
                </c:pt>
                <c:pt idx="129">
                  <c:v>-3.9494337713048596E-15</c:v>
                </c:pt>
                <c:pt idx="130">
                  <c:v>-3.6548681249908702E-15</c:v>
                </c:pt>
                <c:pt idx="131">
                  <c:v>-3.4351339828450599E-15</c:v>
                </c:pt>
                <c:pt idx="132">
                  <c:v>-4.5770686604610398E-15</c:v>
                </c:pt>
                <c:pt idx="133">
                  <c:v>-3.7631184466738498E-15</c:v>
                </c:pt>
                <c:pt idx="134">
                  <c:v>-3.8114998769817201E-15</c:v>
                </c:pt>
                <c:pt idx="135">
                  <c:v>-4.0143375006243599E-15</c:v>
                </c:pt>
                <c:pt idx="136">
                  <c:v>-3.7008016695310397E-15</c:v>
                </c:pt>
                <c:pt idx="137">
                  <c:v>-3.5670960324053701E-15</c:v>
                </c:pt>
                <c:pt idx="138">
                  <c:v>-3.6528126162892399E-15</c:v>
                </c:pt>
                <c:pt idx="139">
                  <c:v>-3.54390718671859E-15</c:v>
                </c:pt>
                <c:pt idx="140">
                  <c:v>-3.0439715861635901E-15</c:v>
                </c:pt>
                <c:pt idx="141">
                  <c:v>-4.2738873531425901E-15</c:v>
                </c:pt>
                <c:pt idx="142">
                  <c:v>-4.9056363419289499E-15</c:v>
                </c:pt>
                <c:pt idx="143">
                  <c:v>-6.2442519622946497E-15</c:v>
                </c:pt>
                <c:pt idx="144">
                  <c:v>-5.3909185232871399E-15</c:v>
                </c:pt>
                <c:pt idx="145">
                  <c:v>-6.5421696403603702E-15</c:v>
                </c:pt>
                <c:pt idx="146">
                  <c:v>1.08248113065792E-2</c:v>
                </c:pt>
                <c:pt idx="147">
                  <c:v>6.6290195054513196E-2</c:v>
                </c:pt>
                <c:pt idx="148">
                  <c:v>2.4496482847909101E-2</c:v>
                </c:pt>
                <c:pt idx="149">
                  <c:v>1.13376681525137E-2</c:v>
                </c:pt>
                <c:pt idx="150">
                  <c:v>1.49904066896594E-2</c:v>
                </c:pt>
                <c:pt idx="151">
                  <c:v>1.16909791261651E-2</c:v>
                </c:pt>
                <c:pt idx="152">
                  <c:v>-1.53303315651895E-3</c:v>
                </c:pt>
                <c:pt idx="153">
                  <c:v>1.12410369790913E-2</c:v>
                </c:pt>
                <c:pt idx="154">
                  <c:v>2.4090015843093698E-2</c:v>
                </c:pt>
                <c:pt idx="155">
                  <c:v>3.7003135417451601E-2</c:v>
                </c:pt>
                <c:pt idx="156">
                  <c:v>5.56273320693743E-2</c:v>
                </c:pt>
                <c:pt idx="157">
                  <c:v>3.5548901652231603E-2</c:v>
                </c:pt>
                <c:pt idx="158">
                  <c:v>3.3250628529609402E-2</c:v>
                </c:pt>
                <c:pt idx="159">
                  <c:v>1.07107122758658E-2</c:v>
                </c:pt>
                <c:pt idx="160">
                  <c:v>-2.7147848252600799E-3</c:v>
                </c:pt>
                <c:pt idx="161">
                  <c:v>-4.1988574005580297E-3</c:v>
                </c:pt>
                <c:pt idx="162">
                  <c:v>9.4315756418121999E-4</c:v>
                </c:pt>
                <c:pt idx="163">
                  <c:v>1.4922802208688199E-2</c:v>
                </c:pt>
                <c:pt idx="164">
                  <c:v>2.1697724939497899E-3</c:v>
                </c:pt>
                <c:pt idx="165">
                  <c:v>2.1878837515110498E-3</c:v>
                </c:pt>
                <c:pt idx="166">
                  <c:v>1.08651050927386E-2</c:v>
                </c:pt>
                <c:pt idx="167">
                  <c:v>2.2782337640927401E-2</c:v>
                </c:pt>
                <c:pt idx="168">
                  <c:v>3.74405707678796E-2</c:v>
                </c:pt>
                <c:pt idx="169">
                  <c:v>1.6756378399511301E-2</c:v>
                </c:pt>
                <c:pt idx="170">
                  <c:v>2.60469622004143E-2</c:v>
                </c:pt>
                <c:pt idx="171">
                  <c:v>3.1623425723236502E-2</c:v>
                </c:pt>
                <c:pt idx="172">
                  <c:v>1.42391802709736E-2</c:v>
                </c:pt>
                <c:pt idx="173">
                  <c:v>3.2510205425828997E-2</c:v>
                </c:pt>
                <c:pt idx="174">
                  <c:v>7.4477155090279402E-3</c:v>
                </c:pt>
                <c:pt idx="175">
                  <c:v>1.0558669256352999E-2</c:v>
                </c:pt>
                <c:pt idx="176">
                  <c:v>4.6783301781770899E-3</c:v>
                </c:pt>
                <c:pt idx="177">
                  <c:v>-5.8038415842859396E-3</c:v>
                </c:pt>
                <c:pt idx="178">
                  <c:v>-4.49611157435753E-3</c:v>
                </c:pt>
                <c:pt idx="179">
                  <c:v>-7.7175210605255002E-3</c:v>
                </c:pt>
                <c:pt idx="180">
                  <c:v>-1.0360795694355201E-2</c:v>
                </c:pt>
                <c:pt idx="181">
                  <c:v>9.2493717523609402E-3</c:v>
                </c:pt>
                <c:pt idx="182">
                  <c:v>-5.3041038976974399E-3</c:v>
                </c:pt>
                <c:pt idx="183">
                  <c:v>-2.1147936579196999E-2</c:v>
                </c:pt>
                <c:pt idx="184">
                  <c:v>-1.7562675336122002E-2</c:v>
                </c:pt>
                <c:pt idx="185">
                  <c:v>-2.46759760614245E-2</c:v>
                </c:pt>
                <c:pt idx="186">
                  <c:v>-2.6779825459803001E-2</c:v>
                </c:pt>
                <c:pt idx="187">
                  <c:v>-1.2911733970758101E-2</c:v>
                </c:pt>
                <c:pt idx="188">
                  <c:v>-3.0780435866294899E-2</c:v>
                </c:pt>
                <c:pt idx="189">
                  <c:v>-1.10649190174971E-2</c:v>
                </c:pt>
                <c:pt idx="190">
                  <c:v>-1.6101691485530999E-2</c:v>
                </c:pt>
                <c:pt idx="191">
                  <c:v>3.0904085855693701E-3</c:v>
                </c:pt>
                <c:pt idx="192">
                  <c:v>1.8200530507933299E-2</c:v>
                </c:pt>
                <c:pt idx="193">
                  <c:v>2.62663415301655E-2</c:v>
                </c:pt>
                <c:pt idx="194">
                  <c:v>2.8067507495561299E-2</c:v>
                </c:pt>
                <c:pt idx="195">
                  <c:v>1.40551037593183E-2</c:v>
                </c:pt>
                <c:pt idx="196">
                  <c:v>-4.1761827369391803E-2</c:v>
                </c:pt>
                <c:pt idx="197">
                  <c:v>-4.8285690684055797E-2</c:v>
                </c:pt>
                <c:pt idx="198">
                  <c:v>-3.8201320750806601E-2</c:v>
                </c:pt>
                <c:pt idx="199">
                  <c:v>-1.5232096510049699E-2</c:v>
                </c:pt>
                <c:pt idx="200">
                  <c:v>2.4446597109481698E-2</c:v>
                </c:pt>
                <c:pt idx="201">
                  <c:v>2.36828339978538E-2</c:v>
                </c:pt>
                <c:pt idx="202">
                  <c:v>5.2307671556407503E-2</c:v>
                </c:pt>
                <c:pt idx="203">
                  <c:v>4.3886303609311497E-3</c:v>
                </c:pt>
                <c:pt idx="204">
                  <c:v>4.9317176166744203E-3</c:v>
                </c:pt>
                <c:pt idx="205">
                  <c:v>-5.7305121648797896E-3</c:v>
                </c:pt>
                <c:pt idx="206">
                  <c:v>-4.2408401272856699E-3</c:v>
                </c:pt>
                <c:pt idx="207">
                  <c:v>-3.5676220759558702E-2</c:v>
                </c:pt>
                <c:pt idx="208">
                  <c:v>-1.8482684204911601E-2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87-49EA-B900-99E87D37A3F4}"/>
            </c:ext>
          </c:extLst>
        </c:ser>
        <c:ser>
          <c:idx val="2"/>
          <c:order val="2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EA_raw_policy_shocks!$P$2:$P$211</c:f>
              <c:numCache>
                <c:formatCode>0.00</c:formatCode>
                <c:ptCount val="210"/>
                <c:pt idx="0">
                  <c:v>-2.1346650809060499E-15</c:v>
                </c:pt>
                <c:pt idx="1">
                  <c:v>-2.2931418302717299E-15</c:v>
                </c:pt>
                <c:pt idx="2">
                  <c:v>-2.7370623107252301E-15</c:v>
                </c:pt>
                <c:pt idx="3">
                  <c:v>-2.7836170214081899E-15</c:v>
                </c:pt>
                <c:pt idx="4">
                  <c:v>-2.9069039158094798E-15</c:v>
                </c:pt>
                <c:pt idx="5">
                  <c:v>-3.2342145797829202E-15</c:v>
                </c:pt>
                <c:pt idx="6">
                  <c:v>-3.2094054928007901E-15</c:v>
                </c:pt>
                <c:pt idx="7">
                  <c:v>-3.1121354804572298E-15</c:v>
                </c:pt>
                <c:pt idx="8">
                  <c:v>-3.1240666040500301E-15</c:v>
                </c:pt>
                <c:pt idx="9">
                  <c:v>-3.1682249541241001E-15</c:v>
                </c:pt>
                <c:pt idx="10">
                  <c:v>-2.8228885569945901E-15</c:v>
                </c:pt>
                <c:pt idx="11">
                  <c:v>-2.5299028073605099E-15</c:v>
                </c:pt>
                <c:pt idx="12">
                  <c:v>-2.6727246921616699E-15</c:v>
                </c:pt>
                <c:pt idx="13">
                  <c:v>-2.5488605541248102E-15</c:v>
                </c:pt>
                <c:pt idx="14">
                  <c:v>-2.92210064611332E-15</c:v>
                </c:pt>
                <c:pt idx="15">
                  <c:v>-2.8033254002096802E-15</c:v>
                </c:pt>
                <c:pt idx="16">
                  <c:v>-3.0206270751295701E-15</c:v>
                </c:pt>
                <c:pt idx="17">
                  <c:v>-3.0502087492044899E-15</c:v>
                </c:pt>
                <c:pt idx="18">
                  <c:v>-3.1041362144761099E-15</c:v>
                </c:pt>
                <c:pt idx="19">
                  <c:v>-2.89493814259229E-15</c:v>
                </c:pt>
                <c:pt idx="20">
                  <c:v>-2.54343411607223E-15</c:v>
                </c:pt>
                <c:pt idx="21">
                  <c:v>-2.7820635931855298E-15</c:v>
                </c:pt>
                <c:pt idx="22">
                  <c:v>-2.5069695310632302E-15</c:v>
                </c:pt>
                <c:pt idx="23">
                  <c:v>-2.3861332865446099E-15</c:v>
                </c:pt>
                <c:pt idx="24">
                  <c:v>-2.65503235309497E-15</c:v>
                </c:pt>
                <c:pt idx="25">
                  <c:v>-2.82590560310852E-15</c:v>
                </c:pt>
                <c:pt idx="26">
                  <c:v>-2.9404026546635699E-15</c:v>
                </c:pt>
                <c:pt idx="27">
                  <c:v>-2.7196486904663901E-15</c:v>
                </c:pt>
                <c:pt idx="28">
                  <c:v>-3.1495518335211301E-15</c:v>
                </c:pt>
                <c:pt idx="29">
                  <c:v>-3.03369749893607E-15</c:v>
                </c:pt>
                <c:pt idx="30">
                  <c:v>-3.1763914054913898E-15</c:v>
                </c:pt>
                <c:pt idx="31">
                  <c:v>-3.4115727975767501E-15</c:v>
                </c:pt>
                <c:pt idx="32">
                  <c:v>-2.5692440823350298E-15</c:v>
                </c:pt>
                <c:pt idx="33">
                  <c:v>-2.7900752170353099E-15</c:v>
                </c:pt>
                <c:pt idx="34">
                  <c:v>-2.9292139818725899E-15</c:v>
                </c:pt>
                <c:pt idx="35">
                  <c:v>-2.9112515621861598E-15</c:v>
                </c:pt>
                <c:pt idx="36">
                  <c:v>-3.7271001228913899E-15</c:v>
                </c:pt>
                <c:pt idx="37">
                  <c:v>-3.5540224605507997E-15</c:v>
                </c:pt>
                <c:pt idx="38">
                  <c:v>-3.1481408586465799E-15</c:v>
                </c:pt>
                <c:pt idx="39">
                  <c:v>-3.0462307031317002E-15</c:v>
                </c:pt>
                <c:pt idx="40">
                  <c:v>-2.8564468941273201E-15</c:v>
                </c:pt>
                <c:pt idx="41">
                  <c:v>-2.9162935512356899E-15</c:v>
                </c:pt>
                <c:pt idx="42">
                  <c:v>-3.0751047604893901E-15</c:v>
                </c:pt>
                <c:pt idx="43">
                  <c:v>-2.94039865269348E-15</c:v>
                </c:pt>
                <c:pt idx="44">
                  <c:v>-3.1820616594264299E-15</c:v>
                </c:pt>
                <c:pt idx="45">
                  <c:v>-3.4505858593593699E-15</c:v>
                </c:pt>
                <c:pt idx="46">
                  <c:v>-3.3390236674260499E-15</c:v>
                </c:pt>
                <c:pt idx="47">
                  <c:v>-3.3237610836803899E-15</c:v>
                </c:pt>
                <c:pt idx="48">
                  <c:v>-3.0442515167798499E-15</c:v>
                </c:pt>
                <c:pt idx="49">
                  <c:v>-3.4524025729542598E-15</c:v>
                </c:pt>
                <c:pt idx="50">
                  <c:v>-3.66220187640751E-15</c:v>
                </c:pt>
                <c:pt idx="51">
                  <c:v>-3.30097385780558E-15</c:v>
                </c:pt>
                <c:pt idx="52">
                  <c:v>-3.6604003318295097E-15</c:v>
                </c:pt>
                <c:pt idx="53">
                  <c:v>-3.3062889171157298E-15</c:v>
                </c:pt>
                <c:pt idx="54">
                  <c:v>-3.0173684474886801E-15</c:v>
                </c:pt>
                <c:pt idx="55">
                  <c:v>-3.1379781838171099E-15</c:v>
                </c:pt>
                <c:pt idx="56">
                  <c:v>-3.0943389074563301E-15</c:v>
                </c:pt>
                <c:pt idx="57">
                  <c:v>-3.1596011138382099E-15</c:v>
                </c:pt>
                <c:pt idx="58">
                  <c:v>-3.42277910963512E-15</c:v>
                </c:pt>
                <c:pt idx="59">
                  <c:v>-3.9402459316323197E-15</c:v>
                </c:pt>
                <c:pt idx="60">
                  <c:v>-4.1944180084959803E-15</c:v>
                </c:pt>
                <c:pt idx="61">
                  <c:v>-4.1209695049718397E-15</c:v>
                </c:pt>
                <c:pt idx="62">
                  <c:v>-3.5811911996631397E-15</c:v>
                </c:pt>
                <c:pt idx="63">
                  <c:v>-3.3607963964134502E-15</c:v>
                </c:pt>
                <c:pt idx="64">
                  <c:v>-3.1338417422854899E-15</c:v>
                </c:pt>
                <c:pt idx="65">
                  <c:v>-3.2740428466154898E-15</c:v>
                </c:pt>
                <c:pt idx="66">
                  <c:v>-3.2415928370478602E-15</c:v>
                </c:pt>
                <c:pt idx="67">
                  <c:v>-3.4085937343235598E-15</c:v>
                </c:pt>
                <c:pt idx="68">
                  <c:v>-3.2137878381003899E-15</c:v>
                </c:pt>
                <c:pt idx="69">
                  <c:v>-3.1439834121491699E-15</c:v>
                </c:pt>
                <c:pt idx="70">
                  <c:v>-3.3014014574781498E-15</c:v>
                </c:pt>
                <c:pt idx="71">
                  <c:v>-3.1799722189940799E-15</c:v>
                </c:pt>
                <c:pt idx="72">
                  <c:v>-2.8104011162734998E-15</c:v>
                </c:pt>
                <c:pt idx="73">
                  <c:v>-2.8372299755167001E-15</c:v>
                </c:pt>
                <c:pt idx="74">
                  <c:v>-2.8643873072887699E-15</c:v>
                </c:pt>
                <c:pt idx="75">
                  <c:v>-2.6276001898210598E-15</c:v>
                </c:pt>
                <c:pt idx="76">
                  <c:v>-2.9841893489791302E-15</c:v>
                </c:pt>
                <c:pt idx="77">
                  <c:v>-3.0634184869823998E-15</c:v>
                </c:pt>
                <c:pt idx="78">
                  <c:v>-2.8774107539323101E-15</c:v>
                </c:pt>
                <c:pt idx="79">
                  <c:v>-2.7545102962648401E-15</c:v>
                </c:pt>
                <c:pt idx="80">
                  <c:v>-2.3196201392239802E-15</c:v>
                </c:pt>
                <c:pt idx="81">
                  <c:v>-2.5575518568256501E-15</c:v>
                </c:pt>
                <c:pt idx="82">
                  <c:v>-2.4117821321739101E-15</c:v>
                </c:pt>
                <c:pt idx="83">
                  <c:v>-2.1891996280621701E-15</c:v>
                </c:pt>
                <c:pt idx="84">
                  <c:v>-2.6340738295440502E-15</c:v>
                </c:pt>
                <c:pt idx="85">
                  <c:v>-2.7710721048243202E-15</c:v>
                </c:pt>
                <c:pt idx="86">
                  <c:v>-2.8039490498643001E-15</c:v>
                </c:pt>
                <c:pt idx="87">
                  <c:v>-3.2438521015887699E-15</c:v>
                </c:pt>
                <c:pt idx="88">
                  <c:v>-3.4662191336368601E-15</c:v>
                </c:pt>
                <c:pt idx="89">
                  <c:v>-3.4572998155377902E-15</c:v>
                </c:pt>
                <c:pt idx="90">
                  <c:v>-3.5515395236341798E-15</c:v>
                </c:pt>
                <c:pt idx="91">
                  <c:v>-3.0994595737381398E-15</c:v>
                </c:pt>
                <c:pt idx="92">
                  <c:v>-2.9832182985582E-15</c:v>
                </c:pt>
                <c:pt idx="93">
                  <c:v>-2.73837137517915E-15</c:v>
                </c:pt>
                <c:pt idx="94">
                  <c:v>-2.8359316903380099E-15</c:v>
                </c:pt>
                <c:pt idx="95">
                  <c:v>-2.9696507356645699E-15</c:v>
                </c:pt>
                <c:pt idx="96">
                  <c:v>-3.1245364919184698E-15</c:v>
                </c:pt>
                <c:pt idx="97">
                  <c:v>-3.1983768749033999E-15</c:v>
                </c:pt>
                <c:pt idx="98">
                  <c:v>-3.0038216961597999E-15</c:v>
                </c:pt>
                <c:pt idx="99">
                  <c:v>-3.1162493534481901E-15</c:v>
                </c:pt>
                <c:pt idx="100">
                  <c:v>-3.0396050710547798E-15</c:v>
                </c:pt>
                <c:pt idx="101">
                  <c:v>-2.46970844986575E-15</c:v>
                </c:pt>
                <c:pt idx="102">
                  <c:v>-2.37528529146097E-15</c:v>
                </c:pt>
                <c:pt idx="103">
                  <c:v>-2.4309490297984298E-15</c:v>
                </c:pt>
                <c:pt idx="104">
                  <c:v>-2.1261310509254E-15</c:v>
                </c:pt>
                <c:pt idx="105">
                  <c:v>-3.7555975940848797E-15</c:v>
                </c:pt>
                <c:pt idx="106">
                  <c:v>-4.3272061040709099E-15</c:v>
                </c:pt>
                <c:pt idx="107">
                  <c:v>-3.3985448618794202E-15</c:v>
                </c:pt>
                <c:pt idx="108">
                  <c:v>-2.8099674303507901E-15</c:v>
                </c:pt>
                <c:pt idx="109">
                  <c:v>-2.1465918706241299E-15</c:v>
                </c:pt>
                <c:pt idx="110">
                  <c:v>-2.2827081521033599E-15</c:v>
                </c:pt>
                <c:pt idx="111">
                  <c:v>-2.56012554885874E-15</c:v>
                </c:pt>
                <c:pt idx="112">
                  <c:v>-3.0989213021367398E-15</c:v>
                </c:pt>
                <c:pt idx="113">
                  <c:v>-3.98459949309328E-15</c:v>
                </c:pt>
                <c:pt idx="114">
                  <c:v>-5.5151341175039804E-15</c:v>
                </c:pt>
                <c:pt idx="115">
                  <c:v>-4.6367148069540498E-15</c:v>
                </c:pt>
                <c:pt idx="116">
                  <c:v>-4.4108347878761701E-15</c:v>
                </c:pt>
                <c:pt idx="117">
                  <c:v>-4.6600808226783702E-15</c:v>
                </c:pt>
                <c:pt idx="118">
                  <c:v>-5.1751406385319596E-15</c:v>
                </c:pt>
                <c:pt idx="119">
                  <c:v>-3.35496368805537E-15</c:v>
                </c:pt>
                <c:pt idx="120">
                  <c:v>-2.5550999770526E-15</c:v>
                </c:pt>
                <c:pt idx="121">
                  <c:v>-3.0868720470271698E-15</c:v>
                </c:pt>
                <c:pt idx="122">
                  <c:v>-3.0396612212410202E-15</c:v>
                </c:pt>
                <c:pt idx="123">
                  <c:v>-1.4483517201578E-15</c:v>
                </c:pt>
                <c:pt idx="124">
                  <c:v>-4.26025778058509E-16</c:v>
                </c:pt>
                <c:pt idx="125">
                  <c:v>-7.7673247543765101E-16</c:v>
                </c:pt>
                <c:pt idx="126">
                  <c:v>-1.3492660744575801E-15</c:v>
                </c:pt>
                <c:pt idx="127">
                  <c:v>-2.23454519015952E-15</c:v>
                </c:pt>
                <c:pt idx="128">
                  <c:v>-2.7978259204990798E-15</c:v>
                </c:pt>
                <c:pt idx="129">
                  <c:v>-2.8273229631489298E-15</c:v>
                </c:pt>
                <c:pt idx="130">
                  <c:v>-2.60714690973811E-15</c:v>
                </c:pt>
                <c:pt idx="131">
                  <c:v>-2.3537954488109099E-15</c:v>
                </c:pt>
                <c:pt idx="132">
                  <c:v>-3.3458420064071701E-15</c:v>
                </c:pt>
                <c:pt idx="133">
                  <c:v>-2.7362963391755001E-15</c:v>
                </c:pt>
                <c:pt idx="134">
                  <c:v>-2.6605568715882398E-15</c:v>
                </c:pt>
                <c:pt idx="135">
                  <c:v>-2.9763480221279901E-15</c:v>
                </c:pt>
                <c:pt idx="136">
                  <c:v>-2.4517189080640799E-15</c:v>
                </c:pt>
                <c:pt idx="137">
                  <c:v>-2.8115491412716401E-15</c:v>
                </c:pt>
                <c:pt idx="138">
                  <c:v>-2.6915987945837E-15</c:v>
                </c:pt>
                <c:pt idx="139">
                  <c:v>-2.51585621235616E-15</c:v>
                </c:pt>
                <c:pt idx="140">
                  <c:v>-2.3523014244576898E-15</c:v>
                </c:pt>
                <c:pt idx="141">
                  <c:v>-3.3436428722225201E-15</c:v>
                </c:pt>
                <c:pt idx="142">
                  <c:v>-3.82452798506327E-15</c:v>
                </c:pt>
                <c:pt idx="143">
                  <c:v>-4.7761183263065804E-15</c:v>
                </c:pt>
                <c:pt idx="144">
                  <c:v>-3.9592532971499599E-15</c:v>
                </c:pt>
                <c:pt idx="145">
                  <c:v>-4.6656216943090304E-15</c:v>
                </c:pt>
                <c:pt idx="146">
                  <c:v>2.38640391248333E-2</c:v>
                </c:pt>
                <c:pt idx="147">
                  <c:v>2.7200391130327399E-2</c:v>
                </c:pt>
                <c:pt idx="148">
                  <c:v>1.45115019178013E-2</c:v>
                </c:pt>
                <c:pt idx="149">
                  <c:v>6.9020475569436497E-3</c:v>
                </c:pt>
                <c:pt idx="150">
                  <c:v>1.9716201507600801E-2</c:v>
                </c:pt>
                <c:pt idx="151">
                  <c:v>5.9763775295607197E-3</c:v>
                </c:pt>
                <c:pt idx="152">
                  <c:v>-1.3989517035623299E-2</c:v>
                </c:pt>
                <c:pt idx="153">
                  <c:v>-2.06877328246657E-3</c:v>
                </c:pt>
                <c:pt idx="154">
                  <c:v>7.3852652981611297E-3</c:v>
                </c:pt>
                <c:pt idx="155">
                  <c:v>2.00680126157292E-2</c:v>
                </c:pt>
                <c:pt idx="156">
                  <c:v>3.1424407927767697E-2</c:v>
                </c:pt>
                <c:pt idx="157">
                  <c:v>-1.7733212816796701E-3</c:v>
                </c:pt>
                <c:pt idx="158">
                  <c:v>-1.28474672198592E-2</c:v>
                </c:pt>
                <c:pt idx="159">
                  <c:v>-1.44179226512904E-2</c:v>
                </c:pt>
                <c:pt idx="160">
                  <c:v>-1.3109601347184901E-2</c:v>
                </c:pt>
                <c:pt idx="161">
                  <c:v>-1.29407270920612E-2</c:v>
                </c:pt>
                <c:pt idx="162">
                  <c:v>-3.3565681443372998E-3</c:v>
                </c:pt>
                <c:pt idx="163">
                  <c:v>4.8401467666106196E-3</c:v>
                </c:pt>
                <c:pt idx="164">
                  <c:v>-4.9839973723782103E-3</c:v>
                </c:pt>
                <c:pt idx="165">
                  <c:v>-1.0813045013817199E-3</c:v>
                </c:pt>
                <c:pt idx="166">
                  <c:v>5.3106546481543199E-3</c:v>
                </c:pt>
                <c:pt idx="167">
                  <c:v>1.17372313631267E-2</c:v>
                </c:pt>
                <c:pt idx="168">
                  <c:v>2.58274979811727E-2</c:v>
                </c:pt>
                <c:pt idx="169">
                  <c:v>5.26940860685432E-3</c:v>
                </c:pt>
                <c:pt idx="170">
                  <c:v>1.8187361170142899E-2</c:v>
                </c:pt>
                <c:pt idx="171">
                  <c:v>2.3476193488177002E-2</c:v>
                </c:pt>
                <c:pt idx="172">
                  <c:v>8.2170303647824908E-3</c:v>
                </c:pt>
                <c:pt idx="173">
                  <c:v>2.2328105845015399E-2</c:v>
                </c:pt>
                <c:pt idx="174">
                  <c:v>3.4096377130895801E-3</c:v>
                </c:pt>
                <c:pt idx="175">
                  <c:v>6.3453131140163797E-3</c:v>
                </c:pt>
                <c:pt idx="176">
                  <c:v>3.2889333847415502E-3</c:v>
                </c:pt>
                <c:pt idx="177">
                  <c:v>-4.1900405047257698E-3</c:v>
                </c:pt>
                <c:pt idx="178">
                  <c:v>-4.8741228053916204E-3</c:v>
                </c:pt>
                <c:pt idx="179">
                  <c:v>-7.6189249611582502E-3</c:v>
                </c:pt>
                <c:pt idx="180">
                  <c:v>-9.8399896061041603E-3</c:v>
                </c:pt>
                <c:pt idx="181">
                  <c:v>5.2703157904662899E-3</c:v>
                </c:pt>
                <c:pt idx="182">
                  <c:v>-5.9117569684508601E-3</c:v>
                </c:pt>
                <c:pt idx="183">
                  <c:v>-1.81037665541086E-2</c:v>
                </c:pt>
                <c:pt idx="184">
                  <c:v>-1.6843785431095999E-2</c:v>
                </c:pt>
                <c:pt idx="185">
                  <c:v>-2.408745619022E-2</c:v>
                </c:pt>
                <c:pt idx="186">
                  <c:v>-2.46821073500068E-2</c:v>
                </c:pt>
                <c:pt idx="187">
                  <c:v>-1.38839713128849E-2</c:v>
                </c:pt>
                <c:pt idx="188">
                  <c:v>-2.6042349751849599E-2</c:v>
                </c:pt>
                <c:pt idx="189">
                  <c:v>-6.0925785266572104E-3</c:v>
                </c:pt>
                <c:pt idx="190">
                  <c:v>-1.5936370756721201E-2</c:v>
                </c:pt>
                <c:pt idx="191">
                  <c:v>5.2174775087707301E-4</c:v>
                </c:pt>
                <c:pt idx="192">
                  <c:v>1.1910533183139E-2</c:v>
                </c:pt>
                <c:pt idx="193">
                  <c:v>2.26768858903286E-2</c:v>
                </c:pt>
                <c:pt idx="194">
                  <c:v>1.94497562408786E-2</c:v>
                </c:pt>
                <c:pt idx="195">
                  <c:v>1.31401793492093E-2</c:v>
                </c:pt>
                <c:pt idx="196">
                  <c:v>-3.0152436346291601E-2</c:v>
                </c:pt>
                <c:pt idx="197">
                  <c:v>-3.40473937051868E-2</c:v>
                </c:pt>
                <c:pt idx="198">
                  <c:v>-2.1969341651982301E-2</c:v>
                </c:pt>
                <c:pt idx="199">
                  <c:v>-2.6758316678113501E-3</c:v>
                </c:pt>
                <c:pt idx="200">
                  <c:v>2.31306302751468E-2</c:v>
                </c:pt>
                <c:pt idx="201">
                  <c:v>4.0300245939031198E-2</c:v>
                </c:pt>
                <c:pt idx="202">
                  <c:v>1.47655919143206E-2</c:v>
                </c:pt>
                <c:pt idx="203">
                  <c:v>5.1707779408656203E-3</c:v>
                </c:pt>
                <c:pt idx="204">
                  <c:v>-5.4223978143280597E-3</c:v>
                </c:pt>
                <c:pt idx="205">
                  <c:v>-8.5910144321421893E-3</c:v>
                </c:pt>
                <c:pt idx="206">
                  <c:v>-2.3119289769440401E-2</c:v>
                </c:pt>
                <c:pt idx="207">
                  <c:v>-2.2861864050057999E-2</c:v>
                </c:pt>
                <c:pt idx="208">
                  <c:v>-1.2157127543457E-2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87-49EA-B900-99E87D37A3F4}"/>
            </c:ext>
          </c:extLst>
        </c:ser>
        <c:ser>
          <c:idx val="3"/>
          <c:order val="3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EA_raw_policy_shocks!$Q$2:$Q$211</c:f>
              <c:numCache>
                <c:formatCode>0.00</c:formatCode>
                <c:ptCount val="210"/>
                <c:pt idx="0">
                  <c:v>-1.37698524217825E-15</c:v>
                </c:pt>
                <c:pt idx="1">
                  <c:v>-1.4723040343825299E-15</c:v>
                </c:pt>
                <c:pt idx="2">
                  <c:v>-1.7989368784269701E-15</c:v>
                </c:pt>
                <c:pt idx="3">
                  <c:v>-1.7561753895316999E-15</c:v>
                </c:pt>
                <c:pt idx="4">
                  <c:v>-1.8318481522634099E-15</c:v>
                </c:pt>
                <c:pt idx="5">
                  <c:v>-1.9195573672616201E-15</c:v>
                </c:pt>
                <c:pt idx="6">
                  <c:v>-1.8336257729404701E-15</c:v>
                </c:pt>
                <c:pt idx="7">
                  <c:v>-1.8065765750958498E-15</c:v>
                </c:pt>
                <c:pt idx="8">
                  <c:v>-1.6851820247021199E-15</c:v>
                </c:pt>
                <c:pt idx="9">
                  <c:v>-1.72189899742747E-15</c:v>
                </c:pt>
                <c:pt idx="10">
                  <c:v>-1.3271789390907599E-15</c:v>
                </c:pt>
                <c:pt idx="11">
                  <c:v>-1.2754037267325201E-15</c:v>
                </c:pt>
                <c:pt idx="12">
                  <c:v>-1.1458089307086899E-15</c:v>
                </c:pt>
                <c:pt idx="13">
                  <c:v>-1.49963043295008E-15</c:v>
                </c:pt>
                <c:pt idx="14">
                  <c:v>-1.66204918422677E-15</c:v>
                </c:pt>
                <c:pt idx="15">
                  <c:v>-1.56810639835782E-15</c:v>
                </c:pt>
                <c:pt idx="16">
                  <c:v>-1.71394124388896E-15</c:v>
                </c:pt>
                <c:pt idx="17">
                  <c:v>-1.6342233814777699E-15</c:v>
                </c:pt>
                <c:pt idx="18">
                  <c:v>-1.8233171627830101E-15</c:v>
                </c:pt>
                <c:pt idx="19">
                  <c:v>-1.50740592785181E-15</c:v>
                </c:pt>
                <c:pt idx="20">
                  <c:v>-1.4680336034794099E-15</c:v>
                </c:pt>
                <c:pt idx="21">
                  <c:v>-1.3683742713444101E-15</c:v>
                </c:pt>
                <c:pt idx="22">
                  <c:v>-1.50765496427817E-15</c:v>
                </c:pt>
                <c:pt idx="23">
                  <c:v>-1.5628654996000301E-15</c:v>
                </c:pt>
                <c:pt idx="24">
                  <c:v>-1.57543983079553E-15</c:v>
                </c:pt>
                <c:pt idx="25">
                  <c:v>-1.7211986573313801E-15</c:v>
                </c:pt>
                <c:pt idx="26">
                  <c:v>-1.9585865579844899E-15</c:v>
                </c:pt>
                <c:pt idx="27">
                  <c:v>-1.61588389527288E-15</c:v>
                </c:pt>
                <c:pt idx="28">
                  <c:v>-2.0971872854287102E-15</c:v>
                </c:pt>
                <c:pt idx="29">
                  <c:v>-1.8578691372083902E-15</c:v>
                </c:pt>
                <c:pt idx="30">
                  <c:v>-2.3673350530198499E-15</c:v>
                </c:pt>
                <c:pt idx="31">
                  <c:v>-1.9279280211828099E-15</c:v>
                </c:pt>
                <c:pt idx="32">
                  <c:v>-1.76151870251998E-15</c:v>
                </c:pt>
                <c:pt idx="33">
                  <c:v>-1.7465148262465199E-15</c:v>
                </c:pt>
                <c:pt idx="34">
                  <c:v>-1.7852720137248398E-15</c:v>
                </c:pt>
                <c:pt idx="35">
                  <c:v>-2.1347615656030598E-15</c:v>
                </c:pt>
                <c:pt idx="36">
                  <c:v>-2.3984078567746699E-15</c:v>
                </c:pt>
                <c:pt idx="37">
                  <c:v>-2.2360630261947899E-15</c:v>
                </c:pt>
                <c:pt idx="38">
                  <c:v>-1.9307132159629601E-15</c:v>
                </c:pt>
                <c:pt idx="39">
                  <c:v>-1.8076903849778601E-15</c:v>
                </c:pt>
                <c:pt idx="40">
                  <c:v>-1.8825911098100398E-15</c:v>
                </c:pt>
                <c:pt idx="41">
                  <c:v>-2.0473180227787198E-15</c:v>
                </c:pt>
                <c:pt idx="42">
                  <c:v>-1.90176731325608E-15</c:v>
                </c:pt>
                <c:pt idx="43">
                  <c:v>-1.93385989960417E-15</c:v>
                </c:pt>
                <c:pt idx="44">
                  <c:v>-2.2129778922653E-15</c:v>
                </c:pt>
                <c:pt idx="45">
                  <c:v>-2.3484158084203001E-15</c:v>
                </c:pt>
                <c:pt idx="46">
                  <c:v>-2.17998115401639E-15</c:v>
                </c:pt>
                <c:pt idx="47">
                  <c:v>-2.1761112761374699E-15</c:v>
                </c:pt>
                <c:pt idx="48">
                  <c:v>-1.92211025625511E-15</c:v>
                </c:pt>
                <c:pt idx="49">
                  <c:v>-2.41140221440926E-15</c:v>
                </c:pt>
                <c:pt idx="50">
                  <c:v>-2.25027401157849E-15</c:v>
                </c:pt>
                <c:pt idx="51">
                  <c:v>-2.31989241188959E-15</c:v>
                </c:pt>
                <c:pt idx="52">
                  <c:v>-2.1854123867637602E-15</c:v>
                </c:pt>
                <c:pt idx="53">
                  <c:v>-2.0517860179297601E-15</c:v>
                </c:pt>
                <c:pt idx="54">
                  <c:v>-2.0881872672359499E-15</c:v>
                </c:pt>
                <c:pt idx="55">
                  <c:v>-1.9559319268961399E-15</c:v>
                </c:pt>
                <c:pt idx="56">
                  <c:v>-2.0542648226624599E-15</c:v>
                </c:pt>
                <c:pt idx="57">
                  <c:v>-2.0152411494106398E-15</c:v>
                </c:pt>
                <c:pt idx="58">
                  <c:v>-2.4429232854156501E-15</c:v>
                </c:pt>
                <c:pt idx="59">
                  <c:v>-2.3958948531945698E-15</c:v>
                </c:pt>
                <c:pt idx="60">
                  <c:v>-2.6792838230162102E-15</c:v>
                </c:pt>
                <c:pt idx="61">
                  <c:v>-2.32396886547573E-15</c:v>
                </c:pt>
                <c:pt idx="62">
                  <c:v>-2.1220742391066799E-15</c:v>
                </c:pt>
                <c:pt idx="63">
                  <c:v>-1.6939818479152801E-15</c:v>
                </c:pt>
                <c:pt idx="64">
                  <c:v>-1.8298459221384101E-15</c:v>
                </c:pt>
                <c:pt idx="65">
                  <c:v>-1.9271172043270099E-15</c:v>
                </c:pt>
                <c:pt idx="66">
                  <c:v>-1.8204531325729299E-15</c:v>
                </c:pt>
                <c:pt idx="67">
                  <c:v>-1.8960598224523701E-15</c:v>
                </c:pt>
                <c:pt idx="68">
                  <c:v>-1.7422015023725001E-15</c:v>
                </c:pt>
                <c:pt idx="69">
                  <c:v>-1.70685827232883E-15</c:v>
                </c:pt>
                <c:pt idx="70">
                  <c:v>-1.68366400148827E-15</c:v>
                </c:pt>
                <c:pt idx="71">
                  <c:v>-1.66793811720307E-15</c:v>
                </c:pt>
                <c:pt idx="72">
                  <c:v>-1.39847547745686E-15</c:v>
                </c:pt>
                <c:pt idx="73">
                  <c:v>-1.37316249223921E-15</c:v>
                </c:pt>
                <c:pt idx="74">
                  <c:v>-1.4081313628623599E-15</c:v>
                </c:pt>
                <c:pt idx="75">
                  <c:v>-1.4540794651229099E-15</c:v>
                </c:pt>
                <c:pt idx="76">
                  <c:v>-1.61701336257663E-15</c:v>
                </c:pt>
                <c:pt idx="77">
                  <c:v>-1.55105159349669E-15</c:v>
                </c:pt>
                <c:pt idx="78">
                  <c:v>-1.5686585619733799E-15</c:v>
                </c:pt>
                <c:pt idx="79">
                  <c:v>-1.2447618278705299E-15</c:v>
                </c:pt>
                <c:pt idx="80">
                  <c:v>-1.0964199425219999E-15</c:v>
                </c:pt>
                <c:pt idx="81">
                  <c:v>-1.4185438549921801E-15</c:v>
                </c:pt>
                <c:pt idx="82">
                  <c:v>-1.2793840652833E-15</c:v>
                </c:pt>
                <c:pt idx="83">
                  <c:v>-1.3309708892186599E-15</c:v>
                </c:pt>
                <c:pt idx="84">
                  <c:v>-1.6210402467183999E-15</c:v>
                </c:pt>
                <c:pt idx="85">
                  <c:v>-1.6642020898847499E-15</c:v>
                </c:pt>
                <c:pt idx="86">
                  <c:v>-1.8399825552310301E-15</c:v>
                </c:pt>
                <c:pt idx="87">
                  <c:v>-1.9770054276931701E-15</c:v>
                </c:pt>
                <c:pt idx="88">
                  <c:v>-2.0697394931049002E-15</c:v>
                </c:pt>
                <c:pt idx="89">
                  <c:v>-2.14296994776202E-15</c:v>
                </c:pt>
                <c:pt idx="90">
                  <c:v>-1.98140806629375E-15</c:v>
                </c:pt>
                <c:pt idx="91">
                  <c:v>-1.68537450058451E-15</c:v>
                </c:pt>
                <c:pt idx="92">
                  <c:v>-1.75157478746283E-15</c:v>
                </c:pt>
                <c:pt idx="93">
                  <c:v>-1.47759534638287E-15</c:v>
                </c:pt>
                <c:pt idx="94">
                  <c:v>-1.9207006889096101E-15</c:v>
                </c:pt>
                <c:pt idx="95">
                  <c:v>-1.7841362233575101E-15</c:v>
                </c:pt>
                <c:pt idx="96">
                  <c:v>-2.0264819508621699E-15</c:v>
                </c:pt>
                <c:pt idx="97">
                  <c:v>-1.89247691479724E-15</c:v>
                </c:pt>
                <c:pt idx="98">
                  <c:v>-1.9090709187588298E-15</c:v>
                </c:pt>
                <c:pt idx="99">
                  <c:v>-1.74763712058647E-15</c:v>
                </c:pt>
                <c:pt idx="100">
                  <c:v>-1.8849190727810799E-15</c:v>
                </c:pt>
                <c:pt idx="101">
                  <c:v>-1.5686668185322299E-15</c:v>
                </c:pt>
                <c:pt idx="102">
                  <c:v>-1.7183685086028299E-15</c:v>
                </c:pt>
                <c:pt idx="103">
                  <c:v>-1.5036191324218299E-15</c:v>
                </c:pt>
                <c:pt idx="104">
                  <c:v>-1.8012534542263799E-15</c:v>
                </c:pt>
                <c:pt idx="105">
                  <c:v>-2.7260703718088498E-15</c:v>
                </c:pt>
                <c:pt idx="106">
                  <c:v>-2.9014190958569099E-15</c:v>
                </c:pt>
                <c:pt idx="107">
                  <c:v>-2.04653896395347E-15</c:v>
                </c:pt>
                <c:pt idx="108">
                  <c:v>-1.60435286794262E-15</c:v>
                </c:pt>
                <c:pt idx="109">
                  <c:v>-1.6385863784872E-15</c:v>
                </c:pt>
                <c:pt idx="110">
                  <c:v>-1.8257848775231702E-15</c:v>
                </c:pt>
                <c:pt idx="111">
                  <c:v>-1.8474916987962102E-15</c:v>
                </c:pt>
                <c:pt idx="112">
                  <c:v>-2.4416591453891101E-15</c:v>
                </c:pt>
                <c:pt idx="113">
                  <c:v>-2.85575297149928E-15</c:v>
                </c:pt>
                <c:pt idx="114">
                  <c:v>-3.4772843482556199E-15</c:v>
                </c:pt>
                <c:pt idx="115">
                  <c:v>-2.8126791889387201E-15</c:v>
                </c:pt>
                <c:pt idx="116">
                  <c:v>-2.3649086406214901E-15</c:v>
                </c:pt>
                <c:pt idx="117">
                  <c:v>-2.6122626404272899E-15</c:v>
                </c:pt>
                <c:pt idx="118">
                  <c:v>-2.8594942138145999E-15</c:v>
                </c:pt>
                <c:pt idx="119">
                  <c:v>-1.47910356893501E-15</c:v>
                </c:pt>
                <c:pt idx="120">
                  <c:v>-1.1204509039337199E-15</c:v>
                </c:pt>
                <c:pt idx="121">
                  <c:v>-1.7413926009059401E-15</c:v>
                </c:pt>
                <c:pt idx="122">
                  <c:v>-1.8351142570062298E-15</c:v>
                </c:pt>
                <c:pt idx="123">
                  <c:v>-5.4837741011992404E-16</c:v>
                </c:pt>
                <c:pt idx="124">
                  <c:v>-3.4475277008319502E-16</c:v>
                </c:pt>
                <c:pt idx="125">
                  <c:v>-1.0468819817794101E-15</c:v>
                </c:pt>
                <c:pt idx="126">
                  <c:v>-1.58982612281429E-15</c:v>
                </c:pt>
                <c:pt idx="127">
                  <c:v>-2.1179968607276499E-15</c:v>
                </c:pt>
                <c:pt idx="128">
                  <c:v>-2.2560283728943401E-15</c:v>
                </c:pt>
                <c:pt idx="129">
                  <c:v>-2.3364946741956598E-15</c:v>
                </c:pt>
                <c:pt idx="130">
                  <c:v>-2.19771524931474E-15</c:v>
                </c:pt>
                <c:pt idx="131">
                  <c:v>-2.0223664028602799E-15</c:v>
                </c:pt>
                <c:pt idx="132">
                  <c:v>-2.9197939131354599E-15</c:v>
                </c:pt>
                <c:pt idx="133">
                  <c:v>-2.3438695092578401E-15</c:v>
                </c:pt>
                <c:pt idx="134">
                  <c:v>-2.4336115144765102E-15</c:v>
                </c:pt>
                <c:pt idx="135">
                  <c:v>-2.45900925484495E-15</c:v>
                </c:pt>
                <c:pt idx="136">
                  <c:v>-2.50510543859083E-15</c:v>
                </c:pt>
                <c:pt idx="137">
                  <c:v>-2.6163473626006E-15</c:v>
                </c:pt>
                <c:pt idx="138">
                  <c:v>-2.4458754876849002E-15</c:v>
                </c:pt>
                <c:pt idx="139">
                  <c:v>-2.5719485233272001E-15</c:v>
                </c:pt>
                <c:pt idx="140">
                  <c:v>-2.43866128355882E-15</c:v>
                </c:pt>
                <c:pt idx="141">
                  <c:v>-3.0995648779988E-15</c:v>
                </c:pt>
                <c:pt idx="142">
                  <c:v>-3.25006733727786E-15</c:v>
                </c:pt>
                <c:pt idx="143">
                  <c:v>-3.8123966122048899E-15</c:v>
                </c:pt>
                <c:pt idx="144">
                  <c:v>-2.8885303618880198E-15</c:v>
                </c:pt>
                <c:pt idx="145">
                  <c:v>-3.2465390554728601E-15</c:v>
                </c:pt>
                <c:pt idx="146">
                  <c:v>6.42723430201699E-3</c:v>
                </c:pt>
                <c:pt idx="147">
                  <c:v>2.1695584909056199E-2</c:v>
                </c:pt>
                <c:pt idx="148">
                  <c:v>1.72733308562532E-2</c:v>
                </c:pt>
                <c:pt idx="149">
                  <c:v>1.04010412660913E-2</c:v>
                </c:pt>
                <c:pt idx="150">
                  <c:v>2.1296758287659201E-2</c:v>
                </c:pt>
                <c:pt idx="151">
                  <c:v>7.5489939417762199E-3</c:v>
                </c:pt>
                <c:pt idx="152">
                  <c:v>-1.20280874226217E-2</c:v>
                </c:pt>
                <c:pt idx="153">
                  <c:v>-2.5057468595976102E-3</c:v>
                </c:pt>
                <c:pt idx="154">
                  <c:v>7.72928275918024E-3</c:v>
                </c:pt>
                <c:pt idx="155">
                  <c:v>1.9483384074450098E-2</c:v>
                </c:pt>
                <c:pt idx="156">
                  <c:v>2.84781577650315E-2</c:v>
                </c:pt>
                <c:pt idx="157">
                  <c:v>-3.4547658667141001E-3</c:v>
                </c:pt>
                <c:pt idx="158">
                  <c:v>-1.6698406972845001E-2</c:v>
                </c:pt>
                <c:pt idx="159">
                  <c:v>-1.6323701097298901E-2</c:v>
                </c:pt>
                <c:pt idx="160">
                  <c:v>-1.5735684586260599E-2</c:v>
                </c:pt>
                <c:pt idx="161">
                  <c:v>-1.55745744885283E-2</c:v>
                </c:pt>
                <c:pt idx="162">
                  <c:v>-6.9603588650439096E-3</c:v>
                </c:pt>
                <c:pt idx="163">
                  <c:v>1.24040170057407E-3</c:v>
                </c:pt>
                <c:pt idx="164">
                  <c:v>-7.8528720969830695E-3</c:v>
                </c:pt>
                <c:pt idx="165">
                  <c:v>-2.5208478617714798E-3</c:v>
                </c:pt>
                <c:pt idx="166">
                  <c:v>1.5121663349599501E-3</c:v>
                </c:pt>
                <c:pt idx="167">
                  <c:v>6.7854201947896197E-3</c:v>
                </c:pt>
                <c:pt idx="168">
                  <c:v>1.9652119037593299E-2</c:v>
                </c:pt>
                <c:pt idx="169">
                  <c:v>2.5843991118115E-3</c:v>
                </c:pt>
                <c:pt idx="170">
                  <c:v>1.4218391060141101E-2</c:v>
                </c:pt>
                <c:pt idx="171">
                  <c:v>1.8343151751158401E-2</c:v>
                </c:pt>
                <c:pt idx="172">
                  <c:v>6.0117168753340599E-3</c:v>
                </c:pt>
                <c:pt idx="173">
                  <c:v>1.7051176755570101E-2</c:v>
                </c:pt>
                <c:pt idx="174">
                  <c:v>1.44002475135532E-3</c:v>
                </c:pt>
                <c:pt idx="175">
                  <c:v>3.96403913493163E-3</c:v>
                </c:pt>
                <c:pt idx="176">
                  <c:v>3.0249741357696899E-4</c:v>
                </c:pt>
                <c:pt idx="177">
                  <c:v>-6.2274163937127303E-3</c:v>
                </c:pt>
                <c:pt idx="178">
                  <c:v>-5.82399432526607E-3</c:v>
                </c:pt>
                <c:pt idx="179">
                  <c:v>-8.0956244474725495E-3</c:v>
                </c:pt>
                <c:pt idx="180">
                  <c:v>-9.2573604479976607E-3</c:v>
                </c:pt>
                <c:pt idx="181">
                  <c:v>3.8403497835271701E-3</c:v>
                </c:pt>
                <c:pt idx="182">
                  <c:v>-6.36678073010645E-3</c:v>
                </c:pt>
                <c:pt idx="183">
                  <c:v>-1.5750892386583899E-2</c:v>
                </c:pt>
                <c:pt idx="184">
                  <c:v>-1.5296824507966199E-2</c:v>
                </c:pt>
                <c:pt idx="185">
                  <c:v>-2.2261519887800198E-2</c:v>
                </c:pt>
                <c:pt idx="186">
                  <c:v>-2.2727698961721599E-2</c:v>
                </c:pt>
                <c:pt idx="187">
                  <c:v>-1.32759479435059E-2</c:v>
                </c:pt>
                <c:pt idx="188">
                  <c:v>-2.33666265960993E-2</c:v>
                </c:pt>
                <c:pt idx="189">
                  <c:v>-6.0286032605031603E-3</c:v>
                </c:pt>
                <c:pt idx="190">
                  <c:v>-1.4399154016329499E-2</c:v>
                </c:pt>
                <c:pt idx="191">
                  <c:v>-1.2312310396587599E-3</c:v>
                </c:pt>
                <c:pt idx="192">
                  <c:v>6.8600779577284799E-3</c:v>
                </c:pt>
                <c:pt idx="193">
                  <c:v>1.4843075857914299E-2</c:v>
                </c:pt>
                <c:pt idx="194">
                  <c:v>1.0654997859662001E-2</c:v>
                </c:pt>
                <c:pt idx="195">
                  <c:v>7.4290895971492396E-3</c:v>
                </c:pt>
                <c:pt idx="196">
                  <c:v>-2.6110892034707098E-2</c:v>
                </c:pt>
                <c:pt idx="197">
                  <c:v>-2.8080578158102401E-2</c:v>
                </c:pt>
                <c:pt idx="198">
                  <c:v>-1.83518139173534E-2</c:v>
                </c:pt>
                <c:pt idx="199">
                  <c:v>8.9280170921685401E-3</c:v>
                </c:pt>
                <c:pt idx="200">
                  <c:v>3.9742186715325797E-2</c:v>
                </c:pt>
                <c:pt idx="201">
                  <c:v>8.1452138550923703E-3</c:v>
                </c:pt>
                <c:pt idx="202">
                  <c:v>1.2746187534520399E-2</c:v>
                </c:pt>
                <c:pt idx="203">
                  <c:v>-4.01373117988144E-3</c:v>
                </c:pt>
                <c:pt idx="204">
                  <c:v>-5.7844490735295996E-3</c:v>
                </c:pt>
                <c:pt idx="205">
                  <c:v>-2.1796390741324199E-2</c:v>
                </c:pt>
                <c:pt idx="206">
                  <c:v>-1.32158097405966E-2</c:v>
                </c:pt>
                <c:pt idx="207">
                  <c:v>-1.5259031669921101E-2</c:v>
                </c:pt>
                <c:pt idx="208">
                  <c:v>-5.8524159786189998E-3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87-49EA-B900-99E87D37A3F4}"/>
            </c:ext>
          </c:extLst>
        </c:ser>
        <c:ser>
          <c:idx val="4"/>
          <c:order val="4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EA_raw_policy_shocks!$R$2:$R$211</c:f>
              <c:numCache>
                <c:formatCode>0.00</c:formatCode>
                <c:ptCount val="210"/>
                <c:pt idx="0">
                  <c:v>-9.0487083758056192E-16</c:v>
                </c:pt>
                <c:pt idx="1">
                  <c:v>-1.0347681615313001E-15</c:v>
                </c:pt>
                <c:pt idx="2">
                  <c:v>-1.18995048248095E-15</c:v>
                </c:pt>
                <c:pt idx="3">
                  <c:v>-1.2143603575339901E-15</c:v>
                </c:pt>
                <c:pt idx="4">
                  <c:v>-1.1299721296344599E-15</c:v>
                </c:pt>
                <c:pt idx="5">
                  <c:v>-1.1533944871483601E-15</c:v>
                </c:pt>
                <c:pt idx="6">
                  <c:v>-1.20633563139791E-15</c:v>
                </c:pt>
                <c:pt idx="7">
                  <c:v>-1.0943467068489299E-15</c:v>
                </c:pt>
                <c:pt idx="8">
                  <c:v>-1.0385795046946399E-15</c:v>
                </c:pt>
                <c:pt idx="9">
                  <c:v>-1.0550041345847099E-15</c:v>
                </c:pt>
                <c:pt idx="10">
                  <c:v>-8.5152745756638197E-16</c:v>
                </c:pt>
                <c:pt idx="11">
                  <c:v>-5.4518264926536503E-16</c:v>
                </c:pt>
                <c:pt idx="12">
                  <c:v>-9.1983581225323399E-16</c:v>
                </c:pt>
                <c:pt idx="13">
                  <c:v>-1.0619899187380199E-15</c:v>
                </c:pt>
                <c:pt idx="14">
                  <c:v>-1.1749623955652201E-15</c:v>
                </c:pt>
                <c:pt idx="15">
                  <c:v>-1.1257799861767501E-15</c:v>
                </c:pt>
                <c:pt idx="16">
                  <c:v>-1.12918128097687E-15</c:v>
                </c:pt>
                <c:pt idx="17">
                  <c:v>-1.17971805997396E-15</c:v>
                </c:pt>
                <c:pt idx="18">
                  <c:v>-1.27616703280452E-15</c:v>
                </c:pt>
                <c:pt idx="19">
                  <c:v>-1.2179709531344601E-15</c:v>
                </c:pt>
                <c:pt idx="20">
                  <c:v>-8.8615983949615702E-16</c:v>
                </c:pt>
                <c:pt idx="21">
                  <c:v>-1.1566328317645601E-15</c:v>
                </c:pt>
                <c:pt idx="22">
                  <c:v>-1.4189828935515199E-15</c:v>
                </c:pt>
                <c:pt idx="23">
                  <c:v>-1.2192099903848E-15</c:v>
                </c:pt>
                <c:pt idx="24">
                  <c:v>-1.2809180715271399E-15</c:v>
                </c:pt>
                <c:pt idx="25">
                  <c:v>-1.49577634755856E-15</c:v>
                </c:pt>
                <c:pt idx="26">
                  <c:v>-1.53119918848205E-15</c:v>
                </c:pt>
                <c:pt idx="27">
                  <c:v>-1.37092250240147E-15</c:v>
                </c:pt>
                <c:pt idx="28">
                  <c:v>-1.6848926159158E-15</c:v>
                </c:pt>
                <c:pt idx="29">
                  <c:v>-1.7921254657248699E-15</c:v>
                </c:pt>
                <c:pt idx="30">
                  <c:v>-1.59373655900288E-15</c:v>
                </c:pt>
                <c:pt idx="31">
                  <c:v>-1.8304752604778602E-15</c:v>
                </c:pt>
                <c:pt idx="32">
                  <c:v>-1.3977699164397E-15</c:v>
                </c:pt>
                <c:pt idx="33">
                  <c:v>-1.38901207185449E-15</c:v>
                </c:pt>
                <c:pt idx="34">
                  <c:v>-1.7666956191947999E-15</c:v>
                </c:pt>
                <c:pt idx="35">
                  <c:v>-1.6862912716536501E-15</c:v>
                </c:pt>
                <c:pt idx="36">
                  <c:v>-1.8511853779355002E-15</c:v>
                </c:pt>
                <c:pt idx="37">
                  <c:v>-1.7134098131650301E-15</c:v>
                </c:pt>
                <c:pt idx="38">
                  <c:v>-1.4201497586967001E-15</c:v>
                </c:pt>
                <c:pt idx="39">
                  <c:v>-1.56190976606186E-15</c:v>
                </c:pt>
                <c:pt idx="40">
                  <c:v>-1.72382176612061E-15</c:v>
                </c:pt>
                <c:pt idx="41">
                  <c:v>-1.5284859608803801E-15</c:v>
                </c:pt>
                <c:pt idx="42">
                  <c:v>-1.50932110972542E-15</c:v>
                </c:pt>
                <c:pt idx="43">
                  <c:v>-1.61553954368791E-15</c:v>
                </c:pt>
                <c:pt idx="44">
                  <c:v>-1.7592592376763801E-15</c:v>
                </c:pt>
                <c:pt idx="45">
                  <c:v>-1.70868908032973E-15</c:v>
                </c:pt>
                <c:pt idx="46">
                  <c:v>-1.5717080584289001E-15</c:v>
                </c:pt>
                <c:pt idx="47">
                  <c:v>-1.59514725206782E-15</c:v>
                </c:pt>
                <c:pt idx="48">
                  <c:v>-1.49226008111307E-15</c:v>
                </c:pt>
                <c:pt idx="49">
                  <c:v>-1.56826054923823E-15</c:v>
                </c:pt>
                <c:pt idx="50">
                  <c:v>-1.7944014005277399E-15</c:v>
                </c:pt>
                <c:pt idx="51">
                  <c:v>-1.4088702390053999E-15</c:v>
                </c:pt>
                <c:pt idx="52">
                  <c:v>-1.4251141967976099E-15</c:v>
                </c:pt>
                <c:pt idx="53">
                  <c:v>-1.5574151507407199E-15</c:v>
                </c:pt>
                <c:pt idx="54">
                  <c:v>-1.3676318820478101E-15</c:v>
                </c:pt>
                <c:pt idx="55">
                  <c:v>-1.28894869480662E-15</c:v>
                </c:pt>
                <c:pt idx="56">
                  <c:v>-1.3453668417904301E-15</c:v>
                </c:pt>
                <c:pt idx="57">
                  <c:v>-1.50209623122673E-15</c:v>
                </c:pt>
                <c:pt idx="58">
                  <c:v>-1.42831643607472E-15</c:v>
                </c:pt>
                <c:pt idx="59">
                  <c:v>-1.4542463736557699E-15</c:v>
                </c:pt>
                <c:pt idx="60">
                  <c:v>-1.46525148483104E-15</c:v>
                </c:pt>
                <c:pt idx="61">
                  <c:v>-1.3802272517127601E-15</c:v>
                </c:pt>
                <c:pt idx="62">
                  <c:v>-9.6445052838858794E-16</c:v>
                </c:pt>
                <c:pt idx="63">
                  <c:v>-9.4517565637654601E-16</c:v>
                </c:pt>
                <c:pt idx="64">
                  <c:v>-1.0500786543825601E-15</c:v>
                </c:pt>
                <c:pt idx="65">
                  <c:v>-1.0521859217718901E-15</c:v>
                </c:pt>
                <c:pt idx="66">
                  <c:v>-9.1673630103585193E-16</c:v>
                </c:pt>
                <c:pt idx="67">
                  <c:v>-9.6935171660099395E-16</c:v>
                </c:pt>
                <c:pt idx="68">
                  <c:v>-8.9199028277157392E-16</c:v>
                </c:pt>
                <c:pt idx="69">
                  <c:v>-7.4421391472396298E-16</c:v>
                </c:pt>
                <c:pt idx="70">
                  <c:v>-8.0117018479239895E-16</c:v>
                </c:pt>
                <c:pt idx="71">
                  <c:v>-7.9187598875684395E-16</c:v>
                </c:pt>
                <c:pt idx="72">
                  <c:v>-5.2142508088958698E-16</c:v>
                </c:pt>
                <c:pt idx="73">
                  <c:v>-5.15676329829666E-16</c:v>
                </c:pt>
                <c:pt idx="74">
                  <c:v>-7.7327517210026199E-16</c:v>
                </c:pt>
                <c:pt idx="75">
                  <c:v>-6.9089467424863002E-16</c:v>
                </c:pt>
                <c:pt idx="76">
                  <c:v>-7.7157693320622197E-16</c:v>
                </c:pt>
                <c:pt idx="77">
                  <c:v>-8.75249569821823E-16</c:v>
                </c:pt>
                <c:pt idx="78">
                  <c:v>-6.8455522348293597E-16</c:v>
                </c:pt>
                <c:pt idx="79">
                  <c:v>-6.3967907849006298E-16</c:v>
                </c:pt>
                <c:pt idx="80">
                  <c:v>-6.4825034079207805E-16</c:v>
                </c:pt>
                <c:pt idx="81">
                  <c:v>-8.1305714482409897E-16</c:v>
                </c:pt>
                <c:pt idx="82">
                  <c:v>-9.9457596476990704E-16</c:v>
                </c:pt>
                <c:pt idx="83">
                  <c:v>-9.25007677636103E-16</c:v>
                </c:pt>
                <c:pt idx="84">
                  <c:v>-1.12084447585792E-15</c:v>
                </c:pt>
                <c:pt idx="85">
                  <c:v>-1.32859527596828E-15</c:v>
                </c:pt>
                <c:pt idx="86">
                  <c:v>-1.26019395387944E-15</c:v>
                </c:pt>
                <c:pt idx="87">
                  <c:v>-1.3224598364811501E-15</c:v>
                </c:pt>
                <c:pt idx="88">
                  <c:v>-1.4771062124475399E-15</c:v>
                </c:pt>
                <c:pt idx="89">
                  <c:v>-1.2878376899406401E-15</c:v>
                </c:pt>
                <c:pt idx="90">
                  <c:v>-1.1975738804412E-15</c:v>
                </c:pt>
                <c:pt idx="91">
                  <c:v>-1.06844842820792E-15</c:v>
                </c:pt>
                <c:pt idx="92">
                  <c:v>-1.03318139934837E-15</c:v>
                </c:pt>
                <c:pt idx="93">
                  <c:v>-1.1694804913087099E-15</c:v>
                </c:pt>
                <c:pt idx="94">
                  <c:v>-1.2557526387465001E-15</c:v>
                </c:pt>
                <c:pt idx="95">
                  <c:v>-1.2956769194857699E-15</c:v>
                </c:pt>
                <c:pt idx="96">
                  <c:v>-1.2755023677322301E-15</c:v>
                </c:pt>
                <c:pt idx="97">
                  <c:v>-1.3300204016673601E-15</c:v>
                </c:pt>
                <c:pt idx="98">
                  <c:v>-1.1121775612347201E-15</c:v>
                </c:pt>
                <c:pt idx="99">
                  <c:v>-1.1471596338019399E-15</c:v>
                </c:pt>
                <c:pt idx="100">
                  <c:v>-1.36224000233512E-15</c:v>
                </c:pt>
                <c:pt idx="101">
                  <c:v>-1.2811765587114301E-15</c:v>
                </c:pt>
                <c:pt idx="102">
                  <c:v>-1.14815633847549E-15</c:v>
                </c:pt>
                <c:pt idx="103">
                  <c:v>-1.44842243736404E-15</c:v>
                </c:pt>
                <c:pt idx="104">
                  <c:v>-1.44876674021943E-15</c:v>
                </c:pt>
                <c:pt idx="105">
                  <c:v>-1.95235397846427E-15</c:v>
                </c:pt>
                <c:pt idx="106">
                  <c:v>-1.7817774115394901E-15</c:v>
                </c:pt>
                <c:pt idx="107">
                  <c:v>-1.0959161824705301E-15</c:v>
                </c:pt>
                <c:pt idx="108">
                  <c:v>-1.38449425797614E-15</c:v>
                </c:pt>
                <c:pt idx="109">
                  <c:v>-1.4453479923210101E-15</c:v>
                </c:pt>
                <c:pt idx="110">
                  <c:v>-1.3705766237109E-15</c:v>
                </c:pt>
                <c:pt idx="111">
                  <c:v>-1.67631723526932E-15</c:v>
                </c:pt>
                <c:pt idx="112">
                  <c:v>-1.8492375998317798E-15</c:v>
                </c:pt>
                <c:pt idx="113">
                  <c:v>-1.74979875172974E-15</c:v>
                </c:pt>
                <c:pt idx="114">
                  <c:v>-2.1032776459211601E-15</c:v>
                </c:pt>
                <c:pt idx="115">
                  <c:v>-1.42334182253176E-15</c:v>
                </c:pt>
                <c:pt idx="116">
                  <c:v>-1.21113639653521E-15</c:v>
                </c:pt>
                <c:pt idx="117">
                  <c:v>-1.3070252805755801E-15</c:v>
                </c:pt>
                <c:pt idx="118">
                  <c:v>-1.3535865031458101E-15</c:v>
                </c:pt>
                <c:pt idx="119">
                  <c:v>-5.8345785970954399E-16</c:v>
                </c:pt>
                <c:pt idx="120">
                  <c:v>-6.5607413556298298E-16</c:v>
                </c:pt>
                <c:pt idx="121">
                  <c:v>-1.1762069698577999E-15</c:v>
                </c:pt>
                <c:pt idx="122">
                  <c:v>-9.9640226250060206E-16</c:v>
                </c:pt>
                <c:pt idx="123">
                  <c:v>-5.8190281430809201E-16</c:v>
                </c:pt>
                <c:pt idx="124">
                  <c:v>-8.4178890745218903E-16</c:v>
                </c:pt>
                <c:pt idx="125">
                  <c:v>-1.4857202155667301E-15</c:v>
                </c:pt>
                <c:pt idx="126">
                  <c:v>-1.7534420399818E-15</c:v>
                </c:pt>
                <c:pt idx="127">
                  <c:v>-1.81394117406087E-15</c:v>
                </c:pt>
                <c:pt idx="128">
                  <c:v>-1.9501777814082399E-15</c:v>
                </c:pt>
                <c:pt idx="129">
                  <c:v>-1.94563466452163E-15</c:v>
                </c:pt>
                <c:pt idx="130">
                  <c:v>-1.8247817207698002E-15</c:v>
                </c:pt>
                <c:pt idx="131">
                  <c:v>-1.8422357379786699E-15</c:v>
                </c:pt>
                <c:pt idx="132">
                  <c:v>-2.3440737621883001E-15</c:v>
                </c:pt>
                <c:pt idx="133">
                  <c:v>-1.9846004217838002E-15</c:v>
                </c:pt>
                <c:pt idx="134">
                  <c:v>-1.8203609562181402E-15</c:v>
                </c:pt>
                <c:pt idx="135">
                  <c:v>-2.2674106822318399E-15</c:v>
                </c:pt>
                <c:pt idx="136">
                  <c:v>-2.1062123071415199E-15</c:v>
                </c:pt>
                <c:pt idx="137">
                  <c:v>-2.0661088404606299E-15</c:v>
                </c:pt>
                <c:pt idx="138">
                  <c:v>-2.1922428137305999E-15</c:v>
                </c:pt>
                <c:pt idx="139">
                  <c:v>-2.2267660133698201E-15</c:v>
                </c:pt>
                <c:pt idx="140">
                  <c:v>-2.1318954583823001E-15</c:v>
                </c:pt>
                <c:pt idx="141">
                  <c:v>-2.40710861685175E-15</c:v>
                </c:pt>
                <c:pt idx="142">
                  <c:v>-2.4845698980406498E-15</c:v>
                </c:pt>
                <c:pt idx="143">
                  <c:v>-2.5269650566543102E-15</c:v>
                </c:pt>
                <c:pt idx="144">
                  <c:v>-1.8020480672583499E-15</c:v>
                </c:pt>
                <c:pt idx="145">
                  <c:v>-2.06421647796101E-15</c:v>
                </c:pt>
                <c:pt idx="146">
                  <c:v>4.7491528835860702E-3</c:v>
                </c:pt>
                <c:pt idx="147">
                  <c:v>2.0473859939250001E-2</c:v>
                </c:pt>
                <c:pt idx="148">
                  <c:v>1.4855620296338801E-2</c:v>
                </c:pt>
                <c:pt idx="149">
                  <c:v>1.15788077846075E-2</c:v>
                </c:pt>
                <c:pt idx="150">
                  <c:v>1.761825356611E-2</c:v>
                </c:pt>
                <c:pt idx="151">
                  <c:v>5.8323897679328799E-3</c:v>
                </c:pt>
                <c:pt idx="152">
                  <c:v>-9.0953215606401003E-3</c:v>
                </c:pt>
                <c:pt idx="153">
                  <c:v>-2.7252132216555001E-3</c:v>
                </c:pt>
                <c:pt idx="154">
                  <c:v>8.4887596903045395E-3</c:v>
                </c:pt>
                <c:pt idx="155">
                  <c:v>1.8442797033485399E-2</c:v>
                </c:pt>
                <c:pt idx="156">
                  <c:v>2.5735527769219599E-2</c:v>
                </c:pt>
                <c:pt idx="157">
                  <c:v>-3.3335034823260999E-3</c:v>
                </c:pt>
                <c:pt idx="158">
                  <c:v>-1.5538949416107801E-2</c:v>
                </c:pt>
                <c:pt idx="159">
                  <c:v>-1.58730229547689E-2</c:v>
                </c:pt>
                <c:pt idx="160">
                  <c:v>-1.5820559235370599E-2</c:v>
                </c:pt>
                <c:pt idx="161">
                  <c:v>-1.5643877008115498E-2</c:v>
                </c:pt>
                <c:pt idx="162">
                  <c:v>-7.7959018512562201E-3</c:v>
                </c:pt>
                <c:pt idx="163">
                  <c:v>-1.2889374624605199E-3</c:v>
                </c:pt>
                <c:pt idx="164">
                  <c:v>-9.2651156479417792E-3</c:v>
                </c:pt>
                <c:pt idx="165">
                  <c:v>-4.4467807962507398E-3</c:v>
                </c:pt>
                <c:pt idx="166">
                  <c:v>-5.0207309344443504E-4</c:v>
                </c:pt>
                <c:pt idx="167">
                  <c:v>4.1764029214087098E-3</c:v>
                </c:pt>
                <c:pt idx="168">
                  <c:v>1.5460289927887999E-2</c:v>
                </c:pt>
                <c:pt idx="169">
                  <c:v>1.67441029355589E-3</c:v>
                </c:pt>
                <c:pt idx="170">
                  <c:v>1.1721127858108899E-2</c:v>
                </c:pt>
                <c:pt idx="171">
                  <c:v>1.45496978630913E-2</c:v>
                </c:pt>
                <c:pt idx="172">
                  <c:v>4.4184659474622197E-3</c:v>
                </c:pt>
                <c:pt idx="173">
                  <c:v>1.3392111807329399E-2</c:v>
                </c:pt>
                <c:pt idx="174">
                  <c:v>1.2567697456115201E-5</c:v>
                </c:pt>
                <c:pt idx="175">
                  <c:v>2.3789635973619498E-3</c:v>
                </c:pt>
                <c:pt idx="176">
                  <c:v>-1.7754652258318499E-3</c:v>
                </c:pt>
                <c:pt idx="177">
                  <c:v>-7.7083415792309198E-3</c:v>
                </c:pt>
                <c:pt idx="178">
                  <c:v>-6.7020924432843196E-3</c:v>
                </c:pt>
                <c:pt idx="179">
                  <c:v>-8.7374120504347796E-3</c:v>
                </c:pt>
                <c:pt idx="180">
                  <c:v>-9.2524505799221994E-3</c:v>
                </c:pt>
                <c:pt idx="181">
                  <c:v>2.28523677754969E-3</c:v>
                </c:pt>
                <c:pt idx="182">
                  <c:v>-6.4466554363746698E-3</c:v>
                </c:pt>
                <c:pt idx="183">
                  <c:v>-1.3137501851749901E-2</c:v>
                </c:pt>
                <c:pt idx="184">
                  <c:v>-1.3457264156163801E-2</c:v>
                </c:pt>
                <c:pt idx="185">
                  <c:v>-1.9428840098438802E-2</c:v>
                </c:pt>
                <c:pt idx="186">
                  <c:v>-1.96194498768506E-2</c:v>
                </c:pt>
                <c:pt idx="187">
                  <c:v>-1.2405590356812201E-2</c:v>
                </c:pt>
                <c:pt idx="188">
                  <c:v>-2.0263573143752201E-2</c:v>
                </c:pt>
                <c:pt idx="189">
                  <c:v>-5.8334468179663396E-3</c:v>
                </c:pt>
                <c:pt idx="190">
                  <c:v>-1.2414623617349199E-2</c:v>
                </c:pt>
                <c:pt idx="191">
                  <c:v>-1.74963522073951E-3</c:v>
                </c:pt>
                <c:pt idx="192">
                  <c:v>3.50231375846449E-3</c:v>
                </c:pt>
                <c:pt idx="193">
                  <c:v>8.9871566327449706E-3</c:v>
                </c:pt>
                <c:pt idx="194">
                  <c:v>5.3198716850731201E-3</c:v>
                </c:pt>
                <c:pt idx="195">
                  <c:v>3.9739709928798602E-3</c:v>
                </c:pt>
                <c:pt idx="196">
                  <c:v>-2.2055694261354401E-2</c:v>
                </c:pt>
                <c:pt idx="197">
                  <c:v>-2.2753427647530699E-2</c:v>
                </c:pt>
                <c:pt idx="198">
                  <c:v>2.6136925326860302E-3</c:v>
                </c:pt>
                <c:pt idx="199">
                  <c:v>2.72630324219055E-2</c:v>
                </c:pt>
                <c:pt idx="200">
                  <c:v>1.11669829822929E-2</c:v>
                </c:pt>
                <c:pt idx="201">
                  <c:v>5.9915565741759597E-3</c:v>
                </c:pt>
                <c:pt idx="202">
                  <c:v>2.8924204517759098E-3</c:v>
                </c:pt>
                <c:pt idx="203">
                  <c:v>-2.90693712937068E-3</c:v>
                </c:pt>
                <c:pt idx="204">
                  <c:v>-1.4961585912818201E-2</c:v>
                </c:pt>
                <c:pt idx="205">
                  <c:v>-1.1597694335807899E-2</c:v>
                </c:pt>
                <c:pt idx="206">
                  <c:v>-7.6369898242944299E-3</c:v>
                </c:pt>
                <c:pt idx="207">
                  <c:v>-8.0980005813044691E-3</c:v>
                </c:pt>
                <c:pt idx="208">
                  <c:v>-3.2937908317254199E-3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87-49EA-B900-99E87D37A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6121567"/>
        <c:axId val="1666127807"/>
      </c:barChart>
      <c:dateAx>
        <c:axId val="1666121567"/>
        <c:scaling>
          <c:orientation val="minMax"/>
          <c:min val="3914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7807"/>
        <c:crosses val="autoZero"/>
        <c:auto val="1"/>
        <c:lblOffset val="100"/>
        <c:baseTimeUnit val="months"/>
      </c:dateAx>
      <c:valAx>
        <c:axId val="1666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EA_raw_policy_shocks!$M$141:$M$211</c:f>
              <c:numCache>
                <c:formatCode>0.00</c:formatCode>
                <c:ptCount val="71"/>
                <c:pt idx="0">
                  <c:v>-2.4990917942303702E-2</c:v>
                </c:pt>
                <c:pt idx="1">
                  <c:v>-0.11419290290127</c:v>
                </c:pt>
                <c:pt idx="2">
                  <c:v>-9.0478080471159093E-3</c:v>
                </c:pt>
                <c:pt idx="3">
                  <c:v>-8.9819542168629002E-2</c:v>
                </c:pt>
                <c:pt idx="4">
                  <c:v>-0.14491432837811799</c:v>
                </c:pt>
                <c:pt idx="5">
                  <c:v>6.54171086147394E-2</c:v>
                </c:pt>
                <c:pt idx="6">
                  <c:v>9.8499101159246996E-2</c:v>
                </c:pt>
                <c:pt idx="7">
                  <c:v>1.7668286999281201E-2</c:v>
                </c:pt>
                <c:pt idx="8">
                  <c:v>-0.21119259737476601</c:v>
                </c:pt>
                <c:pt idx="9">
                  <c:v>-2.7768160911512602E-2</c:v>
                </c:pt>
                <c:pt idx="10">
                  <c:v>2.6948247303760699E-2</c:v>
                </c:pt>
                <c:pt idx="11">
                  <c:v>6.2528698771621302E-2</c:v>
                </c:pt>
                <c:pt idx="12">
                  <c:v>-4.1806314749415402E-2</c:v>
                </c:pt>
                <c:pt idx="13">
                  <c:v>2.6291022304074298E-4</c:v>
                </c:pt>
                <c:pt idx="14">
                  <c:v>5.9432247091283003E-2</c:v>
                </c:pt>
                <c:pt idx="15">
                  <c:v>4.26904542872781E-2</c:v>
                </c:pt>
                <c:pt idx="16">
                  <c:v>-2.0559393152613601E-2</c:v>
                </c:pt>
                <c:pt idx="17">
                  <c:v>0.143008216601543</c:v>
                </c:pt>
                <c:pt idx="18">
                  <c:v>0.13236237018913499</c:v>
                </c:pt>
                <c:pt idx="19">
                  <c:v>8.43407568231586E-2</c:v>
                </c:pt>
                <c:pt idx="20">
                  <c:v>-2.84894525700429E-2</c:v>
                </c:pt>
                <c:pt idx="21">
                  <c:v>0.13316222068410299</c:v>
                </c:pt>
                <c:pt idx="22">
                  <c:v>0.124236900254334</c:v>
                </c:pt>
                <c:pt idx="23">
                  <c:v>0.18903261558874301</c:v>
                </c:pt>
                <c:pt idx="24">
                  <c:v>0.26863732531501</c:v>
                </c:pt>
                <c:pt idx="25">
                  <c:v>0.158751939138048</c:v>
                </c:pt>
                <c:pt idx="26">
                  <c:v>0.13650560478849399</c:v>
                </c:pt>
                <c:pt idx="27">
                  <c:v>0.13299804474565399</c:v>
                </c:pt>
                <c:pt idx="28">
                  <c:v>0.27751354444445298</c:v>
                </c:pt>
                <c:pt idx="29">
                  <c:v>0.17781995286097399</c:v>
                </c:pt>
                <c:pt idx="30">
                  <c:v>0.102443780762229</c:v>
                </c:pt>
                <c:pt idx="31">
                  <c:v>0.10405252587354399</c:v>
                </c:pt>
                <c:pt idx="32">
                  <c:v>0.24105884806757599</c:v>
                </c:pt>
                <c:pt idx="33">
                  <c:v>6.1048571799659598E-2</c:v>
                </c:pt>
                <c:pt idx="34">
                  <c:v>0.123004933412604</c:v>
                </c:pt>
                <c:pt idx="35">
                  <c:v>0.112318958007877</c:v>
                </c:pt>
                <c:pt idx="36">
                  <c:v>1.9373625681624301E-2</c:v>
                </c:pt>
                <c:pt idx="37">
                  <c:v>4.1393981698760199E-2</c:v>
                </c:pt>
                <c:pt idx="38">
                  <c:v>8.08803366549041E-2</c:v>
                </c:pt>
                <c:pt idx="39">
                  <c:v>1.18545827348343E-2</c:v>
                </c:pt>
                <c:pt idx="40">
                  <c:v>4.7772178479286602E-4</c:v>
                </c:pt>
                <c:pt idx="41">
                  <c:v>-5.3846154197835401E-3</c:v>
                </c:pt>
                <c:pt idx="42">
                  <c:v>2.7674623693728799E-2</c:v>
                </c:pt>
                <c:pt idx="43">
                  <c:v>-4.7190922647352203E-2</c:v>
                </c:pt>
                <c:pt idx="44">
                  <c:v>-3.5272544281394903E-2</c:v>
                </c:pt>
                <c:pt idx="45">
                  <c:v>-0.13647831511386299</c:v>
                </c:pt>
                <c:pt idx="46">
                  <c:v>-5.3144367706255302E-2</c:v>
                </c:pt>
                <c:pt idx="47">
                  <c:v>-0.102037412542772</c:v>
                </c:pt>
                <c:pt idx="48">
                  <c:v>-9.8429155042303207E-2</c:v>
                </c:pt>
                <c:pt idx="49">
                  <c:v>-7.8116455584404595E-2</c:v>
                </c:pt>
                <c:pt idx="50">
                  <c:v>-0.105530013140224</c:v>
                </c:pt>
                <c:pt idx="51">
                  <c:v>-4.8879620212975802E-2</c:v>
                </c:pt>
                <c:pt idx="52">
                  <c:v>0.25549312764432103</c:v>
                </c:pt>
                <c:pt idx="53">
                  <c:v>0.44566547179567001</c:v>
                </c:pt>
                <c:pt idx="54">
                  <c:v>0.638207091863357</c:v>
                </c:pt>
                <c:pt idx="55">
                  <c:v>0.58428135466330999</c:v>
                </c:pt>
                <c:pt idx="56">
                  <c:v>0.26997458306090899</c:v>
                </c:pt>
                <c:pt idx="57">
                  <c:v>-0.52720721617412603</c:v>
                </c:pt>
                <c:pt idx="58">
                  <c:v>-0.44702695287873001</c:v>
                </c:pt>
                <c:pt idx="59">
                  <c:v>-0.106449297655619</c:v>
                </c:pt>
                <c:pt idx="60">
                  <c:v>-0.24082499018470899</c:v>
                </c:pt>
                <c:pt idx="61">
                  <c:v>-0.26002079553936802</c:v>
                </c:pt>
                <c:pt idx="62">
                  <c:v>-8.4684901935361906E-2</c:v>
                </c:pt>
                <c:pt idx="63">
                  <c:v>0.19504715455560701</c:v>
                </c:pt>
                <c:pt idx="64">
                  <c:v>6.7853325056823205E-2</c:v>
                </c:pt>
                <c:pt idx="65">
                  <c:v>9.7175789513415295E-2</c:v>
                </c:pt>
                <c:pt idx="66">
                  <c:v>7.2230044057408405E-2</c:v>
                </c:pt>
                <c:pt idx="67">
                  <c:v>0.14282199116419</c:v>
                </c:pt>
                <c:pt idx="68">
                  <c:v>-6.4293396076666497E-3</c:v>
                </c:pt>
                <c:pt idx="69">
                  <c:v>7.5541036338766396E-2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F-4680-905D-FAD923CC891B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EA_raw_policy_shocks!$N$141:$N$211</c:f>
              <c:numCache>
                <c:formatCode>0.00</c:formatCode>
                <c:ptCount val="71"/>
                <c:pt idx="0">
                  <c:v>2.7814897720132501E-15</c:v>
                </c:pt>
                <c:pt idx="1">
                  <c:v>3.41450526444911E-15</c:v>
                </c:pt>
                <c:pt idx="2">
                  <c:v>2.2813500121396502E-15</c:v>
                </c:pt>
                <c:pt idx="3">
                  <c:v>8.2326317280932697E-16</c:v>
                </c:pt>
                <c:pt idx="4">
                  <c:v>-1.4657060829640301E-15</c:v>
                </c:pt>
                <c:pt idx="5">
                  <c:v>-1.49231924086295E-15</c:v>
                </c:pt>
                <c:pt idx="6">
                  <c:v>-3.03371631294586E-15</c:v>
                </c:pt>
                <c:pt idx="7">
                  <c:v>-6.29247052007125E-2</c:v>
                </c:pt>
                <c:pt idx="8">
                  <c:v>5.5841430392642402E-2</c:v>
                </c:pt>
                <c:pt idx="9">
                  <c:v>3.7662482321688798E-2</c:v>
                </c:pt>
                <c:pt idx="10">
                  <c:v>3.5338774104016102E-3</c:v>
                </c:pt>
                <c:pt idx="11">
                  <c:v>2.1625004930780501E-3</c:v>
                </c:pt>
                <c:pt idx="12">
                  <c:v>-3.0780742693446099E-2</c:v>
                </c:pt>
                <c:pt idx="13">
                  <c:v>-2.56846335795618E-2</c:v>
                </c:pt>
                <c:pt idx="14">
                  <c:v>-3.6263415848481098E-2</c:v>
                </c:pt>
                <c:pt idx="15">
                  <c:v>-3.6073327373363197E-2</c:v>
                </c:pt>
                <c:pt idx="16">
                  <c:v>-1.70731550010026E-2</c:v>
                </c:pt>
                <c:pt idx="17">
                  <c:v>-2.8273128206056201E-2</c:v>
                </c:pt>
                <c:pt idx="18">
                  <c:v>-0.103225964966635</c:v>
                </c:pt>
                <c:pt idx="19">
                  <c:v>-0.14285197616390699</c:v>
                </c:pt>
                <c:pt idx="20">
                  <c:v>-2.4906281461304101E-2</c:v>
                </c:pt>
                <c:pt idx="21">
                  <c:v>-6.7581535481524803E-3</c:v>
                </c:pt>
                <c:pt idx="22">
                  <c:v>3.1650895183433698E-3</c:v>
                </c:pt>
                <c:pt idx="23">
                  <c:v>-3.4058528135477001E-3</c:v>
                </c:pt>
                <c:pt idx="24">
                  <c:v>1.07516793924588E-2</c:v>
                </c:pt>
                <c:pt idx="25">
                  <c:v>-1.02772822732889E-3</c:v>
                </c:pt>
                <c:pt idx="26">
                  <c:v>-2.8944540043666302E-3</c:v>
                </c:pt>
                <c:pt idx="27">
                  <c:v>2.77357662958235E-3</c:v>
                </c:pt>
                <c:pt idx="28">
                  <c:v>3.0972878917172701E-3</c:v>
                </c:pt>
                <c:pt idx="29">
                  <c:v>1.8147684666897299E-2</c:v>
                </c:pt>
                <c:pt idx="30">
                  <c:v>1.7626296539229099E-2</c:v>
                </c:pt>
                <c:pt idx="31">
                  <c:v>4.31900702419706E-2</c:v>
                </c:pt>
                <c:pt idx="32">
                  <c:v>3.72478837036938E-2</c:v>
                </c:pt>
                <c:pt idx="33">
                  <c:v>-4.07704815154648E-3</c:v>
                </c:pt>
                <c:pt idx="34">
                  <c:v>3.1266190300889299E-2</c:v>
                </c:pt>
                <c:pt idx="35">
                  <c:v>4.9631157570643103E-3</c:v>
                </c:pt>
                <c:pt idx="36">
                  <c:v>2.2992386932249701E-2</c:v>
                </c:pt>
                <c:pt idx="37">
                  <c:v>2.7049095928908699E-2</c:v>
                </c:pt>
                <c:pt idx="38">
                  <c:v>7.8937751789710398E-3</c:v>
                </c:pt>
                <c:pt idx="39">
                  <c:v>3.8705805529818901E-3</c:v>
                </c:pt>
                <c:pt idx="40">
                  <c:v>1.6215568577604799E-4</c:v>
                </c:pt>
                <c:pt idx="41">
                  <c:v>-7.9805442144560094E-3</c:v>
                </c:pt>
                <c:pt idx="42">
                  <c:v>1.7320549823649601E-2</c:v>
                </c:pt>
                <c:pt idx="43">
                  <c:v>2.2921848527516298E-3</c:v>
                </c:pt>
                <c:pt idx="44">
                  <c:v>-2.54855706104349E-2</c:v>
                </c:pt>
                <c:pt idx="45">
                  <c:v>-2.27822539162457E-2</c:v>
                </c:pt>
                <c:pt idx="46">
                  <c:v>-2.9218829869696698E-2</c:v>
                </c:pt>
                <c:pt idx="47">
                  <c:v>-2.4134717710136401E-2</c:v>
                </c:pt>
                <c:pt idx="48">
                  <c:v>-5.7412894115646401E-3</c:v>
                </c:pt>
                <c:pt idx="49">
                  <c:v>-3.2999534364331402E-2</c:v>
                </c:pt>
                <c:pt idx="50">
                  <c:v>5.5944438790615798E-3</c:v>
                </c:pt>
                <c:pt idx="51">
                  <c:v>-1.9895497699789402E-2</c:v>
                </c:pt>
                <c:pt idx="52">
                  <c:v>1.6998586958282599E-2</c:v>
                </c:pt>
                <c:pt idx="53">
                  <c:v>3.8060780148908097E-2</c:v>
                </c:pt>
                <c:pt idx="54">
                  <c:v>6.1487794992014601E-2</c:v>
                </c:pt>
                <c:pt idx="55">
                  <c:v>9.4567898041968898E-2</c:v>
                </c:pt>
                <c:pt idx="56">
                  <c:v>6.5117668311579099E-2</c:v>
                </c:pt>
                <c:pt idx="57">
                  <c:v>-2.48677505473048E-2</c:v>
                </c:pt>
                <c:pt idx="58">
                  <c:v>-3.3276084344473301E-2</c:v>
                </c:pt>
                <c:pt idx="59">
                  <c:v>-4.0294974451643897E-3</c:v>
                </c:pt>
                <c:pt idx="60">
                  <c:v>-2.8635933055124099E-2</c:v>
                </c:pt>
                <c:pt idx="61">
                  <c:v>1.4278272149815001E-2</c:v>
                </c:pt>
                <c:pt idx="62">
                  <c:v>4.0674004269464201E-2</c:v>
                </c:pt>
                <c:pt idx="63">
                  <c:v>4.3311666416656097E-2</c:v>
                </c:pt>
                <c:pt idx="64">
                  <c:v>4.14353940302725E-2</c:v>
                </c:pt>
                <c:pt idx="65">
                  <c:v>2.9643422887094201E-3</c:v>
                </c:pt>
                <c:pt idx="66">
                  <c:v>8.4556108529052904E-3</c:v>
                </c:pt>
                <c:pt idx="67">
                  <c:v>7.1751511631156601E-3</c:v>
                </c:pt>
                <c:pt idx="68">
                  <c:v>-1.92670646632675E-2</c:v>
                </c:pt>
                <c:pt idx="69">
                  <c:v>-2.7110770959999399E-2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4F-4680-905D-FAD923CC891B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EA_raw_policy_shocks!$O$141:$O$211</c:f>
              <c:numCache>
                <c:formatCode>0.00</c:formatCode>
                <c:ptCount val="71"/>
                <c:pt idx="0">
                  <c:v>-3.54390718671859E-15</c:v>
                </c:pt>
                <c:pt idx="1">
                  <c:v>-3.0439715861635901E-15</c:v>
                </c:pt>
                <c:pt idx="2">
                  <c:v>-4.2738873531425901E-15</c:v>
                </c:pt>
                <c:pt idx="3">
                  <c:v>-4.9056363419289499E-15</c:v>
                </c:pt>
                <c:pt idx="4">
                  <c:v>-6.2442519622946497E-15</c:v>
                </c:pt>
                <c:pt idx="5">
                  <c:v>-5.3909185232871399E-15</c:v>
                </c:pt>
                <c:pt idx="6">
                  <c:v>-6.5421696403603702E-15</c:v>
                </c:pt>
                <c:pt idx="7">
                  <c:v>1.08248113065792E-2</c:v>
                </c:pt>
                <c:pt idx="8">
                  <c:v>6.6290195054513196E-2</c:v>
                </c:pt>
                <c:pt idx="9">
                  <c:v>2.4496482847909101E-2</c:v>
                </c:pt>
                <c:pt idx="10">
                  <c:v>1.13376681525137E-2</c:v>
                </c:pt>
                <c:pt idx="11">
                  <c:v>1.49904066896594E-2</c:v>
                </c:pt>
                <c:pt idx="12">
                  <c:v>1.16909791261651E-2</c:v>
                </c:pt>
                <c:pt idx="13">
                  <c:v>-1.53303315651895E-3</c:v>
                </c:pt>
                <c:pt idx="14">
                  <c:v>1.12410369790913E-2</c:v>
                </c:pt>
                <c:pt idx="15">
                  <c:v>2.4090015843093698E-2</c:v>
                </c:pt>
                <c:pt idx="16">
                  <c:v>3.7003135417451601E-2</c:v>
                </c:pt>
                <c:pt idx="17">
                  <c:v>5.56273320693743E-2</c:v>
                </c:pt>
                <c:pt idx="18">
                  <c:v>3.5548901652231603E-2</c:v>
                </c:pt>
                <c:pt idx="19">
                  <c:v>3.3250628529609402E-2</c:v>
                </c:pt>
                <c:pt idx="20">
                  <c:v>1.07107122758658E-2</c:v>
                </c:pt>
                <c:pt idx="21">
                  <c:v>-2.7147848252600799E-3</c:v>
                </c:pt>
                <c:pt idx="22">
                  <c:v>-4.1988574005580297E-3</c:v>
                </c:pt>
                <c:pt idx="23">
                  <c:v>9.4315756418121999E-4</c:v>
                </c:pt>
                <c:pt idx="24">
                  <c:v>1.4922802208688199E-2</c:v>
                </c:pt>
                <c:pt idx="25">
                  <c:v>2.1697724939497899E-3</c:v>
                </c:pt>
                <c:pt idx="26">
                  <c:v>2.1878837515110498E-3</c:v>
                </c:pt>
                <c:pt idx="27">
                  <c:v>1.08651050927386E-2</c:v>
                </c:pt>
                <c:pt idx="28">
                  <c:v>2.2782337640927401E-2</c:v>
                </c:pt>
                <c:pt idx="29">
                  <c:v>3.74405707678796E-2</c:v>
                </c:pt>
                <c:pt idx="30">
                  <c:v>1.6756378399511301E-2</c:v>
                </c:pt>
                <c:pt idx="31">
                  <c:v>2.60469622004143E-2</c:v>
                </c:pt>
                <c:pt idx="32">
                  <c:v>3.1623425723236502E-2</c:v>
                </c:pt>
                <c:pt idx="33">
                  <c:v>1.42391802709736E-2</c:v>
                </c:pt>
                <c:pt idx="34">
                  <c:v>3.2510205425828997E-2</c:v>
                </c:pt>
                <c:pt idx="35">
                  <c:v>7.4477155090279402E-3</c:v>
                </c:pt>
                <c:pt idx="36">
                  <c:v>1.0558669256352999E-2</c:v>
                </c:pt>
                <c:pt idx="37">
                  <c:v>4.6783301781770899E-3</c:v>
                </c:pt>
                <c:pt idx="38">
                  <c:v>-5.8038415842859396E-3</c:v>
                </c:pt>
                <c:pt idx="39">
                  <c:v>-4.49611157435753E-3</c:v>
                </c:pt>
                <c:pt idx="40">
                  <c:v>-7.7175210605255002E-3</c:v>
                </c:pt>
                <c:pt idx="41">
                  <c:v>-1.0360795694355201E-2</c:v>
                </c:pt>
                <c:pt idx="42">
                  <c:v>9.2493717523609402E-3</c:v>
                </c:pt>
                <c:pt idx="43">
                  <c:v>-5.3041038976974399E-3</c:v>
                </c:pt>
                <c:pt idx="44">
                  <c:v>-2.1147936579196999E-2</c:v>
                </c:pt>
                <c:pt idx="45">
                  <c:v>-1.7562675336122002E-2</c:v>
                </c:pt>
                <c:pt idx="46">
                  <c:v>-2.46759760614245E-2</c:v>
                </c:pt>
                <c:pt idx="47">
                  <c:v>-2.6779825459803001E-2</c:v>
                </c:pt>
                <c:pt idx="48">
                  <c:v>-1.2911733970758101E-2</c:v>
                </c:pt>
                <c:pt idx="49">
                  <c:v>-3.0780435866294899E-2</c:v>
                </c:pt>
                <c:pt idx="50">
                  <c:v>-1.10649190174971E-2</c:v>
                </c:pt>
                <c:pt idx="51">
                  <c:v>-1.6101691485530999E-2</c:v>
                </c:pt>
                <c:pt idx="52">
                  <c:v>3.0904085855693701E-3</c:v>
                </c:pt>
                <c:pt idx="53">
                  <c:v>1.8200530507933299E-2</c:v>
                </c:pt>
                <c:pt idx="54">
                  <c:v>2.62663415301655E-2</c:v>
                </c:pt>
                <c:pt idx="55">
                  <c:v>2.8067507495561299E-2</c:v>
                </c:pt>
                <c:pt idx="56">
                  <c:v>1.40551037593183E-2</c:v>
                </c:pt>
                <c:pt idx="57">
                  <c:v>-4.1761827369391803E-2</c:v>
                </c:pt>
                <c:pt idx="58">
                  <c:v>-4.8285690684055797E-2</c:v>
                </c:pt>
                <c:pt idx="59">
                  <c:v>-3.8201320750806601E-2</c:v>
                </c:pt>
                <c:pt idx="60">
                  <c:v>-1.5232096510049699E-2</c:v>
                </c:pt>
                <c:pt idx="61">
                  <c:v>2.4446597109481698E-2</c:v>
                </c:pt>
                <c:pt idx="62">
                  <c:v>2.36828339978538E-2</c:v>
                </c:pt>
                <c:pt idx="63">
                  <c:v>5.2307671556407503E-2</c:v>
                </c:pt>
                <c:pt idx="64">
                  <c:v>4.3886303609311497E-3</c:v>
                </c:pt>
                <c:pt idx="65">
                  <c:v>4.9317176166744203E-3</c:v>
                </c:pt>
                <c:pt idx="66">
                  <c:v>-5.7305121648797896E-3</c:v>
                </c:pt>
                <c:pt idx="67">
                  <c:v>-4.2408401272856699E-3</c:v>
                </c:pt>
                <c:pt idx="68">
                  <c:v>-3.5676220759558702E-2</c:v>
                </c:pt>
                <c:pt idx="69">
                  <c:v>-1.8482684204911601E-2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4F-4680-905D-FAD923CC891B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EA_raw_policy_shocks!$P$141:$P$211</c:f>
              <c:numCache>
                <c:formatCode>0.00</c:formatCode>
                <c:ptCount val="71"/>
                <c:pt idx="0">
                  <c:v>-2.51585621235616E-15</c:v>
                </c:pt>
                <c:pt idx="1">
                  <c:v>-2.3523014244576898E-15</c:v>
                </c:pt>
                <c:pt idx="2">
                  <c:v>-3.3436428722225201E-15</c:v>
                </c:pt>
                <c:pt idx="3">
                  <c:v>-3.82452798506327E-15</c:v>
                </c:pt>
                <c:pt idx="4">
                  <c:v>-4.7761183263065804E-15</c:v>
                </c:pt>
                <c:pt idx="5">
                  <c:v>-3.9592532971499599E-15</c:v>
                </c:pt>
                <c:pt idx="6">
                  <c:v>-4.6656216943090304E-15</c:v>
                </c:pt>
                <c:pt idx="7">
                  <c:v>2.38640391248333E-2</c:v>
                </c:pt>
                <c:pt idx="8">
                  <c:v>2.7200391130327399E-2</c:v>
                </c:pt>
                <c:pt idx="9">
                  <c:v>1.45115019178013E-2</c:v>
                </c:pt>
                <c:pt idx="10">
                  <c:v>6.9020475569436497E-3</c:v>
                </c:pt>
                <c:pt idx="11">
                  <c:v>1.9716201507600801E-2</c:v>
                </c:pt>
                <c:pt idx="12">
                  <c:v>5.9763775295607197E-3</c:v>
                </c:pt>
                <c:pt idx="13">
                  <c:v>-1.3989517035623299E-2</c:v>
                </c:pt>
                <c:pt idx="14">
                  <c:v>-2.06877328246657E-3</c:v>
                </c:pt>
                <c:pt idx="15">
                  <c:v>7.3852652981611297E-3</c:v>
                </c:pt>
                <c:pt idx="16">
                  <c:v>2.00680126157292E-2</c:v>
                </c:pt>
                <c:pt idx="17">
                  <c:v>3.1424407927767697E-2</c:v>
                </c:pt>
                <c:pt idx="18">
                  <c:v>-1.7733212816796701E-3</c:v>
                </c:pt>
                <c:pt idx="19">
                  <c:v>-1.28474672198592E-2</c:v>
                </c:pt>
                <c:pt idx="20">
                  <c:v>-1.44179226512904E-2</c:v>
                </c:pt>
                <c:pt idx="21">
                  <c:v>-1.3109601347184901E-2</c:v>
                </c:pt>
                <c:pt idx="22">
                  <c:v>-1.29407270920612E-2</c:v>
                </c:pt>
                <c:pt idx="23">
                  <c:v>-3.3565681443372998E-3</c:v>
                </c:pt>
                <c:pt idx="24">
                  <c:v>4.8401467666106196E-3</c:v>
                </c:pt>
                <c:pt idx="25">
                  <c:v>-4.9839973723782103E-3</c:v>
                </c:pt>
                <c:pt idx="26">
                  <c:v>-1.0813045013817199E-3</c:v>
                </c:pt>
                <c:pt idx="27">
                  <c:v>5.3106546481543199E-3</c:v>
                </c:pt>
                <c:pt idx="28">
                  <c:v>1.17372313631267E-2</c:v>
                </c:pt>
                <c:pt idx="29">
                  <c:v>2.58274979811727E-2</c:v>
                </c:pt>
                <c:pt idx="30">
                  <c:v>5.26940860685432E-3</c:v>
                </c:pt>
                <c:pt idx="31">
                  <c:v>1.8187361170142899E-2</c:v>
                </c:pt>
                <c:pt idx="32">
                  <c:v>2.3476193488177002E-2</c:v>
                </c:pt>
                <c:pt idx="33">
                  <c:v>8.2170303647824908E-3</c:v>
                </c:pt>
                <c:pt idx="34">
                  <c:v>2.2328105845015399E-2</c:v>
                </c:pt>
                <c:pt idx="35">
                  <c:v>3.4096377130895801E-3</c:v>
                </c:pt>
                <c:pt idx="36">
                  <c:v>6.3453131140163797E-3</c:v>
                </c:pt>
                <c:pt idx="37">
                  <c:v>3.2889333847415502E-3</c:v>
                </c:pt>
                <c:pt idx="38">
                  <c:v>-4.1900405047257698E-3</c:v>
                </c:pt>
                <c:pt idx="39">
                  <c:v>-4.8741228053916204E-3</c:v>
                </c:pt>
                <c:pt idx="40">
                  <c:v>-7.6189249611582502E-3</c:v>
                </c:pt>
                <c:pt idx="41">
                  <c:v>-9.8399896061041603E-3</c:v>
                </c:pt>
                <c:pt idx="42">
                  <c:v>5.2703157904662899E-3</c:v>
                </c:pt>
                <c:pt idx="43">
                  <c:v>-5.9117569684508601E-3</c:v>
                </c:pt>
                <c:pt idx="44">
                  <c:v>-1.81037665541086E-2</c:v>
                </c:pt>
                <c:pt idx="45">
                  <c:v>-1.6843785431095999E-2</c:v>
                </c:pt>
                <c:pt idx="46">
                  <c:v>-2.408745619022E-2</c:v>
                </c:pt>
                <c:pt idx="47">
                  <c:v>-2.46821073500068E-2</c:v>
                </c:pt>
                <c:pt idx="48">
                  <c:v>-1.38839713128849E-2</c:v>
                </c:pt>
                <c:pt idx="49">
                  <c:v>-2.6042349751849599E-2</c:v>
                </c:pt>
                <c:pt idx="50">
                  <c:v>-6.0925785266572104E-3</c:v>
                </c:pt>
                <c:pt idx="51">
                  <c:v>-1.5936370756721201E-2</c:v>
                </c:pt>
                <c:pt idx="52">
                  <c:v>5.2174775087707301E-4</c:v>
                </c:pt>
                <c:pt idx="53">
                  <c:v>1.1910533183139E-2</c:v>
                </c:pt>
                <c:pt idx="54">
                  <c:v>2.26768858903286E-2</c:v>
                </c:pt>
                <c:pt idx="55">
                  <c:v>1.94497562408786E-2</c:v>
                </c:pt>
                <c:pt idx="56">
                  <c:v>1.31401793492093E-2</c:v>
                </c:pt>
                <c:pt idx="57">
                  <c:v>-3.0152436346291601E-2</c:v>
                </c:pt>
                <c:pt idx="58">
                  <c:v>-3.40473937051868E-2</c:v>
                </c:pt>
                <c:pt idx="59">
                  <c:v>-2.1969341651982301E-2</c:v>
                </c:pt>
                <c:pt idx="60">
                  <c:v>-2.6758316678113501E-3</c:v>
                </c:pt>
                <c:pt idx="61">
                  <c:v>2.31306302751468E-2</c:v>
                </c:pt>
                <c:pt idx="62">
                  <c:v>4.0300245939031198E-2</c:v>
                </c:pt>
                <c:pt idx="63">
                  <c:v>1.47655919143206E-2</c:v>
                </c:pt>
                <c:pt idx="64">
                  <c:v>5.1707779408656203E-3</c:v>
                </c:pt>
                <c:pt idx="65">
                  <c:v>-5.4223978143280597E-3</c:v>
                </c:pt>
                <c:pt idx="66">
                  <c:v>-8.5910144321421893E-3</c:v>
                </c:pt>
                <c:pt idx="67">
                  <c:v>-2.3119289769440401E-2</c:v>
                </c:pt>
                <c:pt idx="68">
                  <c:v>-2.2861864050057999E-2</c:v>
                </c:pt>
                <c:pt idx="69">
                  <c:v>-1.2157127543457E-2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4F-4680-905D-FAD923CC891B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EA_raw_policy_shocks!$Q$141:$Q$211</c:f>
              <c:numCache>
                <c:formatCode>0.00</c:formatCode>
                <c:ptCount val="71"/>
                <c:pt idx="0">
                  <c:v>-2.5719485233272001E-15</c:v>
                </c:pt>
                <c:pt idx="1">
                  <c:v>-2.43866128355882E-15</c:v>
                </c:pt>
                <c:pt idx="2">
                  <c:v>-3.0995648779988E-15</c:v>
                </c:pt>
                <c:pt idx="3">
                  <c:v>-3.25006733727786E-15</c:v>
                </c:pt>
                <c:pt idx="4">
                  <c:v>-3.8123966122048899E-15</c:v>
                </c:pt>
                <c:pt idx="5">
                  <c:v>-2.8885303618880198E-15</c:v>
                </c:pt>
                <c:pt idx="6">
                  <c:v>-3.2465390554728601E-15</c:v>
                </c:pt>
                <c:pt idx="7">
                  <c:v>6.42723430201699E-3</c:v>
                </c:pt>
                <c:pt idx="8">
                  <c:v>2.1695584909056199E-2</c:v>
                </c:pt>
                <c:pt idx="9">
                  <c:v>1.72733308562532E-2</c:v>
                </c:pt>
                <c:pt idx="10">
                  <c:v>1.04010412660913E-2</c:v>
                </c:pt>
                <c:pt idx="11">
                  <c:v>2.1296758287659201E-2</c:v>
                </c:pt>
                <c:pt idx="12">
                  <c:v>7.5489939417762199E-3</c:v>
                </c:pt>
                <c:pt idx="13">
                  <c:v>-1.20280874226217E-2</c:v>
                </c:pt>
                <c:pt idx="14">
                  <c:v>-2.5057468595976102E-3</c:v>
                </c:pt>
                <c:pt idx="15">
                  <c:v>7.72928275918024E-3</c:v>
                </c:pt>
                <c:pt idx="16">
                  <c:v>1.9483384074450098E-2</c:v>
                </c:pt>
                <c:pt idx="17">
                  <c:v>2.84781577650315E-2</c:v>
                </c:pt>
                <c:pt idx="18">
                  <c:v>-3.4547658667141001E-3</c:v>
                </c:pt>
                <c:pt idx="19">
                  <c:v>-1.6698406972845001E-2</c:v>
                </c:pt>
                <c:pt idx="20">
                  <c:v>-1.6323701097298901E-2</c:v>
                </c:pt>
                <c:pt idx="21">
                  <c:v>-1.5735684586260599E-2</c:v>
                </c:pt>
                <c:pt idx="22">
                  <c:v>-1.55745744885283E-2</c:v>
                </c:pt>
                <c:pt idx="23">
                  <c:v>-6.9603588650439096E-3</c:v>
                </c:pt>
                <c:pt idx="24">
                  <c:v>1.24040170057407E-3</c:v>
                </c:pt>
                <c:pt idx="25">
                  <c:v>-7.8528720969830695E-3</c:v>
                </c:pt>
                <c:pt idx="26">
                  <c:v>-2.5208478617714798E-3</c:v>
                </c:pt>
                <c:pt idx="27">
                  <c:v>1.5121663349599501E-3</c:v>
                </c:pt>
                <c:pt idx="28">
                  <c:v>6.7854201947896197E-3</c:v>
                </c:pt>
                <c:pt idx="29">
                  <c:v>1.9652119037593299E-2</c:v>
                </c:pt>
                <c:pt idx="30">
                  <c:v>2.5843991118115E-3</c:v>
                </c:pt>
                <c:pt idx="31">
                  <c:v>1.4218391060141101E-2</c:v>
                </c:pt>
                <c:pt idx="32">
                  <c:v>1.8343151751158401E-2</c:v>
                </c:pt>
                <c:pt idx="33">
                  <c:v>6.0117168753340599E-3</c:v>
                </c:pt>
                <c:pt idx="34">
                  <c:v>1.7051176755570101E-2</c:v>
                </c:pt>
                <c:pt idx="35">
                  <c:v>1.44002475135532E-3</c:v>
                </c:pt>
                <c:pt idx="36">
                  <c:v>3.96403913493163E-3</c:v>
                </c:pt>
                <c:pt idx="37">
                  <c:v>3.0249741357696899E-4</c:v>
                </c:pt>
                <c:pt idx="38">
                  <c:v>-6.2274163937127303E-3</c:v>
                </c:pt>
                <c:pt idx="39">
                  <c:v>-5.82399432526607E-3</c:v>
                </c:pt>
                <c:pt idx="40">
                  <c:v>-8.0956244474725495E-3</c:v>
                </c:pt>
                <c:pt idx="41">
                  <c:v>-9.2573604479976607E-3</c:v>
                </c:pt>
                <c:pt idx="42">
                  <c:v>3.8403497835271701E-3</c:v>
                </c:pt>
                <c:pt idx="43">
                  <c:v>-6.36678073010645E-3</c:v>
                </c:pt>
                <c:pt idx="44">
                  <c:v>-1.5750892386583899E-2</c:v>
                </c:pt>
                <c:pt idx="45">
                  <c:v>-1.5296824507966199E-2</c:v>
                </c:pt>
                <c:pt idx="46">
                  <c:v>-2.2261519887800198E-2</c:v>
                </c:pt>
                <c:pt idx="47">
                  <c:v>-2.2727698961721599E-2</c:v>
                </c:pt>
                <c:pt idx="48">
                  <c:v>-1.32759479435059E-2</c:v>
                </c:pt>
                <c:pt idx="49">
                  <c:v>-2.33666265960993E-2</c:v>
                </c:pt>
                <c:pt idx="50">
                  <c:v>-6.0286032605031603E-3</c:v>
                </c:pt>
                <c:pt idx="51">
                  <c:v>-1.4399154016329499E-2</c:v>
                </c:pt>
                <c:pt idx="52">
                  <c:v>-1.2312310396587599E-3</c:v>
                </c:pt>
                <c:pt idx="53">
                  <c:v>6.8600779577284799E-3</c:v>
                </c:pt>
                <c:pt idx="54">
                  <c:v>1.4843075857914299E-2</c:v>
                </c:pt>
                <c:pt idx="55">
                  <c:v>1.0654997859662001E-2</c:v>
                </c:pt>
                <c:pt idx="56">
                  <c:v>7.4290895971492396E-3</c:v>
                </c:pt>
                <c:pt idx="57">
                  <c:v>-2.6110892034707098E-2</c:v>
                </c:pt>
                <c:pt idx="58">
                  <c:v>-2.8080578158102401E-2</c:v>
                </c:pt>
                <c:pt idx="59">
                  <c:v>-1.83518139173534E-2</c:v>
                </c:pt>
                <c:pt idx="60">
                  <c:v>8.9280170921685401E-3</c:v>
                </c:pt>
                <c:pt idx="61">
                  <c:v>3.9742186715325797E-2</c:v>
                </c:pt>
                <c:pt idx="62">
                  <c:v>8.1452138550923703E-3</c:v>
                </c:pt>
                <c:pt idx="63">
                  <c:v>1.2746187534520399E-2</c:v>
                </c:pt>
                <c:pt idx="64">
                  <c:v>-4.01373117988144E-3</c:v>
                </c:pt>
                <c:pt idx="65">
                  <c:v>-5.7844490735295996E-3</c:v>
                </c:pt>
                <c:pt idx="66">
                  <c:v>-2.1796390741324199E-2</c:v>
                </c:pt>
                <c:pt idx="67">
                  <c:v>-1.32158097405966E-2</c:v>
                </c:pt>
                <c:pt idx="68">
                  <c:v>-1.5259031669921101E-2</c:v>
                </c:pt>
                <c:pt idx="69">
                  <c:v>-5.8524159786189998E-3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4F-4680-905D-FAD923CC891B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EA_raw_policy_shocks!$R$141:$R$211</c:f>
              <c:numCache>
                <c:formatCode>0.00</c:formatCode>
                <c:ptCount val="71"/>
                <c:pt idx="0">
                  <c:v>-2.2267660133698201E-15</c:v>
                </c:pt>
                <c:pt idx="1">
                  <c:v>-2.1318954583823001E-15</c:v>
                </c:pt>
                <c:pt idx="2">
                  <c:v>-2.40710861685175E-15</c:v>
                </c:pt>
                <c:pt idx="3">
                  <c:v>-2.4845698980406498E-15</c:v>
                </c:pt>
                <c:pt idx="4">
                  <c:v>-2.5269650566543102E-15</c:v>
                </c:pt>
                <c:pt idx="5">
                  <c:v>-1.8020480672583499E-15</c:v>
                </c:pt>
                <c:pt idx="6">
                  <c:v>-2.06421647796101E-15</c:v>
                </c:pt>
                <c:pt idx="7">
                  <c:v>4.7491528835860702E-3</c:v>
                </c:pt>
                <c:pt idx="8">
                  <c:v>2.0473859939250001E-2</c:v>
                </c:pt>
                <c:pt idx="9">
                  <c:v>1.4855620296338801E-2</c:v>
                </c:pt>
                <c:pt idx="10">
                  <c:v>1.15788077846075E-2</c:v>
                </c:pt>
                <c:pt idx="11">
                  <c:v>1.761825356611E-2</c:v>
                </c:pt>
                <c:pt idx="12">
                  <c:v>5.8323897679328799E-3</c:v>
                </c:pt>
                <c:pt idx="13">
                  <c:v>-9.0953215606401003E-3</c:v>
                </c:pt>
                <c:pt idx="14">
                  <c:v>-2.7252132216555001E-3</c:v>
                </c:pt>
                <c:pt idx="15">
                  <c:v>8.4887596903045395E-3</c:v>
                </c:pt>
                <c:pt idx="16">
                  <c:v>1.8442797033485399E-2</c:v>
                </c:pt>
                <c:pt idx="17">
                  <c:v>2.5735527769219599E-2</c:v>
                </c:pt>
                <c:pt idx="18">
                  <c:v>-3.3335034823260999E-3</c:v>
                </c:pt>
                <c:pt idx="19">
                  <c:v>-1.5538949416107801E-2</c:v>
                </c:pt>
                <c:pt idx="20">
                  <c:v>-1.58730229547689E-2</c:v>
                </c:pt>
                <c:pt idx="21">
                  <c:v>-1.5820559235370599E-2</c:v>
                </c:pt>
                <c:pt idx="22">
                  <c:v>-1.5643877008115498E-2</c:v>
                </c:pt>
                <c:pt idx="23">
                  <c:v>-7.7959018512562201E-3</c:v>
                </c:pt>
                <c:pt idx="24">
                  <c:v>-1.2889374624605199E-3</c:v>
                </c:pt>
                <c:pt idx="25">
                  <c:v>-9.2651156479417792E-3</c:v>
                </c:pt>
                <c:pt idx="26">
                  <c:v>-4.4467807962507398E-3</c:v>
                </c:pt>
                <c:pt idx="27">
                  <c:v>-5.0207309344443504E-4</c:v>
                </c:pt>
                <c:pt idx="28">
                  <c:v>4.1764029214087098E-3</c:v>
                </c:pt>
                <c:pt idx="29">
                  <c:v>1.5460289927887999E-2</c:v>
                </c:pt>
                <c:pt idx="30">
                  <c:v>1.67441029355589E-3</c:v>
                </c:pt>
                <c:pt idx="31">
                  <c:v>1.1721127858108899E-2</c:v>
                </c:pt>
                <c:pt idx="32">
                  <c:v>1.45496978630913E-2</c:v>
                </c:pt>
                <c:pt idx="33">
                  <c:v>4.4184659474622197E-3</c:v>
                </c:pt>
                <c:pt idx="34">
                  <c:v>1.3392111807329399E-2</c:v>
                </c:pt>
                <c:pt idx="35">
                  <c:v>1.2567697456115201E-5</c:v>
                </c:pt>
                <c:pt idx="36">
                  <c:v>2.3789635973619498E-3</c:v>
                </c:pt>
                <c:pt idx="37">
                  <c:v>-1.7754652258318499E-3</c:v>
                </c:pt>
                <c:pt idx="38">
                  <c:v>-7.7083415792309198E-3</c:v>
                </c:pt>
                <c:pt idx="39">
                  <c:v>-6.7020924432843196E-3</c:v>
                </c:pt>
                <c:pt idx="40">
                  <c:v>-8.7374120504347796E-3</c:v>
                </c:pt>
                <c:pt idx="41">
                  <c:v>-9.2524505799221994E-3</c:v>
                </c:pt>
                <c:pt idx="42">
                  <c:v>2.28523677754969E-3</c:v>
                </c:pt>
                <c:pt idx="43">
                  <c:v>-6.4466554363746698E-3</c:v>
                </c:pt>
                <c:pt idx="44">
                  <c:v>-1.3137501851749901E-2</c:v>
                </c:pt>
                <c:pt idx="45">
                  <c:v>-1.3457264156163801E-2</c:v>
                </c:pt>
                <c:pt idx="46">
                  <c:v>-1.9428840098438802E-2</c:v>
                </c:pt>
                <c:pt idx="47">
                  <c:v>-1.96194498768506E-2</c:v>
                </c:pt>
                <c:pt idx="48">
                  <c:v>-1.2405590356812201E-2</c:v>
                </c:pt>
                <c:pt idx="49">
                  <c:v>-2.0263573143752201E-2</c:v>
                </c:pt>
                <c:pt idx="50">
                  <c:v>-5.8334468179663396E-3</c:v>
                </c:pt>
                <c:pt idx="51">
                  <c:v>-1.2414623617349199E-2</c:v>
                </c:pt>
                <c:pt idx="52">
                  <c:v>-1.74963522073951E-3</c:v>
                </c:pt>
                <c:pt idx="53">
                  <c:v>3.50231375846449E-3</c:v>
                </c:pt>
                <c:pt idx="54">
                  <c:v>8.9871566327449706E-3</c:v>
                </c:pt>
                <c:pt idx="55">
                  <c:v>5.3198716850731201E-3</c:v>
                </c:pt>
                <c:pt idx="56">
                  <c:v>3.9739709928798602E-3</c:v>
                </c:pt>
                <c:pt idx="57">
                  <c:v>-2.2055694261354401E-2</c:v>
                </c:pt>
                <c:pt idx="58">
                  <c:v>-2.2753427647530699E-2</c:v>
                </c:pt>
                <c:pt idx="59">
                  <c:v>2.6136925326860302E-3</c:v>
                </c:pt>
                <c:pt idx="60">
                  <c:v>2.72630324219055E-2</c:v>
                </c:pt>
                <c:pt idx="61">
                  <c:v>1.11669829822929E-2</c:v>
                </c:pt>
                <c:pt idx="62">
                  <c:v>5.9915565741759597E-3</c:v>
                </c:pt>
                <c:pt idx="63">
                  <c:v>2.8924204517759098E-3</c:v>
                </c:pt>
                <c:pt idx="64">
                  <c:v>-2.90693712937068E-3</c:v>
                </c:pt>
                <c:pt idx="65">
                  <c:v>-1.4961585912818201E-2</c:v>
                </c:pt>
                <c:pt idx="66">
                  <c:v>-1.1597694335807899E-2</c:v>
                </c:pt>
                <c:pt idx="67">
                  <c:v>-7.6369898242944299E-3</c:v>
                </c:pt>
                <c:pt idx="68">
                  <c:v>-8.0980005813044691E-3</c:v>
                </c:pt>
                <c:pt idx="69">
                  <c:v>-3.2937908317254199E-3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4F-4680-905D-FAD923CC891B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EA_raw_policy_shocks!$S$141:$S$211</c:f>
              <c:numCache>
                <c:formatCode>0.00</c:formatCode>
                <c:ptCount val="71"/>
                <c:pt idx="0">
                  <c:v>-1.55632651329818E-16</c:v>
                </c:pt>
                <c:pt idx="1">
                  <c:v>2.63672189933829E-17</c:v>
                </c:pt>
                <c:pt idx="2">
                  <c:v>-2.61426787426237E-16</c:v>
                </c:pt>
                <c:pt idx="3">
                  <c:v>-2.63741954753108E-16</c:v>
                </c:pt>
                <c:pt idx="4">
                  <c:v>-2.4100112601369101E-16</c:v>
                </c:pt>
                <c:pt idx="5">
                  <c:v>2.77251862471945E-17</c:v>
                </c:pt>
                <c:pt idx="6">
                  <c:v>-1.9727100801273601E-16</c:v>
                </c:pt>
                <c:pt idx="7">
                  <c:v>4.8688031840390502E-3</c:v>
                </c:pt>
                <c:pt idx="8">
                  <c:v>2.2781570813233301E-2</c:v>
                </c:pt>
                <c:pt idx="9">
                  <c:v>1.73607111818792E-2</c:v>
                </c:pt>
                <c:pt idx="10">
                  <c:v>1.47258127515391E-2</c:v>
                </c:pt>
                <c:pt idx="11">
                  <c:v>1.8662960536027499E-2</c:v>
                </c:pt>
                <c:pt idx="12">
                  <c:v>7.27113006236058E-3</c:v>
                </c:pt>
                <c:pt idx="13">
                  <c:v>-7.4111867818483102E-3</c:v>
                </c:pt>
                <c:pt idx="14">
                  <c:v>-2.6090900674959699E-3</c:v>
                </c:pt>
                <c:pt idx="15">
                  <c:v>8.0079965605882198E-3</c:v>
                </c:pt>
                <c:pt idx="16">
                  <c:v>1.78957054776391E-2</c:v>
                </c:pt>
                <c:pt idx="17">
                  <c:v>2.31709975826155E-2</c:v>
                </c:pt>
                <c:pt idx="18">
                  <c:v>-4.0983190522255897E-3</c:v>
                </c:pt>
                <c:pt idx="19">
                  <c:v>-1.35512854039562E-2</c:v>
                </c:pt>
                <c:pt idx="20">
                  <c:v>-1.4198597703980499E-2</c:v>
                </c:pt>
                <c:pt idx="21">
                  <c:v>-1.4901572920317799E-2</c:v>
                </c:pt>
                <c:pt idx="22">
                  <c:v>-1.4838968477251999E-2</c:v>
                </c:pt>
                <c:pt idx="23">
                  <c:v>-7.7673557517737501E-3</c:v>
                </c:pt>
                <c:pt idx="24">
                  <c:v>-2.9267718725164301E-3</c:v>
                </c:pt>
                <c:pt idx="25">
                  <c:v>-9.4139004550053001E-3</c:v>
                </c:pt>
                <c:pt idx="26">
                  <c:v>-4.9134828316064602E-3</c:v>
                </c:pt>
                <c:pt idx="27">
                  <c:v>-1.63189364510644E-3</c:v>
                </c:pt>
                <c:pt idx="28">
                  <c:v>2.2782925008483202E-3</c:v>
                </c:pt>
                <c:pt idx="29">
                  <c:v>1.15825236752979E-2</c:v>
                </c:pt>
                <c:pt idx="30">
                  <c:v>-7.93694701661729E-4</c:v>
                </c:pt>
                <c:pt idx="31">
                  <c:v>7.5540169389795003E-3</c:v>
                </c:pt>
                <c:pt idx="32">
                  <c:v>1.02874642415656E-2</c:v>
                </c:pt>
                <c:pt idx="33">
                  <c:v>2.5955655482279199E-3</c:v>
                </c:pt>
                <c:pt idx="34">
                  <c:v>9.6640638204375899E-3</c:v>
                </c:pt>
                <c:pt idx="35">
                  <c:v>-2.2356307892485898E-3</c:v>
                </c:pt>
                <c:pt idx="36">
                  <c:v>-6.7399137956840804E-4</c:v>
                </c:pt>
                <c:pt idx="37">
                  <c:v>-3.8750120908195101E-3</c:v>
                </c:pt>
                <c:pt idx="38">
                  <c:v>-8.7016960420974992E-3</c:v>
                </c:pt>
                <c:pt idx="39">
                  <c:v>-7.3758496218715996E-3</c:v>
                </c:pt>
                <c:pt idx="40">
                  <c:v>-8.4607272454566493E-3</c:v>
                </c:pt>
                <c:pt idx="41">
                  <c:v>-8.4099722107944305E-3</c:v>
                </c:pt>
                <c:pt idx="42">
                  <c:v>1.58215500634023E-3</c:v>
                </c:pt>
                <c:pt idx="43">
                  <c:v>-5.8860757855745101E-3</c:v>
                </c:pt>
                <c:pt idx="44">
                  <c:v>-9.9376661046039708E-3</c:v>
                </c:pt>
                <c:pt idx="45">
                  <c:v>-1.0955442406345601E-2</c:v>
                </c:pt>
                <c:pt idx="46">
                  <c:v>-1.5797211224214999E-2</c:v>
                </c:pt>
                <c:pt idx="47">
                  <c:v>-1.60986447465888E-2</c:v>
                </c:pt>
                <c:pt idx="48">
                  <c:v>-1.08070418674963E-2</c:v>
                </c:pt>
                <c:pt idx="49">
                  <c:v>-1.7810862391938999E-2</c:v>
                </c:pt>
                <c:pt idx="50">
                  <c:v>-6.3113752544428697E-3</c:v>
                </c:pt>
                <c:pt idx="51">
                  <c:v>-1.1429923739358401E-2</c:v>
                </c:pt>
                <c:pt idx="52">
                  <c:v>-3.30540605986756E-3</c:v>
                </c:pt>
                <c:pt idx="53">
                  <c:v>7.0669299155421599E-4</c:v>
                </c:pt>
                <c:pt idx="54">
                  <c:v>4.3231284601443799E-3</c:v>
                </c:pt>
                <c:pt idx="55">
                  <c:v>1.0304913934177299E-3</c:v>
                </c:pt>
                <c:pt idx="56">
                  <c:v>1.14412389147376E-3</c:v>
                </c:pt>
                <c:pt idx="57">
                  <c:v>-1.9951832587264601E-2</c:v>
                </c:pt>
                <c:pt idx="58">
                  <c:v>-1.9847768355553099E-2</c:v>
                </c:pt>
                <c:pt idx="59">
                  <c:v>2.04851648721735E-2</c:v>
                </c:pt>
                <c:pt idx="60">
                  <c:v>3.5348685536075201E-3</c:v>
                </c:pt>
                <c:pt idx="61">
                  <c:v>7.8201314869196792E-3</c:v>
                </c:pt>
                <c:pt idx="62">
                  <c:v>-2.4869440103947901E-3</c:v>
                </c:pt>
                <c:pt idx="63">
                  <c:v>3.81324182105971E-3</c:v>
                </c:pt>
                <c:pt idx="64">
                  <c:v>-8.63401377754653E-3</c:v>
                </c:pt>
                <c:pt idx="65">
                  <c:v>-5.3626113645082402E-3</c:v>
                </c:pt>
                <c:pt idx="66">
                  <c:v>-5.8128839275354898E-3</c:v>
                </c:pt>
                <c:pt idx="67">
                  <c:v>-1.9723235548954401E-3</c:v>
                </c:pt>
                <c:pt idx="68">
                  <c:v>-4.9361232806307302E-3</c:v>
                </c:pt>
                <c:pt idx="69">
                  <c:v>1.1952302463265601E-3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4F-4680-905D-FAD923CC8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</c:formatCode>
                <c:ptCount val="68"/>
                <c:pt idx="0">
                  <c:v>-8.9819542168629002E-2</c:v>
                </c:pt>
                <c:pt idx="1">
                  <c:v>-0.14491432837811799</c:v>
                </c:pt>
                <c:pt idx="2">
                  <c:v>6.54171086147394E-2</c:v>
                </c:pt>
                <c:pt idx="3">
                  <c:v>9.8499101159246996E-2</c:v>
                </c:pt>
                <c:pt idx="4">
                  <c:v>1.7668286999281201E-2</c:v>
                </c:pt>
                <c:pt idx="5">
                  <c:v>-0.21119259737476601</c:v>
                </c:pt>
                <c:pt idx="6">
                  <c:v>-2.7768160911512602E-2</c:v>
                </c:pt>
                <c:pt idx="7">
                  <c:v>2.6948247303760699E-2</c:v>
                </c:pt>
                <c:pt idx="8">
                  <c:v>6.2528698771621302E-2</c:v>
                </c:pt>
                <c:pt idx="9">
                  <c:v>-4.1806314749415402E-2</c:v>
                </c:pt>
                <c:pt idx="10">
                  <c:v>2.6291022304074298E-4</c:v>
                </c:pt>
                <c:pt idx="11">
                  <c:v>5.9432247091283003E-2</c:v>
                </c:pt>
                <c:pt idx="12">
                  <c:v>4.26904542872781E-2</c:v>
                </c:pt>
                <c:pt idx="13">
                  <c:v>-2.0559393152613601E-2</c:v>
                </c:pt>
                <c:pt idx="14">
                  <c:v>0.143008216601543</c:v>
                </c:pt>
                <c:pt idx="15">
                  <c:v>0.13236237018913499</c:v>
                </c:pt>
                <c:pt idx="16">
                  <c:v>8.43407568231586E-2</c:v>
                </c:pt>
                <c:pt idx="17">
                  <c:v>-2.84894525700429E-2</c:v>
                </c:pt>
                <c:pt idx="18">
                  <c:v>0.13316222068410299</c:v>
                </c:pt>
                <c:pt idx="19">
                  <c:v>0.124236900254334</c:v>
                </c:pt>
                <c:pt idx="20">
                  <c:v>0.18903261558874301</c:v>
                </c:pt>
                <c:pt idx="21">
                  <c:v>0.26863732531501</c:v>
                </c:pt>
                <c:pt idx="22">
                  <c:v>0.158751939138048</c:v>
                </c:pt>
                <c:pt idx="23">
                  <c:v>0.13650560478849399</c:v>
                </c:pt>
                <c:pt idx="24">
                  <c:v>0.13299804474565399</c:v>
                </c:pt>
                <c:pt idx="25">
                  <c:v>0.27751354444445298</c:v>
                </c:pt>
                <c:pt idx="26">
                  <c:v>0.17781995286097399</c:v>
                </c:pt>
                <c:pt idx="27">
                  <c:v>0.102443780762229</c:v>
                </c:pt>
                <c:pt idx="28">
                  <c:v>0.10405252587354399</c:v>
                </c:pt>
                <c:pt idx="29">
                  <c:v>0.24105884806757599</c:v>
                </c:pt>
                <c:pt idx="30">
                  <c:v>6.1048571799659598E-2</c:v>
                </c:pt>
                <c:pt idx="31">
                  <c:v>0.123004933412604</c:v>
                </c:pt>
                <c:pt idx="32">
                  <c:v>0.112318958007877</c:v>
                </c:pt>
                <c:pt idx="33">
                  <c:v>1.9373625681624301E-2</c:v>
                </c:pt>
                <c:pt idx="34">
                  <c:v>4.1393981698760199E-2</c:v>
                </c:pt>
                <c:pt idx="35">
                  <c:v>8.08803366549041E-2</c:v>
                </c:pt>
                <c:pt idx="36">
                  <c:v>1.18545827348343E-2</c:v>
                </c:pt>
                <c:pt idx="37">
                  <c:v>4.7772178479286602E-4</c:v>
                </c:pt>
                <c:pt idx="38">
                  <c:v>-5.3846154197835401E-3</c:v>
                </c:pt>
                <c:pt idx="39">
                  <c:v>2.7674623693728799E-2</c:v>
                </c:pt>
                <c:pt idx="40">
                  <c:v>-4.7190922647352203E-2</c:v>
                </c:pt>
                <c:pt idx="41">
                  <c:v>-3.5272544281394903E-2</c:v>
                </c:pt>
                <c:pt idx="42">
                  <c:v>-0.13647831511386299</c:v>
                </c:pt>
                <c:pt idx="43">
                  <c:v>-5.3144367706255302E-2</c:v>
                </c:pt>
                <c:pt idx="44">
                  <c:v>-0.102037412542772</c:v>
                </c:pt>
                <c:pt idx="45">
                  <c:v>-9.8429155042303207E-2</c:v>
                </c:pt>
                <c:pt idx="46">
                  <c:v>-7.8116455584404595E-2</c:v>
                </c:pt>
                <c:pt idx="47">
                  <c:v>-0.105530013140224</c:v>
                </c:pt>
                <c:pt idx="48">
                  <c:v>-4.8879620212975802E-2</c:v>
                </c:pt>
                <c:pt idx="49">
                  <c:v>0.25549312764432103</c:v>
                </c:pt>
                <c:pt idx="50">
                  <c:v>0.44566547179567001</c:v>
                </c:pt>
                <c:pt idx="51">
                  <c:v>0.638207091863357</c:v>
                </c:pt>
                <c:pt idx="52">
                  <c:v>0.58428135466330999</c:v>
                </c:pt>
                <c:pt idx="53">
                  <c:v>0.26997458306090899</c:v>
                </c:pt>
                <c:pt idx="54">
                  <c:v>-0.52720721617412603</c:v>
                </c:pt>
                <c:pt idx="55">
                  <c:v>-0.44702695287873001</c:v>
                </c:pt>
                <c:pt idx="56">
                  <c:v>-0.106449297655619</c:v>
                </c:pt>
                <c:pt idx="57">
                  <c:v>-0.24082499018470899</c:v>
                </c:pt>
                <c:pt idx="58">
                  <c:v>-0.26002079553936802</c:v>
                </c:pt>
                <c:pt idx="59">
                  <c:v>-8.4684901935361906E-2</c:v>
                </c:pt>
                <c:pt idx="60">
                  <c:v>0.19504715455560701</c:v>
                </c:pt>
                <c:pt idx="61">
                  <c:v>6.7853325056823205E-2</c:v>
                </c:pt>
                <c:pt idx="62">
                  <c:v>9.7175789513415295E-2</c:v>
                </c:pt>
                <c:pt idx="63">
                  <c:v>7.2230044057408405E-2</c:v>
                </c:pt>
                <c:pt idx="64">
                  <c:v>0.14282199116419</c:v>
                </c:pt>
                <c:pt idx="65">
                  <c:v>-6.4293396076666497E-3</c:v>
                </c:pt>
                <c:pt idx="66">
                  <c:v>7.5541036338766396E-2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5-4B60-8E1B-E055E21C0B33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</c:formatCode>
                <c:ptCount val="68"/>
                <c:pt idx="0">
                  <c:v>8.2326317280932697E-16</c:v>
                </c:pt>
                <c:pt idx="1">
                  <c:v>-1.4657060829640301E-15</c:v>
                </c:pt>
                <c:pt idx="2">
                  <c:v>-1.49231924086295E-15</c:v>
                </c:pt>
                <c:pt idx="3">
                  <c:v>-3.03371631294586E-15</c:v>
                </c:pt>
                <c:pt idx="4">
                  <c:v>-6.29247052007125E-2</c:v>
                </c:pt>
                <c:pt idx="5">
                  <c:v>5.5841430392642402E-2</c:v>
                </c:pt>
                <c:pt idx="6">
                  <c:v>3.7662482321688798E-2</c:v>
                </c:pt>
                <c:pt idx="7">
                  <c:v>3.5338774104016102E-3</c:v>
                </c:pt>
                <c:pt idx="8">
                  <c:v>2.1625004930780501E-3</c:v>
                </c:pt>
                <c:pt idx="9">
                  <c:v>-3.0780742693446099E-2</c:v>
                </c:pt>
                <c:pt idx="10">
                  <c:v>-2.56846335795618E-2</c:v>
                </c:pt>
                <c:pt idx="11">
                  <c:v>-3.6263415848481098E-2</c:v>
                </c:pt>
                <c:pt idx="12">
                  <c:v>-3.6073327373363197E-2</c:v>
                </c:pt>
                <c:pt idx="13">
                  <c:v>-1.70731550010026E-2</c:v>
                </c:pt>
                <c:pt idx="14">
                  <c:v>-2.8273128206056201E-2</c:v>
                </c:pt>
                <c:pt idx="15">
                  <c:v>-0.103225964966635</c:v>
                </c:pt>
                <c:pt idx="16">
                  <c:v>-0.14285197616390699</c:v>
                </c:pt>
                <c:pt idx="17">
                  <c:v>-2.4906281461304101E-2</c:v>
                </c:pt>
                <c:pt idx="18">
                  <c:v>-6.7581535481524803E-3</c:v>
                </c:pt>
                <c:pt idx="19">
                  <c:v>3.1650895183433698E-3</c:v>
                </c:pt>
                <c:pt idx="20">
                  <c:v>-3.4058528135477001E-3</c:v>
                </c:pt>
                <c:pt idx="21">
                  <c:v>1.07516793924588E-2</c:v>
                </c:pt>
                <c:pt idx="22">
                  <c:v>-1.02772822732889E-3</c:v>
                </c:pt>
                <c:pt idx="23">
                  <c:v>-2.8944540043666302E-3</c:v>
                </c:pt>
                <c:pt idx="24">
                  <c:v>2.77357662958235E-3</c:v>
                </c:pt>
                <c:pt idx="25">
                  <c:v>3.0972878917172701E-3</c:v>
                </c:pt>
                <c:pt idx="26">
                  <c:v>1.8147684666897299E-2</c:v>
                </c:pt>
                <c:pt idx="27">
                  <c:v>1.7626296539229099E-2</c:v>
                </c:pt>
                <c:pt idx="28">
                  <c:v>4.31900702419706E-2</c:v>
                </c:pt>
                <c:pt idx="29">
                  <c:v>3.72478837036938E-2</c:v>
                </c:pt>
                <c:pt idx="30">
                  <c:v>-4.07704815154648E-3</c:v>
                </c:pt>
                <c:pt idx="31">
                  <c:v>3.1266190300889299E-2</c:v>
                </c:pt>
                <c:pt idx="32">
                  <c:v>4.9631157570643103E-3</c:v>
                </c:pt>
                <c:pt idx="33">
                  <c:v>2.2992386932249701E-2</c:v>
                </c:pt>
                <c:pt idx="34">
                  <c:v>2.7049095928908699E-2</c:v>
                </c:pt>
                <c:pt idx="35">
                  <c:v>7.8937751789710398E-3</c:v>
                </c:pt>
                <c:pt idx="36">
                  <c:v>3.8705805529818901E-3</c:v>
                </c:pt>
                <c:pt idx="37">
                  <c:v>1.6215568577604799E-4</c:v>
                </c:pt>
                <c:pt idx="38">
                  <c:v>-7.9805442144560094E-3</c:v>
                </c:pt>
                <c:pt idx="39">
                  <c:v>1.7320549823649601E-2</c:v>
                </c:pt>
                <c:pt idx="40">
                  <c:v>2.2921848527516298E-3</c:v>
                </c:pt>
                <c:pt idx="41">
                  <c:v>-2.54855706104349E-2</c:v>
                </c:pt>
                <c:pt idx="42">
                  <c:v>-2.27822539162457E-2</c:v>
                </c:pt>
                <c:pt idx="43">
                  <c:v>-2.9218829869696698E-2</c:v>
                </c:pt>
                <c:pt idx="44">
                  <c:v>-2.4134717710136401E-2</c:v>
                </c:pt>
                <c:pt idx="45">
                  <c:v>-5.7412894115646401E-3</c:v>
                </c:pt>
                <c:pt idx="46">
                  <c:v>-3.2999534364331402E-2</c:v>
                </c:pt>
                <c:pt idx="47">
                  <c:v>5.5944438790615798E-3</c:v>
                </c:pt>
                <c:pt idx="48">
                  <c:v>-1.9895497699789402E-2</c:v>
                </c:pt>
                <c:pt idx="49">
                  <c:v>1.6998586958282599E-2</c:v>
                </c:pt>
                <c:pt idx="50">
                  <c:v>3.8060780148908097E-2</c:v>
                </c:pt>
                <c:pt idx="51">
                  <c:v>6.1487794992014601E-2</c:v>
                </c:pt>
                <c:pt idx="52">
                  <c:v>9.4567898041968898E-2</c:v>
                </c:pt>
                <c:pt idx="53">
                  <c:v>6.5117668311579099E-2</c:v>
                </c:pt>
                <c:pt idx="54">
                  <c:v>-2.48677505473048E-2</c:v>
                </c:pt>
                <c:pt idx="55">
                  <c:v>-3.3276084344473301E-2</c:v>
                </c:pt>
                <c:pt idx="56">
                  <c:v>-4.0294974451643897E-3</c:v>
                </c:pt>
                <c:pt idx="57">
                  <c:v>-2.8635933055124099E-2</c:v>
                </c:pt>
                <c:pt idx="58">
                  <c:v>1.4278272149815001E-2</c:v>
                </c:pt>
                <c:pt idx="59">
                  <c:v>4.0674004269464201E-2</c:v>
                </c:pt>
                <c:pt idx="60">
                  <c:v>4.3311666416656097E-2</c:v>
                </c:pt>
                <c:pt idx="61">
                  <c:v>4.14353940302725E-2</c:v>
                </c:pt>
                <c:pt idx="62">
                  <c:v>2.9643422887094201E-3</c:v>
                </c:pt>
                <c:pt idx="63">
                  <c:v>8.4556108529052904E-3</c:v>
                </c:pt>
                <c:pt idx="64">
                  <c:v>7.1751511631156601E-3</c:v>
                </c:pt>
                <c:pt idx="65">
                  <c:v>-1.92670646632675E-2</c:v>
                </c:pt>
                <c:pt idx="66">
                  <c:v>-2.7110770959999399E-2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5-4B60-8E1B-E055E21C0B33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</c:formatCode>
                <c:ptCount val="68"/>
                <c:pt idx="0">
                  <c:v>-4.9056363419289499E-15</c:v>
                </c:pt>
                <c:pt idx="1">
                  <c:v>-6.2442519622946497E-15</c:v>
                </c:pt>
                <c:pt idx="2">
                  <c:v>-5.3909185232871399E-15</c:v>
                </c:pt>
                <c:pt idx="3">
                  <c:v>-6.5421696403603702E-15</c:v>
                </c:pt>
                <c:pt idx="4">
                  <c:v>1.08248113065792E-2</c:v>
                </c:pt>
                <c:pt idx="5">
                  <c:v>6.6290195054513196E-2</c:v>
                </c:pt>
                <c:pt idx="6">
                  <c:v>2.4496482847909101E-2</c:v>
                </c:pt>
                <c:pt idx="7">
                  <c:v>1.13376681525137E-2</c:v>
                </c:pt>
                <c:pt idx="8">
                  <c:v>1.49904066896594E-2</c:v>
                </c:pt>
                <c:pt idx="9">
                  <c:v>1.16909791261651E-2</c:v>
                </c:pt>
                <c:pt idx="10">
                  <c:v>-1.53303315651895E-3</c:v>
                </c:pt>
                <c:pt idx="11">
                  <c:v>1.12410369790913E-2</c:v>
                </c:pt>
                <c:pt idx="12">
                  <c:v>2.4090015843093698E-2</c:v>
                </c:pt>
                <c:pt idx="13">
                  <c:v>3.7003135417451601E-2</c:v>
                </c:pt>
                <c:pt idx="14">
                  <c:v>5.56273320693743E-2</c:v>
                </c:pt>
                <c:pt idx="15">
                  <c:v>3.5548901652231603E-2</c:v>
                </c:pt>
                <c:pt idx="16">
                  <c:v>3.3250628529609402E-2</c:v>
                </c:pt>
                <c:pt idx="17">
                  <c:v>1.07107122758658E-2</c:v>
                </c:pt>
                <c:pt idx="18">
                  <c:v>-2.7147848252600799E-3</c:v>
                </c:pt>
                <c:pt idx="19">
                  <c:v>-4.1988574005580297E-3</c:v>
                </c:pt>
                <c:pt idx="20">
                  <c:v>9.4315756418121999E-4</c:v>
                </c:pt>
                <c:pt idx="21">
                  <c:v>1.4922802208688199E-2</c:v>
                </c:pt>
                <c:pt idx="22">
                  <c:v>2.1697724939497899E-3</c:v>
                </c:pt>
                <c:pt idx="23">
                  <c:v>2.1878837515110498E-3</c:v>
                </c:pt>
                <c:pt idx="24">
                  <c:v>1.08651050927386E-2</c:v>
                </c:pt>
                <c:pt idx="25">
                  <c:v>2.2782337640927401E-2</c:v>
                </c:pt>
                <c:pt idx="26">
                  <c:v>3.74405707678796E-2</c:v>
                </c:pt>
                <c:pt idx="27">
                  <c:v>1.6756378399511301E-2</c:v>
                </c:pt>
                <c:pt idx="28">
                  <c:v>2.60469622004143E-2</c:v>
                </c:pt>
                <c:pt idx="29">
                  <c:v>3.1623425723236502E-2</c:v>
                </c:pt>
                <c:pt idx="30">
                  <c:v>1.42391802709736E-2</c:v>
                </c:pt>
                <c:pt idx="31">
                  <c:v>3.2510205425828997E-2</c:v>
                </c:pt>
                <c:pt idx="32">
                  <c:v>7.4477155090279402E-3</c:v>
                </c:pt>
                <c:pt idx="33">
                  <c:v>1.0558669256352999E-2</c:v>
                </c:pt>
                <c:pt idx="34">
                  <c:v>4.6783301781770899E-3</c:v>
                </c:pt>
                <c:pt idx="35">
                  <c:v>-5.8038415842859396E-3</c:v>
                </c:pt>
                <c:pt idx="36">
                  <c:v>-4.49611157435753E-3</c:v>
                </c:pt>
                <c:pt idx="37">
                  <c:v>-7.7175210605255002E-3</c:v>
                </c:pt>
                <c:pt idx="38">
                  <c:v>-1.0360795694355201E-2</c:v>
                </c:pt>
                <c:pt idx="39">
                  <c:v>9.2493717523609402E-3</c:v>
                </c:pt>
                <c:pt idx="40">
                  <c:v>-5.3041038976974399E-3</c:v>
                </c:pt>
                <c:pt idx="41">
                  <c:v>-2.1147936579196999E-2</c:v>
                </c:pt>
                <c:pt idx="42">
                  <c:v>-1.7562675336122002E-2</c:v>
                </c:pt>
                <c:pt idx="43">
                  <c:v>-2.46759760614245E-2</c:v>
                </c:pt>
                <c:pt idx="44">
                  <c:v>-2.6779825459803001E-2</c:v>
                </c:pt>
                <c:pt idx="45">
                  <c:v>-1.2911733970758101E-2</c:v>
                </c:pt>
                <c:pt idx="46">
                  <c:v>-3.0780435866294899E-2</c:v>
                </c:pt>
                <c:pt idx="47">
                  <c:v>-1.10649190174971E-2</c:v>
                </c:pt>
                <c:pt idx="48">
                  <c:v>-1.6101691485530999E-2</c:v>
                </c:pt>
                <c:pt idx="49">
                  <c:v>3.0904085855693701E-3</c:v>
                </c:pt>
                <c:pt idx="50">
                  <c:v>1.8200530507933299E-2</c:v>
                </c:pt>
                <c:pt idx="51">
                  <c:v>2.62663415301655E-2</c:v>
                </c:pt>
                <c:pt idx="52">
                  <c:v>2.8067507495561299E-2</c:v>
                </c:pt>
                <c:pt idx="53">
                  <c:v>1.40551037593183E-2</c:v>
                </c:pt>
                <c:pt idx="54">
                  <c:v>-4.1761827369391803E-2</c:v>
                </c:pt>
                <c:pt idx="55">
                  <c:v>-4.8285690684055797E-2</c:v>
                </c:pt>
                <c:pt idx="56">
                  <c:v>-3.8201320750806601E-2</c:v>
                </c:pt>
                <c:pt idx="57">
                  <c:v>-1.5232096510049699E-2</c:v>
                </c:pt>
                <c:pt idx="58">
                  <c:v>2.4446597109481698E-2</c:v>
                </c:pt>
                <c:pt idx="59">
                  <c:v>2.36828339978538E-2</c:v>
                </c:pt>
                <c:pt idx="60">
                  <c:v>5.2307671556407503E-2</c:v>
                </c:pt>
                <c:pt idx="61">
                  <c:v>4.3886303609311497E-3</c:v>
                </c:pt>
                <c:pt idx="62">
                  <c:v>4.9317176166744203E-3</c:v>
                </c:pt>
                <c:pt idx="63">
                  <c:v>-5.7305121648797896E-3</c:v>
                </c:pt>
                <c:pt idx="64">
                  <c:v>-4.2408401272856699E-3</c:v>
                </c:pt>
                <c:pt idx="65">
                  <c:v>-3.5676220759558702E-2</c:v>
                </c:pt>
                <c:pt idx="66">
                  <c:v>-1.8482684204911601E-2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B5-4B60-8E1B-E055E21C0B33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</c:formatCode>
                <c:ptCount val="68"/>
                <c:pt idx="0">
                  <c:v>-3.82452798506327E-15</c:v>
                </c:pt>
                <c:pt idx="1">
                  <c:v>-4.7761183263065804E-15</c:v>
                </c:pt>
                <c:pt idx="2">
                  <c:v>-3.9592532971499599E-15</c:v>
                </c:pt>
                <c:pt idx="3">
                  <c:v>-4.6656216943090304E-15</c:v>
                </c:pt>
                <c:pt idx="4">
                  <c:v>2.38640391248333E-2</c:v>
                </c:pt>
                <c:pt idx="5">
                  <c:v>2.7200391130327399E-2</c:v>
                </c:pt>
                <c:pt idx="6">
                  <c:v>1.45115019178013E-2</c:v>
                </c:pt>
                <c:pt idx="7">
                  <c:v>6.9020475569436497E-3</c:v>
                </c:pt>
                <c:pt idx="8">
                  <c:v>1.9716201507600801E-2</c:v>
                </c:pt>
                <c:pt idx="9">
                  <c:v>5.9763775295607197E-3</c:v>
                </c:pt>
                <c:pt idx="10">
                  <c:v>-1.3989517035623299E-2</c:v>
                </c:pt>
                <c:pt idx="11">
                  <c:v>-2.06877328246657E-3</c:v>
                </c:pt>
                <c:pt idx="12">
                  <c:v>7.3852652981611297E-3</c:v>
                </c:pt>
                <c:pt idx="13">
                  <c:v>2.00680126157292E-2</c:v>
                </c:pt>
                <c:pt idx="14">
                  <c:v>3.1424407927767697E-2</c:v>
                </c:pt>
                <c:pt idx="15">
                  <c:v>-1.7733212816796701E-3</c:v>
                </c:pt>
                <c:pt idx="16">
                  <c:v>-1.28474672198592E-2</c:v>
                </c:pt>
                <c:pt idx="17">
                  <c:v>-1.44179226512904E-2</c:v>
                </c:pt>
                <c:pt idx="18">
                  <c:v>-1.3109601347184901E-2</c:v>
                </c:pt>
                <c:pt idx="19">
                  <c:v>-1.29407270920612E-2</c:v>
                </c:pt>
                <c:pt idx="20">
                  <c:v>-3.3565681443372998E-3</c:v>
                </c:pt>
                <c:pt idx="21">
                  <c:v>4.8401467666106196E-3</c:v>
                </c:pt>
                <c:pt idx="22">
                  <c:v>-4.9839973723782103E-3</c:v>
                </c:pt>
                <c:pt idx="23">
                  <c:v>-1.0813045013817199E-3</c:v>
                </c:pt>
                <c:pt idx="24">
                  <c:v>5.3106546481543199E-3</c:v>
                </c:pt>
                <c:pt idx="25">
                  <c:v>1.17372313631267E-2</c:v>
                </c:pt>
                <c:pt idx="26">
                  <c:v>2.58274979811727E-2</c:v>
                </c:pt>
                <c:pt idx="27">
                  <c:v>5.26940860685432E-3</c:v>
                </c:pt>
                <c:pt idx="28">
                  <c:v>1.8187361170142899E-2</c:v>
                </c:pt>
                <c:pt idx="29">
                  <c:v>2.3476193488177002E-2</c:v>
                </c:pt>
                <c:pt idx="30">
                  <c:v>8.2170303647824908E-3</c:v>
                </c:pt>
                <c:pt idx="31">
                  <c:v>2.2328105845015399E-2</c:v>
                </c:pt>
                <c:pt idx="32">
                  <c:v>3.4096377130895801E-3</c:v>
                </c:pt>
                <c:pt idx="33">
                  <c:v>6.3453131140163797E-3</c:v>
                </c:pt>
                <c:pt idx="34">
                  <c:v>3.2889333847415502E-3</c:v>
                </c:pt>
                <c:pt idx="35">
                  <c:v>-4.1900405047257698E-3</c:v>
                </c:pt>
                <c:pt idx="36">
                  <c:v>-4.8741228053916204E-3</c:v>
                </c:pt>
                <c:pt idx="37">
                  <c:v>-7.6189249611582502E-3</c:v>
                </c:pt>
                <c:pt idx="38">
                  <c:v>-9.8399896061041603E-3</c:v>
                </c:pt>
                <c:pt idx="39">
                  <c:v>5.2703157904662899E-3</c:v>
                </c:pt>
                <c:pt idx="40">
                  <c:v>-5.9117569684508601E-3</c:v>
                </c:pt>
                <c:pt idx="41">
                  <c:v>-1.81037665541086E-2</c:v>
                </c:pt>
                <c:pt idx="42">
                  <c:v>-1.6843785431095999E-2</c:v>
                </c:pt>
                <c:pt idx="43">
                  <c:v>-2.408745619022E-2</c:v>
                </c:pt>
                <c:pt idx="44">
                  <c:v>-2.46821073500068E-2</c:v>
                </c:pt>
                <c:pt idx="45">
                  <c:v>-1.38839713128849E-2</c:v>
                </c:pt>
                <c:pt idx="46">
                  <c:v>-2.6042349751849599E-2</c:v>
                </c:pt>
                <c:pt idx="47">
                  <c:v>-6.0925785266572104E-3</c:v>
                </c:pt>
                <c:pt idx="48">
                  <c:v>-1.5936370756721201E-2</c:v>
                </c:pt>
                <c:pt idx="49">
                  <c:v>5.2174775087707301E-4</c:v>
                </c:pt>
                <c:pt idx="50">
                  <c:v>1.1910533183139E-2</c:v>
                </c:pt>
                <c:pt idx="51">
                  <c:v>2.26768858903286E-2</c:v>
                </c:pt>
                <c:pt idx="52">
                  <c:v>1.94497562408786E-2</c:v>
                </c:pt>
                <c:pt idx="53">
                  <c:v>1.31401793492093E-2</c:v>
                </c:pt>
                <c:pt idx="54">
                  <c:v>-3.0152436346291601E-2</c:v>
                </c:pt>
                <c:pt idx="55">
                  <c:v>-3.40473937051868E-2</c:v>
                </c:pt>
                <c:pt idx="56">
                  <c:v>-2.1969341651982301E-2</c:v>
                </c:pt>
                <c:pt idx="57">
                  <c:v>-2.6758316678113501E-3</c:v>
                </c:pt>
                <c:pt idx="58">
                  <c:v>2.31306302751468E-2</c:v>
                </c:pt>
                <c:pt idx="59">
                  <c:v>4.0300245939031198E-2</c:v>
                </c:pt>
                <c:pt idx="60">
                  <c:v>1.47655919143206E-2</c:v>
                </c:pt>
                <c:pt idx="61">
                  <c:v>5.1707779408656203E-3</c:v>
                </c:pt>
                <c:pt idx="62">
                  <c:v>-5.4223978143280597E-3</c:v>
                </c:pt>
                <c:pt idx="63">
                  <c:v>-8.5910144321421893E-3</c:v>
                </c:pt>
                <c:pt idx="64">
                  <c:v>-2.3119289769440401E-2</c:v>
                </c:pt>
                <c:pt idx="65">
                  <c:v>-2.2861864050057999E-2</c:v>
                </c:pt>
                <c:pt idx="66">
                  <c:v>-1.2157127543457E-2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B5-4B60-8E1B-E055E21C0B33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</c:formatCode>
                <c:ptCount val="68"/>
                <c:pt idx="0">
                  <c:v>-3.25006733727786E-15</c:v>
                </c:pt>
                <c:pt idx="1">
                  <c:v>-3.8123966122048899E-15</c:v>
                </c:pt>
                <c:pt idx="2">
                  <c:v>-2.8885303618880198E-15</c:v>
                </c:pt>
                <c:pt idx="3">
                  <c:v>-3.2465390554728601E-15</c:v>
                </c:pt>
                <c:pt idx="4">
                  <c:v>6.42723430201699E-3</c:v>
                </c:pt>
                <c:pt idx="5">
                  <c:v>2.1695584909056199E-2</c:v>
                </c:pt>
                <c:pt idx="6">
                  <c:v>1.72733308562532E-2</c:v>
                </c:pt>
                <c:pt idx="7">
                  <c:v>1.04010412660913E-2</c:v>
                </c:pt>
                <c:pt idx="8">
                  <c:v>2.1296758287659201E-2</c:v>
                </c:pt>
                <c:pt idx="9">
                  <c:v>7.5489939417762199E-3</c:v>
                </c:pt>
                <c:pt idx="10">
                  <c:v>-1.20280874226217E-2</c:v>
                </c:pt>
                <c:pt idx="11">
                  <c:v>-2.5057468595976102E-3</c:v>
                </c:pt>
                <c:pt idx="12">
                  <c:v>7.72928275918024E-3</c:v>
                </c:pt>
                <c:pt idx="13">
                  <c:v>1.9483384074450098E-2</c:v>
                </c:pt>
                <c:pt idx="14">
                  <c:v>2.84781577650315E-2</c:v>
                </c:pt>
                <c:pt idx="15">
                  <c:v>-3.4547658667141001E-3</c:v>
                </c:pt>
                <c:pt idx="16">
                  <c:v>-1.6698406972845001E-2</c:v>
                </c:pt>
                <c:pt idx="17">
                  <c:v>-1.6323701097298901E-2</c:v>
                </c:pt>
                <c:pt idx="18">
                  <c:v>-1.5735684586260599E-2</c:v>
                </c:pt>
                <c:pt idx="19">
                  <c:v>-1.55745744885283E-2</c:v>
                </c:pt>
                <c:pt idx="20">
                  <c:v>-6.9603588650439096E-3</c:v>
                </c:pt>
                <c:pt idx="21">
                  <c:v>1.24040170057407E-3</c:v>
                </c:pt>
                <c:pt idx="22">
                  <c:v>-7.8528720969830695E-3</c:v>
                </c:pt>
                <c:pt idx="23">
                  <c:v>-2.5208478617714798E-3</c:v>
                </c:pt>
                <c:pt idx="24">
                  <c:v>1.5121663349599501E-3</c:v>
                </c:pt>
                <c:pt idx="25">
                  <c:v>6.7854201947896197E-3</c:v>
                </c:pt>
                <c:pt idx="26">
                  <c:v>1.9652119037593299E-2</c:v>
                </c:pt>
                <c:pt idx="27">
                  <c:v>2.5843991118115E-3</c:v>
                </c:pt>
                <c:pt idx="28">
                  <c:v>1.4218391060141101E-2</c:v>
                </c:pt>
                <c:pt idx="29">
                  <c:v>1.8343151751158401E-2</c:v>
                </c:pt>
                <c:pt idx="30">
                  <c:v>6.0117168753340599E-3</c:v>
                </c:pt>
                <c:pt idx="31">
                  <c:v>1.7051176755570101E-2</c:v>
                </c:pt>
                <c:pt idx="32">
                  <c:v>1.44002475135532E-3</c:v>
                </c:pt>
                <c:pt idx="33">
                  <c:v>3.96403913493163E-3</c:v>
                </c:pt>
                <c:pt idx="34">
                  <c:v>3.0249741357696899E-4</c:v>
                </c:pt>
                <c:pt idx="35">
                  <c:v>-6.2274163937127303E-3</c:v>
                </c:pt>
                <c:pt idx="36">
                  <c:v>-5.82399432526607E-3</c:v>
                </c:pt>
                <c:pt idx="37">
                  <c:v>-8.0956244474725495E-3</c:v>
                </c:pt>
                <c:pt idx="38">
                  <c:v>-9.2573604479976607E-3</c:v>
                </c:pt>
                <c:pt idx="39">
                  <c:v>3.8403497835271701E-3</c:v>
                </c:pt>
                <c:pt idx="40">
                  <c:v>-6.36678073010645E-3</c:v>
                </c:pt>
                <c:pt idx="41">
                  <c:v>-1.5750892386583899E-2</c:v>
                </c:pt>
                <c:pt idx="42">
                  <c:v>-1.5296824507966199E-2</c:v>
                </c:pt>
                <c:pt idx="43">
                  <c:v>-2.2261519887800198E-2</c:v>
                </c:pt>
                <c:pt idx="44">
                  <c:v>-2.2727698961721599E-2</c:v>
                </c:pt>
                <c:pt idx="45">
                  <c:v>-1.32759479435059E-2</c:v>
                </c:pt>
                <c:pt idx="46">
                  <c:v>-2.33666265960993E-2</c:v>
                </c:pt>
                <c:pt idx="47">
                  <c:v>-6.0286032605031603E-3</c:v>
                </c:pt>
                <c:pt idx="48">
                  <c:v>-1.4399154016329499E-2</c:v>
                </c:pt>
                <c:pt idx="49">
                  <c:v>-1.2312310396587599E-3</c:v>
                </c:pt>
                <c:pt idx="50">
                  <c:v>6.8600779577284799E-3</c:v>
                </c:pt>
                <c:pt idx="51">
                  <c:v>1.4843075857914299E-2</c:v>
                </c:pt>
                <c:pt idx="52">
                  <c:v>1.0654997859662001E-2</c:v>
                </c:pt>
                <c:pt idx="53">
                  <c:v>7.4290895971492396E-3</c:v>
                </c:pt>
                <c:pt idx="54">
                  <c:v>-2.6110892034707098E-2</c:v>
                </c:pt>
                <c:pt idx="55">
                  <c:v>-2.8080578158102401E-2</c:v>
                </c:pt>
                <c:pt idx="56">
                  <c:v>-1.83518139173534E-2</c:v>
                </c:pt>
                <c:pt idx="57">
                  <c:v>8.9280170921685401E-3</c:v>
                </c:pt>
                <c:pt idx="58">
                  <c:v>3.9742186715325797E-2</c:v>
                </c:pt>
                <c:pt idx="59">
                  <c:v>8.1452138550923703E-3</c:v>
                </c:pt>
                <c:pt idx="60">
                  <c:v>1.2746187534520399E-2</c:v>
                </c:pt>
                <c:pt idx="61">
                  <c:v>-4.01373117988144E-3</c:v>
                </c:pt>
                <c:pt idx="62">
                  <c:v>-5.7844490735295996E-3</c:v>
                </c:pt>
                <c:pt idx="63">
                  <c:v>-2.1796390741324199E-2</c:v>
                </c:pt>
                <c:pt idx="64">
                  <c:v>-1.32158097405966E-2</c:v>
                </c:pt>
                <c:pt idx="65">
                  <c:v>-1.5259031669921101E-2</c:v>
                </c:pt>
                <c:pt idx="66">
                  <c:v>-5.8524159786189998E-3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B5-4B60-8E1B-E055E21C0B33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</c:formatCode>
                <c:ptCount val="68"/>
                <c:pt idx="0">
                  <c:v>-2.4845698980406498E-15</c:v>
                </c:pt>
                <c:pt idx="1">
                  <c:v>-2.5269650566543102E-15</c:v>
                </c:pt>
                <c:pt idx="2">
                  <c:v>-1.8020480672583499E-15</c:v>
                </c:pt>
                <c:pt idx="3">
                  <c:v>-2.06421647796101E-15</c:v>
                </c:pt>
                <c:pt idx="4">
                  <c:v>4.7491528835860702E-3</c:v>
                </c:pt>
                <c:pt idx="5">
                  <c:v>2.0473859939250001E-2</c:v>
                </c:pt>
                <c:pt idx="6">
                  <c:v>1.4855620296338801E-2</c:v>
                </c:pt>
                <c:pt idx="7">
                  <c:v>1.15788077846075E-2</c:v>
                </c:pt>
                <c:pt idx="8">
                  <c:v>1.761825356611E-2</c:v>
                </c:pt>
                <c:pt idx="9">
                  <c:v>5.8323897679328799E-3</c:v>
                </c:pt>
                <c:pt idx="10">
                  <c:v>-9.0953215606401003E-3</c:v>
                </c:pt>
                <c:pt idx="11">
                  <c:v>-2.7252132216555001E-3</c:v>
                </c:pt>
                <c:pt idx="12">
                  <c:v>8.4887596903045395E-3</c:v>
                </c:pt>
                <c:pt idx="13">
                  <c:v>1.8442797033485399E-2</c:v>
                </c:pt>
                <c:pt idx="14">
                  <c:v>2.5735527769219599E-2</c:v>
                </c:pt>
                <c:pt idx="15">
                  <c:v>-3.3335034823260999E-3</c:v>
                </c:pt>
                <c:pt idx="16">
                  <c:v>-1.5538949416107801E-2</c:v>
                </c:pt>
                <c:pt idx="17">
                  <c:v>-1.58730229547689E-2</c:v>
                </c:pt>
                <c:pt idx="18">
                  <c:v>-1.5820559235370599E-2</c:v>
                </c:pt>
                <c:pt idx="19">
                  <c:v>-1.5643877008115498E-2</c:v>
                </c:pt>
                <c:pt idx="20">
                  <c:v>-7.7959018512562201E-3</c:v>
                </c:pt>
                <c:pt idx="21">
                  <c:v>-1.2889374624605199E-3</c:v>
                </c:pt>
                <c:pt idx="22">
                  <c:v>-9.2651156479417792E-3</c:v>
                </c:pt>
                <c:pt idx="23">
                  <c:v>-4.4467807962507398E-3</c:v>
                </c:pt>
                <c:pt idx="24">
                  <c:v>-5.0207309344443504E-4</c:v>
                </c:pt>
                <c:pt idx="25">
                  <c:v>4.1764029214087098E-3</c:v>
                </c:pt>
                <c:pt idx="26">
                  <c:v>1.5460289927887999E-2</c:v>
                </c:pt>
                <c:pt idx="27">
                  <c:v>1.67441029355589E-3</c:v>
                </c:pt>
                <c:pt idx="28">
                  <c:v>1.1721127858108899E-2</c:v>
                </c:pt>
                <c:pt idx="29">
                  <c:v>1.45496978630913E-2</c:v>
                </c:pt>
                <c:pt idx="30">
                  <c:v>4.4184659474622197E-3</c:v>
                </c:pt>
                <c:pt idx="31">
                  <c:v>1.3392111807329399E-2</c:v>
                </c:pt>
                <c:pt idx="32">
                  <c:v>1.2567697456115201E-5</c:v>
                </c:pt>
                <c:pt idx="33">
                  <c:v>2.3789635973619498E-3</c:v>
                </c:pt>
                <c:pt idx="34">
                  <c:v>-1.7754652258318499E-3</c:v>
                </c:pt>
                <c:pt idx="35">
                  <c:v>-7.7083415792309198E-3</c:v>
                </c:pt>
                <c:pt idx="36">
                  <c:v>-6.7020924432843196E-3</c:v>
                </c:pt>
                <c:pt idx="37">
                  <c:v>-8.7374120504347796E-3</c:v>
                </c:pt>
                <c:pt idx="38">
                  <c:v>-9.2524505799221994E-3</c:v>
                </c:pt>
                <c:pt idx="39">
                  <c:v>2.28523677754969E-3</c:v>
                </c:pt>
                <c:pt idx="40">
                  <c:v>-6.4466554363746698E-3</c:v>
                </c:pt>
                <c:pt idx="41">
                  <c:v>-1.3137501851749901E-2</c:v>
                </c:pt>
                <c:pt idx="42">
                  <c:v>-1.3457264156163801E-2</c:v>
                </c:pt>
                <c:pt idx="43">
                  <c:v>-1.9428840098438802E-2</c:v>
                </c:pt>
                <c:pt idx="44">
                  <c:v>-1.96194498768506E-2</c:v>
                </c:pt>
                <c:pt idx="45">
                  <c:v>-1.2405590356812201E-2</c:v>
                </c:pt>
                <c:pt idx="46">
                  <c:v>-2.0263573143752201E-2</c:v>
                </c:pt>
                <c:pt idx="47">
                  <c:v>-5.8334468179663396E-3</c:v>
                </c:pt>
                <c:pt idx="48">
                  <c:v>-1.2414623617349199E-2</c:v>
                </c:pt>
                <c:pt idx="49">
                  <c:v>-1.74963522073951E-3</c:v>
                </c:pt>
                <c:pt idx="50">
                  <c:v>3.50231375846449E-3</c:v>
                </c:pt>
                <c:pt idx="51">
                  <c:v>8.9871566327449706E-3</c:v>
                </c:pt>
                <c:pt idx="52">
                  <c:v>5.3198716850731201E-3</c:v>
                </c:pt>
                <c:pt idx="53">
                  <c:v>3.9739709928798602E-3</c:v>
                </c:pt>
                <c:pt idx="54">
                  <c:v>-2.2055694261354401E-2</c:v>
                </c:pt>
                <c:pt idx="55">
                  <c:v>-2.2753427647530699E-2</c:v>
                </c:pt>
                <c:pt idx="56">
                  <c:v>2.6136925326860302E-3</c:v>
                </c:pt>
                <c:pt idx="57">
                  <c:v>2.72630324219055E-2</c:v>
                </c:pt>
                <c:pt idx="58">
                  <c:v>1.11669829822929E-2</c:v>
                </c:pt>
                <c:pt idx="59">
                  <c:v>5.9915565741759597E-3</c:v>
                </c:pt>
                <c:pt idx="60">
                  <c:v>2.8924204517759098E-3</c:v>
                </c:pt>
                <c:pt idx="61">
                  <c:v>-2.90693712937068E-3</c:v>
                </c:pt>
                <c:pt idx="62">
                  <c:v>-1.4961585912818201E-2</c:v>
                </c:pt>
                <c:pt idx="63">
                  <c:v>-1.1597694335807899E-2</c:v>
                </c:pt>
                <c:pt idx="64">
                  <c:v>-7.6369898242944299E-3</c:v>
                </c:pt>
                <c:pt idx="65">
                  <c:v>-8.0980005813044691E-3</c:v>
                </c:pt>
                <c:pt idx="66">
                  <c:v>-3.2937908317254199E-3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B5-4B60-8E1B-E055E21C0B33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</c:formatCode>
                <c:ptCount val="68"/>
                <c:pt idx="0">
                  <c:v>-2.63741954753108E-16</c:v>
                </c:pt>
                <c:pt idx="1">
                  <c:v>-2.4100112601369101E-16</c:v>
                </c:pt>
                <c:pt idx="2">
                  <c:v>2.77251862471945E-17</c:v>
                </c:pt>
                <c:pt idx="3">
                  <c:v>-1.9727100801273601E-16</c:v>
                </c:pt>
                <c:pt idx="4">
                  <c:v>4.8688031840390502E-3</c:v>
                </c:pt>
                <c:pt idx="5">
                  <c:v>2.2781570813233301E-2</c:v>
                </c:pt>
                <c:pt idx="6">
                  <c:v>1.73607111818792E-2</c:v>
                </c:pt>
                <c:pt idx="7">
                  <c:v>1.47258127515391E-2</c:v>
                </c:pt>
                <c:pt idx="8">
                  <c:v>1.8662960536027499E-2</c:v>
                </c:pt>
                <c:pt idx="9">
                  <c:v>7.27113006236058E-3</c:v>
                </c:pt>
                <c:pt idx="10">
                  <c:v>-7.4111867818483102E-3</c:v>
                </c:pt>
                <c:pt idx="11">
                  <c:v>-2.6090900674959699E-3</c:v>
                </c:pt>
                <c:pt idx="12">
                  <c:v>8.0079965605882198E-3</c:v>
                </c:pt>
                <c:pt idx="13">
                  <c:v>1.78957054776391E-2</c:v>
                </c:pt>
                <c:pt idx="14">
                  <c:v>2.31709975826155E-2</c:v>
                </c:pt>
                <c:pt idx="15">
                  <c:v>-4.0983190522255897E-3</c:v>
                </c:pt>
                <c:pt idx="16">
                  <c:v>-1.35512854039562E-2</c:v>
                </c:pt>
                <c:pt idx="17">
                  <c:v>-1.4198597703980499E-2</c:v>
                </c:pt>
                <c:pt idx="18">
                  <c:v>-1.4901572920317799E-2</c:v>
                </c:pt>
                <c:pt idx="19">
                  <c:v>-1.4838968477251999E-2</c:v>
                </c:pt>
                <c:pt idx="20">
                  <c:v>-7.7673557517737501E-3</c:v>
                </c:pt>
                <c:pt idx="21">
                  <c:v>-2.9267718725164301E-3</c:v>
                </c:pt>
                <c:pt idx="22">
                  <c:v>-9.4139004550053001E-3</c:v>
                </c:pt>
                <c:pt idx="23">
                  <c:v>-4.9134828316064602E-3</c:v>
                </c:pt>
                <c:pt idx="24">
                  <c:v>-1.63189364510644E-3</c:v>
                </c:pt>
                <c:pt idx="25">
                  <c:v>2.2782925008483202E-3</c:v>
                </c:pt>
                <c:pt idx="26">
                  <c:v>1.15825236752979E-2</c:v>
                </c:pt>
                <c:pt idx="27">
                  <c:v>-7.93694701661729E-4</c:v>
                </c:pt>
                <c:pt idx="28">
                  <c:v>7.5540169389795003E-3</c:v>
                </c:pt>
                <c:pt idx="29">
                  <c:v>1.02874642415656E-2</c:v>
                </c:pt>
                <c:pt idx="30">
                  <c:v>2.5955655482279199E-3</c:v>
                </c:pt>
                <c:pt idx="31">
                  <c:v>9.6640638204375899E-3</c:v>
                </c:pt>
                <c:pt idx="32">
                  <c:v>-2.2356307892485898E-3</c:v>
                </c:pt>
                <c:pt idx="33">
                  <c:v>-6.7399137956840804E-4</c:v>
                </c:pt>
                <c:pt idx="34">
                  <c:v>-3.8750120908195101E-3</c:v>
                </c:pt>
                <c:pt idx="35">
                  <c:v>-8.7016960420974992E-3</c:v>
                </c:pt>
                <c:pt idx="36">
                  <c:v>-7.3758496218715996E-3</c:v>
                </c:pt>
                <c:pt idx="37">
                  <c:v>-8.4607272454566493E-3</c:v>
                </c:pt>
                <c:pt idx="38">
                  <c:v>-8.4099722107944305E-3</c:v>
                </c:pt>
                <c:pt idx="39">
                  <c:v>1.58215500634023E-3</c:v>
                </c:pt>
                <c:pt idx="40">
                  <c:v>-5.8860757855745101E-3</c:v>
                </c:pt>
                <c:pt idx="41">
                  <c:v>-9.9376661046039708E-3</c:v>
                </c:pt>
                <c:pt idx="42">
                  <c:v>-1.0955442406345601E-2</c:v>
                </c:pt>
                <c:pt idx="43">
                  <c:v>-1.5797211224214999E-2</c:v>
                </c:pt>
                <c:pt idx="44">
                  <c:v>-1.60986447465888E-2</c:v>
                </c:pt>
                <c:pt idx="45">
                  <c:v>-1.08070418674963E-2</c:v>
                </c:pt>
                <c:pt idx="46">
                  <c:v>-1.7810862391938999E-2</c:v>
                </c:pt>
                <c:pt idx="47">
                  <c:v>-6.3113752544428697E-3</c:v>
                </c:pt>
                <c:pt idx="48">
                  <c:v>-1.1429923739358401E-2</c:v>
                </c:pt>
                <c:pt idx="49">
                  <c:v>-3.30540605986756E-3</c:v>
                </c:pt>
                <c:pt idx="50">
                  <c:v>7.0669299155421599E-4</c:v>
                </c:pt>
                <c:pt idx="51">
                  <c:v>4.3231284601443799E-3</c:v>
                </c:pt>
                <c:pt idx="52">
                  <c:v>1.0304913934177299E-3</c:v>
                </c:pt>
                <c:pt idx="53">
                  <c:v>1.14412389147376E-3</c:v>
                </c:pt>
                <c:pt idx="54">
                  <c:v>-1.9951832587264601E-2</c:v>
                </c:pt>
                <c:pt idx="55">
                  <c:v>-1.9847768355553099E-2</c:v>
                </c:pt>
                <c:pt idx="56">
                  <c:v>2.04851648721735E-2</c:v>
                </c:pt>
                <c:pt idx="57">
                  <c:v>3.5348685536075201E-3</c:v>
                </c:pt>
                <c:pt idx="58">
                  <c:v>7.8201314869196792E-3</c:v>
                </c:pt>
                <c:pt idx="59">
                  <c:v>-2.4869440103947901E-3</c:v>
                </c:pt>
                <c:pt idx="60">
                  <c:v>3.81324182105971E-3</c:v>
                </c:pt>
                <c:pt idx="61">
                  <c:v>-8.63401377754653E-3</c:v>
                </c:pt>
                <c:pt idx="62">
                  <c:v>-5.3626113645082402E-3</c:v>
                </c:pt>
                <c:pt idx="63">
                  <c:v>-5.8128839275354898E-3</c:v>
                </c:pt>
                <c:pt idx="64">
                  <c:v>-1.9723235548954401E-3</c:v>
                </c:pt>
                <c:pt idx="65">
                  <c:v>-4.9361232806307302E-3</c:v>
                </c:pt>
                <c:pt idx="66">
                  <c:v>1.1952302463265601E-3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B5-4B60-8E1B-E055E21C0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EA Natural Rate of Interest (r*) with and without Forward Guidance, 1999–2024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3.3912307183167001</c:v>
                </c:pt>
                <c:pt idx="8">
                  <c:v>3.5813015970331299</c:v>
                </c:pt>
                <c:pt idx="9">
                  <c:v>3.9117941749643101</c:v>
                </c:pt>
                <c:pt idx="10">
                  <c:v>3.9810049166490602</c:v>
                </c:pt>
                <c:pt idx="11">
                  <c:v>4.3122355418724503</c:v>
                </c:pt>
                <c:pt idx="12">
                  <c:v>4.6226209767873003</c:v>
                </c:pt>
                <c:pt idx="13">
                  <c:v>4.8395071348194802</c:v>
                </c:pt>
                <c:pt idx="14">
                  <c:v>4.9472847903080801</c:v>
                </c:pt>
                <c:pt idx="15">
                  <c:v>5.14708847731504</c:v>
                </c:pt>
                <c:pt idx="16">
                  <c:v>5.2622071993398603</c:v>
                </c:pt>
                <c:pt idx="17">
                  <c:v>4.9109853093918696</c:v>
                </c:pt>
                <c:pt idx="18">
                  <c:v>4.56359651585415</c:v>
                </c:pt>
                <c:pt idx="19">
                  <c:v>4.49725711680908</c:v>
                </c:pt>
                <c:pt idx="20">
                  <c:v>4.5252939623011503</c:v>
                </c:pt>
                <c:pt idx="21">
                  <c:v>4.6555954453607997</c:v>
                </c:pt>
                <c:pt idx="22">
                  <c:v>4.7436669636717301</c:v>
                </c:pt>
                <c:pt idx="23">
                  <c:v>4.99340559054792</c:v>
                </c:pt>
                <c:pt idx="24">
                  <c:v>5.0826158730258504</c:v>
                </c:pt>
                <c:pt idx="25">
                  <c:v>5.25017130051606</c:v>
                </c:pt>
                <c:pt idx="26">
                  <c:v>5.1944152212486303</c:v>
                </c:pt>
                <c:pt idx="27">
                  <c:v>4.9920876301502597</c:v>
                </c:pt>
                <c:pt idx="28">
                  <c:v>5.0407105656391096</c:v>
                </c:pt>
                <c:pt idx="29">
                  <c:v>5.0428910947273602</c:v>
                </c:pt>
                <c:pt idx="30">
                  <c:v>4.7498022154550297</c:v>
                </c:pt>
                <c:pt idx="31">
                  <c:v>4.8299228100712002</c:v>
                </c:pt>
                <c:pt idx="32">
                  <c:v>5.0237955449770402</c:v>
                </c:pt>
                <c:pt idx="33">
                  <c:v>5.1334430371393998</c:v>
                </c:pt>
                <c:pt idx="34">
                  <c:v>4.9088589838822196</c:v>
                </c:pt>
                <c:pt idx="35">
                  <c:v>5.5246594200671604</c:v>
                </c:pt>
                <c:pt idx="36">
                  <c:v>5.5701864390484399</c:v>
                </c:pt>
                <c:pt idx="37">
                  <c:v>6.0209299196317403</c:v>
                </c:pt>
                <c:pt idx="38">
                  <c:v>6.1916540359916397</c:v>
                </c:pt>
                <c:pt idx="39">
                  <c:v>5.9917750163566001</c:v>
                </c:pt>
                <c:pt idx="40">
                  <c:v>5.9843623030276403</c:v>
                </c:pt>
                <c:pt idx="41">
                  <c:v>6.2167793696706202</c:v>
                </c:pt>
                <c:pt idx="42">
                  <c:v>6.38020857852477</c:v>
                </c:pt>
                <c:pt idx="43">
                  <c:v>6.9189670344601302</c:v>
                </c:pt>
                <c:pt idx="44">
                  <c:v>6.9937899249348296</c:v>
                </c:pt>
                <c:pt idx="45">
                  <c:v>6.7710537730453701</c:v>
                </c:pt>
                <c:pt idx="46">
                  <c:v>6.5747728844257498</c:v>
                </c:pt>
                <c:pt idx="47">
                  <c:v>6.4761318337058702</c:v>
                </c:pt>
                <c:pt idx="48">
                  <c:v>6.2277709225216897</c:v>
                </c:pt>
                <c:pt idx="49">
                  <c:v>6.0422802634374504</c:v>
                </c:pt>
                <c:pt idx="50">
                  <c:v>5.8209103562660696</c:v>
                </c:pt>
                <c:pt idx="51">
                  <c:v>5.8714181656728401</c:v>
                </c:pt>
                <c:pt idx="52">
                  <c:v>5.90645221091573</c:v>
                </c:pt>
                <c:pt idx="53">
                  <c:v>5.8585972713302699</c:v>
                </c:pt>
                <c:pt idx="54">
                  <c:v>5.6983306499194697</c:v>
                </c:pt>
                <c:pt idx="55">
                  <c:v>5.4282390279527704</c:v>
                </c:pt>
                <c:pt idx="56">
                  <c:v>5.4757999042995698</c:v>
                </c:pt>
                <c:pt idx="57">
                  <c:v>5.3539247355172304</c:v>
                </c:pt>
                <c:pt idx="58">
                  <c:v>5.1773190221250198</c:v>
                </c:pt>
                <c:pt idx="59">
                  <c:v>5.1959773975017498</c:v>
                </c:pt>
                <c:pt idx="60">
                  <c:v>5.0747496990680903</c:v>
                </c:pt>
                <c:pt idx="61">
                  <c:v>4.8661236967541903</c:v>
                </c:pt>
                <c:pt idx="62">
                  <c:v>4.6208836334647101</c:v>
                </c:pt>
                <c:pt idx="63">
                  <c:v>4.4583461814747798</c:v>
                </c:pt>
                <c:pt idx="64">
                  <c:v>4.3480942381801198</c:v>
                </c:pt>
                <c:pt idx="65">
                  <c:v>4.4855639525300797</c:v>
                </c:pt>
                <c:pt idx="66">
                  <c:v>4.4720446721262297</c:v>
                </c:pt>
                <c:pt idx="67">
                  <c:v>4.8117764474368299</c:v>
                </c:pt>
                <c:pt idx="68">
                  <c:v>4.9395447369690002</c:v>
                </c:pt>
                <c:pt idx="69">
                  <c:v>4.9143933352873601</c:v>
                </c:pt>
                <c:pt idx="70">
                  <c:v>4.6012614506651799</c:v>
                </c:pt>
                <c:pt idx="71">
                  <c:v>4.6638689123909902</c:v>
                </c:pt>
                <c:pt idx="72">
                  <c:v>4.8629865371815804</c:v>
                </c:pt>
                <c:pt idx="73">
                  <c:v>4.8428595045744096</c:v>
                </c:pt>
                <c:pt idx="74">
                  <c:v>5.1019061652370601</c:v>
                </c:pt>
                <c:pt idx="75">
                  <c:v>5.1250862245003397</c:v>
                </c:pt>
                <c:pt idx="76">
                  <c:v>5.1466848699973804</c:v>
                </c:pt>
                <c:pt idx="77">
                  <c:v>5.3334633599482002</c:v>
                </c:pt>
                <c:pt idx="78">
                  <c:v>5.46659546895562</c:v>
                </c:pt>
                <c:pt idx="79">
                  <c:v>5.2575035736756002</c:v>
                </c:pt>
                <c:pt idx="80">
                  <c:v>5.3282846092899696</c:v>
                </c:pt>
                <c:pt idx="81">
                  <c:v>5.4354744869260898</c:v>
                </c:pt>
                <c:pt idx="82">
                  <c:v>5.2466260114430696</c:v>
                </c:pt>
                <c:pt idx="83">
                  <c:v>5.1610226922463696</c:v>
                </c:pt>
                <c:pt idx="84">
                  <c:v>5.1437832093921401</c:v>
                </c:pt>
                <c:pt idx="85">
                  <c:v>5.1137922180625601</c:v>
                </c:pt>
                <c:pt idx="86">
                  <c:v>5.01453494887717</c:v>
                </c:pt>
                <c:pt idx="87">
                  <c:v>4.8377550672403196</c:v>
                </c:pt>
                <c:pt idx="88">
                  <c:v>4.9458022458321604</c:v>
                </c:pt>
                <c:pt idx="89">
                  <c:v>4.7634897637988196</c:v>
                </c:pt>
                <c:pt idx="90">
                  <c:v>4.2106752233327196</c:v>
                </c:pt>
                <c:pt idx="91">
                  <c:v>3.9813507706514502</c:v>
                </c:pt>
                <c:pt idx="92">
                  <c:v>3.6824165423024602</c:v>
                </c:pt>
                <c:pt idx="93">
                  <c:v>3.39055539168805</c:v>
                </c:pt>
                <c:pt idx="94">
                  <c:v>3.3048337782592698</c:v>
                </c:pt>
                <c:pt idx="95">
                  <c:v>3.4212714212931798</c:v>
                </c:pt>
                <c:pt idx="96">
                  <c:v>3.5445016663303401</c:v>
                </c:pt>
                <c:pt idx="97">
                  <c:v>3.6054696667911101</c:v>
                </c:pt>
                <c:pt idx="98">
                  <c:v>3.5699170063930099</c:v>
                </c:pt>
                <c:pt idx="99">
                  <c:v>3.5207778213704599</c:v>
                </c:pt>
                <c:pt idx="100">
                  <c:v>3.20468609708267</c:v>
                </c:pt>
                <c:pt idx="101">
                  <c:v>3.1194842852550102</c:v>
                </c:pt>
                <c:pt idx="102">
                  <c:v>2.8694883720748399</c:v>
                </c:pt>
                <c:pt idx="103">
                  <c:v>2.8471828012697702</c:v>
                </c:pt>
                <c:pt idx="104">
                  <c:v>2.7534171982091098</c:v>
                </c:pt>
                <c:pt idx="105">
                  <c:v>2.4963159259040801</c:v>
                </c:pt>
                <c:pt idx="106">
                  <c:v>2.4091627298849798</c:v>
                </c:pt>
                <c:pt idx="107">
                  <c:v>2.47657177606954</c:v>
                </c:pt>
                <c:pt idx="108">
                  <c:v>2.2041487782042002</c:v>
                </c:pt>
                <c:pt idx="109">
                  <c:v>2.16018284783032</c:v>
                </c:pt>
                <c:pt idx="110">
                  <c:v>1.9340544265689199</c:v>
                </c:pt>
                <c:pt idx="111">
                  <c:v>1.7919062749805601</c:v>
                </c:pt>
                <c:pt idx="112">
                  <c:v>1.8019978866042099</c:v>
                </c:pt>
                <c:pt idx="113">
                  <c:v>1.60555367049082</c:v>
                </c:pt>
                <c:pt idx="114">
                  <c:v>1.45788743061671</c:v>
                </c:pt>
                <c:pt idx="115">
                  <c:v>1.4645607917526999</c:v>
                </c:pt>
                <c:pt idx="116">
                  <c:v>1.5151271369877599</c:v>
                </c:pt>
                <c:pt idx="117">
                  <c:v>1.50355211523553</c:v>
                </c:pt>
                <c:pt idx="118">
                  <c:v>1.51072353990404</c:v>
                </c:pt>
                <c:pt idx="119">
                  <c:v>1.4759900233730501</c:v>
                </c:pt>
                <c:pt idx="120">
                  <c:v>1.5023337100951299</c:v>
                </c:pt>
                <c:pt idx="121">
                  <c:v>1.59519921529179</c:v>
                </c:pt>
                <c:pt idx="122">
                  <c:v>1.53979013502338</c:v>
                </c:pt>
                <c:pt idx="123">
                  <c:v>1.5440780284719</c:v>
                </c:pt>
                <c:pt idx="124">
                  <c:v>1.5663088782800501</c:v>
                </c:pt>
                <c:pt idx="125">
                  <c:v>1.6154949689108</c:v>
                </c:pt>
                <c:pt idx="126">
                  <c:v>1.7417758208960199</c:v>
                </c:pt>
                <c:pt idx="127">
                  <c:v>1.7822319878350601</c:v>
                </c:pt>
                <c:pt idx="128">
                  <c:v>1.4790919957944799</c:v>
                </c:pt>
                <c:pt idx="129">
                  <c:v>1.2472342049429801</c:v>
                </c:pt>
                <c:pt idx="130">
                  <c:v>0.744287906577627</c:v>
                </c:pt>
                <c:pt idx="131">
                  <c:v>0.53597195630509697</c:v>
                </c:pt>
                <c:pt idx="132">
                  <c:v>0.765491389813723</c:v>
                </c:pt>
                <c:pt idx="133">
                  <c:v>0.97759635703857195</c:v>
                </c:pt>
                <c:pt idx="134">
                  <c:v>1.04195557619993</c:v>
                </c:pt>
                <c:pt idx="135">
                  <c:v>1.2211637845741601</c:v>
                </c:pt>
                <c:pt idx="136">
                  <c:v>1.1697606324579599</c:v>
                </c:pt>
                <c:pt idx="137">
                  <c:v>0.93477641020490199</c:v>
                </c:pt>
                <c:pt idx="138">
                  <c:v>0.64160967832027005</c:v>
                </c:pt>
                <c:pt idx="139">
                  <c:v>0.481558775397193</c:v>
                </c:pt>
                <c:pt idx="140">
                  <c:v>1.1971691240471901E-2</c:v>
                </c:pt>
                <c:pt idx="141">
                  <c:v>-0.17212353627577301</c:v>
                </c:pt>
                <c:pt idx="142">
                  <c:v>2.0842223416956001E-2</c:v>
                </c:pt>
                <c:pt idx="143">
                  <c:v>0.120809883424706</c:v>
                </c:pt>
                <c:pt idx="144">
                  <c:v>0.199700437730508</c:v>
                </c:pt>
                <c:pt idx="145">
                  <c:v>0.24480339059262701</c:v>
                </c:pt>
                <c:pt idx="146">
                  <c:v>0.18014939788964099</c:v>
                </c:pt>
                <c:pt idx="147">
                  <c:v>9.5397470423249198E-2</c:v>
                </c:pt>
                <c:pt idx="148">
                  <c:v>0.12490538352639299</c:v>
                </c:pt>
                <c:pt idx="149">
                  <c:v>-7.3391431264716103E-2</c:v>
                </c:pt>
                <c:pt idx="150">
                  <c:v>-6.91284585848599E-2</c:v>
                </c:pt>
                <c:pt idx="151">
                  <c:v>-0.25007009905416799</c:v>
                </c:pt>
                <c:pt idx="152">
                  <c:v>-0.16070103666725299</c:v>
                </c:pt>
                <c:pt idx="153">
                  <c:v>-0.17600234368885201</c:v>
                </c:pt>
                <c:pt idx="154">
                  <c:v>-0.52737972216876505</c:v>
                </c:pt>
                <c:pt idx="155">
                  <c:v>-0.46682740624066399</c:v>
                </c:pt>
                <c:pt idx="156">
                  <c:v>-0.430480615402834</c:v>
                </c:pt>
                <c:pt idx="157">
                  <c:v>-0.54219643744179002</c:v>
                </c:pt>
                <c:pt idx="158">
                  <c:v>-0.50072359777004105</c:v>
                </c:pt>
                <c:pt idx="159">
                  <c:v>-0.50533355790848</c:v>
                </c:pt>
                <c:pt idx="160">
                  <c:v>-0.662774177863796</c:v>
                </c:pt>
                <c:pt idx="161">
                  <c:v>-0.684336510339977</c:v>
                </c:pt>
                <c:pt idx="162">
                  <c:v>-0.48701742487750699</c:v>
                </c:pt>
                <c:pt idx="163">
                  <c:v>-0.40399864968246602</c:v>
                </c:pt>
                <c:pt idx="164">
                  <c:v>-0.49189400019313401</c:v>
                </c:pt>
                <c:pt idx="165">
                  <c:v>-0.56297201069402103</c:v>
                </c:pt>
                <c:pt idx="166">
                  <c:v>-0.74377563350422404</c:v>
                </c:pt>
                <c:pt idx="167">
                  <c:v>-0.78137691744166005</c:v>
                </c:pt>
                <c:pt idx="168">
                  <c:v>-0.97075344184044698</c:v>
                </c:pt>
                <c:pt idx="169">
                  <c:v>-1.2071824891491101</c:v>
                </c:pt>
                <c:pt idx="170">
                  <c:v>-1.1792010188398401</c:v>
                </c:pt>
                <c:pt idx="171">
                  <c:v>-1.12310035545766</c:v>
                </c:pt>
                <c:pt idx="172">
                  <c:v>-1.1301324377714701</c:v>
                </c:pt>
                <c:pt idx="173">
                  <c:v>-1.2620597664098001</c:v>
                </c:pt>
                <c:pt idx="174">
                  <c:v>-1.4159526254883501</c:v>
                </c:pt>
                <c:pt idx="175">
                  <c:v>-1.6462631367173199</c:v>
                </c:pt>
                <c:pt idx="176">
                  <c:v>-1.5445875780690499</c:v>
                </c:pt>
                <c:pt idx="177">
                  <c:v>-1.7026366222964999</c:v>
                </c:pt>
                <c:pt idx="178">
                  <c:v>-1.8249523714907601</c:v>
                </c:pt>
                <c:pt idx="179">
                  <c:v>-1.7102896638253899</c:v>
                </c:pt>
                <c:pt idx="180">
                  <c:v>-1.8969225535157599</c:v>
                </c:pt>
                <c:pt idx="181">
                  <c:v>-1.7720048583874</c:v>
                </c:pt>
                <c:pt idx="182">
                  <c:v>-1.8312505400928101</c:v>
                </c:pt>
                <c:pt idx="183">
                  <c:v>-1.7904162801793999</c:v>
                </c:pt>
                <c:pt idx="184">
                  <c:v>-1.7276394408065301</c:v>
                </c:pt>
                <c:pt idx="185">
                  <c:v>-1.6333108532034</c:v>
                </c:pt>
                <c:pt idx="186">
                  <c:v>-1.5548788445695301</c:v>
                </c:pt>
                <c:pt idx="187">
                  <c:v>-1.59275841345632</c:v>
                </c:pt>
                <c:pt idx="188">
                  <c:v>-1.79482435258308</c:v>
                </c:pt>
                <c:pt idx="189">
                  <c:v>-1.70766550924743</c:v>
                </c:pt>
                <c:pt idx="190">
                  <c:v>-1.5823654327982</c:v>
                </c:pt>
                <c:pt idx="191">
                  <c:v>-1.56197404790773</c:v>
                </c:pt>
                <c:pt idx="192">
                  <c:v>-1.4490866997494001</c:v>
                </c:pt>
                <c:pt idx="193">
                  <c:v>-1.3966805094778301</c:v>
                </c:pt>
                <c:pt idx="194">
                  <c:v>-1.53282053390707</c:v>
                </c:pt>
                <c:pt idx="195">
                  <c:v>-1.52639117939535</c:v>
                </c:pt>
                <c:pt idx="196">
                  <c:v>-1.9236895692020399</c:v>
                </c:pt>
                <c:pt idx="197">
                  <c:v>-1.74509235092754</c:v>
                </c:pt>
                <c:pt idx="198">
                  <c:v>-1.8590274569299701</c:v>
                </c:pt>
                <c:pt idx="199">
                  <c:v>-1.88231895816295</c:v>
                </c:pt>
                <c:pt idx="200">
                  <c:v>-1.8591259054957501</c:v>
                </c:pt>
                <c:pt idx="201">
                  <c:v>-1.86084988464353</c:v>
                </c:pt>
                <c:pt idx="202">
                  <c:v>-1.88315312975681</c:v>
                </c:pt>
                <c:pt idx="203">
                  <c:v>-1.46453156174962</c:v>
                </c:pt>
                <c:pt idx="204">
                  <c:v>-1.50798045652931</c:v>
                </c:pt>
                <c:pt idx="205">
                  <c:v>-1.48571225755939</c:v>
                </c:pt>
                <c:pt idx="206">
                  <c:v>-1.24201488803127</c:v>
                </c:pt>
                <c:pt idx="207">
                  <c:v>-0.85413147360154795</c:v>
                </c:pt>
                <c:pt idx="208">
                  <c:v>-0.57851845231552101</c:v>
                </c:pt>
                <c:pt idx="209">
                  <c:v>-0.52204601288695296</c:v>
                </c:pt>
                <c:pt idx="210">
                  <c:v>-0.342549088888703</c:v>
                </c:pt>
                <c:pt idx="211">
                  <c:v>-0.24015085421444099</c:v>
                </c:pt>
                <c:pt idx="212">
                  <c:v>-6.9306962820908202E-2</c:v>
                </c:pt>
                <c:pt idx="213">
                  <c:v>-5.4025733707088099E-3</c:v>
                </c:pt>
                <c:pt idx="214">
                  <c:v>-0.211124626839512</c:v>
                </c:pt>
                <c:pt idx="215">
                  <c:v>-0.18672941880160099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BE4-4D71-9C01-D2C487F45B57}"/>
            </c:ext>
          </c:extLst>
        </c:ser>
        <c:ser>
          <c:idx val="1"/>
          <c:order val="1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2.74215451498804</c:v>
                </c:pt>
                <c:pt idx="8">
                  <c:v>2.9430937381301101</c:v>
                </c:pt>
                <c:pt idx="9">
                  <c:v>3.2090535613006099</c:v>
                </c:pt>
                <c:pt idx="10">
                  <c:v>3.2670827850419601</c:v>
                </c:pt>
                <c:pt idx="11">
                  <c:v>3.53243411457979</c:v>
                </c:pt>
                <c:pt idx="12">
                  <c:v>3.8032280156734499</c:v>
                </c:pt>
                <c:pt idx="13">
                  <c:v>4.0375242734110603</c:v>
                </c:pt>
                <c:pt idx="14">
                  <c:v>4.12801810901097</c:v>
                </c:pt>
                <c:pt idx="15">
                  <c:v>4.3459046796996299</c:v>
                </c:pt>
                <c:pt idx="16">
                  <c:v>4.4443509372258001</c:v>
                </c:pt>
                <c:pt idx="17">
                  <c:v>4.0851828199075104</c:v>
                </c:pt>
                <c:pt idx="18">
                  <c:v>3.78683963718718</c:v>
                </c:pt>
                <c:pt idx="19">
                  <c:v>3.8062034593863299</c:v>
                </c:pt>
                <c:pt idx="20">
                  <c:v>3.8413958660788299</c:v>
                </c:pt>
                <c:pt idx="21">
                  <c:v>3.96214017792374</c:v>
                </c:pt>
                <c:pt idx="22">
                  <c:v>4.0362185880395298</c:v>
                </c:pt>
                <c:pt idx="23">
                  <c:v>4.1980711764129497</c:v>
                </c:pt>
                <c:pt idx="24">
                  <c:v>4.2698491861427303</c:v>
                </c:pt>
                <c:pt idx="25">
                  <c:v>4.4760442896721298</c:v>
                </c:pt>
                <c:pt idx="26">
                  <c:v>4.3596781709964096</c:v>
                </c:pt>
                <c:pt idx="27">
                  <c:v>4.2161304187549202</c:v>
                </c:pt>
                <c:pt idx="28">
                  <c:v>4.28585770160851</c:v>
                </c:pt>
                <c:pt idx="29">
                  <c:v>4.2962527769724703</c:v>
                </c:pt>
                <c:pt idx="30">
                  <c:v>4.03646823244922</c:v>
                </c:pt>
                <c:pt idx="31">
                  <c:v>4.1488978971592303</c:v>
                </c:pt>
                <c:pt idx="32">
                  <c:v>4.3404895653915201</c:v>
                </c:pt>
                <c:pt idx="33">
                  <c:v>4.5183584154129299</c:v>
                </c:pt>
                <c:pt idx="34">
                  <c:v>4.3730469296637304</c:v>
                </c:pt>
                <c:pt idx="35">
                  <c:v>4.9839139537624799</c:v>
                </c:pt>
                <c:pt idx="36">
                  <c:v>4.9836107094024999</c:v>
                </c:pt>
                <c:pt idx="37">
                  <c:v>5.4672924122471196</c:v>
                </c:pt>
                <c:pt idx="38">
                  <c:v>5.6824616824524403</c:v>
                </c:pt>
                <c:pt idx="39">
                  <c:v>5.4309675695573398</c:v>
                </c:pt>
                <c:pt idx="40">
                  <c:v>5.5307056038665996</c:v>
                </c:pt>
                <c:pt idx="41">
                  <c:v>5.7766890984846402</c:v>
                </c:pt>
                <c:pt idx="42">
                  <c:v>5.9297402046998</c:v>
                </c:pt>
                <c:pt idx="43">
                  <c:v>6.43231715723521</c:v>
                </c:pt>
                <c:pt idx="44">
                  <c:v>6.4938861825593204</c:v>
                </c:pt>
                <c:pt idx="45">
                  <c:v>6.28945920531398</c:v>
                </c:pt>
                <c:pt idx="46">
                  <c:v>6.1006303585246604</c:v>
                </c:pt>
                <c:pt idx="47">
                  <c:v>5.9816785496109404</c:v>
                </c:pt>
                <c:pt idx="48">
                  <c:v>5.7596343307426601</c:v>
                </c:pt>
                <c:pt idx="49">
                  <c:v>5.6033316732444103</c:v>
                </c:pt>
                <c:pt idx="50">
                  <c:v>5.3977424779505903</c:v>
                </c:pt>
                <c:pt idx="51">
                  <c:v>5.46257166914409</c:v>
                </c:pt>
                <c:pt idx="52">
                  <c:v>5.4653070107028903</c:v>
                </c:pt>
                <c:pt idx="53">
                  <c:v>5.4307582296711203</c:v>
                </c:pt>
                <c:pt idx="54">
                  <c:v>5.3069271201030102</c:v>
                </c:pt>
                <c:pt idx="55">
                  <c:v>5.0136904530672703</c:v>
                </c:pt>
                <c:pt idx="56">
                  <c:v>5.1092763422954004</c:v>
                </c:pt>
                <c:pt idx="57">
                  <c:v>5.0288259465504597</c:v>
                </c:pt>
                <c:pt idx="58">
                  <c:v>4.8761756008321697</c:v>
                </c:pt>
                <c:pt idx="59">
                  <c:v>4.8772092855719498</c:v>
                </c:pt>
                <c:pt idx="60">
                  <c:v>4.7751075244387797</c:v>
                </c:pt>
                <c:pt idx="61">
                  <c:v>4.5720834126505103</c:v>
                </c:pt>
                <c:pt idx="62">
                  <c:v>4.2948272044233597</c:v>
                </c:pt>
                <c:pt idx="63">
                  <c:v>4.1908976390827197</c:v>
                </c:pt>
                <c:pt idx="64">
                  <c:v>4.0754429186672603</c:v>
                </c:pt>
                <c:pt idx="65">
                  <c:v>4.2489762350675404</c:v>
                </c:pt>
                <c:pt idx="66">
                  <c:v>4.2429936043258802</c:v>
                </c:pt>
                <c:pt idx="67">
                  <c:v>4.6156796643934497</c:v>
                </c:pt>
                <c:pt idx="68">
                  <c:v>4.7028274380553601</c:v>
                </c:pt>
                <c:pt idx="69">
                  <c:v>4.6480047374441797</c:v>
                </c:pt>
                <c:pt idx="70">
                  <c:v>4.3220104460308102</c:v>
                </c:pt>
                <c:pt idx="71">
                  <c:v>4.3731471504358401</c:v>
                </c:pt>
                <c:pt idx="72">
                  <c:v>4.5521135463741302</c:v>
                </c:pt>
                <c:pt idx="73">
                  <c:v>4.4935218590041499</c:v>
                </c:pt>
                <c:pt idx="74">
                  <c:v>4.7261329879303604</c:v>
                </c:pt>
                <c:pt idx="75">
                  <c:v>4.7555787270056298</c:v>
                </c:pt>
                <c:pt idx="76">
                  <c:v>4.77592887011253</c:v>
                </c:pt>
                <c:pt idx="77">
                  <c:v>4.9189686079380897</c:v>
                </c:pt>
                <c:pt idx="78">
                  <c:v>5.0399040528310204</c:v>
                </c:pt>
                <c:pt idx="79">
                  <c:v>4.8456394518987604</c:v>
                </c:pt>
                <c:pt idx="80">
                  <c:v>4.9287883405209501</c:v>
                </c:pt>
                <c:pt idx="81">
                  <c:v>5.0562908784892802</c:v>
                </c:pt>
                <c:pt idx="82">
                  <c:v>4.8895907312851401</c:v>
                </c:pt>
                <c:pt idx="83">
                  <c:v>4.8856324932434196</c:v>
                </c:pt>
                <c:pt idx="84">
                  <c:v>4.8644486932943201</c:v>
                </c:pt>
                <c:pt idx="85">
                  <c:v>4.8684153970835897</c:v>
                </c:pt>
                <c:pt idx="86">
                  <c:v>4.7864291605658504</c:v>
                </c:pt>
                <c:pt idx="87">
                  <c:v>4.6189955237270297</c:v>
                </c:pt>
                <c:pt idx="88">
                  <c:v>4.72519878506042</c:v>
                </c:pt>
                <c:pt idx="89">
                  <c:v>4.5890784382933001</c:v>
                </c:pt>
                <c:pt idx="90">
                  <c:v>4.0014711659211502</c:v>
                </c:pt>
                <c:pt idx="91">
                  <c:v>3.8363491253181499</c:v>
                </c:pt>
                <c:pt idx="92">
                  <c:v>3.55989341430669</c:v>
                </c:pt>
                <c:pt idx="93">
                  <c:v>3.2885246599108102</c:v>
                </c:pt>
                <c:pt idx="94">
                  <c:v>3.2069388348026999</c:v>
                </c:pt>
                <c:pt idx="95">
                  <c:v>3.3175097510386302</c:v>
                </c:pt>
                <c:pt idx="96">
                  <c:v>3.4260231360537499</c:v>
                </c:pt>
                <c:pt idx="97">
                  <c:v>3.4537021366998299</c:v>
                </c:pt>
                <c:pt idx="98">
                  <c:v>3.4029898751179202</c:v>
                </c:pt>
                <c:pt idx="99">
                  <c:v>3.3632269614918999</c:v>
                </c:pt>
                <c:pt idx="100">
                  <c:v>3.0493386309749302</c:v>
                </c:pt>
                <c:pt idx="101">
                  <c:v>2.9772727698372701</c:v>
                </c:pt>
                <c:pt idx="102">
                  <c:v>2.7795222813001099</c:v>
                </c:pt>
                <c:pt idx="103">
                  <c:v>2.76354122561139</c:v>
                </c:pt>
                <c:pt idx="104">
                  <c:v>2.70504194550933</c:v>
                </c:pt>
                <c:pt idx="105">
                  <c:v>2.4874605793362399</c:v>
                </c:pt>
                <c:pt idx="106">
                  <c:v>2.42399547183294</c:v>
                </c:pt>
                <c:pt idx="107">
                  <c:v>2.47829608283786</c:v>
                </c:pt>
                <c:pt idx="108">
                  <c:v>2.2010721178253001</c:v>
                </c:pt>
                <c:pt idx="109">
                  <c:v>2.1547376866163099</c:v>
                </c:pt>
                <c:pt idx="110">
                  <c:v>1.9162926383605601</c:v>
                </c:pt>
                <c:pt idx="111">
                  <c:v>1.7714866748114999</c:v>
                </c:pt>
                <c:pt idx="112">
                  <c:v>1.83869038934908</c:v>
                </c:pt>
                <c:pt idx="113">
                  <c:v>1.66226748926246</c:v>
                </c:pt>
                <c:pt idx="114">
                  <c:v>1.5010859600601401</c:v>
                </c:pt>
                <c:pt idx="115">
                  <c:v>1.5365176662266899</c:v>
                </c:pt>
                <c:pt idx="116">
                  <c:v>1.57967481821172</c:v>
                </c:pt>
                <c:pt idx="117">
                  <c:v>1.55348579226122</c:v>
                </c:pt>
                <c:pt idx="118">
                  <c:v>1.5782261417894099</c:v>
                </c:pt>
                <c:pt idx="119">
                  <c:v>1.5640605188522601</c:v>
                </c:pt>
                <c:pt idx="120">
                  <c:v>1.61423634569769</c:v>
                </c:pt>
                <c:pt idx="121">
                  <c:v>1.77835687173973</c:v>
                </c:pt>
                <c:pt idx="122">
                  <c:v>1.7650034059326001</c:v>
                </c:pt>
                <c:pt idx="123">
                  <c:v>1.79465364428727</c:v>
                </c:pt>
                <c:pt idx="124">
                  <c:v>1.86752944555554</c:v>
                </c:pt>
                <c:pt idx="125">
                  <c:v>1.98299562279035</c:v>
                </c:pt>
                <c:pt idx="126">
                  <c:v>2.04747222496274</c:v>
                </c:pt>
                <c:pt idx="127">
                  <c:v>2.0770665104787698</c:v>
                </c:pt>
                <c:pt idx="128">
                  <c:v>1.7806496192175301</c:v>
                </c:pt>
                <c:pt idx="129">
                  <c:v>1.55761366847741</c:v>
                </c:pt>
                <c:pt idx="130">
                  <c:v>1.0075363177208401</c:v>
                </c:pt>
                <c:pt idx="131">
                  <c:v>0.76308702070227097</c:v>
                </c:pt>
                <c:pt idx="132">
                  <c:v>1.03114203738468</c:v>
                </c:pt>
                <c:pt idx="133">
                  <c:v>1.2329778401129901</c:v>
                </c:pt>
                <c:pt idx="134">
                  <c:v>1.33870162024801</c:v>
                </c:pt>
                <c:pt idx="135">
                  <c:v>1.5403465996281001</c:v>
                </c:pt>
                <c:pt idx="136">
                  <c:v>1.5028993964795001</c:v>
                </c:pt>
                <c:pt idx="137">
                  <c:v>1.2834160722718799</c:v>
                </c:pt>
                <c:pt idx="138">
                  <c:v>0.98582161806746504</c:v>
                </c:pt>
                <c:pt idx="139">
                  <c:v>0.856399883976104</c:v>
                </c:pt>
                <c:pt idx="140">
                  <c:v>0.353501690570307</c:v>
                </c:pt>
                <c:pt idx="141">
                  <c:v>0.15732551537516801</c:v>
                </c:pt>
                <c:pt idx="142">
                  <c:v>0.36682961892840099</c:v>
                </c:pt>
                <c:pt idx="143">
                  <c:v>0.46316894165640299</c:v>
                </c:pt>
                <c:pt idx="144">
                  <c:v>0.554421772416684</c:v>
                </c:pt>
                <c:pt idx="145">
                  <c:v>0.611579130570017</c:v>
                </c:pt>
                <c:pt idx="146">
                  <c:v>0.52038547676109403</c:v>
                </c:pt>
                <c:pt idx="147">
                  <c:v>0.46713891652530398</c:v>
                </c:pt>
                <c:pt idx="148">
                  <c:v>0.51701309335289802</c:v>
                </c:pt>
                <c:pt idx="149">
                  <c:v>0.37322618796013102</c:v>
                </c:pt>
                <c:pt idx="150">
                  <c:v>0.471265556357715</c:v>
                </c:pt>
                <c:pt idx="151">
                  <c:v>0.28023943770878201</c:v>
                </c:pt>
                <c:pt idx="152">
                  <c:v>0.47279712239224803</c:v>
                </c:pt>
                <c:pt idx="153">
                  <c:v>0.61874306967144799</c:v>
                </c:pt>
                <c:pt idx="154">
                  <c:v>0.31246553559027301</c:v>
                </c:pt>
                <c:pt idx="155">
                  <c:v>0.38081541630927901</c:v>
                </c:pt>
                <c:pt idx="156">
                  <c:v>0.407687712598305</c:v>
                </c:pt>
                <c:pt idx="157">
                  <c:v>0.20861115175155401</c:v>
                </c:pt>
                <c:pt idx="158">
                  <c:v>0.34556512412629797</c:v>
                </c:pt>
                <c:pt idx="159">
                  <c:v>0.42763001590799399</c:v>
                </c:pt>
                <c:pt idx="160">
                  <c:v>0.23383258201266599</c:v>
                </c:pt>
                <c:pt idx="161">
                  <c:v>0.15911857052046999</c:v>
                </c:pt>
                <c:pt idx="162">
                  <c:v>0.38134569899184401</c:v>
                </c:pt>
                <c:pt idx="163">
                  <c:v>0.47114142113894197</c:v>
                </c:pt>
                <c:pt idx="164">
                  <c:v>0.66944549131824804</c:v>
                </c:pt>
                <c:pt idx="165">
                  <c:v>0.78883578188565295</c:v>
                </c:pt>
                <c:pt idx="166">
                  <c:v>0.61594748654268805</c:v>
                </c:pt>
                <c:pt idx="167">
                  <c:v>0.61150081296676295</c:v>
                </c:pt>
                <c:pt idx="168">
                  <c:v>0.390112529933476</c:v>
                </c:pt>
                <c:pt idx="169">
                  <c:v>3.47676596021914E-2</c:v>
                </c:pt>
                <c:pt idx="170">
                  <c:v>4.56765668276891E-2</c:v>
                </c:pt>
                <c:pt idx="171">
                  <c:v>9.2849926871261201E-2</c:v>
                </c:pt>
                <c:pt idx="172">
                  <c:v>4.30113928886127E-2</c:v>
                </c:pt>
                <c:pt idx="173">
                  <c:v>-0.157740094603361</c:v>
                </c:pt>
                <c:pt idx="174">
                  <c:v>-0.37494478988684499</c:v>
                </c:pt>
                <c:pt idx="175">
                  <c:v>-0.74804955557097796</c:v>
                </c:pt>
                <c:pt idx="176">
                  <c:v>-0.59997319373067504</c:v>
                </c:pt>
                <c:pt idx="177">
                  <c:v>-0.84522858736850504</c:v>
                </c:pt>
                <c:pt idx="178">
                  <c:v>-1.02725414143005</c:v>
                </c:pt>
                <c:pt idx="179">
                  <c:v>-0.88885611078489002</c:v>
                </c:pt>
                <c:pt idx="180">
                  <c:v>-1.08911371293512</c:v>
                </c:pt>
                <c:pt idx="181">
                  <c:v>-0.93345831243271205</c:v>
                </c:pt>
                <c:pt idx="182">
                  <c:v>-0.99861469477974996</c:v>
                </c:pt>
                <c:pt idx="183">
                  <c:v>-0.95351659806342004</c:v>
                </c:pt>
                <c:pt idx="184">
                  <c:v>-0.89456614593367201</c:v>
                </c:pt>
                <c:pt idx="185">
                  <c:v>-0.76630844775357498</c:v>
                </c:pt>
                <c:pt idx="186">
                  <c:v>-0.66451927384548004</c:v>
                </c:pt>
                <c:pt idx="187">
                  <c:v>-0.74877031402332395</c:v>
                </c:pt>
                <c:pt idx="188">
                  <c:v>-1.0203753716853501</c:v>
                </c:pt>
                <c:pt idx="189">
                  <c:v>-0.879625939902551</c:v>
                </c:pt>
                <c:pt idx="190">
                  <c:v>-0.72142187202053498</c:v>
                </c:pt>
                <c:pt idx="191">
                  <c:v>-0.64268351086891595</c:v>
                </c:pt>
                <c:pt idx="192">
                  <c:v>-0.45379201935240998</c:v>
                </c:pt>
                <c:pt idx="193">
                  <c:v>-0.34854691771383201</c:v>
                </c:pt>
                <c:pt idx="194">
                  <c:v>-0.54943565538069905</c:v>
                </c:pt>
                <c:pt idx="195">
                  <c:v>-0.46847389469649903</c:v>
                </c:pt>
                <c:pt idx="196">
                  <c:v>-0.88139447305457197</c:v>
                </c:pt>
                <c:pt idx="197">
                  <c:v>-0.63872137024397702</c:v>
                </c:pt>
                <c:pt idx="198">
                  <c:v>-0.79346937127420503</c:v>
                </c:pt>
                <c:pt idx="199">
                  <c:v>-0.86060947731141302</c:v>
                </c:pt>
                <c:pt idx="200">
                  <c:v>-1.0539018541022001</c:v>
                </c:pt>
                <c:pt idx="201">
                  <c:v>-1.2131803610899401</c:v>
                </c:pt>
                <c:pt idx="202">
                  <c:v>-1.4500381388397601</c:v>
                </c:pt>
                <c:pt idx="203">
                  <c:v>-0.93498981093161004</c:v>
                </c:pt>
                <c:pt idx="204">
                  <c:v>-0.90521307928094696</c:v>
                </c:pt>
                <c:pt idx="205">
                  <c:v>-0.92080246551168998</c:v>
                </c:pt>
                <c:pt idx="206">
                  <c:v>-0.69644441866236795</c:v>
                </c:pt>
                <c:pt idx="207">
                  <c:v>-0.30511613184515701</c:v>
                </c:pt>
                <c:pt idx="208">
                  <c:v>-1.49822927786384E-2</c:v>
                </c:pt>
                <c:pt idx="209">
                  <c:v>-2.3541130302476801E-2</c:v>
                </c:pt>
                <c:pt idx="210">
                  <c:v>0.11896643732619</c:v>
                </c:pt>
                <c:pt idx="211">
                  <c:v>0.199004016269234</c:v>
                </c:pt>
                <c:pt idx="212">
                  <c:v>0.35275336288039999</c:v>
                </c:pt>
                <c:pt idx="213">
                  <c:v>0.370212476061338</c:v>
                </c:pt>
                <c:pt idx="214">
                  <c:v>0.145681817521187</c:v>
                </c:pt>
                <c:pt idx="215">
                  <c:v>0.1230648727618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BE4-4D71-9C01-D2C487F4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3.3912307183167001</c:v>
                </c:pt>
                <c:pt idx="8">
                  <c:v>3.5813015970331299</c:v>
                </c:pt>
                <c:pt idx="9">
                  <c:v>3.9117941749643101</c:v>
                </c:pt>
                <c:pt idx="10">
                  <c:v>3.9810049166490602</c:v>
                </c:pt>
                <c:pt idx="11">
                  <c:v>4.3122355418724503</c:v>
                </c:pt>
                <c:pt idx="12">
                  <c:v>4.6226209767873003</c:v>
                </c:pt>
                <c:pt idx="13">
                  <c:v>4.8395071348194802</c:v>
                </c:pt>
                <c:pt idx="14">
                  <c:v>4.9472847903080801</c:v>
                </c:pt>
                <c:pt idx="15">
                  <c:v>5.14708847731504</c:v>
                </c:pt>
                <c:pt idx="16">
                  <c:v>5.2622071993398603</c:v>
                </c:pt>
                <c:pt idx="17">
                  <c:v>4.9109853093918696</c:v>
                </c:pt>
                <c:pt idx="18">
                  <c:v>4.56359651585415</c:v>
                </c:pt>
                <c:pt idx="19">
                  <c:v>4.49725711680908</c:v>
                </c:pt>
                <c:pt idx="20">
                  <c:v>4.5252939623011503</c:v>
                </c:pt>
                <c:pt idx="21">
                  <c:v>4.6555954453607997</c:v>
                </c:pt>
                <c:pt idx="22">
                  <c:v>4.7436669636717301</c:v>
                </c:pt>
                <c:pt idx="23">
                  <c:v>4.99340559054792</c:v>
                </c:pt>
                <c:pt idx="24">
                  <c:v>5.0826158730258504</c:v>
                </c:pt>
                <c:pt idx="25">
                  <c:v>5.25017130051606</c:v>
                </c:pt>
                <c:pt idx="26">
                  <c:v>5.1944152212486303</c:v>
                </c:pt>
                <c:pt idx="27">
                  <c:v>4.9920876301502597</c:v>
                </c:pt>
                <c:pt idx="28">
                  <c:v>5.0407105656391096</c:v>
                </c:pt>
                <c:pt idx="29">
                  <c:v>5.0428910947273602</c:v>
                </c:pt>
                <c:pt idx="30">
                  <c:v>4.7498022154550297</c:v>
                </c:pt>
                <c:pt idx="31">
                  <c:v>4.8299228100712002</c:v>
                </c:pt>
                <c:pt idx="32">
                  <c:v>5.0237955449770402</c:v>
                </c:pt>
                <c:pt idx="33">
                  <c:v>5.1334430371393998</c:v>
                </c:pt>
                <c:pt idx="34">
                  <c:v>4.9088589838822196</c:v>
                </c:pt>
                <c:pt idx="35">
                  <c:v>5.5246594200671604</c:v>
                </c:pt>
                <c:pt idx="36">
                  <c:v>5.5701864390484399</c:v>
                </c:pt>
                <c:pt idx="37">
                  <c:v>6.0209299196317403</c:v>
                </c:pt>
                <c:pt idx="38">
                  <c:v>6.1916540359916397</c:v>
                </c:pt>
                <c:pt idx="39">
                  <c:v>5.9917750163566001</c:v>
                </c:pt>
                <c:pt idx="40">
                  <c:v>5.9843623030276403</c:v>
                </c:pt>
                <c:pt idx="41">
                  <c:v>6.2167793696706202</c:v>
                </c:pt>
                <c:pt idx="42">
                  <c:v>6.38020857852477</c:v>
                </c:pt>
                <c:pt idx="43">
                  <c:v>6.9189670344601302</c:v>
                </c:pt>
                <c:pt idx="44">
                  <c:v>6.9937899249348296</c:v>
                </c:pt>
                <c:pt idx="45">
                  <c:v>6.7710537730453701</c:v>
                </c:pt>
                <c:pt idx="46">
                  <c:v>6.5747728844257498</c:v>
                </c:pt>
                <c:pt idx="47">
                  <c:v>6.4761318337058702</c:v>
                </c:pt>
                <c:pt idx="48">
                  <c:v>6.2277709225216897</c:v>
                </c:pt>
                <c:pt idx="49">
                  <c:v>6.0422802634374504</c:v>
                </c:pt>
                <c:pt idx="50">
                  <c:v>5.8209103562660696</c:v>
                </c:pt>
                <c:pt idx="51">
                  <c:v>5.8714181656728401</c:v>
                </c:pt>
                <c:pt idx="52">
                  <c:v>5.90645221091573</c:v>
                </c:pt>
                <c:pt idx="53">
                  <c:v>5.8585972713302699</c:v>
                </c:pt>
                <c:pt idx="54">
                  <c:v>5.6983306499194697</c:v>
                </c:pt>
                <c:pt idx="55">
                  <c:v>5.4282390279527704</c:v>
                </c:pt>
                <c:pt idx="56">
                  <c:v>5.4757999042995698</c:v>
                </c:pt>
                <c:pt idx="57">
                  <c:v>5.3539247355172304</c:v>
                </c:pt>
                <c:pt idx="58">
                  <c:v>5.1773190221250198</c:v>
                </c:pt>
                <c:pt idx="59">
                  <c:v>5.1959773975017498</c:v>
                </c:pt>
                <c:pt idx="60">
                  <c:v>5.0747496990680903</c:v>
                </c:pt>
                <c:pt idx="61">
                  <c:v>4.8661236967541903</c:v>
                </c:pt>
                <c:pt idx="62">
                  <c:v>4.6208836334647101</c:v>
                </c:pt>
                <c:pt idx="63">
                  <c:v>4.4583461814747798</c:v>
                </c:pt>
                <c:pt idx="64">
                  <c:v>4.3480942381801198</c:v>
                </c:pt>
                <c:pt idx="65">
                  <c:v>4.4855639525300797</c:v>
                </c:pt>
                <c:pt idx="66">
                  <c:v>4.4720446721262297</c:v>
                </c:pt>
                <c:pt idx="67">
                  <c:v>4.8117764474368299</c:v>
                </c:pt>
                <c:pt idx="68">
                  <c:v>4.9395447369690002</c:v>
                </c:pt>
                <c:pt idx="69">
                  <c:v>4.9143933352873601</c:v>
                </c:pt>
                <c:pt idx="70">
                  <c:v>4.6012614506651799</c:v>
                </c:pt>
                <c:pt idx="71">
                  <c:v>4.6638689123909902</c:v>
                </c:pt>
                <c:pt idx="72">
                  <c:v>4.8629865371815804</c:v>
                </c:pt>
                <c:pt idx="73">
                  <c:v>4.8428595045744096</c:v>
                </c:pt>
                <c:pt idx="74">
                  <c:v>5.1019061652370601</c:v>
                </c:pt>
                <c:pt idx="75">
                  <c:v>5.1250862245003397</c:v>
                </c:pt>
                <c:pt idx="76">
                  <c:v>5.1466848699973804</c:v>
                </c:pt>
                <c:pt idx="77">
                  <c:v>5.3334633599482002</c:v>
                </c:pt>
                <c:pt idx="78">
                  <c:v>5.46659546895562</c:v>
                </c:pt>
                <c:pt idx="79">
                  <c:v>5.2575035736756002</c:v>
                </c:pt>
                <c:pt idx="80">
                  <c:v>5.3282846092899696</c:v>
                </c:pt>
                <c:pt idx="81">
                  <c:v>5.4354744869260898</c:v>
                </c:pt>
                <c:pt idx="82">
                  <c:v>5.2466260114430696</c:v>
                </c:pt>
                <c:pt idx="83">
                  <c:v>5.1610226922463696</c:v>
                </c:pt>
                <c:pt idx="84">
                  <c:v>5.1437832093921401</c:v>
                </c:pt>
                <c:pt idx="85">
                  <c:v>5.1137922180625601</c:v>
                </c:pt>
                <c:pt idx="86">
                  <c:v>5.01453494887717</c:v>
                </c:pt>
                <c:pt idx="87">
                  <c:v>4.8377550672403196</c:v>
                </c:pt>
                <c:pt idx="88">
                  <c:v>4.9458022458321604</c:v>
                </c:pt>
                <c:pt idx="89">
                  <c:v>4.7634897637988196</c:v>
                </c:pt>
                <c:pt idx="90">
                  <c:v>4.2106752233327196</c:v>
                </c:pt>
                <c:pt idx="91">
                  <c:v>3.9813507706514502</c:v>
                </c:pt>
                <c:pt idx="92">
                  <c:v>3.6824165423024602</c:v>
                </c:pt>
                <c:pt idx="93">
                  <c:v>3.39055539168805</c:v>
                </c:pt>
                <c:pt idx="94">
                  <c:v>3.3048337782592698</c:v>
                </c:pt>
                <c:pt idx="95">
                  <c:v>3.4212714212931798</c:v>
                </c:pt>
                <c:pt idx="96">
                  <c:v>3.5445016663303401</c:v>
                </c:pt>
                <c:pt idx="97">
                  <c:v>3.6054696667911101</c:v>
                </c:pt>
                <c:pt idx="98">
                  <c:v>3.5699170063930099</c:v>
                </c:pt>
                <c:pt idx="99">
                  <c:v>3.5207778213704599</c:v>
                </c:pt>
                <c:pt idx="100">
                  <c:v>3.20468609708267</c:v>
                </c:pt>
                <c:pt idx="101">
                  <c:v>3.1194842852550102</c:v>
                </c:pt>
                <c:pt idx="102">
                  <c:v>2.8694883720748399</c:v>
                </c:pt>
                <c:pt idx="103">
                  <c:v>2.8471828012697702</c:v>
                </c:pt>
                <c:pt idx="104">
                  <c:v>2.7534171982091098</c:v>
                </c:pt>
                <c:pt idx="105">
                  <c:v>2.4963159259040801</c:v>
                </c:pt>
                <c:pt idx="106">
                  <c:v>2.4091627298849798</c:v>
                </c:pt>
                <c:pt idx="107">
                  <c:v>2.47657177606954</c:v>
                </c:pt>
                <c:pt idx="108">
                  <c:v>2.2041487782042002</c:v>
                </c:pt>
                <c:pt idx="109">
                  <c:v>2.16018284783032</c:v>
                </c:pt>
                <c:pt idx="110">
                  <c:v>1.9340544265689199</c:v>
                </c:pt>
                <c:pt idx="111">
                  <c:v>1.7919062749805601</c:v>
                </c:pt>
                <c:pt idx="112">
                  <c:v>1.8019978866042099</c:v>
                </c:pt>
                <c:pt idx="113">
                  <c:v>1.60555367049082</c:v>
                </c:pt>
                <c:pt idx="114">
                  <c:v>1.45788743061671</c:v>
                </c:pt>
                <c:pt idx="115">
                  <c:v>1.4645607917526999</c:v>
                </c:pt>
                <c:pt idx="116">
                  <c:v>1.5151271369877599</c:v>
                </c:pt>
                <c:pt idx="117">
                  <c:v>1.50355211523553</c:v>
                </c:pt>
                <c:pt idx="118">
                  <c:v>1.51072353990404</c:v>
                </c:pt>
                <c:pt idx="119">
                  <c:v>1.4759900233730501</c:v>
                </c:pt>
                <c:pt idx="120">
                  <c:v>1.5023337100951299</c:v>
                </c:pt>
                <c:pt idx="121">
                  <c:v>1.59519921529179</c:v>
                </c:pt>
                <c:pt idx="122">
                  <c:v>1.53979013502338</c:v>
                </c:pt>
                <c:pt idx="123">
                  <c:v>1.5440780284719</c:v>
                </c:pt>
                <c:pt idx="124">
                  <c:v>1.5663088782800501</c:v>
                </c:pt>
                <c:pt idx="125">
                  <c:v>1.6154949689108</c:v>
                </c:pt>
                <c:pt idx="126">
                  <c:v>1.7417758208960199</c:v>
                </c:pt>
                <c:pt idx="127">
                  <c:v>1.7822319878350601</c:v>
                </c:pt>
                <c:pt idx="128">
                  <c:v>1.4790919957944799</c:v>
                </c:pt>
                <c:pt idx="129">
                  <c:v>1.2472342049429801</c:v>
                </c:pt>
                <c:pt idx="130">
                  <c:v>0.744287906577627</c:v>
                </c:pt>
                <c:pt idx="131">
                  <c:v>0.53597195630509697</c:v>
                </c:pt>
                <c:pt idx="132">
                  <c:v>0.765491389813723</c:v>
                </c:pt>
                <c:pt idx="133">
                  <c:v>0.97759635703857195</c:v>
                </c:pt>
                <c:pt idx="134">
                  <c:v>1.04195557619993</c:v>
                </c:pt>
                <c:pt idx="135">
                  <c:v>1.2211637845741601</c:v>
                </c:pt>
                <c:pt idx="136">
                  <c:v>1.1697606324579599</c:v>
                </c:pt>
                <c:pt idx="137">
                  <c:v>0.93477641020490199</c:v>
                </c:pt>
                <c:pt idx="138">
                  <c:v>0.64160967832027005</c:v>
                </c:pt>
                <c:pt idx="139">
                  <c:v>0.481558775397193</c:v>
                </c:pt>
                <c:pt idx="140">
                  <c:v>1.1971691240471901E-2</c:v>
                </c:pt>
                <c:pt idx="141">
                  <c:v>-0.17212353627577301</c:v>
                </c:pt>
                <c:pt idx="142">
                  <c:v>2.0842223416956001E-2</c:v>
                </c:pt>
                <c:pt idx="143">
                  <c:v>0.120809883424706</c:v>
                </c:pt>
                <c:pt idx="144">
                  <c:v>0.199700437730508</c:v>
                </c:pt>
                <c:pt idx="145">
                  <c:v>0.24480339059262701</c:v>
                </c:pt>
                <c:pt idx="146">
                  <c:v>0.18014939788964099</c:v>
                </c:pt>
                <c:pt idx="147">
                  <c:v>9.5397470423249198E-2</c:v>
                </c:pt>
                <c:pt idx="148">
                  <c:v>0.12490538352639299</c:v>
                </c:pt>
                <c:pt idx="149">
                  <c:v>-7.3391431264716103E-2</c:v>
                </c:pt>
                <c:pt idx="150">
                  <c:v>-6.91284585848599E-2</c:v>
                </c:pt>
                <c:pt idx="151">
                  <c:v>-0.25007009905416799</c:v>
                </c:pt>
                <c:pt idx="152">
                  <c:v>-0.16070103666725299</c:v>
                </c:pt>
                <c:pt idx="153">
                  <c:v>-0.17600234368885201</c:v>
                </c:pt>
                <c:pt idx="154">
                  <c:v>-0.52737972216876505</c:v>
                </c:pt>
                <c:pt idx="155">
                  <c:v>-0.46682740624066399</c:v>
                </c:pt>
                <c:pt idx="156">
                  <c:v>-0.430480615402834</c:v>
                </c:pt>
                <c:pt idx="157">
                  <c:v>-0.54219643744179002</c:v>
                </c:pt>
                <c:pt idx="158">
                  <c:v>-0.50072359777004105</c:v>
                </c:pt>
                <c:pt idx="159">
                  <c:v>-0.50533355790848</c:v>
                </c:pt>
                <c:pt idx="160">
                  <c:v>-0.662774177863796</c:v>
                </c:pt>
                <c:pt idx="161">
                  <c:v>-0.684336510339977</c:v>
                </c:pt>
                <c:pt idx="162">
                  <c:v>-0.48701742487750699</c:v>
                </c:pt>
                <c:pt idx="163">
                  <c:v>-0.40399864968246602</c:v>
                </c:pt>
                <c:pt idx="164">
                  <c:v>-0.49189400019313401</c:v>
                </c:pt>
                <c:pt idx="165">
                  <c:v>-0.56297201069402103</c:v>
                </c:pt>
                <c:pt idx="166">
                  <c:v>-0.74377563350422404</c:v>
                </c:pt>
                <c:pt idx="167">
                  <c:v>-0.78137691744166005</c:v>
                </c:pt>
                <c:pt idx="168">
                  <c:v>-0.97075344184044698</c:v>
                </c:pt>
                <c:pt idx="169">
                  <c:v>-1.2071824891491101</c:v>
                </c:pt>
                <c:pt idx="170">
                  <c:v>-1.1792010188398401</c:v>
                </c:pt>
                <c:pt idx="171">
                  <c:v>-1.12310035545766</c:v>
                </c:pt>
                <c:pt idx="172">
                  <c:v>-1.1301324377714701</c:v>
                </c:pt>
                <c:pt idx="173">
                  <c:v>-1.2620597664098001</c:v>
                </c:pt>
                <c:pt idx="174">
                  <c:v>-1.4159526254883501</c:v>
                </c:pt>
                <c:pt idx="175">
                  <c:v>-1.6462631367173199</c:v>
                </c:pt>
                <c:pt idx="176">
                  <c:v>-1.5445875780690499</c:v>
                </c:pt>
                <c:pt idx="177">
                  <c:v>-1.7026366222964999</c:v>
                </c:pt>
                <c:pt idx="178">
                  <c:v>-1.8249523714907601</c:v>
                </c:pt>
                <c:pt idx="179">
                  <c:v>-1.7102896638253899</c:v>
                </c:pt>
                <c:pt idx="180">
                  <c:v>-1.8969225535157599</c:v>
                </c:pt>
                <c:pt idx="181">
                  <c:v>-1.7720048583874</c:v>
                </c:pt>
                <c:pt idx="182">
                  <c:v>-1.8312505400928101</c:v>
                </c:pt>
                <c:pt idx="183">
                  <c:v>-1.7904162801793999</c:v>
                </c:pt>
                <c:pt idx="184">
                  <c:v>-1.7276394408065301</c:v>
                </c:pt>
                <c:pt idx="185">
                  <c:v>-1.6333108532034</c:v>
                </c:pt>
                <c:pt idx="186">
                  <c:v>-1.5548788445695301</c:v>
                </c:pt>
                <c:pt idx="187">
                  <c:v>-1.59275841345632</c:v>
                </c:pt>
                <c:pt idx="188">
                  <c:v>-1.79482435258308</c:v>
                </c:pt>
                <c:pt idx="189">
                  <c:v>-1.70766550924743</c:v>
                </c:pt>
                <c:pt idx="190">
                  <c:v>-1.5823654327982</c:v>
                </c:pt>
                <c:pt idx="191">
                  <c:v>-1.56197404790773</c:v>
                </c:pt>
                <c:pt idx="192">
                  <c:v>-1.4490866997494001</c:v>
                </c:pt>
                <c:pt idx="193">
                  <c:v>-1.3966805094778301</c:v>
                </c:pt>
                <c:pt idx="194">
                  <c:v>-1.53282053390707</c:v>
                </c:pt>
                <c:pt idx="195">
                  <c:v>-1.52639117939535</c:v>
                </c:pt>
                <c:pt idx="196">
                  <c:v>-1.9236895692020399</c:v>
                </c:pt>
                <c:pt idx="197">
                  <c:v>-1.74509235092754</c:v>
                </c:pt>
                <c:pt idx="198">
                  <c:v>-1.8590274569299701</c:v>
                </c:pt>
                <c:pt idx="199">
                  <c:v>-1.88231895816295</c:v>
                </c:pt>
                <c:pt idx="200">
                  <c:v>-1.8591259054957501</c:v>
                </c:pt>
                <c:pt idx="201">
                  <c:v>-1.86084988464353</c:v>
                </c:pt>
                <c:pt idx="202">
                  <c:v>-1.88315312975681</c:v>
                </c:pt>
                <c:pt idx="203">
                  <c:v>-1.46453156174962</c:v>
                </c:pt>
                <c:pt idx="204">
                  <c:v>-1.50798045652931</c:v>
                </c:pt>
                <c:pt idx="205">
                  <c:v>-1.48571225755939</c:v>
                </c:pt>
                <c:pt idx="206">
                  <c:v>-1.24201488803127</c:v>
                </c:pt>
                <c:pt idx="207">
                  <c:v>-0.85413147360154795</c:v>
                </c:pt>
                <c:pt idx="208">
                  <c:v>-0.57851845231552101</c:v>
                </c:pt>
                <c:pt idx="209">
                  <c:v>-0.52204601288695296</c:v>
                </c:pt>
                <c:pt idx="210">
                  <c:v>-0.342549088888703</c:v>
                </c:pt>
                <c:pt idx="211">
                  <c:v>-0.24015085421444099</c:v>
                </c:pt>
                <c:pt idx="212">
                  <c:v>-6.9306962820908202E-2</c:v>
                </c:pt>
                <c:pt idx="213">
                  <c:v>-5.4025733707088099E-3</c:v>
                </c:pt>
                <c:pt idx="214">
                  <c:v>-0.211124626839512</c:v>
                </c:pt>
                <c:pt idx="215">
                  <c:v>-0.18672941880160099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F-4114-8CA0-1DDC10C55C8B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2.74215451498804</c:v>
                </c:pt>
                <c:pt idx="8">
                  <c:v>2.9430937381301101</c:v>
                </c:pt>
                <c:pt idx="9">
                  <c:v>3.2090535613006099</c:v>
                </c:pt>
                <c:pt idx="10">
                  <c:v>3.2670827850419601</c:v>
                </c:pt>
                <c:pt idx="11">
                  <c:v>3.53243411457979</c:v>
                </c:pt>
                <c:pt idx="12">
                  <c:v>3.8032280156734499</c:v>
                </c:pt>
                <c:pt idx="13">
                  <c:v>4.0375242734110603</c:v>
                </c:pt>
                <c:pt idx="14">
                  <c:v>4.12801810901097</c:v>
                </c:pt>
                <c:pt idx="15">
                  <c:v>4.3459046796996299</c:v>
                </c:pt>
                <c:pt idx="16">
                  <c:v>4.4443509372258001</c:v>
                </c:pt>
                <c:pt idx="17">
                  <c:v>4.0851828199075104</c:v>
                </c:pt>
                <c:pt idx="18">
                  <c:v>3.78683963718718</c:v>
                </c:pt>
                <c:pt idx="19">
                  <c:v>3.8062034593863299</c:v>
                </c:pt>
                <c:pt idx="20">
                  <c:v>3.8413958660788299</c:v>
                </c:pt>
                <c:pt idx="21">
                  <c:v>3.96214017792374</c:v>
                </c:pt>
                <c:pt idx="22">
                  <c:v>4.0362185880395298</c:v>
                </c:pt>
                <c:pt idx="23">
                  <c:v>4.1980711764129497</c:v>
                </c:pt>
                <c:pt idx="24">
                  <c:v>4.2698491861427303</c:v>
                </c:pt>
                <c:pt idx="25">
                  <c:v>4.4760442896721298</c:v>
                </c:pt>
                <c:pt idx="26">
                  <c:v>4.3596781709964096</c:v>
                </c:pt>
                <c:pt idx="27">
                  <c:v>4.2161304187549202</c:v>
                </c:pt>
                <c:pt idx="28">
                  <c:v>4.28585770160851</c:v>
                </c:pt>
                <c:pt idx="29">
                  <c:v>4.2962527769724703</c:v>
                </c:pt>
                <c:pt idx="30">
                  <c:v>4.03646823244922</c:v>
                </c:pt>
                <c:pt idx="31">
                  <c:v>4.1488978971592303</c:v>
                </c:pt>
                <c:pt idx="32">
                  <c:v>4.3404895653915201</c:v>
                </c:pt>
                <c:pt idx="33">
                  <c:v>4.5183584154129299</c:v>
                </c:pt>
                <c:pt idx="34">
                  <c:v>4.3730469296637304</c:v>
                </c:pt>
                <c:pt idx="35">
                  <c:v>4.9839139537624799</c:v>
                </c:pt>
                <c:pt idx="36">
                  <c:v>4.9836107094024999</c:v>
                </c:pt>
                <c:pt idx="37">
                  <c:v>5.4672924122471196</c:v>
                </c:pt>
                <c:pt idx="38">
                  <c:v>5.6824616824524403</c:v>
                </c:pt>
                <c:pt idx="39">
                  <c:v>5.4309675695573398</c:v>
                </c:pt>
                <c:pt idx="40">
                  <c:v>5.5307056038665996</c:v>
                </c:pt>
                <c:pt idx="41">
                  <c:v>5.7766890984846402</c:v>
                </c:pt>
                <c:pt idx="42">
                  <c:v>5.9297402046998</c:v>
                </c:pt>
                <c:pt idx="43">
                  <c:v>6.43231715723521</c:v>
                </c:pt>
                <c:pt idx="44">
                  <c:v>6.4938861825593204</c:v>
                </c:pt>
                <c:pt idx="45">
                  <c:v>6.28945920531398</c:v>
                </c:pt>
                <c:pt idx="46">
                  <c:v>6.1006303585246604</c:v>
                </c:pt>
                <c:pt idx="47">
                  <c:v>5.9816785496109404</c:v>
                </c:pt>
                <c:pt idx="48">
                  <c:v>5.7596343307426601</c:v>
                </c:pt>
                <c:pt idx="49">
                  <c:v>5.6033316732444103</c:v>
                </c:pt>
                <c:pt idx="50">
                  <c:v>5.3977424779505903</c:v>
                </c:pt>
                <c:pt idx="51">
                  <c:v>5.46257166914409</c:v>
                </c:pt>
                <c:pt idx="52">
                  <c:v>5.4653070107028903</c:v>
                </c:pt>
                <c:pt idx="53">
                  <c:v>5.4307582296711203</c:v>
                </c:pt>
                <c:pt idx="54">
                  <c:v>5.3069271201030102</c:v>
                </c:pt>
                <c:pt idx="55">
                  <c:v>5.0136904530672703</c:v>
                </c:pt>
                <c:pt idx="56">
                  <c:v>5.1092763422954004</c:v>
                </c:pt>
                <c:pt idx="57">
                  <c:v>5.0288259465504597</c:v>
                </c:pt>
                <c:pt idx="58">
                  <c:v>4.8761756008321697</c:v>
                </c:pt>
                <c:pt idx="59">
                  <c:v>4.8772092855719498</c:v>
                </c:pt>
                <c:pt idx="60">
                  <c:v>4.7751075244387797</c:v>
                </c:pt>
                <c:pt idx="61">
                  <c:v>4.5720834126505103</c:v>
                </c:pt>
                <c:pt idx="62">
                  <c:v>4.2948272044233597</c:v>
                </c:pt>
                <c:pt idx="63">
                  <c:v>4.1908976390827197</c:v>
                </c:pt>
                <c:pt idx="64">
                  <c:v>4.0754429186672603</c:v>
                </c:pt>
                <c:pt idx="65">
                  <c:v>4.2489762350675404</c:v>
                </c:pt>
                <c:pt idx="66">
                  <c:v>4.2429936043258802</c:v>
                </c:pt>
                <c:pt idx="67">
                  <c:v>4.6156796643934497</c:v>
                </c:pt>
                <c:pt idx="68">
                  <c:v>4.7028274380553601</c:v>
                </c:pt>
                <c:pt idx="69">
                  <c:v>4.6480047374441797</c:v>
                </c:pt>
                <c:pt idx="70">
                  <c:v>4.3220104460308102</c:v>
                </c:pt>
                <c:pt idx="71">
                  <c:v>4.3731471504358401</c:v>
                </c:pt>
                <c:pt idx="72">
                  <c:v>4.5521135463741302</c:v>
                </c:pt>
                <c:pt idx="73">
                  <c:v>4.4935218590041499</c:v>
                </c:pt>
                <c:pt idx="74">
                  <c:v>4.7261329879303604</c:v>
                </c:pt>
                <c:pt idx="75">
                  <c:v>4.7555787270056298</c:v>
                </c:pt>
                <c:pt idx="76">
                  <c:v>4.77592887011253</c:v>
                </c:pt>
                <c:pt idx="77">
                  <c:v>4.9189686079380897</c:v>
                </c:pt>
                <c:pt idx="78">
                  <c:v>5.0399040528310204</c:v>
                </c:pt>
                <c:pt idx="79">
                  <c:v>4.8456394518987604</c:v>
                </c:pt>
                <c:pt idx="80">
                  <c:v>4.9287883405209501</c:v>
                </c:pt>
                <c:pt idx="81">
                  <c:v>5.0562908784892802</c:v>
                </c:pt>
                <c:pt idx="82">
                  <c:v>4.8895907312851401</c:v>
                </c:pt>
                <c:pt idx="83">
                  <c:v>4.8856324932434196</c:v>
                </c:pt>
                <c:pt idx="84">
                  <c:v>4.8644486932943201</c:v>
                </c:pt>
                <c:pt idx="85">
                  <c:v>4.8684153970835897</c:v>
                </c:pt>
                <c:pt idx="86">
                  <c:v>4.7864291605658504</c:v>
                </c:pt>
                <c:pt idx="87">
                  <c:v>4.6189955237270297</c:v>
                </c:pt>
                <c:pt idx="88">
                  <c:v>4.72519878506042</c:v>
                </c:pt>
                <c:pt idx="89">
                  <c:v>4.5890784382933001</c:v>
                </c:pt>
                <c:pt idx="90">
                  <c:v>4.0014711659211502</c:v>
                </c:pt>
                <c:pt idx="91">
                  <c:v>3.8363491253181499</c:v>
                </c:pt>
                <c:pt idx="92">
                  <c:v>3.55989341430669</c:v>
                </c:pt>
                <c:pt idx="93">
                  <c:v>3.2885246599108102</c:v>
                </c:pt>
                <c:pt idx="94">
                  <c:v>3.2069388348026999</c:v>
                </c:pt>
                <c:pt idx="95">
                  <c:v>3.3175097510386302</c:v>
                </c:pt>
                <c:pt idx="96">
                  <c:v>3.4260231360537499</c:v>
                </c:pt>
                <c:pt idx="97">
                  <c:v>3.4537021366998299</c:v>
                </c:pt>
                <c:pt idx="98">
                  <c:v>3.4029898751179202</c:v>
                </c:pt>
                <c:pt idx="99">
                  <c:v>3.3632269614918999</c:v>
                </c:pt>
                <c:pt idx="100">
                  <c:v>3.0493386309749302</c:v>
                </c:pt>
                <c:pt idx="101">
                  <c:v>2.9772727698372701</c:v>
                </c:pt>
                <c:pt idx="102">
                  <c:v>2.7795222813001099</c:v>
                </c:pt>
                <c:pt idx="103">
                  <c:v>2.76354122561139</c:v>
                </c:pt>
                <c:pt idx="104">
                  <c:v>2.70504194550933</c:v>
                </c:pt>
                <c:pt idx="105">
                  <c:v>2.4874605793362399</c:v>
                </c:pt>
                <c:pt idx="106">
                  <c:v>2.42399547183294</c:v>
                </c:pt>
                <c:pt idx="107">
                  <c:v>2.47829608283786</c:v>
                </c:pt>
                <c:pt idx="108">
                  <c:v>2.2010721178253001</c:v>
                </c:pt>
                <c:pt idx="109">
                  <c:v>2.1547376866163099</c:v>
                </c:pt>
                <c:pt idx="110">
                  <c:v>1.9162926383605601</c:v>
                </c:pt>
                <c:pt idx="111">
                  <c:v>1.7714866748114999</c:v>
                </c:pt>
                <c:pt idx="112">
                  <c:v>1.83869038934908</c:v>
                </c:pt>
                <c:pt idx="113">
                  <c:v>1.66226748926246</c:v>
                </c:pt>
                <c:pt idx="114">
                  <c:v>1.5010859600601401</c:v>
                </c:pt>
                <c:pt idx="115">
                  <c:v>1.5365176662266899</c:v>
                </c:pt>
                <c:pt idx="116">
                  <c:v>1.57967481821172</c:v>
                </c:pt>
                <c:pt idx="117">
                  <c:v>1.55348579226122</c:v>
                </c:pt>
                <c:pt idx="118">
                  <c:v>1.5782261417894099</c:v>
                </c:pt>
                <c:pt idx="119">
                  <c:v>1.5640605188522601</c:v>
                </c:pt>
                <c:pt idx="120">
                  <c:v>1.61423634569769</c:v>
                </c:pt>
                <c:pt idx="121">
                  <c:v>1.77835687173973</c:v>
                </c:pt>
                <c:pt idx="122">
                  <c:v>1.7650034059326001</c:v>
                </c:pt>
                <c:pt idx="123">
                  <c:v>1.79465364428727</c:v>
                </c:pt>
                <c:pt idx="124">
                  <c:v>1.86752944555554</c:v>
                </c:pt>
                <c:pt idx="125">
                  <c:v>1.98299562279035</c:v>
                </c:pt>
                <c:pt idx="126">
                  <c:v>2.04747222496274</c:v>
                </c:pt>
                <c:pt idx="127">
                  <c:v>2.0770665104787698</c:v>
                </c:pt>
                <c:pt idx="128">
                  <c:v>1.7806496192175301</c:v>
                </c:pt>
                <c:pt idx="129">
                  <c:v>1.55761366847741</c:v>
                </c:pt>
                <c:pt idx="130">
                  <c:v>1.0075363177208401</c:v>
                </c:pt>
                <c:pt idx="131">
                  <c:v>0.76308702070227097</c:v>
                </c:pt>
                <c:pt idx="132">
                  <c:v>1.03114203738468</c:v>
                </c:pt>
                <c:pt idx="133">
                  <c:v>1.2329778401129901</c:v>
                </c:pt>
                <c:pt idx="134">
                  <c:v>1.33870162024801</c:v>
                </c:pt>
                <c:pt idx="135">
                  <c:v>1.5403465996281001</c:v>
                </c:pt>
                <c:pt idx="136">
                  <c:v>1.5028993964795001</c:v>
                </c:pt>
                <c:pt idx="137">
                  <c:v>1.2834160722718799</c:v>
                </c:pt>
                <c:pt idx="138">
                  <c:v>0.98582161806746504</c:v>
                </c:pt>
                <c:pt idx="139">
                  <c:v>0.856399883976104</c:v>
                </c:pt>
                <c:pt idx="140">
                  <c:v>0.353501690570307</c:v>
                </c:pt>
                <c:pt idx="141">
                  <c:v>0.15732551537516801</c:v>
                </c:pt>
                <c:pt idx="142">
                  <c:v>0.36682961892840099</c:v>
                </c:pt>
                <c:pt idx="143">
                  <c:v>0.46316894165640299</c:v>
                </c:pt>
                <c:pt idx="144">
                  <c:v>0.554421772416684</c:v>
                </c:pt>
                <c:pt idx="145">
                  <c:v>0.611579130570017</c:v>
                </c:pt>
                <c:pt idx="146">
                  <c:v>0.52038547676109403</c:v>
                </c:pt>
                <c:pt idx="147">
                  <c:v>0.46713891652530398</c:v>
                </c:pt>
                <c:pt idx="148">
                  <c:v>0.51701309335289802</c:v>
                </c:pt>
                <c:pt idx="149">
                  <c:v>0.37322618796013102</c:v>
                </c:pt>
                <c:pt idx="150">
                  <c:v>0.471265556357715</c:v>
                </c:pt>
                <c:pt idx="151">
                  <c:v>0.28023943770878201</c:v>
                </c:pt>
                <c:pt idx="152">
                  <c:v>0.47279712239224803</c:v>
                </c:pt>
                <c:pt idx="153">
                  <c:v>0.61874306967144799</c:v>
                </c:pt>
                <c:pt idx="154">
                  <c:v>0.31246553559027301</c:v>
                </c:pt>
                <c:pt idx="155">
                  <c:v>0.38081541630927901</c:v>
                </c:pt>
                <c:pt idx="156">
                  <c:v>0.407687712598305</c:v>
                </c:pt>
                <c:pt idx="157">
                  <c:v>0.20861115175155401</c:v>
                </c:pt>
                <c:pt idx="158">
                  <c:v>0.34556512412629797</c:v>
                </c:pt>
                <c:pt idx="159">
                  <c:v>0.42763001590799399</c:v>
                </c:pt>
                <c:pt idx="160">
                  <c:v>0.23383258201266599</c:v>
                </c:pt>
                <c:pt idx="161">
                  <c:v>0.15911857052046999</c:v>
                </c:pt>
                <c:pt idx="162">
                  <c:v>0.38134569899184401</c:v>
                </c:pt>
                <c:pt idx="163">
                  <c:v>0.47114142113894197</c:v>
                </c:pt>
                <c:pt idx="164">
                  <c:v>0.66944549131824804</c:v>
                </c:pt>
                <c:pt idx="165">
                  <c:v>0.78883578188565295</c:v>
                </c:pt>
                <c:pt idx="166">
                  <c:v>0.61594748654268805</c:v>
                </c:pt>
                <c:pt idx="167">
                  <c:v>0.61150081296676295</c:v>
                </c:pt>
                <c:pt idx="168">
                  <c:v>0.390112529933476</c:v>
                </c:pt>
                <c:pt idx="169">
                  <c:v>3.47676596021914E-2</c:v>
                </c:pt>
                <c:pt idx="170">
                  <c:v>4.56765668276891E-2</c:v>
                </c:pt>
                <c:pt idx="171">
                  <c:v>9.2849926871261201E-2</c:v>
                </c:pt>
                <c:pt idx="172">
                  <c:v>4.30113928886127E-2</c:v>
                </c:pt>
                <c:pt idx="173">
                  <c:v>-0.157740094603361</c:v>
                </c:pt>
                <c:pt idx="174">
                  <c:v>-0.37494478988684499</c:v>
                </c:pt>
                <c:pt idx="175">
                  <c:v>-0.74804955557097796</c:v>
                </c:pt>
                <c:pt idx="176">
                  <c:v>-0.59997319373067504</c:v>
                </c:pt>
                <c:pt idx="177">
                  <c:v>-0.84522858736850504</c:v>
                </c:pt>
                <c:pt idx="178">
                  <c:v>-1.02725414143005</c:v>
                </c:pt>
                <c:pt idx="179">
                  <c:v>-0.88885611078489002</c:v>
                </c:pt>
                <c:pt idx="180">
                  <c:v>-1.08911371293512</c:v>
                </c:pt>
                <c:pt idx="181">
                  <c:v>-0.93345831243271205</c:v>
                </c:pt>
                <c:pt idx="182">
                  <c:v>-0.99861469477974996</c:v>
                </c:pt>
                <c:pt idx="183">
                  <c:v>-0.95351659806342004</c:v>
                </c:pt>
                <c:pt idx="184">
                  <c:v>-0.89456614593367201</c:v>
                </c:pt>
                <c:pt idx="185">
                  <c:v>-0.76630844775357498</c:v>
                </c:pt>
                <c:pt idx="186">
                  <c:v>-0.66451927384548004</c:v>
                </c:pt>
                <c:pt idx="187">
                  <c:v>-0.74877031402332395</c:v>
                </c:pt>
                <c:pt idx="188">
                  <c:v>-1.0203753716853501</c:v>
                </c:pt>
                <c:pt idx="189">
                  <c:v>-0.879625939902551</c:v>
                </c:pt>
                <c:pt idx="190">
                  <c:v>-0.72142187202053498</c:v>
                </c:pt>
                <c:pt idx="191">
                  <c:v>-0.64268351086891595</c:v>
                </c:pt>
                <c:pt idx="192">
                  <c:v>-0.45379201935240998</c:v>
                </c:pt>
                <c:pt idx="193">
                  <c:v>-0.34854691771383201</c:v>
                </c:pt>
                <c:pt idx="194">
                  <c:v>-0.54943565538069905</c:v>
                </c:pt>
                <c:pt idx="195">
                  <c:v>-0.46847389469649903</c:v>
                </c:pt>
                <c:pt idx="196">
                  <c:v>-0.88139447305457197</c:v>
                </c:pt>
                <c:pt idx="197">
                  <c:v>-0.63872137024397702</c:v>
                </c:pt>
                <c:pt idx="198">
                  <c:v>-0.79346937127420503</c:v>
                </c:pt>
                <c:pt idx="199">
                  <c:v>-0.86060947731141302</c:v>
                </c:pt>
                <c:pt idx="200">
                  <c:v>-1.0539018541022001</c:v>
                </c:pt>
                <c:pt idx="201">
                  <c:v>-1.2131803610899401</c:v>
                </c:pt>
                <c:pt idx="202">
                  <c:v>-1.4500381388397601</c:v>
                </c:pt>
                <c:pt idx="203">
                  <c:v>-0.93498981093161004</c:v>
                </c:pt>
                <c:pt idx="204">
                  <c:v>-0.90521307928094696</c:v>
                </c:pt>
                <c:pt idx="205">
                  <c:v>-0.92080246551168998</c:v>
                </c:pt>
                <c:pt idx="206">
                  <c:v>-0.69644441866236795</c:v>
                </c:pt>
                <c:pt idx="207">
                  <c:v>-0.30511613184515701</c:v>
                </c:pt>
                <c:pt idx="208">
                  <c:v>-1.49822927786384E-2</c:v>
                </c:pt>
                <c:pt idx="209">
                  <c:v>-2.3541130302476801E-2</c:v>
                </c:pt>
                <c:pt idx="210">
                  <c:v>0.11896643732619</c:v>
                </c:pt>
                <c:pt idx="211">
                  <c:v>0.199004016269234</c:v>
                </c:pt>
                <c:pt idx="212">
                  <c:v>0.35275336288039999</c:v>
                </c:pt>
                <c:pt idx="213">
                  <c:v>0.370212476061338</c:v>
                </c:pt>
                <c:pt idx="214">
                  <c:v>0.145681817521187</c:v>
                </c:pt>
                <c:pt idx="215">
                  <c:v>0.1230648727618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F-4114-8CA0-1DDC10C55C8B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rstar'!$D$2:$D$217</c:f>
              <c:numCache>
                <c:formatCode>General</c:formatCode>
                <c:ptCount val="216"/>
                <c:pt idx="6">
                  <c:v>3.3617854225780501</c:v>
                </c:pt>
                <c:pt idx="7">
                  <c:v>2.4726543138902399</c:v>
                </c:pt>
                <c:pt idx="8">
                  <c:v>2.57543487049093</c:v>
                </c:pt>
                <c:pt idx="9">
                  <c:v>2.7435560371256602</c:v>
                </c:pt>
                <c:pt idx="10">
                  <c:v>3.3550469939029499</c:v>
                </c:pt>
                <c:pt idx="11">
                  <c:v>3.04514643067035</c:v>
                </c:pt>
                <c:pt idx="12">
                  <c:v>3.1512223549996699</c:v>
                </c:pt>
                <c:pt idx="13">
                  <c:v>3.0581261102315298</c:v>
                </c:pt>
                <c:pt idx="14">
                  <c:v>3.03658059251809</c:v>
                </c:pt>
                <c:pt idx="15">
                  <c:v>2.7779297190594301</c:v>
                </c:pt>
                <c:pt idx="16">
                  <c:v>2.88419528529495</c:v>
                </c:pt>
                <c:pt idx="17">
                  <c:v>2.0943443268610098</c:v>
                </c:pt>
                <c:pt idx="18">
                  <c:v>1.9937667918825901</c:v>
                </c:pt>
                <c:pt idx="19">
                  <c:v>2.2019630175525702</c:v>
                </c:pt>
                <c:pt idx="20">
                  <c:v>2.3513155467223599</c:v>
                </c:pt>
                <c:pt idx="21">
                  <c:v>2.41802028408109</c:v>
                </c:pt>
                <c:pt idx="22">
                  <c:v>2.5972385396876598</c:v>
                </c:pt>
                <c:pt idx="23">
                  <c:v>2.6349562918539302</c:v>
                </c:pt>
                <c:pt idx="24">
                  <c:v>2.5383674203735902</c:v>
                </c:pt>
                <c:pt idx="25">
                  <c:v>2.7556858210293602</c:v>
                </c:pt>
                <c:pt idx="26">
                  <c:v>2.5926316131173399</c:v>
                </c:pt>
                <c:pt idx="27">
                  <c:v>2.4632535161323998</c:v>
                </c:pt>
                <c:pt idx="28">
                  <c:v>2.3719423304913598</c:v>
                </c:pt>
                <c:pt idx="29">
                  <c:v>2.4890173668187301</c:v>
                </c:pt>
                <c:pt idx="30">
                  <c:v>2.3933071688404999</c:v>
                </c:pt>
                <c:pt idx="31">
                  <c:v>2.5107293728158502</c:v>
                </c:pt>
                <c:pt idx="32">
                  <c:v>2.4155786032674298</c:v>
                </c:pt>
                <c:pt idx="33">
                  <c:v>2.5053723974916302</c:v>
                </c:pt>
                <c:pt idx="34">
                  <c:v>2.4939228718237798</c:v>
                </c:pt>
                <c:pt idx="35">
                  <c:v>2.7100915416707898</c:v>
                </c:pt>
                <c:pt idx="36">
                  <c:v>2.7294289172935899</c:v>
                </c:pt>
                <c:pt idx="37">
                  <c:v>2.8448644133453</c:v>
                </c:pt>
                <c:pt idx="38">
                  <c:v>3.0044535844090801</c:v>
                </c:pt>
                <c:pt idx="39">
                  <c:v>2.7244646965233699</c:v>
                </c:pt>
                <c:pt idx="40">
                  <c:v>2.6467877752804498</c:v>
                </c:pt>
                <c:pt idx="41">
                  <c:v>2.6254278712965902</c:v>
                </c:pt>
                <c:pt idx="42">
                  <c:v>2.6665665338706499</c:v>
                </c:pt>
                <c:pt idx="43">
                  <c:v>2.6316847461621902</c:v>
                </c:pt>
                <c:pt idx="44">
                  <c:v>2.6419135005985899</c:v>
                </c:pt>
                <c:pt idx="45">
                  <c:v>2.6329068981347801</c:v>
                </c:pt>
                <c:pt idx="46">
                  <c:v>2.4718896797736098</c:v>
                </c:pt>
                <c:pt idx="47">
                  <c:v>2.4372209376005198</c:v>
                </c:pt>
                <c:pt idx="48">
                  <c:v>2.2016562859597699</c:v>
                </c:pt>
                <c:pt idx="49">
                  <c:v>2.1148664258577701</c:v>
                </c:pt>
                <c:pt idx="50">
                  <c:v>2.0841791511524099</c:v>
                </c:pt>
                <c:pt idx="51">
                  <c:v>2.0711832341293901</c:v>
                </c:pt>
                <c:pt idx="52">
                  <c:v>2.0352240699756301</c:v>
                </c:pt>
                <c:pt idx="53">
                  <c:v>2.1058186543145299</c:v>
                </c:pt>
                <c:pt idx="54">
                  <c:v>2.0404467854493702</c:v>
                </c:pt>
                <c:pt idx="55">
                  <c:v>1.7457766218598301</c:v>
                </c:pt>
                <c:pt idx="56">
                  <c:v>1.7710143803621201</c:v>
                </c:pt>
                <c:pt idx="57">
                  <c:v>1.7611246728769301</c:v>
                </c:pt>
                <c:pt idx="58">
                  <c:v>1.74248142231804</c:v>
                </c:pt>
                <c:pt idx="59">
                  <c:v>1.8260628066336899</c:v>
                </c:pt>
                <c:pt idx="60">
                  <c:v>1.57837177364815</c:v>
                </c:pt>
                <c:pt idx="61">
                  <c:v>1.57266963379324</c:v>
                </c:pt>
                <c:pt idx="62">
                  <c:v>1.2239613741845701</c:v>
                </c:pt>
                <c:pt idx="63">
                  <c:v>1.3749519172575499</c:v>
                </c:pt>
                <c:pt idx="64">
                  <c:v>1.29831662027622</c:v>
                </c:pt>
                <c:pt idx="65">
                  <c:v>1.2102237976865899</c:v>
                </c:pt>
                <c:pt idx="66">
                  <c:v>1.17294813159657</c:v>
                </c:pt>
                <c:pt idx="67">
                  <c:v>1.48839348767166</c:v>
                </c:pt>
                <c:pt idx="68">
                  <c:v>1.58363377946939</c:v>
                </c:pt>
                <c:pt idx="69">
                  <c:v>1.66764599303696</c:v>
                </c:pt>
                <c:pt idx="70">
                  <c:v>1.60478688497358</c:v>
                </c:pt>
                <c:pt idx="71">
                  <c:v>1.6694676439981799</c:v>
                </c:pt>
                <c:pt idx="72">
                  <c:v>1.8614583768071</c:v>
                </c:pt>
                <c:pt idx="73">
                  <c:v>1.95186614472568</c:v>
                </c:pt>
                <c:pt idx="74">
                  <c:v>2.0873396138141902</c:v>
                </c:pt>
                <c:pt idx="75">
                  <c:v>2.2068419678533999</c:v>
                </c:pt>
                <c:pt idx="76">
                  <c:v>2.1521801723771401</c:v>
                </c:pt>
                <c:pt idx="77">
                  <c:v>2.3003108081275698</c:v>
                </c:pt>
                <c:pt idx="78">
                  <c:v>2.4910331173387199</c:v>
                </c:pt>
                <c:pt idx="79">
                  <c:v>2.4100059688095001</c:v>
                </c:pt>
                <c:pt idx="80">
                  <c:v>2.4505955775898101</c:v>
                </c:pt>
                <c:pt idx="81">
                  <c:v>2.5527806349779398</c:v>
                </c:pt>
                <c:pt idx="82">
                  <c:v>2.6054306376090901</c:v>
                </c:pt>
                <c:pt idx="83">
                  <c:v>2.6578110963870301</c:v>
                </c:pt>
                <c:pt idx="84">
                  <c:v>2.7110112035892402</c:v>
                </c:pt>
                <c:pt idx="85">
                  <c:v>2.75203301514152</c:v>
                </c:pt>
                <c:pt idx="86">
                  <c:v>2.9115763932746499</c:v>
                </c:pt>
                <c:pt idx="87">
                  <c:v>2.5964394583963002</c:v>
                </c:pt>
                <c:pt idx="88">
                  <c:v>2.39354740396475</c:v>
                </c:pt>
                <c:pt idx="89">
                  <c:v>2.3443500920890799</c:v>
                </c:pt>
                <c:pt idx="90">
                  <c:v>2.3233900351611401</c:v>
                </c:pt>
                <c:pt idx="91">
                  <c:v>2.29988438798331</c:v>
                </c:pt>
                <c:pt idx="92">
                  <c:v>2.3544537152167502</c:v>
                </c:pt>
                <c:pt idx="93">
                  <c:v>2.2985007503778498</c:v>
                </c:pt>
                <c:pt idx="94">
                  <c:v>2.27882706921925</c:v>
                </c:pt>
                <c:pt idx="95">
                  <c:v>2.3041633802198702</c:v>
                </c:pt>
                <c:pt idx="96">
                  <c:v>2.3662698736473802</c:v>
                </c:pt>
                <c:pt idx="97">
                  <c:v>2.36892042075262</c:v>
                </c:pt>
                <c:pt idx="98">
                  <c:v>2.3289021346166301</c:v>
                </c:pt>
                <c:pt idx="99">
                  <c:v>2.3417452518042898</c:v>
                </c:pt>
                <c:pt idx="100">
                  <c:v>2.2679627840258401</c:v>
                </c:pt>
                <c:pt idx="101">
                  <c:v>2.1674721602245302</c:v>
                </c:pt>
                <c:pt idx="102">
                  <c:v>2.14033634312973</c:v>
                </c:pt>
                <c:pt idx="103">
                  <c:v>2.2267840522772002</c:v>
                </c:pt>
                <c:pt idx="104">
                  <c:v>1.9956816073560999</c:v>
                </c:pt>
                <c:pt idx="105">
                  <c:v>1.99327276960541</c:v>
                </c:pt>
                <c:pt idx="106">
                  <c:v>1.97439233313778</c:v>
                </c:pt>
                <c:pt idx="107">
                  <c:v>2.04916827164136</c:v>
                </c:pt>
                <c:pt idx="108">
                  <c:v>2.1439408187255999</c:v>
                </c:pt>
                <c:pt idx="109">
                  <c:v>2.2262569124743701</c:v>
                </c:pt>
                <c:pt idx="110">
                  <c:v>2.1257695393068099</c:v>
                </c:pt>
                <c:pt idx="111">
                  <c:v>2.2107502204064202</c:v>
                </c:pt>
                <c:pt idx="112">
                  <c:v>2.1336152305879401</c:v>
                </c:pt>
                <c:pt idx="113">
                  <c:v>1.94933987848054</c:v>
                </c:pt>
                <c:pt idx="114">
                  <c:v>2.0351751410211998</c:v>
                </c:pt>
                <c:pt idx="115">
                  <c:v>1.9411904434513101</c:v>
                </c:pt>
                <c:pt idx="116">
                  <c:v>2.0698398281558998</c:v>
                </c:pt>
                <c:pt idx="117">
                  <c:v>2.1598827123224198</c:v>
                </c:pt>
                <c:pt idx="118">
                  <c:v>2.2425751165071399</c:v>
                </c:pt>
                <c:pt idx="119">
                  <c:v>2.2381216344250499</c:v>
                </c:pt>
                <c:pt idx="120">
                  <c:v>2.4166368664662898</c:v>
                </c:pt>
                <c:pt idx="121">
                  <c:v>2.4386473985246</c:v>
                </c:pt>
                <c:pt idx="122">
                  <c:v>2.6164488759756899</c:v>
                </c:pt>
                <c:pt idx="123">
                  <c:v>2.8758427754964102</c:v>
                </c:pt>
                <c:pt idx="124">
                  <c:v>2.6199747419623498</c:v>
                </c:pt>
                <c:pt idx="125">
                  <c:v>2.53716780996211</c:v>
                </c:pt>
                <c:pt idx="126">
                  <c:v>2.6352632075984399</c:v>
                </c:pt>
                <c:pt idx="127">
                  <c:v>2.41665032967716</c:v>
                </c:pt>
                <c:pt idx="128">
                  <c:v>2.34427322365186</c:v>
                </c:pt>
                <c:pt idx="129">
                  <c:v>2.2327294345016302</c:v>
                </c:pt>
                <c:pt idx="130">
                  <c:v>2.0798213722514101</c:v>
                </c:pt>
                <c:pt idx="131">
                  <c:v>2.0750261902737499</c:v>
                </c:pt>
                <c:pt idx="132">
                  <c:v>2.1472236974743701</c:v>
                </c:pt>
                <c:pt idx="133">
                  <c:v>2.1589359465907498</c:v>
                </c:pt>
                <c:pt idx="134">
                  <c:v>2.12294459222952</c:v>
                </c:pt>
                <c:pt idx="135">
                  <c:v>2.1426969214374401</c:v>
                </c:pt>
                <c:pt idx="136">
                  <c:v>1.9452418785173</c:v>
                </c:pt>
                <c:pt idx="137">
                  <c:v>1.84043355395849</c:v>
                </c:pt>
                <c:pt idx="138">
                  <c:v>1.76522765670977</c:v>
                </c:pt>
                <c:pt idx="139">
                  <c:v>1.7630780616827699</c:v>
                </c:pt>
                <c:pt idx="140">
                  <c:v>1.79169939049398</c:v>
                </c:pt>
                <c:pt idx="141">
                  <c:v>1.88677072573686</c:v>
                </c:pt>
                <c:pt idx="142">
                  <c:v>1.8696230873614901</c:v>
                </c:pt>
                <c:pt idx="143">
                  <c:v>2.0689092071020601</c:v>
                </c:pt>
                <c:pt idx="144">
                  <c:v>2.0754917738452998</c:v>
                </c:pt>
                <c:pt idx="145">
                  <c:v>2.1812166417708698</c:v>
                </c:pt>
                <c:pt idx="146">
                  <c:v>2.1809290693140899</c:v>
                </c:pt>
                <c:pt idx="147">
                  <c:v>2.19809863931351</c:v>
                </c:pt>
                <c:pt idx="148">
                  <c:v>2.1469607821013499</c:v>
                </c:pt>
                <c:pt idx="149">
                  <c:v>2.3526172028260302</c:v>
                </c:pt>
                <c:pt idx="150">
                  <c:v>2.4656261467620402</c:v>
                </c:pt>
                <c:pt idx="151">
                  <c:v>2.0535391943848902</c:v>
                </c:pt>
                <c:pt idx="152">
                  <c:v>1.9233333313768</c:v>
                </c:pt>
                <c:pt idx="153">
                  <c:v>1.3712864825943401</c:v>
                </c:pt>
                <c:pt idx="154">
                  <c:v>0.65804159450140598</c:v>
                </c:pt>
                <c:pt idx="155">
                  <c:v>0.72602798721085104</c:v>
                </c:pt>
                <c:pt idx="156">
                  <c:v>0.80700020269638295</c:v>
                </c:pt>
                <c:pt idx="157">
                  <c:v>0.88014083206228899</c:v>
                </c:pt>
                <c:pt idx="158">
                  <c:v>0.94110271071035501</c:v>
                </c:pt>
                <c:pt idx="159">
                  <c:v>1.0690729635256999</c:v>
                </c:pt>
                <c:pt idx="160">
                  <c:v>1.1481379227252899</c:v>
                </c:pt>
                <c:pt idx="161">
                  <c:v>1.12968026119092</c:v>
                </c:pt>
                <c:pt idx="162">
                  <c:v>1.3066658677546401</c:v>
                </c:pt>
                <c:pt idx="163">
                  <c:v>1.2994991253289301</c:v>
                </c:pt>
                <c:pt idx="164">
                  <c:v>1.03817999163893</c:v>
                </c:pt>
                <c:pt idx="165">
                  <c:v>1.11063783806102</c:v>
                </c:pt>
                <c:pt idx="166">
                  <c:v>0.911333366437446</c:v>
                </c:pt>
                <c:pt idx="167">
                  <c:v>0.85062078606160696</c:v>
                </c:pt>
                <c:pt idx="168">
                  <c:v>0.66394799818722205</c:v>
                </c:pt>
                <c:pt idx="169">
                  <c:v>0.69189542689639805</c:v>
                </c:pt>
                <c:pt idx="170">
                  <c:v>0.452447875651589</c:v>
                </c:pt>
                <c:pt idx="171">
                  <c:v>0.54917704290542302</c:v>
                </c:pt>
                <c:pt idx="172">
                  <c:v>0.44567099302326002</c:v>
                </c:pt>
                <c:pt idx="173">
                  <c:v>0.25889660521073798</c:v>
                </c:pt>
                <c:pt idx="174">
                  <c:v>0.35060355615225203</c:v>
                </c:pt>
                <c:pt idx="175">
                  <c:v>0.15159713545291401</c:v>
                </c:pt>
                <c:pt idx="176">
                  <c:v>0.216756617638175</c:v>
                </c:pt>
                <c:pt idx="177">
                  <c:v>0.22991273161899201</c:v>
                </c:pt>
                <c:pt idx="178">
                  <c:v>0.36000433917055302</c:v>
                </c:pt>
                <c:pt idx="179">
                  <c:v>0.44320043923937302</c:v>
                </c:pt>
                <c:pt idx="180">
                  <c:v>0.40191266716028101</c:v>
                </c:pt>
                <c:pt idx="181">
                  <c:v>0.46432302987939</c:v>
                </c:pt>
                <c:pt idx="182">
                  <c:v>0.29390945215453002</c:v>
                </c:pt>
                <c:pt idx="183">
                  <c:v>0.30525496164052301</c:v>
                </c:pt>
                <c:pt idx="184">
                  <c:v>0.37769562293143</c:v>
                </c:pt>
                <c:pt idx="185">
                  <c:v>0.45029060675284699</c:v>
                </c:pt>
                <c:pt idx="186">
                  <c:v>0.61503914820172401</c:v>
                </c:pt>
                <c:pt idx="187">
                  <c:v>0.61586753268765304</c:v>
                </c:pt>
                <c:pt idx="188">
                  <c:v>0.64488338487127395</c:v>
                </c:pt>
                <c:pt idx="189">
                  <c:v>0.62400462855170302</c:v>
                </c:pt>
                <c:pt idx="190">
                  <c:v>0.56935171220536396</c:v>
                </c:pt>
                <c:pt idx="191">
                  <c:v>0.61906202973713798</c:v>
                </c:pt>
                <c:pt idx="192">
                  <c:v>0.498132452343858</c:v>
                </c:pt>
                <c:pt idx="193">
                  <c:v>0.43635009362681298</c:v>
                </c:pt>
                <c:pt idx="194">
                  <c:v>0.46875273648966398</c:v>
                </c:pt>
                <c:pt idx="195">
                  <c:v>0.56935812339071701</c:v>
                </c:pt>
                <c:pt idx="196">
                  <c:v>0.55222919795440195</c:v>
                </c:pt>
                <c:pt idx="197">
                  <c:v>0.41620907921085698</c:v>
                </c:pt>
                <c:pt idx="198">
                  <c:v>0.14208487336688899</c:v>
                </c:pt>
                <c:pt idx="199">
                  <c:v>0.132070526413814</c:v>
                </c:pt>
                <c:pt idx="200">
                  <c:v>0.14535132559919101</c:v>
                </c:pt>
                <c:pt idx="201">
                  <c:v>0.140332318528403</c:v>
                </c:pt>
                <c:pt idx="202">
                  <c:v>0.37458054805653701</c:v>
                </c:pt>
                <c:pt idx="203">
                  <c:v>0.24991105670196101</c:v>
                </c:pt>
                <c:pt idx="204">
                  <c:v>0.224975772888167</c:v>
                </c:pt>
                <c:pt idx="205">
                  <c:v>0.33566261141690201</c:v>
                </c:pt>
                <c:pt idx="206">
                  <c:v>0.56492324536174499</c:v>
                </c:pt>
                <c:pt idx="207">
                  <c:v>0.56545872039776901</c:v>
                </c:pt>
                <c:pt idx="208">
                  <c:v>0.72362624802787301</c:v>
                </c:pt>
                <c:pt idx="209">
                  <c:v>0.85428580240461605</c:v>
                </c:pt>
                <c:pt idx="210">
                  <c:v>0.79960868247082695</c:v>
                </c:pt>
                <c:pt idx="211">
                  <c:v>0.61069929190129901</c:v>
                </c:pt>
                <c:pt idx="212">
                  <c:v>0.41360422212446801</c:v>
                </c:pt>
                <c:pt idx="213">
                  <c:v>0.24082481117419599</c:v>
                </c:pt>
                <c:pt idx="214">
                  <c:v>0.23266201188218599</c:v>
                </c:pt>
                <c:pt idx="215">
                  <c:v>7.7974896077871905E-2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B-4490-A1FE-36332DF27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2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5"/>
          <c:min val="-4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3.3912307183167001</c:v>
                </c:pt>
                <c:pt idx="8">
                  <c:v>3.5813015970331299</c:v>
                </c:pt>
                <c:pt idx="9">
                  <c:v>3.9117941749643101</c:v>
                </c:pt>
                <c:pt idx="10">
                  <c:v>3.9810049166490602</c:v>
                </c:pt>
                <c:pt idx="11">
                  <c:v>4.3122355418724503</c:v>
                </c:pt>
                <c:pt idx="12">
                  <c:v>4.6226209767873003</c:v>
                </c:pt>
                <c:pt idx="13">
                  <c:v>4.8395071348194802</c:v>
                </c:pt>
                <c:pt idx="14">
                  <c:v>4.9472847903080801</c:v>
                </c:pt>
                <c:pt idx="15">
                  <c:v>5.14708847731504</c:v>
                </c:pt>
                <c:pt idx="16">
                  <c:v>5.2622071993398603</c:v>
                </c:pt>
                <c:pt idx="17">
                  <c:v>4.9109853093918696</c:v>
                </c:pt>
                <c:pt idx="18">
                  <c:v>4.56359651585415</c:v>
                </c:pt>
                <c:pt idx="19">
                  <c:v>4.49725711680908</c:v>
                </c:pt>
                <c:pt idx="20">
                  <c:v>4.5252939623011503</c:v>
                </c:pt>
                <c:pt idx="21">
                  <c:v>4.6555954453607997</c:v>
                </c:pt>
                <c:pt idx="22">
                  <c:v>4.7436669636717301</c:v>
                </c:pt>
                <c:pt idx="23">
                  <c:v>4.99340559054792</c:v>
                </c:pt>
                <c:pt idx="24">
                  <c:v>5.0826158730258504</c:v>
                </c:pt>
                <c:pt idx="25">
                  <c:v>5.25017130051606</c:v>
                </c:pt>
                <c:pt idx="26">
                  <c:v>5.1944152212486303</c:v>
                </c:pt>
                <c:pt idx="27">
                  <c:v>4.9920876301502597</c:v>
                </c:pt>
                <c:pt idx="28">
                  <c:v>5.0407105656391096</c:v>
                </c:pt>
                <c:pt idx="29">
                  <c:v>5.0428910947273602</c:v>
                </c:pt>
                <c:pt idx="30">
                  <c:v>4.7498022154550297</c:v>
                </c:pt>
                <c:pt idx="31">
                  <c:v>4.8299228100712002</c:v>
                </c:pt>
                <c:pt idx="32">
                  <c:v>5.0237955449770402</c:v>
                </c:pt>
                <c:pt idx="33">
                  <c:v>5.1334430371393998</c:v>
                </c:pt>
                <c:pt idx="34">
                  <c:v>4.9088589838822196</c:v>
                </c:pt>
                <c:pt idx="35">
                  <c:v>5.5246594200671604</c:v>
                </c:pt>
                <c:pt idx="36">
                  <c:v>5.5701864390484399</c:v>
                </c:pt>
                <c:pt idx="37">
                  <c:v>6.0209299196317403</c:v>
                </c:pt>
                <c:pt idx="38">
                  <c:v>6.1916540359916397</c:v>
                </c:pt>
                <c:pt idx="39">
                  <c:v>5.9917750163566001</c:v>
                </c:pt>
                <c:pt idx="40">
                  <c:v>5.9843623030276403</c:v>
                </c:pt>
                <c:pt idx="41">
                  <c:v>6.2167793696706202</c:v>
                </c:pt>
                <c:pt idx="42">
                  <c:v>6.38020857852477</c:v>
                </c:pt>
                <c:pt idx="43">
                  <c:v>6.9189670344601302</c:v>
                </c:pt>
                <c:pt idx="44">
                  <c:v>6.9937899249348296</c:v>
                </c:pt>
                <c:pt idx="45">
                  <c:v>6.7710537730453701</c:v>
                </c:pt>
                <c:pt idx="46">
                  <c:v>6.5747728844257498</c:v>
                </c:pt>
                <c:pt idx="47">
                  <c:v>6.4761318337058702</c:v>
                </c:pt>
                <c:pt idx="48">
                  <c:v>6.2277709225216897</c:v>
                </c:pt>
                <c:pt idx="49">
                  <c:v>6.0422802634374504</c:v>
                </c:pt>
                <c:pt idx="50">
                  <c:v>5.8209103562660696</c:v>
                </c:pt>
                <c:pt idx="51">
                  <c:v>5.8714181656728401</c:v>
                </c:pt>
                <c:pt idx="52">
                  <c:v>5.90645221091573</c:v>
                </c:pt>
                <c:pt idx="53">
                  <c:v>5.8585972713302699</c:v>
                </c:pt>
                <c:pt idx="54">
                  <c:v>5.6983306499194697</c:v>
                </c:pt>
                <c:pt idx="55">
                  <c:v>5.4282390279527704</c:v>
                </c:pt>
                <c:pt idx="56">
                  <c:v>5.4757999042995698</c:v>
                </c:pt>
                <c:pt idx="57">
                  <c:v>5.3539247355172304</c:v>
                </c:pt>
                <c:pt idx="58">
                  <c:v>5.1773190221250198</c:v>
                </c:pt>
                <c:pt idx="59">
                  <c:v>5.1959773975017498</c:v>
                </c:pt>
                <c:pt idx="60">
                  <c:v>5.0747496990680903</c:v>
                </c:pt>
                <c:pt idx="61">
                  <c:v>4.8661236967541903</c:v>
                </c:pt>
                <c:pt idx="62">
                  <c:v>4.6208836334647101</c:v>
                </c:pt>
                <c:pt idx="63">
                  <c:v>4.4583461814747798</c:v>
                </c:pt>
                <c:pt idx="64">
                  <c:v>4.3480942381801198</c:v>
                </c:pt>
                <c:pt idx="65">
                  <c:v>4.4855639525300797</c:v>
                </c:pt>
                <c:pt idx="66">
                  <c:v>4.4720446721262297</c:v>
                </c:pt>
                <c:pt idx="67">
                  <c:v>4.8117764474368299</c:v>
                </c:pt>
                <c:pt idx="68">
                  <c:v>4.9395447369690002</c:v>
                </c:pt>
                <c:pt idx="69">
                  <c:v>4.9143933352873601</c:v>
                </c:pt>
                <c:pt idx="70">
                  <c:v>4.6012614506651799</c:v>
                </c:pt>
                <c:pt idx="71">
                  <c:v>4.6638689123909902</c:v>
                </c:pt>
                <c:pt idx="72">
                  <c:v>4.8629865371815804</c:v>
                </c:pt>
                <c:pt idx="73">
                  <c:v>4.8428595045744096</c:v>
                </c:pt>
                <c:pt idx="74">
                  <c:v>5.1019061652370601</c:v>
                </c:pt>
                <c:pt idx="75">
                  <c:v>5.1250862245003397</c:v>
                </c:pt>
                <c:pt idx="76">
                  <c:v>5.1466848699973804</c:v>
                </c:pt>
                <c:pt idx="77">
                  <c:v>5.3334633599482002</c:v>
                </c:pt>
                <c:pt idx="78">
                  <c:v>5.46659546895562</c:v>
                </c:pt>
                <c:pt idx="79">
                  <c:v>5.2575035736756002</c:v>
                </c:pt>
                <c:pt idx="80">
                  <c:v>5.3282846092899696</c:v>
                </c:pt>
                <c:pt idx="81">
                  <c:v>5.4354744869260898</c:v>
                </c:pt>
                <c:pt idx="82">
                  <c:v>5.2466260114430696</c:v>
                </c:pt>
                <c:pt idx="83">
                  <c:v>5.1610226922463696</c:v>
                </c:pt>
                <c:pt idx="84">
                  <c:v>5.1437832093921401</c:v>
                </c:pt>
                <c:pt idx="85">
                  <c:v>5.1137922180625601</c:v>
                </c:pt>
                <c:pt idx="86">
                  <c:v>5.01453494887717</c:v>
                </c:pt>
                <c:pt idx="87">
                  <c:v>4.8377550672403196</c:v>
                </c:pt>
                <c:pt idx="88">
                  <c:v>4.9458022458321604</c:v>
                </c:pt>
                <c:pt idx="89">
                  <c:v>4.7634897637988196</c:v>
                </c:pt>
                <c:pt idx="90">
                  <c:v>4.2106752233327196</c:v>
                </c:pt>
                <c:pt idx="91">
                  <c:v>3.9813507706514502</c:v>
                </c:pt>
                <c:pt idx="92">
                  <c:v>3.6824165423024602</c:v>
                </c:pt>
                <c:pt idx="93">
                  <c:v>3.39055539168805</c:v>
                </c:pt>
                <c:pt idx="94">
                  <c:v>3.3048337782592698</c:v>
                </c:pt>
                <c:pt idx="95">
                  <c:v>3.4212714212931798</c:v>
                </c:pt>
                <c:pt idx="96">
                  <c:v>3.5445016663303401</c:v>
                </c:pt>
                <c:pt idx="97">
                  <c:v>3.6054696667911101</c:v>
                </c:pt>
                <c:pt idx="98">
                  <c:v>3.5699170063930099</c:v>
                </c:pt>
                <c:pt idx="99">
                  <c:v>3.5207778213704599</c:v>
                </c:pt>
                <c:pt idx="100">
                  <c:v>3.20468609708267</c:v>
                </c:pt>
                <c:pt idx="101">
                  <c:v>3.1194842852550102</c:v>
                </c:pt>
                <c:pt idx="102">
                  <c:v>2.8694883720748399</c:v>
                </c:pt>
                <c:pt idx="103">
                  <c:v>2.8471828012697702</c:v>
                </c:pt>
                <c:pt idx="104">
                  <c:v>2.7534171982091098</c:v>
                </c:pt>
                <c:pt idx="105">
                  <c:v>2.4963159259040801</c:v>
                </c:pt>
                <c:pt idx="106">
                  <c:v>2.4091627298849798</c:v>
                </c:pt>
                <c:pt idx="107">
                  <c:v>2.47657177606954</c:v>
                </c:pt>
                <c:pt idx="108">
                  <c:v>2.2041487782042002</c:v>
                </c:pt>
                <c:pt idx="109">
                  <c:v>2.16018284783032</c:v>
                </c:pt>
                <c:pt idx="110">
                  <c:v>1.9340544265689199</c:v>
                </c:pt>
                <c:pt idx="111">
                  <c:v>1.7919062749805601</c:v>
                </c:pt>
                <c:pt idx="112">
                  <c:v>1.8019978866042099</c:v>
                </c:pt>
                <c:pt idx="113">
                  <c:v>1.60555367049082</c:v>
                </c:pt>
                <c:pt idx="114">
                  <c:v>1.45788743061671</c:v>
                </c:pt>
                <c:pt idx="115">
                  <c:v>1.4645607917526999</c:v>
                </c:pt>
                <c:pt idx="116">
                  <c:v>1.5151271369877599</c:v>
                </c:pt>
                <c:pt idx="117">
                  <c:v>1.50355211523553</c:v>
                </c:pt>
                <c:pt idx="118">
                  <c:v>1.51072353990404</c:v>
                </c:pt>
                <c:pt idx="119">
                  <c:v>1.4759900233730501</c:v>
                </c:pt>
                <c:pt idx="120">
                  <c:v>1.5023337100951299</c:v>
                </c:pt>
                <c:pt idx="121">
                  <c:v>1.59519921529179</c:v>
                </c:pt>
                <c:pt idx="122">
                  <c:v>1.53979013502338</c:v>
                </c:pt>
                <c:pt idx="123">
                  <c:v>1.5440780284719</c:v>
                </c:pt>
                <c:pt idx="124">
                  <c:v>1.5663088782800501</c:v>
                </c:pt>
                <c:pt idx="125">
                  <c:v>1.6154949689108</c:v>
                </c:pt>
                <c:pt idx="126">
                  <c:v>1.7417758208960199</c:v>
                </c:pt>
                <c:pt idx="127">
                  <c:v>1.7822319878350601</c:v>
                </c:pt>
                <c:pt idx="128">
                  <c:v>1.4790919957944799</c:v>
                </c:pt>
                <c:pt idx="129">
                  <c:v>1.2472342049429801</c:v>
                </c:pt>
                <c:pt idx="130">
                  <c:v>0.744287906577627</c:v>
                </c:pt>
                <c:pt idx="131">
                  <c:v>0.53597195630509697</c:v>
                </c:pt>
                <c:pt idx="132">
                  <c:v>0.765491389813723</c:v>
                </c:pt>
                <c:pt idx="133">
                  <c:v>0.97759635703857195</c:v>
                </c:pt>
                <c:pt idx="134">
                  <c:v>1.04195557619993</c:v>
                </c:pt>
                <c:pt idx="135">
                  <c:v>1.2211637845741601</c:v>
                </c:pt>
                <c:pt idx="136">
                  <c:v>1.1697606324579599</c:v>
                </c:pt>
                <c:pt idx="137">
                  <c:v>0.93477641020490199</c:v>
                </c:pt>
                <c:pt idx="138">
                  <c:v>0.64160967832027005</c:v>
                </c:pt>
                <c:pt idx="139">
                  <c:v>0.481558775397193</c:v>
                </c:pt>
                <c:pt idx="140">
                  <c:v>1.1971691240471901E-2</c:v>
                </c:pt>
                <c:pt idx="141">
                  <c:v>-0.17212353627577301</c:v>
                </c:pt>
                <c:pt idx="142">
                  <c:v>2.0842223416956001E-2</c:v>
                </c:pt>
                <c:pt idx="143">
                  <c:v>0.120809883424706</c:v>
                </c:pt>
                <c:pt idx="144">
                  <c:v>0.199700437730508</c:v>
                </c:pt>
                <c:pt idx="145">
                  <c:v>0.24480339059262701</c:v>
                </c:pt>
                <c:pt idx="146">
                  <c:v>0.18014939788964099</c:v>
                </c:pt>
                <c:pt idx="147">
                  <c:v>9.5397470423249198E-2</c:v>
                </c:pt>
                <c:pt idx="148">
                  <c:v>0.12490538352639299</c:v>
                </c:pt>
                <c:pt idx="149">
                  <c:v>-7.3391431264716103E-2</c:v>
                </c:pt>
                <c:pt idx="150">
                  <c:v>-6.91284585848599E-2</c:v>
                </c:pt>
                <c:pt idx="151">
                  <c:v>-0.25007009905416799</c:v>
                </c:pt>
                <c:pt idx="152">
                  <c:v>-0.16070103666725299</c:v>
                </c:pt>
                <c:pt idx="153">
                  <c:v>-0.17600234368885201</c:v>
                </c:pt>
                <c:pt idx="154">
                  <c:v>-0.52737972216876505</c:v>
                </c:pt>
                <c:pt idx="155">
                  <c:v>-0.46682740624066399</c:v>
                </c:pt>
                <c:pt idx="156">
                  <c:v>-0.430480615402834</c:v>
                </c:pt>
                <c:pt idx="157">
                  <c:v>-0.54219643744179002</c:v>
                </c:pt>
                <c:pt idx="158">
                  <c:v>-0.50072359777004105</c:v>
                </c:pt>
                <c:pt idx="159">
                  <c:v>-0.50533355790848</c:v>
                </c:pt>
                <c:pt idx="160">
                  <c:v>-0.662774177863796</c:v>
                </c:pt>
                <c:pt idx="161">
                  <c:v>-0.684336510339977</c:v>
                </c:pt>
                <c:pt idx="162">
                  <c:v>-0.48701742487750699</c:v>
                </c:pt>
                <c:pt idx="163">
                  <c:v>-0.40399864968246602</c:v>
                </c:pt>
                <c:pt idx="164">
                  <c:v>-0.49189400019313401</c:v>
                </c:pt>
                <c:pt idx="165">
                  <c:v>-0.56297201069402103</c:v>
                </c:pt>
                <c:pt idx="166">
                  <c:v>-0.74377563350422404</c:v>
                </c:pt>
                <c:pt idx="167">
                  <c:v>-0.78137691744166005</c:v>
                </c:pt>
                <c:pt idx="168">
                  <c:v>-0.97075344184044698</c:v>
                </c:pt>
                <c:pt idx="169">
                  <c:v>-1.2071824891491101</c:v>
                </c:pt>
                <c:pt idx="170">
                  <c:v>-1.1792010188398401</c:v>
                </c:pt>
                <c:pt idx="171">
                  <c:v>-1.12310035545766</c:v>
                </c:pt>
                <c:pt idx="172">
                  <c:v>-1.1301324377714701</c:v>
                </c:pt>
                <c:pt idx="173">
                  <c:v>-1.2620597664098001</c:v>
                </c:pt>
                <c:pt idx="174">
                  <c:v>-1.4159526254883501</c:v>
                </c:pt>
                <c:pt idx="175">
                  <c:v>-1.6462631367173199</c:v>
                </c:pt>
                <c:pt idx="176">
                  <c:v>-1.5445875780690499</c:v>
                </c:pt>
                <c:pt idx="177">
                  <c:v>-1.7026366222964999</c:v>
                </c:pt>
                <c:pt idx="178">
                  <c:v>-1.8249523714907601</c:v>
                </c:pt>
                <c:pt idx="179">
                  <c:v>-1.7102896638253899</c:v>
                </c:pt>
                <c:pt idx="180">
                  <c:v>-1.8969225535157599</c:v>
                </c:pt>
                <c:pt idx="181">
                  <c:v>-1.7720048583874</c:v>
                </c:pt>
                <c:pt idx="182">
                  <c:v>-1.8312505400928101</c:v>
                </c:pt>
                <c:pt idx="183">
                  <c:v>-1.7904162801793999</c:v>
                </c:pt>
                <c:pt idx="184">
                  <c:v>-1.7276394408065301</c:v>
                </c:pt>
                <c:pt idx="185">
                  <c:v>-1.6333108532034</c:v>
                </c:pt>
                <c:pt idx="186">
                  <c:v>-1.5548788445695301</c:v>
                </c:pt>
                <c:pt idx="187">
                  <c:v>-1.59275841345632</c:v>
                </c:pt>
                <c:pt idx="188">
                  <c:v>-1.79482435258308</c:v>
                </c:pt>
                <c:pt idx="189">
                  <c:v>-1.70766550924743</c:v>
                </c:pt>
                <c:pt idx="190">
                  <c:v>-1.5823654327982</c:v>
                </c:pt>
                <c:pt idx="191">
                  <c:v>-1.56197404790773</c:v>
                </c:pt>
                <c:pt idx="192">
                  <c:v>-1.4490866997494001</c:v>
                </c:pt>
                <c:pt idx="193">
                  <c:v>-1.3966805094778301</c:v>
                </c:pt>
                <c:pt idx="194">
                  <c:v>-1.53282053390707</c:v>
                </c:pt>
                <c:pt idx="195">
                  <c:v>-1.52639117939535</c:v>
                </c:pt>
                <c:pt idx="196">
                  <c:v>-1.9236895692020399</c:v>
                </c:pt>
                <c:pt idx="197">
                  <c:v>-1.74509235092754</c:v>
                </c:pt>
                <c:pt idx="198">
                  <c:v>-1.8590274569299701</c:v>
                </c:pt>
                <c:pt idx="199">
                  <c:v>-1.88231895816295</c:v>
                </c:pt>
                <c:pt idx="200">
                  <c:v>-1.8591259054957501</c:v>
                </c:pt>
                <c:pt idx="201">
                  <c:v>-1.86084988464353</c:v>
                </c:pt>
                <c:pt idx="202">
                  <c:v>-1.88315312975681</c:v>
                </c:pt>
                <c:pt idx="203">
                  <c:v>-1.46453156174962</c:v>
                </c:pt>
                <c:pt idx="204">
                  <c:v>-1.50798045652931</c:v>
                </c:pt>
                <c:pt idx="205">
                  <c:v>-1.48571225755939</c:v>
                </c:pt>
                <c:pt idx="206">
                  <c:v>-1.24201488803127</c:v>
                </c:pt>
                <c:pt idx="207">
                  <c:v>-0.85413147360154795</c:v>
                </c:pt>
                <c:pt idx="208">
                  <c:v>-0.57851845231552101</c:v>
                </c:pt>
                <c:pt idx="209">
                  <c:v>-0.52204601288695296</c:v>
                </c:pt>
                <c:pt idx="210">
                  <c:v>-0.342549088888703</c:v>
                </c:pt>
                <c:pt idx="211">
                  <c:v>-0.24015085421444099</c:v>
                </c:pt>
                <c:pt idx="212">
                  <c:v>-6.9306962820908202E-2</c:v>
                </c:pt>
                <c:pt idx="213">
                  <c:v>-5.4025733707088099E-3</c:v>
                </c:pt>
                <c:pt idx="214">
                  <c:v>-0.211124626839512</c:v>
                </c:pt>
                <c:pt idx="215">
                  <c:v>-0.18672941880160099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1-4D47-AC3E-994E3D18793E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2.74215451498804</c:v>
                </c:pt>
                <c:pt idx="8">
                  <c:v>2.9430937381301101</c:v>
                </c:pt>
                <c:pt idx="9">
                  <c:v>3.2090535613006099</c:v>
                </c:pt>
                <c:pt idx="10">
                  <c:v>3.2670827850419601</c:v>
                </c:pt>
                <c:pt idx="11">
                  <c:v>3.53243411457979</c:v>
                </c:pt>
                <c:pt idx="12">
                  <c:v>3.8032280156734499</c:v>
                </c:pt>
                <c:pt idx="13">
                  <c:v>4.0375242734110603</c:v>
                </c:pt>
                <c:pt idx="14">
                  <c:v>4.12801810901097</c:v>
                </c:pt>
                <c:pt idx="15">
                  <c:v>4.3459046796996299</c:v>
                </c:pt>
                <c:pt idx="16">
                  <c:v>4.4443509372258001</c:v>
                </c:pt>
                <c:pt idx="17">
                  <c:v>4.0851828199075104</c:v>
                </c:pt>
                <c:pt idx="18">
                  <c:v>3.78683963718718</c:v>
                </c:pt>
                <c:pt idx="19">
                  <c:v>3.8062034593863299</c:v>
                </c:pt>
                <c:pt idx="20">
                  <c:v>3.8413958660788299</c:v>
                </c:pt>
                <c:pt idx="21">
                  <c:v>3.96214017792374</c:v>
                </c:pt>
                <c:pt idx="22">
                  <c:v>4.0362185880395298</c:v>
                </c:pt>
                <c:pt idx="23">
                  <c:v>4.1980711764129497</c:v>
                </c:pt>
                <c:pt idx="24">
                  <c:v>4.2698491861427303</c:v>
                </c:pt>
                <c:pt idx="25">
                  <c:v>4.4760442896721298</c:v>
                </c:pt>
                <c:pt idx="26">
                  <c:v>4.3596781709964096</c:v>
                </c:pt>
                <c:pt idx="27">
                  <c:v>4.2161304187549202</c:v>
                </c:pt>
                <c:pt idx="28">
                  <c:v>4.28585770160851</c:v>
                </c:pt>
                <c:pt idx="29">
                  <c:v>4.2962527769724703</c:v>
                </c:pt>
                <c:pt idx="30">
                  <c:v>4.03646823244922</c:v>
                </c:pt>
                <c:pt idx="31">
                  <c:v>4.1488978971592303</c:v>
                </c:pt>
                <c:pt idx="32">
                  <c:v>4.3404895653915201</c:v>
                </c:pt>
                <c:pt idx="33">
                  <c:v>4.5183584154129299</c:v>
                </c:pt>
                <c:pt idx="34">
                  <c:v>4.3730469296637304</c:v>
                </c:pt>
                <c:pt idx="35">
                  <c:v>4.9839139537624799</c:v>
                </c:pt>
                <c:pt idx="36">
                  <c:v>4.9836107094024999</c:v>
                </c:pt>
                <c:pt idx="37">
                  <c:v>5.4672924122471196</c:v>
                </c:pt>
                <c:pt idx="38">
                  <c:v>5.6824616824524403</c:v>
                </c:pt>
                <c:pt idx="39">
                  <c:v>5.4309675695573398</c:v>
                </c:pt>
                <c:pt idx="40">
                  <c:v>5.5307056038665996</c:v>
                </c:pt>
                <c:pt idx="41">
                  <c:v>5.7766890984846402</c:v>
                </c:pt>
                <c:pt idx="42">
                  <c:v>5.9297402046998</c:v>
                </c:pt>
                <c:pt idx="43">
                  <c:v>6.43231715723521</c:v>
                </c:pt>
                <c:pt idx="44">
                  <c:v>6.4938861825593204</c:v>
                </c:pt>
                <c:pt idx="45">
                  <c:v>6.28945920531398</c:v>
                </c:pt>
                <c:pt idx="46">
                  <c:v>6.1006303585246604</c:v>
                </c:pt>
                <c:pt idx="47">
                  <c:v>5.9816785496109404</c:v>
                </c:pt>
                <c:pt idx="48">
                  <c:v>5.7596343307426601</c:v>
                </c:pt>
                <c:pt idx="49">
                  <c:v>5.6033316732444103</c:v>
                </c:pt>
                <c:pt idx="50">
                  <c:v>5.3977424779505903</c:v>
                </c:pt>
                <c:pt idx="51">
                  <c:v>5.46257166914409</c:v>
                </c:pt>
                <c:pt idx="52">
                  <c:v>5.4653070107028903</c:v>
                </c:pt>
                <c:pt idx="53">
                  <c:v>5.4307582296711203</c:v>
                </c:pt>
                <c:pt idx="54">
                  <c:v>5.3069271201030102</c:v>
                </c:pt>
                <c:pt idx="55">
                  <c:v>5.0136904530672703</c:v>
                </c:pt>
                <c:pt idx="56">
                  <c:v>5.1092763422954004</c:v>
                </c:pt>
                <c:pt idx="57">
                  <c:v>5.0288259465504597</c:v>
                </c:pt>
                <c:pt idx="58">
                  <c:v>4.8761756008321697</c:v>
                </c:pt>
                <c:pt idx="59">
                  <c:v>4.8772092855719498</c:v>
                </c:pt>
                <c:pt idx="60">
                  <c:v>4.7751075244387797</c:v>
                </c:pt>
                <c:pt idx="61">
                  <c:v>4.5720834126505103</c:v>
                </c:pt>
                <c:pt idx="62">
                  <c:v>4.2948272044233597</c:v>
                </c:pt>
                <c:pt idx="63">
                  <c:v>4.1908976390827197</c:v>
                </c:pt>
                <c:pt idx="64">
                  <c:v>4.0754429186672603</c:v>
                </c:pt>
                <c:pt idx="65">
                  <c:v>4.2489762350675404</c:v>
                </c:pt>
                <c:pt idx="66">
                  <c:v>4.2429936043258802</c:v>
                </c:pt>
                <c:pt idx="67">
                  <c:v>4.6156796643934497</c:v>
                </c:pt>
                <c:pt idx="68">
                  <c:v>4.7028274380553601</c:v>
                </c:pt>
                <c:pt idx="69">
                  <c:v>4.6480047374441797</c:v>
                </c:pt>
                <c:pt idx="70">
                  <c:v>4.3220104460308102</c:v>
                </c:pt>
                <c:pt idx="71">
                  <c:v>4.3731471504358401</c:v>
                </c:pt>
                <c:pt idx="72">
                  <c:v>4.5521135463741302</c:v>
                </c:pt>
                <c:pt idx="73">
                  <c:v>4.4935218590041499</c:v>
                </c:pt>
                <c:pt idx="74">
                  <c:v>4.7261329879303604</c:v>
                </c:pt>
                <c:pt idx="75">
                  <c:v>4.7555787270056298</c:v>
                </c:pt>
                <c:pt idx="76">
                  <c:v>4.77592887011253</c:v>
                </c:pt>
                <c:pt idx="77">
                  <c:v>4.9189686079380897</c:v>
                </c:pt>
                <c:pt idx="78">
                  <c:v>5.0399040528310204</c:v>
                </c:pt>
                <c:pt idx="79">
                  <c:v>4.8456394518987604</c:v>
                </c:pt>
                <c:pt idx="80">
                  <c:v>4.9287883405209501</c:v>
                </c:pt>
                <c:pt idx="81">
                  <c:v>5.0562908784892802</c:v>
                </c:pt>
                <c:pt idx="82">
                  <c:v>4.8895907312851401</c:v>
                </c:pt>
                <c:pt idx="83">
                  <c:v>4.8856324932434196</c:v>
                </c:pt>
                <c:pt idx="84">
                  <c:v>4.8644486932943201</c:v>
                </c:pt>
                <c:pt idx="85">
                  <c:v>4.8684153970835897</c:v>
                </c:pt>
                <c:pt idx="86">
                  <c:v>4.7864291605658504</c:v>
                </c:pt>
                <c:pt idx="87">
                  <c:v>4.6189955237270297</c:v>
                </c:pt>
                <c:pt idx="88">
                  <c:v>4.72519878506042</c:v>
                </c:pt>
                <c:pt idx="89">
                  <c:v>4.5890784382933001</c:v>
                </c:pt>
                <c:pt idx="90">
                  <c:v>4.0014711659211502</c:v>
                </c:pt>
                <c:pt idx="91">
                  <c:v>3.8363491253181499</c:v>
                </c:pt>
                <c:pt idx="92">
                  <c:v>3.55989341430669</c:v>
                </c:pt>
                <c:pt idx="93">
                  <c:v>3.2885246599108102</c:v>
                </c:pt>
                <c:pt idx="94">
                  <c:v>3.2069388348026999</c:v>
                </c:pt>
                <c:pt idx="95">
                  <c:v>3.3175097510386302</c:v>
                </c:pt>
                <c:pt idx="96">
                  <c:v>3.4260231360537499</c:v>
                </c:pt>
                <c:pt idx="97">
                  <c:v>3.4537021366998299</c:v>
                </c:pt>
                <c:pt idx="98">
                  <c:v>3.4029898751179202</c:v>
                </c:pt>
                <c:pt idx="99">
                  <c:v>3.3632269614918999</c:v>
                </c:pt>
                <c:pt idx="100">
                  <c:v>3.0493386309749302</c:v>
                </c:pt>
                <c:pt idx="101">
                  <c:v>2.9772727698372701</c:v>
                </c:pt>
                <c:pt idx="102">
                  <c:v>2.7795222813001099</c:v>
                </c:pt>
                <c:pt idx="103">
                  <c:v>2.76354122561139</c:v>
                </c:pt>
                <c:pt idx="104">
                  <c:v>2.70504194550933</c:v>
                </c:pt>
                <c:pt idx="105">
                  <c:v>2.4874605793362399</c:v>
                </c:pt>
                <c:pt idx="106">
                  <c:v>2.42399547183294</c:v>
                </c:pt>
                <c:pt idx="107">
                  <c:v>2.47829608283786</c:v>
                </c:pt>
                <c:pt idx="108">
                  <c:v>2.2010721178253001</c:v>
                </c:pt>
                <c:pt idx="109">
                  <c:v>2.1547376866163099</c:v>
                </c:pt>
                <c:pt idx="110">
                  <c:v>1.9162926383605601</c:v>
                </c:pt>
                <c:pt idx="111">
                  <c:v>1.7714866748114999</c:v>
                </c:pt>
                <c:pt idx="112">
                  <c:v>1.83869038934908</c:v>
                </c:pt>
                <c:pt idx="113">
                  <c:v>1.66226748926246</c:v>
                </c:pt>
                <c:pt idx="114">
                  <c:v>1.5010859600601401</c:v>
                </c:pt>
                <c:pt idx="115">
                  <c:v>1.5365176662266899</c:v>
                </c:pt>
                <c:pt idx="116">
                  <c:v>1.57967481821172</c:v>
                </c:pt>
                <c:pt idx="117">
                  <c:v>1.55348579226122</c:v>
                </c:pt>
                <c:pt idx="118">
                  <c:v>1.5782261417894099</c:v>
                </c:pt>
                <c:pt idx="119">
                  <c:v>1.5640605188522601</c:v>
                </c:pt>
                <c:pt idx="120">
                  <c:v>1.61423634569769</c:v>
                </c:pt>
                <c:pt idx="121">
                  <c:v>1.77835687173973</c:v>
                </c:pt>
                <c:pt idx="122">
                  <c:v>1.7650034059326001</c:v>
                </c:pt>
                <c:pt idx="123">
                  <c:v>1.79465364428727</c:v>
                </c:pt>
                <c:pt idx="124">
                  <c:v>1.86752944555554</c:v>
                </c:pt>
                <c:pt idx="125">
                  <c:v>1.98299562279035</c:v>
                </c:pt>
                <c:pt idx="126">
                  <c:v>2.04747222496274</c:v>
                </c:pt>
                <c:pt idx="127">
                  <c:v>2.0770665104787698</c:v>
                </c:pt>
                <c:pt idx="128">
                  <c:v>1.7806496192175301</c:v>
                </c:pt>
                <c:pt idx="129">
                  <c:v>1.55761366847741</c:v>
                </c:pt>
                <c:pt idx="130">
                  <c:v>1.0075363177208401</c:v>
                </c:pt>
                <c:pt idx="131">
                  <c:v>0.76308702070227097</c:v>
                </c:pt>
                <c:pt idx="132">
                  <c:v>1.03114203738468</c:v>
                </c:pt>
                <c:pt idx="133">
                  <c:v>1.2329778401129901</c:v>
                </c:pt>
                <c:pt idx="134">
                  <c:v>1.33870162024801</c:v>
                </c:pt>
                <c:pt idx="135">
                  <c:v>1.5403465996281001</c:v>
                </c:pt>
                <c:pt idx="136">
                  <c:v>1.5028993964795001</c:v>
                </c:pt>
                <c:pt idx="137">
                  <c:v>1.2834160722718799</c:v>
                </c:pt>
                <c:pt idx="138">
                  <c:v>0.98582161806746504</c:v>
                </c:pt>
                <c:pt idx="139">
                  <c:v>0.856399883976104</c:v>
                </c:pt>
                <c:pt idx="140">
                  <c:v>0.353501690570307</c:v>
                </c:pt>
                <c:pt idx="141">
                  <c:v>0.15732551537516801</c:v>
                </c:pt>
                <c:pt idx="142">
                  <c:v>0.36682961892840099</c:v>
                </c:pt>
                <c:pt idx="143">
                  <c:v>0.46316894165640299</c:v>
                </c:pt>
                <c:pt idx="144">
                  <c:v>0.554421772416684</c:v>
                </c:pt>
                <c:pt idx="145">
                  <c:v>0.611579130570017</c:v>
                </c:pt>
                <c:pt idx="146">
                  <c:v>0.52038547676109403</c:v>
                </c:pt>
                <c:pt idx="147">
                  <c:v>0.46713891652530398</c:v>
                </c:pt>
                <c:pt idx="148">
                  <c:v>0.51701309335289802</c:v>
                </c:pt>
                <c:pt idx="149">
                  <c:v>0.37322618796013102</c:v>
                </c:pt>
                <c:pt idx="150">
                  <c:v>0.471265556357715</c:v>
                </c:pt>
                <c:pt idx="151">
                  <c:v>0.28023943770878201</c:v>
                </c:pt>
                <c:pt idx="152">
                  <c:v>0.47279712239224803</c:v>
                </c:pt>
                <c:pt idx="153">
                  <c:v>0.61874306967144799</c:v>
                </c:pt>
                <c:pt idx="154">
                  <c:v>0.31246553559027301</c:v>
                </c:pt>
                <c:pt idx="155">
                  <c:v>0.38081541630927901</c:v>
                </c:pt>
                <c:pt idx="156">
                  <c:v>0.407687712598305</c:v>
                </c:pt>
                <c:pt idx="157">
                  <c:v>0.20861115175155401</c:v>
                </c:pt>
                <c:pt idx="158">
                  <c:v>0.34556512412629797</c:v>
                </c:pt>
                <c:pt idx="159">
                  <c:v>0.42763001590799399</c:v>
                </c:pt>
                <c:pt idx="160">
                  <c:v>0.23383258201266599</c:v>
                </c:pt>
                <c:pt idx="161">
                  <c:v>0.15911857052046999</c:v>
                </c:pt>
                <c:pt idx="162">
                  <c:v>0.38134569899184401</c:v>
                </c:pt>
                <c:pt idx="163">
                  <c:v>0.47114142113894197</c:v>
                </c:pt>
                <c:pt idx="164">
                  <c:v>0.66944549131824804</c:v>
                </c:pt>
                <c:pt idx="165">
                  <c:v>0.78883578188565295</c:v>
                </c:pt>
                <c:pt idx="166">
                  <c:v>0.61594748654268805</c:v>
                </c:pt>
                <c:pt idx="167">
                  <c:v>0.61150081296676295</c:v>
                </c:pt>
                <c:pt idx="168">
                  <c:v>0.390112529933476</c:v>
                </c:pt>
                <c:pt idx="169">
                  <c:v>3.47676596021914E-2</c:v>
                </c:pt>
                <c:pt idx="170">
                  <c:v>4.56765668276891E-2</c:v>
                </c:pt>
                <c:pt idx="171">
                  <c:v>9.2849926871261201E-2</c:v>
                </c:pt>
                <c:pt idx="172">
                  <c:v>4.30113928886127E-2</c:v>
                </c:pt>
                <c:pt idx="173">
                  <c:v>-0.157740094603361</c:v>
                </c:pt>
                <c:pt idx="174">
                  <c:v>-0.37494478988684499</c:v>
                </c:pt>
                <c:pt idx="175">
                  <c:v>-0.74804955557097796</c:v>
                </c:pt>
                <c:pt idx="176">
                  <c:v>-0.59997319373067504</c:v>
                </c:pt>
                <c:pt idx="177">
                  <c:v>-0.84522858736850504</c:v>
                </c:pt>
                <c:pt idx="178">
                  <c:v>-1.02725414143005</c:v>
                </c:pt>
                <c:pt idx="179">
                  <c:v>-0.88885611078489002</c:v>
                </c:pt>
                <c:pt idx="180">
                  <c:v>-1.08911371293512</c:v>
                </c:pt>
                <c:pt idx="181">
                  <c:v>-0.93345831243271205</c:v>
                </c:pt>
                <c:pt idx="182">
                  <c:v>-0.99861469477974996</c:v>
                </c:pt>
                <c:pt idx="183">
                  <c:v>-0.95351659806342004</c:v>
                </c:pt>
                <c:pt idx="184">
                  <c:v>-0.89456614593367201</c:v>
                </c:pt>
                <c:pt idx="185">
                  <c:v>-0.76630844775357498</c:v>
                </c:pt>
                <c:pt idx="186">
                  <c:v>-0.66451927384548004</c:v>
                </c:pt>
                <c:pt idx="187">
                  <c:v>-0.74877031402332395</c:v>
                </c:pt>
                <c:pt idx="188">
                  <c:v>-1.0203753716853501</c:v>
                </c:pt>
                <c:pt idx="189">
                  <c:v>-0.879625939902551</c:v>
                </c:pt>
                <c:pt idx="190">
                  <c:v>-0.72142187202053498</c:v>
                </c:pt>
                <c:pt idx="191">
                  <c:v>-0.64268351086891595</c:v>
                </c:pt>
                <c:pt idx="192">
                  <c:v>-0.45379201935240998</c:v>
                </c:pt>
                <c:pt idx="193">
                  <c:v>-0.34854691771383201</c:v>
                </c:pt>
                <c:pt idx="194">
                  <c:v>-0.54943565538069905</c:v>
                </c:pt>
                <c:pt idx="195">
                  <c:v>-0.46847389469649903</c:v>
                </c:pt>
                <c:pt idx="196">
                  <c:v>-0.88139447305457197</c:v>
                </c:pt>
                <c:pt idx="197">
                  <c:v>-0.63872137024397702</c:v>
                </c:pt>
                <c:pt idx="198">
                  <c:v>-0.79346937127420503</c:v>
                </c:pt>
                <c:pt idx="199">
                  <c:v>-0.86060947731141302</c:v>
                </c:pt>
                <c:pt idx="200">
                  <c:v>-1.0539018541022001</c:v>
                </c:pt>
                <c:pt idx="201">
                  <c:v>-1.2131803610899401</c:v>
                </c:pt>
                <c:pt idx="202">
                  <c:v>-1.4500381388397601</c:v>
                </c:pt>
                <c:pt idx="203">
                  <c:v>-0.93498981093161004</c:v>
                </c:pt>
                <c:pt idx="204">
                  <c:v>-0.90521307928094696</c:v>
                </c:pt>
                <c:pt idx="205">
                  <c:v>-0.92080246551168998</c:v>
                </c:pt>
                <c:pt idx="206">
                  <c:v>-0.69644441866236795</c:v>
                </c:pt>
                <c:pt idx="207">
                  <c:v>-0.30511613184515701</c:v>
                </c:pt>
                <c:pt idx="208">
                  <c:v>-1.49822927786384E-2</c:v>
                </c:pt>
                <c:pt idx="209">
                  <c:v>-2.3541130302476801E-2</c:v>
                </c:pt>
                <c:pt idx="210">
                  <c:v>0.11896643732619</c:v>
                </c:pt>
                <c:pt idx="211">
                  <c:v>0.199004016269234</c:v>
                </c:pt>
                <c:pt idx="212">
                  <c:v>0.35275336288039999</c:v>
                </c:pt>
                <c:pt idx="213">
                  <c:v>0.370212476061338</c:v>
                </c:pt>
                <c:pt idx="214">
                  <c:v>0.145681817521187</c:v>
                </c:pt>
                <c:pt idx="215">
                  <c:v>0.1230648727618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1-4D47-AC3E-994E3D18793E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rstar'!$D$2:$D$217</c:f>
              <c:numCache>
                <c:formatCode>General</c:formatCode>
                <c:ptCount val="216"/>
                <c:pt idx="6">
                  <c:v>3.3617854225780501</c:v>
                </c:pt>
                <c:pt idx="7">
                  <c:v>2.4726543138902399</c:v>
                </c:pt>
                <c:pt idx="8">
                  <c:v>2.57543487049093</c:v>
                </c:pt>
                <c:pt idx="9">
                  <c:v>2.7435560371256602</c:v>
                </c:pt>
                <c:pt idx="10">
                  <c:v>3.3550469939029499</c:v>
                </c:pt>
                <c:pt idx="11">
                  <c:v>3.04514643067035</c:v>
                </c:pt>
                <c:pt idx="12">
                  <c:v>3.1512223549996699</c:v>
                </c:pt>
                <c:pt idx="13">
                  <c:v>3.0581261102315298</c:v>
                </c:pt>
                <c:pt idx="14">
                  <c:v>3.03658059251809</c:v>
                </c:pt>
                <c:pt idx="15">
                  <c:v>2.7779297190594301</c:v>
                </c:pt>
                <c:pt idx="16">
                  <c:v>2.88419528529495</c:v>
                </c:pt>
                <c:pt idx="17">
                  <c:v>2.0943443268610098</c:v>
                </c:pt>
                <c:pt idx="18">
                  <c:v>1.9937667918825901</c:v>
                </c:pt>
                <c:pt idx="19">
                  <c:v>2.2019630175525702</c:v>
                </c:pt>
                <c:pt idx="20">
                  <c:v>2.3513155467223599</c:v>
                </c:pt>
                <c:pt idx="21">
                  <c:v>2.41802028408109</c:v>
                </c:pt>
                <c:pt idx="22">
                  <c:v>2.5972385396876598</c:v>
                </c:pt>
                <c:pt idx="23">
                  <c:v>2.6349562918539302</c:v>
                </c:pt>
                <c:pt idx="24">
                  <c:v>2.5383674203735902</c:v>
                </c:pt>
                <c:pt idx="25">
                  <c:v>2.7556858210293602</c:v>
                </c:pt>
                <c:pt idx="26">
                  <c:v>2.5926316131173399</c:v>
                </c:pt>
                <c:pt idx="27">
                  <c:v>2.4632535161323998</c:v>
                </c:pt>
                <c:pt idx="28">
                  <c:v>2.3719423304913598</c:v>
                </c:pt>
                <c:pt idx="29">
                  <c:v>2.4890173668187301</c:v>
                </c:pt>
                <c:pt idx="30">
                  <c:v>2.3933071688404999</c:v>
                </c:pt>
                <c:pt idx="31">
                  <c:v>2.5107293728158502</c:v>
                </c:pt>
                <c:pt idx="32">
                  <c:v>2.4155786032674298</c:v>
                </c:pt>
                <c:pt idx="33">
                  <c:v>2.5053723974916302</c:v>
                </c:pt>
                <c:pt idx="34">
                  <c:v>2.4939228718237798</c:v>
                </c:pt>
                <c:pt idx="35">
                  <c:v>2.7100915416707898</c:v>
                </c:pt>
                <c:pt idx="36">
                  <c:v>2.7294289172935899</c:v>
                </c:pt>
                <c:pt idx="37">
                  <c:v>2.8448644133453</c:v>
                </c:pt>
                <c:pt idx="38">
                  <c:v>3.0044535844090801</c:v>
                </c:pt>
                <c:pt idx="39">
                  <c:v>2.7244646965233699</c:v>
                </c:pt>
                <c:pt idx="40">
                  <c:v>2.6467877752804498</c:v>
                </c:pt>
                <c:pt idx="41">
                  <c:v>2.6254278712965902</c:v>
                </c:pt>
                <c:pt idx="42">
                  <c:v>2.6665665338706499</c:v>
                </c:pt>
                <c:pt idx="43">
                  <c:v>2.6316847461621902</c:v>
                </c:pt>
                <c:pt idx="44">
                  <c:v>2.6419135005985899</c:v>
                </c:pt>
                <c:pt idx="45">
                  <c:v>2.6329068981347801</c:v>
                </c:pt>
                <c:pt idx="46">
                  <c:v>2.4718896797736098</c:v>
                </c:pt>
                <c:pt idx="47">
                  <c:v>2.4372209376005198</c:v>
                </c:pt>
                <c:pt idx="48">
                  <c:v>2.2016562859597699</c:v>
                </c:pt>
                <c:pt idx="49">
                  <c:v>2.1148664258577701</c:v>
                </c:pt>
                <c:pt idx="50">
                  <c:v>2.0841791511524099</c:v>
                </c:pt>
                <c:pt idx="51">
                  <c:v>2.0711832341293901</c:v>
                </c:pt>
                <c:pt idx="52">
                  <c:v>2.0352240699756301</c:v>
                </c:pt>
                <c:pt idx="53">
                  <c:v>2.1058186543145299</c:v>
                </c:pt>
                <c:pt idx="54">
                  <c:v>2.0404467854493702</c:v>
                </c:pt>
                <c:pt idx="55">
                  <c:v>1.7457766218598301</c:v>
                </c:pt>
                <c:pt idx="56">
                  <c:v>1.7710143803621201</c:v>
                </c:pt>
                <c:pt idx="57">
                  <c:v>1.7611246728769301</c:v>
                </c:pt>
                <c:pt idx="58">
                  <c:v>1.74248142231804</c:v>
                </c:pt>
                <c:pt idx="59">
                  <c:v>1.8260628066336899</c:v>
                </c:pt>
                <c:pt idx="60">
                  <c:v>1.57837177364815</c:v>
                </c:pt>
                <c:pt idx="61">
                  <c:v>1.57266963379324</c:v>
                </c:pt>
                <c:pt idx="62">
                  <c:v>1.2239613741845701</c:v>
                </c:pt>
                <c:pt idx="63">
                  <c:v>1.3749519172575499</c:v>
                </c:pt>
                <c:pt idx="64">
                  <c:v>1.29831662027622</c:v>
                </c:pt>
                <c:pt idx="65">
                  <c:v>1.2102237976865899</c:v>
                </c:pt>
                <c:pt idx="66">
                  <c:v>1.17294813159657</c:v>
                </c:pt>
                <c:pt idx="67">
                  <c:v>1.48839348767166</c:v>
                </c:pt>
                <c:pt idx="68">
                  <c:v>1.58363377946939</c:v>
                </c:pt>
                <c:pt idx="69">
                  <c:v>1.66764599303696</c:v>
                </c:pt>
                <c:pt idx="70">
                  <c:v>1.60478688497358</c:v>
                </c:pt>
                <c:pt idx="71">
                  <c:v>1.6694676439981799</c:v>
                </c:pt>
                <c:pt idx="72">
                  <c:v>1.8614583768071</c:v>
                </c:pt>
                <c:pt idx="73">
                  <c:v>1.95186614472568</c:v>
                </c:pt>
                <c:pt idx="74">
                  <c:v>2.0873396138141902</c:v>
                </c:pt>
                <c:pt idx="75">
                  <c:v>2.2068419678533999</c:v>
                </c:pt>
                <c:pt idx="76">
                  <c:v>2.1521801723771401</c:v>
                </c:pt>
                <c:pt idx="77">
                  <c:v>2.3003108081275698</c:v>
                </c:pt>
                <c:pt idx="78">
                  <c:v>2.4910331173387199</c:v>
                </c:pt>
                <c:pt idx="79">
                  <c:v>2.4100059688095001</c:v>
                </c:pt>
                <c:pt idx="80">
                  <c:v>2.4505955775898101</c:v>
                </c:pt>
                <c:pt idx="81">
                  <c:v>2.5527806349779398</c:v>
                </c:pt>
                <c:pt idx="82">
                  <c:v>2.6054306376090901</c:v>
                </c:pt>
                <c:pt idx="83">
                  <c:v>2.6578110963870301</c:v>
                </c:pt>
                <c:pt idx="84">
                  <c:v>2.7110112035892402</c:v>
                </c:pt>
                <c:pt idx="85">
                  <c:v>2.75203301514152</c:v>
                </c:pt>
                <c:pt idx="86">
                  <c:v>2.9115763932746499</c:v>
                </c:pt>
                <c:pt idx="87">
                  <c:v>2.5964394583963002</c:v>
                </c:pt>
                <c:pt idx="88">
                  <c:v>2.39354740396475</c:v>
                </c:pt>
                <c:pt idx="89">
                  <c:v>2.3443500920890799</c:v>
                </c:pt>
                <c:pt idx="90">
                  <c:v>2.3233900351611401</c:v>
                </c:pt>
                <c:pt idx="91">
                  <c:v>2.29988438798331</c:v>
                </c:pt>
                <c:pt idx="92">
                  <c:v>2.3544537152167502</c:v>
                </c:pt>
                <c:pt idx="93">
                  <c:v>2.2985007503778498</c:v>
                </c:pt>
                <c:pt idx="94">
                  <c:v>2.27882706921925</c:v>
                </c:pt>
                <c:pt idx="95">
                  <c:v>2.3041633802198702</c:v>
                </c:pt>
                <c:pt idx="96">
                  <c:v>2.3662698736473802</c:v>
                </c:pt>
                <c:pt idx="97">
                  <c:v>2.36892042075262</c:v>
                </c:pt>
                <c:pt idx="98">
                  <c:v>2.3289021346166301</c:v>
                </c:pt>
                <c:pt idx="99">
                  <c:v>2.3417452518042898</c:v>
                </c:pt>
                <c:pt idx="100">
                  <c:v>2.2679627840258401</c:v>
                </c:pt>
                <c:pt idx="101">
                  <c:v>2.1674721602245302</c:v>
                </c:pt>
                <c:pt idx="102">
                  <c:v>2.14033634312973</c:v>
                </c:pt>
                <c:pt idx="103">
                  <c:v>2.2267840522772002</c:v>
                </c:pt>
                <c:pt idx="104">
                  <c:v>1.9956816073560999</c:v>
                </c:pt>
                <c:pt idx="105">
                  <c:v>1.99327276960541</c:v>
                </c:pt>
                <c:pt idx="106">
                  <c:v>1.97439233313778</c:v>
                </c:pt>
                <c:pt idx="107">
                  <c:v>2.04916827164136</c:v>
                </c:pt>
                <c:pt idx="108">
                  <c:v>2.1439408187255999</c:v>
                </c:pt>
                <c:pt idx="109">
                  <c:v>2.2262569124743701</c:v>
                </c:pt>
                <c:pt idx="110">
                  <c:v>2.1257695393068099</c:v>
                </c:pt>
                <c:pt idx="111">
                  <c:v>2.2107502204064202</c:v>
                </c:pt>
                <c:pt idx="112">
                  <c:v>2.1336152305879401</c:v>
                </c:pt>
                <c:pt idx="113">
                  <c:v>1.94933987848054</c:v>
                </c:pt>
                <c:pt idx="114">
                  <c:v>2.0351751410211998</c:v>
                </c:pt>
                <c:pt idx="115">
                  <c:v>1.9411904434513101</c:v>
                </c:pt>
                <c:pt idx="116">
                  <c:v>2.0698398281558998</c:v>
                </c:pt>
                <c:pt idx="117">
                  <c:v>2.1598827123224198</c:v>
                </c:pt>
                <c:pt idx="118">
                  <c:v>2.2425751165071399</c:v>
                </c:pt>
                <c:pt idx="119">
                  <c:v>2.2381216344250499</c:v>
                </c:pt>
                <c:pt idx="120">
                  <c:v>2.4166368664662898</c:v>
                </c:pt>
                <c:pt idx="121">
                  <c:v>2.4386473985246</c:v>
                </c:pt>
                <c:pt idx="122">
                  <c:v>2.6164488759756899</c:v>
                </c:pt>
                <c:pt idx="123">
                  <c:v>2.8758427754964102</c:v>
                </c:pt>
                <c:pt idx="124">
                  <c:v>2.6199747419623498</c:v>
                </c:pt>
                <c:pt idx="125">
                  <c:v>2.53716780996211</c:v>
                </c:pt>
                <c:pt idx="126">
                  <c:v>2.6352632075984399</c:v>
                </c:pt>
                <c:pt idx="127">
                  <c:v>2.41665032967716</c:v>
                </c:pt>
                <c:pt idx="128">
                  <c:v>2.34427322365186</c:v>
                </c:pt>
                <c:pt idx="129">
                  <c:v>2.2327294345016302</c:v>
                </c:pt>
                <c:pt idx="130">
                  <c:v>2.0798213722514101</c:v>
                </c:pt>
                <c:pt idx="131">
                  <c:v>2.0750261902737499</c:v>
                </c:pt>
                <c:pt idx="132">
                  <c:v>2.1472236974743701</c:v>
                </c:pt>
                <c:pt idx="133">
                  <c:v>2.1589359465907498</c:v>
                </c:pt>
                <c:pt idx="134">
                  <c:v>2.12294459222952</c:v>
                </c:pt>
                <c:pt idx="135">
                  <c:v>2.1426969214374401</c:v>
                </c:pt>
                <c:pt idx="136">
                  <c:v>1.9452418785173</c:v>
                </c:pt>
                <c:pt idx="137">
                  <c:v>1.84043355395849</c:v>
                </c:pt>
                <c:pt idx="138">
                  <c:v>1.76522765670977</c:v>
                </c:pt>
                <c:pt idx="139">
                  <c:v>1.7630780616827699</c:v>
                </c:pt>
                <c:pt idx="140">
                  <c:v>1.79169939049398</c:v>
                </c:pt>
                <c:pt idx="141">
                  <c:v>1.88677072573686</c:v>
                </c:pt>
                <c:pt idx="142">
                  <c:v>1.8696230873614901</c:v>
                </c:pt>
                <c:pt idx="143">
                  <c:v>2.0689092071020601</c:v>
                </c:pt>
                <c:pt idx="144">
                  <c:v>2.0754917738452998</c:v>
                </c:pt>
                <c:pt idx="145">
                  <c:v>2.1812166417708698</c:v>
                </c:pt>
                <c:pt idx="146">
                  <c:v>2.1809290693140899</c:v>
                </c:pt>
                <c:pt idx="147">
                  <c:v>2.19809863931351</c:v>
                </c:pt>
                <c:pt idx="148">
                  <c:v>2.1469607821013499</c:v>
                </c:pt>
                <c:pt idx="149">
                  <c:v>2.3526172028260302</c:v>
                </c:pt>
                <c:pt idx="150">
                  <c:v>2.4656261467620402</c:v>
                </c:pt>
                <c:pt idx="151">
                  <c:v>2.0535391943848902</c:v>
                </c:pt>
                <c:pt idx="152">
                  <c:v>1.9233333313768</c:v>
                </c:pt>
                <c:pt idx="153">
                  <c:v>1.3712864825943401</c:v>
                </c:pt>
                <c:pt idx="154">
                  <c:v>0.65804159450140598</c:v>
                </c:pt>
                <c:pt idx="155">
                  <c:v>0.72602798721085104</c:v>
                </c:pt>
                <c:pt idx="156">
                  <c:v>0.80700020269638295</c:v>
                </c:pt>
                <c:pt idx="157">
                  <c:v>0.88014083206228899</c:v>
                </c:pt>
                <c:pt idx="158">
                  <c:v>0.94110271071035501</c:v>
                </c:pt>
                <c:pt idx="159">
                  <c:v>1.0690729635256999</c:v>
                </c:pt>
                <c:pt idx="160">
                  <c:v>1.1481379227252899</c:v>
                </c:pt>
                <c:pt idx="161">
                  <c:v>1.12968026119092</c:v>
                </c:pt>
                <c:pt idx="162">
                  <c:v>1.3066658677546401</c:v>
                </c:pt>
                <c:pt idx="163">
                  <c:v>1.2994991253289301</c:v>
                </c:pt>
                <c:pt idx="164">
                  <c:v>1.03817999163893</c:v>
                </c:pt>
                <c:pt idx="165">
                  <c:v>1.11063783806102</c:v>
                </c:pt>
                <c:pt idx="166">
                  <c:v>0.911333366437446</c:v>
                </c:pt>
                <c:pt idx="167">
                  <c:v>0.85062078606160696</c:v>
                </c:pt>
                <c:pt idx="168">
                  <c:v>0.66394799818722205</c:v>
                </c:pt>
                <c:pt idx="169">
                  <c:v>0.69189542689639805</c:v>
                </c:pt>
                <c:pt idx="170">
                  <c:v>0.452447875651589</c:v>
                </c:pt>
                <c:pt idx="171">
                  <c:v>0.54917704290542302</c:v>
                </c:pt>
                <c:pt idx="172">
                  <c:v>0.44567099302326002</c:v>
                </c:pt>
                <c:pt idx="173">
                  <c:v>0.25889660521073798</c:v>
                </c:pt>
                <c:pt idx="174">
                  <c:v>0.35060355615225203</c:v>
                </c:pt>
                <c:pt idx="175">
                  <c:v>0.15159713545291401</c:v>
                </c:pt>
                <c:pt idx="176">
                  <c:v>0.216756617638175</c:v>
                </c:pt>
                <c:pt idx="177">
                  <c:v>0.22991273161899201</c:v>
                </c:pt>
                <c:pt idx="178">
                  <c:v>0.36000433917055302</c:v>
                </c:pt>
                <c:pt idx="179">
                  <c:v>0.44320043923937302</c:v>
                </c:pt>
                <c:pt idx="180">
                  <c:v>0.40191266716028101</c:v>
                </c:pt>
                <c:pt idx="181">
                  <c:v>0.46432302987939</c:v>
                </c:pt>
                <c:pt idx="182">
                  <c:v>0.29390945215453002</c:v>
                </c:pt>
                <c:pt idx="183">
                  <c:v>0.30525496164052301</c:v>
                </c:pt>
                <c:pt idx="184">
                  <c:v>0.37769562293143</c:v>
                </c:pt>
                <c:pt idx="185">
                  <c:v>0.45029060675284699</c:v>
                </c:pt>
                <c:pt idx="186">
                  <c:v>0.61503914820172401</c:v>
                </c:pt>
                <c:pt idx="187">
                  <c:v>0.61586753268765304</c:v>
                </c:pt>
                <c:pt idx="188">
                  <c:v>0.64488338487127395</c:v>
                </c:pt>
                <c:pt idx="189">
                  <c:v>0.62400462855170302</c:v>
                </c:pt>
                <c:pt idx="190">
                  <c:v>0.56935171220536396</c:v>
                </c:pt>
                <c:pt idx="191">
                  <c:v>0.61906202973713798</c:v>
                </c:pt>
                <c:pt idx="192">
                  <c:v>0.498132452343858</c:v>
                </c:pt>
                <c:pt idx="193">
                  <c:v>0.43635009362681298</c:v>
                </c:pt>
                <c:pt idx="194">
                  <c:v>0.46875273648966398</c:v>
                </c:pt>
                <c:pt idx="195">
                  <c:v>0.56935812339071701</c:v>
                </c:pt>
                <c:pt idx="196">
                  <c:v>0.55222919795440195</c:v>
                </c:pt>
                <c:pt idx="197">
                  <c:v>0.41620907921085698</c:v>
                </c:pt>
                <c:pt idx="198">
                  <c:v>0.14208487336688899</c:v>
                </c:pt>
                <c:pt idx="199">
                  <c:v>0.132070526413814</c:v>
                </c:pt>
                <c:pt idx="200">
                  <c:v>0.14535132559919101</c:v>
                </c:pt>
                <c:pt idx="201">
                  <c:v>0.140332318528403</c:v>
                </c:pt>
                <c:pt idx="202">
                  <c:v>0.37458054805653701</c:v>
                </c:pt>
                <c:pt idx="203">
                  <c:v>0.24991105670196101</c:v>
                </c:pt>
                <c:pt idx="204">
                  <c:v>0.224975772888167</c:v>
                </c:pt>
                <c:pt idx="205">
                  <c:v>0.33566261141690201</c:v>
                </c:pt>
                <c:pt idx="206">
                  <c:v>0.56492324536174499</c:v>
                </c:pt>
                <c:pt idx="207">
                  <c:v>0.56545872039776901</c:v>
                </c:pt>
                <c:pt idx="208">
                  <c:v>0.72362624802787301</c:v>
                </c:pt>
                <c:pt idx="209">
                  <c:v>0.85428580240461605</c:v>
                </c:pt>
                <c:pt idx="210">
                  <c:v>0.79960868247082695</c:v>
                </c:pt>
                <c:pt idx="211">
                  <c:v>0.61069929190129901</c:v>
                </c:pt>
                <c:pt idx="212">
                  <c:v>0.41360422212446801</c:v>
                </c:pt>
                <c:pt idx="213">
                  <c:v>0.24082481117419599</c:v>
                </c:pt>
                <c:pt idx="214">
                  <c:v>0.23266201188218599</c:v>
                </c:pt>
                <c:pt idx="215">
                  <c:v>7.7974896077871905E-2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1-4D47-AC3E-994E3D187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3.3912307183167001</c:v>
                </c:pt>
                <c:pt idx="8">
                  <c:v>3.5813015970331299</c:v>
                </c:pt>
                <c:pt idx="9">
                  <c:v>3.9117941749643101</c:v>
                </c:pt>
                <c:pt idx="10">
                  <c:v>3.9810049166490602</c:v>
                </c:pt>
                <c:pt idx="11">
                  <c:v>4.3122355418724503</c:v>
                </c:pt>
                <c:pt idx="12">
                  <c:v>4.6226209767873003</c:v>
                </c:pt>
                <c:pt idx="13">
                  <c:v>4.8395071348194802</c:v>
                </c:pt>
                <c:pt idx="14">
                  <c:v>4.9472847903080801</c:v>
                </c:pt>
                <c:pt idx="15">
                  <c:v>5.14708847731504</c:v>
                </c:pt>
                <c:pt idx="16">
                  <c:v>5.2622071993398603</c:v>
                </c:pt>
                <c:pt idx="17">
                  <c:v>4.9109853093918696</c:v>
                </c:pt>
                <c:pt idx="18">
                  <c:v>4.56359651585415</c:v>
                </c:pt>
                <c:pt idx="19">
                  <c:v>4.49725711680908</c:v>
                </c:pt>
                <c:pt idx="20">
                  <c:v>4.5252939623011503</c:v>
                </c:pt>
                <c:pt idx="21">
                  <c:v>4.6555954453607997</c:v>
                </c:pt>
                <c:pt idx="22">
                  <c:v>4.7436669636717301</c:v>
                </c:pt>
                <c:pt idx="23">
                  <c:v>4.99340559054792</c:v>
                </c:pt>
                <c:pt idx="24">
                  <c:v>5.0826158730258504</c:v>
                </c:pt>
                <c:pt idx="25">
                  <c:v>5.25017130051606</c:v>
                </c:pt>
                <c:pt idx="26">
                  <c:v>5.1944152212486303</c:v>
                </c:pt>
                <c:pt idx="27">
                  <c:v>4.9920876301502597</c:v>
                </c:pt>
                <c:pt idx="28">
                  <c:v>5.0407105656391096</c:v>
                </c:pt>
                <c:pt idx="29">
                  <c:v>5.0428910947273602</c:v>
                </c:pt>
                <c:pt idx="30">
                  <c:v>4.7498022154550297</c:v>
                </c:pt>
                <c:pt idx="31">
                  <c:v>4.8299228100712002</c:v>
                </c:pt>
                <c:pt idx="32">
                  <c:v>5.0237955449770402</c:v>
                </c:pt>
                <c:pt idx="33">
                  <c:v>5.1334430371393998</c:v>
                </c:pt>
                <c:pt idx="34">
                  <c:v>4.9088589838822196</c:v>
                </c:pt>
                <c:pt idx="35">
                  <c:v>5.5246594200671604</c:v>
                </c:pt>
                <c:pt idx="36">
                  <c:v>5.5701864390484399</c:v>
                </c:pt>
                <c:pt idx="37">
                  <c:v>6.0209299196317403</c:v>
                </c:pt>
                <c:pt idx="38">
                  <c:v>6.1916540359916397</c:v>
                </c:pt>
                <c:pt idx="39">
                  <c:v>5.9917750163566001</c:v>
                </c:pt>
                <c:pt idx="40">
                  <c:v>5.9843623030276403</c:v>
                </c:pt>
                <c:pt idx="41">
                  <c:v>6.2167793696706202</c:v>
                </c:pt>
                <c:pt idx="42">
                  <c:v>6.38020857852477</c:v>
                </c:pt>
                <c:pt idx="43">
                  <c:v>6.9189670344601302</c:v>
                </c:pt>
                <c:pt idx="44">
                  <c:v>6.9937899249348296</c:v>
                </c:pt>
                <c:pt idx="45">
                  <c:v>6.7710537730453701</c:v>
                </c:pt>
                <c:pt idx="46">
                  <c:v>6.5747728844257498</c:v>
                </c:pt>
                <c:pt idx="47">
                  <c:v>6.4761318337058702</c:v>
                </c:pt>
                <c:pt idx="48">
                  <c:v>6.2277709225216897</c:v>
                </c:pt>
                <c:pt idx="49">
                  <c:v>6.0422802634374504</c:v>
                </c:pt>
                <c:pt idx="50">
                  <c:v>5.8209103562660696</c:v>
                </c:pt>
                <c:pt idx="51">
                  <c:v>5.8714181656728401</c:v>
                </c:pt>
                <c:pt idx="52">
                  <c:v>5.90645221091573</c:v>
                </c:pt>
                <c:pt idx="53">
                  <c:v>5.8585972713302699</c:v>
                </c:pt>
                <c:pt idx="54">
                  <c:v>5.6983306499194697</c:v>
                </c:pt>
                <c:pt idx="55">
                  <c:v>5.4282390279527704</c:v>
                </c:pt>
                <c:pt idx="56">
                  <c:v>5.4757999042995698</c:v>
                </c:pt>
                <c:pt idx="57">
                  <c:v>5.3539247355172304</c:v>
                </c:pt>
                <c:pt idx="58">
                  <c:v>5.1773190221250198</c:v>
                </c:pt>
                <c:pt idx="59">
                  <c:v>5.1959773975017498</c:v>
                </c:pt>
                <c:pt idx="60">
                  <c:v>5.0747496990680903</c:v>
                </c:pt>
                <c:pt idx="61">
                  <c:v>4.8661236967541903</c:v>
                </c:pt>
                <c:pt idx="62">
                  <c:v>4.6208836334647101</c:v>
                </c:pt>
                <c:pt idx="63">
                  <c:v>4.4583461814747798</c:v>
                </c:pt>
                <c:pt idx="64">
                  <c:v>4.3480942381801198</c:v>
                </c:pt>
                <c:pt idx="65">
                  <c:v>4.4855639525300797</c:v>
                </c:pt>
                <c:pt idx="66">
                  <c:v>4.4720446721262297</c:v>
                </c:pt>
                <c:pt idx="67">
                  <c:v>4.8117764474368299</c:v>
                </c:pt>
                <c:pt idx="68">
                  <c:v>4.9395447369690002</c:v>
                </c:pt>
                <c:pt idx="69">
                  <c:v>4.9143933352873601</c:v>
                </c:pt>
                <c:pt idx="70">
                  <c:v>4.6012614506651799</c:v>
                </c:pt>
                <c:pt idx="71">
                  <c:v>4.6638689123909902</c:v>
                </c:pt>
                <c:pt idx="72">
                  <c:v>4.8629865371815804</c:v>
                </c:pt>
                <c:pt idx="73">
                  <c:v>4.8428595045744096</c:v>
                </c:pt>
                <c:pt idx="74">
                  <c:v>5.1019061652370601</c:v>
                </c:pt>
                <c:pt idx="75">
                  <c:v>5.1250862245003397</c:v>
                </c:pt>
                <c:pt idx="76">
                  <c:v>5.1466848699973804</c:v>
                </c:pt>
                <c:pt idx="77">
                  <c:v>5.3334633599482002</c:v>
                </c:pt>
                <c:pt idx="78">
                  <c:v>5.46659546895562</c:v>
                </c:pt>
                <c:pt idx="79">
                  <c:v>5.2575035736756002</c:v>
                </c:pt>
                <c:pt idx="80">
                  <c:v>5.3282846092899696</c:v>
                </c:pt>
                <c:pt idx="81">
                  <c:v>5.4354744869260898</c:v>
                </c:pt>
                <c:pt idx="82">
                  <c:v>5.2466260114430696</c:v>
                </c:pt>
                <c:pt idx="83">
                  <c:v>5.1610226922463696</c:v>
                </c:pt>
                <c:pt idx="84">
                  <c:v>5.1437832093921401</c:v>
                </c:pt>
                <c:pt idx="85">
                  <c:v>5.1137922180625601</c:v>
                </c:pt>
                <c:pt idx="86">
                  <c:v>5.01453494887717</c:v>
                </c:pt>
                <c:pt idx="87">
                  <c:v>4.8377550672403196</c:v>
                </c:pt>
                <c:pt idx="88">
                  <c:v>4.9458022458321604</c:v>
                </c:pt>
                <c:pt idx="89">
                  <c:v>4.7634897637988196</c:v>
                </c:pt>
                <c:pt idx="90">
                  <c:v>4.2106752233327196</c:v>
                </c:pt>
                <c:pt idx="91">
                  <c:v>3.9813507706514502</c:v>
                </c:pt>
                <c:pt idx="92">
                  <c:v>3.6824165423024602</c:v>
                </c:pt>
                <c:pt idx="93">
                  <c:v>3.39055539168805</c:v>
                </c:pt>
                <c:pt idx="94">
                  <c:v>3.3048337782592698</c:v>
                </c:pt>
                <c:pt idx="95">
                  <c:v>3.4212714212931798</c:v>
                </c:pt>
                <c:pt idx="96">
                  <c:v>3.5445016663303401</c:v>
                </c:pt>
                <c:pt idx="97">
                  <c:v>3.6054696667911101</c:v>
                </c:pt>
                <c:pt idx="98">
                  <c:v>3.5699170063930099</c:v>
                </c:pt>
                <c:pt idx="99">
                  <c:v>3.5207778213704599</c:v>
                </c:pt>
                <c:pt idx="100">
                  <c:v>3.20468609708267</c:v>
                </c:pt>
                <c:pt idx="101">
                  <c:v>3.1194842852550102</c:v>
                </c:pt>
                <c:pt idx="102">
                  <c:v>2.8694883720748399</c:v>
                </c:pt>
                <c:pt idx="103">
                  <c:v>2.8471828012697702</c:v>
                </c:pt>
                <c:pt idx="104">
                  <c:v>2.7534171982091098</c:v>
                </c:pt>
                <c:pt idx="105">
                  <c:v>2.4963159259040801</c:v>
                </c:pt>
                <c:pt idx="106">
                  <c:v>2.4091627298849798</c:v>
                </c:pt>
                <c:pt idx="107">
                  <c:v>2.47657177606954</c:v>
                </c:pt>
                <c:pt idx="108">
                  <c:v>2.2041487782042002</c:v>
                </c:pt>
                <c:pt idx="109">
                  <c:v>2.16018284783032</c:v>
                </c:pt>
                <c:pt idx="110">
                  <c:v>1.9340544265689199</c:v>
                </c:pt>
                <c:pt idx="111">
                  <c:v>1.7919062749805601</c:v>
                </c:pt>
                <c:pt idx="112">
                  <c:v>1.8019978866042099</c:v>
                </c:pt>
                <c:pt idx="113">
                  <c:v>1.60555367049082</c:v>
                </c:pt>
                <c:pt idx="114">
                  <c:v>1.45788743061671</c:v>
                </c:pt>
                <c:pt idx="115">
                  <c:v>1.4645607917526999</c:v>
                </c:pt>
                <c:pt idx="116">
                  <c:v>1.5151271369877599</c:v>
                </c:pt>
                <c:pt idx="117">
                  <c:v>1.50355211523553</c:v>
                </c:pt>
                <c:pt idx="118">
                  <c:v>1.51072353990404</c:v>
                </c:pt>
                <c:pt idx="119">
                  <c:v>1.4759900233730501</c:v>
                </c:pt>
                <c:pt idx="120">
                  <c:v>1.5023337100951299</c:v>
                </c:pt>
                <c:pt idx="121">
                  <c:v>1.59519921529179</c:v>
                </c:pt>
                <c:pt idx="122">
                  <c:v>1.53979013502338</c:v>
                </c:pt>
                <c:pt idx="123">
                  <c:v>1.5440780284719</c:v>
                </c:pt>
                <c:pt idx="124">
                  <c:v>1.5663088782800501</c:v>
                </c:pt>
                <c:pt idx="125">
                  <c:v>1.6154949689108</c:v>
                </c:pt>
                <c:pt idx="126">
                  <c:v>1.7417758208960199</c:v>
                </c:pt>
                <c:pt idx="127">
                  <c:v>1.7822319878350601</c:v>
                </c:pt>
                <c:pt idx="128">
                  <c:v>1.4790919957944799</c:v>
                </c:pt>
                <c:pt idx="129">
                  <c:v>1.2472342049429801</c:v>
                </c:pt>
                <c:pt idx="130">
                  <c:v>0.744287906577627</c:v>
                </c:pt>
                <c:pt idx="131">
                  <c:v>0.53597195630509697</c:v>
                </c:pt>
                <c:pt idx="132">
                  <c:v>0.765491389813723</c:v>
                </c:pt>
                <c:pt idx="133">
                  <c:v>0.97759635703857195</c:v>
                </c:pt>
                <c:pt idx="134">
                  <c:v>1.04195557619993</c:v>
                </c:pt>
                <c:pt idx="135">
                  <c:v>1.2211637845741601</c:v>
                </c:pt>
                <c:pt idx="136">
                  <c:v>1.1697606324579599</c:v>
                </c:pt>
                <c:pt idx="137">
                  <c:v>0.93477641020490199</c:v>
                </c:pt>
                <c:pt idx="138">
                  <c:v>0.64160967832027005</c:v>
                </c:pt>
                <c:pt idx="139">
                  <c:v>0.481558775397193</c:v>
                </c:pt>
                <c:pt idx="140">
                  <c:v>1.1971691240471901E-2</c:v>
                </c:pt>
                <c:pt idx="141">
                  <c:v>-0.17212353627577301</c:v>
                </c:pt>
                <c:pt idx="142">
                  <c:v>2.0842223416956001E-2</c:v>
                </c:pt>
                <c:pt idx="143">
                  <c:v>0.120809883424706</c:v>
                </c:pt>
                <c:pt idx="144">
                  <c:v>0.199700437730508</c:v>
                </c:pt>
                <c:pt idx="145">
                  <c:v>0.24480339059262701</c:v>
                </c:pt>
                <c:pt idx="146">
                  <c:v>0.18014939788964099</c:v>
                </c:pt>
                <c:pt idx="147">
                  <c:v>9.5397470423249198E-2</c:v>
                </c:pt>
                <c:pt idx="148">
                  <c:v>0.12490538352639299</c:v>
                </c:pt>
                <c:pt idx="149">
                  <c:v>-7.3391431264716103E-2</c:v>
                </c:pt>
                <c:pt idx="150">
                  <c:v>-6.91284585848599E-2</c:v>
                </c:pt>
                <c:pt idx="151">
                  <c:v>-0.25007009905416799</c:v>
                </c:pt>
                <c:pt idx="152">
                  <c:v>-0.16070103666725299</c:v>
                </c:pt>
                <c:pt idx="153">
                  <c:v>-0.17600234368885201</c:v>
                </c:pt>
                <c:pt idx="154">
                  <c:v>-0.52737972216876505</c:v>
                </c:pt>
                <c:pt idx="155">
                  <c:v>-0.46682740624066399</c:v>
                </c:pt>
                <c:pt idx="156">
                  <c:v>-0.430480615402834</c:v>
                </c:pt>
                <c:pt idx="157">
                  <c:v>-0.54219643744179002</c:v>
                </c:pt>
                <c:pt idx="158">
                  <c:v>-0.50072359777004105</c:v>
                </c:pt>
                <c:pt idx="159">
                  <c:v>-0.50533355790848</c:v>
                </c:pt>
                <c:pt idx="160">
                  <c:v>-0.662774177863796</c:v>
                </c:pt>
                <c:pt idx="161">
                  <c:v>-0.684336510339977</c:v>
                </c:pt>
                <c:pt idx="162">
                  <c:v>-0.48701742487750699</c:v>
                </c:pt>
                <c:pt idx="163">
                  <c:v>-0.40399864968246602</c:v>
                </c:pt>
                <c:pt idx="164">
                  <c:v>-0.49189400019313401</c:v>
                </c:pt>
                <c:pt idx="165">
                  <c:v>-0.56297201069402103</c:v>
                </c:pt>
                <c:pt idx="166">
                  <c:v>-0.74377563350422404</c:v>
                </c:pt>
                <c:pt idx="167">
                  <c:v>-0.78137691744166005</c:v>
                </c:pt>
                <c:pt idx="168">
                  <c:v>-0.97075344184044698</c:v>
                </c:pt>
                <c:pt idx="169">
                  <c:v>-1.2071824891491101</c:v>
                </c:pt>
                <c:pt idx="170">
                  <c:v>-1.1792010188398401</c:v>
                </c:pt>
                <c:pt idx="171">
                  <c:v>-1.12310035545766</c:v>
                </c:pt>
                <c:pt idx="172">
                  <c:v>-1.1301324377714701</c:v>
                </c:pt>
                <c:pt idx="173">
                  <c:v>-1.2620597664098001</c:v>
                </c:pt>
                <c:pt idx="174">
                  <c:v>-1.4159526254883501</c:v>
                </c:pt>
                <c:pt idx="175">
                  <c:v>-1.6462631367173199</c:v>
                </c:pt>
                <c:pt idx="176">
                  <c:v>-1.5445875780690499</c:v>
                </c:pt>
                <c:pt idx="177">
                  <c:v>-1.7026366222964999</c:v>
                </c:pt>
                <c:pt idx="178">
                  <c:v>-1.8249523714907601</c:v>
                </c:pt>
                <c:pt idx="179">
                  <c:v>-1.7102896638253899</c:v>
                </c:pt>
                <c:pt idx="180">
                  <c:v>-1.8969225535157599</c:v>
                </c:pt>
                <c:pt idx="181">
                  <c:v>-1.7720048583874</c:v>
                </c:pt>
                <c:pt idx="182">
                  <c:v>-1.8312505400928101</c:v>
                </c:pt>
                <c:pt idx="183">
                  <c:v>-1.7904162801793999</c:v>
                </c:pt>
                <c:pt idx="184">
                  <c:v>-1.7276394408065301</c:v>
                </c:pt>
                <c:pt idx="185">
                  <c:v>-1.6333108532034</c:v>
                </c:pt>
                <c:pt idx="186">
                  <c:v>-1.5548788445695301</c:v>
                </c:pt>
                <c:pt idx="187">
                  <c:v>-1.59275841345632</c:v>
                </c:pt>
                <c:pt idx="188">
                  <c:v>-1.79482435258308</c:v>
                </c:pt>
                <c:pt idx="189">
                  <c:v>-1.70766550924743</c:v>
                </c:pt>
                <c:pt idx="190">
                  <c:v>-1.5823654327982</c:v>
                </c:pt>
                <c:pt idx="191">
                  <c:v>-1.56197404790773</c:v>
                </c:pt>
                <c:pt idx="192">
                  <c:v>-1.4490866997494001</c:v>
                </c:pt>
                <c:pt idx="193">
                  <c:v>-1.3966805094778301</c:v>
                </c:pt>
                <c:pt idx="194">
                  <c:v>-1.53282053390707</c:v>
                </c:pt>
                <c:pt idx="195">
                  <c:v>-1.52639117939535</c:v>
                </c:pt>
                <c:pt idx="196">
                  <c:v>-1.9236895692020399</c:v>
                </c:pt>
                <c:pt idx="197">
                  <c:v>-1.74509235092754</c:v>
                </c:pt>
                <c:pt idx="198">
                  <c:v>-1.8590274569299701</c:v>
                </c:pt>
                <c:pt idx="199">
                  <c:v>-1.88231895816295</c:v>
                </c:pt>
                <c:pt idx="200">
                  <c:v>-1.8591259054957501</c:v>
                </c:pt>
                <c:pt idx="201">
                  <c:v>-1.86084988464353</c:v>
                </c:pt>
                <c:pt idx="202">
                  <c:v>-1.88315312975681</c:v>
                </c:pt>
                <c:pt idx="203">
                  <c:v>-1.46453156174962</c:v>
                </c:pt>
                <c:pt idx="204">
                  <c:v>-1.50798045652931</c:v>
                </c:pt>
                <c:pt idx="205">
                  <c:v>-1.48571225755939</c:v>
                </c:pt>
                <c:pt idx="206">
                  <c:v>-1.24201488803127</c:v>
                </c:pt>
                <c:pt idx="207">
                  <c:v>-0.85413147360154795</c:v>
                </c:pt>
                <c:pt idx="208">
                  <c:v>-0.57851845231552101</c:v>
                </c:pt>
                <c:pt idx="209">
                  <c:v>-0.52204601288695296</c:v>
                </c:pt>
                <c:pt idx="210">
                  <c:v>-0.342549088888703</c:v>
                </c:pt>
                <c:pt idx="211">
                  <c:v>-0.24015085421444099</c:v>
                </c:pt>
                <c:pt idx="212">
                  <c:v>-6.9306962820908202E-2</c:v>
                </c:pt>
                <c:pt idx="213">
                  <c:v>-5.4025733707088099E-3</c:v>
                </c:pt>
                <c:pt idx="214">
                  <c:v>-0.211124626839512</c:v>
                </c:pt>
                <c:pt idx="215">
                  <c:v>-0.18672941880160099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9-4F65-8BDE-E9E7B34EF551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2.74215451498804</c:v>
                </c:pt>
                <c:pt idx="8">
                  <c:v>2.9430937381301101</c:v>
                </c:pt>
                <c:pt idx="9">
                  <c:v>3.2090535613006099</c:v>
                </c:pt>
                <c:pt idx="10">
                  <c:v>3.2670827850419601</c:v>
                </c:pt>
                <c:pt idx="11">
                  <c:v>3.53243411457979</c:v>
                </c:pt>
                <c:pt idx="12">
                  <c:v>3.8032280156734499</c:v>
                </c:pt>
                <c:pt idx="13">
                  <c:v>4.0375242734110603</c:v>
                </c:pt>
                <c:pt idx="14">
                  <c:v>4.12801810901097</c:v>
                </c:pt>
                <c:pt idx="15">
                  <c:v>4.3459046796996299</c:v>
                </c:pt>
                <c:pt idx="16">
                  <c:v>4.4443509372258001</c:v>
                </c:pt>
                <c:pt idx="17">
                  <c:v>4.0851828199075104</c:v>
                </c:pt>
                <c:pt idx="18">
                  <c:v>3.78683963718718</c:v>
                </c:pt>
                <c:pt idx="19">
                  <c:v>3.8062034593863299</c:v>
                </c:pt>
                <c:pt idx="20">
                  <c:v>3.8413958660788299</c:v>
                </c:pt>
                <c:pt idx="21">
                  <c:v>3.96214017792374</c:v>
                </c:pt>
                <c:pt idx="22">
                  <c:v>4.0362185880395298</c:v>
                </c:pt>
                <c:pt idx="23">
                  <c:v>4.1980711764129497</c:v>
                </c:pt>
                <c:pt idx="24">
                  <c:v>4.2698491861427303</c:v>
                </c:pt>
                <c:pt idx="25">
                  <c:v>4.4760442896721298</c:v>
                </c:pt>
                <c:pt idx="26">
                  <c:v>4.3596781709964096</c:v>
                </c:pt>
                <c:pt idx="27">
                  <c:v>4.2161304187549202</c:v>
                </c:pt>
                <c:pt idx="28">
                  <c:v>4.28585770160851</c:v>
                </c:pt>
                <c:pt idx="29">
                  <c:v>4.2962527769724703</c:v>
                </c:pt>
                <c:pt idx="30">
                  <c:v>4.03646823244922</c:v>
                </c:pt>
                <c:pt idx="31">
                  <c:v>4.1488978971592303</c:v>
                </c:pt>
                <c:pt idx="32">
                  <c:v>4.3404895653915201</c:v>
                </c:pt>
                <c:pt idx="33">
                  <c:v>4.5183584154129299</c:v>
                </c:pt>
                <c:pt idx="34">
                  <c:v>4.3730469296637304</c:v>
                </c:pt>
                <c:pt idx="35">
                  <c:v>4.9839139537624799</c:v>
                </c:pt>
                <c:pt idx="36">
                  <c:v>4.9836107094024999</c:v>
                </c:pt>
                <c:pt idx="37">
                  <c:v>5.4672924122471196</c:v>
                </c:pt>
                <c:pt idx="38">
                  <c:v>5.6824616824524403</c:v>
                </c:pt>
                <c:pt idx="39">
                  <c:v>5.4309675695573398</c:v>
                </c:pt>
                <c:pt idx="40">
                  <c:v>5.5307056038665996</c:v>
                </c:pt>
                <c:pt idx="41">
                  <c:v>5.7766890984846402</c:v>
                </c:pt>
                <c:pt idx="42">
                  <c:v>5.9297402046998</c:v>
                </c:pt>
                <c:pt idx="43">
                  <c:v>6.43231715723521</c:v>
                </c:pt>
                <c:pt idx="44">
                  <c:v>6.4938861825593204</c:v>
                </c:pt>
                <c:pt idx="45">
                  <c:v>6.28945920531398</c:v>
                </c:pt>
                <c:pt idx="46">
                  <c:v>6.1006303585246604</c:v>
                </c:pt>
                <c:pt idx="47">
                  <c:v>5.9816785496109404</c:v>
                </c:pt>
                <c:pt idx="48">
                  <c:v>5.7596343307426601</c:v>
                </c:pt>
                <c:pt idx="49">
                  <c:v>5.6033316732444103</c:v>
                </c:pt>
                <c:pt idx="50">
                  <c:v>5.3977424779505903</c:v>
                </c:pt>
                <c:pt idx="51">
                  <c:v>5.46257166914409</c:v>
                </c:pt>
                <c:pt idx="52">
                  <c:v>5.4653070107028903</c:v>
                </c:pt>
                <c:pt idx="53">
                  <c:v>5.4307582296711203</c:v>
                </c:pt>
                <c:pt idx="54">
                  <c:v>5.3069271201030102</c:v>
                </c:pt>
                <c:pt idx="55">
                  <c:v>5.0136904530672703</c:v>
                </c:pt>
                <c:pt idx="56">
                  <c:v>5.1092763422954004</c:v>
                </c:pt>
                <c:pt idx="57">
                  <c:v>5.0288259465504597</c:v>
                </c:pt>
                <c:pt idx="58">
                  <c:v>4.8761756008321697</c:v>
                </c:pt>
                <c:pt idx="59">
                  <c:v>4.8772092855719498</c:v>
                </c:pt>
                <c:pt idx="60">
                  <c:v>4.7751075244387797</c:v>
                </c:pt>
                <c:pt idx="61">
                  <c:v>4.5720834126505103</c:v>
                </c:pt>
                <c:pt idx="62">
                  <c:v>4.2948272044233597</c:v>
                </c:pt>
                <c:pt idx="63">
                  <c:v>4.1908976390827197</c:v>
                </c:pt>
                <c:pt idx="64">
                  <c:v>4.0754429186672603</c:v>
                </c:pt>
                <c:pt idx="65">
                  <c:v>4.2489762350675404</c:v>
                </c:pt>
                <c:pt idx="66">
                  <c:v>4.2429936043258802</c:v>
                </c:pt>
                <c:pt idx="67">
                  <c:v>4.6156796643934497</c:v>
                </c:pt>
                <c:pt idx="68">
                  <c:v>4.7028274380553601</c:v>
                </c:pt>
                <c:pt idx="69">
                  <c:v>4.6480047374441797</c:v>
                </c:pt>
                <c:pt idx="70">
                  <c:v>4.3220104460308102</c:v>
                </c:pt>
                <c:pt idx="71">
                  <c:v>4.3731471504358401</c:v>
                </c:pt>
                <c:pt idx="72">
                  <c:v>4.5521135463741302</c:v>
                </c:pt>
                <c:pt idx="73">
                  <c:v>4.4935218590041499</c:v>
                </c:pt>
                <c:pt idx="74">
                  <c:v>4.7261329879303604</c:v>
                </c:pt>
                <c:pt idx="75">
                  <c:v>4.7555787270056298</c:v>
                </c:pt>
                <c:pt idx="76">
                  <c:v>4.77592887011253</c:v>
                </c:pt>
                <c:pt idx="77">
                  <c:v>4.9189686079380897</c:v>
                </c:pt>
                <c:pt idx="78">
                  <c:v>5.0399040528310204</c:v>
                </c:pt>
                <c:pt idx="79">
                  <c:v>4.8456394518987604</c:v>
                </c:pt>
                <c:pt idx="80">
                  <c:v>4.9287883405209501</c:v>
                </c:pt>
                <c:pt idx="81">
                  <c:v>5.0562908784892802</c:v>
                </c:pt>
                <c:pt idx="82">
                  <c:v>4.8895907312851401</c:v>
                </c:pt>
                <c:pt idx="83">
                  <c:v>4.8856324932434196</c:v>
                </c:pt>
                <c:pt idx="84">
                  <c:v>4.8644486932943201</c:v>
                </c:pt>
                <c:pt idx="85">
                  <c:v>4.8684153970835897</c:v>
                </c:pt>
                <c:pt idx="86">
                  <c:v>4.7864291605658504</c:v>
                </c:pt>
                <c:pt idx="87">
                  <c:v>4.6189955237270297</c:v>
                </c:pt>
                <c:pt idx="88">
                  <c:v>4.72519878506042</c:v>
                </c:pt>
                <c:pt idx="89">
                  <c:v>4.5890784382933001</c:v>
                </c:pt>
                <c:pt idx="90">
                  <c:v>4.0014711659211502</c:v>
                </c:pt>
                <c:pt idx="91">
                  <c:v>3.8363491253181499</c:v>
                </c:pt>
                <c:pt idx="92">
                  <c:v>3.55989341430669</c:v>
                </c:pt>
                <c:pt idx="93">
                  <c:v>3.2885246599108102</c:v>
                </c:pt>
                <c:pt idx="94">
                  <c:v>3.2069388348026999</c:v>
                </c:pt>
                <c:pt idx="95">
                  <c:v>3.3175097510386302</c:v>
                </c:pt>
                <c:pt idx="96">
                  <c:v>3.4260231360537499</c:v>
                </c:pt>
                <c:pt idx="97">
                  <c:v>3.4537021366998299</c:v>
                </c:pt>
                <c:pt idx="98">
                  <c:v>3.4029898751179202</c:v>
                </c:pt>
                <c:pt idx="99">
                  <c:v>3.3632269614918999</c:v>
                </c:pt>
                <c:pt idx="100">
                  <c:v>3.0493386309749302</c:v>
                </c:pt>
                <c:pt idx="101">
                  <c:v>2.9772727698372701</c:v>
                </c:pt>
                <c:pt idx="102">
                  <c:v>2.7795222813001099</c:v>
                </c:pt>
                <c:pt idx="103">
                  <c:v>2.76354122561139</c:v>
                </c:pt>
                <c:pt idx="104">
                  <c:v>2.70504194550933</c:v>
                </c:pt>
                <c:pt idx="105">
                  <c:v>2.4874605793362399</c:v>
                </c:pt>
                <c:pt idx="106">
                  <c:v>2.42399547183294</c:v>
                </c:pt>
                <c:pt idx="107">
                  <c:v>2.47829608283786</c:v>
                </c:pt>
                <c:pt idx="108">
                  <c:v>2.2010721178253001</c:v>
                </c:pt>
                <c:pt idx="109">
                  <c:v>2.1547376866163099</c:v>
                </c:pt>
                <c:pt idx="110">
                  <c:v>1.9162926383605601</c:v>
                </c:pt>
                <c:pt idx="111">
                  <c:v>1.7714866748114999</c:v>
                </c:pt>
                <c:pt idx="112">
                  <c:v>1.83869038934908</c:v>
                </c:pt>
                <c:pt idx="113">
                  <c:v>1.66226748926246</c:v>
                </c:pt>
                <c:pt idx="114">
                  <c:v>1.5010859600601401</c:v>
                </c:pt>
                <c:pt idx="115">
                  <c:v>1.5365176662266899</c:v>
                </c:pt>
                <c:pt idx="116">
                  <c:v>1.57967481821172</c:v>
                </c:pt>
                <c:pt idx="117">
                  <c:v>1.55348579226122</c:v>
                </c:pt>
                <c:pt idx="118">
                  <c:v>1.5782261417894099</c:v>
                </c:pt>
                <c:pt idx="119">
                  <c:v>1.5640605188522601</c:v>
                </c:pt>
                <c:pt idx="120">
                  <c:v>1.61423634569769</c:v>
                </c:pt>
                <c:pt idx="121">
                  <c:v>1.77835687173973</c:v>
                </c:pt>
                <c:pt idx="122">
                  <c:v>1.7650034059326001</c:v>
                </c:pt>
                <c:pt idx="123">
                  <c:v>1.79465364428727</c:v>
                </c:pt>
                <c:pt idx="124">
                  <c:v>1.86752944555554</c:v>
                </c:pt>
                <c:pt idx="125">
                  <c:v>1.98299562279035</c:v>
                </c:pt>
                <c:pt idx="126">
                  <c:v>2.04747222496274</c:v>
                </c:pt>
                <c:pt idx="127">
                  <c:v>2.0770665104787698</c:v>
                </c:pt>
                <c:pt idx="128">
                  <c:v>1.7806496192175301</c:v>
                </c:pt>
                <c:pt idx="129">
                  <c:v>1.55761366847741</c:v>
                </c:pt>
                <c:pt idx="130">
                  <c:v>1.0075363177208401</c:v>
                </c:pt>
                <c:pt idx="131">
                  <c:v>0.76308702070227097</c:v>
                </c:pt>
                <c:pt idx="132">
                  <c:v>1.03114203738468</c:v>
                </c:pt>
                <c:pt idx="133">
                  <c:v>1.2329778401129901</c:v>
                </c:pt>
                <c:pt idx="134">
                  <c:v>1.33870162024801</c:v>
                </c:pt>
                <c:pt idx="135">
                  <c:v>1.5403465996281001</c:v>
                </c:pt>
                <c:pt idx="136">
                  <c:v>1.5028993964795001</c:v>
                </c:pt>
                <c:pt idx="137">
                  <c:v>1.2834160722718799</c:v>
                </c:pt>
                <c:pt idx="138">
                  <c:v>0.98582161806746504</c:v>
                </c:pt>
                <c:pt idx="139">
                  <c:v>0.856399883976104</c:v>
                </c:pt>
                <c:pt idx="140">
                  <c:v>0.353501690570307</c:v>
                </c:pt>
                <c:pt idx="141">
                  <c:v>0.15732551537516801</c:v>
                </c:pt>
                <c:pt idx="142">
                  <c:v>0.36682961892840099</c:v>
                </c:pt>
                <c:pt idx="143">
                  <c:v>0.46316894165640299</c:v>
                </c:pt>
                <c:pt idx="144">
                  <c:v>0.554421772416684</c:v>
                </c:pt>
                <c:pt idx="145">
                  <c:v>0.611579130570017</c:v>
                </c:pt>
                <c:pt idx="146">
                  <c:v>0.52038547676109403</c:v>
                </c:pt>
                <c:pt idx="147">
                  <c:v>0.46713891652530398</c:v>
                </c:pt>
                <c:pt idx="148">
                  <c:v>0.51701309335289802</c:v>
                </c:pt>
                <c:pt idx="149">
                  <c:v>0.37322618796013102</c:v>
                </c:pt>
                <c:pt idx="150">
                  <c:v>0.471265556357715</c:v>
                </c:pt>
                <c:pt idx="151">
                  <c:v>0.28023943770878201</c:v>
                </c:pt>
                <c:pt idx="152">
                  <c:v>0.47279712239224803</c:v>
                </c:pt>
                <c:pt idx="153">
                  <c:v>0.61874306967144799</c:v>
                </c:pt>
                <c:pt idx="154">
                  <c:v>0.31246553559027301</c:v>
                </c:pt>
                <c:pt idx="155">
                  <c:v>0.38081541630927901</c:v>
                </c:pt>
                <c:pt idx="156">
                  <c:v>0.407687712598305</c:v>
                </c:pt>
                <c:pt idx="157">
                  <c:v>0.20861115175155401</c:v>
                </c:pt>
                <c:pt idx="158">
                  <c:v>0.34556512412629797</c:v>
                </c:pt>
                <c:pt idx="159">
                  <c:v>0.42763001590799399</c:v>
                </c:pt>
                <c:pt idx="160">
                  <c:v>0.23383258201266599</c:v>
                </c:pt>
                <c:pt idx="161">
                  <c:v>0.15911857052046999</c:v>
                </c:pt>
                <c:pt idx="162">
                  <c:v>0.38134569899184401</c:v>
                </c:pt>
                <c:pt idx="163">
                  <c:v>0.47114142113894197</c:v>
                </c:pt>
                <c:pt idx="164">
                  <c:v>0.66944549131824804</c:v>
                </c:pt>
                <c:pt idx="165">
                  <c:v>0.78883578188565295</c:v>
                </c:pt>
                <c:pt idx="166">
                  <c:v>0.61594748654268805</c:v>
                </c:pt>
                <c:pt idx="167">
                  <c:v>0.61150081296676295</c:v>
                </c:pt>
                <c:pt idx="168">
                  <c:v>0.390112529933476</c:v>
                </c:pt>
                <c:pt idx="169">
                  <c:v>3.47676596021914E-2</c:v>
                </c:pt>
                <c:pt idx="170">
                  <c:v>4.56765668276891E-2</c:v>
                </c:pt>
                <c:pt idx="171">
                  <c:v>9.2849926871261201E-2</c:v>
                </c:pt>
                <c:pt idx="172">
                  <c:v>4.30113928886127E-2</c:v>
                </c:pt>
                <c:pt idx="173">
                  <c:v>-0.157740094603361</c:v>
                </c:pt>
                <c:pt idx="174">
                  <c:v>-0.37494478988684499</c:v>
                </c:pt>
                <c:pt idx="175">
                  <c:v>-0.74804955557097796</c:v>
                </c:pt>
                <c:pt idx="176">
                  <c:v>-0.59997319373067504</c:v>
                </c:pt>
                <c:pt idx="177">
                  <c:v>-0.84522858736850504</c:v>
                </c:pt>
                <c:pt idx="178">
                  <c:v>-1.02725414143005</c:v>
                </c:pt>
                <c:pt idx="179">
                  <c:v>-0.88885611078489002</c:v>
                </c:pt>
                <c:pt idx="180">
                  <c:v>-1.08911371293512</c:v>
                </c:pt>
                <c:pt idx="181">
                  <c:v>-0.93345831243271205</c:v>
                </c:pt>
                <c:pt idx="182">
                  <c:v>-0.99861469477974996</c:v>
                </c:pt>
                <c:pt idx="183">
                  <c:v>-0.95351659806342004</c:v>
                </c:pt>
                <c:pt idx="184">
                  <c:v>-0.89456614593367201</c:v>
                </c:pt>
                <c:pt idx="185">
                  <c:v>-0.76630844775357498</c:v>
                </c:pt>
                <c:pt idx="186">
                  <c:v>-0.66451927384548004</c:v>
                </c:pt>
                <c:pt idx="187">
                  <c:v>-0.74877031402332395</c:v>
                </c:pt>
                <c:pt idx="188">
                  <c:v>-1.0203753716853501</c:v>
                </c:pt>
                <c:pt idx="189">
                  <c:v>-0.879625939902551</c:v>
                </c:pt>
                <c:pt idx="190">
                  <c:v>-0.72142187202053498</c:v>
                </c:pt>
                <c:pt idx="191">
                  <c:v>-0.64268351086891595</c:v>
                </c:pt>
                <c:pt idx="192">
                  <c:v>-0.45379201935240998</c:v>
                </c:pt>
                <c:pt idx="193">
                  <c:v>-0.34854691771383201</c:v>
                </c:pt>
                <c:pt idx="194">
                  <c:v>-0.54943565538069905</c:v>
                </c:pt>
                <c:pt idx="195">
                  <c:v>-0.46847389469649903</c:v>
                </c:pt>
                <c:pt idx="196">
                  <c:v>-0.88139447305457197</c:v>
                </c:pt>
                <c:pt idx="197">
                  <c:v>-0.63872137024397702</c:v>
                </c:pt>
                <c:pt idx="198">
                  <c:v>-0.79346937127420503</c:v>
                </c:pt>
                <c:pt idx="199">
                  <c:v>-0.86060947731141302</c:v>
                </c:pt>
                <c:pt idx="200">
                  <c:v>-1.0539018541022001</c:v>
                </c:pt>
                <c:pt idx="201">
                  <c:v>-1.2131803610899401</c:v>
                </c:pt>
                <c:pt idx="202">
                  <c:v>-1.4500381388397601</c:v>
                </c:pt>
                <c:pt idx="203">
                  <c:v>-0.93498981093161004</c:v>
                </c:pt>
                <c:pt idx="204">
                  <c:v>-0.90521307928094696</c:v>
                </c:pt>
                <c:pt idx="205">
                  <c:v>-0.92080246551168998</c:v>
                </c:pt>
                <c:pt idx="206">
                  <c:v>-0.69644441866236795</c:v>
                </c:pt>
                <c:pt idx="207">
                  <c:v>-0.30511613184515701</c:v>
                </c:pt>
                <c:pt idx="208">
                  <c:v>-1.49822927786384E-2</c:v>
                </c:pt>
                <c:pt idx="209">
                  <c:v>-2.3541130302476801E-2</c:v>
                </c:pt>
                <c:pt idx="210">
                  <c:v>0.11896643732619</c:v>
                </c:pt>
                <c:pt idx="211">
                  <c:v>0.199004016269234</c:v>
                </c:pt>
                <c:pt idx="212">
                  <c:v>0.35275336288039999</c:v>
                </c:pt>
                <c:pt idx="213">
                  <c:v>0.370212476061338</c:v>
                </c:pt>
                <c:pt idx="214">
                  <c:v>0.145681817521187</c:v>
                </c:pt>
                <c:pt idx="215">
                  <c:v>0.1230648727618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E9-4F65-8BDE-E9E7B34EF551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rstar'!$D$2:$D$217</c:f>
              <c:numCache>
                <c:formatCode>General</c:formatCode>
                <c:ptCount val="216"/>
                <c:pt idx="6">
                  <c:v>3.3617854225780501</c:v>
                </c:pt>
                <c:pt idx="7">
                  <c:v>2.4726543138902399</c:v>
                </c:pt>
                <c:pt idx="8">
                  <c:v>2.57543487049093</c:v>
                </c:pt>
                <c:pt idx="9">
                  <c:v>2.7435560371256602</c:v>
                </c:pt>
                <c:pt idx="10">
                  <c:v>3.3550469939029499</c:v>
                </c:pt>
                <c:pt idx="11">
                  <c:v>3.04514643067035</c:v>
                </c:pt>
                <c:pt idx="12">
                  <c:v>3.1512223549996699</c:v>
                </c:pt>
                <c:pt idx="13">
                  <c:v>3.0581261102315298</c:v>
                </c:pt>
                <c:pt idx="14">
                  <c:v>3.03658059251809</c:v>
                </c:pt>
                <c:pt idx="15">
                  <c:v>2.7779297190594301</c:v>
                </c:pt>
                <c:pt idx="16">
                  <c:v>2.88419528529495</c:v>
                </c:pt>
                <c:pt idx="17">
                  <c:v>2.0943443268610098</c:v>
                </c:pt>
                <c:pt idx="18">
                  <c:v>1.9937667918825901</c:v>
                </c:pt>
                <c:pt idx="19">
                  <c:v>2.2019630175525702</c:v>
                </c:pt>
                <c:pt idx="20">
                  <c:v>2.3513155467223599</c:v>
                </c:pt>
                <c:pt idx="21">
                  <c:v>2.41802028408109</c:v>
                </c:pt>
                <c:pt idx="22">
                  <c:v>2.5972385396876598</c:v>
                </c:pt>
                <c:pt idx="23">
                  <c:v>2.6349562918539302</c:v>
                </c:pt>
                <c:pt idx="24">
                  <c:v>2.5383674203735902</c:v>
                </c:pt>
                <c:pt idx="25">
                  <c:v>2.7556858210293602</c:v>
                </c:pt>
                <c:pt idx="26">
                  <c:v>2.5926316131173399</c:v>
                </c:pt>
                <c:pt idx="27">
                  <c:v>2.4632535161323998</c:v>
                </c:pt>
                <c:pt idx="28">
                  <c:v>2.3719423304913598</c:v>
                </c:pt>
                <c:pt idx="29">
                  <c:v>2.4890173668187301</c:v>
                </c:pt>
                <c:pt idx="30">
                  <c:v>2.3933071688404999</c:v>
                </c:pt>
                <c:pt idx="31">
                  <c:v>2.5107293728158502</c:v>
                </c:pt>
                <c:pt idx="32">
                  <c:v>2.4155786032674298</c:v>
                </c:pt>
                <c:pt idx="33">
                  <c:v>2.5053723974916302</c:v>
                </c:pt>
                <c:pt idx="34">
                  <c:v>2.4939228718237798</c:v>
                </c:pt>
                <c:pt idx="35">
                  <c:v>2.7100915416707898</c:v>
                </c:pt>
                <c:pt idx="36">
                  <c:v>2.7294289172935899</c:v>
                </c:pt>
                <c:pt idx="37">
                  <c:v>2.8448644133453</c:v>
                </c:pt>
                <c:pt idx="38">
                  <c:v>3.0044535844090801</c:v>
                </c:pt>
                <c:pt idx="39">
                  <c:v>2.7244646965233699</c:v>
                </c:pt>
                <c:pt idx="40">
                  <c:v>2.6467877752804498</c:v>
                </c:pt>
                <c:pt idx="41">
                  <c:v>2.6254278712965902</c:v>
                </c:pt>
                <c:pt idx="42">
                  <c:v>2.6665665338706499</c:v>
                </c:pt>
                <c:pt idx="43">
                  <c:v>2.6316847461621902</c:v>
                </c:pt>
                <c:pt idx="44">
                  <c:v>2.6419135005985899</c:v>
                </c:pt>
                <c:pt idx="45">
                  <c:v>2.6329068981347801</c:v>
                </c:pt>
                <c:pt idx="46">
                  <c:v>2.4718896797736098</c:v>
                </c:pt>
                <c:pt idx="47">
                  <c:v>2.4372209376005198</c:v>
                </c:pt>
                <c:pt idx="48">
                  <c:v>2.2016562859597699</c:v>
                </c:pt>
                <c:pt idx="49">
                  <c:v>2.1148664258577701</c:v>
                </c:pt>
                <c:pt idx="50">
                  <c:v>2.0841791511524099</c:v>
                </c:pt>
                <c:pt idx="51">
                  <c:v>2.0711832341293901</c:v>
                </c:pt>
                <c:pt idx="52">
                  <c:v>2.0352240699756301</c:v>
                </c:pt>
                <c:pt idx="53">
                  <c:v>2.1058186543145299</c:v>
                </c:pt>
                <c:pt idx="54">
                  <c:v>2.0404467854493702</c:v>
                </c:pt>
                <c:pt idx="55">
                  <c:v>1.7457766218598301</c:v>
                </c:pt>
                <c:pt idx="56">
                  <c:v>1.7710143803621201</c:v>
                </c:pt>
                <c:pt idx="57">
                  <c:v>1.7611246728769301</c:v>
                </c:pt>
                <c:pt idx="58">
                  <c:v>1.74248142231804</c:v>
                </c:pt>
                <c:pt idx="59">
                  <c:v>1.8260628066336899</c:v>
                </c:pt>
                <c:pt idx="60">
                  <c:v>1.57837177364815</c:v>
                </c:pt>
                <c:pt idx="61">
                  <c:v>1.57266963379324</c:v>
                </c:pt>
                <c:pt idx="62">
                  <c:v>1.2239613741845701</c:v>
                </c:pt>
                <c:pt idx="63">
                  <c:v>1.3749519172575499</c:v>
                </c:pt>
                <c:pt idx="64">
                  <c:v>1.29831662027622</c:v>
                </c:pt>
                <c:pt idx="65">
                  <c:v>1.2102237976865899</c:v>
                </c:pt>
                <c:pt idx="66">
                  <c:v>1.17294813159657</c:v>
                </c:pt>
                <c:pt idx="67">
                  <c:v>1.48839348767166</c:v>
                </c:pt>
                <c:pt idx="68">
                  <c:v>1.58363377946939</c:v>
                </c:pt>
                <c:pt idx="69">
                  <c:v>1.66764599303696</c:v>
                </c:pt>
                <c:pt idx="70">
                  <c:v>1.60478688497358</c:v>
                </c:pt>
                <c:pt idx="71">
                  <c:v>1.6694676439981799</c:v>
                </c:pt>
                <c:pt idx="72">
                  <c:v>1.8614583768071</c:v>
                </c:pt>
                <c:pt idx="73">
                  <c:v>1.95186614472568</c:v>
                </c:pt>
                <c:pt idx="74">
                  <c:v>2.0873396138141902</c:v>
                </c:pt>
                <c:pt idx="75">
                  <c:v>2.2068419678533999</c:v>
                </c:pt>
                <c:pt idx="76">
                  <c:v>2.1521801723771401</c:v>
                </c:pt>
                <c:pt idx="77">
                  <c:v>2.3003108081275698</c:v>
                </c:pt>
                <c:pt idx="78">
                  <c:v>2.4910331173387199</c:v>
                </c:pt>
                <c:pt idx="79">
                  <c:v>2.4100059688095001</c:v>
                </c:pt>
                <c:pt idx="80">
                  <c:v>2.4505955775898101</c:v>
                </c:pt>
                <c:pt idx="81">
                  <c:v>2.5527806349779398</c:v>
                </c:pt>
                <c:pt idx="82">
                  <c:v>2.6054306376090901</c:v>
                </c:pt>
                <c:pt idx="83">
                  <c:v>2.6578110963870301</c:v>
                </c:pt>
                <c:pt idx="84">
                  <c:v>2.7110112035892402</c:v>
                </c:pt>
                <c:pt idx="85">
                  <c:v>2.75203301514152</c:v>
                </c:pt>
                <c:pt idx="86">
                  <c:v>2.9115763932746499</c:v>
                </c:pt>
                <c:pt idx="87">
                  <c:v>2.5964394583963002</c:v>
                </c:pt>
                <c:pt idx="88">
                  <c:v>2.39354740396475</c:v>
                </c:pt>
                <c:pt idx="89">
                  <c:v>2.3443500920890799</c:v>
                </c:pt>
                <c:pt idx="90">
                  <c:v>2.3233900351611401</c:v>
                </c:pt>
                <c:pt idx="91">
                  <c:v>2.29988438798331</c:v>
                </c:pt>
                <c:pt idx="92">
                  <c:v>2.3544537152167502</c:v>
                </c:pt>
                <c:pt idx="93">
                  <c:v>2.2985007503778498</c:v>
                </c:pt>
                <c:pt idx="94">
                  <c:v>2.27882706921925</c:v>
                </c:pt>
                <c:pt idx="95">
                  <c:v>2.3041633802198702</c:v>
                </c:pt>
                <c:pt idx="96">
                  <c:v>2.3662698736473802</c:v>
                </c:pt>
                <c:pt idx="97">
                  <c:v>2.36892042075262</c:v>
                </c:pt>
                <c:pt idx="98">
                  <c:v>2.3289021346166301</c:v>
                </c:pt>
                <c:pt idx="99">
                  <c:v>2.3417452518042898</c:v>
                </c:pt>
                <c:pt idx="100">
                  <c:v>2.2679627840258401</c:v>
                </c:pt>
                <c:pt idx="101">
                  <c:v>2.1674721602245302</c:v>
                </c:pt>
                <c:pt idx="102">
                  <c:v>2.14033634312973</c:v>
                </c:pt>
                <c:pt idx="103">
                  <c:v>2.2267840522772002</c:v>
                </c:pt>
                <c:pt idx="104">
                  <c:v>1.9956816073560999</c:v>
                </c:pt>
                <c:pt idx="105">
                  <c:v>1.99327276960541</c:v>
                </c:pt>
                <c:pt idx="106">
                  <c:v>1.97439233313778</c:v>
                </c:pt>
                <c:pt idx="107">
                  <c:v>2.04916827164136</c:v>
                </c:pt>
                <c:pt idx="108">
                  <c:v>2.1439408187255999</c:v>
                </c:pt>
                <c:pt idx="109">
                  <c:v>2.2262569124743701</c:v>
                </c:pt>
                <c:pt idx="110">
                  <c:v>2.1257695393068099</c:v>
                </c:pt>
                <c:pt idx="111">
                  <c:v>2.2107502204064202</c:v>
                </c:pt>
                <c:pt idx="112">
                  <c:v>2.1336152305879401</c:v>
                </c:pt>
                <c:pt idx="113">
                  <c:v>1.94933987848054</c:v>
                </c:pt>
                <c:pt idx="114">
                  <c:v>2.0351751410211998</c:v>
                </c:pt>
                <c:pt idx="115">
                  <c:v>1.9411904434513101</c:v>
                </c:pt>
                <c:pt idx="116">
                  <c:v>2.0698398281558998</c:v>
                </c:pt>
                <c:pt idx="117">
                  <c:v>2.1598827123224198</c:v>
                </c:pt>
                <c:pt idx="118">
                  <c:v>2.2425751165071399</c:v>
                </c:pt>
                <c:pt idx="119">
                  <c:v>2.2381216344250499</c:v>
                </c:pt>
                <c:pt idx="120">
                  <c:v>2.4166368664662898</c:v>
                </c:pt>
                <c:pt idx="121">
                  <c:v>2.4386473985246</c:v>
                </c:pt>
                <c:pt idx="122">
                  <c:v>2.6164488759756899</c:v>
                </c:pt>
                <c:pt idx="123">
                  <c:v>2.8758427754964102</c:v>
                </c:pt>
                <c:pt idx="124">
                  <c:v>2.6199747419623498</c:v>
                </c:pt>
                <c:pt idx="125">
                  <c:v>2.53716780996211</c:v>
                </c:pt>
                <c:pt idx="126">
                  <c:v>2.6352632075984399</c:v>
                </c:pt>
                <c:pt idx="127">
                  <c:v>2.41665032967716</c:v>
                </c:pt>
                <c:pt idx="128">
                  <c:v>2.34427322365186</c:v>
                </c:pt>
                <c:pt idx="129">
                  <c:v>2.2327294345016302</c:v>
                </c:pt>
                <c:pt idx="130">
                  <c:v>2.0798213722514101</c:v>
                </c:pt>
                <c:pt idx="131">
                  <c:v>2.0750261902737499</c:v>
                </c:pt>
                <c:pt idx="132">
                  <c:v>2.1472236974743701</c:v>
                </c:pt>
                <c:pt idx="133">
                  <c:v>2.1589359465907498</c:v>
                </c:pt>
                <c:pt idx="134">
                  <c:v>2.12294459222952</c:v>
                </c:pt>
                <c:pt idx="135">
                  <c:v>2.1426969214374401</c:v>
                </c:pt>
                <c:pt idx="136">
                  <c:v>1.9452418785173</c:v>
                </c:pt>
                <c:pt idx="137">
                  <c:v>1.84043355395849</c:v>
                </c:pt>
                <c:pt idx="138">
                  <c:v>1.76522765670977</c:v>
                </c:pt>
                <c:pt idx="139">
                  <c:v>1.7630780616827699</c:v>
                </c:pt>
                <c:pt idx="140">
                  <c:v>1.79169939049398</c:v>
                </c:pt>
                <c:pt idx="141">
                  <c:v>1.88677072573686</c:v>
                </c:pt>
                <c:pt idx="142">
                  <c:v>1.8696230873614901</c:v>
                </c:pt>
                <c:pt idx="143">
                  <c:v>2.0689092071020601</c:v>
                </c:pt>
                <c:pt idx="144">
                  <c:v>2.0754917738452998</c:v>
                </c:pt>
                <c:pt idx="145">
                  <c:v>2.1812166417708698</c:v>
                </c:pt>
                <c:pt idx="146">
                  <c:v>2.1809290693140899</c:v>
                </c:pt>
                <c:pt idx="147">
                  <c:v>2.19809863931351</c:v>
                </c:pt>
                <c:pt idx="148">
                  <c:v>2.1469607821013499</c:v>
                </c:pt>
                <c:pt idx="149">
                  <c:v>2.3526172028260302</c:v>
                </c:pt>
                <c:pt idx="150">
                  <c:v>2.4656261467620402</c:v>
                </c:pt>
                <c:pt idx="151">
                  <c:v>2.0535391943848902</c:v>
                </c:pt>
                <c:pt idx="152">
                  <c:v>1.9233333313768</c:v>
                </c:pt>
                <c:pt idx="153">
                  <c:v>1.3712864825943401</c:v>
                </c:pt>
                <c:pt idx="154">
                  <c:v>0.65804159450140598</c:v>
                </c:pt>
                <c:pt idx="155">
                  <c:v>0.72602798721085104</c:v>
                </c:pt>
                <c:pt idx="156">
                  <c:v>0.80700020269638295</c:v>
                </c:pt>
                <c:pt idx="157">
                  <c:v>0.88014083206228899</c:v>
                </c:pt>
                <c:pt idx="158">
                  <c:v>0.94110271071035501</c:v>
                </c:pt>
                <c:pt idx="159">
                  <c:v>1.0690729635256999</c:v>
                </c:pt>
                <c:pt idx="160">
                  <c:v>1.1481379227252899</c:v>
                </c:pt>
                <c:pt idx="161">
                  <c:v>1.12968026119092</c:v>
                </c:pt>
                <c:pt idx="162">
                  <c:v>1.3066658677546401</c:v>
                </c:pt>
                <c:pt idx="163">
                  <c:v>1.2994991253289301</c:v>
                </c:pt>
                <c:pt idx="164">
                  <c:v>1.03817999163893</c:v>
                </c:pt>
                <c:pt idx="165">
                  <c:v>1.11063783806102</c:v>
                </c:pt>
                <c:pt idx="166">
                  <c:v>0.911333366437446</c:v>
                </c:pt>
                <c:pt idx="167">
                  <c:v>0.85062078606160696</c:v>
                </c:pt>
                <c:pt idx="168">
                  <c:v>0.66394799818722205</c:v>
                </c:pt>
                <c:pt idx="169">
                  <c:v>0.69189542689639805</c:v>
                </c:pt>
                <c:pt idx="170">
                  <c:v>0.452447875651589</c:v>
                </c:pt>
                <c:pt idx="171">
                  <c:v>0.54917704290542302</c:v>
                </c:pt>
                <c:pt idx="172">
                  <c:v>0.44567099302326002</c:v>
                </c:pt>
                <c:pt idx="173">
                  <c:v>0.25889660521073798</c:v>
                </c:pt>
                <c:pt idx="174">
                  <c:v>0.35060355615225203</c:v>
                </c:pt>
                <c:pt idx="175">
                  <c:v>0.15159713545291401</c:v>
                </c:pt>
                <c:pt idx="176">
                  <c:v>0.216756617638175</c:v>
                </c:pt>
                <c:pt idx="177">
                  <c:v>0.22991273161899201</c:v>
                </c:pt>
                <c:pt idx="178">
                  <c:v>0.36000433917055302</c:v>
                </c:pt>
                <c:pt idx="179">
                  <c:v>0.44320043923937302</c:v>
                </c:pt>
                <c:pt idx="180">
                  <c:v>0.40191266716028101</c:v>
                </c:pt>
                <c:pt idx="181">
                  <c:v>0.46432302987939</c:v>
                </c:pt>
                <c:pt idx="182">
                  <c:v>0.29390945215453002</c:v>
                </c:pt>
                <c:pt idx="183">
                  <c:v>0.30525496164052301</c:v>
                </c:pt>
                <c:pt idx="184">
                  <c:v>0.37769562293143</c:v>
                </c:pt>
                <c:pt idx="185">
                  <c:v>0.45029060675284699</c:v>
                </c:pt>
                <c:pt idx="186">
                  <c:v>0.61503914820172401</c:v>
                </c:pt>
                <c:pt idx="187">
                  <c:v>0.61586753268765304</c:v>
                </c:pt>
                <c:pt idx="188">
                  <c:v>0.64488338487127395</c:v>
                </c:pt>
                <c:pt idx="189">
                  <c:v>0.62400462855170302</c:v>
                </c:pt>
                <c:pt idx="190">
                  <c:v>0.56935171220536396</c:v>
                </c:pt>
                <c:pt idx="191">
                  <c:v>0.61906202973713798</c:v>
                </c:pt>
                <c:pt idx="192">
                  <c:v>0.498132452343858</c:v>
                </c:pt>
                <c:pt idx="193">
                  <c:v>0.43635009362681298</c:v>
                </c:pt>
                <c:pt idx="194">
                  <c:v>0.46875273648966398</c:v>
                </c:pt>
                <c:pt idx="195">
                  <c:v>0.56935812339071701</c:v>
                </c:pt>
                <c:pt idx="196">
                  <c:v>0.55222919795440195</c:v>
                </c:pt>
                <c:pt idx="197">
                  <c:v>0.41620907921085698</c:v>
                </c:pt>
                <c:pt idx="198">
                  <c:v>0.14208487336688899</c:v>
                </c:pt>
                <c:pt idx="199">
                  <c:v>0.132070526413814</c:v>
                </c:pt>
                <c:pt idx="200">
                  <c:v>0.14535132559919101</c:v>
                </c:pt>
                <c:pt idx="201">
                  <c:v>0.140332318528403</c:v>
                </c:pt>
                <c:pt idx="202">
                  <c:v>0.37458054805653701</c:v>
                </c:pt>
                <c:pt idx="203">
                  <c:v>0.24991105670196101</c:v>
                </c:pt>
                <c:pt idx="204">
                  <c:v>0.224975772888167</c:v>
                </c:pt>
                <c:pt idx="205">
                  <c:v>0.33566261141690201</c:v>
                </c:pt>
                <c:pt idx="206">
                  <c:v>0.56492324536174499</c:v>
                </c:pt>
                <c:pt idx="207">
                  <c:v>0.56545872039776901</c:v>
                </c:pt>
                <c:pt idx="208">
                  <c:v>0.72362624802787301</c:v>
                </c:pt>
                <c:pt idx="209">
                  <c:v>0.85428580240461605</c:v>
                </c:pt>
                <c:pt idx="210">
                  <c:v>0.79960868247082695</c:v>
                </c:pt>
                <c:pt idx="211">
                  <c:v>0.61069929190129901</c:v>
                </c:pt>
                <c:pt idx="212">
                  <c:v>0.41360422212446801</c:v>
                </c:pt>
                <c:pt idx="213">
                  <c:v>0.24082481117419599</c:v>
                </c:pt>
                <c:pt idx="214">
                  <c:v>0.23266201188218599</c:v>
                </c:pt>
                <c:pt idx="215">
                  <c:v>7.7974896077871905E-2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9-4F65-8BDE-E9E7B34EF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4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EA_core_obs!$AT$2:$AT$132</c:f>
              <c:numCache>
                <c:formatCode>General</c:formatCode>
                <c:ptCount val="131"/>
                <c:pt idx="0">
                  <c:v>2.4806954661071801E-2</c:v>
                </c:pt>
                <c:pt idx="1">
                  <c:v>2.52555020822109E-2</c:v>
                </c:pt>
                <c:pt idx="2">
                  <c:v>2.3798390827511801E-2</c:v>
                </c:pt>
                <c:pt idx="3">
                  <c:v>2.4733448250358E-2</c:v>
                </c:pt>
                <c:pt idx="4">
                  <c:v>2.74314027338462E-2</c:v>
                </c:pt>
                <c:pt idx="5">
                  <c:v>2.5474549002057999E-2</c:v>
                </c:pt>
                <c:pt idx="6">
                  <c:v>2.39721664624825E-2</c:v>
                </c:pt>
                <c:pt idx="7">
                  <c:v>2.2412310052324483E-2</c:v>
                </c:pt>
                <c:pt idx="8">
                  <c:v>8.5356841432248729E-3</c:v>
                </c:pt>
                <c:pt idx="9">
                  <c:v>5.6929075893152039E-3</c:v>
                </c:pt>
                <c:pt idx="10">
                  <c:v>9.379867574428824E-3</c:v>
                </c:pt>
                <c:pt idx="11">
                  <c:v>1.1196499053390541E-2</c:v>
                </c:pt>
                <c:pt idx="12">
                  <c:v>1.7515336461064082E-2</c:v>
                </c:pt>
                <c:pt idx="13">
                  <c:v>2.0459739902907489E-2</c:v>
                </c:pt>
                <c:pt idx="14">
                  <c:v>1.850476057036303E-2</c:v>
                </c:pt>
                <c:pt idx="15">
                  <c:v>1.4478505029745983E-2</c:v>
                </c:pt>
                <c:pt idx="16">
                  <c:v>8.7628235195190054E-3</c:v>
                </c:pt>
                <c:pt idx="17">
                  <c:v>-1.3051849805502463E-3</c:v>
                </c:pt>
                <c:pt idx="18">
                  <c:v>5.4784675344234741E-4</c:v>
                </c:pt>
                <c:pt idx="19">
                  <c:v>8.0905861759230004E-3</c:v>
                </c:pt>
                <c:pt idx="20">
                  <c:v>1.2744178348200323E-2</c:v>
                </c:pt>
                <c:pt idx="21">
                  <c:v>1.0982248512306716E-2</c:v>
                </c:pt>
                <c:pt idx="22">
                  <c:v>1.1853935245051817E-2</c:v>
                </c:pt>
                <c:pt idx="23">
                  <c:v>1.0085817818442198E-2</c:v>
                </c:pt>
                <c:pt idx="24">
                  <c:v>3.4160142762848702E-3</c:v>
                </c:pt>
                <c:pt idx="25">
                  <c:v>1.3444785047163304E-3</c:v>
                </c:pt>
                <c:pt idx="26">
                  <c:v>9.0337535863471274E-4</c:v>
                </c:pt>
                <c:pt idx="27">
                  <c:v>-1.0481692007166337E-3</c:v>
                </c:pt>
                <c:pt idx="28">
                  <c:v>-8.4504296771675345E-3</c:v>
                </c:pt>
                <c:pt idx="29">
                  <c:v>-1.0446244873785572E-2</c:v>
                </c:pt>
                <c:pt idx="30">
                  <c:v>-8.3940071534916554E-3</c:v>
                </c:pt>
                <c:pt idx="31">
                  <c:v>-7.3283432338682227E-3</c:v>
                </c:pt>
                <c:pt idx="32">
                  <c:v>-9.2877669656260334E-3</c:v>
                </c:pt>
                <c:pt idx="33">
                  <c:v>-5.4779090057165501E-3</c:v>
                </c:pt>
                <c:pt idx="34">
                  <c:v>-4.3044472511419071E-3</c:v>
                </c:pt>
                <c:pt idx="35">
                  <c:v>-1.4201784704869827E-3</c:v>
                </c:pt>
                <c:pt idx="36">
                  <c:v>1.9620758361891715E-3</c:v>
                </c:pt>
                <c:pt idx="37">
                  <c:v>4.8936914146377429E-3</c:v>
                </c:pt>
                <c:pt idx="38">
                  <c:v>6.0471606454819962E-3</c:v>
                </c:pt>
                <c:pt idx="39">
                  <c:v>1.0521551657756846E-2</c:v>
                </c:pt>
                <c:pt idx="40">
                  <c:v>1.3855593889083875E-2</c:v>
                </c:pt>
                <c:pt idx="41">
                  <c:v>1.6016472564030798E-2</c:v>
                </c:pt>
                <c:pt idx="42">
                  <c:v>1.8284329235167471E-2</c:v>
                </c:pt>
                <c:pt idx="43">
                  <c:v>2.1931840229541241E-2</c:v>
                </c:pt>
                <c:pt idx="44">
                  <c:v>2.6081781248852944E-2</c:v>
                </c:pt>
                <c:pt idx="45">
                  <c:v>3.0660977985109757E-2</c:v>
                </c:pt>
                <c:pt idx="46">
                  <c:v>3.2198566588741005E-2</c:v>
                </c:pt>
                <c:pt idx="47">
                  <c:v>3.5041256154760808E-2</c:v>
                </c:pt>
                <c:pt idx="48">
                  <c:v>3.579106403364421E-2</c:v>
                </c:pt>
                <c:pt idx="49">
                  <c:v>3.9213871481963425E-2</c:v>
                </c:pt>
                <c:pt idx="50">
                  <c:v>4.3040627126906768E-2</c:v>
                </c:pt>
                <c:pt idx="51">
                  <c:v>4.1662800114566051E-2</c:v>
                </c:pt>
                <c:pt idx="52">
                  <c:v>3.222934631409257E-2</c:v>
                </c:pt>
                <c:pt idx="53">
                  <c:v>1.9416090285726328E-2</c:v>
                </c:pt>
                <c:pt idx="54">
                  <c:v>1.5741619718773556E-2</c:v>
                </c:pt>
                <c:pt idx="55">
                  <c:v>-1.0394957639639965E-3</c:v>
                </c:pt>
                <c:pt idx="56">
                  <c:v>-7.9313863551928529E-3</c:v>
                </c:pt>
                <c:pt idx="57">
                  <c:v>1.2107001193325698E-2</c:v>
                </c:pt>
                <c:pt idx="58">
                  <c:v>3.2359696713111147E-2</c:v>
                </c:pt>
                <c:pt idx="59">
                  <c:v>3.7217960272924927E-2</c:v>
                </c:pt>
                <c:pt idx="60">
                  <c:v>4.5062450713039583E-2</c:v>
                </c:pt>
                <c:pt idx="61">
                  <c:v>4.6165836528330652E-2</c:v>
                </c:pt>
                <c:pt idx="62">
                  <c:v>4.760704180864514E-2</c:v>
                </c:pt>
                <c:pt idx="63">
                  <c:v>3.8781894156878251E-2</c:v>
                </c:pt>
                <c:pt idx="64">
                  <c:v>3.0428474170765808E-2</c:v>
                </c:pt>
                <c:pt idx="65">
                  <c:v>2.5744168300528534E-2</c:v>
                </c:pt>
                <c:pt idx="66">
                  <c:v>2.0435416370320602E-2</c:v>
                </c:pt>
                <c:pt idx="67">
                  <c:v>1.1072723818808954E-2</c:v>
                </c:pt>
                <c:pt idx="68">
                  <c:v>1.0914399198346782E-2</c:v>
                </c:pt>
                <c:pt idx="69">
                  <c:v>6.2593921731477781E-3</c:v>
                </c:pt>
                <c:pt idx="70">
                  <c:v>4.2758498223453081E-3</c:v>
                </c:pt>
                <c:pt idx="71">
                  <c:v>3.355208226828727E-3</c:v>
                </c:pt>
                <c:pt idx="72">
                  <c:v>2.8697334987516938E-3</c:v>
                </c:pt>
                <c:pt idx="73">
                  <c:v>2.5707507560848442E-3</c:v>
                </c:pt>
                <c:pt idx="74">
                  <c:v>2.357226449770604E-3</c:v>
                </c:pt>
                <c:pt idx="75">
                  <c:v>2.1865112440150394E-3</c:v>
                </c:pt>
                <c:pt idx="76">
                  <c:v>2.0396445948323867E-3</c:v>
                </c:pt>
                <c:pt idx="77">
                  <c:v>1.9076670491174688E-3</c:v>
                </c:pt>
                <c:pt idx="78">
                  <c:v>1.7860805982201954E-3</c:v>
                </c:pt>
                <c:pt idx="79">
                  <c:v>1.6725133799310801E-3</c:v>
                </c:pt>
                <c:pt idx="80">
                  <c:v>1.5656754737548937E-3</c:v>
                </c:pt>
                <c:pt idx="81">
                  <c:v>1.4648559735609449E-3</c:v>
                </c:pt>
                <c:pt idx="82">
                  <c:v>1.369660867524931E-3</c:v>
                </c:pt>
                <c:pt idx="83">
                  <c:v>1.2798667592296932E-3</c:v>
                </c:pt>
                <c:pt idx="84">
                  <c:v>1.1953354087424577E-3</c:v>
                </c:pt>
                <c:pt idx="85">
                  <c:v>1.1159629023758748E-3</c:v>
                </c:pt>
                <c:pt idx="86">
                  <c:v>1.0416498027738163E-3</c:v>
                </c:pt>
                <c:pt idx="87">
                  <c:v>9.7228450093249808E-4</c:v>
                </c:pt>
                <c:pt idx="88">
                  <c:v>9.0773501357799898E-4</c:v>
                </c:pt>
                <c:pt idx="89">
                  <c:v>8.4784616088361174E-4</c:v>
                </c:pt>
                <c:pt idx="90">
                  <c:v>7.9244009866114072E-4</c:v>
                </c:pt>
                <c:pt idx="91">
                  <c:v>7.41318841077227E-4</c:v>
                </c:pt>
                <c:pt idx="92">
                  <c:v>6.9426786086503099E-4</c:v>
                </c:pt>
                <c:pt idx="93">
                  <c:v>6.510601553611356E-4</c:v>
                </c:pt>
                <c:pt idx="94">
                  <c:v>6.1146037884959924E-4</c:v>
                </c:pt>
                <c:pt idx="95">
                  <c:v>5.7522878771874906E-4</c:v>
                </c:pt>
                <c:pt idx="96">
                  <c:v>5.4212484523436053E-4</c:v>
                </c:pt>
                <c:pt idx="97">
                  <c:v>5.1191040468916192E-4</c:v>
                </c:pt>
                <c:pt idx="98">
                  <c:v>4.8435243311466291E-4</c:v>
                </c:pt>
                <c:pt idx="99">
                  <c:v>4.5922527438449533E-4</c:v>
                </c:pt>
                <c:pt idx="100">
                  <c:v>4.3631246651143539E-4</c:v>
                </c:pt>
                <c:pt idx="101">
                  <c:v>4.1540814486756839E-4</c:v>
                </c:pt>
                <c:pt idx="102">
                  <c:v>3.9631806840302608E-4</c:v>
                </c:pt>
                <c:pt idx="103">
                  <c:v>3.7886030924487544E-4</c:v>
                </c:pt>
                <c:pt idx="104">
                  <c:v>3.6286564841511747E-4</c:v>
                </c:pt>
                <c:pt idx="105">
                  <c:v>3.4817771987239636E-4</c:v>
                </c:pt>
                <c:pt idx="106">
                  <c:v>3.3465294005118116E-4</c:v>
                </c:pt>
                <c:pt idx="107">
                  <c:v>3.2216026302100281E-4</c:v>
                </c:pt>
                <c:pt idx="108">
                  <c:v>3.1058079087522476E-4</c:v>
                </c:pt>
                <c:pt idx="109">
                  <c:v>2.9980727453041145E-4</c:v>
                </c:pt>
                <c:pt idx="110">
                  <c:v>2.897435269711081E-4</c:v>
                </c:pt>
                <c:pt idx="111">
                  <c:v>2.8030377727827969E-4</c:v>
                </c:pt>
                <c:pt idx="112">
                  <c:v>2.7141198336573573E-4</c:v>
                </c:pt>
                <c:pt idx="113">
                  <c:v>2.6300112093236765E-4</c:v>
                </c:pt>
                <c:pt idx="114">
                  <c:v>2.5501246626418589E-4</c:v>
                </c:pt>
                <c:pt idx="115">
                  <c:v>2.4739488226759802E-4</c:v>
                </c:pt>
                <c:pt idx="116">
                  <c:v>2.4010411950811037E-4</c:v>
                </c:pt>
                <c:pt idx="117">
                  <c:v>2.3310214036615512E-4</c:v>
                </c:pt>
                <c:pt idx="118">
                  <c:v>2.2635647185521873E-4</c:v>
                </c:pt>
                <c:pt idx="119">
                  <c:v>2.1983959333876743E-4</c:v>
                </c:pt>
                <c:pt idx="120">
                  <c:v>2.135283598279708E-4</c:v>
                </c:pt>
                <c:pt idx="121">
                  <c:v>2.0740346654998169E-4</c:v>
                </c:pt>
                <c:pt idx="122">
                  <c:v>2.014489531825675E-4</c:v>
                </c:pt>
                <c:pt idx="123">
                  <c:v>1.9565174883125278E-4</c:v>
                </c:pt>
                <c:pt idx="124">
                  <c:v>1.9000125813841556E-4</c:v>
                </c:pt>
                <c:pt idx="125">
                  <c:v>1.8448898686555186E-4</c:v>
                </c:pt>
                <c:pt idx="126">
                  <c:v>1.7910820521429145E-4</c:v>
                </c:pt>
                <c:pt idx="127">
                  <c:v>1.7385364850535263E-4</c:v>
                </c:pt>
                <c:pt idx="128">
                  <c:v>1.6872125115518382E-4</c:v>
                </c:pt>
                <c:pt idx="129">
                  <c:v>1.6370791423533308E-4</c:v>
                </c:pt>
                <c:pt idx="130">
                  <c:v>3.8199787393950217E-5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5-40EB-AD2A-2C73234C747C}"/>
            </c:ext>
          </c:extLst>
        </c:ser>
        <c:ser>
          <c:idx val="2"/>
          <c:order val="1"/>
          <c:tx>
            <c:strRef>
              <c:f>EA_core_obs!$AU$1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-1.3024641089761893E-3</c:v>
                </c:pt>
                <c:pt idx="8">
                  <c:v>-2.4865990805774366E-3</c:v>
                </c:pt>
                <c:pt idx="9">
                  <c:v>-4.1254295423254761E-3</c:v>
                </c:pt>
                <c:pt idx="10">
                  <c:v>-1.0164696564283319E-2</c:v>
                </c:pt>
                <c:pt idx="11">
                  <c:v>-1.4866657085459591E-2</c:v>
                </c:pt>
                <c:pt idx="12">
                  <c:v>-1.4336513816216931E-2</c:v>
                </c:pt>
                <c:pt idx="13">
                  <c:v>-7.5863779808462289E-3</c:v>
                </c:pt>
                <c:pt idx="14">
                  <c:v>-4.1306583985618872E-3</c:v>
                </c:pt>
                <c:pt idx="15">
                  <c:v>-4.1812673517339811E-3</c:v>
                </c:pt>
                <c:pt idx="16">
                  <c:v>-1.3964542627517626E-2</c:v>
                </c:pt>
                <c:pt idx="17">
                  <c:v>-1.9392268369974652E-2</c:v>
                </c:pt>
                <c:pt idx="18">
                  <c:v>-6.6105514448848469E-3</c:v>
                </c:pt>
                <c:pt idx="19">
                  <c:v>3.8503280865573516E-3</c:v>
                </c:pt>
                <c:pt idx="20">
                  <c:v>9.0755860922218656E-3</c:v>
                </c:pt>
                <c:pt idx="21">
                  <c:v>1.2778138519216997E-2</c:v>
                </c:pt>
                <c:pt idx="22">
                  <c:v>1.559005334693642E-2</c:v>
                </c:pt>
                <c:pt idx="23">
                  <c:v>1.6893190711454651E-2</c:v>
                </c:pt>
                <c:pt idx="24">
                  <c:v>1.4878917684033936E-2</c:v>
                </c:pt>
                <c:pt idx="25">
                  <c:v>1.5365599385867283E-2</c:v>
                </c:pt>
                <c:pt idx="26">
                  <c:v>1.4267798137119245E-2</c:v>
                </c:pt>
                <c:pt idx="27">
                  <c:v>1.5338757257930893E-2</c:v>
                </c:pt>
                <c:pt idx="28">
                  <c:v>1.6931281962859836E-2</c:v>
                </c:pt>
                <c:pt idx="29">
                  <c:v>1.8381936651129617E-2</c:v>
                </c:pt>
                <c:pt idx="30">
                  <c:v>1.9321671724892332E-2</c:v>
                </c:pt>
                <c:pt idx="31">
                  <c:v>1.9427290795890912E-2</c:v>
                </c:pt>
                <c:pt idx="32">
                  <c:v>1.9119810036308426E-2</c:v>
                </c:pt>
                <c:pt idx="33">
                  <c:v>1.7402688627623071E-2</c:v>
                </c:pt>
                <c:pt idx="34">
                  <c:v>1.8453390214183352E-2</c:v>
                </c:pt>
                <c:pt idx="35">
                  <c:v>1.8702079836712886E-2</c:v>
                </c:pt>
                <c:pt idx="36">
                  <c:v>2.0072077321977942E-2</c:v>
                </c:pt>
                <c:pt idx="37">
                  <c:v>2.0197701061849559E-2</c:v>
                </c:pt>
                <c:pt idx="38">
                  <c:v>1.9872202993013566E-2</c:v>
                </c:pt>
                <c:pt idx="39">
                  <c:v>1.7818721214609732E-2</c:v>
                </c:pt>
                <c:pt idx="40">
                  <c:v>1.5642862113299669E-2</c:v>
                </c:pt>
                <c:pt idx="41">
                  <c:v>1.1856415908289446E-2</c:v>
                </c:pt>
                <c:pt idx="42">
                  <c:v>1.1252005380257842E-2</c:v>
                </c:pt>
                <c:pt idx="43">
                  <c:v>1.0289492299548701E-2</c:v>
                </c:pt>
                <c:pt idx="44">
                  <c:v>8.6628089894952333E-3</c:v>
                </c:pt>
                <c:pt idx="45">
                  <c:v>7.4964506134691019E-3</c:v>
                </c:pt>
                <c:pt idx="46">
                  <c:v>6.315528539232125E-3</c:v>
                </c:pt>
                <c:pt idx="47">
                  <c:v>3.8514804709358329E-3</c:v>
                </c:pt>
                <c:pt idx="48">
                  <c:v>2.7599913384744219E-3</c:v>
                </c:pt>
                <c:pt idx="49">
                  <c:v>2.006163367993849E-3</c:v>
                </c:pt>
                <c:pt idx="50">
                  <c:v>5.9631668441449681E-3</c:v>
                </c:pt>
                <c:pt idx="51">
                  <c:v>1.5341305306642815E-3</c:v>
                </c:pt>
                <c:pt idx="52">
                  <c:v>-2.679027933799781E-3</c:v>
                </c:pt>
                <c:pt idx="53">
                  <c:v>-6.3766811191321836E-3</c:v>
                </c:pt>
                <c:pt idx="54">
                  <c:v>-8.7163217376400627E-3</c:v>
                </c:pt>
                <c:pt idx="55">
                  <c:v>-1.2468903805537892E-2</c:v>
                </c:pt>
                <c:pt idx="56">
                  <c:v>-1.5164252453453032E-2</c:v>
                </c:pt>
                <c:pt idx="57">
                  <c:v>-1.4675672576000134E-2</c:v>
                </c:pt>
                <c:pt idx="58">
                  <c:v>-1.3672417363453546E-2</c:v>
                </c:pt>
                <c:pt idx="59">
                  <c:v>-1.6875570954017267E-2</c:v>
                </c:pt>
                <c:pt idx="60">
                  <c:v>-2.032246381012915E-2</c:v>
                </c:pt>
                <c:pt idx="61">
                  <c:v>-1.9705391174711272E-2</c:v>
                </c:pt>
                <c:pt idx="62">
                  <c:v>-1.6552427173696104E-2</c:v>
                </c:pt>
                <c:pt idx="63">
                  <c:v>-1.2969330256686493E-2</c:v>
                </c:pt>
                <c:pt idx="64">
                  <c:v>-9.3416919414925741E-3</c:v>
                </c:pt>
                <c:pt idx="65">
                  <c:v>-5.3086711141893273E-3</c:v>
                </c:pt>
                <c:pt idx="66">
                  <c:v>-1.2277688039755313E-3</c:v>
                </c:pt>
                <c:pt idx="67">
                  <c:v>2.0696228108086504E-3</c:v>
                </c:pt>
                <c:pt idx="68">
                  <c:v>4.964133349216979E-3</c:v>
                </c:pt>
                <c:pt idx="69">
                  <c:v>6.5529543108904598E-3</c:v>
                </c:pt>
                <c:pt idx="70">
                  <c:v>7.1226671412284327E-3</c:v>
                </c:pt>
                <c:pt idx="71">
                  <c:v>7.2729187276341384E-3</c:v>
                </c:pt>
                <c:pt idx="72">
                  <c:v>7.2422313067565898E-3</c:v>
                </c:pt>
                <c:pt idx="73">
                  <c:v>7.1295189432186356E-3</c:v>
                </c:pt>
                <c:pt idx="74">
                  <c:v>6.9784163974625163E-3</c:v>
                </c:pt>
                <c:pt idx="75">
                  <c:v>6.8096674390880187E-3</c:v>
                </c:pt>
                <c:pt idx="76">
                  <c:v>6.633869897242896E-3</c:v>
                </c:pt>
                <c:pt idx="77">
                  <c:v>6.4567128321585008E-3</c:v>
                </c:pt>
                <c:pt idx="78">
                  <c:v>6.2813053188237652E-3</c:v>
                </c:pt>
                <c:pt idx="79">
                  <c:v>6.1093265398242166E-3</c:v>
                </c:pt>
                <c:pt idx="80">
                  <c:v>5.9416298483202469E-3</c:v>
                </c:pt>
                <c:pt idx="81">
                  <c:v>5.7785791565824612E-3</c:v>
                </c:pt>
                <c:pt idx="82">
                  <c:v>5.6202469330118984E-3</c:v>
                </c:pt>
                <c:pt idx="83">
                  <c:v>5.4665359558188579E-3</c:v>
                </c:pt>
                <c:pt idx="84">
                  <c:v>5.3172562251142461E-3</c:v>
                </c:pt>
                <c:pt idx="85">
                  <c:v>5.1721739982855562E-3</c:v>
                </c:pt>
                <c:pt idx="86">
                  <c:v>5.0310427999978834E-3</c:v>
                </c:pt>
                <c:pt idx="87">
                  <c:v>4.8936225019977258E-3</c:v>
                </c:pt>
                <c:pt idx="88">
                  <c:v>4.7596904338597281E-3</c:v>
                </c:pt>
                <c:pt idx="89">
                  <c:v>4.629047171683753E-3</c:v>
                </c:pt>
                <c:pt idx="90">
                  <c:v>4.5015188178455668E-3</c:v>
                </c:pt>
                <c:pt idx="91">
                  <c:v>4.3769570129829705E-3</c:v>
                </c:pt>
                <c:pt idx="92">
                  <c:v>4.2552375403911418E-3</c:v>
                </c:pt>
                <c:pt idx="93">
                  <c:v>4.13625810938229E-3</c:v>
                </c:pt>
                <c:pt idx="94">
                  <c:v>4.019935723503093E-3</c:v>
                </c:pt>
                <c:pt idx="95">
                  <c:v>3.9062039012509845E-3</c:v>
                </c:pt>
                <c:pt idx="96">
                  <c:v>3.7950099268370357E-3</c:v>
                </c:pt>
                <c:pt idx="97">
                  <c:v>3.6863122459127092E-3</c:v>
                </c:pt>
                <c:pt idx="98">
                  <c:v>3.5800780711388019E-3</c:v>
                </c:pt>
                <c:pt idx="99">
                  <c:v>3.4762812360141244E-3</c:v>
                </c:pt>
                <c:pt idx="100">
                  <c:v>3.3749003104975813E-3</c:v>
                </c:pt>
                <c:pt idx="101">
                  <c:v>3.2759169767308544E-3</c:v>
                </c:pt>
                <c:pt idx="102">
                  <c:v>3.1793146579672357E-3</c:v>
                </c:pt>
                <c:pt idx="103">
                  <c:v>3.0850773826162515E-3</c:v>
                </c:pt>
                <c:pt idx="104">
                  <c:v>2.9931888658650905E-3</c:v>
                </c:pt>
                <c:pt idx="105">
                  <c:v>2.9036317844387842E-3</c:v>
                </c:pt>
                <c:pt idx="106">
                  <c:v>2.8163872265131291E-3</c:v>
                </c:pt>
                <c:pt idx="107">
                  <c:v>2.7314342936734359E-3</c:v>
                </c:pt>
                <c:pt idx="108">
                  <c:v>2.6487498326730153E-3</c:v>
                </c:pt>
                <c:pt idx="109">
                  <c:v>2.5683082805383417E-3</c:v>
                </c:pt>
                <c:pt idx="110">
                  <c:v>2.4900816026934471E-3</c:v>
                </c:pt>
                <c:pt idx="111">
                  <c:v>2.4140393083671649E-3</c:v>
                </c:pt>
                <c:pt idx="112">
                  <c:v>2.3401485296580008E-3</c:v>
                </c:pt>
                <c:pt idx="113">
                  <c:v>2.2683741487168549E-3</c:v>
                </c:pt>
                <c:pt idx="114">
                  <c:v>2.1986789640119214E-3</c:v>
                </c:pt>
                <c:pt idx="115">
                  <c:v>2.1310238825289064E-3</c:v>
                </c:pt>
                <c:pt idx="116">
                  <c:v>2.0653681327291282E-3</c:v>
                </c:pt>
                <c:pt idx="117">
                  <c:v>2.0016694879683061E-3</c:v>
                </c:pt>
                <c:pt idx="118">
                  <c:v>1.9398844947330857E-3</c:v>
                </c:pt>
                <c:pt idx="119">
                  <c:v>1.8799687006098955E-3</c:v>
                </c:pt>
                <c:pt idx="120">
                  <c:v>1.8218768793612969E-3</c:v>
                </c:pt>
                <c:pt idx="121">
                  <c:v>1.765563246361753E-3</c:v>
                </c:pt>
                <c:pt idx="122">
                  <c:v>1.7109816639876495E-3</c:v>
                </c:pt>
                <c:pt idx="123">
                  <c:v>1.6580858358945668E-3</c:v>
                </c:pt>
                <c:pt idx="124">
                  <c:v>1.6068294849823964E-3</c:v>
                </c:pt>
                <c:pt idx="125">
                  <c:v>1.5571665194283259E-3</c:v>
                </c:pt>
                <c:pt idx="126">
                  <c:v>1.5090511810981308E-3</c:v>
                </c:pt>
                <c:pt idx="127">
                  <c:v>1.4624381797259558E-3</c:v>
                </c:pt>
                <c:pt idx="128">
                  <c:v>1.4172828117440918E-3</c:v>
                </c:pt>
                <c:pt idx="129">
                  <c:v>1.3735410638205233E-3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5-40EB-AD2A-2C73234C7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EA_core_obs!$AT$1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EA_core_obs!$AT$2:$AT$132</c:f>
              <c:numCache>
                <c:formatCode>General</c:formatCode>
                <c:ptCount val="131"/>
                <c:pt idx="0">
                  <c:v>2.4806954661071801E-2</c:v>
                </c:pt>
                <c:pt idx="1">
                  <c:v>2.52555020822109E-2</c:v>
                </c:pt>
                <c:pt idx="2">
                  <c:v>2.3798390827511801E-2</c:v>
                </c:pt>
                <c:pt idx="3">
                  <c:v>2.4733448250358E-2</c:v>
                </c:pt>
                <c:pt idx="4">
                  <c:v>2.74314027338462E-2</c:v>
                </c:pt>
                <c:pt idx="5">
                  <c:v>2.5474549002057999E-2</c:v>
                </c:pt>
                <c:pt idx="6">
                  <c:v>2.39721664624825E-2</c:v>
                </c:pt>
                <c:pt idx="7">
                  <c:v>2.2412310052324483E-2</c:v>
                </c:pt>
                <c:pt idx="8">
                  <c:v>8.5356841432248729E-3</c:v>
                </c:pt>
                <c:pt idx="9">
                  <c:v>5.6929075893152039E-3</c:v>
                </c:pt>
                <c:pt idx="10">
                  <c:v>9.379867574428824E-3</c:v>
                </c:pt>
                <c:pt idx="11">
                  <c:v>1.1196499053390541E-2</c:v>
                </c:pt>
                <c:pt idx="12">
                  <c:v>1.7515336461064082E-2</c:v>
                </c:pt>
                <c:pt idx="13">
                  <c:v>2.0459739902907489E-2</c:v>
                </c:pt>
                <c:pt idx="14">
                  <c:v>1.850476057036303E-2</c:v>
                </c:pt>
                <c:pt idx="15">
                  <c:v>1.4478505029745983E-2</c:v>
                </c:pt>
                <c:pt idx="16">
                  <c:v>8.7628235195190054E-3</c:v>
                </c:pt>
                <c:pt idx="17">
                  <c:v>-1.3051849805502463E-3</c:v>
                </c:pt>
                <c:pt idx="18">
                  <c:v>5.4784675344234741E-4</c:v>
                </c:pt>
                <c:pt idx="19">
                  <c:v>8.0905861759230004E-3</c:v>
                </c:pt>
                <c:pt idx="20">
                  <c:v>1.2744178348200323E-2</c:v>
                </c:pt>
                <c:pt idx="21">
                  <c:v>1.0982248512306716E-2</c:v>
                </c:pt>
                <c:pt idx="22">
                  <c:v>1.1853935245051817E-2</c:v>
                </c:pt>
                <c:pt idx="23">
                  <c:v>1.0085817818442198E-2</c:v>
                </c:pt>
                <c:pt idx="24">
                  <c:v>3.4160142762848702E-3</c:v>
                </c:pt>
                <c:pt idx="25">
                  <c:v>1.3444785047163304E-3</c:v>
                </c:pt>
                <c:pt idx="26">
                  <c:v>9.0337535863471274E-4</c:v>
                </c:pt>
                <c:pt idx="27">
                  <c:v>-1.0481692007166337E-3</c:v>
                </c:pt>
                <c:pt idx="28">
                  <c:v>-8.4504296771675345E-3</c:v>
                </c:pt>
                <c:pt idx="29">
                  <c:v>-1.0446244873785572E-2</c:v>
                </c:pt>
                <c:pt idx="30">
                  <c:v>-8.3940071534916554E-3</c:v>
                </c:pt>
                <c:pt idx="31">
                  <c:v>-7.3283432338682227E-3</c:v>
                </c:pt>
                <c:pt idx="32">
                  <c:v>-9.2877669656260334E-3</c:v>
                </c:pt>
                <c:pt idx="33">
                  <c:v>-5.4779090057165501E-3</c:v>
                </c:pt>
                <c:pt idx="34">
                  <c:v>-4.3044472511419071E-3</c:v>
                </c:pt>
                <c:pt idx="35">
                  <c:v>-1.4201784704869827E-3</c:v>
                </c:pt>
                <c:pt idx="36">
                  <c:v>1.9620758361891715E-3</c:v>
                </c:pt>
                <c:pt idx="37">
                  <c:v>4.8936914146377429E-3</c:v>
                </c:pt>
                <c:pt idx="38">
                  <c:v>6.0471606454819962E-3</c:v>
                </c:pt>
                <c:pt idx="39">
                  <c:v>1.0521551657756846E-2</c:v>
                </c:pt>
                <c:pt idx="40">
                  <c:v>1.3855593889083875E-2</c:v>
                </c:pt>
                <c:pt idx="41">
                  <c:v>1.6016472564030798E-2</c:v>
                </c:pt>
                <c:pt idx="42">
                  <c:v>1.8284329235167471E-2</c:v>
                </c:pt>
                <c:pt idx="43">
                  <c:v>2.1931840229541241E-2</c:v>
                </c:pt>
                <c:pt idx="44">
                  <c:v>2.6081781248852944E-2</c:v>
                </c:pt>
                <c:pt idx="45">
                  <c:v>3.0660977985109757E-2</c:v>
                </c:pt>
                <c:pt idx="46">
                  <c:v>3.2198566588741005E-2</c:v>
                </c:pt>
                <c:pt idx="47">
                  <c:v>3.5041256154760808E-2</c:v>
                </c:pt>
                <c:pt idx="48">
                  <c:v>3.579106403364421E-2</c:v>
                </c:pt>
                <c:pt idx="49">
                  <c:v>3.9213871481963425E-2</c:v>
                </c:pt>
                <c:pt idx="50">
                  <c:v>4.3040627126906768E-2</c:v>
                </c:pt>
                <c:pt idx="51">
                  <c:v>4.1662800114566051E-2</c:v>
                </c:pt>
                <c:pt idx="52">
                  <c:v>3.222934631409257E-2</c:v>
                </c:pt>
                <c:pt idx="53">
                  <c:v>1.9416090285726328E-2</c:v>
                </c:pt>
                <c:pt idx="54">
                  <c:v>1.5741619718773556E-2</c:v>
                </c:pt>
                <c:pt idx="55">
                  <c:v>-1.0394957639639965E-3</c:v>
                </c:pt>
                <c:pt idx="56">
                  <c:v>-7.9313863551928529E-3</c:v>
                </c:pt>
                <c:pt idx="57">
                  <c:v>1.2107001193325698E-2</c:v>
                </c:pt>
                <c:pt idx="58">
                  <c:v>3.2359696713111147E-2</c:v>
                </c:pt>
                <c:pt idx="59">
                  <c:v>3.7217960272924927E-2</c:v>
                </c:pt>
                <c:pt idx="60">
                  <c:v>4.5062450713039583E-2</c:v>
                </c:pt>
                <c:pt idx="61">
                  <c:v>4.6165836528330652E-2</c:v>
                </c:pt>
                <c:pt idx="62">
                  <c:v>4.760704180864514E-2</c:v>
                </c:pt>
                <c:pt idx="63">
                  <c:v>3.8781894156878251E-2</c:v>
                </c:pt>
                <c:pt idx="64">
                  <c:v>3.0428474170765808E-2</c:v>
                </c:pt>
                <c:pt idx="65">
                  <c:v>2.5744168300528534E-2</c:v>
                </c:pt>
                <c:pt idx="66">
                  <c:v>2.0435416370320602E-2</c:v>
                </c:pt>
                <c:pt idx="67">
                  <c:v>1.1072723818808954E-2</c:v>
                </c:pt>
                <c:pt idx="68">
                  <c:v>1.0914399198346782E-2</c:v>
                </c:pt>
                <c:pt idx="69">
                  <c:v>6.2593921731477781E-3</c:v>
                </c:pt>
                <c:pt idx="70">
                  <c:v>4.2758498223453081E-3</c:v>
                </c:pt>
                <c:pt idx="71">
                  <c:v>3.355208226828727E-3</c:v>
                </c:pt>
                <c:pt idx="72">
                  <c:v>2.8697334987516938E-3</c:v>
                </c:pt>
                <c:pt idx="73">
                  <c:v>2.5707507560848442E-3</c:v>
                </c:pt>
                <c:pt idx="74">
                  <c:v>2.357226449770604E-3</c:v>
                </c:pt>
                <c:pt idx="75">
                  <c:v>2.1865112440150394E-3</c:v>
                </c:pt>
                <c:pt idx="76">
                  <c:v>2.0396445948323867E-3</c:v>
                </c:pt>
                <c:pt idx="77">
                  <c:v>1.9076670491174688E-3</c:v>
                </c:pt>
                <c:pt idx="78">
                  <c:v>1.7860805982201954E-3</c:v>
                </c:pt>
                <c:pt idx="79">
                  <c:v>1.6725133799310801E-3</c:v>
                </c:pt>
                <c:pt idx="80">
                  <c:v>1.5656754737548937E-3</c:v>
                </c:pt>
                <c:pt idx="81">
                  <c:v>1.4648559735609449E-3</c:v>
                </c:pt>
                <c:pt idx="82">
                  <c:v>1.369660867524931E-3</c:v>
                </c:pt>
                <c:pt idx="83">
                  <c:v>1.2798667592296932E-3</c:v>
                </c:pt>
                <c:pt idx="84">
                  <c:v>1.1953354087424577E-3</c:v>
                </c:pt>
                <c:pt idx="85">
                  <c:v>1.1159629023758748E-3</c:v>
                </c:pt>
                <c:pt idx="86">
                  <c:v>1.0416498027738163E-3</c:v>
                </c:pt>
                <c:pt idx="87">
                  <c:v>9.7228450093249808E-4</c:v>
                </c:pt>
                <c:pt idx="88">
                  <c:v>9.0773501357799898E-4</c:v>
                </c:pt>
                <c:pt idx="89">
                  <c:v>8.4784616088361174E-4</c:v>
                </c:pt>
                <c:pt idx="90">
                  <c:v>7.9244009866114072E-4</c:v>
                </c:pt>
                <c:pt idx="91">
                  <c:v>7.41318841077227E-4</c:v>
                </c:pt>
                <c:pt idx="92">
                  <c:v>6.9426786086503099E-4</c:v>
                </c:pt>
                <c:pt idx="93">
                  <c:v>6.510601553611356E-4</c:v>
                </c:pt>
                <c:pt idx="94">
                  <c:v>6.1146037884959924E-4</c:v>
                </c:pt>
                <c:pt idx="95">
                  <c:v>5.7522878771874906E-4</c:v>
                </c:pt>
                <c:pt idx="96">
                  <c:v>5.4212484523436053E-4</c:v>
                </c:pt>
                <c:pt idx="97">
                  <c:v>5.1191040468916192E-4</c:v>
                </c:pt>
                <c:pt idx="98">
                  <c:v>4.8435243311466291E-4</c:v>
                </c:pt>
                <c:pt idx="99">
                  <c:v>4.5922527438449533E-4</c:v>
                </c:pt>
                <c:pt idx="100">
                  <c:v>4.3631246651143539E-4</c:v>
                </c:pt>
                <c:pt idx="101">
                  <c:v>4.1540814486756839E-4</c:v>
                </c:pt>
                <c:pt idx="102">
                  <c:v>3.9631806840302608E-4</c:v>
                </c:pt>
                <c:pt idx="103">
                  <c:v>3.7886030924487544E-4</c:v>
                </c:pt>
                <c:pt idx="104">
                  <c:v>3.6286564841511747E-4</c:v>
                </c:pt>
                <c:pt idx="105">
                  <c:v>3.4817771987239636E-4</c:v>
                </c:pt>
                <c:pt idx="106">
                  <c:v>3.3465294005118116E-4</c:v>
                </c:pt>
                <c:pt idx="107">
                  <c:v>3.2216026302100281E-4</c:v>
                </c:pt>
                <c:pt idx="108">
                  <c:v>3.1058079087522476E-4</c:v>
                </c:pt>
                <c:pt idx="109">
                  <c:v>2.9980727453041145E-4</c:v>
                </c:pt>
                <c:pt idx="110">
                  <c:v>2.897435269711081E-4</c:v>
                </c:pt>
                <c:pt idx="111">
                  <c:v>2.8030377727827969E-4</c:v>
                </c:pt>
                <c:pt idx="112">
                  <c:v>2.7141198336573573E-4</c:v>
                </c:pt>
                <c:pt idx="113">
                  <c:v>2.6300112093236765E-4</c:v>
                </c:pt>
                <c:pt idx="114">
                  <c:v>2.5501246626418589E-4</c:v>
                </c:pt>
                <c:pt idx="115">
                  <c:v>2.4739488226759802E-4</c:v>
                </c:pt>
                <c:pt idx="116">
                  <c:v>2.4010411950811037E-4</c:v>
                </c:pt>
                <c:pt idx="117">
                  <c:v>2.3310214036615512E-4</c:v>
                </c:pt>
                <c:pt idx="118">
                  <c:v>2.2635647185521873E-4</c:v>
                </c:pt>
                <c:pt idx="119">
                  <c:v>2.1983959333876743E-4</c:v>
                </c:pt>
                <c:pt idx="120">
                  <c:v>2.135283598279708E-4</c:v>
                </c:pt>
                <c:pt idx="121">
                  <c:v>2.0740346654998169E-4</c:v>
                </c:pt>
                <c:pt idx="122">
                  <c:v>2.014489531825675E-4</c:v>
                </c:pt>
                <c:pt idx="123">
                  <c:v>1.9565174883125278E-4</c:v>
                </c:pt>
                <c:pt idx="124">
                  <c:v>1.9000125813841556E-4</c:v>
                </c:pt>
                <c:pt idx="125">
                  <c:v>1.8448898686555186E-4</c:v>
                </c:pt>
                <c:pt idx="126">
                  <c:v>1.7910820521429145E-4</c:v>
                </c:pt>
                <c:pt idx="127">
                  <c:v>1.7385364850535263E-4</c:v>
                </c:pt>
                <c:pt idx="128">
                  <c:v>1.6872125115518382E-4</c:v>
                </c:pt>
                <c:pt idx="129">
                  <c:v>1.6370791423533308E-4</c:v>
                </c:pt>
                <c:pt idx="130">
                  <c:v>3.8199787393950217E-5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3-4EA9-B14E-4E8D8F0113AB}"/>
            </c:ext>
          </c:extLst>
        </c:ser>
        <c:ser>
          <c:idx val="2"/>
          <c:order val="1"/>
          <c:tx>
            <c:strRef>
              <c:f>EA_core_obs!$AV$1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7.0141609218280199E-7</c:v>
                </c:pt>
                <c:pt idx="8">
                  <c:v>-1.7163416345581585E-5</c:v>
                </c:pt>
                <c:pt idx="9">
                  <c:v>-4.1514169082456338E-5</c:v>
                </c:pt>
                <c:pt idx="10">
                  <c:v>-6.0279593370369607E-5</c:v>
                </c:pt>
                <c:pt idx="11">
                  <c:v>-7.4611451444092769E-5</c:v>
                </c:pt>
                <c:pt idx="12">
                  <c:v>-8.4322374872899212E-5</c:v>
                </c:pt>
                <c:pt idx="13">
                  <c:v>-9.3286488696207133E-5</c:v>
                </c:pt>
                <c:pt idx="14">
                  <c:v>-1.0463238095020199E-4</c:v>
                </c:pt>
                <c:pt idx="15">
                  <c:v>-1.2067470653980099E-4</c:v>
                </c:pt>
                <c:pt idx="16">
                  <c:v>-1.4184062667455444E-4</c:v>
                </c:pt>
                <c:pt idx="17">
                  <c:v>-1.7013832016274553E-4</c:v>
                </c:pt>
                <c:pt idx="18">
                  <c:v>-1.940269017445881E-4</c:v>
                </c:pt>
                <c:pt idx="19">
                  <c:v>-2.1054100392574259E-4</c:v>
                </c:pt>
                <c:pt idx="20">
                  <c:v>-2.2189041147825249E-4</c:v>
                </c:pt>
                <c:pt idx="21">
                  <c:v>-2.2984288540541583E-4</c:v>
                </c:pt>
                <c:pt idx="22">
                  <c:v>-2.3203721994958514E-4</c:v>
                </c:pt>
                <c:pt idx="23">
                  <c:v>-2.3127844056427722E-4</c:v>
                </c:pt>
                <c:pt idx="24">
                  <c:v>-2.3030701030899703E-4</c:v>
                </c:pt>
                <c:pt idx="25">
                  <c:v>-2.2720239437250793E-4</c:v>
                </c:pt>
                <c:pt idx="26">
                  <c:v>-2.2407981581868417E-4</c:v>
                </c:pt>
                <c:pt idx="27">
                  <c:v>-2.2167940221380099E-4</c:v>
                </c:pt>
                <c:pt idx="28">
                  <c:v>-2.2106526129875843E-4</c:v>
                </c:pt>
                <c:pt idx="29">
                  <c:v>-2.197514006373693E-4</c:v>
                </c:pt>
                <c:pt idx="30">
                  <c:v>-2.1647173107369703E-4</c:v>
                </c:pt>
                <c:pt idx="31">
                  <c:v>-2.1139863523195743E-4</c:v>
                </c:pt>
                <c:pt idx="32">
                  <c:v>-2.0525743900920494E-4</c:v>
                </c:pt>
                <c:pt idx="33">
                  <c:v>-1.968802006184604E-4</c:v>
                </c:pt>
                <c:pt idx="34">
                  <c:v>-1.8716123674901981E-4</c:v>
                </c:pt>
                <c:pt idx="35">
                  <c:v>-1.755158724973297E-4</c:v>
                </c:pt>
                <c:pt idx="36">
                  <c:v>-1.6118198520061189E-4</c:v>
                </c:pt>
                <c:pt idx="37">
                  <c:v>-1.458666931494792E-4</c:v>
                </c:pt>
                <c:pt idx="38">
                  <c:v>-1.3024268744237622E-4</c:v>
                </c:pt>
                <c:pt idx="39">
                  <c:v>-1.1413485974444059E-4</c:v>
                </c:pt>
                <c:pt idx="40">
                  <c:v>-9.795870830836495E-5</c:v>
                </c:pt>
                <c:pt idx="41">
                  <c:v>-8.218034737775238E-5</c:v>
                </c:pt>
                <c:pt idx="42">
                  <c:v>-6.5967766415987424E-5</c:v>
                </c:pt>
                <c:pt idx="43">
                  <c:v>-5.0091613972489601E-5</c:v>
                </c:pt>
                <c:pt idx="44">
                  <c:v>-3.4752920691766237E-5</c:v>
                </c:pt>
                <c:pt idx="45">
                  <c:v>-1.9490924014599605E-5</c:v>
                </c:pt>
                <c:pt idx="46">
                  <c:v>-4.9716910625459502E-6</c:v>
                </c:pt>
                <c:pt idx="47">
                  <c:v>9.1826584405625639E-6</c:v>
                </c:pt>
                <c:pt idx="48">
                  <c:v>2.2769539131741487E-5</c:v>
                </c:pt>
                <c:pt idx="49">
                  <c:v>3.6396213074738417E-5</c:v>
                </c:pt>
                <c:pt idx="50">
                  <c:v>5.168970791149723E-5</c:v>
                </c:pt>
                <c:pt idx="51">
                  <c:v>6.4907423233291289E-5</c:v>
                </c:pt>
                <c:pt idx="52">
                  <c:v>7.7926773628180586E-5</c:v>
                </c:pt>
                <c:pt idx="53">
                  <c:v>9.0484315166216146E-5</c:v>
                </c:pt>
                <c:pt idx="54">
                  <c:v>1.0405104832688614E-4</c:v>
                </c:pt>
                <c:pt idx="55">
                  <c:v>1.1482098957415842E-4</c:v>
                </c:pt>
                <c:pt idx="56">
                  <c:v>1.2719667577572771E-4</c:v>
                </c:pt>
                <c:pt idx="57">
                  <c:v>1.4395470810141484E-4</c:v>
                </c:pt>
                <c:pt idx="58">
                  <c:v>1.6052685947097426E-4</c:v>
                </c:pt>
                <c:pt idx="59">
                  <c:v>1.7373507917268021E-4</c:v>
                </c:pt>
                <c:pt idx="60">
                  <c:v>1.8744868809410098E-4</c:v>
                </c:pt>
                <c:pt idx="61">
                  <c:v>1.9222698868894754E-4</c:v>
                </c:pt>
                <c:pt idx="62">
                  <c:v>1.9152519254216335E-4</c:v>
                </c:pt>
                <c:pt idx="63">
                  <c:v>1.8785989174076732E-4</c:v>
                </c:pt>
                <c:pt idx="64">
                  <c:v>1.8438791070308911E-4</c:v>
                </c:pt>
                <c:pt idx="65">
                  <c:v>1.8235411155628317E-4</c:v>
                </c:pt>
                <c:pt idx="66">
                  <c:v>1.800510013901386E-4</c:v>
                </c:pt>
                <c:pt idx="67">
                  <c:v>1.7612155507445841E-4</c:v>
                </c:pt>
                <c:pt idx="68">
                  <c:v>1.7503246839704949E-4</c:v>
                </c:pt>
                <c:pt idx="69">
                  <c:v>1.7365187582378316E-4</c:v>
                </c:pt>
                <c:pt idx="70">
                  <c:v>1.7023076489996832E-4</c:v>
                </c:pt>
                <c:pt idx="71">
                  <c:v>1.6606789246398514E-4</c:v>
                </c:pt>
                <c:pt idx="72">
                  <c:v>1.6166968101805049E-4</c:v>
                </c:pt>
                <c:pt idx="73">
                  <c:v>1.5723574704704554E-4</c:v>
                </c:pt>
                <c:pt idx="74">
                  <c:v>1.5284585841399999E-4</c:v>
                </c:pt>
                <c:pt idx="75">
                  <c:v>1.485323231617782E-4</c:v>
                </c:pt>
                <c:pt idx="76">
                  <c:v>1.4430824861689208E-4</c:v>
                </c:pt>
                <c:pt idx="77">
                  <c:v>1.4017873012302475E-4</c:v>
                </c:pt>
                <c:pt idx="78">
                  <c:v>1.3614538507790097E-4</c:v>
                </c:pt>
                <c:pt idx="79">
                  <c:v>1.3220825545157724E-4</c:v>
                </c:pt>
                <c:pt idx="80">
                  <c:v>1.2836664404070297E-4</c:v>
                </c:pt>
                <c:pt idx="81">
                  <c:v>1.2461950185465941E-4</c:v>
                </c:pt>
                <c:pt idx="82">
                  <c:v>1.2096561611109505E-4</c:v>
                </c:pt>
                <c:pt idx="83">
                  <c:v>1.1740370367735743E-4</c:v>
                </c:pt>
                <c:pt idx="84">
                  <c:v>1.1393245662639011E-4</c:v>
                </c:pt>
                <c:pt idx="85">
                  <c:v>1.1055056227654653E-4</c:v>
                </c:pt>
                <c:pt idx="86">
                  <c:v>1.0725670933754257E-4</c:v>
                </c:pt>
                <c:pt idx="87">
                  <c:v>1.0404958664420792E-4</c:v>
                </c:pt>
                <c:pt idx="88">
                  <c:v>1.0092787828366337E-4</c:v>
                </c:pt>
                <c:pt idx="89">
                  <c:v>9.7890257394582874E-5</c:v>
                </c:pt>
                <c:pt idx="90">
                  <c:v>9.4935380001846828E-5</c:v>
                </c:pt>
                <c:pt idx="91">
                  <c:v>9.2061879661116435E-5</c:v>
                </c:pt>
                <c:pt idx="92">
                  <c:v>8.9268363318798413E-5</c:v>
                </c:pt>
                <c:pt idx="93">
                  <c:v>8.6553408545303961E-5</c:v>
                </c:pt>
                <c:pt idx="94">
                  <c:v>8.3915562148346927E-5</c:v>
                </c:pt>
                <c:pt idx="95">
                  <c:v>8.1353340077223372E-5</c:v>
                </c:pt>
                <c:pt idx="96">
                  <c:v>7.8865228474598911E-5</c:v>
                </c:pt>
                <c:pt idx="97">
                  <c:v>7.6449685707271887E-5</c:v>
                </c:pt>
                <c:pt idx="98">
                  <c:v>7.4105145195351086E-5</c:v>
                </c:pt>
                <c:pt idx="99">
                  <c:v>7.1830018865863077E-5</c:v>
                </c:pt>
                <c:pt idx="100">
                  <c:v>6.9622701064254655E-5</c:v>
                </c:pt>
                <c:pt idx="101">
                  <c:v>6.7481572774537516E-5</c:v>
                </c:pt>
                <c:pt idx="102">
                  <c:v>6.5405006014452081E-5</c:v>
                </c:pt>
                <c:pt idx="103">
                  <c:v>6.3391368290100297E-5</c:v>
                </c:pt>
                <c:pt idx="104">
                  <c:v>6.1439027012522867E-5</c:v>
                </c:pt>
                <c:pt idx="105">
                  <c:v>5.9546353796614058E-5</c:v>
                </c:pt>
                <c:pt idx="106">
                  <c:v>5.7711728575081285E-5</c:v>
                </c:pt>
                <c:pt idx="107">
                  <c:v>5.5933543480158319E-5</c:v>
                </c:pt>
                <c:pt idx="108">
                  <c:v>5.421020645132416E-5</c:v>
                </c:pt>
                <c:pt idx="109">
                  <c:v>5.2540144547285845E-5</c:v>
                </c:pt>
                <c:pt idx="110">
                  <c:v>5.0921806940523959E-5</c:v>
                </c:pt>
                <c:pt idx="111">
                  <c:v>4.9353667590556539E-5</c:v>
                </c:pt>
                <c:pt idx="112">
                  <c:v>4.7834227592115248E-5</c:v>
                </c:pt>
                <c:pt idx="113">
                  <c:v>4.6362017202676533E-5</c:v>
                </c:pt>
                <c:pt idx="114">
                  <c:v>4.4935597561021087E-5</c:v>
                </c:pt>
                <c:pt idx="115">
                  <c:v>4.3553562106801976E-5</c:v>
                </c:pt>
                <c:pt idx="116">
                  <c:v>4.2214537719216436E-5</c:v>
                </c:pt>
                <c:pt idx="117">
                  <c:v>4.091718559150921E-5</c:v>
                </c:pt>
                <c:pt idx="118">
                  <c:v>3.9660201860809897E-5</c:v>
                </c:pt>
                <c:pt idx="119">
                  <c:v>3.844231801440891E-5</c:v>
                </c:pt>
                <c:pt idx="120">
                  <c:v>3.7262301090586928E-5</c:v>
                </c:pt>
                <c:pt idx="121">
                  <c:v>3.6118953697674952E-5</c:v>
                </c:pt>
                <c:pt idx="122">
                  <c:v>3.5011113868626931E-5</c:v>
                </c:pt>
                <c:pt idx="123">
                  <c:v>3.3937654771569508E-5</c:v>
                </c:pt>
                <c:pt idx="124">
                  <c:v>3.2897484295502871E-5</c:v>
                </c:pt>
                <c:pt idx="125">
                  <c:v>3.1889544527549501E-5</c:v>
                </c:pt>
                <c:pt idx="126">
                  <c:v>3.0912811138990988E-5</c:v>
                </c:pt>
                <c:pt idx="127">
                  <c:v>2.9966292695301983E-5</c:v>
                </c:pt>
                <c:pt idx="128">
                  <c:v>2.9049029903595444E-5</c:v>
                </c:pt>
                <c:pt idx="129">
                  <c:v>2.8160094811590692E-5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3-4EA9-B14E-4E8D8F0113AB}"/>
            </c:ext>
          </c:extLst>
        </c:ser>
        <c:ser>
          <c:idx val="3"/>
          <c:order val="2"/>
          <c:tx>
            <c:strRef>
              <c:f>EA_core_obs!$AW$1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-1.5217667850508901E-3</c:v>
                </c:pt>
                <c:pt idx="8">
                  <c:v>2.8225495183331601E-4</c:v>
                </c:pt>
                <c:pt idx="9">
                  <c:v>3.1215479758373E-3</c:v>
                </c:pt>
                <c:pt idx="10">
                  <c:v>4.5827932133368698E-3</c:v>
                </c:pt>
                <c:pt idx="11">
                  <c:v>6.4716328235680997E-3</c:v>
                </c:pt>
                <c:pt idx="12">
                  <c:v>9.4093821022767001E-3</c:v>
                </c:pt>
                <c:pt idx="13">
                  <c:v>1.2620792913287099E-2</c:v>
                </c:pt>
                <c:pt idx="14">
                  <c:v>1.45646317055492E-2</c:v>
                </c:pt>
                <c:pt idx="15">
                  <c:v>1.60472106518483E-2</c:v>
                </c:pt>
                <c:pt idx="16">
                  <c:v>1.5494468287657799E-2</c:v>
                </c:pt>
                <c:pt idx="17">
                  <c:v>1.64612166125177E-2</c:v>
                </c:pt>
                <c:pt idx="18">
                  <c:v>2.2855452068681802E-2</c:v>
                </c:pt>
                <c:pt idx="19">
                  <c:v>2.7988550459467899E-2</c:v>
                </c:pt>
                <c:pt idx="20">
                  <c:v>3.02713990951941E-2</c:v>
                </c:pt>
                <c:pt idx="21">
                  <c:v>3.1589678963572697E-2</c:v>
                </c:pt>
                <c:pt idx="22">
                  <c:v>3.20265587092416E-2</c:v>
                </c:pt>
                <c:pt idx="23">
                  <c:v>3.1910261213230401E-2</c:v>
                </c:pt>
                <c:pt idx="24">
                  <c:v>3.0699588803551E-2</c:v>
                </c:pt>
                <c:pt idx="25">
                  <c:v>3.0370643666843802E-2</c:v>
                </c:pt>
                <c:pt idx="26">
                  <c:v>2.9954446575608501E-2</c:v>
                </c:pt>
                <c:pt idx="27">
                  <c:v>2.9992445011295301E-2</c:v>
                </c:pt>
                <c:pt idx="28">
                  <c:v>3.00834629081814E-2</c:v>
                </c:pt>
                <c:pt idx="29">
                  <c:v>3.0386908700408201E-2</c:v>
                </c:pt>
                <c:pt idx="30">
                  <c:v>2.9948427555726E-2</c:v>
                </c:pt>
                <c:pt idx="31">
                  <c:v>2.9163307955082301E-2</c:v>
                </c:pt>
                <c:pt idx="32">
                  <c:v>2.8308055452819201E-2</c:v>
                </c:pt>
                <c:pt idx="33">
                  <c:v>2.7117033402279601E-2</c:v>
                </c:pt>
                <c:pt idx="34">
                  <c:v>2.6420921638337001E-2</c:v>
                </c:pt>
                <c:pt idx="35">
                  <c:v>2.5494506251333399E-2</c:v>
                </c:pt>
                <c:pt idx="36">
                  <c:v>2.4634332011386199E-2</c:v>
                </c:pt>
                <c:pt idx="37">
                  <c:v>2.2944654256473698E-2</c:v>
                </c:pt>
                <c:pt idx="38">
                  <c:v>2.12310758853195E-2</c:v>
                </c:pt>
                <c:pt idx="39">
                  <c:v>1.92283263707793E-2</c:v>
                </c:pt>
                <c:pt idx="40">
                  <c:v>1.7311533545405398E-2</c:v>
                </c:pt>
                <c:pt idx="41">
                  <c:v>1.5065669743408099E-2</c:v>
                </c:pt>
                <c:pt idx="42">
                  <c:v>1.35679149835254E-2</c:v>
                </c:pt>
                <c:pt idx="43">
                  <c:v>1.20380565777233E-2</c:v>
                </c:pt>
                <c:pt idx="44">
                  <c:v>1.04488324236928E-2</c:v>
                </c:pt>
                <c:pt idx="45">
                  <c:v>8.8723413687707905E-3</c:v>
                </c:pt>
                <c:pt idx="46">
                  <c:v>7.1575754093888798E-3</c:v>
                </c:pt>
                <c:pt idx="47">
                  <c:v>5.3938345047299602E-3</c:v>
                </c:pt>
                <c:pt idx="48">
                  <c:v>3.8890397026536401E-3</c:v>
                </c:pt>
                <c:pt idx="49">
                  <c:v>2.6065352490611802E-3</c:v>
                </c:pt>
                <c:pt idx="50">
                  <c:v>2.6258811367751902E-3</c:v>
                </c:pt>
                <c:pt idx="51">
                  <c:v>-6.5241463098608595E-5</c:v>
                </c:pt>
                <c:pt idx="52">
                  <c:v>-2.8717634064534502E-3</c:v>
                </c:pt>
                <c:pt idx="53">
                  <c:v>-5.7815009798178798E-3</c:v>
                </c:pt>
                <c:pt idx="54">
                  <c:v>-7.8249000713848105E-3</c:v>
                </c:pt>
                <c:pt idx="55">
                  <c:v>-1.0738108616137301E-2</c:v>
                </c:pt>
                <c:pt idx="56">
                  <c:v>-1.29579330838458E-2</c:v>
                </c:pt>
                <c:pt idx="57">
                  <c:v>-1.33903823218761E-2</c:v>
                </c:pt>
                <c:pt idx="58">
                  <c:v>-1.38210643108371E-2</c:v>
                </c:pt>
                <c:pt idx="59">
                  <c:v>-1.55139753816202E-2</c:v>
                </c:pt>
                <c:pt idx="60">
                  <c:v>-1.72449014266495E-2</c:v>
                </c:pt>
                <c:pt idx="61">
                  <c:v>-1.7614286350942001E-2</c:v>
                </c:pt>
                <c:pt idx="62">
                  <c:v>-1.70713043067705E-2</c:v>
                </c:pt>
                <c:pt idx="63">
                  <c:v>-1.62713508630618E-2</c:v>
                </c:pt>
                <c:pt idx="64">
                  <c:v>-1.5367550138201101E-2</c:v>
                </c:pt>
                <c:pt idx="65">
                  <c:v>-1.43581702974349E-2</c:v>
                </c:pt>
                <c:pt idx="66">
                  <c:v>-1.32916332118426E-2</c:v>
                </c:pt>
                <c:pt idx="67">
                  <c:v>-1.2363427451444999E-2</c:v>
                </c:pt>
                <c:pt idx="68">
                  <c:v>-1.1155835807319299E-2</c:v>
                </c:pt>
                <c:pt idx="69">
                  <c:v>-1.0340022343080501E-2</c:v>
                </c:pt>
                <c:pt idx="70">
                  <c:v>-9.8451278593092405E-3</c:v>
                </c:pt>
                <c:pt idx="71">
                  <c:v>-9.4828572560601201E-3</c:v>
                </c:pt>
                <c:pt idx="72">
                  <c:v>-9.1789857900148597E-3</c:v>
                </c:pt>
                <c:pt idx="73">
                  <c:v>-8.9035076894727894E-3</c:v>
                </c:pt>
                <c:pt idx="74">
                  <c:v>-8.6438689712031707E-3</c:v>
                </c:pt>
                <c:pt idx="75">
                  <c:v>-8.3945523587480794E-3</c:v>
                </c:pt>
                <c:pt idx="76">
                  <c:v>-8.1529747804620599E-3</c:v>
                </c:pt>
                <c:pt idx="77">
                  <c:v>-7.9178410508196004E-3</c:v>
                </c:pt>
                <c:pt idx="78">
                  <c:v>-7.6884617488559501E-3</c:v>
                </c:pt>
                <c:pt idx="79">
                  <c:v>-7.4644556615321902E-3</c:v>
                </c:pt>
                <c:pt idx="80">
                  <c:v>-7.2456100711493204E-3</c:v>
                </c:pt>
                <c:pt idx="81">
                  <c:v>-7.0318089942733499E-3</c:v>
                </c:pt>
                <c:pt idx="82">
                  <c:v>-6.8229928212537498E-3</c:v>
                </c:pt>
                <c:pt idx="83">
                  <c:v>-6.6191338470189499E-3</c:v>
                </c:pt>
                <c:pt idx="84">
                  <c:v>-6.4202206695784803E-3</c:v>
                </c:pt>
                <c:pt idx="85">
                  <c:v>-6.2262479864960696E-3</c:v>
                </c:pt>
                <c:pt idx="86">
                  <c:v>-6.0372099007444096E-3</c:v>
                </c:pt>
                <c:pt idx="87">
                  <c:v>-5.8530956068447697E-3</c:v>
                </c:pt>
                <c:pt idx="88">
                  <c:v>-5.6738867330152704E-3</c:v>
                </c:pt>
                <c:pt idx="89">
                  <c:v>-5.4995558482873099E-3</c:v>
                </c:pt>
                <c:pt idx="90">
                  <c:v>-5.3300657926746899E-3</c:v>
                </c:pt>
                <c:pt idx="91">
                  <c:v>-5.1653695844255899E-3</c:v>
                </c:pt>
                <c:pt idx="92">
                  <c:v>-5.0054107272101602E-3</c:v>
                </c:pt>
                <c:pt idx="93">
                  <c:v>-4.8501237883580199E-3</c:v>
                </c:pt>
                <c:pt idx="94">
                  <c:v>-4.6994351514450996E-3</c:v>
                </c:pt>
                <c:pt idx="95">
                  <c:v>-4.5532638744183399E-3</c:v>
                </c:pt>
                <c:pt idx="96">
                  <c:v>-4.4115226008889499E-3</c:v>
                </c:pt>
                <c:pt idx="97">
                  <c:v>-4.2741184865802096E-3</c:v>
                </c:pt>
                <c:pt idx="98">
                  <c:v>-4.1409541135739502E-3</c:v>
                </c:pt>
                <c:pt idx="99">
                  <c:v>-4.0119283723716297E-3</c:v>
                </c:pt>
                <c:pt idx="100">
                  <c:v>-3.8869372980254698E-3</c:v>
                </c:pt>
                <c:pt idx="101">
                  <c:v>-3.7658748508029301E-3</c:v>
                </c:pt>
                <c:pt idx="102">
                  <c:v>-3.6486336354446501E-3</c:v>
                </c:pt>
                <c:pt idx="103">
                  <c:v>-3.5351055565846501E-3</c:v>
                </c:pt>
                <c:pt idx="104">
                  <c:v>-3.4251824082565099E-3</c:v>
                </c:pt>
                <c:pt idx="105">
                  <c:v>-3.31875639890677E-3</c:v>
                </c:pt>
                <c:pt idx="106">
                  <c:v>-3.2157206131144798E-3</c:v>
                </c:pt>
                <c:pt idx="107">
                  <c:v>-3.1159694126481302E-3</c:v>
                </c:pt>
                <c:pt idx="108">
                  <c:v>-3.0193987803683801E-3</c:v>
                </c:pt>
                <c:pt idx="109">
                  <c:v>-2.92590661052916E-3</c:v>
                </c:pt>
                <c:pt idx="110">
                  <c:v>-2.8353929488855699E-3</c:v>
                </c:pt>
                <c:pt idx="111">
                  <c:v>-2.74776018792666E-3</c:v>
                </c:pt>
                <c:pt idx="112">
                  <c:v>-2.6629132198863199E-3</c:v>
                </c:pt>
                <c:pt idx="113">
                  <c:v>-2.5807595527948999E-3</c:v>
                </c:pt>
                <c:pt idx="114">
                  <c:v>-2.50120939293552E-3</c:v>
                </c:pt>
                <c:pt idx="115">
                  <c:v>-2.4241756977350002E-3</c:v>
                </c:pt>
                <c:pt idx="116">
                  <c:v>-2.3495742027090901E-3</c:v>
                </c:pt>
                <c:pt idx="117">
                  <c:v>-2.2773234257589198E-3</c:v>
                </c:pt>
                <c:pt idx="118">
                  <c:v>-2.20734465241623E-3</c:v>
                </c:pt>
                <c:pt idx="119">
                  <c:v>-2.1395619043462701E-3</c:v>
                </c:pt>
                <c:pt idx="120">
                  <c:v>-2.0739018942395001E-3</c:v>
                </c:pt>
                <c:pt idx="121">
                  <c:v>-2.01029396991181E-3</c:v>
                </c:pt>
                <c:pt idx="122">
                  <c:v>-1.94867004854604E-3</c:v>
                </c:pt>
                <c:pt idx="123">
                  <c:v>-1.8889645445607701E-3</c:v>
                </c:pt>
                <c:pt idx="124">
                  <c:v>-1.8311142920168699E-3</c:v>
                </c:pt>
                <c:pt idx="125">
                  <c:v>-1.7750584628384301E-3</c:v>
                </c:pt>
                <c:pt idx="126">
                  <c:v>-1.7207384834017E-3</c:v>
                </c:pt>
                <c:pt idx="127">
                  <c:v>-1.6680979489813699E-3</c:v>
                </c:pt>
                <c:pt idx="128">
                  <c:v>-1.6170825385186599E-3</c:v>
                </c:pt>
                <c:pt idx="129">
                  <c:v>-1.5676399297337401E-3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D3-4EA9-B14E-4E8D8F0113AB}"/>
            </c:ext>
          </c:extLst>
        </c:ser>
        <c:ser>
          <c:idx val="4"/>
          <c:order val="3"/>
          <c:tx>
            <c:strRef>
              <c:f>EA_core_obs!$AX$1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1.2434728799526301E-3</c:v>
                </c:pt>
                <c:pt idx="8">
                  <c:v>1.58255156568198E-3</c:v>
                </c:pt>
                <c:pt idx="9">
                  <c:v>1.48382735019048E-3</c:v>
                </c:pt>
                <c:pt idx="10">
                  <c:v>8.7449552561569201E-4</c:v>
                </c:pt>
                <c:pt idx="11">
                  <c:v>4.0512964492034299E-4</c:v>
                </c:pt>
                <c:pt idx="12">
                  <c:v>1.37877717945045E-3</c:v>
                </c:pt>
                <c:pt idx="13">
                  <c:v>3.7813697653987701E-3</c:v>
                </c:pt>
                <c:pt idx="14">
                  <c:v>4.6510980326930299E-3</c:v>
                </c:pt>
                <c:pt idx="15">
                  <c:v>4.6091224456201703E-3</c:v>
                </c:pt>
                <c:pt idx="16">
                  <c:v>2.1559779097124398E-3</c:v>
                </c:pt>
                <c:pt idx="17">
                  <c:v>6.9928078276770801E-4</c:v>
                </c:pt>
                <c:pt idx="18">
                  <c:v>3.5417645940949401E-3</c:v>
                </c:pt>
                <c:pt idx="19">
                  <c:v>5.4221457500114303E-3</c:v>
                </c:pt>
                <c:pt idx="20">
                  <c:v>5.97227208367634E-3</c:v>
                </c:pt>
                <c:pt idx="21">
                  <c:v>6.2524416592601899E-3</c:v>
                </c:pt>
                <c:pt idx="22">
                  <c:v>6.4814402499502304E-3</c:v>
                </c:pt>
                <c:pt idx="23">
                  <c:v>6.3269531307641397E-3</c:v>
                </c:pt>
                <c:pt idx="24">
                  <c:v>5.54241435408719E-3</c:v>
                </c:pt>
                <c:pt idx="25">
                  <c:v>5.4801992191766402E-3</c:v>
                </c:pt>
                <c:pt idx="26">
                  <c:v>5.1339268852812403E-3</c:v>
                </c:pt>
                <c:pt idx="27">
                  <c:v>5.3028430677448599E-3</c:v>
                </c:pt>
                <c:pt idx="28">
                  <c:v>5.4777991856491603E-3</c:v>
                </c:pt>
                <c:pt idx="29">
                  <c:v>5.47473055656499E-3</c:v>
                </c:pt>
                <c:pt idx="30">
                  <c:v>5.5602837857327003E-3</c:v>
                </c:pt>
                <c:pt idx="31">
                  <c:v>5.5080607276103404E-3</c:v>
                </c:pt>
                <c:pt idx="32">
                  <c:v>5.3182076370728E-3</c:v>
                </c:pt>
                <c:pt idx="33">
                  <c:v>4.8857338493135602E-3</c:v>
                </c:pt>
                <c:pt idx="34">
                  <c:v>5.1901514828811496E-3</c:v>
                </c:pt>
                <c:pt idx="35">
                  <c:v>5.3236561107450299E-3</c:v>
                </c:pt>
                <c:pt idx="36">
                  <c:v>5.8866995588768801E-3</c:v>
                </c:pt>
                <c:pt idx="37">
                  <c:v>6.0357838948865697E-3</c:v>
                </c:pt>
                <c:pt idx="38">
                  <c:v>6.0029483218704202E-3</c:v>
                </c:pt>
                <c:pt idx="39">
                  <c:v>5.6432498752201302E-3</c:v>
                </c:pt>
                <c:pt idx="40">
                  <c:v>5.3417286647538999E-3</c:v>
                </c:pt>
                <c:pt idx="41">
                  <c:v>4.7537894905857999E-3</c:v>
                </c:pt>
                <c:pt idx="42">
                  <c:v>5.0320325846397998E-3</c:v>
                </c:pt>
                <c:pt idx="43">
                  <c:v>5.1462657770784404E-3</c:v>
                </c:pt>
                <c:pt idx="44">
                  <c:v>5.1823750580881596E-3</c:v>
                </c:pt>
                <c:pt idx="45">
                  <c:v>5.2506621189607403E-3</c:v>
                </c:pt>
                <c:pt idx="46">
                  <c:v>5.3091603172683499E-3</c:v>
                </c:pt>
                <c:pt idx="47">
                  <c:v>5.01002542956374E-3</c:v>
                </c:pt>
                <c:pt idx="48">
                  <c:v>4.9740812152698696E-3</c:v>
                </c:pt>
                <c:pt idx="49">
                  <c:v>4.96908733329526E-3</c:v>
                </c:pt>
                <c:pt idx="50">
                  <c:v>6.0704962391078202E-3</c:v>
                </c:pt>
                <c:pt idx="51">
                  <c:v>5.1897238566356299E-3</c:v>
                </c:pt>
                <c:pt idx="52">
                  <c:v>4.5476869814597897E-3</c:v>
                </c:pt>
                <c:pt idx="53">
                  <c:v>3.9898564462514897E-3</c:v>
                </c:pt>
                <c:pt idx="54">
                  <c:v>3.7081849582509801E-3</c:v>
                </c:pt>
                <c:pt idx="55">
                  <c:v>3.13915351433102E-3</c:v>
                </c:pt>
                <c:pt idx="56">
                  <c:v>2.7082019124824398E-3</c:v>
                </c:pt>
                <c:pt idx="57">
                  <c:v>3.1116866988645199E-3</c:v>
                </c:pt>
                <c:pt idx="58">
                  <c:v>3.58274069842678E-3</c:v>
                </c:pt>
                <c:pt idx="59">
                  <c:v>3.21203166480099E-3</c:v>
                </c:pt>
                <c:pt idx="60">
                  <c:v>2.3269112621182499E-3</c:v>
                </c:pt>
                <c:pt idx="61">
                  <c:v>2.1518813365872802E-3</c:v>
                </c:pt>
                <c:pt idx="62">
                  <c:v>2.44571442604701E-3</c:v>
                </c:pt>
                <c:pt idx="63">
                  <c:v>2.83340253586228E-3</c:v>
                </c:pt>
                <c:pt idx="64">
                  <c:v>3.2064891442251599E-3</c:v>
                </c:pt>
                <c:pt idx="65">
                  <c:v>3.6549378746197898E-3</c:v>
                </c:pt>
                <c:pt idx="66">
                  <c:v>4.1458764800328396E-3</c:v>
                </c:pt>
                <c:pt idx="67">
                  <c:v>4.6653709010913104E-3</c:v>
                </c:pt>
                <c:pt idx="68">
                  <c:v>5.0931270200615898E-3</c:v>
                </c:pt>
                <c:pt idx="69">
                  <c:v>5.2652475192704797E-3</c:v>
                </c:pt>
                <c:pt idx="70">
                  <c:v>5.2481036899365502E-3</c:v>
                </c:pt>
                <c:pt idx="71">
                  <c:v>5.1560635575098601E-3</c:v>
                </c:pt>
                <c:pt idx="72">
                  <c:v>5.03441352548428E-3</c:v>
                </c:pt>
                <c:pt idx="73">
                  <c:v>4.9017030363529496E-3</c:v>
                </c:pt>
                <c:pt idx="74">
                  <c:v>4.7658504865655199E-3</c:v>
                </c:pt>
                <c:pt idx="75">
                  <c:v>4.6303826626958797E-3</c:v>
                </c:pt>
                <c:pt idx="76">
                  <c:v>4.4969395141203298E-3</c:v>
                </c:pt>
                <c:pt idx="77">
                  <c:v>4.3663069762667197E-3</c:v>
                </c:pt>
                <c:pt idx="78">
                  <c:v>4.2388585542285596E-3</c:v>
                </c:pt>
                <c:pt idx="79">
                  <c:v>4.1147545303932198E-3</c:v>
                </c:pt>
                <c:pt idx="80">
                  <c:v>3.9940384501946299E-3</c:v>
                </c:pt>
                <c:pt idx="81">
                  <c:v>3.8766877256346502E-3</c:v>
                </c:pt>
                <c:pt idx="82">
                  <c:v>3.7626421985459402E-3</c:v>
                </c:pt>
                <c:pt idx="83">
                  <c:v>3.65182117789686E-3</c:v>
                </c:pt>
                <c:pt idx="84">
                  <c:v>3.5441339290231901E-3</c:v>
                </c:pt>
                <c:pt idx="85">
                  <c:v>3.4394861859077201E-3</c:v>
                </c:pt>
                <c:pt idx="86">
                  <c:v>3.3377841383685999E-3</c:v>
                </c:pt>
                <c:pt idx="87">
                  <c:v>3.2389367745633202E-3</c:v>
                </c:pt>
                <c:pt idx="88">
                  <c:v>3.14285714508866E-3</c:v>
                </c:pt>
                <c:pt idx="89">
                  <c:v>3.0494629226884801E-3</c:v>
                </c:pt>
                <c:pt idx="90">
                  <c:v>2.9586765126321502E-3</c:v>
                </c:pt>
                <c:pt idx="91">
                  <c:v>2.8704248834943102E-3</c:v>
                </c:pt>
                <c:pt idx="92">
                  <c:v>2.7846392378849602E-3</c:v>
                </c:pt>
                <c:pt idx="93">
                  <c:v>2.7012545997573399E-3</c:v>
                </c:pt>
                <c:pt idx="94">
                  <c:v>2.6202093715621501E-3</c:v>
                </c:pt>
                <c:pt idx="95">
                  <c:v>2.5414448956428901E-3</c:v>
                </c:pt>
                <c:pt idx="96">
                  <c:v>2.4649050397451602E-3</c:v>
                </c:pt>
                <c:pt idx="97">
                  <c:v>2.3905358193187999E-3</c:v>
                </c:pt>
                <c:pt idx="98">
                  <c:v>2.3182850630965E-3</c:v>
                </c:pt>
                <c:pt idx="99">
                  <c:v>2.2481021239029102E-3</c:v>
                </c:pt>
                <c:pt idx="100">
                  <c:v>2.17993763425017E-3</c:v>
                </c:pt>
                <c:pt idx="101">
                  <c:v>2.1137433031892501E-3</c:v>
                </c:pt>
                <c:pt idx="102">
                  <c:v>2.0494717535734998E-3</c:v>
                </c:pt>
                <c:pt idx="103">
                  <c:v>1.9870763931617501E-3</c:v>
                </c:pt>
                <c:pt idx="104">
                  <c:v>1.9265113174071701E-3</c:v>
                </c:pt>
                <c:pt idx="105">
                  <c:v>1.86773123880268E-3</c:v>
                </c:pt>
                <c:pt idx="106">
                  <c:v>1.81069143929679E-3</c:v>
                </c:pt>
                <c:pt idx="107">
                  <c:v>1.7553477415388401E-3</c:v>
                </c:pt>
                <c:pt idx="108">
                  <c:v>1.7016564963334699E-3</c:v>
                </c:pt>
                <c:pt idx="109">
                  <c:v>1.64957458244074E-3</c:v>
                </c:pt>
                <c:pt idx="110">
                  <c:v>1.5990594161019399E-3</c:v>
                </c:pt>
                <c:pt idx="111">
                  <c:v>1.5500689685365901E-3</c:v>
                </c:pt>
                <c:pt idx="112">
                  <c:v>1.5025617881247999E-3</c:v>
                </c:pt>
                <c:pt idx="113">
                  <c:v>1.45649702651962E-3</c:v>
                </c:pt>
                <c:pt idx="114">
                  <c:v>1.41183446640269E-3</c:v>
                </c:pt>
                <c:pt idx="115">
                  <c:v>1.3685345499503301E-3</c:v>
                </c:pt>
                <c:pt idx="116">
                  <c:v>1.3265584071664399E-3</c:v>
                </c:pt>
                <c:pt idx="117">
                  <c:v>1.28586788297191E-3</c:v>
                </c:pt>
                <c:pt idx="118">
                  <c:v>1.24642556174059E-3</c:v>
                </c:pt>
                <c:pt idx="119">
                  <c:v>1.20819479039191E-3</c:v>
                </c:pt>
                <c:pt idx="120">
                  <c:v>1.17113969801962E-3</c:v>
                </c:pt>
                <c:pt idx="121">
                  <c:v>1.13522521327791E-3</c:v>
                </c:pt>
                <c:pt idx="122">
                  <c:v>1.1004170775708001E-3</c:v>
                </c:pt>
                <c:pt idx="123">
                  <c:v>1.0666818563098699E-3</c:v>
                </c:pt>
                <c:pt idx="124">
                  <c:v>1.0339869460862499E-3</c:v>
                </c:pt>
                <c:pt idx="125">
                  <c:v>1.002300579378E-3</c:v>
                </c:pt>
                <c:pt idx="126">
                  <c:v>9.7159182603778695E-4</c:v>
                </c:pt>
                <c:pt idx="127">
                  <c:v>9.4183059209385002E-4</c:v>
                </c:pt>
                <c:pt idx="128">
                  <c:v>9.1298761610847303E-4</c:v>
                </c:pt>
                <c:pt idx="129">
                  <c:v>8.8503446280529998E-4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D3-4EA9-B14E-4E8D8F0113AB}"/>
            </c:ext>
          </c:extLst>
        </c:ser>
        <c:ser>
          <c:idx val="5"/>
          <c:order val="4"/>
          <c:tx>
            <c:strRef>
              <c:f>EA_core_obs!$AY$1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-1.12811994823491E-4</c:v>
                </c:pt>
                <c:pt idx="8">
                  <c:v>-4.7262247443446899E-4</c:v>
                </c:pt>
                <c:pt idx="9">
                  <c:v>-1.1872850338101499E-3</c:v>
                </c:pt>
                <c:pt idx="10">
                  <c:v>-2.4357544434749898E-3</c:v>
                </c:pt>
                <c:pt idx="11">
                  <c:v>-3.35623593877842E-3</c:v>
                </c:pt>
                <c:pt idx="12">
                  <c:v>-3.1525208990967799E-3</c:v>
                </c:pt>
                <c:pt idx="13">
                  <c:v>-1.28555556216936E-3</c:v>
                </c:pt>
                <c:pt idx="14">
                  <c:v>-2.8653285598645401E-4</c:v>
                </c:pt>
                <c:pt idx="15">
                  <c:v>-2.3211069739570401E-4</c:v>
                </c:pt>
                <c:pt idx="16">
                  <c:v>-2.23328033830405E-3</c:v>
                </c:pt>
                <c:pt idx="17">
                  <c:v>-3.19500066783273E-3</c:v>
                </c:pt>
                <c:pt idx="18">
                  <c:v>-6.2814046689618698E-4</c:v>
                </c:pt>
                <c:pt idx="19">
                  <c:v>1.3234863656341701E-3</c:v>
                </c:pt>
                <c:pt idx="20">
                  <c:v>2.2585007847464298E-3</c:v>
                </c:pt>
                <c:pt idx="21">
                  <c:v>2.8871194956980799E-3</c:v>
                </c:pt>
                <c:pt idx="22">
                  <c:v>3.4489176814922399E-3</c:v>
                </c:pt>
                <c:pt idx="23">
                  <c:v>3.7031260556208401E-3</c:v>
                </c:pt>
                <c:pt idx="24">
                  <c:v>3.2869865447704401E-3</c:v>
                </c:pt>
                <c:pt idx="25">
                  <c:v>3.3887588028136402E-3</c:v>
                </c:pt>
                <c:pt idx="26">
                  <c:v>3.0261791961416701E-3</c:v>
                </c:pt>
                <c:pt idx="27">
                  <c:v>3.2318513455420399E-3</c:v>
                </c:pt>
                <c:pt idx="28">
                  <c:v>3.5679555226097999E-3</c:v>
                </c:pt>
                <c:pt idx="29">
                  <c:v>3.72608657157602E-3</c:v>
                </c:pt>
                <c:pt idx="30">
                  <c:v>3.9753122035523997E-3</c:v>
                </c:pt>
                <c:pt idx="31">
                  <c:v>4.1142351569156601E-3</c:v>
                </c:pt>
                <c:pt idx="32">
                  <c:v>4.1492840729517796E-3</c:v>
                </c:pt>
                <c:pt idx="33">
                  <c:v>3.8761434001388598E-3</c:v>
                </c:pt>
                <c:pt idx="34">
                  <c:v>4.2700544921503401E-3</c:v>
                </c:pt>
                <c:pt idx="35">
                  <c:v>4.4110300893240801E-3</c:v>
                </c:pt>
                <c:pt idx="36">
                  <c:v>4.8586218124535502E-3</c:v>
                </c:pt>
                <c:pt idx="37">
                  <c:v>5.1581831785218997E-3</c:v>
                </c:pt>
                <c:pt idx="38">
                  <c:v>5.2300762882317997E-3</c:v>
                </c:pt>
                <c:pt idx="39">
                  <c:v>4.8684726537961904E-3</c:v>
                </c:pt>
                <c:pt idx="40">
                  <c:v>4.5053696317909299E-3</c:v>
                </c:pt>
                <c:pt idx="41">
                  <c:v>3.8260338455220399E-3</c:v>
                </c:pt>
                <c:pt idx="42">
                  <c:v>3.9271257480155697E-3</c:v>
                </c:pt>
                <c:pt idx="43">
                  <c:v>3.93122782464949E-3</c:v>
                </c:pt>
                <c:pt idx="44">
                  <c:v>3.8786460530237901E-3</c:v>
                </c:pt>
                <c:pt idx="45">
                  <c:v>3.9733242112704997E-3</c:v>
                </c:pt>
                <c:pt idx="46">
                  <c:v>4.1436437688391302E-3</c:v>
                </c:pt>
                <c:pt idx="47">
                  <c:v>3.97258541888767E-3</c:v>
                </c:pt>
                <c:pt idx="48">
                  <c:v>4.0647918898795102E-3</c:v>
                </c:pt>
                <c:pt idx="49">
                  <c:v>4.1259309385921396E-3</c:v>
                </c:pt>
                <c:pt idx="50">
                  <c:v>5.0607598737206702E-3</c:v>
                </c:pt>
                <c:pt idx="51">
                  <c:v>4.3391479095378199E-3</c:v>
                </c:pt>
                <c:pt idx="52">
                  <c:v>3.8750761797601199E-3</c:v>
                </c:pt>
                <c:pt idx="53">
                  <c:v>3.6445991909994598E-3</c:v>
                </c:pt>
                <c:pt idx="54">
                  <c:v>3.4824405420907901E-3</c:v>
                </c:pt>
                <c:pt idx="55">
                  <c:v>3.1774319141142301E-3</c:v>
                </c:pt>
                <c:pt idx="56">
                  <c:v>2.9511457226849501E-3</c:v>
                </c:pt>
                <c:pt idx="57">
                  <c:v>3.10232255209541E-3</c:v>
                </c:pt>
                <c:pt idx="58">
                  <c:v>3.4277465903231798E-3</c:v>
                </c:pt>
                <c:pt idx="59">
                  <c:v>3.1899158327242101E-3</c:v>
                </c:pt>
                <c:pt idx="60">
                  <c:v>2.6735153207280101E-3</c:v>
                </c:pt>
                <c:pt idx="61">
                  <c:v>2.7591346880795299E-3</c:v>
                </c:pt>
                <c:pt idx="62">
                  <c:v>3.2205011891717201E-3</c:v>
                </c:pt>
                <c:pt idx="63">
                  <c:v>3.7093053210535101E-3</c:v>
                </c:pt>
                <c:pt idx="64">
                  <c:v>4.1694681408799197E-3</c:v>
                </c:pt>
                <c:pt idx="65">
                  <c:v>4.6994938634803401E-3</c:v>
                </c:pt>
                <c:pt idx="66">
                  <c:v>5.3638686439372299E-3</c:v>
                </c:pt>
                <c:pt idx="67">
                  <c:v>5.8659853215958704E-3</c:v>
                </c:pt>
                <c:pt idx="68">
                  <c:v>6.2035352906386603E-3</c:v>
                </c:pt>
                <c:pt idx="69">
                  <c:v>6.3157783134481999E-3</c:v>
                </c:pt>
                <c:pt idx="70">
                  <c:v>6.2609270838898104E-3</c:v>
                </c:pt>
                <c:pt idx="71">
                  <c:v>6.13935002491405E-3</c:v>
                </c:pt>
                <c:pt idx="72">
                  <c:v>5.9910603594559497E-3</c:v>
                </c:pt>
                <c:pt idx="73">
                  <c:v>5.8326935149510799E-3</c:v>
                </c:pt>
                <c:pt idx="74">
                  <c:v>5.6716018018709803E-3</c:v>
                </c:pt>
                <c:pt idx="75">
                  <c:v>5.5112365405118801E-3</c:v>
                </c:pt>
                <c:pt idx="76">
                  <c:v>5.3532856398197303E-3</c:v>
                </c:pt>
                <c:pt idx="77">
                  <c:v>5.1985938922083303E-3</c:v>
                </c:pt>
                <c:pt idx="78">
                  <c:v>5.0475783340830898E-3</c:v>
                </c:pt>
                <c:pt idx="79">
                  <c:v>4.9004258033003003E-3</c:v>
                </c:pt>
                <c:pt idx="80">
                  <c:v>4.7571932675571898E-3</c:v>
                </c:pt>
                <c:pt idx="81">
                  <c:v>4.61786252083928E-3</c:v>
                </c:pt>
                <c:pt idx="82">
                  <c:v>4.4823719436370901E-3</c:v>
                </c:pt>
                <c:pt idx="83">
                  <c:v>4.3506357980893596E-3</c:v>
                </c:pt>
                <c:pt idx="84">
                  <c:v>4.2225562352893303E-3</c:v>
                </c:pt>
                <c:pt idx="85">
                  <c:v>4.0980307912885598E-3</c:v>
                </c:pt>
                <c:pt idx="86">
                  <c:v>3.9769569865510902E-3</c:v>
                </c:pt>
                <c:pt idx="87">
                  <c:v>3.8592350297017501E-3</c:v>
                </c:pt>
                <c:pt idx="88">
                  <c:v>3.7447692775360798E-3</c:v>
                </c:pt>
                <c:pt idx="89">
                  <c:v>3.6334688825023702E-3</c:v>
                </c:pt>
                <c:pt idx="90">
                  <c:v>3.5252479251734999E-3</c:v>
                </c:pt>
                <c:pt idx="91">
                  <c:v>3.4200252287064298E-3</c:v>
                </c:pt>
                <c:pt idx="92">
                  <c:v>3.31772399193575E-3</c:v>
                </c:pt>
                <c:pt idx="93">
                  <c:v>3.2182713312733902E-3</c:v>
                </c:pt>
                <c:pt idx="94">
                  <c:v>3.1215977924325899E-3</c:v>
                </c:pt>
                <c:pt idx="95">
                  <c:v>3.0276368691017899E-3</c:v>
                </c:pt>
                <c:pt idx="96">
                  <c:v>2.9363245532376598E-3</c:v>
                </c:pt>
                <c:pt idx="97">
                  <c:v>2.8475989296117199E-3</c:v>
                </c:pt>
                <c:pt idx="98">
                  <c:v>2.7613998213160602E-3</c:v>
                </c:pt>
                <c:pt idx="99">
                  <c:v>2.6776684885154701E-3</c:v>
                </c:pt>
                <c:pt idx="100">
                  <c:v>2.5963473781587202E-3</c:v>
                </c:pt>
                <c:pt idx="101">
                  <c:v>2.51737992253975E-3</c:v>
                </c:pt>
                <c:pt idx="102">
                  <c:v>2.4407103813794901E-3</c:v>
                </c:pt>
                <c:pt idx="103">
                  <c:v>2.3662837237203799E-3</c:v>
                </c:pt>
                <c:pt idx="104">
                  <c:v>2.2940455441489102E-3</c:v>
                </c:pt>
                <c:pt idx="105">
                  <c:v>2.2239420077951799E-3</c:v>
                </c:pt>
                <c:pt idx="106">
                  <c:v>2.1559198204012999E-3</c:v>
                </c:pt>
                <c:pt idx="107">
                  <c:v>2.08992621868464E-3</c:v>
                </c:pt>
                <c:pt idx="108">
                  <c:v>2.0259089767549199E-3</c:v>
                </c:pt>
                <c:pt idx="109">
                  <c:v>1.9638164248991698E-3</c:v>
                </c:pt>
                <c:pt idx="110">
                  <c:v>1.90359747873625E-3</c:v>
                </c:pt>
                <c:pt idx="111">
                  <c:v>1.84520167367807E-3</c:v>
                </c:pt>
                <c:pt idx="112">
                  <c:v>1.78857920518638E-3</c:v>
                </c:pt>
                <c:pt idx="113">
                  <c:v>1.7336809703394299E-3</c:v>
                </c:pt>
                <c:pt idx="114">
                  <c:v>1.6804586104202099E-3</c:v>
                </c:pt>
                <c:pt idx="115">
                  <c:v>1.62886455277178E-3</c:v>
                </c:pt>
                <c:pt idx="116">
                  <c:v>1.5788520505211001E-3</c:v>
                </c:pt>
                <c:pt idx="117">
                  <c:v>1.53037522026E-3</c:v>
                </c:pt>
                <c:pt idx="118">
                  <c:v>1.4833890756404901E-3</c:v>
                </c:pt>
                <c:pt idx="119">
                  <c:v>1.4378495574618401E-3</c:v>
                </c:pt>
                <c:pt idx="120">
                  <c:v>1.39371355989403E-3</c:v>
                </c:pt>
                <c:pt idx="121">
                  <c:v>1.35093895223814E-3</c:v>
                </c:pt>
                <c:pt idx="122">
                  <c:v>1.30948459606816E-3</c:v>
                </c:pt>
                <c:pt idx="123">
                  <c:v>1.2693103587091399E-3</c:v>
                </c:pt>
                <c:pt idx="124">
                  <c:v>1.2303771220745199E-3</c:v>
                </c:pt>
                <c:pt idx="125">
                  <c:v>1.19264678757335E-3</c:v>
                </c:pt>
                <c:pt idx="126">
                  <c:v>1.1560822776868201E-3</c:v>
                </c:pt>
                <c:pt idx="127">
                  <c:v>1.12064753310381E-3</c:v>
                </c:pt>
                <c:pt idx="128">
                  <c:v>1.08630750763616E-3</c:v>
                </c:pt>
                <c:pt idx="129">
                  <c:v>1.0530281596476899E-3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D3-4EA9-B14E-4E8D8F0113AB}"/>
            </c:ext>
          </c:extLst>
        </c:ser>
        <c:ser>
          <c:idx val="6"/>
          <c:order val="5"/>
          <c:tx>
            <c:strRef>
              <c:f>EA_core_obs!$AZ$1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-2.7900982646489298E-4</c:v>
                </c:pt>
                <c:pt idx="8">
                  <c:v>-9.2929223443061204E-4</c:v>
                </c:pt>
                <c:pt idx="9">
                  <c:v>-1.13409872652958E-3</c:v>
                </c:pt>
                <c:pt idx="10">
                  <c:v>-1.90121592038572E-3</c:v>
                </c:pt>
                <c:pt idx="11">
                  <c:v>-1.9804732856121198E-3</c:v>
                </c:pt>
                <c:pt idx="12">
                  <c:v>-1.2348491730818001E-3</c:v>
                </c:pt>
                <c:pt idx="13">
                  <c:v>5.6690679388626797E-4</c:v>
                </c:pt>
                <c:pt idx="14">
                  <c:v>1.63138454134514E-3</c:v>
                </c:pt>
                <c:pt idx="15">
                  <c:v>1.5502992818161501E-3</c:v>
                </c:pt>
                <c:pt idx="16">
                  <c:v>-2.4279061260346001E-4</c:v>
                </c:pt>
                <c:pt idx="17">
                  <c:v>-9.789042726748849E-4</c:v>
                </c:pt>
                <c:pt idx="18">
                  <c:v>1.0605801789242901E-3</c:v>
                </c:pt>
                <c:pt idx="19">
                  <c:v>2.4980331430946002E-3</c:v>
                </c:pt>
                <c:pt idx="20">
                  <c:v>3.3881754276876498E-3</c:v>
                </c:pt>
                <c:pt idx="21">
                  <c:v>4.0305946346963399E-3</c:v>
                </c:pt>
                <c:pt idx="22">
                  <c:v>4.5910132554727303E-3</c:v>
                </c:pt>
                <c:pt idx="23">
                  <c:v>4.9035772696326401E-3</c:v>
                </c:pt>
                <c:pt idx="24">
                  <c:v>4.6673967601496003E-3</c:v>
                </c:pt>
                <c:pt idx="25">
                  <c:v>4.79814677698531E-3</c:v>
                </c:pt>
                <c:pt idx="26">
                  <c:v>4.5222799819111198E-3</c:v>
                </c:pt>
                <c:pt idx="27">
                  <c:v>4.7339776624077904E-3</c:v>
                </c:pt>
                <c:pt idx="28">
                  <c:v>5.04913635235304E-3</c:v>
                </c:pt>
                <c:pt idx="29">
                  <c:v>5.2137744586566699E-3</c:v>
                </c:pt>
                <c:pt idx="30">
                  <c:v>5.2908688776165296E-3</c:v>
                </c:pt>
                <c:pt idx="31">
                  <c:v>5.1434454814369701E-3</c:v>
                </c:pt>
                <c:pt idx="32">
                  <c:v>4.9332208985397499E-3</c:v>
                </c:pt>
                <c:pt idx="33">
                  <c:v>4.4783695587025099E-3</c:v>
                </c:pt>
                <c:pt idx="34">
                  <c:v>4.6431467633611901E-3</c:v>
                </c:pt>
                <c:pt idx="35">
                  <c:v>4.5960867997019098E-3</c:v>
                </c:pt>
                <c:pt idx="36">
                  <c:v>4.6824500089526202E-3</c:v>
                </c:pt>
                <c:pt idx="37">
                  <c:v>4.7608320373093696E-3</c:v>
                </c:pt>
                <c:pt idx="38">
                  <c:v>4.7528273258157202E-3</c:v>
                </c:pt>
                <c:pt idx="39">
                  <c:v>4.3633354097849502E-3</c:v>
                </c:pt>
                <c:pt idx="40">
                  <c:v>4.0056956505774002E-3</c:v>
                </c:pt>
                <c:pt idx="41">
                  <c:v>3.4357930069006601E-3</c:v>
                </c:pt>
                <c:pt idx="42">
                  <c:v>3.53748770376416E-3</c:v>
                </c:pt>
                <c:pt idx="43">
                  <c:v>3.5774118677167599E-3</c:v>
                </c:pt>
                <c:pt idx="44">
                  <c:v>3.4723053931040499E-3</c:v>
                </c:pt>
                <c:pt idx="45">
                  <c:v>3.6664146210618701E-3</c:v>
                </c:pt>
                <c:pt idx="46">
                  <c:v>3.9272061797435099E-3</c:v>
                </c:pt>
                <c:pt idx="47">
                  <c:v>3.898386586898E-3</c:v>
                </c:pt>
                <c:pt idx="48">
                  <c:v>4.2113050727765602E-3</c:v>
                </c:pt>
                <c:pt idx="49">
                  <c:v>4.3896716117597301E-3</c:v>
                </c:pt>
                <c:pt idx="50">
                  <c:v>5.1732502437173899E-3</c:v>
                </c:pt>
                <c:pt idx="51">
                  <c:v>4.4545719918298501E-3</c:v>
                </c:pt>
                <c:pt idx="52">
                  <c:v>3.8704445219028801E-3</c:v>
                </c:pt>
                <c:pt idx="53">
                  <c:v>3.5782092467684301E-3</c:v>
                </c:pt>
                <c:pt idx="54">
                  <c:v>3.3631315564885901E-3</c:v>
                </c:pt>
                <c:pt idx="55">
                  <c:v>3.0510126508787E-3</c:v>
                </c:pt>
                <c:pt idx="56">
                  <c:v>2.8218811890523502E-3</c:v>
                </c:pt>
                <c:pt idx="57">
                  <c:v>2.6936741936989198E-3</c:v>
                </c:pt>
                <c:pt idx="58">
                  <c:v>2.6921184858918999E-3</c:v>
                </c:pt>
                <c:pt idx="59">
                  <c:v>1.94199382883564E-3</c:v>
                </c:pt>
                <c:pt idx="60">
                  <c:v>1.4638102340480601E-3</c:v>
                </c:pt>
                <c:pt idx="61">
                  <c:v>1.66980380953418E-3</c:v>
                </c:pt>
                <c:pt idx="62">
                  <c:v>2.2430340400836301E-3</c:v>
                </c:pt>
                <c:pt idx="63">
                  <c:v>2.8612251922410701E-3</c:v>
                </c:pt>
                <c:pt idx="64">
                  <c:v>3.4393591582970698E-3</c:v>
                </c:pt>
                <c:pt idx="65">
                  <c:v>4.1872814137588997E-3</c:v>
                </c:pt>
                <c:pt idx="66">
                  <c:v>4.8900830367459803E-3</c:v>
                </c:pt>
                <c:pt idx="67">
                  <c:v>5.3797783209130704E-3</c:v>
                </c:pt>
                <c:pt idx="68">
                  <c:v>5.6863914670079998E-3</c:v>
                </c:pt>
                <c:pt idx="69">
                  <c:v>5.7942629652973903E-3</c:v>
                </c:pt>
                <c:pt idx="70">
                  <c:v>5.7501412834559604E-3</c:v>
                </c:pt>
                <c:pt idx="71">
                  <c:v>5.6440903990928604E-3</c:v>
                </c:pt>
                <c:pt idx="72">
                  <c:v>5.5121683993464201E-3</c:v>
                </c:pt>
                <c:pt idx="73">
                  <c:v>5.3696097328303997E-3</c:v>
                </c:pt>
                <c:pt idx="74">
                  <c:v>5.22337201716016E-3</c:v>
                </c:pt>
                <c:pt idx="75">
                  <c:v>5.07693278126719E-3</c:v>
                </c:pt>
                <c:pt idx="76">
                  <c:v>4.9321421407011396E-3</c:v>
                </c:pt>
                <c:pt idx="77">
                  <c:v>4.7899992227762303E-3</c:v>
                </c:pt>
                <c:pt idx="78">
                  <c:v>4.6510372519126203E-3</c:v>
                </c:pt>
                <c:pt idx="79">
                  <c:v>4.51552460862814E-3</c:v>
                </c:pt>
                <c:pt idx="80">
                  <c:v>4.3835742013165202E-3</c:v>
                </c:pt>
                <c:pt idx="81">
                  <c:v>4.2552059054789997E-3</c:v>
                </c:pt>
                <c:pt idx="82">
                  <c:v>4.1303839365847096E-3</c:v>
                </c:pt>
                <c:pt idx="83">
                  <c:v>4.0090400523773396E-3</c:v>
                </c:pt>
                <c:pt idx="84">
                  <c:v>3.8910882637965801E-3</c:v>
                </c:pt>
                <c:pt idx="85">
                  <c:v>3.77643420848006E-3</c:v>
                </c:pt>
                <c:pt idx="86">
                  <c:v>3.6649810574162999E-3</c:v>
                </c:pt>
                <c:pt idx="87">
                  <c:v>3.5566331296532599E-3</c:v>
                </c:pt>
                <c:pt idx="88">
                  <c:v>3.4512979841583298E-3</c:v>
                </c:pt>
                <c:pt idx="89">
                  <c:v>3.3488875036624599E-3</c:v>
                </c:pt>
                <c:pt idx="90">
                  <c:v>3.24931832182961E-3</c:v>
                </c:pt>
                <c:pt idx="91">
                  <c:v>3.1525118344255501E-3</c:v>
                </c:pt>
                <c:pt idx="92">
                  <c:v>3.05839395702278E-3</c:v>
                </c:pt>
                <c:pt idx="93">
                  <c:v>2.9668947423733198E-3</c:v>
                </c:pt>
                <c:pt idx="94">
                  <c:v>2.8779479306573199E-3</c:v>
                </c:pt>
                <c:pt idx="95">
                  <c:v>2.7914904825232499E-3</c:v>
                </c:pt>
                <c:pt idx="96">
                  <c:v>2.7074621257616701E-3</c:v>
                </c:pt>
                <c:pt idx="97">
                  <c:v>2.6258049351524002E-3</c:v>
                </c:pt>
                <c:pt idx="98">
                  <c:v>2.5464629555660401E-3</c:v>
                </c:pt>
                <c:pt idx="99">
                  <c:v>2.46938187249412E-3</c:v>
                </c:pt>
                <c:pt idx="100">
                  <c:v>2.39450873276148E-3</c:v>
                </c:pt>
                <c:pt idx="101">
                  <c:v>2.3217917116680198E-3</c:v>
                </c:pt>
                <c:pt idx="102">
                  <c:v>2.2511799247393301E-3</c:v>
                </c:pt>
                <c:pt idx="103">
                  <c:v>2.1826232800670098E-3</c:v>
                </c:pt>
                <c:pt idx="104">
                  <c:v>2.1160723661539601E-3</c:v>
                </c:pt>
                <c:pt idx="105">
                  <c:v>2.0514783708902502E-3</c:v>
                </c:pt>
                <c:pt idx="106">
                  <c:v>1.98879302748533E-3</c:v>
                </c:pt>
                <c:pt idx="107">
                  <c:v>1.92796858329291E-3</c:v>
                </c:pt>
                <c:pt idx="108">
                  <c:v>1.8689577860664299E-3</c:v>
                </c:pt>
                <c:pt idx="109">
                  <c:v>1.81171388671241E-3</c:v>
                </c:pt>
                <c:pt idx="110">
                  <c:v>1.7561906519913901E-3</c:v>
                </c:pt>
                <c:pt idx="111">
                  <c:v>1.7023423875661601E-3</c:v>
                </c:pt>
                <c:pt idx="112">
                  <c:v>1.65012396649011E-3</c:v>
                </c:pt>
                <c:pt idx="113">
                  <c:v>1.59949086193655E-3</c:v>
                </c:pt>
                <c:pt idx="114">
                  <c:v>1.55039918308119E-3</c:v>
                </c:pt>
                <c:pt idx="115">
                  <c:v>1.5028057104293699E-3</c:v>
                </c:pt>
                <c:pt idx="116">
                  <c:v>1.45666793229803E-3</c:v>
                </c:pt>
                <c:pt idx="117">
                  <c:v>1.4119440785442801E-3</c:v>
                </c:pt>
                <c:pt idx="118">
                  <c:v>1.3685931532725301E-3</c:v>
                </c:pt>
                <c:pt idx="119">
                  <c:v>1.32657496343391E-3</c:v>
                </c:pt>
                <c:pt idx="120">
                  <c:v>1.28585014560478E-3</c:v>
                </c:pt>
                <c:pt idx="121">
                  <c:v>1.24638018819123E-3</c:v>
                </c:pt>
                <c:pt idx="122">
                  <c:v>1.20812745039167E-3</c:v>
                </c:pt>
                <c:pt idx="123">
                  <c:v>1.17105517749571E-3</c:v>
                </c:pt>
                <c:pt idx="124">
                  <c:v>1.1351275120086101E-3</c:v>
                </c:pt>
                <c:pt idx="125">
                  <c:v>1.10030950202233E-3</c:v>
                </c:pt>
                <c:pt idx="126">
                  <c:v>1.06656710479047E-3</c:v>
                </c:pt>
                <c:pt idx="127">
                  <c:v>1.03386718832698E-3</c:v>
                </c:pt>
                <c:pt idx="128">
                  <c:v>1.0021775292301501E-3</c:v>
                </c:pt>
                <c:pt idx="129">
                  <c:v>9.7146680735349302E-4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D3-4EA9-B14E-4E8D8F0113AB}"/>
            </c:ext>
          </c:extLst>
        </c:ser>
        <c:ser>
          <c:idx val="7"/>
          <c:order val="6"/>
          <c:tx>
            <c:strRef>
              <c:f>EA_core_obs!$BA$1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-6.3304979868172796E-4</c:v>
                </c:pt>
                <c:pt idx="8">
                  <c:v>-2.9323274728820701E-3</c:v>
                </c:pt>
                <c:pt idx="9">
                  <c:v>-6.3679069389310696E-3</c:v>
                </c:pt>
                <c:pt idx="10">
                  <c:v>-1.1224735346004801E-2</c:v>
                </c:pt>
                <c:pt idx="11">
                  <c:v>-1.6332098878113401E-2</c:v>
                </c:pt>
                <c:pt idx="12">
                  <c:v>-2.0652980650892602E-2</c:v>
                </c:pt>
                <c:pt idx="13">
                  <c:v>-2.31766054025528E-2</c:v>
                </c:pt>
                <c:pt idx="14">
                  <c:v>-2.4586607441212601E-2</c:v>
                </c:pt>
                <c:pt idx="15">
                  <c:v>-2.6035114327083098E-2</c:v>
                </c:pt>
                <c:pt idx="16">
                  <c:v>-2.89970772473058E-2</c:v>
                </c:pt>
                <c:pt idx="17">
                  <c:v>-3.2208722504589699E-2</c:v>
                </c:pt>
                <c:pt idx="18">
                  <c:v>-3.3246180917945102E-2</c:v>
                </c:pt>
                <c:pt idx="19">
                  <c:v>-3.3171346627725001E-2</c:v>
                </c:pt>
                <c:pt idx="20">
                  <c:v>-3.2592870887604403E-2</c:v>
                </c:pt>
                <c:pt idx="21">
                  <c:v>-3.1751853348604898E-2</c:v>
                </c:pt>
                <c:pt idx="22">
                  <c:v>-3.0725839329270799E-2</c:v>
                </c:pt>
                <c:pt idx="23">
                  <c:v>-2.9719448517229099E-2</c:v>
                </c:pt>
                <c:pt idx="24">
                  <c:v>-2.9087161768215301E-2</c:v>
                </c:pt>
                <c:pt idx="25">
                  <c:v>-2.8444946685579599E-2</c:v>
                </c:pt>
                <c:pt idx="26">
                  <c:v>-2.81449546860046E-2</c:v>
                </c:pt>
                <c:pt idx="27">
                  <c:v>-2.7700680426845301E-2</c:v>
                </c:pt>
                <c:pt idx="28">
                  <c:v>-2.70260067446348E-2</c:v>
                </c:pt>
                <c:pt idx="29">
                  <c:v>-2.61998122354389E-2</c:v>
                </c:pt>
                <c:pt idx="30">
                  <c:v>-2.5236748966661601E-2</c:v>
                </c:pt>
                <c:pt idx="31">
                  <c:v>-2.4290359889922401E-2</c:v>
                </c:pt>
                <c:pt idx="32">
                  <c:v>-2.3383700586065901E-2</c:v>
                </c:pt>
                <c:pt idx="33">
                  <c:v>-2.2757711382192999E-2</c:v>
                </c:pt>
                <c:pt idx="34">
                  <c:v>-2.1883722925797301E-2</c:v>
                </c:pt>
                <c:pt idx="35">
                  <c:v>-2.0947683541894201E-2</c:v>
                </c:pt>
                <c:pt idx="36">
                  <c:v>-1.9828844084490701E-2</c:v>
                </c:pt>
                <c:pt idx="37">
                  <c:v>-1.8555885612192499E-2</c:v>
                </c:pt>
                <c:pt idx="38">
                  <c:v>-1.7214482140781501E-2</c:v>
                </c:pt>
                <c:pt idx="39">
                  <c:v>-1.6170528235226401E-2</c:v>
                </c:pt>
                <c:pt idx="40">
                  <c:v>-1.5423506670919599E-2</c:v>
                </c:pt>
                <c:pt idx="41">
                  <c:v>-1.5142689830749401E-2</c:v>
                </c:pt>
                <c:pt idx="42">
                  <c:v>-1.47465878732711E-2</c:v>
                </c:pt>
                <c:pt idx="43">
                  <c:v>-1.43533781336468E-2</c:v>
                </c:pt>
                <c:pt idx="44">
                  <c:v>-1.4284597017721799E-2</c:v>
                </c:pt>
                <c:pt idx="45">
                  <c:v>-1.4246800782580201E-2</c:v>
                </c:pt>
                <c:pt idx="46">
                  <c:v>-1.42170854449452E-2</c:v>
                </c:pt>
                <c:pt idx="47">
                  <c:v>-1.44325341275841E-2</c:v>
                </c:pt>
                <c:pt idx="48">
                  <c:v>-1.4401996081236899E-2</c:v>
                </c:pt>
                <c:pt idx="49">
                  <c:v>-1.4121457977789201E-2</c:v>
                </c:pt>
                <c:pt idx="50">
                  <c:v>-1.3018910357087601E-2</c:v>
                </c:pt>
                <c:pt idx="51">
                  <c:v>-1.24489791874737E-2</c:v>
                </c:pt>
                <c:pt idx="52">
                  <c:v>-1.21783989840973E-2</c:v>
                </c:pt>
                <c:pt idx="53">
                  <c:v>-1.1898329338499899E-2</c:v>
                </c:pt>
                <c:pt idx="54">
                  <c:v>-1.1549229771412499E-2</c:v>
                </c:pt>
                <c:pt idx="55">
                  <c:v>-1.1213214258298699E-2</c:v>
                </c:pt>
                <c:pt idx="56">
                  <c:v>-1.08147448696027E-2</c:v>
                </c:pt>
                <c:pt idx="57">
                  <c:v>-1.0336928406884299E-2</c:v>
                </c:pt>
                <c:pt idx="58">
                  <c:v>-9.7144856867292795E-3</c:v>
                </c:pt>
                <c:pt idx="59">
                  <c:v>-9.8792719779305892E-3</c:v>
                </c:pt>
                <c:pt idx="60">
                  <c:v>-9.7292478884680698E-3</c:v>
                </c:pt>
                <c:pt idx="61">
                  <c:v>-8.8641516466592095E-3</c:v>
                </c:pt>
                <c:pt idx="62">
                  <c:v>-7.58189771477013E-3</c:v>
                </c:pt>
                <c:pt idx="63">
                  <c:v>-6.2897723345223203E-3</c:v>
                </c:pt>
                <c:pt idx="64">
                  <c:v>-4.9738461573967099E-3</c:v>
                </c:pt>
                <c:pt idx="65">
                  <c:v>-3.6745680801697398E-3</c:v>
                </c:pt>
                <c:pt idx="66">
                  <c:v>-2.51601475423912E-3</c:v>
                </c:pt>
                <c:pt idx="67">
                  <c:v>-1.65420583642106E-3</c:v>
                </c:pt>
                <c:pt idx="68">
                  <c:v>-1.03811708956902E-3</c:v>
                </c:pt>
                <c:pt idx="69">
                  <c:v>-6.5596401986889297E-4</c:v>
                </c:pt>
                <c:pt idx="70">
                  <c:v>-4.6160782164461601E-4</c:v>
                </c:pt>
                <c:pt idx="71">
                  <c:v>-3.49795890286497E-4</c:v>
                </c:pt>
                <c:pt idx="72">
                  <c:v>-2.7809486853325101E-4</c:v>
                </c:pt>
                <c:pt idx="73">
                  <c:v>-2.2821539849005E-4</c:v>
                </c:pt>
                <c:pt idx="74">
                  <c:v>-1.91384795344973E-4</c:v>
                </c:pt>
                <c:pt idx="75">
                  <c:v>-1.6286450980062999E-4</c:v>
                </c:pt>
                <c:pt idx="76">
                  <c:v>-1.39830865553136E-4</c:v>
                </c:pt>
                <c:pt idx="77">
                  <c:v>-1.20524938396204E-4</c:v>
                </c:pt>
                <c:pt idx="78">
                  <c:v>-1.0385245762245499E-4</c:v>
                </c:pt>
                <c:pt idx="79">
                  <c:v>-8.91309964168307E-5</c:v>
                </c:pt>
                <c:pt idx="80">
                  <c:v>-7.59326436394758E-5</c:v>
                </c:pt>
                <c:pt idx="81">
                  <c:v>-6.3987502951778894E-5</c:v>
                </c:pt>
                <c:pt idx="82">
                  <c:v>-5.3123940613186697E-5</c:v>
                </c:pt>
                <c:pt idx="83">
                  <c:v>-4.3230929203108498E-5</c:v>
                </c:pt>
                <c:pt idx="84">
                  <c:v>-3.4233990042764597E-5</c:v>
                </c:pt>
                <c:pt idx="85">
                  <c:v>-2.60797631712605E-5</c:v>
                </c:pt>
                <c:pt idx="86">
                  <c:v>-1.8726190931239701E-5</c:v>
                </c:pt>
                <c:pt idx="87">
                  <c:v>-1.2136411720042799E-5</c:v>
                </c:pt>
                <c:pt idx="88">
                  <c:v>-6.2751181917342004E-6</c:v>
                </c:pt>
                <c:pt idx="89">
                  <c:v>-1.10654627683004E-6</c:v>
                </c:pt>
                <c:pt idx="90">
                  <c:v>3.40647088314938E-6</c:v>
                </c:pt>
                <c:pt idx="91">
                  <c:v>7.3027711211537301E-6</c:v>
                </c:pt>
                <c:pt idx="92">
                  <c:v>1.06227174390127E-5</c:v>
                </c:pt>
                <c:pt idx="93">
                  <c:v>1.34078157909556E-5</c:v>
                </c:pt>
                <c:pt idx="94">
                  <c:v>1.57002181477849E-5</c:v>
                </c:pt>
                <c:pt idx="95">
                  <c:v>1.7542188324171001E-5</c:v>
                </c:pt>
                <c:pt idx="96">
                  <c:v>1.89755805068969E-5</c:v>
                </c:pt>
                <c:pt idx="97">
                  <c:v>2.0041362702727299E-5</c:v>
                </c:pt>
                <c:pt idx="98">
                  <c:v>2.0779199538800598E-5</c:v>
                </c:pt>
                <c:pt idx="99">
                  <c:v>2.1227104607390799E-5</c:v>
                </c:pt>
                <c:pt idx="100">
                  <c:v>2.1421162288426299E-5</c:v>
                </c:pt>
                <c:pt idx="101">
                  <c:v>2.1395317362227201E-5</c:v>
                </c:pt>
                <c:pt idx="102">
                  <c:v>2.1181227705113699E-5</c:v>
                </c:pt>
                <c:pt idx="103">
                  <c:v>2.0808173961661599E-5</c:v>
                </c:pt>
                <c:pt idx="104">
                  <c:v>2.0303019399037198E-5</c:v>
                </c:pt>
                <c:pt idx="105">
                  <c:v>1.9690212060829901E-5</c:v>
                </c:pt>
                <c:pt idx="106">
                  <c:v>1.8991823869107801E-5</c:v>
                </c:pt>
                <c:pt idx="107">
                  <c:v>1.8227619325017401E-5</c:v>
                </c:pt>
                <c:pt idx="108">
                  <c:v>1.7415147435251299E-5</c:v>
                </c:pt>
                <c:pt idx="109">
                  <c:v>1.65698524678958E-5</c:v>
                </c:pt>
                <c:pt idx="110">
                  <c:v>1.57051978089128E-5</c:v>
                </c:pt>
                <c:pt idx="111">
                  <c:v>1.48327989224483E-5</c:v>
                </c:pt>
                <c:pt idx="112">
                  <c:v>1.39625621509154E-5</c:v>
                </c:pt>
                <c:pt idx="113">
                  <c:v>1.3102825513477899E-5</c:v>
                </c:pt>
                <c:pt idx="114">
                  <c:v>1.2260499482330501E-5</c:v>
                </c:pt>
                <c:pt idx="115">
                  <c:v>1.1441205005624501E-5</c:v>
                </c:pt>
                <c:pt idx="116">
                  <c:v>1.06494077334318E-5</c:v>
                </c:pt>
                <c:pt idx="117">
                  <c:v>9.8885463595266203E-6</c:v>
                </c:pt>
                <c:pt idx="118">
                  <c:v>9.1611546348957501E-6</c:v>
                </c:pt>
                <c:pt idx="119">
                  <c:v>8.4689756540967597E-6</c:v>
                </c:pt>
                <c:pt idx="120">
                  <c:v>7.8130689917799095E-6</c:v>
                </c:pt>
                <c:pt idx="121">
                  <c:v>7.1939088686079302E-6</c:v>
                </c:pt>
                <c:pt idx="122">
                  <c:v>6.6114746344325596E-6</c:v>
                </c:pt>
                <c:pt idx="123">
                  <c:v>6.0653331690474403E-6</c:v>
                </c:pt>
                <c:pt idx="124">
                  <c:v>5.5547125343835504E-6</c:v>
                </c:pt>
                <c:pt idx="125">
                  <c:v>5.07856876552637E-6</c:v>
                </c:pt>
                <c:pt idx="126">
                  <c:v>4.6356448457629498E-6</c:v>
                </c:pt>
                <c:pt idx="127">
                  <c:v>4.2245224873837998E-6</c:v>
                </c:pt>
                <c:pt idx="128">
                  <c:v>3.8436673843733598E-6</c:v>
                </c:pt>
                <c:pt idx="129">
                  <c:v>3.4914689361897899E-6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D3-4EA9-B14E-4E8D8F011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858250377158676E-2"/>
          <c:y val="1.9642857142857142E-2"/>
          <c:w val="0.94130274646167622"/>
          <c:h val="0.89775590551181106"/>
        </c:manualLayout>
      </c:layout>
      <c:areaChart>
        <c:grouping val="stacked"/>
        <c:varyColors val="0"/>
        <c:ser>
          <c:idx val="0"/>
          <c:order val="0"/>
          <c:tx>
            <c:v>base95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5B9BD5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Chart'!$U$2:$U$67</c:f>
              <c:numCache>
                <c:formatCode>General</c:formatCode>
                <c:ptCount val="66"/>
                <c:pt idx="0">
                  <c:v>1.737861755747061</c:v>
                </c:pt>
                <c:pt idx="1">
                  <c:v>1.4243507349404601</c:v>
                </c:pt>
                <c:pt idx="2">
                  <c:v>1.723645472869884</c:v>
                </c:pt>
                <c:pt idx="3">
                  <c:v>1.5810129631418821</c:v>
                </c:pt>
                <c:pt idx="4">
                  <c:v>1.3542311790853601</c:v>
                </c:pt>
                <c:pt idx="5">
                  <c:v>1.44501929778007</c:v>
                </c:pt>
                <c:pt idx="6">
                  <c:v>1.33490463033286</c:v>
                </c:pt>
                <c:pt idx="7">
                  <c:v>1.2379886732090499</c:v>
                </c:pt>
                <c:pt idx="8">
                  <c:v>1.34402601443396</c:v>
                </c:pt>
                <c:pt idx="9">
                  <c:v>1.42030405181254</c:v>
                </c:pt>
                <c:pt idx="10">
                  <c:v>1.3106771098612799</c:v>
                </c:pt>
                <c:pt idx="11">
                  <c:v>1.2201564838891401</c:v>
                </c:pt>
                <c:pt idx="12">
                  <c:v>1.4269925423811101</c:v>
                </c:pt>
                <c:pt idx="13">
                  <c:v>1.4812549347869499</c:v>
                </c:pt>
                <c:pt idx="14">
                  <c:v>1.4797965701175</c:v>
                </c:pt>
                <c:pt idx="15">
                  <c:v>1.41972314100301</c:v>
                </c:pt>
                <c:pt idx="16">
                  <c:v>1.2589728976874499</c:v>
                </c:pt>
                <c:pt idx="17">
                  <c:v>1.24763624982216</c:v>
                </c:pt>
                <c:pt idx="18">
                  <c:v>1.0266776715135499</c:v>
                </c:pt>
                <c:pt idx="19">
                  <c:v>0.8540280857981899</c:v>
                </c:pt>
                <c:pt idx="20">
                  <c:v>0.88457124283985999</c:v>
                </c:pt>
                <c:pt idx="21">
                  <c:v>0.89304963886852007</c:v>
                </c:pt>
                <c:pt idx="22">
                  <c:v>0.78067419551457995</c:v>
                </c:pt>
                <c:pt idx="23">
                  <c:v>0.79849280016562996</c:v>
                </c:pt>
                <c:pt idx="24">
                  <c:v>0.52911200369991995</c:v>
                </c:pt>
                <c:pt idx="25">
                  <c:v>0.37009796196347011</c:v>
                </c:pt>
                <c:pt idx="26">
                  <c:v>0.46176853230165005</c:v>
                </c:pt>
                <c:pt idx="27">
                  <c:v>0.29750557550823009</c:v>
                </c:pt>
                <c:pt idx="28">
                  <c:v>0.19573577353627014</c:v>
                </c:pt>
                <c:pt idx="29">
                  <c:v>0.30411358922231013</c:v>
                </c:pt>
                <c:pt idx="30">
                  <c:v>7.6563674133829807E-2</c:v>
                </c:pt>
                <c:pt idx="31">
                  <c:v>0.23950555037689991</c:v>
                </c:pt>
                <c:pt idx="32">
                  <c:v>0.22152858433407019</c:v>
                </c:pt>
                <c:pt idx="33">
                  <c:v>0.19218634100205989</c:v>
                </c:pt>
                <c:pt idx="34">
                  <c:v>0.22902588178981986</c:v>
                </c:pt>
                <c:pt idx="35">
                  <c:v>0.30566224448133994</c:v>
                </c:pt>
                <c:pt idx="36">
                  <c:v>0.37511443249506993</c:v>
                </c:pt>
                <c:pt idx="37">
                  <c:v>0.37524934582179004</c:v>
                </c:pt>
                <c:pt idx="38">
                  <c:v>0.15479636576993983</c:v>
                </c:pt>
                <c:pt idx="39">
                  <c:v>0.24736514057798997</c:v>
                </c:pt>
                <c:pt idx="40">
                  <c:v>0.41830615321546016</c:v>
                </c:pt>
                <c:pt idx="41">
                  <c:v>0.36839938281613982</c:v>
                </c:pt>
                <c:pt idx="42">
                  <c:v>0.50632502632223009</c:v>
                </c:pt>
                <c:pt idx="43">
                  <c:v>0.55494616199441005</c:v>
                </c:pt>
                <c:pt idx="44">
                  <c:v>0.40577910370940984</c:v>
                </c:pt>
                <c:pt idx="45">
                  <c:v>0.46251655194924979</c:v>
                </c:pt>
                <c:pt idx="46">
                  <c:v>7.2393054389200184E-2</c:v>
                </c:pt>
                <c:pt idx="47">
                  <c:v>0.25211394733128989</c:v>
                </c:pt>
                <c:pt idx="48">
                  <c:v>8.1825186151609941E-2</c:v>
                </c:pt>
                <c:pt idx="49">
                  <c:v>4.6700514626770051E-2</c:v>
                </c:pt>
                <c:pt idx="50">
                  <c:v>2.2830186814189801E-2</c:v>
                </c:pt>
                <c:pt idx="51">
                  <c:v>9.088290804499799E-4</c:v>
                </c:pt>
                <c:pt idx="52">
                  <c:v>3.1279168152869907E-2</c:v>
                </c:pt>
                <c:pt idx="53">
                  <c:v>0.46711794820032004</c:v>
                </c:pt>
                <c:pt idx="54">
                  <c:v>0.3805216186087601</c:v>
                </c:pt>
                <c:pt idx="55">
                  <c:v>0.39608648932534019</c:v>
                </c:pt>
                <c:pt idx="56">
                  <c:v>0.55441320902741009</c:v>
                </c:pt>
                <c:pt idx="57">
                  <c:v>0.88627142024497996</c:v>
                </c:pt>
                <c:pt idx="58">
                  <c:v>1.1489260633226599</c:v>
                </c:pt>
                <c:pt idx="59">
                  <c:v>1.18011146184517</c:v>
                </c:pt>
                <c:pt idx="60">
                  <c:v>1.29056225333006</c:v>
                </c:pt>
                <c:pt idx="61">
                  <c:v>1.4609674465776299</c:v>
                </c:pt>
                <c:pt idx="62">
                  <c:v>1.583513676353471</c:v>
                </c:pt>
                <c:pt idx="63">
                  <c:v>1.4984576942921199</c:v>
                </c:pt>
                <c:pt idx="64">
                  <c:v>1.4403580931158799</c:v>
                </c:pt>
                <c:pt idx="65">
                  <c:v>1.43831368677654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E-4FE6-92F0-BD25EE4EB6FA}"/>
            </c:ext>
          </c:extLst>
        </c:ser>
        <c:ser>
          <c:idx val="1"/>
          <c:order val="1"/>
          <c:tx>
            <c:v>band95</c:v>
          </c:tx>
          <c:spPr>
            <a:solidFill>
              <a:srgbClr val="D2D2D2"/>
            </a:solidFill>
            <a:ln w="25400">
              <a:noFill/>
            </a:ln>
          </c:spP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Chart'!$V$2:$V$67</c:f>
              <c:numCache>
                <c:formatCode>General</c:formatCode>
                <c:ptCount val="66"/>
                <c:pt idx="0">
                  <c:v>1.5478472770468619</c:v>
                </c:pt>
                <c:pt idx="1">
                  <c:v>1.561576240441561</c:v>
                </c:pt>
                <c:pt idx="2">
                  <c:v>1.3246527936192218</c:v>
                </c:pt>
                <c:pt idx="3">
                  <c:v>1.5413082976514021</c:v>
                </c:pt>
                <c:pt idx="4">
                  <c:v>1.2324713947295665</c:v>
                </c:pt>
                <c:pt idx="5">
                  <c:v>1.1843823644775719</c:v>
                </c:pt>
                <c:pt idx="6">
                  <c:v>1.2762407547136809</c:v>
                </c:pt>
                <c:pt idx="7">
                  <c:v>1.3364424950741107</c:v>
                </c:pt>
                <c:pt idx="8">
                  <c:v>1.2151590433290498</c:v>
                </c:pt>
                <c:pt idx="9">
                  <c:v>1.231018919778115</c:v>
                </c:pt>
                <c:pt idx="10">
                  <c:v>1.203580571147675</c:v>
                </c:pt>
                <c:pt idx="11">
                  <c:v>1.2413101313683015</c:v>
                </c:pt>
                <c:pt idx="12">
                  <c:v>1.1286131878808499</c:v>
                </c:pt>
                <c:pt idx="13">
                  <c:v>1.226064904248747</c:v>
                </c:pt>
                <c:pt idx="14">
                  <c:v>1.176520282929594</c:v>
                </c:pt>
                <c:pt idx="15">
                  <c:v>1.1639162576983371</c:v>
                </c:pt>
                <c:pt idx="16">
                  <c:v>1.0897250478542742</c:v>
                </c:pt>
                <c:pt idx="17">
                  <c:v>1.026741685437643</c:v>
                </c:pt>
                <c:pt idx="18">
                  <c:v>1.1654985232025141</c:v>
                </c:pt>
                <c:pt idx="19">
                  <c:v>1.1484382366639561</c:v>
                </c:pt>
                <c:pt idx="20">
                  <c:v>1.1065156885799619</c:v>
                </c:pt>
                <c:pt idx="21">
                  <c:v>1.1667854884417139</c:v>
                </c:pt>
                <c:pt idx="22">
                  <c:v>1.310352645305124</c:v>
                </c:pt>
                <c:pt idx="23">
                  <c:v>1.0530770267937251</c:v>
                </c:pt>
                <c:pt idx="24">
                  <c:v>1.2146595369888562</c:v>
                </c:pt>
                <c:pt idx="25">
                  <c:v>1.0944194491297299</c:v>
                </c:pt>
                <c:pt idx="26">
                  <c:v>1.0913576677550529</c:v>
                </c:pt>
                <c:pt idx="27">
                  <c:v>1.05597481579078</c:v>
                </c:pt>
                <c:pt idx="28">
                  <c:v>0.98677326236971985</c:v>
                </c:pt>
                <c:pt idx="29">
                  <c:v>1.0314403445796498</c:v>
                </c:pt>
                <c:pt idx="30">
                  <c:v>1.1310861648882102</c:v>
                </c:pt>
                <c:pt idx="31">
                  <c:v>1.0504229445850601</c:v>
                </c:pt>
                <c:pt idx="32">
                  <c:v>1.0405795231236399</c:v>
                </c:pt>
                <c:pt idx="33">
                  <c:v>1.11554971608784</c:v>
                </c:pt>
                <c:pt idx="34">
                  <c:v>1.1393023138237901</c:v>
                </c:pt>
                <c:pt idx="35">
                  <c:v>1.1126955627344</c:v>
                </c:pt>
                <c:pt idx="36">
                  <c:v>1.136292445834143</c:v>
                </c:pt>
                <c:pt idx="37">
                  <c:v>1.0358316853004399</c:v>
                </c:pt>
                <c:pt idx="38">
                  <c:v>1.1442502482341401</c:v>
                </c:pt>
                <c:pt idx="39">
                  <c:v>1.1456888947006001</c:v>
                </c:pt>
                <c:pt idx="40">
                  <c:v>1.0910425795890688</c:v>
                </c:pt>
                <c:pt idx="41">
                  <c:v>1.1378681461588962</c:v>
                </c:pt>
                <c:pt idx="42">
                  <c:v>1.1955287591599411</c:v>
                </c:pt>
                <c:pt idx="43">
                  <c:v>1.1549217488392598</c:v>
                </c:pt>
                <c:pt idx="44">
                  <c:v>1.2088914103388761</c:v>
                </c:pt>
                <c:pt idx="45">
                  <c:v>1.1724399712718481</c:v>
                </c:pt>
                <c:pt idx="46">
                  <c:v>1.0704225324050298</c:v>
                </c:pt>
                <c:pt idx="47">
                  <c:v>1.2349558742962201</c:v>
                </c:pt>
                <c:pt idx="48">
                  <c:v>1.1903958027885</c:v>
                </c:pt>
                <c:pt idx="49">
                  <c:v>1.19620631636095</c:v>
                </c:pt>
                <c:pt idx="50">
                  <c:v>1.1867724396943902</c:v>
                </c:pt>
                <c:pt idx="51">
                  <c:v>1.21258691765967</c:v>
                </c:pt>
                <c:pt idx="52">
                  <c:v>1.1452886027384501</c:v>
                </c:pt>
                <c:pt idx="53">
                  <c:v>1.2119465773809219</c:v>
                </c:pt>
                <c:pt idx="54">
                  <c:v>1.24780156716702</c:v>
                </c:pt>
                <c:pt idx="55">
                  <c:v>1.319737484623865</c:v>
                </c:pt>
                <c:pt idx="56">
                  <c:v>1.417162666623379</c:v>
                </c:pt>
                <c:pt idx="57">
                  <c:v>1.5273226598714429</c:v>
                </c:pt>
                <c:pt idx="58">
                  <c:v>1.7660336543552362</c:v>
                </c:pt>
                <c:pt idx="59">
                  <c:v>1.711875486018295</c:v>
                </c:pt>
                <c:pt idx="60">
                  <c:v>1.7693911322641249</c:v>
                </c:pt>
                <c:pt idx="61">
                  <c:v>1.7637335242728251</c:v>
                </c:pt>
                <c:pt idx="62">
                  <c:v>1.9887797883114191</c:v>
                </c:pt>
                <c:pt idx="63">
                  <c:v>2.0081324335686102</c:v>
                </c:pt>
                <c:pt idx="64">
                  <c:v>1.842643476511733</c:v>
                </c:pt>
                <c:pt idx="65">
                  <c:v>1.809174092192938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E-4FE6-92F0-BD25EE4EB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681024"/>
        <c:axId val="893673344"/>
      </c:areaChart>
      <c:areaChart>
        <c:grouping val="stacked"/>
        <c:varyColors val="0"/>
        <c:ser>
          <c:idx val="2"/>
          <c:order val="2"/>
          <c:tx>
            <c:v>base68</c:v>
          </c:tx>
          <c:spPr>
            <a:noFill/>
            <a:ln w="25400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A5A5A5"/>
                  </a:solidFill>
                </a14:hiddenFill>
              </a:ext>
            </a:extLst>
          </c:spP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Chart'!$W$2:$W$67</c:f>
              <c:numCache>
                <c:formatCode>General</c:formatCode>
                <c:ptCount val="66"/>
                <c:pt idx="0">
                  <c:v>2.05005795710959</c:v>
                </c:pt>
                <c:pt idx="1">
                  <c:v>1.837871002678662</c:v>
                </c:pt>
                <c:pt idx="2">
                  <c:v>1.9899848434671599</c:v>
                </c:pt>
                <c:pt idx="3">
                  <c:v>2.0096298523618552</c:v>
                </c:pt>
                <c:pt idx="4">
                  <c:v>1.627494237969211</c:v>
                </c:pt>
                <c:pt idx="5">
                  <c:v>1.711848993257453</c:v>
                </c:pt>
                <c:pt idx="6">
                  <c:v>1.720970383798742</c:v>
                </c:pt>
                <c:pt idx="7">
                  <c:v>1.6017359339780719</c:v>
                </c:pt>
                <c:pt idx="8">
                  <c:v>1.6682110124395551</c:v>
                </c:pt>
                <c:pt idx="9">
                  <c:v>1.7196329903484431</c:v>
                </c:pt>
                <c:pt idx="10">
                  <c:v>1.5707867510700941</c:v>
                </c:pt>
                <c:pt idx="11">
                  <c:v>1.5724238463495022</c:v>
                </c:pt>
                <c:pt idx="12">
                  <c:v>1.7209996481846499</c:v>
                </c:pt>
                <c:pt idx="13">
                  <c:v>1.824024516480995</c:v>
                </c:pt>
                <c:pt idx="14">
                  <c:v>1.7533575215164459</c:v>
                </c:pt>
                <c:pt idx="15">
                  <c:v>1.6894433324871301</c:v>
                </c:pt>
                <c:pt idx="16">
                  <c:v>1.503805780654148</c:v>
                </c:pt>
                <c:pt idx="17">
                  <c:v>1.46872297745576</c:v>
                </c:pt>
                <c:pt idx="18">
                  <c:v>1.2678387938596101</c:v>
                </c:pt>
                <c:pt idx="19">
                  <c:v>1.0649166790743501</c:v>
                </c:pt>
                <c:pt idx="20">
                  <c:v>1.0902159877559801</c:v>
                </c:pt>
                <c:pt idx="21">
                  <c:v>1.1129779039234999</c:v>
                </c:pt>
                <c:pt idx="22">
                  <c:v>1.1419176392150601</c:v>
                </c:pt>
                <c:pt idx="23">
                  <c:v>0.97531697071358003</c:v>
                </c:pt>
                <c:pt idx="24">
                  <c:v>0.83676368674995993</c:v>
                </c:pt>
                <c:pt idx="25">
                  <c:v>0.56396546469986997</c:v>
                </c:pt>
                <c:pt idx="26">
                  <c:v>0.69832345961198006</c:v>
                </c:pt>
                <c:pt idx="27">
                  <c:v>0.5169344047231601</c:v>
                </c:pt>
                <c:pt idx="28">
                  <c:v>0.41898327294172022</c:v>
                </c:pt>
                <c:pt idx="29">
                  <c:v>0.55266879245837996</c:v>
                </c:pt>
                <c:pt idx="30">
                  <c:v>0.35563068600787018</c:v>
                </c:pt>
                <c:pt idx="31">
                  <c:v>0.49078614435914991</c:v>
                </c:pt>
                <c:pt idx="32">
                  <c:v>0.38110384077931014</c:v>
                </c:pt>
                <c:pt idx="33">
                  <c:v>0.42311152213054992</c:v>
                </c:pt>
                <c:pt idx="34">
                  <c:v>0.42405397594247995</c:v>
                </c:pt>
                <c:pt idx="35">
                  <c:v>0.54117098459384994</c:v>
                </c:pt>
                <c:pt idx="36">
                  <c:v>0.62828719900986996</c:v>
                </c:pt>
                <c:pt idx="37">
                  <c:v>0.60514314587127993</c:v>
                </c:pt>
                <c:pt idx="38">
                  <c:v>0.3776212296305399</c:v>
                </c:pt>
                <c:pt idx="39">
                  <c:v>0.46124223122631003</c:v>
                </c:pt>
                <c:pt idx="40">
                  <c:v>0.63193214789672991</c:v>
                </c:pt>
                <c:pt idx="41">
                  <c:v>0.6336786929481999</c:v>
                </c:pt>
                <c:pt idx="42">
                  <c:v>0.7661776159731899</c:v>
                </c:pt>
                <c:pt idx="43">
                  <c:v>0.7904547344114401</c:v>
                </c:pt>
                <c:pt idx="44">
                  <c:v>0.69276448218433995</c:v>
                </c:pt>
                <c:pt idx="45">
                  <c:v>0.67838526456306991</c:v>
                </c:pt>
                <c:pt idx="46">
                  <c:v>0.29559000673775992</c:v>
                </c:pt>
                <c:pt idx="47">
                  <c:v>0.47378739532795988</c:v>
                </c:pt>
                <c:pt idx="48">
                  <c:v>0.33453693519760996</c:v>
                </c:pt>
                <c:pt idx="49">
                  <c:v>0.28562116485680011</c:v>
                </c:pt>
                <c:pt idx="50">
                  <c:v>0.36276380243880002</c:v>
                </c:pt>
                <c:pt idx="51">
                  <c:v>0.36739108285641997</c:v>
                </c:pt>
                <c:pt idx="52">
                  <c:v>0.31411959963388991</c:v>
                </c:pt>
                <c:pt idx="53">
                  <c:v>0.74439459087694004</c:v>
                </c:pt>
                <c:pt idx="54">
                  <c:v>0.66396128039286006</c:v>
                </c:pt>
                <c:pt idx="55">
                  <c:v>0.67930344377324992</c:v>
                </c:pt>
                <c:pt idx="56">
                  <c:v>0.91502145400663992</c:v>
                </c:pt>
                <c:pt idx="57">
                  <c:v>1.2681809313018899</c:v>
                </c:pt>
                <c:pt idx="58">
                  <c:v>1.58399994139262</c:v>
                </c:pt>
                <c:pt idx="59">
                  <c:v>1.6026930848378029</c:v>
                </c:pt>
                <c:pt idx="60">
                  <c:v>1.7537200777022841</c:v>
                </c:pt>
                <c:pt idx="61">
                  <c:v>1.864723044149071</c:v>
                </c:pt>
                <c:pt idx="62">
                  <c:v>2.0251673264978312</c:v>
                </c:pt>
                <c:pt idx="63">
                  <c:v>2.0802060523422439</c:v>
                </c:pt>
                <c:pt idx="64">
                  <c:v>1.8586989607289661</c:v>
                </c:pt>
                <c:pt idx="65">
                  <c:v>1.857720295902221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E-4FE6-92F0-BD25EE4EB6FA}"/>
            </c:ext>
          </c:extLst>
        </c:ser>
        <c:ser>
          <c:idx val="3"/>
          <c:order val="3"/>
          <c:tx>
            <c:v>band68</c:v>
          </c:tx>
          <c:spPr>
            <a:solidFill>
              <a:srgbClr val="AAAAAA"/>
            </a:solidFill>
            <a:ln w="25400">
              <a:noFill/>
            </a:ln>
          </c:spP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Chart'!$X$2:$X$67</c:f>
              <c:numCache>
                <c:formatCode>General</c:formatCode>
                <c:ptCount val="66"/>
                <c:pt idx="0">
                  <c:v>0.78614528160894204</c:v>
                </c:pt>
                <c:pt idx="1">
                  <c:v>0.75541402140495362</c:v>
                </c:pt>
                <c:pt idx="2">
                  <c:v>0.74994581046055298</c:v>
                </c:pt>
                <c:pt idx="3">
                  <c:v>0.73441084905892695</c:v>
                </c:pt>
                <c:pt idx="4">
                  <c:v>0.66719055985927</c:v>
                </c:pt>
                <c:pt idx="5">
                  <c:v>0.66639468250381495</c:v>
                </c:pt>
                <c:pt idx="6">
                  <c:v>0.662530767255745</c:v>
                </c:pt>
                <c:pt idx="7">
                  <c:v>0.65290981058313402</c:v>
                </c:pt>
                <c:pt idx="8">
                  <c:v>0.66800073723132192</c:v>
                </c:pt>
                <c:pt idx="9">
                  <c:v>0.59470224696221907</c:v>
                </c:pt>
                <c:pt idx="10">
                  <c:v>0.5730344926338149</c:v>
                </c:pt>
                <c:pt idx="11">
                  <c:v>0.59150403785132499</c:v>
                </c:pt>
                <c:pt idx="12">
                  <c:v>0.61046364018347898</c:v>
                </c:pt>
                <c:pt idx="13">
                  <c:v>0.565132179840514</c:v>
                </c:pt>
                <c:pt idx="14">
                  <c:v>0.52774726890183199</c:v>
                </c:pt>
                <c:pt idx="15">
                  <c:v>0.56446363310360104</c:v>
                </c:pt>
                <c:pt idx="16">
                  <c:v>0.55450480007251701</c:v>
                </c:pt>
                <c:pt idx="17">
                  <c:v>0.58565922277726901</c:v>
                </c:pt>
                <c:pt idx="18">
                  <c:v>0.54129929920791697</c:v>
                </c:pt>
                <c:pt idx="19">
                  <c:v>0.60362181451792396</c:v>
                </c:pt>
                <c:pt idx="20">
                  <c:v>0.55888464825794493</c:v>
                </c:pt>
                <c:pt idx="21">
                  <c:v>0.64238100241505502</c:v>
                </c:pt>
                <c:pt idx="22">
                  <c:v>0.59948757694625798</c:v>
                </c:pt>
                <c:pt idx="23">
                  <c:v>0.61039007052890393</c:v>
                </c:pt>
                <c:pt idx="24">
                  <c:v>0.58562406152676005</c:v>
                </c:pt>
                <c:pt idx="25">
                  <c:v>0.59326430314479994</c:v>
                </c:pt>
                <c:pt idx="26">
                  <c:v>0.58253805445147</c:v>
                </c:pt>
                <c:pt idx="27">
                  <c:v>0.56236639176255987</c:v>
                </c:pt>
                <c:pt idx="28">
                  <c:v>0.53476617039850982</c:v>
                </c:pt>
                <c:pt idx="29">
                  <c:v>0.52253547370219011</c:v>
                </c:pt>
                <c:pt idx="30">
                  <c:v>0.51832424016206979</c:v>
                </c:pt>
                <c:pt idx="31">
                  <c:v>0.5320377506593601</c:v>
                </c:pt>
                <c:pt idx="32">
                  <c:v>0.62351944608456988</c:v>
                </c:pt>
                <c:pt idx="33">
                  <c:v>0.61524667525329013</c:v>
                </c:pt>
                <c:pt idx="34">
                  <c:v>0.67046899917417013</c:v>
                </c:pt>
                <c:pt idx="35">
                  <c:v>0.6284852416194</c:v>
                </c:pt>
                <c:pt idx="36">
                  <c:v>0.57043928026555002</c:v>
                </c:pt>
                <c:pt idx="37">
                  <c:v>0.59998485638387011</c:v>
                </c:pt>
                <c:pt idx="38">
                  <c:v>0.5619480405808901</c:v>
                </c:pt>
                <c:pt idx="39">
                  <c:v>0.60186662675187996</c:v>
                </c:pt>
                <c:pt idx="40">
                  <c:v>0.56683804511715019</c:v>
                </c:pt>
                <c:pt idx="41">
                  <c:v>0.56484924475633003</c:v>
                </c:pt>
                <c:pt idx="42">
                  <c:v>0.53682719941424017</c:v>
                </c:pt>
                <c:pt idx="43">
                  <c:v>0.59568701507685984</c:v>
                </c:pt>
                <c:pt idx="44">
                  <c:v>0.56439234075044009</c:v>
                </c:pt>
                <c:pt idx="45">
                  <c:v>0.58040030141816001</c:v>
                </c:pt>
                <c:pt idx="46">
                  <c:v>0.60504851965765005</c:v>
                </c:pt>
                <c:pt idx="47">
                  <c:v>0.57661833591965017</c:v>
                </c:pt>
                <c:pt idx="48">
                  <c:v>0.59307647016831</c:v>
                </c:pt>
                <c:pt idx="49">
                  <c:v>0.64186429929721989</c:v>
                </c:pt>
                <c:pt idx="50">
                  <c:v>0.58009973570409001</c:v>
                </c:pt>
                <c:pt idx="51">
                  <c:v>0.59040880897352999</c:v>
                </c:pt>
                <c:pt idx="52">
                  <c:v>0.56955193086107014</c:v>
                </c:pt>
                <c:pt idx="53">
                  <c:v>0.60177576022427992</c:v>
                </c:pt>
                <c:pt idx="54">
                  <c:v>0.65704392630268993</c:v>
                </c:pt>
                <c:pt idx="55">
                  <c:v>0.70244168258118012</c:v>
                </c:pt>
                <c:pt idx="56">
                  <c:v>0.73212257953112003</c:v>
                </c:pt>
                <c:pt idx="57">
                  <c:v>0.8528760180793391</c:v>
                </c:pt>
                <c:pt idx="58">
                  <c:v>0.84924875579357451</c:v>
                </c:pt>
                <c:pt idx="59">
                  <c:v>0.80826757649584302</c:v>
                </c:pt>
                <c:pt idx="60">
                  <c:v>0.85455137417822002</c:v>
                </c:pt>
                <c:pt idx="61">
                  <c:v>0.85337849121385101</c:v>
                </c:pt>
                <c:pt idx="62">
                  <c:v>0.84770827237023805</c:v>
                </c:pt>
                <c:pt idx="63">
                  <c:v>0.86029110639611006</c:v>
                </c:pt>
                <c:pt idx="64">
                  <c:v>0.92272663010006006</c:v>
                </c:pt>
                <c:pt idx="65">
                  <c:v>0.90733397506175795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6E-4FE6-92F0-BD25EE4EB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682464"/>
        <c:axId val="893667584"/>
      </c:areaChart>
      <c:lineChart>
        <c:grouping val="standard"/>
        <c:varyColors val="0"/>
        <c:ser>
          <c:idx val="4"/>
          <c:order val="4"/>
          <c:tx>
            <c:v>mean</c:v>
          </c:tx>
          <c:spPr>
            <a:ln w="254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Chart'!$Y$2:$Y$67</c:f>
              <c:numCache>
                <c:formatCode>General</c:formatCode>
                <c:ptCount val="66"/>
                <c:pt idx="0">
                  <c:v>2.4284802038296789</c:v>
                </c:pt>
                <c:pt idx="1">
                  <c:v>2.2331177226368459</c:v>
                </c:pt>
                <c:pt idx="2">
                  <c:v>2.338855322430645</c:v>
                </c:pt>
                <c:pt idx="3">
                  <c:v>2.3651210834522818</c:v>
                </c:pt>
                <c:pt idx="4">
                  <c:v>1.9828403742689629</c:v>
                </c:pt>
                <c:pt idx="5">
                  <c:v>2.040543687639619</c:v>
                </c:pt>
                <c:pt idx="6">
                  <c:v>2.0530072126941801</c:v>
                </c:pt>
                <c:pt idx="7">
                  <c:v>1.92856391526592</c:v>
                </c:pt>
                <c:pt idx="8">
                  <c:v>1.9751131703493718</c:v>
                </c:pt>
                <c:pt idx="9">
                  <c:v>2.0025262797766219</c:v>
                </c:pt>
                <c:pt idx="10">
                  <c:v>1.85025063279519</c:v>
                </c:pt>
                <c:pt idx="11">
                  <c:v>1.8461371495147409</c:v>
                </c:pt>
                <c:pt idx="12">
                  <c:v>2.0236032557104302</c:v>
                </c:pt>
                <c:pt idx="13">
                  <c:v>2.0961225608086931</c:v>
                </c:pt>
                <c:pt idx="14">
                  <c:v>2.0184161497176709</c:v>
                </c:pt>
                <c:pt idx="15">
                  <c:v>1.9687506990933641</c:v>
                </c:pt>
                <c:pt idx="16">
                  <c:v>1.773064580404027</c:v>
                </c:pt>
                <c:pt idx="17">
                  <c:v>1.747951345622337</c:v>
                </c:pt>
                <c:pt idx="18">
                  <c:v>1.5660117174510981</c:v>
                </c:pt>
                <c:pt idx="19">
                  <c:v>1.3517847032763499</c:v>
                </c:pt>
                <c:pt idx="20">
                  <c:v>1.37756702074186</c:v>
                </c:pt>
                <c:pt idx="21">
                  <c:v>1.4280538169224299</c:v>
                </c:pt>
                <c:pt idx="22">
                  <c:v>1.4151439717675001</c:v>
                </c:pt>
                <c:pt idx="23">
                  <c:v>1.27728945046593</c:v>
                </c:pt>
                <c:pt idx="24">
                  <c:v>1.1148020963554801</c:v>
                </c:pt>
                <c:pt idx="25">
                  <c:v>0.87245600182642002</c:v>
                </c:pt>
                <c:pt idx="26">
                  <c:v>0.97938907063784009</c:v>
                </c:pt>
                <c:pt idx="27">
                  <c:v>0.79340429515003996</c:v>
                </c:pt>
                <c:pt idx="28">
                  <c:v>0.67521251945847993</c:v>
                </c:pt>
                <c:pt idx="29">
                  <c:v>0.79662964420348992</c:v>
                </c:pt>
                <c:pt idx="30">
                  <c:v>0.61534753047066992</c:v>
                </c:pt>
                <c:pt idx="31">
                  <c:v>0.75880649944070999</c:v>
                </c:pt>
                <c:pt idx="32">
                  <c:v>0.68751736292924992</c:v>
                </c:pt>
                <c:pt idx="33">
                  <c:v>0.70670809197329998</c:v>
                </c:pt>
                <c:pt idx="34">
                  <c:v>0.76119101926358002</c:v>
                </c:pt>
                <c:pt idx="35">
                  <c:v>0.84363795649791995</c:v>
                </c:pt>
                <c:pt idx="36">
                  <c:v>0.93096728960048991</c:v>
                </c:pt>
                <c:pt idx="37">
                  <c:v>0.8926142350397599</c:v>
                </c:pt>
                <c:pt idx="38">
                  <c:v>0.67193626520423999</c:v>
                </c:pt>
                <c:pt idx="39">
                  <c:v>0.77579601225688011</c:v>
                </c:pt>
                <c:pt idx="40">
                  <c:v>0.90926851850710011</c:v>
                </c:pt>
                <c:pt idx="41">
                  <c:v>0.92423917550796997</c:v>
                </c:pt>
                <c:pt idx="42">
                  <c:v>1.04023750192898</c:v>
                </c:pt>
                <c:pt idx="43">
                  <c:v>1.11030723497364</c:v>
                </c:pt>
                <c:pt idx="44">
                  <c:v>0.97156166095494001</c:v>
                </c:pt>
                <c:pt idx="45">
                  <c:v>0.9905838492677701</c:v>
                </c:pt>
                <c:pt idx="46">
                  <c:v>0.6018757240436301</c:v>
                </c:pt>
                <c:pt idx="47">
                  <c:v>0.78308320641086993</c:v>
                </c:pt>
                <c:pt idx="48">
                  <c:v>0.64564716977459002</c:v>
                </c:pt>
                <c:pt idx="49">
                  <c:v>0.6145117886401299</c:v>
                </c:pt>
                <c:pt idx="50">
                  <c:v>0.64403994250357011</c:v>
                </c:pt>
                <c:pt idx="51">
                  <c:v>0.64060745289618004</c:v>
                </c:pt>
                <c:pt idx="52">
                  <c:v>0.60381962154070989</c:v>
                </c:pt>
                <c:pt idx="53">
                  <c:v>1.0300055467170799</c:v>
                </c:pt>
                <c:pt idx="54">
                  <c:v>0.99375716379411005</c:v>
                </c:pt>
                <c:pt idx="55">
                  <c:v>1.0363764249480001</c:v>
                </c:pt>
                <c:pt idx="56">
                  <c:v>1.2869109624000099</c:v>
                </c:pt>
                <c:pt idx="57">
                  <c:v>1.6790033252480159</c:v>
                </c:pt>
                <c:pt idx="58">
                  <c:v>1.960742430148267</c:v>
                </c:pt>
                <c:pt idx="59">
                  <c:v>1.9994233022344159</c:v>
                </c:pt>
                <c:pt idx="60">
                  <c:v>2.1716034497924301</c:v>
                </c:pt>
                <c:pt idx="61">
                  <c:v>2.2862931512020421</c:v>
                </c:pt>
                <c:pt idx="62">
                  <c:v>2.4692940468554458</c:v>
                </c:pt>
                <c:pt idx="63">
                  <c:v>2.507634664017822</c:v>
                </c:pt>
                <c:pt idx="64">
                  <c:v>2.2977247995649348</c:v>
                </c:pt>
                <c:pt idx="65">
                  <c:v>2.3242553170438089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6E-4FE6-92F0-BD25EE4EB6FA}"/>
            </c:ext>
          </c:extLst>
        </c:ser>
        <c:ser>
          <c:idx val="5"/>
          <c:order val="5"/>
          <c:tx>
            <c:v>zero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Chart'!$AA$2:$AA$67</c:f>
              <c:numCache>
                <c:formatCode>General</c:formatCode>
                <c:ptCount val="66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6E-4FE6-92F0-BD25EE4EB6FA}"/>
            </c:ext>
          </c:extLst>
        </c:ser>
        <c:ser>
          <c:idx val="7"/>
          <c:order val="7"/>
          <c:tx>
            <c:strRef>
              <c:f>'rstar_confidence bands Chart'!$Z$1</c:f>
              <c:strCache>
                <c:ptCount val="1"/>
                <c:pt idx="0">
                  <c:v>HLW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Chart'!$Z$2:$Z$67</c:f>
              <c:numCache>
                <c:formatCode>General</c:formatCode>
                <c:ptCount val="66"/>
                <c:pt idx="0">
                  <c:v>4.9656261467620402</c:v>
                </c:pt>
                <c:pt idx="1">
                  <c:v>4.5535391943848902</c:v>
                </c:pt>
                <c:pt idx="2">
                  <c:v>4.4233333313768002</c:v>
                </c:pt>
                <c:pt idx="3">
                  <c:v>3.8712864825943401</c:v>
                </c:pt>
                <c:pt idx="4">
                  <c:v>3.1580415945014062</c:v>
                </c:pt>
                <c:pt idx="5">
                  <c:v>3.226027987210851</c:v>
                </c:pt>
                <c:pt idx="6">
                  <c:v>3.3070002026963827</c:v>
                </c:pt>
                <c:pt idx="7">
                  <c:v>3.3801408320622892</c:v>
                </c:pt>
                <c:pt idx="8">
                  <c:v>3.4411027107103549</c:v>
                </c:pt>
                <c:pt idx="9">
                  <c:v>3.5690729635256999</c:v>
                </c:pt>
                <c:pt idx="10">
                  <c:v>3.6481379227252901</c:v>
                </c:pt>
                <c:pt idx="11">
                  <c:v>3.62968026119092</c:v>
                </c:pt>
                <c:pt idx="12">
                  <c:v>3.8066658677546403</c:v>
                </c:pt>
                <c:pt idx="13">
                  <c:v>3.7994991253289303</c:v>
                </c:pt>
                <c:pt idx="14">
                  <c:v>3.53817999163893</c:v>
                </c:pt>
                <c:pt idx="15">
                  <c:v>3.6106378380610202</c:v>
                </c:pt>
                <c:pt idx="16">
                  <c:v>3.4113333664374461</c:v>
                </c:pt>
                <c:pt idx="17">
                  <c:v>3.3506207860616071</c:v>
                </c:pt>
                <c:pt idx="18">
                  <c:v>3.1639479981872221</c:v>
                </c:pt>
                <c:pt idx="19">
                  <c:v>3.1918954268963979</c:v>
                </c:pt>
                <c:pt idx="20">
                  <c:v>2.9524478756515888</c:v>
                </c:pt>
                <c:pt idx="21">
                  <c:v>3.049177042905423</c:v>
                </c:pt>
                <c:pt idx="22">
                  <c:v>2.9456709930232599</c:v>
                </c:pt>
                <c:pt idx="23">
                  <c:v>2.758896605210738</c:v>
                </c:pt>
                <c:pt idx="24">
                  <c:v>2.8506035561522518</c:v>
                </c:pt>
                <c:pt idx="25">
                  <c:v>2.651597135452914</c:v>
                </c:pt>
                <c:pt idx="26">
                  <c:v>2.716756617638175</c:v>
                </c:pt>
                <c:pt idx="27">
                  <c:v>2.7299127316189922</c:v>
                </c:pt>
                <c:pt idx="28">
                  <c:v>2.860004339170553</c:v>
                </c:pt>
                <c:pt idx="29">
                  <c:v>2.9432004392393729</c:v>
                </c:pt>
                <c:pt idx="30">
                  <c:v>2.9019126671602811</c:v>
                </c:pt>
                <c:pt idx="31">
                  <c:v>2.9643230298793899</c:v>
                </c:pt>
                <c:pt idx="32">
                  <c:v>2.79390945215453</c:v>
                </c:pt>
                <c:pt idx="33">
                  <c:v>2.8052549616405229</c:v>
                </c:pt>
                <c:pt idx="34">
                  <c:v>2.8776956229314301</c:v>
                </c:pt>
                <c:pt idx="35">
                  <c:v>2.9502906067528469</c:v>
                </c:pt>
                <c:pt idx="36">
                  <c:v>3.1150391482017241</c:v>
                </c:pt>
                <c:pt idx="37">
                  <c:v>3.1158675326876528</c:v>
                </c:pt>
                <c:pt idx="38">
                  <c:v>3.1448833848712741</c:v>
                </c:pt>
                <c:pt idx="39">
                  <c:v>3.1240046285517029</c:v>
                </c:pt>
                <c:pt idx="40">
                  <c:v>3.0693517122053642</c:v>
                </c:pt>
                <c:pt idx="41">
                  <c:v>3.1190620297371381</c:v>
                </c:pt>
                <c:pt idx="42">
                  <c:v>2.9981324523438579</c:v>
                </c:pt>
                <c:pt idx="43">
                  <c:v>2.936350093626813</c:v>
                </c:pt>
                <c:pt idx="44">
                  <c:v>2.9687527364896642</c:v>
                </c:pt>
                <c:pt idx="45">
                  <c:v>3.069358123390717</c:v>
                </c:pt>
                <c:pt idx="46">
                  <c:v>3.0522291979544018</c:v>
                </c:pt>
                <c:pt idx="47">
                  <c:v>2.9162090792108568</c:v>
                </c:pt>
                <c:pt idx="48">
                  <c:v>2.6420848733668891</c:v>
                </c:pt>
                <c:pt idx="49">
                  <c:v>2.632070526413814</c:v>
                </c:pt>
                <c:pt idx="50">
                  <c:v>2.645351325599191</c:v>
                </c:pt>
                <c:pt idx="51">
                  <c:v>2.6403323185284031</c:v>
                </c:pt>
                <c:pt idx="52">
                  <c:v>2.874580548056537</c:v>
                </c:pt>
                <c:pt idx="53">
                  <c:v>2.7499110567019609</c:v>
                </c:pt>
                <c:pt idx="54">
                  <c:v>2.7249757728881669</c:v>
                </c:pt>
                <c:pt idx="55">
                  <c:v>2.8356626114169021</c:v>
                </c:pt>
                <c:pt idx="56">
                  <c:v>3.064923245361745</c:v>
                </c:pt>
                <c:pt idx="57">
                  <c:v>3.065458720397769</c:v>
                </c:pt>
                <c:pt idx="58">
                  <c:v>3.2236262480278732</c:v>
                </c:pt>
                <c:pt idx="59">
                  <c:v>3.354285802404616</c:v>
                </c:pt>
                <c:pt idx="60">
                  <c:v>3.2996086824708271</c:v>
                </c:pt>
                <c:pt idx="61">
                  <c:v>3.110699291901299</c:v>
                </c:pt>
                <c:pt idx="62">
                  <c:v>2.913604222124468</c:v>
                </c:pt>
                <c:pt idx="63">
                  <c:v>2.7408248111741962</c:v>
                </c:pt>
                <c:pt idx="64">
                  <c:v>2.7326620118821858</c:v>
                </c:pt>
                <c:pt idx="65">
                  <c:v>2.5779748960778721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A6E-4FE6-92F0-BD25EE4EB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681024"/>
        <c:axId val="893673344"/>
      </c:lineChart>
      <c:scatterChart>
        <c:scatterStyle val="lineMarker"/>
        <c:varyColors val="0"/>
        <c:ser>
          <c:idx val="6"/>
          <c:order val="6"/>
          <c:tx>
            <c:v>ylabels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-2.5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A6E-4FE6-92F0-BD25EE4EB6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-2.0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A6E-4FE6-92F0-BD25EE4EB6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-1.5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A6E-4FE6-92F0-BD25EE4EB6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-1.0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A6E-4FE6-92F0-BD25EE4EB6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-0.5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A6E-4FE6-92F0-BD25EE4EB6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0.0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A6E-4FE6-92F0-BD25EE4EB6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0.5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A6E-4FE6-92F0-BD25EE4EB6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1.0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A6E-4FE6-92F0-BD25EE4EB6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A6E-4FE6-92F0-BD25EE4EB6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2.0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A6E-4FE6-92F0-BD25EE4EB6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2.5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9A6E-4FE6-92F0-BD25EE4EB6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xVal>
          <c:yVal>
            <c:numLit>
              <c:formatCode>General</c:formatCode>
              <c:ptCount val="11"/>
              <c:pt idx="0">
                <c:v>0</c:v>
              </c:pt>
              <c:pt idx="1">
                <c:v>0.5</c:v>
              </c:pt>
              <c:pt idx="2">
                <c:v>1</c:v>
              </c:pt>
              <c:pt idx="3">
                <c:v>1.5</c:v>
              </c:pt>
              <c:pt idx="4">
                <c:v>2</c:v>
              </c:pt>
              <c:pt idx="5">
                <c:v>2.5</c:v>
              </c:pt>
              <c:pt idx="6">
                <c:v>3</c:v>
              </c:pt>
              <c:pt idx="7">
                <c:v>3.5</c:v>
              </c:pt>
              <c:pt idx="8">
                <c:v>4</c:v>
              </c:pt>
              <c:pt idx="9">
                <c:v>4.5</c:v>
              </c:pt>
              <c:pt idx="1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9A6E-4FE6-92F0-BD25EE4EB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681024"/>
        <c:axId val="893673344"/>
      </c:scatterChart>
      <c:catAx>
        <c:axId val="89368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3673344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893673344"/>
        <c:scaling>
          <c:orientation val="minMax"/>
          <c:max val="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5556872257326663E-2"/>
              <c:y val="0.45665466816647921"/>
            </c:manualLayout>
          </c:layout>
          <c:overlay val="0"/>
        </c:title>
        <c:numFmt formatCode="General" sourceLinked="1"/>
        <c:majorTickMark val="out"/>
        <c:minorTickMark val="none"/>
        <c:tickLblPos val="none"/>
        <c:crossAx val="893681024"/>
        <c:crossesAt val="2"/>
        <c:crossBetween val="between"/>
        <c:majorUnit val="0.5"/>
      </c:valAx>
      <c:valAx>
        <c:axId val="893667584"/>
        <c:scaling>
          <c:orientation val="minMax"/>
          <c:max val="5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893682464"/>
        <c:crosses val="max"/>
        <c:crossBetween val="between"/>
        <c:majorUnit val="0.5"/>
      </c:valAx>
      <c:catAx>
        <c:axId val="89368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3667584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68909976011346"/>
          <c:y val="1.9642857142857142E-2"/>
          <c:w val="0.80054150300225013"/>
          <c:h val="0.89775590551181106"/>
        </c:manualLayout>
      </c:layout>
      <c:areaChart>
        <c:grouping val="stacked"/>
        <c:varyColors val="0"/>
        <c:ser>
          <c:idx val="0"/>
          <c:order val="0"/>
          <c:tx>
            <c:v>base95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5B9BD5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Chart'!$U$2:$U$67</c:f>
              <c:numCache>
                <c:formatCode>General</c:formatCode>
                <c:ptCount val="66"/>
                <c:pt idx="0">
                  <c:v>1.737861755747061</c:v>
                </c:pt>
                <c:pt idx="1">
                  <c:v>1.4243507349404601</c:v>
                </c:pt>
                <c:pt idx="2">
                  <c:v>1.723645472869884</c:v>
                </c:pt>
                <c:pt idx="3">
                  <c:v>1.5810129631418821</c:v>
                </c:pt>
                <c:pt idx="4">
                  <c:v>1.3542311790853601</c:v>
                </c:pt>
                <c:pt idx="5">
                  <c:v>1.44501929778007</c:v>
                </c:pt>
                <c:pt idx="6">
                  <c:v>1.33490463033286</c:v>
                </c:pt>
                <c:pt idx="7">
                  <c:v>1.2379886732090499</c:v>
                </c:pt>
                <c:pt idx="8">
                  <c:v>1.34402601443396</c:v>
                </c:pt>
                <c:pt idx="9">
                  <c:v>1.42030405181254</c:v>
                </c:pt>
                <c:pt idx="10">
                  <c:v>1.3106771098612799</c:v>
                </c:pt>
                <c:pt idx="11">
                  <c:v>1.2201564838891401</c:v>
                </c:pt>
                <c:pt idx="12">
                  <c:v>1.4269925423811101</c:v>
                </c:pt>
                <c:pt idx="13">
                  <c:v>1.4812549347869499</c:v>
                </c:pt>
                <c:pt idx="14">
                  <c:v>1.4797965701175</c:v>
                </c:pt>
                <c:pt idx="15">
                  <c:v>1.41972314100301</c:v>
                </c:pt>
                <c:pt idx="16">
                  <c:v>1.2589728976874499</c:v>
                </c:pt>
                <c:pt idx="17">
                  <c:v>1.24763624982216</c:v>
                </c:pt>
                <c:pt idx="18">
                  <c:v>1.0266776715135499</c:v>
                </c:pt>
                <c:pt idx="19">
                  <c:v>0.8540280857981899</c:v>
                </c:pt>
                <c:pt idx="20">
                  <c:v>0.88457124283985999</c:v>
                </c:pt>
                <c:pt idx="21">
                  <c:v>0.89304963886852007</c:v>
                </c:pt>
                <c:pt idx="22">
                  <c:v>0.78067419551457995</c:v>
                </c:pt>
                <c:pt idx="23">
                  <c:v>0.79849280016562996</c:v>
                </c:pt>
                <c:pt idx="24">
                  <c:v>0.52911200369991995</c:v>
                </c:pt>
                <c:pt idx="25">
                  <c:v>0.37009796196347011</c:v>
                </c:pt>
                <c:pt idx="26">
                  <c:v>0.46176853230165005</c:v>
                </c:pt>
                <c:pt idx="27">
                  <c:v>0.29750557550823009</c:v>
                </c:pt>
                <c:pt idx="28">
                  <c:v>0.19573577353627014</c:v>
                </c:pt>
                <c:pt idx="29">
                  <c:v>0.30411358922231013</c:v>
                </c:pt>
                <c:pt idx="30">
                  <c:v>7.6563674133829807E-2</c:v>
                </c:pt>
                <c:pt idx="31">
                  <c:v>0.23950555037689991</c:v>
                </c:pt>
                <c:pt idx="32">
                  <c:v>0.22152858433407019</c:v>
                </c:pt>
                <c:pt idx="33">
                  <c:v>0.19218634100205989</c:v>
                </c:pt>
                <c:pt idx="34">
                  <c:v>0.22902588178981986</c:v>
                </c:pt>
                <c:pt idx="35">
                  <c:v>0.30566224448133994</c:v>
                </c:pt>
                <c:pt idx="36">
                  <c:v>0.37511443249506993</c:v>
                </c:pt>
                <c:pt idx="37">
                  <c:v>0.37524934582179004</c:v>
                </c:pt>
                <c:pt idx="38">
                  <c:v>0.15479636576993983</c:v>
                </c:pt>
                <c:pt idx="39">
                  <c:v>0.24736514057798997</c:v>
                </c:pt>
                <c:pt idx="40">
                  <c:v>0.41830615321546016</c:v>
                </c:pt>
                <c:pt idx="41">
                  <c:v>0.36839938281613982</c:v>
                </c:pt>
                <c:pt idx="42">
                  <c:v>0.50632502632223009</c:v>
                </c:pt>
                <c:pt idx="43">
                  <c:v>0.55494616199441005</c:v>
                </c:pt>
                <c:pt idx="44">
                  <c:v>0.40577910370940984</c:v>
                </c:pt>
                <c:pt idx="45">
                  <c:v>0.46251655194924979</c:v>
                </c:pt>
                <c:pt idx="46">
                  <c:v>7.2393054389200184E-2</c:v>
                </c:pt>
                <c:pt idx="47">
                  <c:v>0.25211394733128989</c:v>
                </c:pt>
                <c:pt idx="48">
                  <c:v>8.1825186151609941E-2</c:v>
                </c:pt>
                <c:pt idx="49">
                  <c:v>4.6700514626770051E-2</c:v>
                </c:pt>
                <c:pt idx="50">
                  <c:v>2.2830186814189801E-2</c:v>
                </c:pt>
                <c:pt idx="51">
                  <c:v>9.088290804499799E-4</c:v>
                </c:pt>
                <c:pt idx="52">
                  <c:v>3.1279168152869907E-2</c:v>
                </c:pt>
                <c:pt idx="53">
                  <c:v>0.46711794820032004</c:v>
                </c:pt>
                <c:pt idx="54">
                  <c:v>0.3805216186087601</c:v>
                </c:pt>
                <c:pt idx="55">
                  <c:v>0.39608648932534019</c:v>
                </c:pt>
                <c:pt idx="56">
                  <c:v>0.55441320902741009</c:v>
                </c:pt>
                <c:pt idx="57">
                  <c:v>0.88627142024497996</c:v>
                </c:pt>
                <c:pt idx="58">
                  <c:v>1.1489260633226599</c:v>
                </c:pt>
                <c:pt idx="59">
                  <c:v>1.18011146184517</c:v>
                </c:pt>
                <c:pt idx="60">
                  <c:v>1.29056225333006</c:v>
                </c:pt>
                <c:pt idx="61">
                  <c:v>1.4609674465776299</c:v>
                </c:pt>
                <c:pt idx="62">
                  <c:v>1.583513676353471</c:v>
                </c:pt>
                <c:pt idx="63">
                  <c:v>1.4984576942921199</c:v>
                </c:pt>
                <c:pt idx="64">
                  <c:v>1.4403580931158799</c:v>
                </c:pt>
                <c:pt idx="65">
                  <c:v>1.43831368677654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5-45CE-86A9-588A67C0C63E}"/>
            </c:ext>
          </c:extLst>
        </c:ser>
        <c:ser>
          <c:idx val="1"/>
          <c:order val="1"/>
          <c:tx>
            <c:v>band95</c:v>
          </c:tx>
          <c:spPr>
            <a:solidFill>
              <a:srgbClr val="D2D2D2"/>
            </a:solidFill>
            <a:ln w="25400">
              <a:noFill/>
            </a:ln>
          </c:spP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Chart'!$V$2:$V$67</c:f>
              <c:numCache>
                <c:formatCode>General</c:formatCode>
                <c:ptCount val="66"/>
                <c:pt idx="0">
                  <c:v>1.5478472770468619</c:v>
                </c:pt>
                <c:pt idx="1">
                  <c:v>1.561576240441561</c:v>
                </c:pt>
                <c:pt idx="2">
                  <c:v>1.3246527936192218</c:v>
                </c:pt>
                <c:pt idx="3">
                  <c:v>1.5413082976514021</c:v>
                </c:pt>
                <c:pt idx="4">
                  <c:v>1.2324713947295665</c:v>
                </c:pt>
                <c:pt idx="5">
                  <c:v>1.1843823644775719</c:v>
                </c:pt>
                <c:pt idx="6">
                  <c:v>1.2762407547136809</c:v>
                </c:pt>
                <c:pt idx="7">
                  <c:v>1.3364424950741107</c:v>
                </c:pt>
                <c:pt idx="8">
                  <c:v>1.2151590433290498</c:v>
                </c:pt>
                <c:pt idx="9">
                  <c:v>1.231018919778115</c:v>
                </c:pt>
                <c:pt idx="10">
                  <c:v>1.203580571147675</c:v>
                </c:pt>
                <c:pt idx="11">
                  <c:v>1.2413101313683015</c:v>
                </c:pt>
                <c:pt idx="12">
                  <c:v>1.1286131878808499</c:v>
                </c:pt>
                <c:pt idx="13">
                  <c:v>1.226064904248747</c:v>
                </c:pt>
                <c:pt idx="14">
                  <c:v>1.176520282929594</c:v>
                </c:pt>
                <c:pt idx="15">
                  <c:v>1.1639162576983371</c:v>
                </c:pt>
                <c:pt idx="16">
                  <c:v>1.0897250478542742</c:v>
                </c:pt>
                <c:pt idx="17">
                  <c:v>1.026741685437643</c:v>
                </c:pt>
                <c:pt idx="18">
                  <c:v>1.1654985232025141</c:v>
                </c:pt>
                <c:pt idx="19">
                  <c:v>1.1484382366639561</c:v>
                </c:pt>
                <c:pt idx="20">
                  <c:v>1.1065156885799619</c:v>
                </c:pt>
                <c:pt idx="21">
                  <c:v>1.1667854884417139</c:v>
                </c:pt>
                <c:pt idx="22">
                  <c:v>1.310352645305124</c:v>
                </c:pt>
                <c:pt idx="23">
                  <c:v>1.0530770267937251</c:v>
                </c:pt>
                <c:pt idx="24">
                  <c:v>1.2146595369888562</c:v>
                </c:pt>
                <c:pt idx="25">
                  <c:v>1.0944194491297299</c:v>
                </c:pt>
                <c:pt idx="26">
                  <c:v>1.0913576677550529</c:v>
                </c:pt>
                <c:pt idx="27">
                  <c:v>1.05597481579078</c:v>
                </c:pt>
                <c:pt idx="28">
                  <c:v>0.98677326236971985</c:v>
                </c:pt>
                <c:pt idx="29">
                  <c:v>1.0314403445796498</c:v>
                </c:pt>
                <c:pt idx="30">
                  <c:v>1.1310861648882102</c:v>
                </c:pt>
                <c:pt idx="31">
                  <c:v>1.0504229445850601</c:v>
                </c:pt>
                <c:pt idx="32">
                  <c:v>1.0405795231236399</c:v>
                </c:pt>
                <c:pt idx="33">
                  <c:v>1.11554971608784</c:v>
                </c:pt>
                <c:pt idx="34">
                  <c:v>1.1393023138237901</c:v>
                </c:pt>
                <c:pt idx="35">
                  <c:v>1.1126955627344</c:v>
                </c:pt>
                <c:pt idx="36">
                  <c:v>1.136292445834143</c:v>
                </c:pt>
                <c:pt idx="37">
                  <c:v>1.0358316853004399</c:v>
                </c:pt>
                <c:pt idx="38">
                  <c:v>1.1442502482341401</c:v>
                </c:pt>
                <c:pt idx="39">
                  <c:v>1.1456888947006001</c:v>
                </c:pt>
                <c:pt idx="40">
                  <c:v>1.0910425795890688</c:v>
                </c:pt>
                <c:pt idx="41">
                  <c:v>1.1378681461588962</c:v>
                </c:pt>
                <c:pt idx="42">
                  <c:v>1.1955287591599411</c:v>
                </c:pt>
                <c:pt idx="43">
                  <c:v>1.1549217488392598</c:v>
                </c:pt>
                <c:pt idx="44">
                  <c:v>1.2088914103388761</c:v>
                </c:pt>
                <c:pt idx="45">
                  <c:v>1.1724399712718481</c:v>
                </c:pt>
                <c:pt idx="46">
                  <c:v>1.0704225324050298</c:v>
                </c:pt>
                <c:pt idx="47">
                  <c:v>1.2349558742962201</c:v>
                </c:pt>
                <c:pt idx="48">
                  <c:v>1.1903958027885</c:v>
                </c:pt>
                <c:pt idx="49">
                  <c:v>1.19620631636095</c:v>
                </c:pt>
                <c:pt idx="50">
                  <c:v>1.1867724396943902</c:v>
                </c:pt>
                <c:pt idx="51">
                  <c:v>1.21258691765967</c:v>
                </c:pt>
                <c:pt idx="52">
                  <c:v>1.1452886027384501</c:v>
                </c:pt>
                <c:pt idx="53">
                  <c:v>1.2119465773809219</c:v>
                </c:pt>
                <c:pt idx="54">
                  <c:v>1.24780156716702</c:v>
                </c:pt>
                <c:pt idx="55">
                  <c:v>1.319737484623865</c:v>
                </c:pt>
                <c:pt idx="56">
                  <c:v>1.417162666623379</c:v>
                </c:pt>
                <c:pt idx="57">
                  <c:v>1.5273226598714429</c:v>
                </c:pt>
                <c:pt idx="58">
                  <c:v>1.7660336543552362</c:v>
                </c:pt>
                <c:pt idx="59">
                  <c:v>1.711875486018295</c:v>
                </c:pt>
                <c:pt idx="60">
                  <c:v>1.7693911322641249</c:v>
                </c:pt>
                <c:pt idx="61">
                  <c:v>1.7637335242728251</c:v>
                </c:pt>
                <c:pt idx="62">
                  <c:v>1.9887797883114191</c:v>
                </c:pt>
                <c:pt idx="63">
                  <c:v>2.0081324335686102</c:v>
                </c:pt>
                <c:pt idx="64">
                  <c:v>1.842643476511733</c:v>
                </c:pt>
                <c:pt idx="65">
                  <c:v>1.809174092192938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15-45CE-86A9-588A67C0C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681024"/>
        <c:axId val="893673344"/>
      </c:areaChart>
      <c:areaChart>
        <c:grouping val="stacked"/>
        <c:varyColors val="0"/>
        <c:ser>
          <c:idx val="2"/>
          <c:order val="2"/>
          <c:tx>
            <c:v>base68</c:v>
          </c:tx>
          <c:spPr>
            <a:noFill/>
            <a:ln w="25400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A5A5A5"/>
                  </a:solidFill>
                </a14:hiddenFill>
              </a:ext>
            </a:extLst>
          </c:spP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Chart'!$W$2:$W$67</c:f>
              <c:numCache>
                <c:formatCode>General</c:formatCode>
                <c:ptCount val="66"/>
                <c:pt idx="0">
                  <c:v>2.05005795710959</c:v>
                </c:pt>
                <c:pt idx="1">
                  <c:v>1.837871002678662</c:v>
                </c:pt>
                <c:pt idx="2">
                  <c:v>1.9899848434671599</c:v>
                </c:pt>
                <c:pt idx="3">
                  <c:v>2.0096298523618552</c:v>
                </c:pt>
                <c:pt idx="4">
                  <c:v>1.627494237969211</c:v>
                </c:pt>
                <c:pt idx="5">
                  <c:v>1.711848993257453</c:v>
                </c:pt>
                <c:pt idx="6">
                  <c:v>1.720970383798742</c:v>
                </c:pt>
                <c:pt idx="7">
                  <c:v>1.6017359339780719</c:v>
                </c:pt>
                <c:pt idx="8">
                  <c:v>1.6682110124395551</c:v>
                </c:pt>
                <c:pt idx="9">
                  <c:v>1.7196329903484431</c:v>
                </c:pt>
                <c:pt idx="10">
                  <c:v>1.5707867510700941</c:v>
                </c:pt>
                <c:pt idx="11">
                  <c:v>1.5724238463495022</c:v>
                </c:pt>
                <c:pt idx="12">
                  <c:v>1.7209996481846499</c:v>
                </c:pt>
                <c:pt idx="13">
                  <c:v>1.824024516480995</c:v>
                </c:pt>
                <c:pt idx="14">
                  <c:v>1.7533575215164459</c:v>
                </c:pt>
                <c:pt idx="15">
                  <c:v>1.6894433324871301</c:v>
                </c:pt>
                <c:pt idx="16">
                  <c:v>1.503805780654148</c:v>
                </c:pt>
                <c:pt idx="17">
                  <c:v>1.46872297745576</c:v>
                </c:pt>
                <c:pt idx="18">
                  <c:v>1.2678387938596101</c:v>
                </c:pt>
                <c:pt idx="19">
                  <c:v>1.0649166790743501</c:v>
                </c:pt>
                <c:pt idx="20">
                  <c:v>1.0902159877559801</c:v>
                </c:pt>
                <c:pt idx="21">
                  <c:v>1.1129779039234999</c:v>
                </c:pt>
                <c:pt idx="22">
                  <c:v>1.1419176392150601</c:v>
                </c:pt>
                <c:pt idx="23">
                  <c:v>0.97531697071358003</c:v>
                </c:pt>
                <c:pt idx="24">
                  <c:v>0.83676368674995993</c:v>
                </c:pt>
                <c:pt idx="25">
                  <c:v>0.56396546469986997</c:v>
                </c:pt>
                <c:pt idx="26">
                  <c:v>0.69832345961198006</c:v>
                </c:pt>
                <c:pt idx="27">
                  <c:v>0.5169344047231601</c:v>
                </c:pt>
                <c:pt idx="28">
                  <c:v>0.41898327294172022</c:v>
                </c:pt>
                <c:pt idx="29">
                  <c:v>0.55266879245837996</c:v>
                </c:pt>
                <c:pt idx="30">
                  <c:v>0.35563068600787018</c:v>
                </c:pt>
                <c:pt idx="31">
                  <c:v>0.49078614435914991</c:v>
                </c:pt>
                <c:pt idx="32">
                  <c:v>0.38110384077931014</c:v>
                </c:pt>
                <c:pt idx="33">
                  <c:v>0.42311152213054992</c:v>
                </c:pt>
                <c:pt idx="34">
                  <c:v>0.42405397594247995</c:v>
                </c:pt>
                <c:pt idx="35">
                  <c:v>0.54117098459384994</c:v>
                </c:pt>
                <c:pt idx="36">
                  <c:v>0.62828719900986996</c:v>
                </c:pt>
                <c:pt idx="37">
                  <c:v>0.60514314587127993</c:v>
                </c:pt>
                <c:pt idx="38">
                  <c:v>0.3776212296305399</c:v>
                </c:pt>
                <c:pt idx="39">
                  <c:v>0.46124223122631003</c:v>
                </c:pt>
                <c:pt idx="40">
                  <c:v>0.63193214789672991</c:v>
                </c:pt>
                <c:pt idx="41">
                  <c:v>0.6336786929481999</c:v>
                </c:pt>
                <c:pt idx="42">
                  <c:v>0.7661776159731899</c:v>
                </c:pt>
                <c:pt idx="43">
                  <c:v>0.7904547344114401</c:v>
                </c:pt>
                <c:pt idx="44">
                  <c:v>0.69276448218433995</c:v>
                </c:pt>
                <c:pt idx="45">
                  <c:v>0.67838526456306991</c:v>
                </c:pt>
                <c:pt idx="46">
                  <c:v>0.29559000673775992</c:v>
                </c:pt>
                <c:pt idx="47">
                  <c:v>0.47378739532795988</c:v>
                </c:pt>
                <c:pt idx="48">
                  <c:v>0.33453693519760996</c:v>
                </c:pt>
                <c:pt idx="49">
                  <c:v>0.28562116485680011</c:v>
                </c:pt>
                <c:pt idx="50">
                  <c:v>0.36276380243880002</c:v>
                </c:pt>
                <c:pt idx="51">
                  <c:v>0.36739108285641997</c:v>
                </c:pt>
                <c:pt idx="52">
                  <c:v>0.31411959963388991</c:v>
                </c:pt>
                <c:pt idx="53">
                  <c:v>0.74439459087694004</c:v>
                </c:pt>
                <c:pt idx="54">
                  <c:v>0.66396128039286006</c:v>
                </c:pt>
                <c:pt idx="55">
                  <c:v>0.67930344377324992</c:v>
                </c:pt>
                <c:pt idx="56">
                  <c:v>0.91502145400663992</c:v>
                </c:pt>
                <c:pt idx="57">
                  <c:v>1.2681809313018899</c:v>
                </c:pt>
                <c:pt idx="58">
                  <c:v>1.58399994139262</c:v>
                </c:pt>
                <c:pt idx="59">
                  <c:v>1.6026930848378029</c:v>
                </c:pt>
                <c:pt idx="60">
                  <c:v>1.7537200777022841</c:v>
                </c:pt>
                <c:pt idx="61">
                  <c:v>1.864723044149071</c:v>
                </c:pt>
                <c:pt idx="62">
                  <c:v>2.0251673264978312</c:v>
                </c:pt>
                <c:pt idx="63">
                  <c:v>2.0802060523422439</c:v>
                </c:pt>
                <c:pt idx="64">
                  <c:v>1.8586989607289661</c:v>
                </c:pt>
                <c:pt idx="65">
                  <c:v>1.857720295902221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15-45CE-86A9-588A67C0C63E}"/>
            </c:ext>
          </c:extLst>
        </c:ser>
        <c:ser>
          <c:idx val="3"/>
          <c:order val="3"/>
          <c:tx>
            <c:v>band68</c:v>
          </c:tx>
          <c:spPr>
            <a:solidFill>
              <a:srgbClr val="AAAAAA"/>
            </a:solidFill>
            <a:ln w="25400">
              <a:noFill/>
            </a:ln>
          </c:spP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Chart'!$X$2:$X$67</c:f>
              <c:numCache>
                <c:formatCode>General</c:formatCode>
                <c:ptCount val="66"/>
                <c:pt idx="0">
                  <c:v>0.78614528160894204</c:v>
                </c:pt>
                <c:pt idx="1">
                  <c:v>0.75541402140495362</c:v>
                </c:pt>
                <c:pt idx="2">
                  <c:v>0.74994581046055298</c:v>
                </c:pt>
                <c:pt idx="3">
                  <c:v>0.73441084905892695</c:v>
                </c:pt>
                <c:pt idx="4">
                  <c:v>0.66719055985927</c:v>
                </c:pt>
                <c:pt idx="5">
                  <c:v>0.66639468250381495</c:v>
                </c:pt>
                <c:pt idx="6">
                  <c:v>0.662530767255745</c:v>
                </c:pt>
                <c:pt idx="7">
                  <c:v>0.65290981058313402</c:v>
                </c:pt>
                <c:pt idx="8">
                  <c:v>0.66800073723132192</c:v>
                </c:pt>
                <c:pt idx="9">
                  <c:v>0.59470224696221907</c:v>
                </c:pt>
                <c:pt idx="10">
                  <c:v>0.5730344926338149</c:v>
                </c:pt>
                <c:pt idx="11">
                  <c:v>0.59150403785132499</c:v>
                </c:pt>
                <c:pt idx="12">
                  <c:v>0.61046364018347898</c:v>
                </c:pt>
                <c:pt idx="13">
                  <c:v>0.565132179840514</c:v>
                </c:pt>
                <c:pt idx="14">
                  <c:v>0.52774726890183199</c:v>
                </c:pt>
                <c:pt idx="15">
                  <c:v>0.56446363310360104</c:v>
                </c:pt>
                <c:pt idx="16">
                  <c:v>0.55450480007251701</c:v>
                </c:pt>
                <c:pt idx="17">
                  <c:v>0.58565922277726901</c:v>
                </c:pt>
                <c:pt idx="18">
                  <c:v>0.54129929920791697</c:v>
                </c:pt>
                <c:pt idx="19">
                  <c:v>0.60362181451792396</c:v>
                </c:pt>
                <c:pt idx="20">
                  <c:v>0.55888464825794493</c:v>
                </c:pt>
                <c:pt idx="21">
                  <c:v>0.64238100241505502</c:v>
                </c:pt>
                <c:pt idx="22">
                  <c:v>0.59948757694625798</c:v>
                </c:pt>
                <c:pt idx="23">
                  <c:v>0.61039007052890393</c:v>
                </c:pt>
                <c:pt idx="24">
                  <c:v>0.58562406152676005</c:v>
                </c:pt>
                <c:pt idx="25">
                  <c:v>0.59326430314479994</c:v>
                </c:pt>
                <c:pt idx="26">
                  <c:v>0.58253805445147</c:v>
                </c:pt>
                <c:pt idx="27">
                  <c:v>0.56236639176255987</c:v>
                </c:pt>
                <c:pt idx="28">
                  <c:v>0.53476617039850982</c:v>
                </c:pt>
                <c:pt idx="29">
                  <c:v>0.52253547370219011</c:v>
                </c:pt>
                <c:pt idx="30">
                  <c:v>0.51832424016206979</c:v>
                </c:pt>
                <c:pt idx="31">
                  <c:v>0.5320377506593601</c:v>
                </c:pt>
                <c:pt idx="32">
                  <c:v>0.62351944608456988</c:v>
                </c:pt>
                <c:pt idx="33">
                  <c:v>0.61524667525329013</c:v>
                </c:pt>
                <c:pt idx="34">
                  <c:v>0.67046899917417013</c:v>
                </c:pt>
                <c:pt idx="35">
                  <c:v>0.6284852416194</c:v>
                </c:pt>
                <c:pt idx="36">
                  <c:v>0.57043928026555002</c:v>
                </c:pt>
                <c:pt idx="37">
                  <c:v>0.59998485638387011</c:v>
                </c:pt>
                <c:pt idx="38">
                  <c:v>0.5619480405808901</c:v>
                </c:pt>
                <c:pt idx="39">
                  <c:v>0.60186662675187996</c:v>
                </c:pt>
                <c:pt idx="40">
                  <c:v>0.56683804511715019</c:v>
                </c:pt>
                <c:pt idx="41">
                  <c:v>0.56484924475633003</c:v>
                </c:pt>
                <c:pt idx="42">
                  <c:v>0.53682719941424017</c:v>
                </c:pt>
                <c:pt idx="43">
                  <c:v>0.59568701507685984</c:v>
                </c:pt>
                <c:pt idx="44">
                  <c:v>0.56439234075044009</c:v>
                </c:pt>
                <c:pt idx="45">
                  <c:v>0.58040030141816001</c:v>
                </c:pt>
                <c:pt idx="46">
                  <c:v>0.60504851965765005</c:v>
                </c:pt>
                <c:pt idx="47">
                  <c:v>0.57661833591965017</c:v>
                </c:pt>
                <c:pt idx="48">
                  <c:v>0.59307647016831</c:v>
                </c:pt>
                <c:pt idx="49">
                  <c:v>0.64186429929721989</c:v>
                </c:pt>
                <c:pt idx="50">
                  <c:v>0.58009973570409001</c:v>
                </c:pt>
                <c:pt idx="51">
                  <c:v>0.59040880897352999</c:v>
                </c:pt>
                <c:pt idx="52">
                  <c:v>0.56955193086107014</c:v>
                </c:pt>
                <c:pt idx="53">
                  <c:v>0.60177576022427992</c:v>
                </c:pt>
                <c:pt idx="54">
                  <c:v>0.65704392630268993</c:v>
                </c:pt>
                <c:pt idx="55">
                  <c:v>0.70244168258118012</c:v>
                </c:pt>
                <c:pt idx="56">
                  <c:v>0.73212257953112003</c:v>
                </c:pt>
                <c:pt idx="57">
                  <c:v>0.8528760180793391</c:v>
                </c:pt>
                <c:pt idx="58">
                  <c:v>0.84924875579357451</c:v>
                </c:pt>
                <c:pt idx="59">
                  <c:v>0.80826757649584302</c:v>
                </c:pt>
                <c:pt idx="60">
                  <c:v>0.85455137417822002</c:v>
                </c:pt>
                <c:pt idx="61">
                  <c:v>0.85337849121385101</c:v>
                </c:pt>
                <c:pt idx="62">
                  <c:v>0.84770827237023805</c:v>
                </c:pt>
                <c:pt idx="63">
                  <c:v>0.86029110639611006</c:v>
                </c:pt>
                <c:pt idx="64">
                  <c:v>0.92272663010006006</c:v>
                </c:pt>
                <c:pt idx="65">
                  <c:v>0.90733397506175795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15-45CE-86A9-588A67C0C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682464"/>
        <c:axId val="893667584"/>
      </c:areaChart>
      <c:lineChart>
        <c:grouping val="standard"/>
        <c:varyColors val="0"/>
        <c:ser>
          <c:idx val="4"/>
          <c:order val="4"/>
          <c:tx>
            <c:v>mean</c:v>
          </c:tx>
          <c:spPr>
            <a:ln w="254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Chart'!$Y$2:$Y$67</c:f>
              <c:numCache>
                <c:formatCode>General</c:formatCode>
                <c:ptCount val="66"/>
                <c:pt idx="0">
                  <c:v>2.4284802038296789</c:v>
                </c:pt>
                <c:pt idx="1">
                  <c:v>2.2331177226368459</c:v>
                </c:pt>
                <c:pt idx="2">
                  <c:v>2.338855322430645</c:v>
                </c:pt>
                <c:pt idx="3">
                  <c:v>2.3651210834522818</c:v>
                </c:pt>
                <c:pt idx="4">
                  <c:v>1.9828403742689629</c:v>
                </c:pt>
                <c:pt idx="5">
                  <c:v>2.040543687639619</c:v>
                </c:pt>
                <c:pt idx="6">
                  <c:v>2.0530072126941801</c:v>
                </c:pt>
                <c:pt idx="7">
                  <c:v>1.92856391526592</c:v>
                </c:pt>
                <c:pt idx="8">
                  <c:v>1.9751131703493718</c:v>
                </c:pt>
                <c:pt idx="9">
                  <c:v>2.0025262797766219</c:v>
                </c:pt>
                <c:pt idx="10">
                  <c:v>1.85025063279519</c:v>
                </c:pt>
                <c:pt idx="11">
                  <c:v>1.8461371495147409</c:v>
                </c:pt>
                <c:pt idx="12">
                  <c:v>2.0236032557104302</c:v>
                </c:pt>
                <c:pt idx="13">
                  <c:v>2.0961225608086931</c:v>
                </c:pt>
                <c:pt idx="14">
                  <c:v>2.0184161497176709</c:v>
                </c:pt>
                <c:pt idx="15">
                  <c:v>1.9687506990933641</c:v>
                </c:pt>
                <c:pt idx="16">
                  <c:v>1.773064580404027</c:v>
                </c:pt>
                <c:pt idx="17">
                  <c:v>1.747951345622337</c:v>
                </c:pt>
                <c:pt idx="18">
                  <c:v>1.5660117174510981</c:v>
                </c:pt>
                <c:pt idx="19">
                  <c:v>1.3517847032763499</c:v>
                </c:pt>
                <c:pt idx="20">
                  <c:v>1.37756702074186</c:v>
                </c:pt>
                <c:pt idx="21">
                  <c:v>1.4280538169224299</c:v>
                </c:pt>
                <c:pt idx="22">
                  <c:v>1.4151439717675001</c:v>
                </c:pt>
                <c:pt idx="23">
                  <c:v>1.27728945046593</c:v>
                </c:pt>
                <c:pt idx="24">
                  <c:v>1.1148020963554801</c:v>
                </c:pt>
                <c:pt idx="25">
                  <c:v>0.87245600182642002</c:v>
                </c:pt>
                <c:pt idx="26">
                  <c:v>0.97938907063784009</c:v>
                </c:pt>
                <c:pt idx="27">
                  <c:v>0.79340429515003996</c:v>
                </c:pt>
                <c:pt idx="28">
                  <c:v>0.67521251945847993</c:v>
                </c:pt>
                <c:pt idx="29">
                  <c:v>0.79662964420348992</c:v>
                </c:pt>
                <c:pt idx="30">
                  <c:v>0.61534753047066992</c:v>
                </c:pt>
                <c:pt idx="31">
                  <c:v>0.75880649944070999</c:v>
                </c:pt>
                <c:pt idx="32">
                  <c:v>0.68751736292924992</c:v>
                </c:pt>
                <c:pt idx="33">
                  <c:v>0.70670809197329998</c:v>
                </c:pt>
                <c:pt idx="34">
                  <c:v>0.76119101926358002</c:v>
                </c:pt>
                <c:pt idx="35">
                  <c:v>0.84363795649791995</c:v>
                </c:pt>
                <c:pt idx="36">
                  <c:v>0.93096728960048991</c:v>
                </c:pt>
                <c:pt idx="37">
                  <c:v>0.8926142350397599</c:v>
                </c:pt>
                <c:pt idx="38">
                  <c:v>0.67193626520423999</c:v>
                </c:pt>
                <c:pt idx="39">
                  <c:v>0.77579601225688011</c:v>
                </c:pt>
                <c:pt idx="40">
                  <c:v>0.90926851850710011</c:v>
                </c:pt>
                <c:pt idx="41">
                  <c:v>0.92423917550796997</c:v>
                </c:pt>
                <c:pt idx="42">
                  <c:v>1.04023750192898</c:v>
                </c:pt>
                <c:pt idx="43">
                  <c:v>1.11030723497364</c:v>
                </c:pt>
                <c:pt idx="44">
                  <c:v>0.97156166095494001</c:v>
                </c:pt>
                <c:pt idx="45">
                  <c:v>0.9905838492677701</c:v>
                </c:pt>
                <c:pt idx="46">
                  <c:v>0.6018757240436301</c:v>
                </c:pt>
                <c:pt idx="47">
                  <c:v>0.78308320641086993</c:v>
                </c:pt>
                <c:pt idx="48">
                  <c:v>0.64564716977459002</c:v>
                </c:pt>
                <c:pt idx="49">
                  <c:v>0.6145117886401299</c:v>
                </c:pt>
                <c:pt idx="50">
                  <c:v>0.64403994250357011</c:v>
                </c:pt>
                <c:pt idx="51">
                  <c:v>0.64060745289618004</c:v>
                </c:pt>
                <c:pt idx="52">
                  <c:v>0.60381962154070989</c:v>
                </c:pt>
                <c:pt idx="53">
                  <c:v>1.0300055467170799</c:v>
                </c:pt>
                <c:pt idx="54">
                  <c:v>0.99375716379411005</c:v>
                </c:pt>
                <c:pt idx="55">
                  <c:v>1.0363764249480001</c:v>
                </c:pt>
                <c:pt idx="56">
                  <c:v>1.2869109624000099</c:v>
                </c:pt>
                <c:pt idx="57">
                  <c:v>1.6790033252480159</c:v>
                </c:pt>
                <c:pt idx="58">
                  <c:v>1.960742430148267</c:v>
                </c:pt>
                <c:pt idx="59">
                  <c:v>1.9994233022344159</c:v>
                </c:pt>
                <c:pt idx="60">
                  <c:v>2.1716034497924301</c:v>
                </c:pt>
                <c:pt idx="61">
                  <c:v>2.2862931512020421</c:v>
                </c:pt>
                <c:pt idx="62">
                  <c:v>2.4692940468554458</c:v>
                </c:pt>
                <c:pt idx="63">
                  <c:v>2.507634664017822</c:v>
                </c:pt>
                <c:pt idx="64">
                  <c:v>2.2977247995649348</c:v>
                </c:pt>
                <c:pt idx="65">
                  <c:v>2.3242553170438089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15-45CE-86A9-588A67C0C63E}"/>
            </c:ext>
          </c:extLst>
        </c:ser>
        <c:ser>
          <c:idx val="5"/>
          <c:order val="5"/>
          <c:tx>
            <c:v>zero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Chart'!$AA$2:$AA$67</c:f>
              <c:numCache>
                <c:formatCode>General</c:formatCode>
                <c:ptCount val="66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  <c:pt idx="61">
                  <c:v>2.5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15-45CE-86A9-588A67C0C63E}"/>
            </c:ext>
          </c:extLst>
        </c:ser>
        <c:ser>
          <c:idx val="7"/>
          <c:order val="7"/>
          <c:tx>
            <c:strRef>
              <c:f>'rstar_confidence bands Chart'!$Z$1</c:f>
              <c:strCache>
                <c:ptCount val="1"/>
                <c:pt idx="0">
                  <c:v>HLW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'rstar_confidence bands Chart'!$AB$2:$AB$67</c:f>
              <c:numCache>
                <c:formatCode>General</c:formatCode>
                <c:ptCount val="66"/>
                <c:pt idx="0">
                  <c:v>2008</c:v>
                </c:pt>
                <c:pt idx="8">
                  <c:v>2010</c:v>
                </c:pt>
                <c:pt idx="16">
                  <c:v>2012</c:v>
                </c:pt>
                <c:pt idx="24">
                  <c:v>2014</c:v>
                </c:pt>
                <c:pt idx="32">
                  <c:v>2016</c:v>
                </c:pt>
                <c:pt idx="40">
                  <c:v>2018</c:v>
                </c:pt>
                <c:pt idx="48">
                  <c:v>2020</c:v>
                </c:pt>
                <c:pt idx="56">
                  <c:v>2022</c:v>
                </c:pt>
                <c:pt idx="64">
                  <c:v>2024</c:v>
                </c:pt>
              </c:numCache>
            </c:numRef>
          </c:cat>
          <c:val>
            <c:numRef>
              <c:f>'rstar_confidence bands Chart'!$Z$2:$Z$67</c:f>
              <c:numCache>
                <c:formatCode>General</c:formatCode>
                <c:ptCount val="66"/>
                <c:pt idx="0">
                  <c:v>4.9656261467620402</c:v>
                </c:pt>
                <c:pt idx="1">
                  <c:v>4.5535391943848902</c:v>
                </c:pt>
                <c:pt idx="2">
                  <c:v>4.4233333313768002</c:v>
                </c:pt>
                <c:pt idx="3">
                  <c:v>3.8712864825943401</c:v>
                </c:pt>
                <c:pt idx="4">
                  <c:v>3.1580415945014062</c:v>
                </c:pt>
                <c:pt idx="5">
                  <c:v>3.226027987210851</c:v>
                </c:pt>
                <c:pt idx="6">
                  <c:v>3.3070002026963827</c:v>
                </c:pt>
                <c:pt idx="7">
                  <c:v>3.3801408320622892</c:v>
                </c:pt>
                <c:pt idx="8">
                  <c:v>3.4411027107103549</c:v>
                </c:pt>
                <c:pt idx="9">
                  <c:v>3.5690729635256999</c:v>
                </c:pt>
                <c:pt idx="10">
                  <c:v>3.6481379227252901</c:v>
                </c:pt>
                <c:pt idx="11">
                  <c:v>3.62968026119092</c:v>
                </c:pt>
                <c:pt idx="12">
                  <c:v>3.8066658677546403</c:v>
                </c:pt>
                <c:pt idx="13">
                  <c:v>3.7994991253289303</c:v>
                </c:pt>
                <c:pt idx="14">
                  <c:v>3.53817999163893</c:v>
                </c:pt>
                <c:pt idx="15">
                  <c:v>3.6106378380610202</c:v>
                </c:pt>
                <c:pt idx="16">
                  <c:v>3.4113333664374461</c:v>
                </c:pt>
                <c:pt idx="17">
                  <c:v>3.3506207860616071</c:v>
                </c:pt>
                <c:pt idx="18">
                  <c:v>3.1639479981872221</c:v>
                </c:pt>
                <c:pt idx="19">
                  <c:v>3.1918954268963979</c:v>
                </c:pt>
                <c:pt idx="20">
                  <c:v>2.9524478756515888</c:v>
                </c:pt>
                <c:pt idx="21">
                  <c:v>3.049177042905423</c:v>
                </c:pt>
                <c:pt idx="22">
                  <c:v>2.9456709930232599</c:v>
                </c:pt>
                <c:pt idx="23">
                  <c:v>2.758896605210738</c:v>
                </c:pt>
                <c:pt idx="24">
                  <c:v>2.8506035561522518</c:v>
                </c:pt>
                <c:pt idx="25">
                  <c:v>2.651597135452914</c:v>
                </c:pt>
                <c:pt idx="26">
                  <c:v>2.716756617638175</c:v>
                </c:pt>
                <c:pt idx="27">
                  <c:v>2.7299127316189922</c:v>
                </c:pt>
                <c:pt idx="28">
                  <c:v>2.860004339170553</c:v>
                </c:pt>
                <c:pt idx="29">
                  <c:v>2.9432004392393729</c:v>
                </c:pt>
                <c:pt idx="30">
                  <c:v>2.9019126671602811</c:v>
                </c:pt>
                <c:pt idx="31">
                  <c:v>2.9643230298793899</c:v>
                </c:pt>
                <c:pt idx="32">
                  <c:v>2.79390945215453</c:v>
                </c:pt>
                <c:pt idx="33">
                  <c:v>2.8052549616405229</c:v>
                </c:pt>
                <c:pt idx="34">
                  <c:v>2.8776956229314301</c:v>
                </c:pt>
                <c:pt idx="35">
                  <c:v>2.9502906067528469</c:v>
                </c:pt>
                <c:pt idx="36">
                  <c:v>3.1150391482017241</c:v>
                </c:pt>
                <c:pt idx="37">
                  <c:v>3.1158675326876528</c:v>
                </c:pt>
                <c:pt idx="38">
                  <c:v>3.1448833848712741</c:v>
                </c:pt>
                <c:pt idx="39">
                  <c:v>3.1240046285517029</c:v>
                </c:pt>
                <c:pt idx="40">
                  <c:v>3.0693517122053642</c:v>
                </c:pt>
                <c:pt idx="41">
                  <c:v>3.1190620297371381</c:v>
                </c:pt>
                <c:pt idx="42">
                  <c:v>2.9981324523438579</c:v>
                </c:pt>
                <c:pt idx="43">
                  <c:v>2.936350093626813</c:v>
                </c:pt>
                <c:pt idx="44">
                  <c:v>2.9687527364896642</c:v>
                </c:pt>
                <c:pt idx="45">
                  <c:v>3.069358123390717</c:v>
                </c:pt>
                <c:pt idx="46">
                  <c:v>3.0522291979544018</c:v>
                </c:pt>
                <c:pt idx="47">
                  <c:v>2.9162090792108568</c:v>
                </c:pt>
                <c:pt idx="48">
                  <c:v>2.6420848733668891</c:v>
                </c:pt>
                <c:pt idx="49">
                  <c:v>2.632070526413814</c:v>
                </c:pt>
                <c:pt idx="50">
                  <c:v>2.645351325599191</c:v>
                </c:pt>
                <c:pt idx="51">
                  <c:v>2.6403323185284031</c:v>
                </c:pt>
                <c:pt idx="52">
                  <c:v>2.874580548056537</c:v>
                </c:pt>
                <c:pt idx="53">
                  <c:v>2.7499110567019609</c:v>
                </c:pt>
                <c:pt idx="54">
                  <c:v>2.7249757728881669</c:v>
                </c:pt>
                <c:pt idx="55">
                  <c:v>2.8356626114169021</c:v>
                </c:pt>
                <c:pt idx="56">
                  <c:v>3.064923245361745</c:v>
                </c:pt>
                <c:pt idx="57">
                  <c:v>3.065458720397769</c:v>
                </c:pt>
                <c:pt idx="58">
                  <c:v>3.2236262480278732</c:v>
                </c:pt>
                <c:pt idx="59">
                  <c:v>3.354285802404616</c:v>
                </c:pt>
                <c:pt idx="60">
                  <c:v>3.2996086824708271</c:v>
                </c:pt>
                <c:pt idx="61">
                  <c:v>3.110699291901299</c:v>
                </c:pt>
                <c:pt idx="62">
                  <c:v>2.913604222124468</c:v>
                </c:pt>
                <c:pt idx="63">
                  <c:v>2.7408248111741962</c:v>
                </c:pt>
                <c:pt idx="64">
                  <c:v>2.7326620118821858</c:v>
                </c:pt>
                <c:pt idx="65">
                  <c:v>2.5779748960778721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15-45CE-86A9-588A67C0C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681024"/>
        <c:axId val="893673344"/>
      </c:lineChart>
      <c:scatterChart>
        <c:scatterStyle val="lineMarker"/>
        <c:varyColors val="0"/>
        <c:ser>
          <c:idx val="6"/>
          <c:order val="6"/>
          <c:tx>
            <c:v>ylabels</c:v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-2.5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0415-45CE-86A9-588A67C0C6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-2.0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0415-45CE-86A9-588A67C0C6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-1.5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0415-45CE-86A9-588A67C0C63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-1.0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0415-45CE-86A9-588A67C0C6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-0.5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0415-45CE-86A9-588A67C0C63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0.0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0415-45CE-86A9-588A67C0C63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0.5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0415-45CE-86A9-588A67C0C63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1.0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0415-45CE-86A9-588A67C0C63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0415-45CE-86A9-588A67C0C63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2.0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0415-45CE-86A9-588A67C0C63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2.5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0415-45CE-86A9-588A67C0C6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xVal>
          <c:yVal>
            <c:numLit>
              <c:formatCode>General</c:formatCode>
              <c:ptCount val="11"/>
              <c:pt idx="0">
                <c:v>0</c:v>
              </c:pt>
              <c:pt idx="1">
                <c:v>0.5</c:v>
              </c:pt>
              <c:pt idx="2">
                <c:v>1</c:v>
              </c:pt>
              <c:pt idx="3">
                <c:v>1.5</c:v>
              </c:pt>
              <c:pt idx="4">
                <c:v>2</c:v>
              </c:pt>
              <c:pt idx="5">
                <c:v>2.5</c:v>
              </c:pt>
              <c:pt idx="6">
                <c:v>3</c:v>
              </c:pt>
              <c:pt idx="7">
                <c:v>3.5</c:v>
              </c:pt>
              <c:pt idx="8">
                <c:v>4</c:v>
              </c:pt>
              <c:pt idx="9">
                <c:v>4.5</c:v>
              </c:pt>
              <c:pt idx="1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2-0415-45CE-86A9-588A67C0C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681024"/>
        <c:axId val="893673344"/>
      </c:scatterChart>
      <c:catAx>
        <c:axId val="89368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893673344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893673344"/>
        <c:scaling>
          <c:orientation val="minMax"/>
          <c:max val="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layout>
            <c:manualLayout>
              <c:xMode val="edge"/>
              <c:yMode val="edge"/>
              <c:x val="1.2343961168840963E-2"/>
              <c:y val="0.3227260654918136"/>
            </c:manualLayout>
          </c:layout>
          <c:overlay val="0"/>
        </c:title>
        <c:numFmt formatCode="General" sourceLinked="1"/>
        <c:majorTickMark val="out"/>
        <c:minorTickMark val="none"/>
        <c:tickLblPos val="none"/>
        <c:crossAx val="893681024"/>
        <c:crossesAt val="2"/>
        <c:crossBetween val="between"/>
        <c:majorUnit val="0.5"/>
      </c:valAx>
      <c:valAx>
        <c:axId val="893667584"/>
        <c:scaling>
          <c:orientation val="minMax"/>
          <c:max val="5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893682464"/>
        <c:crosses val="max"/>
        <c:crossBetween val="between"/>
        <c:majorUnit val="0.5"/>
      </c:valAx>
      <c:catAx>
        <c:axId val="89368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3667584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EA_5yExpectedAveRealRateGap!$AJ$1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EA_5yExpectedAveRealRateGap!$A$2:$A$75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EA_5yExpectedAveRealRateGap!$AJ$2:$AJ$75</c:f>
              <c:numCache>
                <c:formatCode>General</c:formatCode>
                <c:ptCount val="74"/>
                <c:pt idx="0">
                  <c:v>-0.333461054608436</c:v>
                </c:pt>
                <c:pt idx="1">
                  <c:v>-0.409533868779835</c:v>
                </c:pt>
                <c:pt idx="2">
                  <c:v>-0.36328570722808001</c:v>
                </c:pt>
                <c:pt idx="3">
                  <c:v>-0.430304365789069</c:v>
                </c:pt>
                <c:pt idx="4">
                  <c:v>-0.428908113348898</c:v>
                </c:pt>
                <c:pt idx="5">
                  <c:v>-0.27359748589503702</c:v>
                </c:pt>
                <c:pt idx="6">
                  <c:v>-0.24823037970134901</c:v>
                </c:pt>
                <c:pt idx="7">
                  <c:v>-0.10745230757846</c:v>
                </c:pt>
                <c:pt idx="8">
                  <c:v>3.0648321934691601E-2</c:v>
                </c:pt>
                <c:pt idx="9">
                  <c:v>-1.4763185485294201E-2</c:v>
                </c:pt>
                <c:pt idx="10">
                  <c:v>-1.96537837348616E-2</c:v>
                </c:pt>
                <c:pt idx="11">
                  <c:v>-2.2555056235489701E-2</c:v>
                </c:pt>
                <c:pt idx="12">
                  <c:v>-8.9604657247233599E-2</c:v>
                </c:pt>
                <c:pt idx="13">
                  <c:v>-0.10883277948461199</c:v>
                </c:pt>
                <c:pt idx="14">
                  <c:v>-0.105893104460261</c:v>
                </c:pt>
                <c:pt idx="15">
                  <c:v>-0.134031115825923</c:v>
                </c:pt>
                <c:pt idx="16">
                  <c:v>-0.123950204857737</c:v>
                </c:pt>
                <c:pt idx="17">
                  <c:v>-0.107941301558133</c:v>
                </c:pt>
                <c:pt idx="18">
                  <c:v>-6.5607874228328394E-2</c:v>
                </c:pt>
                <c:pt idx="19">
                  <c:v>-8.0356054307573699E-2</c:v>
                </c:pt>
                <c:pt idx="20">
                  <c:v>-0.13705410066689599</c:v>
                </c:pt>
                <c:pt idx="21">
                  <c:v>-0.125348535004522</c:v>
                </c:pt>
                <c:pt idx="22">
                  <c:v>-0.116039535836428</c:v>
                </c:pt>
                <c:pt idx="23">
                  <c:v>-0.134503580861766</c:v>
                </c:pt>
                <c:pt idx="24">
                  <c:v>-1.16554279615675E-2</c:v>
                </c:pt>
                <c:pt idx="25">
                  <c:v>-2.5836462706883001E-2</c:v>
                </c:pt>
                <c:pt idx="26">
                  <c:v>-4.3853562562802199E-2</c:v>
                </c:pt>
                <c:pt idx="27">
                  <c:v>-2.0929227719621801E-2</c:v>
                </c:pt>
                <c:pt idx="28">
                  <c:v>0.11890269879281699</c:v>
                </c:pt>
                <c:pt idx="29">
                  <c:v>6.5186769862892804E-2</c:v>
                </c:pt>
                <c:pt idx="30">
                  <c:v>-3.7684255464589297E-2</c:v>
                </c:pt>
                <c:pt idx="31">
                  <c:v>-6.1287975841707899E-2</c:v>
                </c:pt>
                <c:pt idx="32">
                  <c:v>-2.0988228292878601E-2</c:v>
                </c:pt>
                <c:pt idx="33">
                  <c:v>-0.19377831568488299</c:v>
                </c:pt>
                <c:pt idx="34">
                  <c:v>-3.5612990669335397E-2</c:v>
                </c:pt>
                <c:pt idx="35">
                  <c:v>-0.144749448556106</c:v>
                </c:pt>
                <c:pt idx="36">
                  <c:v>-0.11226840880536</c:v>
                </c:pt>
                <c:pt idx="37">
                  <c:v>-0.17338104785783101</c:v>
                </c:pt>
                <c:pt idx="38">
                  <c:v>-0.20094751817616499</c:v>
                </c:pt>
                <c:pt idx="39">
                  <c:v>-0.29151726402225098</c:v>
                </c:pt>
                <c:pt idx="40">
                  <c:v>-0.27314301980098898</c:v>
                </c:pt>
                <c:pt idx="41">
                  <c:v>-0.37519396175393699</c:v>
                </c:pt>
                <c:pt idx="42">
                  <c:v>-0.228791007729923</c:v>
                </c:pt>
                <c:pt idx="43">
                  <c:v>-0.34388619379285101</c:v>
                </c:pt>
                <c:pt idx="44">
                  <c:v>-0.40116220174394501</c:v>
                </c:pt>
                <c:pt idx="45">
                  <c:v>-0.459284135744289</c:v>
                </c:pt>
                <c:pt idx="46">
                  <c:v>-0.41917555084395403</c:v>
                </c:pt>
                <c:pt idx="47">
                  <c:v>-0.52946954787876499</c:v>
                </c:pt>
                <c:pt idx="48">
                  <c:v>-0.426120877015157</c:v>
                </c:pt>
                <c:pt idx="49">
                  <c:v>-0.612066174008152</c:v>
                </c:pt>
                <c:pt idx="50">
                  <c:v>-0.47677851689030498</c:v>
                </c:pt>
                <c:pt idx="51">
                  <c:v>-0.62912984578728404</c:v>
                </c:pt>
                <c:pt idx="52">
                  <c:v>-0.306842215163461</c:v>
                </c:pt>
                <c:pt idx="53">
                  <c:v>-3.8119167477468102E-2</c:v>
                </c:pt>
                <c:pt idx="54">
                  <c:v>-2.4911954123615901E-3</c:v>
                </c:pt>
                <c:pt idx="55">
                  <c:v>0.43490300411243799</c:v>
                </c:pt>
                <c:pt idx="56">
                  <c:v>0.52678023431297205</c:v>
                </c:pt>
                <c:pt idx="57">
                  <c:v>-8.0770560961860305E-2</c:v>
                </c:pt>
                <c:pt idx="58">
                  <c:v>-0.40655763980049803</c:v>
                </c:pt>
                <c:pt idx="59">
                  <c:v>-0.34915288341273998</c:v>
                </c:pt>
                <c:pt idx="60">
                  <c:v>-0.42419925234079497</c:v>
                </c:pt>
                <c:pt idx="61">
                  <c:v>-0.55634376088183102</c:v>
                </c:pt>
                <c:pt idx="62">
                  <c:v>-0.62220377732350196</c:v>
                </c:pt>
                <c:pt idx="63">
                  <c:v>-0.40738535505740398</c:v>
                </c:pt>
                <c:pt idx="64">
                  <c:v>-0.32429926814421001</c:v>
                </c:pt>
                <c:pt idx="65">
                  <c:v>-0.33814990516466598</c:v>
                </c:pt>
                <c:pt idx="66">
                  <c:v>-0.31271936955391699</c:v>
                </c:pt>
                <c:pt idx="67">
                  <c:v>-0.209100762761812</c:v>
                </c:pt>
                <c:pt idx="68">
                  <c:v>-0.26020355103501902</c:v>
                </c:pt>
                <c:pt idx="69">
                  <c:v>-0.171631359459234</c:v>
                </c:pt>
                <c:pt idx="70">
                  <c:v>-0.20707485345774501</c:v>
                </c:pt>
                <c:pt idx="71">
                  <c:v>-0.21264741984521801</c:v>
                </c:pt>
                <c:pt idx="72">
                  <c:v>-0.20631104692499999</c:v>
                </c:pt>
                <c:pt idx="73">
                  <c:v>-0.194758662505255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8-A447-A284-D36CC05045DD}"/>
            </c:ext>
          </c:extLst>
        </c:ser>
        <c:ser>
          <c:idx val="1"/>
          <c:order val="1"/>
          <c:tx>
            <c:strRef>
              <c:f>EA_5yExpectedAveRealRateGap!$AK$1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EA_5yExpectedAveRealRateGap!$A$2:$A$75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EA_5yExpectedAveRealRateGap!$AK$2:$AK$75</c:f>
              <c:numCache>
                <c:formatCode>General</c:formatCode>
                <c:ptCount val="74"/>
                <c:pt idx="0">
                  <c:v>-7.7376143525745011E-2</c:v>
                </c:pt>
                <c:pt idx="1">
                  <c:v>-0.10103311377916602</c:v>
                </c:pt>
                <c:pt idx="2">
                  <c:v>-9.2224659829614031E-2</c:v>
                </c:pt>
                <c:pt idx="3">
                  <c:v>-0.119412414336237</c:v>
                </c:pt>
                <c:pt idx="4">
                  <c:v>-6.213598527421399E-2</c:v>
                </c:pt>
                <c:pt idx="5">
                  <c:v>1.7121657837824988E-2</c:v>
                </c:pt>
                <c:pt idx="6">
                  <c:v>2.7753798010309999E-2</c:v>
                </c:pt>
                <c:pt idx="7">
                  <c:v>0.1402802438280403</c:v>
                </c:pt>
                <c:pt idx="8">
                  <c:v>0.14697074078471012</c:v>
                </c:pt>
                <c:pt idx="9">
                  <c:v>0.23012807346038544</c:v>
                </c:pt>
                <c:pt idx="10">
                  <c:v>0.32737416327413293</c:v>
                </c:pt>
                <c:pt idx="11">
                  <c:v>0.31230064881670194</c:v>
                </c:pt>
                <c:pt idx="12">
                  <c:v>0.33416749840455479</c:v>
                </c:pt>
                <c:pt idx="13">
                  <c:v>0.29421344894042156</c:v>
                </c:pt>
                <c:pt idx="14">
                  <c:v>0.21887487043450393</c:v>
                </c:pt>
                <c:pt idx="15">
                  <c:v>0.14731057063884875</c:v>
                </c:pt>
                <c:pt idx="16">
                  <c:v>8.8643906370444281E-2</c:v>
                </c:pt>
                <c:pt idx="17">
                  <c:v>-5.2621730756877066E-2</c:v>
                </c:pt>
                <c:pt idx="18">
                  <c:v>8.3800871193751875E-2</c:v>
                </c:pt>
                <c:pt idx="19">
                  <c:v>0.19943335085676445</c:v>
                </c:pt>
                <c:pt idx="20">
                  <c:v>0.19004726529664068</c:v>
                </c:pt>
                <c:pt idx="21">
                  <c:v>0.13498517952833503</c:v>
                </c:pt>
                <c:pt idx="22">
                  <c:v>0.17097265557804098</c:v>
                </c:pt>
                <c:pt idx="23">
                  <c:v>0.11113575496836142</c:v>
                </c:pt>
                <c:pt idx="24">
                  <c:v>0.10896757174367198</c:v>
                </c:pt>
                <c:pt idx="25">
                  <c:v>0.11060760494762434</c:v>
                </c:pt>
                <c:pt idx="26">
                  <c:v>0.11582928885914417</c:v>
                </c:pt>
                <c:pt idx="27">
                  <c:v>0.10862227364863508</c:v>
                </c:pt>
                <c:pt idx="28">
                  <c:v>0.11015797071745158</c:v>
                </c:pt>
                <c:pt idx="29">
                  <c:v>9.2049502516733897E-2</c:v>
                </c:pt>
                <c:pt idx="30">
                  <c:v>5.5119887558230621E-2</c:v>
                </c:pt>
                <c:pt idx="31">
                  <c:v>3.3617666490831942E-2</c:v>
                </c:pt>
                <c:pt idx="32">
                  <c:v>1.3634465711953821E-2</c:v>
                </c:pt>
                <c:pt idx="33">
                  <c:v>-6.0783152622852693E-2</c:v>
                </c:pt>
                <c:pt idx="34">
                  <c:v>7.5481541236547295E-2</c:v>
                </c:pt>
                <c:pt idx="35">
                  <c:v>6.3627702265250385E-3</c:v>
                </c:pt>
                <c:pt idx="36">
                  <c:v>7.1064961353180675E-2</c:v>
                </c:pt>
                <c:pt idx="37">
                  <c:v>3.5323314731920991E-2</c:v>
                </c:pt>
                <c:pt idx="38">
                  <c:v>-1.1055280641833198E-3</c:v>
                </c:pt>
                <c:pt idx="39">
                  <c:v>-7.5748255187693125E-3</c:v>
                </c:pt>
                <c:pt idx="40">
                  <c:v>3.1640838859373743E-2</c:v>
                </c:pt>
                <c:pt idx="41">
                  <c:v>-7.0057033271382962E-2</c:v>
                </c:pt>
                <c:pt idx="42">
                  <c:v>8.071016960553612E-2</c:v>
                </c:pt>
                <c:pt idx="43">
                  <c:v>1.0157530740737275E-2</c:v>
                </c:pt>
                <c:pt idx="44">
                  <c:v>1.189221974750132E-3</c:v>
                </c:pt>
                <c:pt idx="45">
                  <c:v>-1.0684924022238473E-2</c:v>
                </c:pt>
                <c:pt idx="46">
                  <c:v>2.5502177389477576E-3</c:v>
                </c:pt>
                <c:pt idx="47">
                  <c:v>-7.236460915389048E-2</c:v>
                </c:pt>
                <c:pt idx="48">
                  <c:v>-5.2472714670720455E-4</c:v>
                </c:pt>
                <c:pt idx="49">
                  <c:v>-0.13398152240371219</c:v>
                </c:pt>
                <c:pt idx="50">
                  <c:v>3.1553036244119703E-2</c:v>
                </c:pt>
                <c:pt idx="51">
                  <c:v>-0.19130073179241563</c:v>
                </c:pt>
                <c:pt idx="52">
                  <c:v>-0.10216041950971455</c:v>
                </c:pt>
                <c:pt idx="53">
                  <c:v>-7.2973798463734835E-2</c:v>
                </c:pt>
                <c:pt idx="54">
                  <c:v>-2.3957150396208771E-2</c:v>
                </c:pt>
                <c:pt idx="55">
                  <c:v>4.0717662131366295E-2</c:v>
                </c:pt>
                <c:pt idx="56">
                  <c:v>0.10767690674776553</c:v>
                </c:pt>
                <c:pt idx="57">
                  <c:v>1.9563835051134015E-2</c:v>
                </c:pt>
                <c:pt idx="58">
                  <c:v>-3.0212955375283734E-2</c:v>
                </c:pt>
                <c:pt idx="59">
                  <c:v>-5.4695012669912835E-2</c:v>
                </c:pt>
                <c:pt idx="60">
                  <c:v>-3.0070455921956507E-2</c:v>
                </c:pt>
                <c:pt idx="61">
                  <c:v>-0.1797252844537599</c:v>
                </c:pt>
                <c:pt idx="62">
                  <c:v>-0.22079865786176078</c:v>
                </c:pt>
                <c:pt idx="63">
                  <c:v>-0.225489969034875</c:v>
                </c:pt>
                <c:pt idx="64">
                  <c:v>-0.23924732848001601</c:v>
                </c:pt>
                <c:pt idx="65">
                  <c:v>-0.25166141841909534</c:v>
                </c:pt>
                <c:pt idx="66">
                  <c:v>-0.24835532466540067</c:v>
                </c:pt>
                <c:pt idx="67">
                  <c:v>-0.24459507624381893</c:v>
                </c:pt>
                <c:pt idx="68">
                  <c:v>-0.16599378719307623</c:v>
                </c:pt>
                <c:pt idx="69">
                  <c:v>-0.12894512107231601</c:v>
                </c:pt>
                <c:pt idx="70">
                  <c:v>-0.10482527179379597</c:v>
                </c:pt>
                <c:pt idx="71">
                  <c:v>-8.4572290189363353E-2</c:v>
                </c:pt>
                <c:pt idx="72">
                  <c:v>-6.7852698961390984E-2</c:v>
                </c:pt>
                <c:pt idx="73">
                  <c:v>-5.4238075043083228E-2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68-A447-A284-D36CC0504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0.70000000000000007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(annual percentage</a:t>
                </a:r>
                <a:r>
                  <a:rPr lang="en-US" baseline="0"/>
                  <a:t> rate</a:t>
                </a:r>
                <a:r>
                  <a:rPr lang="en-US"/>
                  <a:t>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EA_5yFWDRealRateGap!$AJ$1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EA_5yFWDRealRateGap!$A$2:$A$75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EA_5yFWDRealRateGap!$AJ$2:$AJ$75</c:f>
              <c:numCache>
                <c:formatCode>General</c:formatCode>
                <c:ptCount val="74"/>
                <c:pt idx="0">
                  <c:v>-0.29178508113101498</c:v>
                </c:pt>
                <c:pt idx="1">
                  <c:v>-0.34168037693766401</c:v>
                </c:pt>
                <c:pt idx="2">
                  <c:v>-0.347114800434214</c:v>
                </c:pt>
                <c:pt idx="3">
                  <c:v>-0.37508491734368798</c:v>
                </c:pt>
                <c:pt idx="4">
                  <c:v>-0.44590694542282999</c:v>
                </c:pt>
                <c:pt idx="5">
                  <c:v>-0.39775002864466502</c:v>
                </c:pt>
                <c:pt idx="6">
                  <c:v>-0.42129935181352002</c:v>
                </c:pt>
                <c:pt idx="7">
                  <c:v>-0.466652343761084</c:v>
                </c:pt>
                <c:pt idx="8">
                  <c:v>-0.26105659554857802</c:v>
                </c:pt>
                <c:pt idx="9">
                  <c:v>-0.209054658850231</c:v>
                </c:pt>
                <c:pt idx="10">
                  <c:v>-0.122373146375302</c:v>
                </c:pt>
                <c:pt idx="11">
                  <c:v>-6.1987331992427702E-2</c:v>
                </c:pt>
                <c:pt idx="12">
                  <c:v>-0.15327922204789499</c:v>
                </c:pt>
                <c:pt idx="13">
                  <c:v>-0.22956165879188101</c:v>
                </c:pt>
                <c:pt idx="14">
                  <c:v>-0.222046254950446</c:v>
                </c:pt>
                <c:pt idx="15">
                  <c:v>-0.166933605680432</c:v>
                </c:pt>
                <c:pt idx="16">
                  <c:v>-2.6451243930886198E-3</c:v>
                </c:pt>
                <c:pt idx="17">
                  <c:v>8.1585082592415606E-2</c:v>
                </c:pt>
                <c:pt idx="18">
                  <c:v>-0.15754521058756099</c:v>
                </c:pt>
                <c:pt idx="19">
                  <c:v>-0.28877341736269002</c:v>
                </c:pt>
                <c:pt idx="20">
                  <c:v>-0.29444528335564102</c:v>
                </c:pt>
                <c:pt idx="21">
                  <c:v>-0.24414748393642299</c:v>
                </c:pt>
                <c:pt idx="22">
                  <c:v>-0.25255837644501899</c:v>
                </c:pt>
                <c:pt idx="23">
                  <c:v>-0.204875830425165</c:v>
                </c:pt>
                <c:pt idx="24">
                  <c:v>-7.9668003518133398E-2</c:v>
                </c:pt>
                <c:pt idx="25">
                  <c:v>-8.39524834819671E-2</c:v>
                </c:pt>
                <c:pt idx="26">
                  <c:v>-8.06280236093114E-2</c:v>
                </c:pt>
                <c:pt idx="27">
                  <c:v>-5.5873819045089403E-2</c:v>
                </c:pt>
                <c:pt idx="28">
                  <c:v>3.4512890231800201E-2</c:v>
                </c:pt>
                <c:pt idx="29">
                  <c:v>2.1293751509803501E-2</c:v>
                </c:pt>
                <c:pt idx="30">
                  <c:v>-1.9921273894621401E-2</c:v>
                </c:pt>
                <c:pt idx="31">
                  <c:v>-1.45942909723658E-2</c:v>
                </c:pt>
                <c:pt idx="32">
                  <c:v>3.1609311642120497E-2</c:v>
                </c:pt>
                <c:pt idx="33">
                  <c:v>1.3831849654237401E-2</c:v>
                </c:pt>
                <c:pt idx="34">
                  <c:v>-5.5827565895378302E-2</c:v>
                </c:pt>
                <c:pt idx="35">
                  <c:v>-4.8248795995230402E-2</c:v>
                </c:pt>
                <c:pt idx="36">
                  <c:v>-9.5856503227681897E-2</c:v>
                </c:pt>
                <c:pt idx="37">
                  <c:v>-0.101458881798556</c:v>
                </c:pt>
                <c:pt idx="38">
                  <c:v>-8.62134302209457E-2</c:v>
                </c:pt>
                <c:pt idx="39">
                  <c:v>-0.12512627629891299</c:v>
                </c:pt>
                <c:pt idx="40">
                  <c:v>-0.140147232753628</c:v>
                </c:pt>
                <c:pt idx="41">
                  <c:v>-7.9132887897427201E-2</c:v>
                </c:pt>
                <c:pt idx="42">
                  <c:v>-0.14846263996988401</c:v>
                </c:pt>
                <c:pt idx="43">
                  <c:v>-0.16988394069919699</c:v>
                </c:pt>
                <c:pt idx="44">
                  <c:v>-0.204004020257887</c:v>
                </c:pt>
                <c:pt idx="45">
                  <c:v>-0.235771965777193</c:v>
                </c:pt>
                <c:pt idx="46">
                  <c:v>-0.22664644305480799</c:v>
                </c:pt>
                <c:pt idx="47">
                  <c:v>-0.22937696212650199</c:v>
                </c:pt>
                <c:pt idx="48">
                  <c:v>-0.236465631946223</c:v>
                </c:pt>
                <c:pt idx="49">
                  <c:v>-0.23464289365942201</c:v>
                </c:pt>
                <c:pt idx="50">
                  <c:v>-0.34575909858654802</c:v>
                </c:pt>
                <c:pt idx="51">
                  <c:v>-0.17774424341405701</c:v>
                </c:pt>
                <c:pt idx="52">
                  <c:v>-8.9726978826061895E-3</c:v>
                </c:pt>
                <c:pt idx="53">
                  <c:v>0.14544921917161199</c:v>
                </c:pt>
                <c:pt idx="54">
                  <c:v>0.17459024845879301</c:v>
                </c:pt>
                <c:pt idx="55">
                  <c:v>0.47436388856124501</c:v>
                </c:pt>
                <c:pt idx="56">
                  <c:v>0.47874242224191099</c:v>
                </c:pt>
                <c:pt idx="57">
                  <c:v>0.103725491505801</c:v>
                </c:pt>
                <c:pt idx="58">
                  <c:v>-0.13082261787351299</c:v>
                </c:pt>
                <c:pt idx="59">
                  <c:v>-3.1964554913508601E-2</c:v>
                </c:pt>
                <c:pt idx="60">
                  <c:v>-0.13201225338502501</c:v>
                </c:pt>
                <c:pt idx="61">
                  <c:v>-0.19127582881559799</c:v>
                </c:pt>
                <c:pt idx="62">
                  <c:v>-0.29338665233054101</c:v>
                </c:pt>
                <c:pt idx="63">
                  <c:v>-0.21519123289849501</c:v>
                </c:pt>
                <c:pt idx="64">
                  <c:v>-0.17311149689023</c:v>
                </c:pt>
                <c:pt idx="65">
                  <c:v>-0.210261792601217</c:v>
                </c:pt>
                <c:pt idx="66">
                  <c:v>-0.20203288247027401</c:v>
                </c:pt>
                <c:pt idx="67">
                  <c:v>-0.11545879417114301</c:v>
                </c:pt>
                <c:pt idx="68">
                  <c:v>-0.18209944493059599</c:v>
                </c:pt>
                <c:pt idx="69">
                  <c:v>-0.11884241294867399</c:v>
                </c:pt>
                <c:pt idx="70">
                  <c:v>-0.115218842425601</c:v>
                </c:pt>
                <c:pt idx="71">
                  <c:v>-0.11196556892100901</c:v>
                </c:pt>
                <c:pt idx="72">
                  <c:v>-0.10898834618450901</c:v>
                </c:pt>
                <c:pt idx="73">
                  <c:v>-0.10621104416880101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9-3847-9B98-08D2BCCC3CAD}"/>
            </c:ext>
          </c:extLst>
        </c:ser>
        <c:ser>
          <c:idx val="1"/>
          <c:order val="1"/>
          <c:tx>
            <c:strRef>
              <c:f>EA_5yFWDRealRateGap!$AK$1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EA_5yFWDRealRateGap!$A$2:$A$75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EA_5yFWDRealRateGap!$AK$2:$AK$75</c:f>
              <c:numCache>
                <c:formatCode>General</c:formatCode>
                <c:ptCount val="74"/>
                <c:pt idx="0">
                  <c:v>-9.1419760870683986E-2</c:v>
                </c:pt>
                <c:pt idx="1">
                  <c:v>-0.11493021474274401</c:v>
                </c:pt>
                <c:pt idx="2">
                  <c:v>-0.14308050636733799</c:v>
                </c:pt>
                <c:pt idx="3">
                  <c:v>-0.14999607530908199</c:v>
                </c:pt>
                <c:pt idx="4">
                  <c:v>-0.18834836783078202</c:v>
                </c:pt>
                <c:pt idx="5">
                  <c:v>-0.18256615179995703</c:v>
                </c:pt>
                <c:pt idx="6">
                  <c:v>-0.21658816245466303</c:v>
                </c:pt>
                <c:pt idx="7">
                  <c:v>-0.29443558663919978</c:v>
                </c:pt>
                <c:pt idx="8">
                  <c:v>-0.28994471722948101</c:v>
                </c:pt>
                <c:pt idx="9">
                  <c:v>-0.22355091239655789</c:v>
                </c:pt>
                <c:pt idx="10">
                  <c:v>-0.15048856487819434</c:v>
                </c:pt>
                <c:pt idx="11">
                  <c:v>-0.1202539097249973</c:v>
                </c:pt>
                <c:pt idx="12">
                  <c:v>-9.9378888627892653E-2</c:v>
                </c:pt>
                <c:pt idx="13">
                  <c:v>-7.4958666699483867E-2</c:v>
                </c:pt>
                <c:pt idx="14">
                  <c:v>-0.10092341712252556</c:v>
                </c:pt>
                <c:pt idx="15">
                  <c:v>-0.11508732887922909</c:v>
                </c:pt>
                <c:pt idx="16">
                  <c:v>-0.15401392252030155</c:v>
                </c:pt>
                <c:pt idx="17">
                  <c:v>-0.20642718892001399</c:v>
                </c:pt>
                <c:pt idx="18">
                  <c:v>-0.15059540315053122</c:v>
                </c:pt>
                <c:pt idx="19">
                  <c:v>-0.10914024723119564</c:v>
                </c:pt>
                <c:pt idx="20">
                  <c:v>-7.6472694806556607E-2</c:v>
                </c:pt>
                <c:pt idx="21">
                  <c:v>-5.3936801406494872E-2</c:v>
                </c:pt>
                <c:pt idx="22">
                  <c:v>-2.0852574983643457E-2</c:v>
                </c:pt>
                <c:pt idx="23">
                  <c:v>7.0787190796384181E-4</c:v>
                </c:pt>
                <c:pt idx="24">
                  <c:v>6.4348810212477986E-3</c:v>
                </c:pt>
                <c:pt idx="25">
                  <c:v>2.966685492487714E-2</c:v>
                </c:pt>
                <c:pt idx="26">
                  <c:v>2.0641484761049128E-2</c:v>
                </c:pt>
                <c:pt idx="27">
                  <c:v>4.3342590823203873E-2</c:v>
                </c:pt>
                <c:pt idx="28">
                  <c:v>5.8605205552614108E-2</c:v>
                </c:pt>
                <c:pt idx="29">
                  <c:v>7.0723667150473402E-2</c:v>
                </c:pt>
                <c:pt idx="30">
                  <c:v>7.5640727632381055E-2</c:v>
                </c:pt>
                <c:pt idx="31">
                  <c:v>8.1871088767010394E-2</c:v>
                </c:pt>
                <c:pt idx="32">
                  <c:v>9.0794828836706365E-2</c:v>
                </c:pt>
                <c:pt idx="33">
                  <c:v>0.11515670401966044</c:v>
                </c:pt>
                <c:pt idx="34">
                  <c:v>6.756023401362421E-2</c:v>
                </c:pt>
                <c:pt idx="35">
                  <c:v>0.10830268647944902</c:v>
                </c:pt>
                <c:pt idx="36">
                  <c:v>0.11261940264012683</c:v>
                </c:pt>
                <c:pt idx="37">
                  <c:v>0.12555872031258319</c:v>
                </c:pt>
                <c:pt idx="38">
                  <c:v>0.13731787882793572</c:v>
                </c:pt>
                <c:pt idx="39">
                  <c:v>0.1285957900633134</c:v>
                </c:pt>
                <c:pt idx="40">
                  <c:v>0.11773690205733994</c:v>
                </c:pt>
                <c:pt idx="41">
                  <c:v>0.15012710491018746</c:v>
                </c:pt>
                <c:pt idx="42">
                  <c:v>0.11577576809827433</c:v>
                </c:pt>
                <c:pt idx="43">
                  <c:v>0.1245837991189887</c:v>
                </c:pt>
                <c:pt idx="44">
                  <c:v>0.11220684354456001</c:v>
                </c:pt>
                <c:pt idx="45">
                  <c:v>0.11602306988522609</c:v>
                </c:pt>
                <c:pt idx="46">
                  <c:v>0.1128809951897273</c:v>
                </c:pt>
                <c:pt idx="47">
                  <c:v>0.11419113595807057</c:v>
                </c:pt>
                <c:pt idx="48">
                  <c:v>0.10214624225667951</c:v>
                </c:pt>
                <c:pt idx="49">
                  <c:v>0.14498857316516359</c:v>
                </c:pt>
                <c:pt idx="50">
                  <c:v>0.1324513370795119</c:v>
                </c:pt>
                <c:pt idx="51">
                  <c:v>0.17497861378967847</c:v>
                </c:pt>
                <c:pt idx="52">
                  <c:v>0.18532183428506271</c:v>
                </c:pt>
                <c:pt idx="53">
                  <c:v>0.18508095504932873</c:v>
                </c:pt>
                <c:pt idx="54">
                  <c:v>0.2229365160992296</c:v>
                </c:pt>
                <c:pt idx="55">
                  <c:v>0.26899758390236028</c:v>
                </c:pt>
                <c:pt idx="56">
                  <c:v>0.25345659027516287</c:v>
                </c:pt>
                <c:pt idx="57">
                  <c:v>0.22102667207843862</c:v>
                </c:pt>
                <c:pt idx="58">
                  <c:v>0.17191059923854971</c:v>
                </c:pt>
                <c:pt idx="59">
                  <c:v>0.17373379578823542</c:v>
                </c:pt>
                <c:pt idx="60">
                  <c:v>0.12443552844186254</c:v>
                </c:pt>
                <c:pt idx="61">
                  <c:v>6.4280696605945736E-2</c:v>
                </c:pt>
                <c:pt idx="62">
                  <c:v>1.6683378756721157E-2</c:v>
                </c:pt>
                <c:pt idx="63">
                  <c:v>-4.4070402799991082E-3</c:v>
                </c:pt>
                <c:pt idx="64">
                  <c:v>1.3294881199907294E-4</c:v>
                </c:pt>
                <c:pt idx="65">
                  <c:v>-1.9653308403740549E-2</c:v>
                </c:pt>
                <c:pt idx="66">
                  <c:v>-2.4875154210619865E-2</c:v>
                </c:pt>
                <c:pt idx="67">
                  <c:v>-1.7189639634620155E-2</c:v>
                </c:pt>
                <c:pt idx="68">
                  <c:v>-1.2332469264468016E-2</c:v>
                </c:pt>
                <c:pt idx="69">
                  <c:v>-7.979899660313941E-3</c:v>
                </c:pt>
                <c:pt idx="70">
                  <c:v>-8.7449339521946806E-3</c:v>
                </c:pt>
                <c:pt idx="71">
                  <c:v>-9.6993448815427263E-3</c:v>
                </c:pt>
                <c:pt idx="72">
                  <c:v>-1.0747819772757378E-2</c:v>
                </c:pt>
                <c:pt idx="73">
                  <c:v>-1.1815236824066599E-2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9-3847-9B98-08D2BCCC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EA_RealRateGap!$AJ$2:$AJ$75</c:f>
              <c:numCache>
                <c:formatCode>General</c:formatCode>
                <c:ptCount val="74"/>
                <c:pt idx="0">
                  <c:v>-0.3555021532208833</c:v>
                </c:pt>
                <c:pt idx="1">
                  <c:v>-0.65440206136902535</c:v>
                </c:pt>
                <c:pt idx="2">
                  <c:v>-0.35967389302339431</c:v>
                </c:pt>
                <c:pt idx="3">
                  <c:v>-0.48685214503619229</c:v>
                </c:pt>
                <c:pt idx="4">
                  <c:v>-0.20567453209068029</c:v>
                </c:pt>
                <c:pt idx="5">
                  <c:v>0.3112218062827507</c:v>
                </c:pt>
                <c:pt idx="6">
                  <c:v>0.48462575817726372</c:v>
                </c:pt>
                <c:pt idx="7">
                  <c:v>1.7507719413397518</c:v>
                </c:pt>
                <c:pt idx="8">
                  <c:v>-0.43263213584304927</c:v>
                </c:pt>
                <c:pt idx="9">
                  <c:v>-0.68046476457236327</c:v>
                </c:pt>
                <c:pt idx="10">
                  <c:v>-0.62493735133518424</c:v>
                </c:pt>
                <c:pt idx="11">
                  <c:v>-1.0442559637158384</c:v>
                </c:pt>
                <c:pt idx="12">
                  <c:v>-0.80560790126407933</c:v>
                </c:pt>
                <c:pt idx="13">
                  <c:v>-0.58405755115022129</c:v>
                </c:pt>
                <c:pt idx="14">
                  <c:v>-0.94353306655863933</c:v>
                </c:pt>
                <c:pt idx="15">
                  <c:v>-1.7250997116477083</c:v>
                </c:pt>
                <c:pt idx="16">
                  <c:v>-2.8978363100728983</c:v>
                </c:pt>
                <c:pt idx="17">
                  <c:v>-4.174585951767618</c:v>
                </c:pt>
                <c:pt idx="18">
                  <c:v>-1.6831344264359782</c:v>
                </c:pt>
                <c:pt idx="19">
                  <c:v>0.10493385181363571</c:v>
                </c:pt>
                <c:pt idx="20">
                  <c:v>0.10250237441334781</c:v>
                </c:pt>
                <c:pt idx="21">
                  <c:v>-2.9656453983118298E-2</c:v>
                </c:pt>
                <c:pt idx="22">
                  <c:v>0.51680975686538866</c:v>
                </c:pt>
                <c:pt idx="23">
                  <c:v>0.23089384104369171</c:v>
                </c:pt>
                <c:pt idx="24">
                  <c:v>8.4824371316447211E-2</c:v>
                </c:pt>
                <c:pt idx="25">
                  <c:v>0.19059324608841172</c:v>
                </c:pt>
                <c:pt idx="26">
                  <c:v>8.7888050670992205E-3</c:v>
                </c:pt>
                <c:pt idx="27">
                  <c:v>-4.3658522966767005E-2</c:v>
                </c:pt>
                <c:pt idx="28">
                  <c:v>0.11202431625641071</c:v>
                </c:pt>
                <c:pt idx="29">
                  <c:v>4.7953073897058399E-2</c:v>
                </c:pt>
                <c:pt idx="30">
                  <c:v>-4.5767915577786603E-2</c:v>
                </c:pt>
                <c:pt idx="31">
                  <c:v>-5.7499311767073E-2</c:v>
                </c:pt>
                <c:pt idx="32">
                  <c:v>5.3631344098238096E-2</c:v>
                </c:pt>
                <c:pt idx="33">
                  <c:v>-0.39769586542396329</c:v>
                </c:pt>
                <c:pt idx="34">
                  <c:v>0.40907530317313973</c:v>
                </c:pt>
                <c:pt idx="35">
                  <c:v>0.3511450703379787</c:v>
                </c:pt>
                <c:pt idx="36">
                  <c:v>0.97862088626551169</c:v>
                </c:pt>
                <c:pt idx="37">
                  <c:v>0.66931213704526871</c:v>
                </c:pt>
                <c:pt idx="38">
                  <c:v>0.47735583916864471</c:v>
                </c:pt>
                <c:pt idx="39">
                  <c:v>0.18801421120605871</c:v>
                </c:pt>
                <c:pt idx="40">
                  <c:v>0.25547599346900868</c:v>
                </c:pt>
                <c:pt idx="41">
                  <c:v>-0.27915504071113828</c:v>
                </c:pt>
                <c:pt idx="42">
                  <c:v>0.45417562312719473</c:v>
                </c:pt>
                <c:pt idx="43">
                  <c:v>0.12805530978246771</c:v>
                </c:pt>
                <c:pt idx="44">
                  <c:v>3.53745411027373E-2</c:v>
                </c:pt>
                <c:pt idx="45">
                  <c:v>1.5257614693572102E-2</c:v>
                </c:pt>
                <c:pt idx="46">
                  <c:v>0.1381716343907777</c:v>
                </c:pt>
                <c:pt idx="47">
                  <c:v>-0.26890848715096027</c:v>
                </c:pt>
                <c:pt idx="48">
                  <c:v>0.10615374478129271</c:v>
                </c:pt>
                <c:pt idx="49">
                  <c:v>-0.53894504025355128</c:v>
                </c:pt>
                <c:pt idx="50">
                  <c:v>0.64706061035387274</c:v>
                </c:pt>
                <c:pt idx="51">
                  <c:v>-0.66277994694616726</c:v>
                </c:pt>
                <c:pt idx="52">
                  <c:v>4.5675535512156501E-2</c:v>
                </c:pt>
                <c:pt idx="53">
                  <c:v>0.53218415533233565</c:v>
                </c:pt>
                <c:pt idx="54">
                  <c:v>0.55227407958999075</c:v>
                </c:pt>
                <c:pt idx="55">
                  <c:v>1.2060361631620717</c:v>
                </c:pt>
                <c:pt idx="56">
                  <c:v>1.4951771689876117</c:v>
                </c:pt>
                <c:pt idx="57">
                  <c:v>0.49020125744742271</c:v>
                </c:pt>
                <c:pt idx="58">
                  <c:v>-4.3423667523490903E-2</c:v>
                </c:pt>
                <c:pt idx="59">
                  <c:v>-0.11253447500815729</c:v>
                </c:pt>
                <c:pt idx="60">
                  <c:v>-0.14140278815991031</c:v>
                </c:pt>
                <c:pt idx="61">
                  <c:v>-1.5953995783491883</c:v>
                </c:pt>
                <c:pt idx="62">
                  <c:v>-1.6307537875092484</c:v>
                </c:pt>
                <c:pt idx="63">
                  <c:v>-0.79047763144567229</c:v>
                </c:pt>
                <c:pt idx="64">
                  <c:v>-0.20231863195480529</c:v>
                </c:pt>
                <c:pt idx="65">
                  <c:v>0.11722287077012471</c:v>
                </c:pt>
                <c:pt idx="66">
                  <c:v>0.19718614462480571</c:v>
                </c:pt>
                <c:pt idx="67">
                  <c:v>0.28896096221677869</c:v>
                </c:pt>
                <c:pt idx="68">
                  <c:v>0.56972874732998968</c:v>
                </c:pt>
                <c:pt idx="69">
                  <c:v>0.59345110174358773</c:v>
                </c:pt>
                <c:pt idx="70">
                  <c:v>-3.438799540480598E-4</c:v>
                </c:pt>
                <c:pt idx="71">
                  <c:v>-0.2352693926033943</c:v>
                </c:pt>
                <c:pt idx="72">
                  <c:v>-0.33661239985721331</c:v>
                </c:pt>
                <c:pt idx="73">
                  <c:v>-0.36435860783085827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5-4441-BF8C-63E526071B77}"/>
            </c:ext>
          </c:extLst>
        </c:ser>
        <c:ser>
          <c:idx val="1"/>
          <c:order val="1"/>
          <c:tx>
            <c:strRef>
              <c:f>EA_RealRateGap!$AK$1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EA_RealRateGap!$AK$2:$AK$75</c:f>
              <c:numCache>
                <c:formatCode>General</c:formatCode>
                <c:ptCount val="74"/>
                <c:pt idx="0">
                  <c:v>-0.10501027178111327</c:v>
                </c:pt>
                <c:pt idx="1">
                  <c:v>-0.23897519337625933</c:v>
                </c:pt>
                <c:pt idx="2">
                  <c:v>-3.0932735790334287E-2</c:v>
                </c:pt>
                <c:pt idx="3">
                  <c:v>-4.8996296093537284E-2</c:v>
                </c:pt>
                <c:pt idx="4">
                  <c:v>0.36630798746587767</c:v>
                </c:pt>
                <c:pt idx="5">
                  <c:v>0.67199856555614368</c:v>
                </c:pt>
                <c:pt idx="6">
                  <c:v>0.81919884649619479</c:v>
                </c:pt>
                <c:pt idx="7">
                  <c:v>2.0285915343028456</c:v>
                </c:pt>
                <c:pt idx="8">
                  <c:v>1.8221644179523384</c:v>
                </c:pt>
                <c:pt idx="9">
                  <c:v>1.8831600584830719</c:v>
                </c:pt>
                <c:pt idx="10">
                  <c:v>1.8921474829625242</c:v>
                </c:pt>
                <c:pt idx="11">
                  <c:v>1.5787316204522384</c:v>
                </c:pt>
                <c:pt idx="12">
                  <c:v>1.632625542422349</c:v>
                </c:pt>
                <c:pt idx="13">
                  <c:v>1.4917210268199115</c:v>
                </c:pt>
                <c:pt idx="14">
                  <c:v>1.0723281499402457</c:v>
                </c:pt>
                <c:pt idx="15">
                  <c:v>0.72058540075872402</c:v>
                </c:pt>
                <c:pt idx="16">
                  <c:v>0.50308884816588595</c:v>
                </c:pt>
                <c:pt idx="17">
                  <c:v>4.5744864901385185E-2</c:v>
                </c:pt>
                <c:pt idx="18">
                  <c:v>1.1563875647724979</c:v>
                </c:pt>
                <c:pt idx="19">
                  <c:v>1.5988552350677072</c:v>
                </c:pt>
                <c:pt idx="20">
                  <c:v>1.2623708502086073</c:v>
                </c:pt>
                <c:pt idx="21">
                  <c:v>0.89701067097148401</c:v>
                </c:pt>
                <c:pt idx="22">
                  <c:v>0.98469287630775049</c:v>
                </c:pt>
                <c:pt idx="23">
                  <c:v>0.53097652682421803</c:v>
                </c:pt>
                <c:pt idx="24">
                  <c:v>0.41720833017708442</c:v>
                </c:pt>
                <c:pt idx="25">
                  <c:v>0.43877589512331833</c:v>
                </c:pt>
                <c:pt idx="26">
                  <c:v>0.41424586901453031</c:v>
                </c:pt>
                <c:pt idx="27">
                  <c:v>0.34798133437198731</c:v>
                </c:pt>
                <c:pt idx="28">
                  <c:v>0.30024974645813529</c:v>
                </c:pt>
                <c:pt idx="29">
                  <c:v>0.16489936870440847</c:v>
                </c:pt>
                <c:pt idx="30">
                  <c:v>2.4677805494645252E-2</c:v>
                </c:pt>
                <c:pt idx="31">
                  <c:v>-6.6028567232942134E-2</c:v>
                </c:pt>
                <c:pt idx="32">
                  <c:v>-0.17186775979000668</c:v>
                </c:pt>
                <c:pt idx="33">
                  <c:v>-0.51993245634299745</c:v>
                </c:pt>
                <c:pt idx="34">
                  <c:v>7.4169044166345788E-2</c:v>
                </c:pt>
                <c:pt idx="35">
                  <c:v>-0.16588496677033293</c:v>
                </c:pt>
                <c:pt idx="36">
                  <c:v>0.12627271959167685</c:v>
                </c:pt>
                <c:pt idx="37">
                  <c:v>-0.1957557352802769</c:v>
                </c:pt>
                <c:pt idx="38">
                  <c:v>-0.40825921457281683</c:v>
                </c:pt>
                <c:pt idx="39">
                  <c:v>-0.48980135901727301</c:v>
                </c:pt>
                <c:pt idx="40">
                  <c:v>-0.32751578216716598</c:v>
                </c:pt>
                <c:pt idx="41">
                  <c:v>-0.71591528315571085</c:v>
                </c:pt>
                <c:pt idx="42">
                  <c:v>-0.11587777727706294</c:v>
                </c:pt>
                <c:pt idx="43">
                  <c:v>-0.40096580840218721</c:v>
                </c:pt>
                <c:pt idx="44">
                  <c:v>-0.39180862472598599</c:v>
                </c:pt>
                <c:pt idx="45">
                  <c:v>-0.37437492494080093</c:v>
                </c:pt>
                <c:pt idx="46">
                  <c:v>-0.29476440669930537</c:v>
                </c:pt>
                <c:pt idx="47">
                  <c:v>-0.57310308050766279</c:v>
                </c:pt>
                <c:pt idx="48">
                  <c:v>-0.271495047366138</c:v>
                </c:pt>
                <c:pt idx="49">
                  <c:v>-0.87709289162785553</c:v>
                </c:pt>
                <c:pt idx="50">
                  <c:v>-0.19860500052701924</c:v>
                </c:pt>
                <c:pt idx="51">
                  <c:v>-1.2378250859217381</c:v>
                </c:pt>
                <c:pt idx="52">
                  <c:v>-0.79494569521130054</c:v>
                </c:pt>
                <c:pt idx="53">
                  <c:v>-0.64439023248533167</c:v>
                </c:pt>
                <c:pt idx="54">
                  <c:v>-0.66145549737737941</c:v>
                </c:pt>
                <c:pt idx="55">
                  <c:v>-0.45688094535909829</c:v>
                </c:pt>
                <c:pt idx="56">
                  <c:v>-0.33344779967700711</c:v>
                </c:pt>
                <c:pt idx="57">
                  <c:v>-0.79292059458067821</c:v>
                </c:pt>
                <c:pt idx="58">
                  <c:v>-0.91030077214528982</c:v>
                </c:pt>
                <c:pt idx="59">
                  <c:v>-0.82217689619190193</c:v>
                </c:pt>
                <c:pt idx="60">
                  <c:v>-0.61840524741134062</c:v>
                </c:pt>
                <c:pt idx="61">
                  <c:v>-1.1437155187728554</c:v>
                </c:pt>
                <c:pt idx="62">
                  <c:v>-1.0621994344431984</c:v>
                </c:pt>
                <c:pt idx="63">
                  <c:v>-0.91700020166069374</c:v>
                </c:pt>
                <c:pt idx="64">
                  <c:v>-0.91113522902844724</c:v>
                </c:pt>
                <c:pt idx="65">
                  <c:v>-0.94247581876606523</c:v>
                </c:pt>
                <c:pt idx="66">
                  <c:v>-0.91702261542440899</c:v>
                </c:pt>
                <c:pt idx="67">
                  <c:v>-0.85053446648554532</c:v>
                </c:pt>
                <c:pt idx="68">
                  <c:v>-0.58598128758331613</c:v>
                </c:pt>
                <c:pt idx="69">
                  <c:v>-0.48695325050881855</c:v>
                </c:pt>
                <c:pt idx="70">
                  <c:v>-0.4103809313186384</c:v>
                </c:pt>
                <c:pt idx="71">
                  <c:v>-0.34066753471906608</c:v>
                </c:pt>
                <c:pt idx="72">
                  <c:v>-0.27961666341673125</c:v>
                </c:pt>
                <c:pt idx="73">
                  <c:v>-0.22709994498691444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5-4441-BF8C-63E526071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in val="-2.5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 - difference'!$Z$1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difference'!$Z$2:$Z$132</c:f>
              <c:numCache>
                <c:formatCode>0.0000</c:formatCode>
                <c:ptCount val="131"/>
                <c:pt idx="0">
                  <c:v>0</c:v>
                </c:pt>
                <c:pt idx="1">
                  <c:v>9.3483422754370021E-3</c:v>
                </c:pt>
                <c:pt idx="2">
                  <c:v>6.6203333421015059E-3</c:v>
                </c:pt>
                <c:pt idx="3">
                  <c:v>1.4741980079198802E-2</c:v>
                </c:pt>
                <c:pt idx="4">
                  <c:v>1.3555174430474604E-2</c:v>
                </c:pt>
                <c:pt idx="5">
                  <c:v>1.6698671253934004E-2</c:v>
                </c:pt>
                <c:pt idx="6">
                  <c:v>2.7076499839592504E-2</c:v>
                </c:pt>
                <c:pt idx="7">
                  <c:v>9.5944726613805958E-3</c:v>
                </c:pt>
                <c:pt idx="8">
                  <c:v>4.8430158708083065E-3</c:v>
                </c:pt>
                <c:pt idx="9">
                  <c:v>4.2976535379253E-3</c:v>
                </c:pt>
                <c:pt idx="10">
                  <c:v>4.6310020735227941E-3</c:v>
                </c:pt>
                <c:pt idx="11">
                  <c:v>1.4089683826220806E-2</c:v>
                </c:pt>
                <c:pt idx="12">
                  <c:v>1.7954574708352003E-2</c:v>
                </c:pt>
                <c:pt idx="13">
                  <c:v>2.3767170542718902E-2</c:v>
                </c:pt>
                <c:pt idx="14">
                  <c:v>2.48792209390368E-2</c:v>
                </c:pt>
                <c:pt idx="15">
                  <c:v>3.2538264719023199E-2</c:v>
                </c:pt>
                <c:pt idx="16">
                  <c:v>1.8444612016726099E-2</c:v>
                </c:pt>
                <c:pt idx="17">
                  <c:v>2.9793015468121999E-2</c:v>
                </c:pt>
                <c:pt idx="18">
                  <c:v>2.0246874197193801E-2</c:v>
                </c:pt>
                <c:pt idx="19">
                  <c:v>2.3049370260242001E-2</c:v>
                </c:pt>
                <c:pt idx="20">
                  <c:v>2.1255537108725998E-2</c:v>
                </c:pt>
                <c:pt idx="21">
                  <c:v>2.2368309335490603E-2</c:v>
                </c:pt>
                <c:pt idx="22">
                  <c:v>1.7651590779058202E-2</c:v>
                </c:pt>
                <c:pt idx="23">
                  <c:v>2.31637530179798E-2</c:v>
                </c:pt>
                <c:pt idx="24">
                  <c:v>1.5419376463382997E-2</c:v>
                </c:pt>
                <c:pt idx="25">
                  <c:v>6.4468339879732023E-3</c:v>
                </c:pt>
                <c:pt idx="26">
                  <c:v>1.4047889758145998E-2</c:v>
                </c:pt>
                <c:pt idx="27">
                  <c:v>5.0168657619383966E-3</c:v>
                </c:pt>
                <c:pt idx="28">
                  <c:v>-6.8571687525078029E-3</c:v>
                </c:pt>
                <c:pt idx="29">
                  <c:v>-5.8172623355287056E-3</c:v>
                </c:pt>
                <c:pt idx="30">
                  <c:v>-5.9833341437660059E-3</c:v>
                </c:pt>
                <c:pt idx="31">
                  <c:v>-1.3254977066775198E-2</c:v>
                </c:pt>
                <c:pt idx="32">
                  <c:v>-1.5468892670645593E-2</c:v>
                </c:pt>
                <c:pt idx="33">
                  <c:v>-6.6561566254086935E-3</c:v>
                </c:pt>
                <c:pt idx="34">
                  <c:v>-2.3588477231964999E-2</c:v>
                </c:pt>
                <c:pt idx="35">
                  <c:v>-2.1959386090191005E-2</c:v>
                </c:pt>
                <c:pt idx="36">
                  <c:v>-4.3423441248803998E-2</c:v>
                </c:pt>
                <c:pt idx="37">
                  <c:v>-4.0970087009674E-2</c:v>
                </c:pt>
                <c:pt idx="38">
                  <c:v>-4.0963940518278993E-2</c:v>
                </c:pt>
                <c:pt idx="39">
                  <c:v>-2.6505000939600995E-2</c:v>
                </c:pt>
                <c:pt idx="40">
                  <c:v>-3.3258063439792998E-2</c:v>
                </c:pt>
                <c:pt idx="41">
                  <c:v>-3.1411855703670999E-2</c:v>
                </c:pt>
                <c:pt idx="42">
                  <c:v>-4.1465796212699996E-2</c:v>
                </c:pt>
                <c:pt idx="43">
                  <c:v>-4.5900067049849003E-2</c:v>
                </c:pt>
                <c:pt idx="44">
                  <c:v>-3.3857216794706005E-2</c:v>
                </c:pt>
                <c:pt idx="45">
                  <c:v>-4.5148468407534004E-2</c:v>
                </c:pt>
                <c:pt idx="46">
                  <c:v>-4.874113495721899E-2</c:v>
                </c:pt>
                <c:pt idx="47">
                  <c:v>-4.6399000441032998E-2</c:v>
                </c:pt>
                <c:pt idx="48">
                  <c:v>-6.7661007488560992E-2</c:v>
                </c:pt>
                <c:pt idx="49">
                  <c:v>-4.3405630979621995E-2</c:v>
                </c:pt>
                <c:pt idx="50">
                  <c:v>-5.4033407656394999E-2</c:v>
                </c:pt>
                <c:pt idx="51">
                  <c:v>-4.0459317939002995E-2</c:v>
                </c:pt>
                <c:pt idx="52">
                  <c:v>-7.1975957047583999E-2</c:v>
                </c:pt>
                <c:pt idx="53">
                  <c:v>-0.10300327434406001</c:v>
                </c:pt>
                <c:pt idx="54">
                  <c:v>-0.13353682496285599</c:v>
                </c:pt>
                <c:pt idx="55">
                  <c:v>-0.18498881132964498</c:v>
                </c:pt>
                <c:pt idx="56">
                  <c:v>-0.214641277380096</c:v>
                </c:pt>
                <c:pt idx="57">
                  <c:v>-0.20759680752675</c:v>
                </c:pt>
                <c:pt idx="58">
                  <c:v>-0.17005525777295699</c:v>
                </c:pt>
                <c:pt idx="59">
                  <c:v>-0.17181735192909101</c:v>
                </c:pt>
                <c:pt idx="60">
                  <c:v>-0.17108696483899999</c:v>
                </c:pt>
                <c:pt idx="61">
                  <c:v>-0.14447285671822599</c:v>
                </c:pt>
                <c:pt idx="62">
                  <c:v>-0.11681732930368099</c:v>
                </c:pt>
                <c:pt idx="63">
                  <c:v>-0.12791022835963201</c:v>
                </c:pt>
                <c:pt idx="64">
                  <c:v>-0.14887209431569401</c:v>
                </c:pt>
                <c:pt idx="65">
                  <c:v>-0.140545835073904</c:v>
                </c:pt>
                <c:pt idx="66">
                  <c:v>-0.13987105357320501</c:v>
                </c:pt>
                <c:pt idx="67">
                  <c:v>-0.15052690086406001</c:v>
                </c:pt>
                <c:pt idx="68">
                  <c:v>-0.14856269413515999</c:v>
                </c:pt>
                <c:pt idx="69">
                  <c:v>-0.15641720357816</c:v>
                </c:pt>
                <c:pt idx="70">
                  <c:v>-0.152618124896061</c:v>
                </c:pt>
                <c:pt idx="71">
                  <c:v>-0.14889933273792</c:v>
                </c:pt>
                <c:pt idx="72">
                  <c:v>-0.14527320025635601</c:v>
                </c:pt>
                <c:pt idx="73">
                  <c:v>-0.141748940837126</c:v>
                </c:pt>
                <c:pt idx="74">
                  <c:v>-0.13833298130163599</c:v>
                </c:pt>
                <c:pt idx="75">
                  <c:v>-0.135029317393842</c:v>
                </c:pt>
                <c:pt idx="76">
                  <c:v>-0.13183984886825401</c:v>
                </c:pt>
                <c:pt idx="77">
                  <c:v>-0.12876469227047199</c:v>
                </c:pt>
                <c:pt idx="78">
                  <c:v>-0.125802470172169</c:v>
                </c:pt>
                <c:pt idx="79">
                  <c:v>-0.12295057619875499</c:v>
                </c:pt>
                <c:pt idx="80">
                  <c:v>-0.120205415678277</c:v>
                </c:pt>
                <c:pt idx="81">
                  <c:v>-0.11756262215167801</c:v>
                </c:pt>
                <c:pt idx="82">
                  <c:v>-0.11501725032414301</c:v>
                </c:pt>
                <c:pt idx="83">
                  <c:v>-0.11256394631172401</c:v>
                </c:pt>
                <c:pt idx="84">
                  <c:v>-0.110197096253105</c:v>
                </c:pt>
                <c:pt idx="85">
                  <c:v>-0.107910954519746</c:v>
                </c:pt>
                <c:pt idx="86">
                  <c:v>-0.10569975287464101</c:v>
                </c:pt>
                <c:pt idx="87">
                  <c:v>-0.10355779200648899</c:v>
                </c:pt>
                <c:pt idx="88">
                  <c:v>-0.10147951690759299</c:v>
                </c:pt>
                <c:pt idx="89">
                  <c:v>-9.9459577575423008E-2</c:v>
                </c:pt>
                <c:pt idx="90">
                  <c:v>-9.7492876504248011E-2</c:v>
                </c:pt>
                <c:pt idx="91">
                  <c:v>-9.5574604398935004E-2</c:v>
                </c:pt>
                <c:pt idx="92">
                  <c:v>-9.3700265491847012E-2</c:v>
                </c:pt>
                <c:pt idx="93">
                  <c:v>-9.1865693779384E-2</c:v>
                </c:pt>
                <c:pt idx="94">
                  <c:v>-9.0067061420256E-2</c:v>
                </c:pt>
                <c:pt idx="95">
                  <c:v>-8.8300880455894987E-2</c:v>
                </c:pt>
                <c:pt idx="96">
                  <c:v>-8.6563998926966007E-2</c:v>
                </c:pt>
                <c:pt idx="97">
                  <c:v>-8.4853592370909003E-2</c:v>
                </c:pt>
                <c:pt idx="98">
                  <c:v>-8.3167151595567007E-2</c:v>
                </c:pt>
                <c:pt idx="99">
                  <c:v>-8.1502467534920991E-2</c:v>
                </c:pt>
                <c:pt idx="100">
                  <c:v>-7.985761390586299E-2</c:v>
                </c:pt>
                <c:pt idx="101">
                  <c:v>-7.8230928300956987E-2</c:v>
                </c:pt>
                <c:pt idx="102">
                  <c:v>-7.6620992272032007E-2</c:v>
                </c:pt>
                <c:pt idx="103">
                  <c:v>-7.5026610883813988E-2</c:v>
                </c:pt>
                <c:pt idx="104">
                  <c:v>-7.3446792146135004E-2</c:v>
                </c:pt>
                <c:pt idx="105">
                  <c:v>-7.1880726667804012E-2</c:v>
                </c:pt>
                <c:pt idx="106">
                  <c:v>-7.0327767815178993E-2</c:v>
                </c:pt>
                <c:pt idx="107">
                  <c:v>-6.8787412603914994E-2</c:v>
                </c:pt>
                <c:pt idx="108">
                  <c:v>-6.7259283503137007E-2</c:v>
                </c:pt>
                <c:pt idx="109">
                  <c:v>-6.5743111287446004E-2</c:v>
                </c:pt>
                <c:pt idx="110">
                  <c:v>-6.4238719033356012E-2</c:v>
                </c:pt>
                <c:pt idx="111">
                  <c:v>-6.2746007322880992E-2</c:v>
                </c:pt>
                <c:pt idx="112">
                  <c:v>-6.1264940687662001E-2</c:v>
                </c:pt>
                <c:pt idx="113">
                  <c:v>-5.9795535302063996E-2</c:v>
                </c:pt>
                <c:pt idx="114">
                  <c:v>-5.8337847912637991E-2</c:v>
                </c:pt>
                <c:pt idx="115">
                  <c:v>-5.689196597402299E-2</c:v>
                </c:pt>
                <c:pt idx="116">
                  <c:v>-5.5457998947312986E-2</c:v>
                </c:pt>
                <c:pt idx="117">
                  <c:v>-5.403607070594299E-2</c:v>
                </c:pt>
                <c:pt idx="118">
                  <c:v>-5.2626312985771001E-2</c:v>
                </c:pt>
                <c:pt idx="119">
                  <c:v>-5.1228859810087013E-2</c:v>
                </c:pt>
                <c:pt idx="120">
                  <c:v>-4.984384281638099E-2</c:v>
                </c:pt>
                <c:pt idx="121">
                  <c:v>-4.8471387409596001E-2</c:v>
                </c:pt>
                <c:pt idx="122">
                  <c:v>-4.7111609666005E-2</c:v>
                </c:pt>
                <c:pt idx="123">
                  <c:v>-4.5764613912583005E-2</c:v>
                </c:pt>
                <c:pt idx="124">
                  <c:v>-4.4430490908504996E-2</c:v>
                </c:pt>
                <c:pt idx="125">
                  <c:v>-4.3109316558027994E-2</c:v>
                </c:pt>
                <c:pt idx="126">
                  <c:v>-4.1801151087339006E-2</c:v>
                </c:pt>
                <c:pt idx="127">
                  <c:v>-4.0506038621775001E-2</c:v>
                </c:pt>
                <c:pt idx="128">
                  <c:v>-3.9224007103993999E-2</c:v>
                </c:pt>
                <c:pt idx="129">
                  <c:v>-3.7955068498126993E-2</c:v>
                </c:pt>
                <c:pt idx="130">
                  <c:v>7.8284073900903001E-2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6-499A-9FF3-C7B5DA986B97}"/>
            </c:ext>
          </c:extLst>
        </c:ser>
        <c:ser>
          <c:idx val="1"/>
          <c:order val="1"/>
          <c:tx>
            <c:strRef>
              <c:f>'DSGE HVD wFG - difference'!$AA$1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difference'!$AA$2:$AA$132</c:f>
              <c:numCache>
                <c:formatCode>0.0000</c:formatCode>
                <c:ptCount val="131"/>
                <c:pt idx="0">
                  <c:v>0</c:v>
                </c:pt>
                <c:pt idx="1">
                  <c:v>-0.3283858541989999</c:v>
                </c:pt>
                <c:pt idx="2">
                  <c:v>-0.58603322907088984</c:v>
                </c:pt>
                <c:pt idx="3">
                  <c:v>-0.76974440555519008</c:v>
                </c:pt>
                <c:pt idx="4">
                  <c:v>-0.83008604483623971</c:v>
                </c:pt>
                <c:pt idx="5">
                  <c:v>-0.98188010688643024</c:v>
                </c:pt>
                <c:pt idx="6">
                  <c:v>-1.06891110056065</c:v>
                </c:pt>
                <c:pt idx="7">
                  <c:v>-1.4301164479285702</c:v>
                </c:pt>
                <c:pt idx="8">
                  <c:v>-1.1825533087891897</c:v>
                </c:pt>
                <c:pt idx="9">
                  <c:v>-0.78916533062228966</c:v>
                </c:pt>
                <c:pt idx="10">
                  <c:v>-0.10624982982136988</c:v>
                </c:pt>
                <c:pt idx="11">
                  <c:v>0.29778299727494018</c:v>
                </c:pt>
                <c:pt idx="12">
                  <c:v>0.45990886925887997</c:v>
                </c:pt>
                <c:pt idx="13">
                  <c:v>0.56693387112680993</c:v>
                </c:pt>
                <c:pt idx="14">
                  <c:v>0.66194937953284017</c:v>
                </c:pt>
                <c:pt idx="15">
                  <c:v>0.54334627247021006</c:v>
                </c:pt>
                <c:pt idx="16">
                  <c:v>0.37161703157928017</c:v>
                </c:pt>
                <c:pt idx="17">
                  <c:v>0.56933152280679034</c:v>
                </c:pt>
                <c:pt idx="18">
                  <c:v>0.66788252039856033</c:v>
                </c:pt>
                <c:pt idx="19">
                  <c:v>0.79134173797124019</c:v>
                </c:pt>
                <c:pt idx="20">
                  <c:v>1.1638012664906303</c:v>
                </c:pt>
                <c:pt idx="21">
                  <c:v>1.6546410707793402</c:v>
                </c:pt>
                <c:pt idx="22">
                  <c:v>1.9384086934766702</c:v>
                </c:pt>
                <c:pt idx="23">
                  <c:v>2.0828625561971301</c:v>
                </c:pt>
                <c:pt idx="24">
                  <c:v>2.16168632157156</c:v>
                </c:pt>
                <c:pt idx="25">
                  <c:v>1.9002931195538302</c:v>
                </c:pt>
                <c:pt idx="26">
                  <c:v>1.56026730805775</c:v>
                </c:pt>
                <c:pt idx="27">
                  <c:v>1.47783344136336</c:v>
                </c:pt>
                <c:pt idx="28">
                  <c:v>1.5954668452132801</c:v>
                </c:pt>
                <c:pt idx="29">
                  <c:v>1.7905802984364401</c:v>
                </c:pt>
                <c:pt idx="30">
                  <c:v>2.0436939262369203</c:v>
                </c:pt>
                <c:pt idx="31">
                  <c:v>2.3442511896350302</c:v>
                </c:pt>
                <c:pt idx="32">
                  <c:v>2.5945034622044143</c:v>
                </c:pt>
                <c:pt idx="33">
                  <c:v>2.4052495872506832</c:v>
                </c:pt>
                <c:pt idx="34">
                  <c:v>2.2811287246627403</c:v>
                </c:pt>
                <c:pt idx="35">
                  <c:v>2.3288680402558199</c:v>
                </c:pt>
                <c:pt idx="36">
                  <c:v>2.5537831870849921</c:v>
                </c:pt>
                <c:pt idx="37">
                  <c:v>2.8256784151313092</c:v>
                </c:pt>
                <c:pt idx="38">
                  <c:v>3.033929365773139</c:v>
                </c:pt>
                <c:pt idx="39">
                  <c:v>2.9673802221985923</c:v>
                </c:pt>
                <c:pt idx="40">
                  <c:v>2.874741869873974</c:v>
                </c:pt>
                <c:pt idx="41">
                  <c:v>2.8436161225248031</c:v>
                </c:pt>
                <c:pt idx="42">
                  <c:v>2.8466243495699901</c:v>
                </c:pt>
                <c:pt idx="43">
                  <c:v>2.875271153649241</c:v>
                </c:pt>
                <c:pt idx="44">
                  <c:v>2.8439903353299281</c:v>
                </c:pt>
                <c:pt idx="45">
                  <c:v>2.843931271775384</c:v>
                </c:pt>
                <c:pt idx="46">
                  <c:v>2.9100244015308552</c:v>
                </c:pt>
                <c:pt idx="47">
                  <c:v>2.9075323579921251</c:v>
                </c:pt>
                <c:pt idx="48">
                  <c:v>2.9628554078136831</c:v>
                </c:pt>
                <c:pt idx="49">
                  <c:v>3.1528130728428292</c:v>
                </c:pt>
                <c:pt idx="50">
                  <c:v>3.3371057794296326</c:v>
                </c:pt>
                <c:pt idx="51">
                  <c:v>3.2925323446389205</c:v>
                </c:pt>
                <c:pt idx="52">
                  <c:v>3.3464260934759178</c:v>
                </c:pt>
                <c:pt idx="53">
                  <c:v>3.3035519667645001</c:v>
                </c:pt>
                <c:pt idx="54">
                  <c:v>3.5939733829118623</c:v>
                </c:pt>
                <c:pt idx="55">
                  <c:v>3.5557951583183121</c:v>
                </c:pt>
                <c:pt idx="56">
                  <c:v>3.4504715411508688</c:v>
                </c:pt>
                <c:pt idx="57">
                  <c:v>3.339354115683645</c:v>
                </c:pt>
                <c:pt idx="58">
                  <c:v>3.2995314895664696</c:v>
                </c:pt>
                <c:pt idx="59">
                  <c:v>3.0443010291189649</c:v>
                </c:pt>
                <c:pt idx="60">
                  <c:v>2.5662476472214082</c:v>
                </c:pt>
                <c:pt idx="61">
                  <c:v>1.9567108012297501</c:v>
                </c:pt>
                <c:pt idx="62">
                  <c:v>1.5328809733422202</c:v>
                </c:pt>
                <c:pt idx="63">
                  <c:v>1.1348432084267102</c:v>
                </c:pt>
                <c:pt idx="64">
                  <c:v>1.02040522856585</c:v>
                </c:pt>
                <c:pt idx="65">
                  <c:v>0.94661801637851006</c:v>
                </c:pt>
                <c:pt idx="66">
                  <c:v>0.94844338142527995</c:v>
                </c:pt>
                <c:pt idx="67">
                  <c:v>0.97132890831570995</c:v>
                </c:pt>
                <c:pt idx="68">
                  <c:v>1.0696199574116001</c:v>
                </c:pt>
                <c:pt idx="69">
                  <c:v>0.98282465585261036</c:v>
                </c:pt>
                <c:pt idx="70">
                  <c:v>0.99400936554209007</c:v>
                </c:pt>
                <c:pt idx="71">
                  <c:v>1.0069841157938599</c:v>
                </c:pt>
                <c:pt idx="72">
                  <c:v>1.0214421859580303</c:v>
                </c:pt>
                <c:pt idx="73">
                  <c:v>1.0371237827703701</c:v>
                </c:pt>
                <c:pt idx="74">
                  <c:v>1.0538089104812403</c:v>
                </c:pt>
                <c:pt idx="75">
                  <c:v>1.0713113237600802</c:v>
                </c:pt>
                <c:pt idx="76">
                  <c:v>1.0894733989449903</c:v>
                </c:pt>
                <c:pt idx="77">
                  <c:v>1.10816178417747</c:v>
                </c:pt>
                <c:pt idx="78">
                  <c:v>1.1272637101405403</c:v>
                </c:pt>
                <c:pt idx="79">
                  <c:v>1.14668386108097</c:v>
                </c:pt>
                <c:pt idx="80">
                  <c:v>1.1663417210304403</c:v>
                </c:pt>
                <c:pt idx="81">
                  <c:v>1.1861693230619301</c:v>
                </c:pt>
                <c:pt idx="82">
                  <c:v>1.2061093403759702</c:v>
                </c:pt>
                <c:pt idx="83">
                  <c:v>1.22611346730638</c:v>
                </c:pt>
                <c:pt idx="84">
                  <c:v>1.2461410462179603</c:v>
                </c:pt>
                <c:pt idx="85">
                  <c:v>1.2661579029547201</c:v>
                </c:pt>
                <c:pt idx="86">
                  <c:v>1.2861353591679601</c:v>
                </c:pt>
                <c:pt idx="87">
                  <c:v>1.3060493946629204</c:v>
                </c:pt>
                <c:pt idx="88">
                  <c:v>1.3258799369818601</c:v>
                </c:pt>
                <c:pt idx="89">
                  <c:v>1.34561025890121</c:v>
                </c:pt>
                <c:pt idx="90">
                  <c:v>1.3652264674547201</c:v>
                </c:pt>
                <c:pt idx="91">
                  <c:v>1.3847170705831002</c:v>
                </c:pt>
                <c:pt idx="92">
                  <c:v>1.4040726096215801</c:v>
                </c:pt>
                <c:pt idx="93">
                  <c:v>1.4232853476269001</c:v>
                </c:pt>
                <c:pt idx="94">
                  <c:v>1.4423490050638201</c:v>
                </c:pt>
                <c:pt idx="95">
                  <c:v>1.4612585356585901</c:v>
                </c:pt>
                <c:pt idx="96">
                  <c:v>1.4800099363196901</c:v>
                </c:pt>
                <c:pt idx="97">
                  <c:v>1.4986000859517901</c:v>
                </c:pt>
                <c:pt idx="98">
                  <c:v>1.5170266087751301</c:v>
                </c:pt>
                <c:pt idx="99">
                  <c:v>1.5352877584286202</c:v>
                </c:pt>
                <c:pt idx="100">
                  <c:v>1.5533823197001002</c:v>
                </c:pt>
                <c:pt idx="101">
                  <c:v>1.5713095252067202</c:v>
                </c:pt>
                <c:pt idx="102">
                  <c:v>1.5890689847548101</c:v>
                </c:pt>
                <c:pt idx="103">
                  <c:v>1.6066606254534401</c:v>
                </c:pt>
                <c:pt idx="104">
                  <c:v>1.6240846409484602</c:v>
                </c:pt>
                <c:pt idx="105">
                  <c:v>1.64134144839157</c:v>
                </c:pt>
                <c:pt idx="106">
                  <c:v>1.6584316519696602</c:v>
                </c:pt>
                <c:pt idx="107">
                  <c:v>1.6753560119978401</c:v>
                </c:pt>
                <c:pt idx="108">
                  <c:v>1.6921154187310501</c:v>
                </c:pt>
                <c:pt idx="109">
                  <c:v>1.7087108701774201</c:v>
                </c:pt>
                <c:pt idx="110">
                  <c:v>1.7251434533054002</c:v>
                </c:pt>
                <c:pt idx="111">
                  <c:v>1.7414143281291201</c:v>
                </c:pt>
                <c:pt idx="112">
                  <c:v>1.75752471423453</c:v>
                </c:pt>
                <c:pt idx="113">
                  <c:v>1.7734758793755601</c:v>
                </c:pt>
                <c:pt idx="114">
                  <c:v>1.7892691298255801</c:v>
                </c:pt>
                <c:pt idx="115">
                  <c:v>1.8049058022174402</c:v>
                </c:pt>
                <c:pt idx="116">
                  <c:v>1.8203872566458001</c:v>
                </c:pt>
                <c:pt idx="117">
                  <c:v>1.8357148708397801</c:v>
                </c:pt>
                <c:pt idx="118">
                  <c:v>1.8508900352432403</c:v>
                </c:pt>
                <c:pt idx="119">
                  <c:v>1.8659141488645401</c:v>
                </c:pt>
                <c:pt idx="120">
                  <c:v>1.8807886157787601</c:v>
                </c:pt>
                <c:pt idx="121">
                  <c:v>1.8955148421831101</c:v>
                </c:pt>
                <c:pt idx="122">
                  <c:v>1.9100942339211602</c:v>
                </c:pt>
                <c:pt idx="123">
                  <c:v>1.9245281944046801</c:v>
                </c:pt>
                <c:pt idx="124">
                  <c:v>1.93881812287231</c:v>
                </c:pt>
                <c:pt idx="125">
                  <c:v>1.9529654129338201</c:v>
                </c:pt>
                <c:pt idx="126">
                  <c:v>1.9669714513563101</c:v>
                </c:pt>
                <c:pt idx="127">
                  <c:v>1.98083761705543</c:v>
                </c:pt>
                <c:pt idx="128">
                  <c:v>1.9945652802602902</c:v>
                </c:pt>
                <c:pt idx="129">
                  <c:v>2.0081558018254002</c:v>
                </c:pt>
                <c:pt idx="130">
                  <c:v>3.3536928302706301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6-499A-9FF3-C7B5DA986B97}"/>
            </c:ext>
          </c:extLst>
        </c:ser>
        <c:ser>
          <c:idx val="2"/>
          <c:order val="2"/>
          <c:tx>
            <c:strRef>
              <c:f>'DSGE HVD wFG - difference'!$AB$1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difference'!$AB$2:$AB$132</c:f>
              <c:numCache>
                <c:formatCode>0.0000</c:formatCode>
                <c:ptCount val="131"/>
                <c:pt idx="0">
                  <c:v>0</c:v>
                </c:pt>
                <c:pt idx="1">
                  <c:v>0.79576526451671992</c:v>
                </c:pt>
                <c:pt idx="2">
                  <c:v>1.1668745432780598</c:v>
                </c:pt>
                <c:pt idx="3">
                  <c:v>1.4319827660933599</c:v>
                </c:pt>
                <c:pt idx="4">
                  <c:v>1.4215550871269498</c:v>
                </c:pt>
                <c:pt idx="5">
                  <c:v>1.77775820381183</c:v>
                </c:pt>
                <c:pt idx="6">
                  <c:v>1.98731235084683</c:v>
                </c:pt>
                <c:pt idx="7">
                  <c:v>1.3133089652749099</c:v>
                </c:pt>
                <c:pt idx="8">
                  <c:v>1.1151072354634604</c:v>
                </c:pt>
                <c:pt idx="9">
                  <c:v>0.54703209841304989</c:v>
                </c:pt>
                <c:pt idx="10">
                  <c:v>-0.10133348679447973</c:v>
                </c:pt>
                <c:pt idx="11">
                  <c:v>-0.20443590169267001</c:v>
                </c:pt>
                <c:pt idx="12">
                  <c:v>-0.60944141560769971</c:v>
                </c:pt>
                <c:pt idx="13">
                  <c:v>-1.24686226199197</c:v>
                </c:pt>
                <c:pt idx="14">
                  <c:v>-1.1783318313416697</c:v>
                </c:pt>
                <c:pt idx="15">
                  <c:v>-0.37879776850238978</c:v>
                </c:pt>
                <c:pt idx="16">
                  <c:v>0.85827568407913013</c:v>
                </c:pt>
                <c:pt idx="17">
                  <c:v>1.4360184511475698</c:v>
                </c:pt>
                <c:pt idx="18">
                  <c:v>-0.7554700969788497</c:v>
                </c:pt>
                <c:pt idx="19">
                  <c:v>-2.1573407476517499</c:v>
                </c:pt>
                <c:pt idx="20">
                  <c:v>-3.1250074116523359</c:v>
                </c:pt>
                <c:pt idx="21">
                  <c:v>-3.9880650218784259</c:v>
                </c:pt>
                <c:pt idx="22">
                  <c:v>-4.8870546245127366</c:v>
                </c:pt>
                <c:pt idx="23">
                  <c:v>-5.1130132370713</c:v>
                </c:pt>
                <c:pt idx="24">
                  <c:v>-4.9461055051654155</c:v>
                </c:pt>
                <c:pt idx="25">
                  <c:v>-4.7798273721443758</c:v>
                </c:pt>
                <c:pt idx="26">
                  <c:v>-4.1323746871003646</c:v>
                </c:pt>
                <c:pt idx="27">
                  <c:v>-4.0917819573957557</c:v>
                </c:pt>
                <c:pt idx="28">
                  <c:v>-4.3636744046947378</c:v>
                </c:pt>
                <c:pt idx="29">
                  <c:v>-4.6432060843120562</c:v>
                </c:pt>
                <c:pt idx="30">
                  <c:v>-5.2520687928745797</c:v>
                </c:pt>
                <c:pt idx="31">
                  <c:v>-5.7195203533312595</c:v>
                </c:pt>
                <c:pt idx="32">
                  <c:v>-6.2604026358304097</c:v>
                </c:pt>
                <c:pt idx="33">
                  <c:v>-6.0519484367459597</c:v>
                </c:pt>
                <c:pt idx="34">
                  <c:v>-5.9955452990329396</c:v>
                </c:pt>
                <c:pt idx="35">
                  <c:v>-6.4214629517764301</c:v>
                </c:pt>
                <c:pt idx="36">
                  <c:v>-7.0070998426746502</c:v>
                </c:pt>
                <c:pt idx="37">
                  <c:v>-7.2669021954927198</c:v>
                </c:pt>
                <c:pt idx="38">
                  <c:v>-7.542157277307</c:v>
                </c:pt>
                <c:pt idx="39">
                  <c:v>-7.1592389379818098</c:v>
                </c:pt>
                <c:pt idx="40">
                  <c:v>-6.8997334685648699</c:v>
                </c:pt>
                <c:pt idx="41">
                  <c:v>-6.9041470654895898</c:v>
                </c:pt>
                <c:pt idx="42">
                  <c:v>-6.7795720191599198</c:v>
                </c:pt>
                <c:pt idx="43">
                  <c:v>-6.8317334528325899</c:v>
                </c:pt>
                <c:pt idx="44">
                  <c:v>-6.7012926809298801</c:v>
                </c:pt>
                <c:pt idx="45">
                  <c:v>-6.7049583210476298</c:v>
                </c:pt>
                <c:pt idx="46">
                  <c:v>-6.7929587751175102</c:v>
                </c:pt>
                <c:pt idx="47">
                  <c:v>-6.7671548617532498</c:v>
                </c:pt>
                <c:pt idx="48">
                  <c:v>-6.7681030217041602</c:v>
                </c:pt>
                <c:pt idx="49">
                  <c:v>-7.13807918937695</c:v>
                </c:pt>
                <c:pt idx="50">
                  <c:v>-7.6801779196773499</c:v>
                </c:pt>
                <c:pt idx="51">
                  <c:v>-7.4309428154905897</c:v>
                </c:pt>
                <c:pt idx="52">
                  <c:v>-5.9118323683575698</c:v>
                </c:pt>
                <c:pt idx="53">
                  <c:v>-4.7776191760582041</c:v>
                </c:pt>
                <c:pt idx="54">
                  <c:v>-4.2169899726996007</c:v>
                </c:pt>
                <c:pt idx="55">
                  <c:v>-4.9395801411813762</c:v>
                </c:pt>
                <c:pt idx="56">
                  <c:v>-4.7387682823477837</c:v>
                </c:pt>
                <c:pt idx="57">
                  <c:v>-4.1582284906338449</c:v>
                </c:pt>
                <c:pt idx="58">
                  <c:v>-4.0262115583227951</c:v>
                </c:pt>
                <c:pt idx="59">
                  <c:v>-3.766040297722153</c:v>
                </c:pt>
                <c:pt idx="60">
                  <c:v>-2.93017903456429</c:v>
                </c:pt>
                <c:pt idx="61">
                  <c:v>-1.5702914941375798</c:v>
                </c:pt>
                <c:pt idx="62">
                  <c:v>-0.71335931781583994</c:v>
                </c:pt>
                <c:pt idx="63">
                  <c:v>0.14502416801025042</c:v>
                </c:pt>
                <c:pt idx="64">
                  <c:v>0.57251963402395045</c:v>
                </c:pt>
                <c:pt idx="65">
                  <c:v>0.99691262209504039</c:v>
                </c:pt>
                <c:pt idx="66">
                  <c:v>1.36620162603616</c:v>
                </c:pt>
                <c:pt idx="67">
                  <c:v>1.4445124078092801</c:v>
                </c:pt>
                <c:pt idx="68">
                  <c:v>1.4071323081111498</c:v>
                </c:pt>
                <c:pt idx="69">
                  <c:v>1.5812855123016405</c:v>
                </c:pt>
                <c:pt idx="70">
                  <c:v>1.5248469761560299</c:v>
                </c:pt>
                <c:pt idx="71">
                  <c:v>1.4689728253718801</c:v>
                </c:pt>
                <c:pt idx="72">
                  <c:v>1.4136574160955702</c:v>
                </c:pt>
                <c:pt idx="73">
                  <c:v>1.3588951609120201</c:v>
                </c:pt>
                <c:pt idx="74">
                  <c:v>1.3046805282803104</c:v>
                </c:pt>
                <c:pt idx="75">
                  <c:v>1.2510080419749201</c:v>
                </c:pt>
                <c:pt idx="76">
                  <c:v>1.1978722805325805</c:v>
                </c:pt>
                <c:pt idx="77">
                  <c:v>1.1452678767046605</c:v>
                </c:pt>
                <c:pt idx="78">
                  <c:v>1.0931895169150199</c:v>
                </c:pt>
                <c:pt idx="79">
                  <c:v>1.0416319407232804</c:v>
                </c:pt>
                <c:pt idx="80">
                  <c:v>0.99058994029345016</c:v>
                </c:pt>
                <c:pt idx="81">
                  <c:v>0.94005835986792974</c:v>
                </c:pt>
                <c:pt idx="82">
                  <c:v>0.89003209524666005</c:v>
                </c:pt>
                <c:pt idx="83">
                  <c:v>0.84050609327159975</c:v>
                </c:pt>
                <c:pt idx="84">
                  <c:v>0.79147535131628999</c:v>
                </c:pt>
                <c:pt idx="85">
                  <c:v>0.74293491678053059</c:v>
                </c:pt>
                <c:pt idx="86">
                  <c:v>0.69487988659013045</c:v>
                </c:pt>
                <c:pt idx="87">
                  <c:v>0.64730540670163972</c:v>
                </c:pt>
                <c:pt idx="88">
                  <c:v>0.60020667161203001</c:v>
                </c:pt>
                <c:pt idx="89">
                  <c:v>0.55357892387331997</c:v>
                </c:pt>
                <c:pt idx="90">
                  <c:v>0.50741745361198998</c:v>
                </c:pt>
                <c:pt idx="91">
                  <c:v>0.46171759805327994</c:v>
                </c:pt>
                <c:pt idx="92">
                  <c:v>0.41647474105015014</c:v>
                </c:pt>
                <c:pt idx="93">
                  <c:v>0.37168431261705059</c:v>
                </c:pt>
                <c:pt idx="94">
                  <c:v>0.32734178846829032</c:v>
                </c:pt>
                <c:pt idx="95">
                  <c:v>0.28344268956101004</c:v>
                </c:pt>
                <c:pt idx="96">
                  <c:v>0.23998258164280983</c:v>
                </c:pt>
                <c:pt idx="97">
                  <c:v>0.1969570748037901</c:v>
                </c:pt>
                <c:pt idx="98">
                  <c:v>0.15436182303314983</c:v>
                </c:pt>
                <c:pt idx="99">
                  <c:v>0.11219252378023015</c:v>
                </c:pt>
                <c:pt idx="100">
                  <c:v>7.0444917519830064E-2</c:v>
                </c:pt>
                <c:pt idx="101">
                  <c:v>2.9114787322040314E-2</c:v>
                </c:pt>
                <c:pt idx="102">
                  <c:v>-1.1802041573769628E-2</c:v>
                </c:pt>
                <c:pt idx="103">
                  <c:v>-5.2309702180630246E-2</c:v>
                </c:pt>
                <c:pt idx="104">
                  <c:v>-9.2412286181419834E-2</c:v>
                </c:pt>
                <c:pt idx="105">
                  <c:v>-0.13211384434219964</c:v>
                </c:pt>
                <c:pt idx="106">
                  <c:v>-0.17141838692136968</c:v>
                </c:pt>
                <c:pt idx="107">
                  <c:v>-0.21032988407475006</c:v>
                </c:pt>
                <c:pt idx="108">
                  <c:v>-0.24885226625659973</c:v>
                </c:pt>
                <c:pt idx="109">
                  <c:v>-0.28698942461663002</c:v>
                </c:pt>
                <c:pt idx="110">
                  <c:v>-0.32474521139306001</c:v>
                </c:pt>
                <c:pt idx="111">
                  <c:v>-0.36212344030171995</c:v>
                </c:pt>
                <c:pt idx="112">
                  <c:v>-0.39912788692129997</c:v>
                </c:pt>
                <c:pt idx="113">
                  <c:v>-0.43576228907467973</c:v>
                </c:pt>
                <c:pt idx="114">
                  <c:v>-0.47203034720652992</c:v>
                </c:pt>
                <c:pt idx="115">
                  <c:v>-0.50793572475705995</c:v>
                </c:pt>
                <c:pt idx="116">
                  <c:v>-0.54348204853207971</c:v>
                </c:pt>
                <c:pt idx="117">
                  <c:v>-0.57867290906935986</c:v>
                </c:pt>
                <c:pt idx="118">
                  <c:v>-0.61351186100125998</c:v>
                </c:pt>
                <c:pt idx="119">
                  <c:v>-0.64800242341383996</c:v>
                </c:pt>
                <c:pt idx="120">
                  <c:v>-0.68214808020229967</c:v>
                </c:pt>
                <c:pt idx="121">
                  <c:v>-0.71595228042286996</c:v>
                </c:pt>
                <c:pt idx="122">
                  <c:v>-0.74941843864123969</c:v>
                </c:pt>
                <c:pt idx="123">
                  <c:v>-0.78254993527741989</c:v>
                </c:pt>
                <c:pt idx="124">
                  <c:v>-0.81535011694723991</c:v>
                </c:pt>
                <c:pt idx="125">
                  <c:v>-0.84782229680036991</c:v>
                </c:pt>
                <c:pt idx="126">
                  <c:v>-0.87996975485495987</c:v>
                </c:pt>
                <c:pt idx="127">
                  <c:v>-0.91179573832901006</c:v>
                </c:pt>
                <c:pt idx="128">
                  <c:v>-0.94330346196831005</c:v>
                </c:pt>
                <c:pt idx="129">
                  <c:v>-0.9744961083712198</c:v>
                </c:pt>
                <c:pt idx="130">
                  <c:v>-4.0625681022601698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86-499A-9FF3-C7B5DA986B97}"/>
            </c:ext>
          </c:extLst>
        </c:ser>
        <c:ser>
          <c:idx val="3"/>
          <c:order val="3"/>
          <c:tx>
            <c:strRef>
              <c:f>'DSGE HVD wFG - difference'!$AC$1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difference'!$AC$2:$AC$132</c:f>
              <c:numCache>
                <c:formatCode>0.0000</c:formatCode>
                <c:ptCount val="131"/>
                <c:pt idx="0">
                  <c:v>0</c:v>
                </c:pt>
                <c:pt idx="1">
                  <c:v>1.31770935124636E-2</c:v>
                </c:pt>
                <c:pt idx="2">
                  <c:v>2.8564267875822204E-2</c:v>
                </c:pt>
                <c:pt idx="3">
                  <c:v>2.00731954159898E-2</c:v>
                </c:pt>
                <c:pt idx="4">
                  <c:v>8.8773984303446463E-2</c:v>
                </c:pt>
                <c:pt idx="5">
                  <c:v>9.0674309084659302E-2</c:v>
                </c:pt>
                <c:pt idx="6">
                  <c:v>0.12452821879747181</c:v>
                </c:pt>
                <c:pt idx="7">
                  <c:v>0.236213938038497</c:v>
                </c:pt>
                <c:pt idx="8">
                  <c:v>0.28570571594870497</c:v>
                </c:pt>
                <c:pt idx="9">
                  <c:v>0.25436021742167503</c:v>
                </c:pt>
                <c:pt idx="10">
                  <c:v>0.20950773527354699</c:v>
                </c:pt>
                <c:pt idx="11">
                  <c:v>0.18596905280595</c:v>
                </c:pt>
                <c:pt idx="12">
                  <c:v>0.18037328394687302</c:v>
                </c:pt>
                <c:pt idx="13">
                  <c:v>0.14753664901593538</c:v>
                </c:pt>
                <c:pt idx="14">
                  <c:v>0.17952499154270501</c:v>
                </c:pt>
                <c:pt idx="15">
                  <c:v>0.16084391582929969</c:v>
                </c:pt>
                <c:pt idx="16">
                  <c:v>0.1405393252647047</c:v>
                </c:pt>
                <c:pt idx="17">
                  <c:v>0.16773138059492798</c:v>
                </c:pt>
                <c:pt idx="18">
                  <c:v>0.17738725717337672</c:v>
                </c:pt>
                <c:pt idx="19">
                  <c:v>0.18968546557528698</c:v>
                </c:pt>
                <c:pt idx="20">
                  <c:v>0.19101274243028998</c:v>
                </c:pt>
                <c:pt idx="21">
                  <c:v>0.16317707222883809</c:v>
                </c:pt>
                <c:pt idx="22">
                  <c:v>0.16540226559731341</c:v>
                </c:pt>
                <c:pt idx="23">
                  <c:v>0.14063153907756198</c:v>
                </c:pt>
                <c:pt idx="24">
                  <c:v>0.13575015434936441</c:v>
                </c:pt>
                <c:pt idx="25">
                  <c:v>8.5044369353851165E-2</c:v>
                </c:pt>
                <c:pt idx="26">
                  <c:v>8.1854672375241563E-2</c:v>
                </c:pt>
                <c:pt idx="27">
                  <c:v>5.8664540459767198E-2</c:v>
                </c:pt>
                <c:pt idx="28">
                  <c:v>5.9257729304479104E-2</c:v>
                </c:pt>
                <c:pt idx="29">
                  <c:v>5.1986527877414E-2</c:v>
                </c:pt>
                <c:pt idx="30">
                  <c:v>3.2204162312462301E-2</c:v>
                </c:pt>
                <c:pt idx="31">
                  <c:v>3.5168767832834805E-2</c:v>
                </c:pt>
                <c:pt idx="32">
                  <c:v>3.2190690869508605E-2</c:v>
                </c:pt>
                <c:pt idx="33">
                  <c:v>-8.9825060105947985E-2</c:v>
                </c:pt>
                <c:pt idx="34">
                  <c:v>9.3799254242242502E-2</c:v>
                </c:pt>
                <c:pt idx="35">
                  <c:v>-3.1065745590824992E-2</c:v>
                </c:pt>
                <c:pt idx="36">
                  <c:v>2.9994265042451902E-2</c:v>
                </c:pt>
                <c:pt idx="37">
                  <c:v>9.3738870530918061E-3</c:v>
                </c:pt>
                <c:pt idx="38">
                  <c:v>-8.7079775963884026E-3</c:v>
                </c:pt>
                <c:pt idx="39">
                  <c:v>-1.4730870144946701E-2</c:v>
                </c:pt>
                <c:pt idx="40">
                  <c:v>2.5065922215998702E-2</c:v>
                </c:pt>
                <c:pt idx="41">
                  <c:v>-0.120557709543896</c:v>
                </c:pt>
                <c:pt idx="42">
                  <c:v>5.7353121861412698E-2</c:v>
                </c:pt>
                <c:pt idx="43">
                  <c:v>-1.3284086292624092E-2</c:v>
                </c:pt>
                <c:pt idx="44">
                  <c:v>-1.2098748763308104E-2</c:v>
                </c:pt>
                <c:pt idx="45">
                  <c:v>-3.0556968577098997E-2</c:v>
                </c:pt>
                <c:pt idx="46">
                  <c:v>-1.1371960983398294E-2</c:v>
                </c:pt>
                <c:pt idx="47">
                  <c:v>-7.0284479932018001E-2</c:v>
                </c:pt>
                <c:pt idx="48">
                  <c:v>3.1323962903908403E-2</c:v>
                </c:pt>
                <c:pt idx="49">
                  <c:v>-0.11877526756679899</c:v>
                </c:pt>
                <c:pt idx="50">
                  <c:v>7.0483897517490485E-2</c:v>
                </c:pt>
                <c:pt idx="51">
                  <c:v>-0.17841457085083701</c:v>
                </c:pt>
                <c:pt idx="52">
                  <c:v>-0.13135296940563601</c:v>
                </c:pt>
                <c:pt idx="53">
                  <c:v>-4.2863973986517992E-2</c:v>
                </c:pt>
                <c:pt idx="54">
                  <c:v>7.2588935897300727E-2</c:v>
                </c:pt>
                <c:pt idx="55">
                  <c:v>0.25359463196175902</c:v>
                </c:pt>
                <c:pt idx="56">
                  <c:v>0.31352085134082797</c:v>
                </c:pt>
                <c:pt idx="57">
                  <c:v>0.29123920504373202</c:v>
                </c:pt>
                <c:pt idx="58">
                  <c:v>0.33812409303873903</c:v>
                </c:pt>
                <c:pt idx="59">
                  <c:v>0.24228202513932301</c:v>
                </c:pt>
                <c:pt idx="60">
                  <c:v>0.28811535581305703</c:v>
                </c:pt>
                <c:pt idx="61">
                  <c:v>0.247771876996943</c:v>
                </c:pt>
                <c:pt idx="62">
                  <c:v>0.256219009916832</c:v>
                </c:pt>
                <c:pt idx="63">
                  <c:v>0.25006417268873704</c:v>
                </c:pt>
                <c:pt idx="64">
                  <c:v>0.22296821267516001</c:v>
                </c:pt>
                <c:pt idx="65">
                  <c:v>0.22336100015079299</c:v>
                </c:pt>
                <c:pt idx="66">
                  <c:v>0.208104107715888</c:v>
                </c:pt>
                <c:pt idx="67">
                  <c:v>0.1700283906981212</c:v>
                </c:pt>
                <c:pt idx="68">
                  <c:v>0.212270259509061</c:v>
                </c:pt>
                <c:pt idx="69">
                  <c:v>0.19884878533978401</c:v>
                </c:pt>
                <c:pt idx="70">
                  <c:v>0.18652663674504999</c:v>
                </c:pt>
                <c:pt idx="71">
                  <c:v>0.17478064058356352</c:v>
                </c:pt>
                <c:pt idx="72">
                  <c:v>0.16369465784277221</c:v>
                </c:pt>
                <c:pt idx="73">
                  <c:v>0.15332855435071802</c:v>
                </c:pt>
                <c:pt idx="74">
                  <c:v>0.14372120903879199</c:v>
                </c:pt>
                <c:pt idx="75">
                  <c:v>0.13489335611504272</c:v>
                </c:pt>
                <c:pt idx="76">
                  <c:v>0.12685024389527449</c:v>
                </c:pt>
                <c:pt idx="77">
                  <c:v>0.11958409875928</c:v>
                </c:pt>
                <c:pt idx="78">
                  <c:v>0.1130763876592223</c:v>
                </c:pt>
                <c:pt idx="79">
                  <c:v>0.10729987685323811</c:v>
                </c:pt>
                <c:pt idx="80">
                  <c:v>0.1022204881203103</c:v>
                </c:pt>
                <c:pt idx="81">
                  <c:v>9.7798956685301197E-2</c:v>
                </c:pt>
                <c:pt idx="82">
                  <c:v>9.3992297499515001E-2</c:v>
                </c:pt>
                <c:pt idx="83">
                  <c:v>9.0755088436040798E-2</c:v>
                </c:pt>
                <c:pt idx="84">
                  <c:v>8.8040580423154588E-2</c:v>
                </c:pt>
                <c:pt idx="85">
                  <c:v>8.5801645604410906E-2</c:v>
                </c:pt>
                <c:pt idx="86">
                  <c:v>8.3991575329710244E-2</c:v>
                </c:pt>
                <c:pt idx="87">
                  <c:v>8.2564740193955072E-2</c:v>
                </c:pt>
                <c:pt idx="88">
                  <c:v>8.1477124492495986E-2</c:v>
                </c:pt>
                <c:pt idx="89">
                  <c:v>8.0686747395756916E-2</c:v>
                </c:pt>
                <c:pt idx="90">
                  <c:v>8.0153982896487633E-2</c:v>
                </c:pt>
                <c:pt idx="91">
                  <c:v>7.9841790185913253E-2</c:v>
                </c:pt>
                <c:pt idx="92">
                  <c:v>7.9715865600328145E-2</c:v>
                </c:pt>
                <c:pt idx="93">
                  <c:v>7.9744726674854965E-2</c:v>
                </c:pt>
                <c:pt idx="94">
                  <c:v>7.9899738170511894E-2</c:v>
                </c:pt>
                <c:pt idx="95">
                  <c:v>8.0155089225776785E-2</c:v>
                </c:pt>
                <c:pt idx="96">
                  <c:v>8.0487730043026798E-2</c:v>
                </c:pt>
                <c:pt idx="97">
                  <c:v>8.0877275769481005E-2</c:v>
                </c:pt>
                <c:pt idx="98">
                  <c:v>8.1305884484996704E-2</c:v>
                </c:pt>
                <c:pt idx="99">
                  <c:v>8.1758115476420146E-2</c:v>
                </c:pt>
                <c:pt idx="100">
                  <c:v>8.2220773269280234E-2</c:v>
                </c:pt>
                <c:pt idx="101">
                  <c:v>8.2682742209643181E-2</c:v>
                </c:pt>
                <c:pt idx="102">
                  <c:v>8.3134815747467547E-2</c:v>
                </c:pt>
                <c:pt idx="103">
                  <c:v>8.3569523971866691E-2</c:v>
                </c:pt>
                <c:pt idx="104">
                  <c:v>8.3980962391056346E-2</c:v>
                </c:pt>
                <c:pt idx="105">
                  <c:v>8.4364624437051436E-2</c:v>
                </c:pt>
                <c:pt idx="106">
                  <c:v>8.4717239708028108E-2</c:v>
                </c:pt>
                <c:pt idx="107">
                  <c:v>8.5036619539515218E-2</c:v>
                </c:pt>
                <c:pt idx="108">
                  <c:v>8.5321511118335039E-2</c:v>
                </c:pt>
                <c:pt idx="109">
                  <c:v>8.5571461019120665E-2</c:v>
                </c:pt>
                <c:pt idx="110">
                  <c:v>8.5786688750359205E-2</c:v>
                </c:pt>
                <c:pt idx="111">
                  <c:v>8.5967970643099592E-2</c:v>
                </c:pt>
                <c:pt idx="112">
                  <c:v>8.6116534198272948E-2</c:v>
                </c:pt>
                <c:pt idx="113">
                  <c:v>8.6233962825317062E-2</c:v>
                </c:pt>
                <c:pt idx="114">
                  <c:v>8.6322110752838188E-2</c:v>
                </c:pt>
                <c:pt idx="115">
                  <c:v>8.6383027768547241E-2</c:v>
                </c:pt>
                <c:pt idx="116">
                  <c:v>8.6418893347957382E-2</c:v>
                </c:pt>
                <c:pt idx="117">
                  <c:v>8.6431959656598292E-2</c:v>
                </c:pt>
                <c:pt idx="118">
                  <c:v>8.6424502856175409E-2</c:v>
                </c:pt>
                <c:pt idx="119">
                  <c:v>8.6398782108681127E-2</c:v>
                </c:pt>
                <c:pt idx="120">
                  <c:v>8.6357005651540933E-2</c:v>
                </c:pt>
                <c:pt idx="121">
                  <c:v>8.6301303309258878E-2</c:v>
                </c:pt>
                <c:pt idx="122">
                  <c:v>8.6233704810614362E-2</c:v>
                </c:pt>
                <c:pt idx="123">
                  <c:v>8.6156123293367012E-2</c:v>
                </c:pt>
                <c:pt idx="124">
                  <c:v>8.6070343398906235E-2</c:v>
                </c:pt>
                <c:pt idx="125">
                  <c:v>8.5978013385761345E-2</c:v>
                </c:pt>
                <c:pt idx="126">
                  <c:v>8.5880640721977639E-2</c:v>
                </c:pt>
                <c:pt idx="127">
                  <c:v>8.5779590650788856E-2</c:v>
                </c:pt>
                <c:pt idx="128">
                  <c:v>8.5676087260725287E-2</c:v>
                </c:pt>
                <c:pt idx="129">
                  <c:v>8.5571216629291527E-2</c:v>
                </c:pt>
                <c:pt idx="130">
                  <c:v>7.8929587169350002E-2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86-499A-9FF3-C7B5DA986B97}"/>
            </c:ext>
          </c:extLst>
        </c:ser>
        <c:ser>
          <c:idx val="4"/>
          <c:order val="4"/>
          <c:tx>
            <c:strRef>
              <c:f>'DSGE HVD wFG - difference'!$AD$1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difference'!$AD$2:$AD$132</c:f>
              <c:numCache>
                <c:formatCode>0.0000</c:formatCode>
                <c:ptCount val="131"/>
                <c:pt idx="0">
                  <c:v>0</c:v>
                </c:pt>
                <c:pt idx="1">
                  <c:v>-1.2266275436694499E-4</c:v>
                </c:pt>
                <c:pt idx="2">
                  <c:v>-1.7141973755537985E-5</c:v>
                </c:pt>
                <c:pt idx="3">
                  <c:v>7.5821374658132024E-5</c:v>
                </c:pt>
                <c:pt idx="4">
                  <c:v>-5.3036603464728699E-4</c:v>
                </c:pt>
                <c:pt idx="5">
                  <c:v>-5.0134027494967595E-4</c:v>
                </c:pt>
                <c:pt idx="6">
                  <c:v>-3.2250258434133303E-4</c:v>
                </c:pt>
                <c:pt idx="7">
                  <c:v>7.2196437603571099E-4</c:v>
                </c:pt>
                <c:pt idx="8">
                  <c:v>1.128342670856639E-3</c:v>
                </c:pt>
                <c:pt idx="9">
                  <c:v>1.5088392498003301E-4</c:v>
                </c:pt>
                <c:pt idx="10">
                  <c:v>-1.4189589936565997E-5</c:v>
                </c:pt>
                <c:pt idx="11">
                  <c:v>2.6006503539425981E-4</c:v>
                </c:pt>
                <c:pt idx="12">
                  <c:v>9.281831430753702E-5</c:v>
                </c:pt>
                <c:pt idx="13">
                  <c:v>4.6114233857163101E-4</c:v>
                </c:pt>
                <c:pt idx="14">
                  <c:v>4.33395421433852E-4</c:v>
                </c:pt>
                <c:pt idx="15">
                  <c:v>6.5041834135044026E-5</c:v>
                </c:pt>
                <c:pt idx="16">
                  <c:v>-2.2791681195682897E-4</c:v>
                </c:pt>
                <c:pt idx="17">
                  <c:v>5.5546689499993908E-4</c:v>
                </c:pt>
                <c:pt idx="18">
                  <c:v>-1.1178830417309099E-4</c:v>
                </c:pt>
                <c:pt idx="19">
                  <c:v>3.8269178064606699E-4</c:v>
                </c:pt>
                <c:pt idx="20">
                  <c:v>1.2525896575460771E-4</c:v>
                </c:pt>
                <c:pt idx="21">
                  <c:v>1.1304949153902401E-4</c:v>
                </c:pt>
                <c:pt idx="22">
                  <c:v>3.0212761748735749E-4</c:v>
                </c:pt>
                <c:pt idx="23">
                  <c:v>3.0547552871591251E-4</c:v>
                </c:pt>
                <c:pt idx="24">
                  <c:v>2.887403330141821E-4</c:v>
                </c:pt>
                <c:pt idx="25">
                  <c:v>-3.2651160253456394E-4</c:v>
                </c:pt>
                <c:pt idx="26">
                  <c:v>4.1779441243208304E-4</c:v>
                </c:pt>
                <c:pt idx="27">
                  <c:v>1.946307723956489E-4</c:v>
                </c:pt>
                <c:pt idx="28">
                  <c:v>1.9793133122270089E-6</c:v>
                </c:pt>
                <c:pt idx="29">
                  <c:v>3.0406904039002381E-4</c:v>
                </c:pt>
                <c:pt idx="30">
                  <c:v>3.5519833601840704E-4</c:v>
                </c:pt>
                <c:pt idx="31">
                  <c:v>2.2672251824011082E-4</c:v>
                </c:pt>
                <c:pt idx="32">
                  <c:v>4.3567272400852009E-5</c:v>
                </c:pt>
                <c:pt idx="33">
                  <c:v>1.667613448197856E-4</c:v>
                </c:pt>
                <c:pt idx="34">
                  <c:v>8.5176472064365014E-5</c:v>
                </c:pt>
                <c:pt idx="35">
                  <c:v>1.6281024854718343E-4</c:v>
                </c:pt>
                <c:pt idx="36">
                  <c:v>3.9240997798052011E-5</c:v>
                </c:pt>
                <c:pt idx="37">
                  <c:v>4.8919983459905702E-4</c:v>
                </c:pt>
                <c:pt idx="38">
                  <c:v>1.2729673960889832E-4</c:v>
                </c:pt>
                <c:pt idx="39">
                  <c:v>3.7776047213947101E-4</c:v>
                </c:pt>
                <c:pt idx="40">
                  <c:v>2.1257876464797582E-4</c:v>
                </c:pt>
                <c:pt idx="41">
                  <c:v>1.0365666223112802E-4</c:v>
                </c:pt>
                <c:pt idx="42">
                  <c:v>6.8070597321183012E-5</c:v>
                </c:pt>
                <c:pt idx="43">
                  <c:v>-1.9748967487637697E-4</c:v>
                </c:pt>
                <c:pt idx="44">
                  <c:v>2.5779708314328732E-4</c:v>
                </c:pt>
                <c:pt idx="45">
                  <c:v>-5.160856925422397E-5</c:v>
                </c:pt>
                <c:pt idx="46">
                  <c:v>4.0473936905857801E-4</c:v>
                </c:pt>
                <c:pt idx="47">
                  <c:v>8.7364741874124022E-5</c:v>
                </c:pt>
                <c:pt idx="48">
                  <c:v>3.7411967266058502E-4</c:v>
                </c:pt>
                <c:pt idx="49">
                  <c:v>-4.582624863518997E-5</c:v>
                </c:pt>
                <c:pt idx="50">
                  <c:v>1.0221436561082801E-4</c:v>
                </c:pt>
                <c:pt idx="51">
                  <c:v>-1.2067053552102398E-4</c:v>
                </c:pt>
                <c:pt idx="52">
                  <c:v>-1.3833695403511E-4</c:v>
                </c:pt>
                <c:pt idx="53">
                  <c:v>-1.3264296897887097E-4</c:v>
                </c:pt>
                <c:pt idx="54">
                  <c:v>-6.1898192927065988E-5</c:v>
                </c:pt>
                <c:pt idx="55">
                  <c:v>1.2219239453931531E-4</c:v>
                </c:pt>
                <c:pt idx="56">
                  <c:v>1.6626398203546401E-4</c:v>
                </c:pt>
                <c:pt idx="57">
                  <c:v>3.7552993991145302E-4</c:v>
                </c:pt>
                <c:pt idx="58">
                  <c:v>-4.0922913174849741E-6</c:v>
                </c:pt>
                <c:pt idx="59">
                  <c:v>2.8303961241026016E-5</c:v>
                </c:pt>
                <c:pt idx="60">
                  <c:v>2.5370642925579771E-4</c:v>
                </c:pt>
                <c:pt idx="61">
                  <c:v>9.4750919983080059E-6</c:v>
                </c:pt>
                <c:pt idx="62">
                  <c:v>-4.1026990815802003E-4</c:v>
                </c:pt>
                <c:pt idx="63">
                  <c:v>-3.1561710187565301E-4</c:v>
                </c:pt>
                <c:pt idx="64">
                  <c:v>4.1666276670832014E-5</c:v>
                </c:pt>
                <c:pt idx="65">
                  <c:v>-5.7524205131670968E-5</c:v>
                </c:pt>
                <c:pt idx="66">
                  <c:v>5.7557039932215024E-5</c:v>
                </c:pt>
                <c:pt idx="67">
                  <c:v>2.6443826625447851E-4</c:v>
                </c:pt>
                <c:pt idx="68">
                  <c:v>2.2302888272576223E-4</c:v>
                </c:pt>
                <c:pt idx="69">
                  <c:v>3.5890129727035103E-4</c:v>
                </c:pt>
                <c:pt idx="70">
                  <c:v>3.5104357706970798E-4</c:v>
                </c:pt>
                <c:pt idx="71">
                  <c:v>3.4215287600750002E-4</c:v>
                </c:pt>
                <c:pt idx="72">
                  <c:v>3.32532196262967E-4</c:v>
                </c:pt>
                <c:pt idx="73">
                  <c:v>3.22449939485718E-4</c:v>
                </c:pt>
                <c:pt idx="74">
                  <c:v>3.1213943245873773E-4</c:v>
                </c:pt>
                <c:pt idx="75">
                  <c:v>3.0180008259714821E-4</c:v>
                </c:pt>
                <c:pt idx="76">
                  <c:v>2.9159936710289981E-4</c:v>
                </c:pt>
                <c:pt idx="77">
                  <c:v>2.8167523615226902E-4</c:v>
                </c:pt>
                <c:pt idx="78">
                  <c:v>2.7213870096179333E-4</c:v>
                </c:pt>
                <c:pt idx="79">
                  <c:v>2.6307647537901361E-4</c:v>
                </c:pt>
                <c:pt idx="80">
                  <c:v>2.5455359132474061E-4</c:v>
                </c:pt>
                <c:pt idx="81">
                  <c:v>2.4661593704749482E-4</c:v>
                </c:pt>
                <c:pt idx="82">
                  <c:v>2.392926841303452E-4</c:v>
                </c:pt>
                <c:pt idx="83">
                  <c:v>2.3259858012588921E-4</c:v>
                </c:pt>
                <c:pt idx="84">
                  <c:v>2.2653609134966541E-4</c:v>
                </c:pt>
                <c:pt idx="85">
                  <c:v>2.21097386103288E-4</c:v>
                </c:pt>
                <c:pt idx="86">
                  <c:v>2.1626615311239549E-4</c:v>
                </c:pt>
                <c:pt idx="87">
                  <c:v>2.1201925360646241E-4</c:v>
                </c:pt>
                <c:pt idx="88">
                  <c:v>2.0832820843265728E-4</c:v>
                </c:pt>
                <c:pt idx="89">
                  <c:v>2.0516052400170953E-4</c:v>
                </c:pt>
                <c:pt idx="90">
                  <c:v>2.0248086278990671E-4</c:v>
                </c:pt>
                <c:pt idx="91">
                  <c:v>2.002520656288828E-4</c:v>
                </c:pt>
                <c:pt idx="92">
                  <c:v>1.984360341549749E-4</c:v>
                </c:pt>
                <c:pt idx="93">
                  <c:v>1.9699448260808642E-4</c:v>
                </c:pt>
                <c:pt idx="94">
                  <c:v>1.958895687077773E-4</c:v>
                </c:pt>
                <c:pt idx="95">
                  <c:v>1.9508441363011572E-4</c:v>
                </c:pt>
                <c:pt idx="96">
                  <c:v>1.9454352119822183E-4</c:v>
                </c:pt>
                <c:pt idx="97">
                  <c:v>1.9423310631517792E-4</c:v>
                </c:pt>
                <c:pt idx="98">
                  <c:v>1.9412134244008492E-4</c:v>
                </c:pt>
                <c:pt idx="99">
                  <c:v>1.9417853756380302E-4</c:v>
                </c:pt>
                <c:pt idx="100">
                  <c:v>1.9437724770492122E-4</c:v>
                </c:pt>
                <c:pt idx="101">
                  <c:v>1.9469233644072611E-4</c:v>
                </c:pt>
                <c:pt idx="102">
                  <c:v>1.9510098843184502E-4</c:v>
                </c:pt>
                <c:pt idx="103">
                  <c:v>1.9558268430983482E-4</c:v>
                </c:pt>
                <c:pt idx="104">
                  <c:v>1.9611914368902712E-4</c:v>
                </c:pt>
                <c:pt idx="105">
                  <c:v>1.966942424500311E-4</c:v>
                </c:pt>
                <c:pt idx="106">
                  <c:v>1.9729390983305042E-4</c:v>
                </c:pt>
                <c:pt idx="107">
                  <c:v>1.9790601028338601E-4</c:v>
                </c:pt>
                <c:pt idx="108">
                  <c:v>1.9852021441632152E-4</c:v>
                </c:pt>
                <c:pt idx="109">
                  <c:v>1.9912786291963322E-4</c:v>
                </c:pt>
                <c:pt idx="110">
                  <c:v>1.997218266935546E-4</c:v>
                </c:pt>
                <c:pt idx="111">
                  <c:v>2.0029636604324192E-4</c:v>
                </c:pt>
                <c:pt idx="112">
                  <c:v>2.008469912897109E-4</c:v>
                </c:pt>
                <c:pt idx="113">
                  <c:v>2.0137032675300961E-4</c:v>
                </c:pt>
                <c:pt idx="114">
                  <c:v>2.018639796864496E-4</c:v>
                </c:pt>
                <c:pt idx="115">
                  <c:v>2.0232641540278822E-4</c:v>
                </c:pt>
                <c:pt idx="116">
                  <c:v>2.0275683953153642E-4</c:v>
                </c:pt>
                <c:pt idx="117">
                  <c:v>2.0315508807983661E-4</c:v>
                </c:pt>
                <c:pt idx="118">
                  <c:v>2.0352152573602472E-4</c:v>
                </c:pt>
                <c:pt idx="119">
                  <c:v>2.0385695265322902E-4</c:v>
                </c:pt>
                <c:pt idx="120">
                  <c:v>2.0416251977811982E-4</c:v>
                </c:pt>
                <c:pt idx="121">
                  <c:v>2.0443965264505432E-4</c:v>
                </c:pt>
                <c:pt idx="122">
                  <c:v>2.0468998343611868E-4</c:v>
                </c:pt>
                <c:pt idx="123">
                  <c:v>2.049152910106967E-4</c:v>
                </c:pt>
                <c:pt idx="124">
                  <c:v>2.0511744853194032E-4</c:v>
                </c:pt>
                <c:pt idx="125">
                  <c:v>2.0529837825968076E-4</c:v>
                </c:pt>
                <c:pt idx="126">
                  <c:v>2.0546001303777453E-4</c:v>
                </c:pt>
                <c:pt idx="127">
                  <c:v>2.0560426397659036E-4</c:v>
                </c:pt>
                <c:pt idx="128">
                  <c:v>2.0573299381639198E-4</c:v>
                </c:pt>
                <c:pt idx="129">
                  <c:v>2.0584799545295793E-4</c:v>
                </c:pt>
                <c:pt idx="130">
                  <c:v>2.1463586978441801E-4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86-499A-9FF3-C7B5DA986B97}"/>
            </c:ext>
          </c:extLst>
        </c:ser>
        <c:ser>
          <c:idx val="5"/>
          <c:order val="5"/>
          <c:tx>
            <c:strRef>
              <c:f>'DSGE HVD wFG - difference'!$AE$1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difference'!$AE$2:$AE$132</c:f>
              <c:numCache>
                <c:formatCode>0.0000</c:formatCode>
                <c:ptCount val="131"/>
                <c:pt idx="0">
                  <c:v>0</c:v>
                </c:pt>
                <c:pt idx="1">
                  <c:v>-7.1735839794602529E-17</c:v>
                </c:pt>
                <c:pt idx="2">
                  <c:v>1.2960253255763985E-15</c:v>
                </c:pt>
                <c:pt idx="3">
                  <c:v>2.0913154540829944E-16</c:v>
                </c:pt>
                <c:pt idx="4">
                  <c:v>1.5137518824387992E-15</c:v>
                </c:pt>
                <c:pt idx="5">
                  <c:v>4.6971658981869994E-16</c:v>
                </c:pt>
                <c:pt idx="6">
                  <c:v>1.5950030622932986E-15</c:v>
                </c:pt>
                <c:pt idx="7">
                  <c:v>2.3171776923417982E-15</c:v>
                </c:pt>
                <c:pt idx="8">
                  <c:v>1.4185451930314002E-15</c:v>
                </c:pt>
                <c:pt idx="9">
                  <c:v>1.430197950548199E-15</c:v>
                </c:pt>
                <c:pt idx="10">
                  <c:v>2.6820859640655975E-15</c:v>
                </c:pt>
                <c:pt idx="11">
                  <c:v>1.5027373213894989E-15</c:v>
                </c:pt>
                <c:pt idx="12">
                  <c:v>1.6505309445929977E-15</c:v>
                </c:pt>
                <c:pt idx="13">
                  <c:v>1.872186829242998E-15</c:v>
                </c:pt>
                <c:pt idx="14">
                  <c:v>3.3548999407194989E-15</c:v>
                </c:pt>
                <c:pt idx="15">
                  <c:v>2.1215212525712988E-15</c:v>
                </c:pt>
                <c:pt idx="16">
                  <c:v>3.0992999378598997E-15</c:v>
                </c:pt>
                <c:pt idx="17">
                  <c:v>3.0427350367689002E-15</c:v>
                </c:pt>
                <c:pt idx="18">
                  <c:v>3.993744331109899E-15</c:v>
                </c:pt>
                <c:pt idx="19">
                  <c:v>4.6601555413832987E-15</c:v>
                </c:pt>
                <c:pt idx="20">
                  <c:v>5.2265546319947993E-15</c:v>
                </c:pt>
                <c:pt idx="21">
                  <c:v>5.6844650968584987E-15</c:v>
                </c:pt>
                <c:pt idx="22">
                  <c:v>6.2490975158183984E-15</c:v>
                </c:pt>
                <c:pt idx="23">
                  <c:v>6.6133929509299986E-15</c:v>
                </c:pt>
                <c:pt idx="24">
                  <c:v>6.8622982256748995E-15</c:v>
                </c:pt>
                <c:pt idx="25">
                  <c:v>7.1380397372610982E-15</c:v>
                </c:pt>
                <c:pt idx="26">
                  <c:v>7.2771992480343994E-15</c:v>
                </c:pt>
                <c:pt idx="27">
                  <c:v>6.2771534046771997E-15</c:v>
                </c:pt>
                <c:pt idx="28">
                  <c:v>6.4784115887192985E-15</c:v>
                </c:pt>
                <c:pt idx="29">
                  <c:v>5.3478358808518993E-15</c:v>
                </c:pt>
                <c:pt idx="30">
                  <c:v>6.7659900810305995E-15</c:v>
                </c:pt>
                <c:pt idx="31">
                  <c:v>5.7561474301300989E-15</c:v>
                </c:pt>
                <c:pt idx="32">
                  <c:v>5.9805089335631995E-15</c:v>
                </c:pt>
                <c:pt idx="33">
                  <c:v>6.0652775736012994E-15</c:v>
                </c:pt>
                <c:pt idx="34">
                  <c:v>7.5269505350962596E-15</c:v>
                </c:pt>
                <c:pt idx="35">
                  <c:v>7.8781242041777888E-15</c:v>
                </c:pt>
                <c:pt idx="36">
                  <c:v>6.9681181935003987E-15</c:v>
                </c:pt>
                <c:pt idx="37">
                  <c:v>7.0748920464534988E-15</c:v>
                </c:pt>
                <c:pt idx="38">
                  <c:v>7.211470798073299E-15</c:v>
                </c:pt>
                <c:pt idx="39">
                  <c:v>7.1693070796074986E-15</c:v>
                </c:pt>
                <c:pt idx="40">
                  <c:v>7.2470237375015987E-15</c:v>
                </c:pt>
                <c:pt idx="41">
                  <c:v>7.4719925069754786E-15</c:v>
                </c:pt>
                <c:pt idx="42">
                  <c:v>7.4871484035923484E-15</c:v>
                </c:pt>
                <c:pt idx="43">
                  <c:v>8.880619334979479E-15</c:v>
                </c:pt>
                <c:pt idx="44">
                  <c:v>9.2087807159584695E-15</c:v>
                </c:pt>
                <c:pt idx="45">
                  <c:v>9.3867950706519489E-15</c:v>
                </c:pt>
                <c:pt idx="46">
                  <c:v>9.6061629796615686E-15</c:v>
                </c:pt>
                <c:pt idx="47">
                  <c:v>9.8983960698064885E-15</c:v>
                </c:pt>
                <c:pt idx="48">
                  <c:v>8.7996565258633283E-15</c:v>
                </c:pt>
                <c:pt idx="49">
                  <c:v>8.8661973985789594E-15</c:v>
                </c:pt>
                <c:pt idx="50">
                  <c:v>7.7277569835365697E-15</c:v>
                </c:pt>
                <c:pt idx="51">
                  <c:v>7.7632284658843289E-15</c:v>
                </c:pt>
                <c:pt idx="52">
                  <c:v>6.0166376431020996E-15</c:v>
                </c:pt>
                <c:pt idx="53">
                  <c:v>4.6662820131703983E-15</c:v>
                </c:pt>
                <c:pt idx="54">
                  <c:v>2.2855344476103004E-15</c:v>
                </c:pt>
                <c:pt idx="55">
                  <c:v>4.4064399313514993E-15</c:v>
                </c:pt>
                <c:pt idx="56">
                  <c:v>4.5771535621743996E-15</c:v>
                </c:pt>
                <c:pt idx="57">
                  <c:v>4.3076231536284996E-15</c:v>
                </c:pt>
                <c:pt idx="58">
                  <c:v>5.5564483844676988E-15</c:v>
                </c:pt>
                <c:pt idx="59">
                  <c:v>7.1790586005904985E-15</c:v>
                </c:pt>
                <c:pt idx="60">
                  <c:v>8.7630824923232592E-15</c:v>
                </c:pt>
                <c:pt idx="61">
                  <c:v>1.03305002311124E-14</c:v>
                </c:pt>
                <c:pt idx="62">
                  <c:v>1.1903435673944869E-14</c:v>
                </c:pt>
                <c:pt idx="63">
                  <c:v>1.2400711117854198E-14</c:v>
                </c:pt>
                <c:pt idx="64">
                  <c:v>1.1550415535572499E-14</c:v>
                </c:pt>
                <c:pt idx="65">
                  <c:v>1.1709673161850898E-14</c:v>
                </c:pt>
                <c:pt idx="66">
                  <c:v>1.1721702722252979E-14</c:v>
                </c:pt>
                <c:pt idx="67">
                  <c:v>1.19171414446365E-14</c:v>
                </c:pt>
                <c:pt idx="68">
                  <c:v>1.0737522161141568E-14</c:v>
                </c:pt>
                <c:pt idx="69">
                  <c:v>1.0779747194452519E-14</c:v>
                </c:pt>
                <c:pt idx="70">
                  <c:v>1.101924446554698E-14</c:v>
                </c:pt>
                <c:pt idx="71">
                  <c:v>1.125510694850006E-14</c:v>
                </c:pt>
                <c:pt idx="72">
                  <c:v>1.1487724872189068E-14</c:v>
                </c:pt>
                <c:pt idx="73">
                  <c:v>1.1717424785948099E-14</c:v>
                </c:pt>
                <c:pt idx="74">
                  <c:v>1.1944472161068708E-14</c:v>
                </c:pt>
                <c:pt idx="75">
                  <c:v>1.2169075117416158E-14</c:v>
                </c:pt>
                <c:pt idx="76">
                  <c:v>1.2391388923585288E-14</c:v>
                </c:pt>
                <c:pt idx="77">
                  <c:v>1.2611520984059308E-14</c:v>
                </c:pt>
                <c:pt idx="78">
                  <c:v>1.282953608216529E-14</c:v>
                </c:pt>
                <c:pt idx="79">
                  <c:v>1.3045461694731588E-14</c:v>
                </c:pt>
                <c:pt idx="80">
                  <c:v>1.3259293234381759E-14</c:v>
                </c:pt>
                <c:pt idx="81">
                  <c:v>1.3470999109270439E-14</c:v>
                </c:pt>
                <c:pt idx="82">
                  <c:v>1.3680525518563249E-14</c:v>
                </c:pt>
                <c:pt idx="83">
                  <c:v>1.3887800925765249E-14</c:v>
                </c:pt>
                <c:pt idx="84">
                  <c:v>1.4092740171712469E-14</c:v>
                </c:pt>
                <c:pt idx="85">
                  <c:v>1.429524820519109E-14</c:v>
                </c:pt>
                <c:pt idx="86">
                  <c:v>1.4495223422217308E-14</c:v>
                </c:pt>
                <c:pt idx="87">
                  <c:v>1.469256061542133E-14</c:v>
                </c:pt>
                <c:pt idx="88">
                  <c:v>1.4887153543110988E-14</c:v>
                </c:pt>
                <c:pt idx="89">
                  <c:v>1.5078897133782397E-14</c:v>
                </c:pt>
                <c:pt idx="90">
                  <c:v>1.5267689346393958E-14</c:v>
                </c:pt>
                <c:pt idx="91">
                  <c:v>1.5453432709893108E-14</c:v>
                </c:pt>
                <c:pt idx="92">
                  <c:v>1.5636035567512329E-14</c:v>
                </c:pt>
                <c:pt idx="93">
                  <c:v>1.5815413052438659E-14</c:v>
                </c:pt>
                <c:pt idx="94">
                  <c:v>1.5991487821784738E-14</c:v>
                </c:pt>
                <c:pt idx="95">
                  <c:v>1.616419057550527E-14</c:v>
                </c:pt>
                <c:pt idx="96">
                  <c:v>1.6333460386142052E-14</c:v>
                </c:pt>
                <c:pt idx="97">
                  <c:v>1.6499244864157811E-14</c:v>
                </c:pt>
                <c:pt idx="98">
                  <c:v>1.6661500182230501E-14</c:v>
                </c:pt>
                <c:pt idx="99">
                  <c:v>1.6820190980306423E-14</c:v>
                </c:pt>
                <c:pt idx="100">
                  <c:v>1.6975290171520909E-14</c:v>
                </c:pt>
                <c:pt idx="101">
                  <c:v>1.7126778667344867E-14</c:v>
                </c:pt>
                <c:pt idx="102">
                  <c:v>1.7274645038550467E-14</c:v>
                </c:pt>
                <c:pt idx="103">
                  <c:v>1.741888512684551E-14</c:v>
                </c:pt>
                <c:pt idx="104">
                  <c:v>1.7559501620332976E-14</c:v>
                </c:pt>
                <c:pt idx="105">
                  <c:v>1.7696503604331252E-14</c:v>
                </c:pt>
                <c:pt idx="106">
                  <c:v>1.7829906097558317E-14</c:v>
                </c:pt>
                <c:pt idx="107">
                  <c:v>1.795972958225076E-14</c:v>
                </c:pt>
                <c:pt idx="108">
                  <c:v>1.8085999535463011E-14</c:v>
                </c:pt>
                <c:pt idx="109">
                  <c:v>1.8208745967578029E-14</c:v>
                </c:pt>
                <c:pt idx="110">
                  <c:v>1.8328002972958138E-14</c:v>
                </c:pt>
                <c:pt idx="111">
                  <c:v>1.8443808296673219E-14</c:v>
                </c:pt>
                <c:pt idx="112">
                  <c:v>1.8556202920359639E-14</c:v>
                </c:pt>
                <c:pt idx="113">
                  <c:v>1.8665230669483299E-14</c:v>
                </c:pt>
                <c:pt idx="114">
                  <c:v>1.8770937843597808E-14</c:v>
                </c:pt>
                <c:pt idx="115">
                  <c:v>1.887337287059884E-14</c:v>
                </c:pt>
                <c:pt idx="116">
                  <c:v>1.89725859854712E-14</c:v>
                </c:pt>
                <c:pt idx="117">
                  <c:v>1.906862893359908E-14</c:v>
                </c:pt>
                <c:pt idx="118">
                  <c:v>1.916155469835564E-14</c:v>
                </c:pt>
                <c:pt idx="119">
                  <c:v>1.9251417252398748E-14</c:v>
                </c:pt>
                <c:pt idx="120">
                  <c:v>1.9338271331868048E-14</c:v>
                </c:pt>
                <c:pt idx="121">
                  <c:v>1.9422172232499E-14</c:v>
                </c:pt>
                <c:pt idx="122">
                  <c:v>1.9503175626534808E-14</c:v>
                </c:pt>
                <c:pt idx="123">
                  <c:v>1.9581337399222539E-14</c:v>
                </c:pt>
                <c:pt idx="124">
                  <c:v>1.9656713503618918E-14</c:v>
                </c:pt>
                <c:pt idx="125">
                  <c:v>1.972935983239984E-14</c:v>
                </c:pt>
                <c:pt idx="126">
                  <c:v>1.9799332105360567E-14</c:v>
                </c:pt>
                <c:pt idx="127">
                  <c:v>1.9866685771307209E-14</c:v>
                </c:pt>
                <c:pt idx="128">
                  <c:v>1.9931475923069687E-14</c:v>
                </c:pt>
                <c:pt idx="129">
                  <c:v>1.9993757224410298E-14</c:v>
                </c:pt>
                <c:pt idx="130">
                  <c:v>1.7325995877994099E-14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86-499A-9FF3-C7B5DA986B97}"/>
            </c:ext>
          </c:extLst>
        </c:ser>
        <c:ser>
          <c:idx val="6"/>
          <c:order val="6"/>
          <c:tx>
            <c:strRef>
              <c:f>'DSGE HVD wFG - difference'!$AF$1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difference'!$AF$2:$AF$132</c:f>
              <c:numCache>
                <c:formatCode>0.0000</c:formatCode>
                <c:ptCount val="131"/>
                <c:pt idx="0">
                  <c:v>0</c:v>
                </c:pt>
                <c:pt idx="1">
                  <c:v>7.4025630036150004E-16</c:v>
                </c:pt>
                <c:pt idx="2">
                  <c:v>-1.3726875278510028E-15</c:v>
                </c:pt>
                <c:pt idx="3">
                  <c:v>-1.4051065398517994E-15</c:v>
                </c:pt>
                <c:pt idx="4">
                  <c:v>-5.7508813262157E-15</c:v>
                </c:pt>
                <c:pt idx="5">
                  <c:v>-2.6810759074150019E-15</c:v>
                </c:pt>
                <c:pt idx="6">
                  <c:v>-1.1384225699996602E-14</c:v>
                </c:pt>
                <c:pt idx="7">
                  <c:v>-1.2804896488884399E-14</c:v>
                </c:pt>
                <c:pt idx="8">
                  <c:v>-1.3559270255421398E-14</c:v>
                </c:pt>
                <c:pt idx="9">
                  <c:v>-1.9645320485470599E-14</c:v>
                </c:pt>
                <c:pt idx="10">
                  <c:v>-2.6216512056125899E-14</c:v>
                </c:pt>
                <c:pt idx="11">
                  <c:v>-2.6281319412095899E-14</c:v>
                </c:pt>
                <c:pt idx="12">
                  <c:v>-2.3060958364849998E-14</c:v>
                </c:pt>
                <c:pt idx="13">
                  <c:v>-2.4491602055304198E-14</c:v>
                </c:pt>
                <c:pt idx="14">
                  <c:v>-2.1546395795795999E-14</c:v>
                </c:pt>
                <c:pt idx="15">
                  <c:v>-1.95308784082026E-14</c:v>
                </c:pt>
                <c:pt idx="16">
                  <c:v>-2.40138826711217E-14</c:v>
                </c:pt>
                <c:pt idx="17">
                  <c:v>-2.5026107861480801E-14</c:v>
                </c:pt>
                <c:pt idx="18">
                  <c:v>-2.1891517329433199E-14</c:v>
                </c:pt>
                <c:pt idx="19">
                  <c:v>-2.3368053416558799E-14</c:v>
                </c:pt>
                <c:pt idx="20">
                  <c:v>-2.28222345132227E-14</c:v>
                </c:pt>
                <c:pt idx="21">
                  <c:v>-2.5622649141367401E-14</c:v>
                </c:pt>
                <c:pt idx="22">
                  <c:v>-2.5991646073216401E-14</c:v>
                </c:pt>
                <c:pt idx="23">
                  <c:v>-2.75882649845878E-14</c:v>
                </c:pt>
                <c:pt idx="24">
                  <c:v>-3.0787808411902501E-14</c:v>
                </c:pt>
                <c:pt idx="25">
                  <c:v>-3.2750338563467897E-14</c:v>
                </c:pt>
                <c:pt idx="26">
                  <c:v>-3.3432217533839101E-14</c:v>
                </c:pt>
                <c:pt idx="27">
                  <c:v>-3.2262875557010002E-14</c:v>
                </c:pt>
                <c:pt idx="28">
                  <c:v>-3.4798871170280999E-14</c:v>
                </c:pt>
                <c:pt idx="29">
                  <c:v>-3.36635045220504E-14</c:v>
                </c:pt>
                <c:pt idx="30">
                  <c:v>-3.4920531388585602E-14</c:v>
                </c:pt>
                <c:pt idx="31">
                  <c:v>-3.4111085607861598E-14</c:v>
                </c:pt>
                <c:pt idx="32">
                  <c:v>-3.4016361692244499E-14</c:v>
                </c:pt>
                <c:pt idx="33">
                  <c:v>-3.2148907431894399E-14</c:v>
                </c:pt>
                <c:pt idx="34">
                  <c:v>-3.01265179523155E-14</c:v>
                </c:pt>
                <c:pt idx="35">
                  <c:v>-3.2696183526350704E-14</c:v>
                </c:pt>
                <c:pt idx="36">
                  <c:v>-3.0949279860835003E-14</c:v>
                </c:pt>
                <c:pt idx="37">
                  <c:v>-2.9206572177770797E-14</c:v>
                </c:pt>
                <c:pt idx="38">
                  <c:v>-2.9749118499839795E-14</c:v>
                </c:pt>
                <c:pt idx="39">
                  <c:v>-2.9004935464531704E-14</c:v>
                </c:pt>
                <c:pt idx="40">
                  <c:v>-2.6733051631898701E-14</c:v>
                </c:pt>
                <c:pt idx="41">
                  <c:v>-2.4604351736704E-14</c:v>
                </c:pt>
                <c:pt idx="42">
                  <c:v>-2.4832824418702699E-14</c:v>
                </c:pt>
                <c:pt idx="43">
                  <c:v>-2.6261136356727301E-14</c:v>
                </c:pt>
                <c:pt idx="44">
                  <c:v>-2.17516727376792E-14</c:v>
                </c:pt>
                <c:pt idx="45">
                  <c:v>-2.38234671745244E-14</c:v>
                </c:pt>
                <c:pt idx="46">
                  <c:v>-2.5364790156426101E-14</c:v>
                </c:pt>
                <c:pt idx="47">
                  <c:v>-2.25863217482788E-14</c:v>
                </c:pt>
                <c:pt idx="48">
                  <c:v>-2.1962699227725601E-14</c:v>
                </c:pt>
                <c:pt idx="49">
                  <c:v>-2.3924318763973198E-14</c:v>
                </c:pt>
                <c:pt idx="50">
                  <c:v>-2.2458100456096398E-14</c:v>
                </c:pt>
                <c:pt idx="51">
                  <c:v>-2.0551720687244903E-14</c:v>
                </c:pt>
                <c:pt idx="52">
                  <c:v>-1.3594886932734701E-14</c:v>
                </c:pt>
                <c:pt idx="53">
                  <c:v>-4.1908537016335984E-15</c:v>
                </c:pt>
                <c:pt idx="54">
                  <c:v>5.1986173648052E-15</c:v>
                </c:pt>
                <c:pt idx="55">
                  <c:v>2.2241645393676405E-14</c:v>
                </c:pt>
                <c:pt idx="56">
                  <c:v>3.2306830533614199E-14</c:v>
                </c:pt>
                <c:pt idx="57">
                  <c:v>4.5696422971675404E-14</c:v>
                </c:pt>
                <c:pt idx="58">
                  <c:v>5.4462012087773E-14</c:v>
                </c:pt>
                <c:pt idx="59">
                  <c:v>5.7572155222010006E-14</c:v>
                </c:pt>
                <c:pt idx="60">
                  <c:v>6.4365323435361009E-14</c:v>
                </c:pt>
                <c:pt idx="61">
                  <c:v>7.0622569728216994E-14</c:v>
                </c:pt>
                <c:pt idx="62">
                  <c:v>6.9400831699386996E-14</c:v>
                </c:pt>
                <c:pt idx="63">
                  <c:v>6.8427101972393992E-14</c:v>
                </c:pt>
                <c:pt idx="64">
                  <c:v>6.8223408291210001E-14</c:v>
                </c:pt>
                <c:pt idx="65">
                  <c:v>6.6975156727337994E-14</c:v>
                </c:pt>
                <c:pt idx="66">
                  <c:v>5.9197953043548996E-14</c:v>
                </c:pt>
                <c:pt idx="67">
                  <c:v>5.2122766720777997E-14</c:v>
                </c:pt>
                <c:pt idx="68">
                  <c:v>4.8617869031481404E-14</c:v>
                </c:pt>
                <c:pt idx="69">
                  <c:v>4.3620056280774097E-14</c:v>
                </c:pt>
                <c:pt idx="70">
                  <c:v>3.9488337123271299E-14</c:v>
                </c:pt>
                <c:pt idx="71">
                  <c:v>3.54924244061709E-14</c:v>
                </c:pt>
                <c:pt idx="72">
                  <c:v>3.1633808216688096E-14</c:v>
                </c:pt>
                <c:pt idx="73">
                  <c:v>2.7912355731167497E-14</c:v>
                </c:pt>
                <c:pt idx="74">
                  <c:v>2.4326572838795202E-14</c:v>
                </c:pt>
                <c:pt idx="75">
                  <c:v>2.0873844494628705E-14</c:v>
                </c:pt>
                <c:pt idx="76">
                  <c:v>1.7550653200979406E-14</c:v>
                </c:pt>
                <c:pt idx="77">
                  <c:v>1.4352775552052695E-14</c:v>
                </c:pt>
                <c:pt idx="78">
                  <c:v>1.1275457208252799E-14</c:v>
                </c:pt>
                <c:pt idx="79">
                  <c:v>8.3135670061794942E-15</c:v>
                </c:pt>
                <c:pt idx="80">
                  <c:v>5.4617311699219015E-15</c:v>
                </c:pt>
                <c:pt idx="81">
                  <c:v>2.7144487797879976E-15</c:v>
                </c:pt>
                <c:pt idx="82">
                  <c:v>6.61897862245997E-17</c:v>
                </c:pt>
                <c:pt idx="83">
                  <c:v>-2.4885230614100998E-15</c:v>
                </c:pt>
                <c:pt idx="84">
                  <c:v>-4.9550469610596994E-15</c:v>
                </c:pt>
                <c:pt idx="85">
                  <c:v>-7.3385650625049992E-15</c:v>
                </c:pt>
                <c:pt idx="86">
                  <c:v>-9.6440443344869016E-15</c:v>
                </c:pt>
                <c:pt idx="87">
                  <c:v>-1.1876203941290098E-14</c:v>
                </c:pt>
                <c:pt idx="88">
                  <c:v>-1.4039492834923099E-14</c:v>
                </c:pt>
                <c:pt idx="89">
                  <c:v>-1.6138075340630297E-14</c:v>
                </c:pt>
                <c:pt idx="90">
                  <c:v>-1.8175823593716501E-14</c:v>
                </c:pt>
                <c:pt idx="91">
                  <c:v>-2.0156315771419601E-14</c:v>
                </c:pt>
                <c:pt idx="92">
                  <c:v>-2.2082839152241498E-14</c:v>
                </c:pt>
                <c:pt idx="93">
                  <c:v>-2.3958397124567301E-14</c:v>
                </c:pt>
                <c:pt idx="94">
                  <c:v>-2.5785719354841298E-14</c:v>
                </c:pt>
                <c:pt idx="95">
                  <c:v>-2.7567274411626599E-14</c:v>
                </c:pt>
                <c:pt idx="96">
                  <c:v>-2.9305284224470201E-14</c:v>
                </c:pt>
                <c:pt idx="97">
                  <c:v>-3.10017398348341E-14</c:v>
                </c:pt>
                <c:pt idx="98">
                  <c:v>-3.2658417969835402E-14</c:v>
                </c:pt>
                <c:pt idx="99">
                  <c:v>-3.4276898037800697E-14</c:v>
                </c:pt>
                <c:pt idx="100">
                  <c:v>-3.58585792074522E-14</c:v>
                </c:pt>
                <c:pt idx="101">
                  <c:v>-3.7404697289824496E-14</c:v>
                </c:pt>
                <c:pt idx="102">
                  <c:v>-3.8916341193799802E-14</c:v>
                </c:pt>
                <c:pt idx="103">
                  <c:v>-4.0394468772555739E-14</c:v>
                </c:pt>
                <c:pt idx="104">
                  <c:v>-4.1839921919435923E-14</c:v>
                </c:pt>
                <c:pt idx="105">
                  <c:v>-4.3253440808031239E-14</c:v>
                </c:pt>
                <c:pt idx="106">
                  <c:v>-4.4635677202869928E-14</c:v>
                </c:pt>
                <c:pt idx="107">
                  <c:v>-4.5987206794378009E-14</c:v>
                </c:pt>
                <c:pt idx="108">
                  <c:v>-4.7308540535010471E-14</c:v>
                </c:pt>
                <c:pt idx="109">
                  <c:v>-4.8600134973004009E-14</c:v>
                </c:pt>
                <c:pt idx="110">
                  <c:v>-4.9862401596400489E-14</c:v>
                </c:pt>
                <c:pt idx="111">
                  <c:v>-5.1095715213166978E-14</c:v>
                </c:pt>
                <c:pt idx="112">
                  <c:v>-5.2300421403715051E-14</c:v>
                </c:pt>
                <c:pt idx="113">
                  <c:v>-5.3476843090205352E-14</c:v>
                </c:pt>
                <c:pt idx="114">
                  <c:v>-5.4625286273008199E-14</c:v>
                </c:pt>
                <c:pt idx="115">
                  <c:v>-5.5746044988847572E-14</c:v>
                </c:pt>
                <c:pt idx="116">
                  <c:v>-5.6839405547740591E-14</c:v>
                </c:pt>
                <c:pt idx="117">
                  <c:v>-5.7905650107094245E-14</c:v>
                </c:pt>
                <c:pt idx="118">
                  <c:v>-5.89450596414456E-14</c:v>
                </c:pt>
                <c:pt idx="119">
                  <c:v>-5.9957916365531197E-14</c:v>
                </c:pt>
                <c:pt idx="120">
                  <c:v>-6.0944505666815294E-14</c:v>
                </c:pt>
                <c:pt idx="121">
                  <c:v>-6.1905117601456395E-14</c:v>
                </c:pt>
                <c:pt idx="122">
                  <c:v>-6.2840048005078804E-14</c:v>
                </c:pt>
                <c:pt idx="123">
                  <c:v>-6.3749599266770906E-14</c:v>
                </c:pt>
                <c:pt idx="124">
                  <c:v>-6.46340808115456E-14</c:v>
                </c:pt>
                <c:pt idx="125">
                  <c:v>-6.5493809333177697E-14</c:v>
                </c:pt>
                <c:pt idx="126">
                  <c:v>-6.6329108815939196E-14</c:v>
                </c:pt>
                <c:pt idx="127">
                  <c:v>-6.7140310380361402E-14</c:v>
                </c:pt>
                <c:pt idx="128">
                  <c:v>-6.7927751984809096E-14</c:v>
                </c:pt>
                <c:pt idx="129">
                  <c:v>-6.8691778011401997E-14</c:v>
                </c:pt>
                <c:pt idx="130">
                  <c:v>-4.982871432875E-14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86-499A-9FF3-C7B5DA986B97}"/>
            </c:ext>
          </c:extLst>
        </c:ser>
        <c:ser>
          <c:idx val="7"/>
          <c:order val="7"/>
          <c:tx>
            <c:strRef>
              <c:f>'DSGE HVD wFG - difference'!$AG$1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difference'!$AG$2:$AG$132</c:f>
              <c:numCache>
                <c:formatCode>0.0000</c:formatCode>
                <c:ptCount val="131"/>
                <c:pt idx="0">
                  <c:v>0</c:v>
                </c:pt>
                <c:pt idx="1">
                  <c:v>2.1314585670629955E-15</c:v>
                </c:pt>
                <c:pt idx="2">
                  <c:v>3.1163494945109618E-16</c:v>
                </c:pt>
                <c:pt idx="3">
                  <c:v>1.998066247564405E-15</c:v>
                </c:pt>
                <c:pt idx="4">
                  <c:v>4.8274899150873031E-15</c:v>
                </c:pt>
                <c:pt idx="5">
                  <c:v>1.587201913593498E-15</c:v>
                </c:pt>
                <c:pt idx="6">
                  <c:v>6.8495774795119767E-16</c:v>
                </c:pt>
                <c:pt idx="7">
                  <c:v>-1.419021360503995E-15</c:v>
                </c:pt>
                <c:pt idx="8">
                  <c:v>4.1029677771042952E-15</c:v>
                </c:pt>
                <c:pt idx="9">
                  <c:v>2.8084511857675306E-14</c:v>
                </c:pt>
                <c:pt idx="10">
                  <c:v>4.744448212627131E-14</c:v>
                </c:pt>
                <c:pt idx="11">
                  <c:v>6.0630477173001297E-14</c:v>
                </c:pt>
                <c:pt idx="12">
                  <c:v>7.7589540391283309E-14</c:v>
                </c:pt>
                <c:pt idx="13">
                  <c:v>9.1008290769242314E-14</c:v>
                </c:pt>
                <c:pt idx="14">
                  <c:v>1.041580587737353E-13</c:v>
                </c:pt>
                <c:pt idx="15">
                  <c:v>1.222640664764283E-13</c:v>
                </c:pt>
                <c:pt idx="16">
                  <c:v>1.4430460908243432E-13</c:v>
                </c:pt>
                <c:pt idx="17">
                  <c:v>1.693951259864123E-13</c:v>
                </c:pt>
                <c:pt idx="18">
                  <c:v>2.0360263111927731E-13</c:v>
                </c:pt>
                <c:pt idx="19">
                  <c:v>2.3460764489979231E-13</c:v>
                </c:pt>
                <c:pt idx="20">
                  <c:v>2.5859474288012429E-13</c:v>
                </c:pt>
                <c:pt idx="21">
                  <c:v>2.7555584433489032E-13</c:v>
                </c:pt>
                <c:pt idx="22">
                  <c:v>2.933981644111903E-13</c:v>
                </c:pt>
                <c:pt idx="23">
                  <c:v>3.0613382654280131E-13</c:v>
                </c:pt>
                <c:pt idx="24">
                  <c:v>3.1488998435541633E-13</c:v>
                </c:pt>
                <c:pt idx="25">
                  <c:v>3.280025272777483E-13</c:v>
                </c:pt>
                <c:pt idx="26">
                  <c:v>3.4142361729995334E-13</c:v>
                </c:pt>
                <c:pt idx="27">
                  <c:v>3.5274165948357232E-13</c:v>
                </c:pt>
                <c:pt idx="28">
                  <c:v>3.594717588828303E-13</c:v>
                </c:pt>
                <c:pt idx="29">
                  <c:v>3.7243840017626531E-13</c:v>
                </c:pt>
                <c:pt idx="30">
                  <c:v>3.853750242367593E-13</c:v>
                </c:pt>
                <c:pt idx="31">
                  <c:v>3.9377080598183531E-13</c:v>
                </c:pt>
                <c:pt idx="32">
                  <c:v>3.9790674883572931E-13</c:v>
                </c:pt>
                <c:pt idx="33">
                  <c:v>4.0706825181948135E-13</c:v>
                </c:pt>
                <c:pt idx="34">
                  <c:v>4.0944205633579328E-13</c:v>
                </c:pt>
                <c:pt idx="35">
                  <c:v>4.1232982848682636E-13</c:v>
                </c:pt>
                <c:pt idx="36">
                  <c:v>4.1181407420538732E-13</c:v>
                </c:pt>
                <c:pt idx="37">
                  <c:v>4.094592667549903E-13</c:v>
                </c:pt>
                <c:pt idx="38">
                  <c:v>4.0407117045684431E-13</c:v>
                </c:pt>
                <c:pt idx="39">
                  <c:v>4.0160382087270232E-13</c:v>
                </c:pt>
                <c:pt idx="40">
                  <c:v>3.9541854545749532E-13</c:v>
                </c:pt>
                <c:pt idx="41">
                  <c:v>3.8763528148948636E-13</c:v>
                </c:pt>
                <c:pt idx="42">
                  <c:v>3.7855789787953331E-13</c:v>
                </c:pt>
                <c:pt idx="43">
                  <c:v>3.7040523624379736E-13</c:v>
                </c:pt>
                <c:pt idx="44">
                  <c:v>3.6165660541172536E-13</c:v>
                </c:pt>
                <c:pt idx="45">
                  <c:v>3.5204824958863532E-13</c:v>
                </c:pt>
                <c:pt idx="46">
                  <c:v>3.3852689535690229E-13</c:v>
                </c:pt>
                <c:pt idx="47">
                  <c:v>3.2680824961312231E-13</c:v>
                </c:pt>
                <c:pt idx="48">
                  <c:v>3.1160040235513531E-13</c:v>
                </c:pt>
                <c:pt idx="49">
                  <c:v>2.9905946697269334E-13</c:v>
                </c:pt>
                <c:pt idx="50">
                  <c:v>2.8302843812325329E-13</c:v>
                </c:pt>
                <c:pt idx="51">
                  <c:v>2.6282910528351831E-13</c:v>
                </c:pt>
                <c:pt idx="52">
                  <c:v>3.2129602178527133E-13</c:v>
                </c:pt>
                <c:pt idx="53">
                  <c:v>3.6545525511284827E-13</c:v>
                </c:pt>
                <c:pt idx="54">
                  <c:v>3.9468901341105926E-13</c:v>
                </c:pt>
                <c:pt idx="55">
                  <c:v>3.5831425645620627E-13</c:v>
                </c:pt>
                <c:pt idx="56">
                  <c:v>3.5206755371578733E-13</c:v>
                </c:pt>
                <c:pt idx="57">
                  <c:v>3.678965147496623E-13</c:v>
                </c:pt>
                <c:pt idx="58">
                  <c:v>3.749652726949643E-13</c:v>
                </c:pt>
                <c:pt idx="59">
                  <c:v>3.6775912026422034E-13</c:v>
                </c:pt>
                <c:pt idx="60">
                  <c:v>3.6789337003085529E-13</c:v>
                </c:pt>
                <c:pt idx="61">
                  <c:v>3.6913821485504127E-13</c:v>
                </c:pt>
                <c:pt idx="62">
                  <c:v>3.7511923699348227E-13</c:v>
                </c:pt>
                <c:pt idx="63">
                  <c:v>3.6969721415313427E-13</c:v>
                </c:pt>
                <c:pt idx="64">
                  <c:v>3.6686142069367428E-13</c:v>
                </c:pt>
                <c:pt idx="65">
                  <c:v>3.6624799891080931E-13</c:v>
                </c:pt>
                <c:pt idx="66">
                  <c:v>3.639631642959783E-13</c:v>
                </c:pt>
                <c:pt idx="67">
                  <c:v>3.5855460348120627E-13</c:v>
                </c:pt>
                <c:pt idx="68">
                  <c:v>3.6109075200363431E-13</c:v>
                </c:pt>
                <c:pt idx="69">
                  <c:v>3.557332167174813E-13</c:v>
                </c:pt>
                <c:pt idx="70">
                  <c:v>3.5447774206759433E-13</c:v>
                </c:pt>
                <c:pt idx="71">
                  <c:v>3.5309741676387831E-13</c:v>
                </c:pt>
                <c:pt idx="72">
                  <c:v>3.516016159156873E-13</c:v>
                </c:pt>
                <c:pt idx="73">
                  <c:v>3.4999943382289233E-13</c:v>
                </c:pt>
                <c:pt idx="74">
                  <c:v>3.482996021411233E-13</c:v>
                </c:pt>
                <c:pt idx="75">
                  <c:v>3.4651042983908029E-13</c:v>
                </c:pt>
                <c:pt idx="76">
                  <c:v>3.4463976170937931E-13</c:v>
                </c:pt>
                <c:pt idx="77">
                  <c:v>3.4269495252173129E-13</c:v>
                </c:pt>
                <c:pt idx="78">
                  <c:v>3.4068285421603532E-13</c:v>
                </c:pt>
                <c:pt idx="79">
                  <c:v>3.386098138230143E-13</c:v>
                </c:pt>
                <c:pt idx="80">
                  <c:v>3.3648168007082234E-13</c:v>
                </c:pt>
                <c:pt idx="81">
                  <c:v>3.343038168874233E-13</c:v>
                </c:pt>
                <c:pt idx="82">
                  <c:v>3.3208112224024333E-13</c:v>
                </c:pt>
                <c:pt idx="83">
                  <c:v>3.2981805096690329E-13</c:v>
                </c:pt>
                <c:pt idx="84">
                  <c:v>3.2751864044412429E-13</c:v>
                </c:pt>
                <c:pt idx="85">
                  <c:v>3.2518653811667629E-13</c:v>
                </c:pt>
                <c:pt idx="86">
                  <c:v>3.2282503006542734E-13</c:v>
                </c:pt>
                <c:pt idx="87">
                  <c:v>3.2043706993392232E-13</c:v>
                </c:pt>
                <c:pt idx="88">
                  <c:v>3.1802530765746132E-13</c:v>
                </c:pt>
                <c:pt idx="89">
                  <c:v>3.155921175484843E-13</c:v>
                </c:pt>
                <c:pt idx="90">
                  <c:v>3.1313962538813734E-13</c:v>
                </c:pt>
                <c:pt idx="91">
                  <c:v>3.1066973425740931E-13</c:v>
                </c:pt>
                <c:pt idx="92">
                  <c:v>3.0818414891313731E-13</c:v>
                </c:pt>
                <c:pt idx="93">
                  <c:v>3.056843985756093E-13</c:v>
                </c:pt>
                <c:pt idx="94">
                  <c:v>3.0317185804642931E-13</c:v>
                </c:pt>
                <c:pt idx="95">
                  <c:v>3.0064776711872134E-13</c:v>
                </c:pt>
                <c:pt idx="96">
                  <c:v>2.9811324827752132E-13</c:v>
                </c:pt>
                <c:pt idx="97">
                  <c:v>2.9556932271730734E-13</c:v>
                </c:pt>
                <c:pt idx="98">
                  <c:v>2.9301692472669031E-13</c:v>
                </c:pt>
                <c:pt idx="99">
                  <c:v>2.904569145082523E-13</c:v>
                </c:pt>
                <c:pt idx="100">
                  <c:v>2.878900895149423E-13</c:v>
                </c:pt>
                <c:pt idx="101">
                  <c:v>2.8531719439398231E-13</c:v>
                </c:pt>
                <c:pt idx="102">
                  <c:v>2.8273892963553333E-13</c:v>
                </c:pt>
                <c:pt idx="103">
                  <c:v>2.8015595902682232E-13</c:v>
                </c:pt>
                <c:pt idx="104">
                  <c:v>2.7756891601362431E-13</c:v>
                </c:pt>
                <c:pt idx="105">
                  <c:v>2.7497840907025033E-13</c:v>
                </c:pt>
                <c:pt idx="106">
                  <c:v>2.7238502617693929E-13</c:v>
                </c:pt>
                <c:pt idx="107">
                  <c:v>2.6978933850004932E-13</c:v>
                </c:pt>
                <c:pt idx="108">
                  <c:v>2.6719190336609133E-13</c:v>
                </c:pt>
                <c:pt idx="109">
                  <c:v>2.6459326661549431E-13</c:v>
                </c:pt>
                <c:pt idx="110">
                  <c:v>2.6199396441649932E-13</c:v>
                </c:pt>
                <c:pt idx="111">
                  <c:v>2.5939452461365733E-13</c:v>
                </c:pt>
                <c:pt idx="112">
                  <c:v>2.5679546767945334E-13</c:v>
                </c:pt>
                <c:pt idx="113">
                  <c:v>2.541973073315203E-13</c:v>
                </c:pt>
                <c:pt idx="114">
                  <c:v>2.516005508719793E-13</c:v>
                </c:pt>
                <c:pt idx="115">
                  <c:v>2.4900569929965929E-13</c:v>
                </c:pt>
                <c:pt idx="116">
                  <c:v>2.4641324724037433E-13</c:v>
                </c:pt>
                <c:pt idx="117">
                  <c:v>2.4382368273519231E-13</c:v>
                </c:pt>
                <c:pt idx="118">
                  <c:v>2.4123748692161234E-13</c:v>
                </c:pt>
                <c:pt idx="119">
                  <c:v>2.3865513363797332E-13</c:v>
                </c:pt>
                <c:pt idx="120">
                  <c:v>2.3607708897710029E-13</c:v>
                </c:pt>
                <c:pt idx="121">
                  <c:v>2.3350381081126231E-13</c:v>
                </c:pt>
                <c:pt idx="122">
                  <c:v>2.3093574830695732E-13</c:v>
                </c:pt>
                <c:pt idx="123">
                  <c:v>2.2837334144476832E-13</c:v>
                </c:pt>
                <c:pt idx="124">
                  <c:v>2.2581702055666433E-13</c:v>
                </c:pt>
                <c:pt idx="125">
                  <c:v>2.2326720589053431E-13</c:v>
                </c:pt>
                <c:pt idx="126">
                  <c:v>2.2072430720946631E-13</c:v>
                </c:pt>
                <c:pt idx="127">
                  <c:v>2.1818872343129632E-13</c:v>
                </c:pt>
                <c:pt idx="128">
                  <c:v>2.1566084231225831E-13</c:v>
                </c:pt>
                <c:pt idx="129">
                  <c:v>2.1314104017704033E-13</c:v>
                </c:pt>
                <c:pt idx="130">
                  <c:v>-9.7037389211994698E-14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86-499A-9FF3-C7B5DA986B97}"/>
            </c:ext>
          </c:extLst>
        </c:ser>
        <c:ser>
          <c:idx val="8"/>
          <c:order val="8"/>
          <c:tx>
            <c:strRef>
              <c:f>'DSGE HVD wFG - difference'!$AH$1</c:f>
              <c:strCache>
                <c:ptCount val="1"/>
                <c:pt idx="0">
                  <c:v>Others + Initial condition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difference'!$AH$2:$AH$132</c:f>
              <c:numCache>
                <c:formatCode>0.0000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7.7636183317881503E-16</c:v>
                </c:pt>
                <c:pt idx="8">
                  <c:v>-2.1294429607376999E-14</c:v>
                </c:pt>
                <c:pt idx="9">
                  <c:v>-4.4403667757146502E-14</c:v>
                </c:pt>
                <c:pt idx="10">
                  <c:v>-5.9618656107273299E-14</c:v>
                </c:pt>
                <c:pt idx="11">
                  <c:v>-7.3239750493027697E-14</c:v>
                </c:pt>
                <c:pt idx="12">
                  <c:v>-8.4268615707084902E-14</c:v>
                </c:pt>
                <c:pt idx="13">
                  <c:v>-9.7186564698991196E-14</c:v>
                </c:pt>
                <c:pt idx="14">
                  <c:v>-1.1405432672727601E-13</c:v>
                </c:pt>
                <c:pt idx="15">
                  <c:v>-1.3647369746216201E-13</c:v>
                </c:pt>
                <c:pt idx="16">
                  <c:v>-1.64267872339328E-13</c:v>
                </c:pt>
                <c:pt idx="17">
                  <c:v>-2.0004663341269801E-13</c:v>
                </c:pt>
                <c:pt idx="18">
                  <c:v>-2.2938072691082002E-13</c:v>
                </c:pt>
                <c:pt idx="19">
                  <c:v>-2.5337353065096799E-13</c:v>
                </c:pt>
                <c:pt idx="20">
                  <c:v>-2.7550140975662702E-13</c:v>
                </c:pt>
                <c:pt idx="21">
                  <c:v>-2.9658133257553401E-13</c:v>
                </c:pt>
                <c:pt idx="22">
                  <c:v>-3.1269215626787999E-13</c:v>
                </c:pt>
                <c:pt idx="23">
                  <c:v>-3.2783220112512602E-13</c:v>
                </c:pt>
                <c:pt idx="24">
                  <c:v>-3.43866263607084E-13</c:v>
                </c:pt>
                <c:pt idx="25">
                  <c:v>-3.5719469387770302E-13</c:v>
                </c:pt>
                <c:pt idx="26">
                  <c:v>-3.7103739852331501E-13</c:v>
                </c:pt>
                <c:pt idx="27">
                  <c:v>-3.8534044999039898E-13</c:v>
                </c:pt>
                <c:pt idx="28">
                  <c:v>-4.0110094421799598E-13</c:v>
                </c:pt>
                <c:pt idx="29">
                  <c:v>-4.1493367934386102E-13</c:v>
                </c:pt>
                <c:pt idx="30">
                  <c:v>-4.26321514786833E-13</c:v>
                </c:pt>
                <c:pt idx="31">
                  <c:v>-4.3588912737481198E-13</c:v>
                </c:pt>
                <c:pt idx="32">
                  <c:v>-4.4432101373959598E-13</c:v>
                </c:pt>
                <c:pt idx="33">
                  <c:v>-4.49803020729563E-13</c:v>
                </c:pt>
                <c:pt idx="34">
                  <c:v>-4.5377589917091498E-13</c:v>
                </c:pt>
                <c:pt idx="35">
                  <c:v>-4.5504501819448301E-13</c:v>
                </c:pt>
                <c:pt idx="36">
                  <c:v>-4.52802175517431E-13</c:v>
                </c:pt>
                <c:pt idx="37">
                  <c:v>-4.4927206307632198E-13</c:v>
                </c:pt>
                <c:pt idx="38">
                  <c:v>-4.4446403581831199E-13</c:v>
                </c:pt>
                <c:pt idx="39">
                  <c:v>-4.3785214756392899E-13</c:v>
                </c:pt>
                <c:pt idx="40">
                  <c:v>-4.2999047859286999E-13</c:v>
                </c:pt>
                <c:pt idx="41">
                  <c:v>-4.2127139578939798E-13</c:v>
                </c:pt>
                <c:pt idx="42">
                  <c:v>-4.1052150109102498E-13</c:v>
                </c:pt>
                <c:pt idx="43">
                  <c:v>-3.99027217307683E-13</c:v>
                </c:pt>
                <c:pt idx="44">
                  <c:v>-3.86741466171704E-13</c:v>
                </c:pt>
                <c:pt idx="45">
                  <c:v>-3.7307392461265101E-13</c:v>
                </c:pt>
                <c:pt idx="46">
                  <c:v>-3.5906098696102398E-13</c:v>
                </c:pt>
                <c:pt idx="47">
                  <c:v>-3.4402554312080601E-13</c:v>
                </c:pt>
                <c:pt idx="48">
                  <c:v>-3.2841393330656599E-13</c:v>
                </c:pt>
                <c:pt idx="49">
                  <c:v>-3.11455602275748E-13</c:v>
                </c:pt>
                <c:pt idx="50">
                  <c:v>-2.91439555484267E-13</c:v>
                </c:pt>
                <c:pt idx="51">
                  <c:v>-2.7348870939107402E-13</c:v>
                </c:pt>
                <c:pt idx="52">
                  <c:v>-2.3458151477656201E-13</c:v>
                </c:pt>
                <c:pt idx="53">
                  <c:v>-1.98198755323661E-13</c:v>
                </c:pt>
                <c:pt idx="54">
                  <c:v>-1.6498838598775101E-13</c:v>
                </c:pt>
                <c:pt idx="55">
                  <c:v>-1.4561196096200199E-13</c:v>
                </c:pt>
                <c:pt idx="56">
                  <c:v>-1.18789880683383E-13</c:v>
                </c:pt>
                <c:pt idx="57">
                  <c:v>-8.6442577997398701E-14</c:v>
                </c:pt>
                <c:pt idx="58">
                  <c:v>-5.5155032314737099E-14</c:v>
                </c:pt>
                <c:pt idx="59">
                  <c:v>-2.6930281093925299E-14</c:v>
                </c:pt>
                <c:pt idx="60">
                  <c:v>4.1119716052820597E-15</c:v>
                </c:pt>
                <c:pt idx="61">
                  <c:v>2.5887008509607899E-14</c:v>
                </c:pt>
                <c:pt idx="62">
                  <c:v>4.5671971619812899E-14</c:v>
                </c:pt>
                <c:pt idx="63">
                  <c:v>6.4263972656001999E-14</c:v>
                </c:pt>
                <c:pt idx="64">
                  <c:v>8.4291977048868006E-14</c:v>
                </c:pt>
                <c:pt idx="65">
                  <c:v>1.05360377545073E-13</c:v>
                </c:pt>
                <c:pt idx="66">
                  <c:v>1.25030899338175E-13</c:v>
                </c:pt>
                <c:pt idx="67">
                  <c:v>1.42377327018377E-13</c:v>
                </c:pt>
                <c:pt idx="68">
                  <c:v>1.63360737656261E-13</c:v>
                </c:pt>
                <c:pt idx="69">
                  <c:v>1.82603288546925E-13</c:v>
                </c:pt>
                <c:pt idx="70">
                  <c:v>1.9629165290941801E-13</c:v>
                </c:pt>
                <c:pt idx="71">
                  <c:v>2.0929081782728801E-13</c:v>
                </c:pt>
                <c:pt idx="72">
                  <c:v>2.21606626172307E-13</c:v>
                </c:pt>
                <c:pt idx="73">
                  <c:v>2.3325034969132601E-13</c:v>
                </c:pt>
                <c:pt idx="74">
                  <c:v>2.4423772505904302E-13</c:v>
                </c:pt>
                <c:pt idx="75">
                  <c:v>2.5458807538887902E-13</c:v>
                </c:pt>
                <c:pt idx="76">
                  <c:v>2.6432351804534E-13</c:v>
                </c:pt>
                <c:pt idx="77">
                  <c:v>2.73468257758395E-13</c:v>
                </c:pt>
                <c:pt idx="78">
                  <c:v>2.8204796259164199E-13</c:v>
                </c:pt>
                <c:pt idx="79">
                  <c:v>2.9008921920563599E-13</c:v>
                </c:pt>
                <c:pt idx="80">
                  <c:v>2.97619063036666E-13</c:v>
                </c:pt>
                <c:pt idx="81">
                  <c:v>3.0466457843567802E-13</c:v>
                </c:pt>
                <c:pt idx="82">
                  <c:v>3.11252563443118E-13</c:v>
                </c:pt>
                <c:pt idx="83">
                  <c:v>3.17409253678352E-13</c:v>
                </c:pt>
                <c:pt idx="84">
                  <c:v>3.2316009976659099E-13</c:v>
                </c:pt>
                <c:pt idx="85">
                  <c:v>3.2852959278458999E-13</c:v>
                </c:pt>
                <c:pt idx="86">
                  <c:v>3.3354113235543299E-13</c:v>
                </c:pt>
                <c:pt idx="87">
                  <c:v>3.3821693224169998E-13</c:v>
                </c:pt>
                <c:pt idx="88">
                  <c:v>3.4257795855766298E-13</c:v>
                </c:pt>
                <c:pt idx="89">
                  <c:v>3.4664389602970901E-13</c:v>
                </c:pt>
                <c:pt idx="90">
                  <c:v>3.50433138067073E-13</c:v>
                </c:pt>
                <c:pt idx="91">
                  <c:v>3.5396279675157499E-13</c:v>
                </c:pt>
                <c:pt idx="92">
                  <c:v>3.5724872920642499E-13</c:v>
                </c:pt>
                <c:pt idx="93">
                  <c:v>3.60305577153134E-13</c:v>
                </c:pt>
                <c:pt idx="94">
                  <c:v>3.6314681680634902E-13</c:v>
                </c:pt>
                <c:pt idx="95">
                  <c:v>3.6578481658455701E-13</c:v>
                </c:pt>
                <c:pt idx="96">
                  <c:v>3.6823090042658902E-13</c:v>
                </c:pt>
                <c:pt idx="97">
                  <c:v>3.7049541479731398E-13</c:v>
                </c:pt>
                <c:pt idx="98">
                  <c:v>3.7258779773913199E-13</c:v>
                </c:pt>
                <c:pt idx="99">
                  <c:v>3.7451664857784099E-13</c:v>
                </c:pt>
                <c:pt idx="100">
                  <c:v>3.7628979712178299E-13</c:v>
                </c:pt>
                <c:pt idx="101">
                  <c:v>3.7791437140184002E-13</c:v>
                </c:pt>
                <c:pt idx="102">
                  <c:v>3.7939686318726702E-13</c:v>
                </c:pt>
                <c:pt idx="103">
                  <c:v>3.8074319067922998E-13</c:v>
                </c:pt>
                <c:pt idx="104">
                  <c:v>3.8195875793110198E-13</c:v>
                </c:pt>
                <c:pt idx="105">
                  <c:v>3.8304851067325302E-13</c:v>
                </c:pt>
                <c:pt idx="106">
                  <c:v>3.8401698833131701E-13</c:v>
                </c:pt>
                <c:pt idx="107">
                  <c:v>3.8486837212210499E-13</c:v>
                </c:pt>
                <c:pt idx="108">
                  <c:v>3.8560652919173202E-13</c:v>
                </c:pt>
                <c:pt idx="109">
                  <c:v>3.86235052827424E-13</c:v>
                </c:pt>
                <c:pt idx="110">
                  <c:v>3.86757298829239E-13</c:v>
                </c:pt>
                <c:pt idx="111">
                  <c:v>3.8717641817176998E-13</c:v>
                </c:pt>
                <c:pt idx="112">
                  <c:v>3.8749538612010398E-13</c:v>
                </c:pt>
                <c:pt idx="113">
                  <c:v>3.8771702798993302E-13</c:v>
                </c:pt>
                <c:pt idx="114">
                  <c:v>3.8784404175999E-13</c:v>
                </c:pt>
                <c:pt idx="115">
                  <c:v>3.8787901775677701E-13</c:v>
                </c:pt>
                <c:pt idx="116">
                  <c:v>3.8782445563793401E-13</c:v>
                </c:pt>
                <c:pt idx="117">
                  <c:v>3.8768277890232698E-13</c:v>
                </c:pt>
                <c:pt idx="118">
                  <c:v>3.8745634715288201E-13</c:v>
                </c:pt>
                <c:pt idx="119">
                  <c:v>3.8714746633295899E-13</c:v>
                </c:pt>
                <c:pt idx="120">
                  <c:v>3.8675839714937702E-13</c:v>
                </c:pt>
                <c:pt idx="121">
                  <c:v>3.86291361885581E-13</c:v>
                </c:pt>
                <c:pt idx="122">
                  <c:v>3.8574854979732502E-13</c:v>
                </c:pt>
                <c:pt idx="123">
                  <c:v>3.8513212127117401E-13</c:v>
                </c:pt>
                <c:pt idx="124">
                  <c:v>3.8444421091334499E-13</c:v>
                </c:pt>
                <c:pt idx="125">
                  <c:v>3.8368692972331999E-13</c:v>
                </c:pt>
                <c:pt idx="126">
                  <c:v>3.8286236649346502E-13</c:v>
                </c:pt>
                <c:pt idx="127">
                  <c:v>3.8197258856286798E-13</c:v>
                </c:pt>
                <c:pt idx="128">
                  <c:v>3.81019642040861E-13</c:v>
                </c:pt>
                <c:pt idx="129">
                  <c:v>3.8000555160342102E-13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86-499A-9FF3-C7B5DA986B97}"/>
            </c:ext>
          </c:extLst>
        </c:ser>
        <c:ser>
          <c:idx val="9"/>
          <c:order val="9"/>
          <c:tx>
            <c:strRef>
              <c:f>'DSGE HVD wFG - difference'!$AI$1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 - difference'!$AI$2:$AI$132</c:f>
              <c:numCache>
                <c:formatCode>0.0000</c:formatCode>
                <c:ptCount val="131"/>
                <c:pt idx="0">
                  <c:v>0</c:v>
                </c:pt>
                <c:pt idx="1">
                  <c:v>0.48978218335125645</c:v>
                </c:pt>
                <c:pt idx="2">
                  <c:v>0.61600877345133853</c:v>
                </c:pt>
                <c:pt idx="3">
                  <c:v>0.6971293574080174</c:v>
                </c:pt>
                <c:pt idx="4">
                  <c:v>0.69326783498998434</c:v>
                </c:pt>
                <c:pt idx="5">
                  <c:v>0.90274973698904282</c:v>
                </c:pt>
                <c:pt idx="6">
                  <c:v>1.0696834663388939</c:v>
                </c:pt>
                <c:pt idx="7">
                  <c:v>0.12972289242224191</c:v>
                </c:pt>
                <c:pt idx="8">
                  <c:v>0.22423100116461128</c:v>
                </c:pt>
                <c:pt idx="9">
                  <c:v>1.667552267530609E-2</c:v>
                </c:pt>
                <c:pt idx="10">
                  <c:v>6.5412311412478986E-3</c:v>
                </c:pt>
                <c:pt idx="11">
                  <c:v>0.29366589724979786</c:v>
                </c:pt>
                <c:pt idx="12">
                  <c:v>4.8888130620684728E-2</c:v>
                </c:pt>
                <c:pt idx="13">
                  <c:v>-0.50816342896796296</c:v>
                </c:pt>
                <c:pt idx="14">
                  <c:v>-0.31154484390568205</c:v>
                </c:pt>
                <c:pt idx="15">
                  <c:v>0.35799572635024662</c:v>
                </c:pt>
                <c:pt idx="16">
                  <c:v>1.3886487361278435</c:v>
                </c:pt>
                <c:pt idx="17">
                  <c:v>2.2034298369123575</c:v>
                </c:pt>
                <c:pt idx="18">
                  <c:v>0.10993476648606443</c:v>
                </c:pt>
                <c:pt idx="19">
                  <c:v>-1.152881482064372</c:v>
                </c:pt>
                <c:pt idx="20">
                  <c:v>-1.7488126066569696</c:v>
                </c:pt>
                <c:pt idx="21">
                  <c:v>-2.1477655200432593</c:v>
                </c:pt>
                <c:pt idx="22">
                  <c:v>-2.765289947042247</c:v>
                </c:pt>
                <c:pt idx="23">
                  <c:v>-2.8660499132499546</c:v>
                </c:pt>
                <c:pt idx="24">
                  <c:v>-2.6329609124481466</c:v>
                </c:pt>
                <c:pt idx="25">
                  <c:v>-2.7883695608513102</c:v>
                </c:pt>
                <c:pt idx="26">
                  <c:v>-2.475787022496851</c:v>
                </c:pt>
                <c:pt idx="27">
                  <c:v>-2.5500724790383535</c:v>
                </c:pt>
                <c:pt idx="28">
                  <c:v>-2.7158050196162438</c:v>
                </c:pt>
                <c:pt idx="29">
                  <c:v>-2.8061524512934111</c:v>
                </c:pt>
                <c:pt idx="30">
                  <c:v>-3.181798840133014</c:v>
                </c:pt>
                <c:pt idx="31">
                  <c:v>-3.3531286504120006</c:v>
                </c:pt>
                <c:pt idx="32">
                  <c:v>-3.6491338081548066</c:v>
                </c:pt>
                <c:pt idx="33">
                  <c:v>-3.7430133048818819</c:v>
                </c:pt>
                <c:pt idx="34">
                  <c:v>-3.6441206208879247</c:v>
                </c:pt>
                <c:pt idx="35">
                  <c:v>-4.1454572329531478</c:v>
                </c:pt>
                <c:pt idx="36">
                  <c:v>-4.4667065907982764</c:v>
                </c:pt>
                <c:pt idx="37">
                  <c:v>-4.4723307804834551</c:v>
                </c:pt>
                <c:pt idx="38">
                  <c:v>-4.5577725329089809</c:v>
                </c:pt>
                <c:pt idx="39">
                  <c:v>-4.2327168263956834</c:v>
                </c:pt>
                <c:pt idx="40">
                  <c:v>-4.0329711611500967</c:v>
                </c:pt>
                <c:pt idx="41">
                  <c:v>-4.2123968515501735</c:v>
                </c:pt>
                <c:pt idx="42">
                  <c:v>-3.9169922733439453</c:v>
                </c:pt>
                <c:pt idx="43">
                  <c:v>-4.0158439422007453</c:v>
                </c:pt>
                <c:pt idx="44">
                  <c:v>-3.9030005140748605</c:v>
                </c:pt>
                <c:pt idx="45">
                  <c:v>-3.9367840948261681</c:v>
                </c:pt>
                <c:pt idx="46">
                  <c:v>-3.9426427301582501</c:v>
                </c:pt>
                <c:pt idx="47">
                  <c:v>-3.9762186193923319</c:v>
                </c:pt>
                <c:pt idx="48">
                  <c:v>-3.8412105388024989</c:v>
                </c:pt>
                <c:pt idx="49">
                  <c:v>-4.1474928413292043</c:v>
                </c:pt>
                <c:pt idx="50">
                  <c:v>-4.3265194360210328</c:v>
                </c:pt>
                <c:pt idx="51">
                  <c:v>-4.3574050301770537</c:v>
                </c:pt>
                <c:pt idx="52">
                  <c:v>-2.7688735382888279</c:v>
                </c:pt>
                <c:pt idx="53">
                  <c:v>-1.6200671005930933</c:v>
                </c:pt>
                <c:pt idx="54">
                  <c:v>-0.68402637704598357</c:v>
                </c:pt>
                <c:pt idx="55">
                  <c:v>-1.3150569698361714</c:v>
                </c:pt>
                <c:pt idx="56">
                  <c:v>-1.1892509032538772</c:v>
                </c:pt>
                <c:pt idx="57">
                  <c:v>-0.73485644749297496</c:v>
                </c:pt>
                <c:pt idx="58">
                  <c:v>-0.55861532578148099</c:v>
                </c:pt>
                <c:pt idx="59">
                  <c:v>-0.65124629143130963</c:v>
                </c:pt>
                <c:pt idx="60">
                  <c:v>-0.24664928993912391</c:v>
                </c:pt>
                <c:pt idx="61">
                  <c:v>0.48972780246336145</c:v>
                </c:pt>
                <c:pt idx="62">
                  <c:v>0.95851306623187527</c:v>
                </c:pt>
                <c:pt idx="63">
                  <c:v>1.4017057036647047</c:v>
                </c:pt>
                <c:pt idx="64">
                  <c:v>1.6670626472264682</c:v>
                </c:pt>
                <c:pt idx="65">
                  <c:v>2.0262882793458581</c:v>
                </c:pt>
                <c:pt idx="66">
                  <c:v>2.3829356186446153</c:v>
                </c:pt>
                <c:pt idx="67">
                  <c:v>2.4356072442258707</c:v>
                </c:pt>
                <c:pt idx="68">
                  <c:v>2.54068285977996</c:v>
                </c:pt>
                <c:pt idx="69">
                  <c:v>2.606900651213738</c:v>
                </c:pt>
                <c:pt idx="70">
                  <c:v>2.5531158971247803</c:v>
                </c:pt>
                <c:pt idx="71">
                  <c:v>2.5021804018880003</c:v>
                </c:pt>
                <c:pt idx="72">
                  <c:v>2.453853591836896</c:v>
                </c:pt>
                <c:pt idx="73">
                  <c:v>2.4079210071360908</c:v>
                </c:pt>
                <c:pt idx="74">
                  <c:v>2.3641898059317938</c:v>
                </c:pt>
                <c:pt idx="75">
                  <c:v>2.322485204539432</c:v>
                </c:pt>
                <c:pt idx="76">
                  <c:v>2.2826476738723334</c:v>
                </c:pt>
                <c:pt idx="77">
                  <c:v>2.2445307426077337</c:v>
                </c:pt>
                <c:pt idx="78">
                  <c:v>2.2079992832442219</c:v>
                </c:pt>
                <c:pt idx="79">
                  <c:v>2.1729281789347619</c:v>
                </c:pt>
                <c:pt idx="80">
                  <c:v>2.1392012873579014</c:v>
                </c:pt>
                <c:pt idx="81">
                  <c:v>2.1067106334011854</c:v>
                </c:pt>
                <c:pt idx="82">
                  <c:v>2.0753557754827896</c:v>
                </c:pt>
                <c:pt idx="83">
                  <c:v>2.0450433012830809</c:v>
                </c:pt>
                <c:pt idx="84">
                  <c:v>2.0156864177963101</c:v>
                </c:pt>
                <c:pt idx="85">
                  <c:v>1.9872046082066794</c:v>
                </c:pt>
                <c:pt idx="86">
                  <c:v>1.9595233343669334</c:v>
                </c:pt>
                <c:pt idx="87">
                  <c:v>1.9325737688062941</c:v>
                </c:pt>
                <c:pt idx="88">
                  <c:v>1.9062925443878871</c:v>
                </c:pt>
                <c:pt idx="89">
                  <c:v>1.8806215131195265</c:v>
                </c:pt>
                <c:pt idx="90">
                  <c:v>1.8555075083224002</c:v>
                </c:pt>
                <c:pt idx="91">
                  <c:v>1.8309021064896471</c:v>
                </c:pt>
                <c:pt idx="92">
                  <c:v>1.8067613868150252</c:v>
                </c:pt>
                <c:pt idx="93">
                  <c:v>1.7830456876226877</c:v>
                </c:pt>
                <c:pt idx="94">
                  <c:v>1.7597193598517307</c:v>
                </c:pt>
                <c:pt idx="95">
                  <c:v>1.736750518403767</c:v>
                </c:pt>
                <c:pt idx="96">
                  <c:v>1.7141107926004127</c:v>
                </c:pt>
                <c:pt idx="97">
                  <c:v>1.6917750772611186</c:v>
                </c:pt>
                <c:pt idx="98">
                  <c:v>1.6697212860407995</c:v>
                </c:pt>
                <c:pt idx="99">
                  <c:v>1.6479301086885612</c:v>
                </c:pt>
                <c:pt idx="100">
                  <c:v>1.6263847738316977</c:v>
                </c:pt>
                <c:pt idx="101">
                  <c:v>1.6050708187745304</c:v>
                </c:pt>
                <c:pt idx="102">
                  <c:v>1.5839758676455484</c:v>
                </c:pt>
                <c:pt idx="103">
                  <c:v>1.5630894190458104</c:v>
                </c:pt>
                <c:pt idx="104">
                  <c:v>1.5424026441562859</c:v>
                </c:pt>
                <c:pt idx="105">
                  <c:v>1.5219081960617002</c:v>
                </c:pt>
                <c:pt idx="106">
                  <c:v>1.5016000308516022</c:v>
                </c:pt>
                <c:pt idx="107">
                  <c:v>1.4814732408696003</c:v>
                </c:pt>
                <c:pt idx="108">
                  <c:v>1.4615239003046883</c:v>
                </c:pt>
                <c:pt idx="109">
                  <c:v>1.4417489231560048</c:v>
                </c:pt>
                <c:pt idx="110">
                  <c:v>1.4221459334566542</c:v>
                </c:pt>
                <c:pt idx="111">
                  <c:v>1.402713147514276</c:v>
                </c:pt>
                <c:pt idx="112">
                  <c:v>1.3834492678157415</c:v>
                </c:pt>
                <c:pt idx="113">
                  <c:v>1.3643533881514933</c:v>
                </c:pt>
                <c:pt idx="114">
                  <c:v>1.3454249094395405</c:v>
                </c:pt>
                <c:pt idx="115">
                  <c:v>1.3266634656709073</c:v>
                </c:pt>
                <c:pt idx="116">
                  <c:v>1.3080688593544927</c:v>
                </c:pt>
                <c:pt idx="117">
                  <c:v>1.2896410058097481</c:v>
                </c:pt>
                <c:pt idx="118">
                  <c:v>1.2713798856387097</c:v>
                </c:pt>
                <c:pt idx="119">
                  <c:v>1.2532855047025329</c:v>
                </c:pt>
                <c:pt idx="120">
                  <c:v>1.23535786093198</c:v>
                </c:pt>
                <c:pt idx="121">
                  <c:v>1.2175969173131254</c:v>
                </c:pt>
                <c:pt idx="122">
                  <c:v>1.2000025804085392</c:v>
                </c:pt>
                <c:pt idx="123">
                  <c:v>1.1825746837996243</c:v>
                </c:pt>
                <c:pt idx="124">
                  <c:v>1.1653129758645688</c:v>
                </c:pt>
                <c:pt idx="125">
                  <c:v>1.1482171113400044</c:v>
                </c:pt>
                <c:pt idx="126">
                  <c:v>1.1312866461495834</c:v>
                </c:pt>
                <c:pt idx="127">
                  <c:v>1.1145210350199632</c:v>
                </c:pt>
                <c:pt idx="128">
                  <c:v>1.0979196314430766</c:v>
                </c:pt>
                <c:pt idx="129">
                  <c:v>1.0814816895813424</c:v>
                </c:pt>
                <c:pt idx="130">
                  <c:v>-0.55144697504963158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86-499A-9FF3-C7B5DA98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 - difference'!$Z$1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difference'!$Z$2:$Z$132</c:f>
              <c:numCache>
                <c:formatCode>0.0000</c:formatCode>
                <c:ptCount val="131"/>
                <c:pt idx="0">
                  <c:v>0</c:v>
                </c:pt>
                <c:pt idx="1">
                  <c:v>9.3483422754370021E-3</c:v>
                </c:pt>
                <c:pt idx="2">
                  <c:v>6.6203333421015059E-3</c:v>
                </c:pt>
                <c:pt idx="3">
                  <c:v>1.4741980079198802E-2</c:v>
                </c:pt>
                <c:pt idx="4">
                  <c:v>1.3555174430474604E-2</c:v>
                </c:pt>
                <c:pt idx="5">
                  <c:v>1.6698671253934004E-2</c:v>
                </c:pt>
                <c:pt idx="6">
                  <c:v>2.7076499839592504E-2</c:v>
                </c:pt>
                <c:pt idx="7">
                  <c:v>9.5944726613805958E-3</c:v>
                </c:pt>
                <c:pt idx="8">
                  <c:v>4.8430158708083065E-3</c:v>
                </c:pt>
                <c:pt idx="9">
                  <c:v>4.2976535379253E-3</c:v>
                </c:pt>
                <c:pt idx="10">
                  <c:v>4.6310020735227941E-3</c:v>
                </c:pt>
                <c:pt idx="11">
                  <c:v>1.4089683826220806E-2</c:v>
                </c:pt>
                <c:pt idx="12">
                  <c:v>1.7954574708352003E-2</c:v>
                </c:pt>
                <c:pt idx="13">
                  <c:v>2.3767170542718902E-2</c:v>
                </c:pt>
                <c:pt idx="14">
                  <c:v>2.48792209390368E-2</c:v>
                </c:pt>
                <c:pt idx="15">
                  <c:v>3.2538264719023199E-2</c:v>
                </c:pt>
                <c:pt idx="16">
                  <c:v>1.8444612016726099E-2</c:v>
                </c:pt>
                <c:pt idx="17">
                  <c:v>2.9793015468121999E-2</c:v>
                </c:pt>
                <c:pt idx="18">
                  <c:v>2.0246874197193801E-2</c:v>
                </c:pt>
                <c:pt idx="19">
                  <c:v>2.3049370260242001E-2</c:v>
                </c:pt>
                <c:pt idx="20">
                  <c:v>2.1255537108725998E-2</c:v>
                </c:pt>
                <c:pt idx="21">
                  <c:v>2.2368309335490603E-2</c:v>
                </c:pt>
                <c:pt idx="22">
                  <c:v>1.7651590779058202E-2</c:v>
                </c:pt>
                <c:pt idx="23">
                  <c:v>2.31637530179798E-2</c:v>
                </c:pt>
                <c:pt idx="24">
                  <c:v>1.5419376463382997E-2</c:v>
                </c:pt>
                <c:pt idx="25">
                  <c:v>6.4468339879732023E-3</c:v>
                </c:pt>
                <c:pt idx="26">
                  <c:v>1.4047889758145998E-2</c:v>
                </c:pt>
                <c:pt idx="27">
                  <c:v>5.0168657619383966E-3</c:v>
                </c:pt>
                <c:pt idx="28">
                  <c:v>-6.8571687525078029E-3</c:v>
                </c:pt>
                <c:pt idx="29">
                  <c:v>-5.8172623355287056E-3</c:v>
                </c:pt>
                <c:pt idx="30">
                  <c:v>-5.9833341437660059E-3</c:v>
                </c:pt>
                <c:pt idx="31">
                  <c:v>-1.3254977066775198E-2</c:v>
                </c:pt>
                <c:pt idx="32">
                  <c:v>-1.5468892670645593E-2</c:v>
                </c:pt>
                <c:pt idx="33">
                  <c:v>-6.6561566254086935E-3</c:v>
                </c:pt>
                <c:pt idx="34">
                  <c:v>-2.3588477231964999E-2</c:v>
                </c:pt>
                <c:pt idx="35">
                  <c:v>-2.1959386090191005E-2</c:v>
                </c:pt>
                <c:pt idx="36">
                  <c:v>-4.3423441248803998E-2</c:v>
                </c:pt>
                <c:pt idx="37">
                  <c:v>-4.0970087009674E-2</c:v>
                </c:pt>
                <c:pt idx="38">
                  <c:v>-4.0963940518278993E-2</c:v>
                </c:pt>
                <c:pt idx="39">
                  <c:v>-2.6505000939600995E-2</c:v>
                </c:pt>
                <c:pt idx="40">
                  <c:v>-3.3258063439792998E-2</c:v>
                </c:pt>
                <c:pt idx="41">
                  <c:v>-3.1411855703670999E-2</c:v>
                </c:pt>
                <c:pt idx="42">
                  <c:v>-4.1465796212699996E-2</c:v>
                </c:pt>
                <c:pt idx="43">
                  <c:v>-4.5900067049849003E-2</c:v>
                </c:pt>
                <c:pt idx="44">
                  <c:v>-3.3857216794706005E-2</c:v>
                </c:pt>
                <c:pt idx="45">
                  <c:v>-4.5148468407534004E-2</c:v>
                </c:pt>
                <c:pt idx="46">
                  <c:v>-4.874113495721899E-2</c:v>
                </c:pt>
                <c:pt idx="47">
                  <c:v>-4.6399000441032998E-2</c:v>
                </c:pt>
                <c:pt idx="48">
                  <c:v>-6.7661007488560992E-2</c:v>
                </c:pt>
                <c:pt idx="49">
                  <c:v>-4.3405630979621995E-2</c:v>
                </c:pt>
                <c:pt idx="50">
                  <c:v>-5.4033407656394999E-2</c:v>
                </c:pt>
                <c:pt idx="51">
                  <c:v>-4.0459317939002995E-2</c:v>
                </c:pt>
                <c:pt idx="52">
                  <c:v>-7.1975957047583999E-2</c:v>
                </c:pt>
                <c:pt idx="53">
                  <c:v>-0.10300327434406001</c:v>
                </c:pt>
                <c:pt idx="54">
                  <c:v>-0.13353682496285599</c:v>
                </c:pt>
                <c:pt idx="55">
                  <c:v>-0.18498881132964498</c:v>
                </c:pt>
                <c:pt idx="56">
                  <c:v>-0.214641277380096</c:v>
                </c:pt>
                <c:pt idx="57">
                  <c:v>-0.20759680752675</c:v>
                </c:pt>
                <c:pt idx="58">
                  <c:v>-0.17005525777295699</c:v>
                </c:pt>
                <c:pt idx="59">
                  <c:v>-0.17181735192909101</c:v>
                </c:pt>
                <c:pt idx="60">
                  <c:v>-0.17108696483899999</c:v>
                </c:pt>
                <c:pt idx="61">
                  <c:v>-0.14447285671822599</c:v>
                </c:pt>
                <c:pt idx="62">
                  <c:v>-0.11681732930368099</c:v>
                </c:pt>
                <c:pt idx="63">
                  <c:v>-0.12791022835963201</c:v>
                </c:pt>
                <c:pt idx="64">
                  <c:v>-0.14887209431569401</c:v>
                </c:pt>
                <c:pt idx="65">
                  <c:v>-0.140545835073904</c:v>
                </c:pt>
                <c:pt idx="66">
                  <c:v>-0.13987105357320501</c:v>
                </c:pt>
                <c:pt idx="67">
                  <c:v>-0.15052690086406001</c:v>
                </c:pt>
                <c:pt idx="68">
                  <c:v>-0.14856269413515999</c:v>
                </c:pt>
                <c:pt idx="69">
                  <c:v>-0.15641720357816</c:v>
                </c:pt>
                <c:pt idx="70">
                  <c:v>-0.152618124896061</c:v>
                </c:pt>
                <c:pt idx="71">
                  <c:v>-0.14889933273792</c:v>
                </c:pt>
                <c:pt idx="72">
                  <c:v>-0.14527320025635601</c:v>
                </c:pt>
                <c:pt idx="73">
                  <c:v>-0.141748940837126</c:v>
                </c:pt>
                <c:pt idx="74">
                  <c:v>-0.13833298130163599</c:v>
                </c:pt>
                <c:pt idx="75">
                  <c:v>-0.135029317393842</c:v>
                </c:pt>
                <c:pt idx="76">
                  <c:v>-0.13183984886825401</c:v>
                </c:pt>
                <c:pt idx="77">
                  <c:v>-0.12876469227047199</c:v>
                </c:pt>
                <c:pt idx="78">
                  <c:v>-0.125802470172169</c:v>
                </c:pt>
                <c:pt idx="79">
                  <c:v>-0.12295057619875499</c:v>
                </c:pt>
                <c:pt idx="80">
                  <c:v>-0.120205415678277</c:v>
                </c:pt>
                <c:pt idx="81">
                  <c:v>-0.11756262215167801</c:v>
                </c:pt>
                <c:pt idx="82">
                  <c:v>-0.11501725032414301</c:v>
                </c:pt>
                <c:pt idx="83">
                  <c:v>-0.11256394631172401</c:v>
                </c:pt>
                <c:pt idx="84">
                  <c:v>-0.110197096253105</c:v>
                </c:pt>
                <c:pt idx="85">
                  <c:v>-0.107910954519746</c:v>
                </c:pt>
                <c:pt idx="86">
                  <c:v>-0.10569975287464101</c:v>
                </c:pt>
                <c:pt idx="87">
                  <c:v>-0.10355779200648899</c:v>
                </c:pt>
                <c:pt idx="88">
                  <c:v>-0.10147951690759299</c:v>
                </c:pt>
                <c:pt idx="89">
                  <c:v>-9.9459577575423008E-2</c:v>
                </c:pt>
                <c:pt idx="90">
                  <c:v>-9.7492876504248011E-2</c:v>
                </c:pt>
                <c:pt idx="91">
                  <c:v>-9.5574604398935004E-2</c:v>
                </c:pt>
                <c:pt idx="92">
                  <c:v>-9.3700265491847012E-2</c:v>
                </c:pt>
                <c:pt idx="93">
                  <c:v>-9.1865693779384E-2</c:v>
                </c:pt>
                <c:pt idx="94">
                  <c:v>-9.0067061420256E-2</c:v>
                </c:pt>
                <c:pt idx="95">
                  <c:v>-8.8300880455894987E-2</c:v>
                </c:pt>
                <c:pt idx="96">
                  <c:v>-8.6563998926966007E-2</c:v>
                </c:pt>
                <c:pt idx="97">
                  <c:v>-8.4853592370909003E-2</c:v>
                </c:pt>
                <c:pt idx="98">
                  <c:v>-8.3167151595567007E-2</c:v>
                </c:pt>
                <c:pt idx="99">
                  <c:v>-8.1502467534920991E-2</c:v>
                </c:pt>
                <c:pt idx="100">
                  <c:v>-7.985761390586299E-2</c:v>
                </c:pt>
                <c:pt idx="101">
                  <c:v>-7.8230928300956987E-2</c:v>
                </c:pt>
                <c:pt idx="102">
                  <c:v>-7.6620992272032007E-2</c:v>
                </c:pt>
                <c:pt idx="103">
                  <c:v>-7.5026610883813988E-2</c:v>
                </c:pt>
                <c:pt idx="104">
                  <c:v>-7.3446792146135004E-2</c:v>
                </c:pt>
                <c:pt idx="105">
                  <c:v>-7.1880726667804012E-2</c:v>
                </c:pt>
                <c:pt idx="106">
                  <c:v>-7.0327767815178993E-2</c:v>
                </c:pt>
                <c:pt idx="107">
                  <c:v>-6.8787412603914994E-2</c:v>
                </c:pt>
                <c:pt idx="108">
                  <c:v>-6.7259283503137007E-2</c:v>
                </c:pt>
                <c:pt idx="109">
                  <c:v>-6.5743111287446004E-2</c:v>
                </c:pt>
                <c:pt idx="110">
                  <c:v>-6.4238719033356012E-2</c:v>
                </c:pt>
                <c:pt idx="111">
                  <c:v>-6.2746007322880992E-2</c:v>
                </c:pt>
                <c:pt idx="112">
                  <c:v>-6.1264940687662001E-2</c:v>
                </c:pt>
                <c:pt idx="113">
                  <c:v>-5.9795535302063996E-2</c:v>
                </c:pt>
                <c:pt idx="114">
                  <c:v>-5.8337847912637991E-2</c:v>
                </c:pt>
                <c:pt idx="115">
                  <c:v>-5.689196597402299E-2</c:v>
                </c:pt>
                <c:pt idx="116">
                  <c:v>-5.5457998947312986E-2</c:v>
                </c:pt>
                <c:pt idx="117">
                  <c:v>-5.403607070594299E-2</c:v>
                </c:pt>
                <c:pt idx="118">
                  <c:v>-5.2626312985771001E-2</c:v>
                </c:pt>
                <c:pt idx="119">
                  <c:v>-5.1228859810087013E-2</c:v>
                </c:pt>
                <c:pt idx="120">
                  <c:v>-4.984384281638099E-2</c:v>
                </c:pt>
                <c:pt idx="121">
                  <c:v>-4.8471387409596001E-2</c:v>
                </c:pt>
                <c:pt idx="122">
                  <c:v>-4.7111609666005E-2</c:v>
                </c:pt>
                <c:pt idx="123">
                  <c:v>-4.5764613912583005E-2</c:v>
                </c:pt>
                <c:pt idx="124">
                  <c:v>-4.4430490908504996E-2</c:v>
                </c:pt>
                <c:pt idx="125">
                  <c:v>-4.3109316558027994E-2</c:v>
                </c:pt>
                <c:pt idx="126">
                  <c:v>-4.1801151087339006E-2</c:v>
                </c:pt>
                <c:pt idx="127">
                  <c:v>-4.0506038621775001E-2</c:v>
                </c:pt>
                <c:pt idx="128">
                  <c:v>-3.9224007103993999E-2</c:v>
                </c:pt>
                <c:pt idx="129">
                  <c:v>-3.7955068498126993E-2</c:v>
                </c:pt>
                <c:pt idx="130">
                  <c:v>7.8284073900903001E-2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9-42D4-BF88-F082717EEC33}"/>
            </c:ext>
          </c:extLst>
        </c:ser>
        <c:ser>
          <c:idx val="1"/>
          <c:order val="1"/>
          <c:tx>
            <c:strRef>
              <c:f>'DSGE HVD wFG - difference'!$AA$1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difference'!$AA$2:$AA$132</c:f>
              <c:numCache>
                <c:formatCode>0.0000</c:formatCode>
                <c:ptCount val="131"/>
                <c:pt idx="0">
                  <c:v>0</c:v>
                </c:pt>
                <c:pt idx="1">
                  <c:v>-0.3283858541989999</c:v>
                </c:pt>
                <c:pt idx="2">
                  <c:v>-0.58603322907088984</c:v>
                </c:pt>
                <c:pt idx="3">
                  <c:v>-0.76974440555519008</c:v>
                </c:pt>
                <c:pt idx="4">
                  <c:v>-0.83008604483623971</c:v>
                </c:pt>
                <c:pt idx="5">
                  <c:v>-0.98188010688643024</c:v>
                </c:pt>
                <c:pt idx="6">
                  <c:v>-1.06891110056065</c:v>
                </c:pt>
                <c:pt idx="7">
                  <c:v>-1.4301164479285702</c:v>
                </c:pt>
                <c:pt idx="8">
                  <c:v>-1.1825533087891897</c:v>
                </c:pt>
                <c:pt idx="9">
                  <c:v>-0.78916533062228966</c:v>
                </c:pt>
                <c:pt idx="10">
                  <c:v>-0.10624982982136988</c:v>
                </c:pt>
                <c:pt idx="11">
                  <c:v>0.29778299727494018</c:v>
                </c:pt>
                <c:pt idx="12">
                  <c:v>0.45990886925887997</c:v>
                </c:pt>
                <c:pt idx="13">
                  <c:v>0.56693387112680993</c:v>
                </c:pt>
                <c:pt idx="14">
                  <c:v>0.66194937953284017</c:v>
                </c:pt>
                <c:pt idx="15">
                  <c:v>0.54334627247021006</c:v>
                </c:pt>
                <c:pt idx="16">
                  <c:v>0.37161703157928017</c:v>
                </c:pt>
                <c:pt idx="17">
                  <c:v>0.56933152280679034</c:v>
                </c:pt>
                <c:pt idx="18">
                  <c:v>0.66788252039856033</c:v>
                </c:pt>
                <c:pt idx="19">
                  <c:v>0.79134173797124019</c:v>
                </c:pt>
                <c:pt idx="20">
                  <c:v>1.1638012664906303</c:v>
                </c:pt>
                <c:pt idx="21">
                  <c:v>1.6546410707793402</c:v>
                </c:pt>
                <c:pt idx="22">
                  <c:v>1.9384086934766702</c:v>
                </c:pt>
                <c:pt idx="23">
                  <c:v>2.0828625561971301</c:v>
                </c:pt>
                <c:pt idx="24">
                  <c:v>2.16168632157156</c:v>
                </c:pt>
                <c:pt idx="25">
                  <c:v>1.9002931195538302</c:v>
                </c:pt>
                <c:pt idx="26">
                  <c:v>1.56026730805775</c:v>
                </c:pt>
                <c:pt idx="27">
                  <c:v>1.47783344136336</c:v>
                </c:pt>
                <c:pt idx="28">
                  <c:v>1.5954668452132801</c:v>
                </c:pt>
                <c:pt idx="29">
                  <c:v>1.7905802984364401</c:v>
                </c:pt>
                <c:pt idx="30">
                  <c:v>2.0436939262369203</c:v>
                </c:pt>
                <c:pt idx="31">
                  <c:v>2.3442511896350302</c:v>
                </c:pt>
                <c:pt idx="32">
                  <c:v>2.5945034622044143</c:v>
                </c:pt>
                <c:pt idx="33">
                  <c:v>2.4052495872506832</c:v>
                </c:pt>
                <c:pt idx="34">
                  <c:v>2.2811287246627403</c:v>
                </c:pt>
                <c:pt idx="35">
                  <c:v>2.3288680402558199</c:v>
                </c:pt>
                <c:pt idx="36">
                  <c:v>2.5537831870849921</c:v>
                </c:pt>
                <c:pt idx="37">
                  <c:v>2.8256784151313092</c:v>
                </c:pt>
                <c:pt idx="38">
                  <c:v>3.033929365773139</c:v>
                </c:pt>
                <c:pt idx="39">
                  <c:v>2.9673802221985923</c:v>
                </c:pt>
                <c:pt idx="40">
                  <c:v>2.874741869873974</c:v>
                </c:pt>
                <c:pt idx="41">
                  <c:v>2.8436161225248031</c:v>
                </c:pt>
                <c:pt idx="42">
                  <c:v>2.8466243495699901</c:v>
                </c:pt>
                <c:pt idx="43">
                  <c:v>2.875271153649241</c:v>
                </c:pt>
                <c:pt idx="44">
                  <c:v>2.8439903353299281</c:v>
                </c:pt>
                <c:pt idx="45">
                  <c:v>2.843931271775384</c:v>
                </c:pt>
                <c:pt idx="46">
                  <c:v>2.9100244015308552</c:v>
                </c:pt>
                <c:pt idx="47">
                  <c:v>2.9075323579921251</c:v>
                </c:pt>
                <c:pt idx="48">
                  <c:v>2.9628554078136831</c:v>
                </c:pt>
                <c:pt idx="49">
                  <c:v>3.1528130728428292</c:v>
                </c:pt>
                <c:pt idx="50">
                  <c:v>3.3371057794296326</c:v>
                </c:pt>
                <c:pt idx="51">
                  <c:v>3.2925323446389205</c:v>
                </c:pt>
                <c:pt idx="52">
                  <c:v>3.3464260934759178</c:v>
                </c:pt>
                <c:pt idx="53">
                  <c:v>3.3035519667645001</c:v>
                </c:pt>
                <c:pt idx="54">
                  <c:v>3.5939733829118623</c:v>
                </c:pt>
                <c:pt idx="55">
                  <c:v>3.5557951583183121</c:v>
                </c:pt>
                <c:pt idx="56">
                  <c:v>3.4504715411508688</c:v>
                </c:pt>
                <c:pt idx="57">
                  <c:v>3.339354115683645</c:v>
                </c:pt>
                <c:pt idx="58">
                  <c:v>3.2995314895664696</c:v>
                </c:pt>
                <c:pt idx="59">
                  <c:v>3.0443010291189649</c:v>
                </c:pt>
                <c:pt idx="60">
                  <c:v>2.5662476472214082</c:v>
                </c:pt>
                <c:pt idx="61">
                  <c:v>1.9567108012297501</c:v>
                </c:pt>
                <c:pt idx="62">
                  <c:v>1.5328809733422202</c:v>
                </c:pt>
                <c:pt idx="63">
                  <c:v>1.1348432084267102</c:v>
                </c:pt>
                <c:pt idx="64">
                  <c:v>1.02040522856585</c:v>
                </c:pt>
                <c:pt idx="65">
                  <c:v>0.94661801637851006</c:v>
                </c:pt>
                <c:pt idx="66">
                  <c:v>0.94844338142527995</c:v>
                </c:pt>
                <c:pt idx="67">
                  <c:v>0.97132890831570995</c:v>
                </c:pt>
                <c:pt idx="68">
                  <c:v>1.0696199574116001</c:v>
                </c:pt>
                <c:pt idx="69">
                  <c:v>0.98282465585261036</c:v>
                </c:pt>
                <c:pt idx="70">
                  <c:v>0.99400936554209007</c:v>
                </c:pt>
                <c:pt idx="71">
                  <c:v>1.0069841157938599</c:v>
                </c:pt>
                <c:pt idx="72">
                  <c:v>1.0214421859580303</c:v>
                </c:pt>
                <c:pt idx="73">
                  <c:v>1.0371237827703701</c:v>
                </c:pt>
                <c:pt idx="74">
                  <c:v>1.0538089104812403</c:v>
                </c:pt>
                <c:pt idx="75">
                  <c:v>1.0713113237600802</c:v>
                </c:pt>
                <c:pt idx="76">
                  <c:v>1.0894733989449903</c:v>
                </c:pt>
                <c:pt idx="77">
                  <c:v>1.10816178417747</c:v>
                </c:pt>
                <c:pt idx="78">
                  <c:v>1.1272637101405403</c:v>
                </c:pt>
                <c:pt idx="79">
                  <c:v>1.14668386108097</c:v>
                </c:pt>
                <c:pt idx="80">
                  <c:v>1.1663417210304403</c:v>
                </c:pt>
                <c:pt idx="81">
                  <c:v>1.1861693230619301</c:v>
                </c:pt>
                <c:pt idx="82">
                  <c:v>1.2061093403759702</c:v>
                </c:pt>
                <c:pt idx="83">
                  <c:v>1.22611346730638</c:v>
                </c:pt>
                <c:pt idx="84">
                  <c:v>1.2461410462179603</c:v>
                </c:pt>
                <c:pt idx="85">
                  <c:v>1.2661579029547201</c:v>
                </c:pt>
                <c:pt idx="86">
                  <c:v>1.2861353591679601</c:v>
                </c:pt>
                <c:pt idx="87">
                  <c:v>1.3060493946629204</c:v>
                </c:pt>
                <c:pt idx="88">
                  <c:v>1.3258799369818601</c:v>
                </c:pt>
                <c:pt idx="89">
                  <c:v>1.34561025890121</c:v>
                </c:pt>
                <c:pt idx="90">
                  <c:v>1.3652264674547201</c:v>
                </c:pt>
                <c:pt idx="91">
                  <c:v>1.3847170705831002</c:v>
                </c:pt>
                <c:pt idx="92">
                  <c:v>1.4040726096215801</c:v>
                </c:pt>
                <c:pt idx="93">
                  <c:v>1.4232853476269001</c:v>
                </c:pt>
                <c:pt idx="94">
                  <c:v>1.4423490050638201</c:v>
                </c:pt>
                <c:pt idx="95">
                  <c:v>1.4612585356585901</c:v>
                </c:pt>
                <c:pt idx="96">
                  <c:v>1.4800099363196901</c:v>
                </c:pt>
                <c:pt idx="97">
                  <c:v>1.4986000859517901</c:v>
                </c:pt>
                <c:pt idx="98">
                  <c:v>1.5170266087751301</c:v>
                </c:pt>
                <c:pt idx="99">
                  <c:v>1.5352877584286202</c:v>
                </c:pt>
                <c:pt idx="100">
                  <c:v>1.5533823197001002</c:v>
                </c:pt>
                <c:pt idx="101">
                  <c:v>1.5713095252067202</c:v>
                </c:pt>
                <c:pt idx="102">
                  <c:v>1.5890689847548101</c:v>
                </c:pt>
                <c:pt idx="103">
                  <c:v>1.6066606254534401</c:v>
                </c:pt>
                <c:pt idx="104">
                  <c:v>1.6240846409484602</c:v>
                </c:pt>
                <c:pt idx="105">
                  <c:v>1.64134144839157</c:v>
                </c:pt>
                <c:pt idx="106">
                  <c:v>1.6584316519696602</c:v>
                </c:pt>
                <c:pt idx="107">
                  <c:v>1.6753560119978401</c:v>
                </c:pt>
                <c:pt idx="108">
                  <c:v>1.6921154187310501</c:v>
                </c:pt>
                <c:pt idx="109">
                  <c:v>1.7087108701774201</c:v>
                </c:pt>
                <c:pt idx="110">
                  <c:v>1.7251434533054002</c:v>
                </c:pt>
                <c:pt idx="111">
                  <c:v>1.7414143281291201</c:v>
                </c:pt>
                <c:pt idx="112">
                  <c:v>1.75752471423453</c:v>
                </c:pt>
                <c:pt idx="113">
                  <c:v>1.7734758793755601</c:v>
                </c:pt>
                <c:pt idx="114">
                  <c:v>1.7892691298255801</c:v>
                </c:pt>
                <c:pt idx="115">
                  <c:v>1.8049058022174402</c:v>
                </c:pt>
                <c:pt idx="116">
                  <c:v>1.8203872566458001</c:v>
                </c:pt>
                <c:pt idx="117">
                  <c:v>1.8357148708397801</c:v>
                </c:pt>
                <c:pt idx="118">
                  <c:v>1.8508900352432403</c:v>
                </c:pt>
                <c:pt idx="119">
                  <c:v>1.8659141488645401</c:v>
                </c:pt>
                <c:pt idx="120">
                  <c:v>1.8807886157787601</c:v>
                </c:pt>
                <c:pt idx="121">
                  <c:v>1.8955148421831101</c:v>
                </c:pt>
                <c:pt idx="122">
                  <c:v>1.9100942339211602</c:v>
                </c:pt>
                <c:pt idx="123">
                  <c:v>1.9245281944046801</c:v>
                </c:pt>
                <c:pt idx="124">
                  <c:v>1.93881812287231</c:v>
                </c:pt>
                <c:pt idx="125">
                  <c:v>1.9529654129338201</c:v>
                </c:pt>
                <c:pt idx="126">
                  <c:v>1.9669714513563101</c:v>
                </c:pt>
                <c:pt idx="127">
                  <c:v>1.98083761705543</c:v>
                </c:pt>
                <c:pt idx="128">
                  <c:v>1.9945652802602902</c:v>
                </c:pt>
                <c:pt idx="129">
                  <c:v>2.0081558018254002</c:v>
                </c:pt>
                <c:pt idx="130">
                  <c:v>3.3536928302706301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9-42D4-BF88-F082717EEC33}"/>
            </c:ext>
          </c:extLst>
        </c:ser>
        <c:ser>
          <c:idx val="2"/>
          <c:order val="2"/>
          <c:tx>
            <c:strRef>
              <c:f>'DSGE HVD wFG - difference'!$AB$1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difference'!$AB$2:$AB$132</c:f>
              <c:numCache>
                <c:formatCode>0.0000</c:formatCode>
                <c:ptCount val="131"/>
                <c:pt idx="0">
                  <c:v>0</c:v>
                </c:pt>
                <c:pt idx="1">
                  <c:v>0.79576526451671992</c:v>
                </c:pt>
                <c:pt idx="2">
                  <c:v>1.1668745432780598</c:v>
                </c:pt>
                <c:pt idx="3">
                  <c:v>1.4319827660933599</c:v>
                </c:pt>
                <c:pt idx="4">
                  <c:v>1.4215550871269498</c:v>
                </c:pt>
                <c:pt idx="5">
                  <c:v>1.77775820381183</c:v>
                </c:pt>
                <c:pt idx="6">
                  <c:v>1.98731235084683</c:v>
                </c:pt>
                <c:pt idx="7">
                  <c:v>1.3133089652749099</c:v>
                </c:pt>
                <c:pt idx="8">
                  <c:v>1.1151072354634604</c:v>
                </c:pt>
                <c:pt idx="9">
                  <c:v>0.54703209841304989</c:v>
                </c:pt>
                <c:pt idx="10">
                  <c:v>-0.10133348679447973</c:v>
                </c:pt>
                <c:pt idx="11">
                  <c:v>-0.20443590169267001</c:v>
                </c:pt>
                <c:pt idx="12">
                  <c:v>-0.60944141560769971</c:v>
                </c:pt>
                <c:pt idx="13">
                  <c:v>-1.24686226199197</c:v>
                </c:pt>
                <c:pt idx="14">
                  <c:v>-1.1783318313416697</c:v>
                </c:pt>
                <c:pt idx="15">
                  <c:v>-0.37879776850238978</c:v>
                </c:pt>
                <c:pt idx="16">
                  <c:v>0.85827568407913013</c:v>
                </c:pt>
                <c:pt idx="17">
                  <c:v>1.4360184511475698</c:v>
                </c:pt>
                <c:pt idx="18">
                  <c:v>-0.7554700969788497</c:v>
                </c:pt>
                <c:pt idx="19">
                  <c:v>-2.1573407476517499</c:v>
                </c:pt>
                <c:pt idx="20">
                  <c:v>-3.1250074116523359</c:v>
                </c:pt>
                <c:pt idx="21">
                  <c:v>-3.9880650218784259</c:v>
                </c:pt>
                <c:pt idx="22">
                  <c:v>-4.8870546245127366</c:v>
                </c:pt>
                <c:pt idx="23">
                  <c:v>-5.1130132370713</c:v>
                </c:pt>
                <c:pt idx="24">
                  <c:v>-4.9461055051654155</c:v>
                </c:pt>
                <c:pt idx="25">
                  <c:v>-4.7798273721443758</c:v>
                </c:pt>
                <c:pt idx="26">
                  <c:v>-4.1323746871003646</c:v>
                </c:pt>
                <c:pt idx="27">
                  <c:v>-4.0917819573957557</c:v>
                </c:pt>
                <c:pt idx="28">
                  <c:v>-4.3636744046947378</c:v>
                </c:pt>
                <c:pt idx="29">
                  <c:v>-4.6432060843120562</c:v>
                </c:pt>
                <c:pt idx="30">
                  <c:v>-5.2520687928745797</c:v>
                </c:pt>
                <c:pt idx="31">
                  <c:v>-5.7195203533312595</c:v>
                </c:pt>
                <c:pt idx="32">
                  <c:v>-6.2604026358304097</c:v>
                </c:pt>
                <c:pt idx="33">
                  <c:v>-6.0519484367459597</c:v>
                </c:pt>
                <c:pt idx="34">
                  <c:v>-5.9955452990329396</c:v>
                </c:pt>
                <c:pt idx="35">
                  <c:v>-6.4214629517764301</c:v>
                </c:pt>
                <c:pt idx="36">
                  <c:v>-7.0070998426746502</c:v>
                </c:pt>
                <c:pt idx="37">
                  <c:v>-7.2669021954927198</c:v>
                </c:pt>
                <c:pt idx="38">
                  <c:v>-7.542157277307</c:v>
                </c:pt>
                <c:pt idx="39">
                  <c:v>-7.1592389379818098</c:v>
                </c:pt>
                <c:pt idx="40">
                  <c:v>-6.8997334685648699</c:v>
                </c:pt>
                <c:pt idx="41">
                  <c:v>-6.9041470654895898</c:v>
                </c:pt>
                <c:pt idx="42">
                  <c:v>-6.7795720191599198</c:v>
                </c:pt>
                <c:pt idx="43">
                  <c:v>-6.8317334528325899</c:v>
                </c:pt>
                <c:pt idx="44">
                  <c:v>-6.7012926809298801</c:v>
                </c:pt>
                <c:pt idx="45">
                  <c:v>-6.7049583210476298</c:v>
                </c:pt>
                <c:pt idx="46">
                  <c:v>-6.7929587751175102</c:v>
                </c:pt>
                <c:pt idx="47">
                  <c:v>-6.7671548617532498</c:v>
                </c:pt>
                <c:pt idx="48">
                  <c:v>-6.7681030217041602</c:v>
                </c:pt>
                <c:pt idx="49">
                  <c:v>-7.13807918937695</c:v>
                </c:pt>
                <c:pt idx="50">
                  <c:v>-7.6801779196773499</c:v>
                </c:pt>
                <c:pt idx="51">
                  <c:v>-7.4309428154905897</c:v>
                </c:pt>
                <c:pt idx="52">
                  <c:v>-5.9118323683575698</c:v>
                </c:pt>
                <c:pt idx="53">
                  <c:v>-4.7776191760582041</c:v>
                </c:pt>
                <c:pt idx="54">
                  <c:v>-4.2169899726996007</c:v>
                </c:pt>
                <c:pt idx="55">
                  <c:v>-4.9395801411813762</c:v>
                </c:pt>
                <c:pt idx="56">
                  <c:v>-4.7387682823477837</c:v>
                </c:pt>
                <c:pt idx="57">
                  <c:v>-4.1582284906338449</c:v>
                </c:pt>
                <c:pt idx="58">
                  <c:v>-4.0262115583227951</c:v>
                </c:pt>
                <c:pt idx="59">
                  <c:v>-3.766040297722153</c:v>
                </c:pt>
                <c:pt idx="60">
                  <c:v>-2.93017903456429</c:v>
                </c:pt>
                <c:pt idx="61">
                  <c:v>-1.5702914941375798</c:v>
                </c:pt>
                <c:pt idx="62">
                  <c:v>-0.71335931781583994</c:v>
                </c:pt>
                <c:pt idx="63">
                  <c:v>0.14502416801025042</c:v>
                </c:pt>
                <c:pt idx="64">
                  <c:v>0.57251963402395045</c:v>
                </c:pt>
                <c:pt idx="65">
                  <c:v>0.99691262209504039</c:v>
                </c:pt>
                <c:pt idx="66">
                  <c:v>1.36620162603616</c:v>
                </c:pt>
                <c:pt idx="67">
                  <c:v>1.4445124078092801</c:v>
                </c:pt>
                <c:pt idx="68">
                  <c:v>1.4071323081111498</c:v>
                </c:pt>
                <c:pt idx="69">
                  <c:v>1.5812855123016405</c:v>
                </c:pt>
                <c:pt idx="70">
                  <c:v>1.5248469761560299</c:v>
                </c:pt>
                <c:pt idx="71">
                  <c:v>1.4689728253718801</c:v>
                </c:pt>
                <c:pt idx="72">
                  <c:v>1.4136574160955702</c:v>
                </c:pt>
                <c:pt idx="73">
                  <c:v>1.3588951609120201</c:v>
                </c:pt>
                <c:pt idx="74">
                  <c:v>1.3046805282803104</c:v>
                </c:pt>
                <c:pt idx="75">
                  <c:v>1.2510080419749201</c:v>
                </c:pt>
                <c:pt idx="76">
                  <c:v>1.1978722805325805</c:v>
                </c:pt>
                <c:pt idx="77">
                  <c:v>1.1452678767046605</c:v>
                </c:pt>
                <c:pt idx="78">
                  <c:v>1.0931895169150199</c:v>
                </c:pt>
                <c:pt idx="79">
                  <c:v>1.0416319407232804</c:v>
                </c:pt>
                <c:pt idx="80">
                  <c:v>0.99058994029345016</c:v>
                </c:pt>
                <c:pt idx="81">
                  <c:v>0.94005835986792974</c:v>
                </c:pt>
                <c:pt idx="82">
                  <c:v>0.89003209524666005</c:v>
                </c:pt>
                <c:pt idx="83">
                  <c:v>0.84050609327159975</c:v>
                </c:pt>
                <c:pt idx="84">
                  <c:v>0.79147535131628999</c:v>
                </c:pt>
                <c:pt idx="85">
                  <c:v>0.74293491678053059</c:v>
                </c:pt>
                <c:pt idx="86">
                  <c:v>0.69487988659013045</c:v>
                </c:pt>
                <c:pt idx="87">
                  <c:v>0.64730540670163972</c:v>
                </c:pt>
                <c:pt idx="88">
                  <c:v>0.60020667161203001</c:v>
                </c:pt>
                <c:pt idx="89">
                  <c:v>0.55357892387331997</c:v>
                </c:pt>
                <c:pt idx="90">
                  <c:v>0.50741745361198998</c:v>
                </c:pt>
                <c:pt idx="91">
                  <c:v>0.46171759805327994</c:v>
                </c:pt>
                <c:pt idx="92">
                  <c:v>0.41647474105015014</c:v>
                </c:pt>
                <c:pt idx="93">
                  <c:v>0.37168431261705059</c:v>
                </c:pt>
                <c:pt idx="94">
                  <c:v>0.32734178846829032</c:v>
                </c:pt>
                <c:pt idx="95">
                  <c:v>0.28344268956101004</c:v>
                </c:pt>
                <c:pt idx="96">
                  <c:v>0.23998258164280983</c:v>
                </c:pt>
                <c:pt idx="97">
                  <c:v>0.1969570748037901</c:v>
                </c:pt>
                <c:pt idx="98">
                  <c:v>0.15436182303314983</c:v>
                </c:pt>
                <c:pt idx="99">
                  <c:v>0.11219252378023015</c:v>
                </c:pt>
                <c:pt idx="100">
                  <c:v>7.0444917519830064E-2</c:v>
                </c:pt>
                <c:pt idx="101">
                  <c:v>2.9114787322040314E-2</c:v>
                </c:pt>
                <c:pt idx="102">
                  <c:v>-1.1802041573769628E-2</c:v>
                </c:pt>
                <c:pt idx="103">
                  <c:v>-5.2309702180630246E-2</c:v>
                </c:pt>
                <c:pt idx="104">
                  <c:v>-9.2412286181419834E-2</c:v>
                </c:pt>
                <c:pt idx="105">
                  <c:v>-0.13211384434219964</c:v>
                </c:pt>
                <c:pt idx="106">
                  <c:v>-0.17141838692136968</c:v>
                </c:pt>
                <c:pt idx="107">
                  <c:v>-0.21032988407475006</c:v>
                </c:pt>
                <c:pt idx="108">
                  <c:v>-0.24885226625659973</c:v>
                </c:pt>
                <c:pt idx="109">
                  <c:v>-0.28698942461663002</c:v>
                </c:pt>
                <c:pt idx="110">
                  <c:v>-0.32474521139306001</c:v>
                </c:pt>
                <c:pt idx="111">
                  <c:v>-0.36212344030171995</c:v>
                </c:pt>
                <c:pt idx="112">
                  <c:v>-0.39912788692129997</c:v>
                </c:pt>
                <c:pt idx="113">
                  <c:v>-0.43576228907467973</c:v>
                </c:pt>
                <c:pt idx="114">
                  <c:v>-0.47203034720652992</c:v>
                </c:pt>
                <c:pt idx="115">
                  <c:v>-0.50793572475705995</c:v>
                </c:pt>
                <c:pt idx="116">
                  <c:v>-0.54348204853207971</c:v>
                </c:pt>
                <c:pt idx="117">
                  <c:v>-0.57867290906935986</c:v>
                </c:pt>
                <c:pt idx="118">
                  <c:v>-0.61351186100125998</c:v>
                </c:pt>
                <c:pt idx="119">
                  <c:v>-0.64800242341383996</c:v>
                </c:pt>
                <c:pt idx="120">
                  <c:v>-0.68214808020229967</c:v>
                </c:pt>
                <c:pt idx="121">
                  <c:v>-0.71595228042286996</c:v>
                </c:pt>
                <c:pt idx="122">
                  <c:v>-0.74941843864123969</c:v>
                </c:pt>
                <c:pt idx="123">
                  <c:v>-0.78254993527741989</c:v>
                </c:pt>
                <c:pt idx="124">
                  <c:v>-0.81535011694723991</c:v>
                </c:pt>
                <c:pt idx="125">
                  <c:v>-0.84782229680036991</c:v>
                </c:pt>
                <c:pt idx="126">
                  <c:v>-0.87996975485495987</c:v>
                </c:pt>
                <c:pt idx="127">
                  <c:v>-0.91179573832901006</c:v>
                </c:pt>
                <c:pt idx="128">
                  <c:v>-0.94330346196831005</c:v>
                </c:pt>
                <c:pt idx="129">
                  <c:v>-0.9744961083712198</c:v>
                </c:pt>
                <c:pt idx="130">
                  <c:v>-4.0625681022601698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09-42D4-BF88-F082717EEC33}"/>
            </c:ext>
          </c:extLst>
        </c:ser>
        <c:ser>
          <c:idx val="3"/>
          <c:order val="3"/>
          <c:tx>
            <c:strRef>
              <c:f>'DSGE HVD wFG - difference'!$AC$1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difference'!$AC$2:$AC$132</c:f>
              <c:numCache>
                <c:formatCode>0.0000</c:formatCode>
                <c:ptCount val="131"/>
                <c:pt idx="0">
                  <c:v>0</c:v>
                </c:pt>
                <c:pt idx="1">
                  <c:v>1.31770935124636E-2</c:v>
                </c:pt>
                <c:pt idx="2">
                  <c:v>2.8564267875822204E-2</c:v>
                </c:pt>
                <c:pt idx="3">
                  <c:v>2.00731954159898E-2</c:v>
                </c:pt>
                <c:pt idx="4">
                  <c:v>8.8773984303446463E-2</c:v>
                </c:pt>
                <c:pt idx="5">
                  <c:v>9.0674309084659302E-2</c:v>
                </c:pt>
                <c:pt idx="6">
                  <c:v>0.12452821879747181</c:v>
                </c:pt>
                <c:pt idx="7">
                  <c:v>0.236213938038497</c:v>
                </c:pt>
                <c:pt idx="8">
                  <c:v>0.28570571594870497</c:v>
                </c:pt>
                <c:pt idx="9">
                  <c:v>0.25436021742167503</c:v>
                </c:pt>
                <c:pt idx="10">
                  <c:v>0.20950773527354699</c:v>
                </c:pt>
                <c:pt idx="11">
                  <c:v>0.18596905280595</c:v>
                </c:pt>
                <c:pt idx="12">
                  <c:v>0.18037328394687302</c:v>
                </c:pt>
                <c:pt idx="13">
                  <c:v>0.14753664901593538</c:v>
                </c:pt>
                <c:pt idx="14">
                  <c:v>0.17952499154270501</c:v>
                </c:pt>
                <c:pt idx="15">
                  <c:v>0.16084391582929969</c:v>
                </c:pt>
                <c:pt idx="16">
                  <c:v>0.1405393252647047</c:v>
                </c:pt>
                <c:pt idx="17">
                  <c:v>0.16773138059492798</c:v>
                </c:pt>
                <c:pt idx="18">
                  <c:v>0.17738725717337672</c:v>
                </c:pt>
                <c:pt idx="19">
                  <c:v>0.18968546557528698</c:v>
                </c:pt>
                <c:pt idx="20">
                  <c:v>0.19101274243028998</c:v>
                </c:pt>
                <c:pt idx="21">
                  <c:v>0.16317707222883809</c:v>
                </c:pt>
                <c:pt idx="22">
                  <c:v>0.16540226559731341</c:v>
                </c:pt>
                <c:pt idx="23">
                  <c:v>0.14063153907756198</c:v>
                </c:pt>
                <c:pt idx="24">
                  <c:v>0.13575015434936441</c:v>
                </c:pt>
                <c:pt idx="25">
                  <c:v>8.5044369353851165E-2</c:v>
                </c:pt>
                <c:pt idx="26">
                  <c:v>8.1854672375241563E-2</c:v>
                </c:pt>
                <c:pt idx="27">
                  <c:v>5.8664540459767198E-2</c:v>
                </c:pt>
                <c:pt idx="28">
                  <c:v>5.9257729304479104E-2</c:v>
                </c:pt>
                <c:pt idx="29">
                  <c:v>5.1986527877414E-2</c:v>
                </c:pt>
                <c:pt idx="30">
                  <c:v>3.2204162312462301E-2</c:v>
                </c:pt>
                <c:pt idx="31">
                  <c:v>3.5168767832834805E-2</c:v>
                </c:pt>
                <c:pt idx="32">
                  <c:v>3.2190690869508605E-2</c:v>
                </c:pt>
                <c:pt idx="33">
                  <c:v>-8.9825060105947985E-2</c:v>
                </c:pt>
                <c:pt idx="34">
                  <c:v>9.3799254242242502E-2</c:v>
                </c:pt>
                <c:pt idx="35">
                  <c:v>-3.1065745590824992E-2</c:v>
                </c:pt>
                <c:pt idx="36">
                  <c:v>2.9994265042451902E-2</c:v>
                </c:pt>
                <c:pt idx="37">
                  <c:v>9.3738870530918061E-3</c:v>
                </c:pt>
                <c:pt idx="38">
                  <c:v>-8.7079775963884026E-3</c:v>
                </c:pt>
                <c:pt idx="39">
                  <c:v>-1.4730870144946701E-2</c:v>
                </c:pt>
                <c:pt idx="40">
                  <c:v>2.5065922215998702E-2</c:v>
                </c:pt>
                <c:pt idx="41">
                  <c:v>-0.120557709543896</c:v>
                </c:pt>
                <c:pt idx="42">
                  <c:v>5.7353121861412698E-2</c:v>
                </c:pt>
                <c:pt idx="43">
                  <c:v>-1.3284086292624092E-2</c:v>
                </c:pt>
                <c:pt idx="44">
                  <c:v>-1.2098748763308104E-2</c:v>
                </c:pt>
                <c:pt idx="45">
                  <c:v>-3.0556968577098997E-2</c:v>
                </c:pt>
                <c:pt idx="46">
                  <c:v>-1.1371960983398294E-2</c:v>
                </c:pt>
                <c:pt idx="47">
                  <c:v>-7.0284479932018001E-2</c:v>
                </c:pt>
                <c:pt idx="48">
                  <c:v>3.1323962903908403E-2</c:v>
                </c:pt>
                <c:pt idx="49">
                  <c:v>-0.11877526756679899</c:v>
                </c:pt>
                <c:pt idx="50">
                  <c:v>7.0483897517490485E-2</c:v>
                </c:pt>
                <c:pt idx="51">
                  <c:v>-0.17841457085083701</c:v>
                </c:pt>
                <c:pt idx="52">
                  <c:v>-0.13135296940563601</c:v>
                </c:pt>
                <c:pt idx="53">
                  <c:v>-4.2863973986517992E-2</c:v>
                </c:pt>
                <c:pt idx="54">
                  <c:v>7.2588935897300727E-2</c:v>
                </c:pt>
                <c:pt idx="55">
                  <c:v>0.25359463196175902</c:v>
                </c:pt>
                <c:pt idx="56">
                  <c:v>0.31352085134082797</c:v>
                </c:pt>
                <c:pt idx="57">
                  <c:v>0.29123920504373202</c:v>
                </c:pt>
                <c:pt idx="58">
                  <c:v>0.33812409303873903</c:v>
                </c:pt>
                <c:pt idx="59">
                  <c:v>0.24228202513932301</c:v>
                </c:pt>
                <c:pt idx="60">
                  <c:v>0.28811535581305703</c:v>
                </c:pt>
                <c:pt idx="61">
                  <c:v>0.247771876996943</c:v>
                </c:pt>
                <c:pt idx="62">
                  <c:v>0.256219009916832</c:v>
                </c:pt>
                <c:pt idx="63">
                  <c:v>0.25006417268873704</c:v>
                </c:pt>
                <c:pt idx="64">
                  <c:v>0.22296821267516001</c:v>
                </c:pt>
                <c:pt idx="65">
                  <c:v>0.22336100015079299</c:v>
                </c:pt>
                <c:pt idx="66">
                  <c:v>0.208104107715888</c:v>
                </c:pt>
                <c:pt idx="67">
                  <c:v>0.1700283906981212</c:v>
                </c:pt>
                <c:pt idx="68">
                  <c:v>0.212270259509061</c:v>
                </c:pt>
                <c:pt idx="69">
                  <c:v>0.19884878533978401</c:v>
                </c:pt>
                <c:pt idx="70">
                  <c:v>0.18652663674504999</c:v>
                </c:pt>
                <c:pt idx="71">
                  <c:v>0.17478064058356352</c:v>
                </c:pt>
                <c:pt idx="72">
                  <c:v>0.16369465784277221</c:v>
                </c:pt>
                <c:pt idx="73">
                  <c:v>0.15332855435071802</c:v>
                </c:pt>
                <c:pt idx="74">
                  <c:v>0.14372120903879199</c:v>
                </c:pt>
                <c:pt idx="75">
                  <c:v>0.13489335611504272</c:v>
                </c:pt>
                <c:pt idx="76">
                  <c:v>0.12685024389527449</c:v>
                </c:pt>
                <c:pt idx="77">
                  <c:v>0.11958409875928</c:v>
                </c:pt>
                <c:pt idx="78">
                  <c:v>0.1130763876592223</c:v>
                </c:pt>
                <c:pt idx="79">
                  <c:v>0.10729987685323811</c:v>
                </c:pt>
                <c:pt idx="80">
                  <c:v>0.1022204881203103</c:v>
                </c:pt>
                <c:pt idx="81">
                  <c:v>9.7798956685301197E-2</c:v>
                </c:pt>
                <c:pt idx="82">
                  <c:v>9.3992297499515001E-2</c:v>
                </c:pt>
                <c:pt idx="83">
                  <c:v>9.0755088436040798E-2</c:v>
                </c:pt>
                <c:pt idx="84">
                  <c:v>8.8040580423154588E-2</c:v>
                </c:pt>
                <c:pt idx="85">
                  <c:v>8.5801645604410906E-2</c:v>
                </c:pt>
                <c:pt idx="86">
                  <c:v>8.3991575329710244E-2</c:v>
                </c:pt>
                <c:pt idx="87">
                  <c:v>8.2564740193955072E-2</c:v>
                </c:pt>
                <c:pt idx="88">
                  <c:v>8.1477124492495986E-2</c:v>
                </c:pt>
                <c:pt idx="89">
                  <c:v>8.0686747395756916E-2</c:v>
                </c:pt>
                <c:pt idx="90">
                  <c:v>8.0153982896487633E-2</c:v>
                </c:pt>
                <c:pt idx="91">
                  <c:v>7.9841790185913253E-2</c:v>
                </c:pt>
                <c:pt idx="92">
                  <c:v>7.9715865600328145E-2</c:v>
                </c:pt>
                <c:pt idx="93">
                  <c:v>7.9744726674854965E-2</c:v>
                </c:pt>
                <c:pt idx="94">
                  <c:v>7.9899738170511894E-2</c:v>
                </c:pt>
                <c:pt idx="95">
                  <c:v>8.0155089225776785E-2</c:v>
                </c:pt>
                <c:pt idx="96">
                  <c:v>8.0487730043026798E-2</c:v>
                </c:pt>
                <c:pt idx="97">
                  <c:v>8.0877275769481005E-2</c:v>
                </c:pt>
                <c:pt idx="98">
                  <c:v>8.1305884484996704E-2</c:v>
                </c:pt>
                <c:pt idx="99">
                  <c:v>8.1758115476420146E-2</c:v>
                </c:pt>
                <c:pt idx="100">
                  <c:v>8.2220773269280234E-2</c:v>
                </c:pt>
                <c:pt idx="101">
                  <c:v>8.2682742209643181E-2</c:v>
                </c:pt>
                <c:pt idx="102">
                  <c:v>8.3134815747467547E-2</c:v>
                </c:pt>
                <c:pt idx="103">
                  <c:v>8.3569523971866691E-2</c:v>
                </c:pt>
                <c:pt idx="104">
                  <c:v>8.3980962391056346E-2</c:v>
                </c:pt>
                <c:pt idx="105">
                  <c:v>8.4364624437051436E-2</c:v>
                </c:pt>
                <c:pt idx="106">
                  <c:v>8.4717239708028108E-2</c:v>
                </c:pt>
                <c:pt idx="107">
                  <c:v>8.5036619539515218E-2</c:v>
                </c:pt>
                <c:pt idx="108">
                  <c:v>8.5321511118335039E-2</c:v>
                </c:pt>
                <c:pt idx="109">
                  <c:v>8.5571461019120665E-2</c:v>
                </c:pt>
                <c:pt idx="110">
                  <c:v>8.5786688750359205E-2</c:v>
                </c:pt>
                <c:pt idx="111">
                  <c:v>8.5967970643099592E-2</c:v>
                </c:pt>
                <c:pt idx="112">
                  <c:v>8.6116534198272948E-2</c:v>
                </c:pt>
                <c:pt idx="113">
                  <c:v>8.6233962825317062E-2</c:v>
                </c:pt>
                <c:pt idx="114">
                  <c:v>8.6322110752838188E-2</c:v>
                </c:pt>
                <c:pt idx="115">
                  <c:v>8.6383027768547241E-2</c:v>
                </c:pt>
                <c:pt idx="116">
                  <c:v>8.6418893347957382E-2</c:v>
                </c:pt>
                <c:pt idx="117">
                  <c:v>8.6431959656598292E-2</c:v>
                </c:pt>
                <c:pt idx="118">
                  <c:v>8.6424502856175409E-2</c:v>
                </c:pt>
                <c:pt idx="119">
                  <c:v>8.6398782108681127E-2</c:v>
                </c:pt>
                <c:pt idx="120">
                  <c:v>8.6357005651540933E-2</c:v>
                </c:pt>
                <c:pt idx="121">
                  <c:v>8.6301303309258878E-2</c:v>
                </c:pt>
                <c:pt idx="122">
                  <c:v>8.6233704810614362E-2</c:v>
                </c:pt>
                <c:pt idx="123">
                  <c:v>8.6156123293367012E-2</c:v>
                </c:pt>
                <c:pt idx="124">
                  <c:v>8.6070343398906235E-2</c:v>
                </c:pt>
                <c:pt idx="125">
                  <c:v>8.5978013385761345E-2</c:v>
                </c:pt>
                <c:pt idx="126">
                  <c:v>8.5880640721977639E-2</c:v>
                </c:pt>
                <c:pt idx="127">
                  <c:v>8.5779590650788856E-2</c:v>
                </c:pt>
                <c:pt idx="128">
                  <c:v>8.5676087260725287E-2</c:v>
                </c:pt>
                <c:pt idx="129">
                  <c:v>8.5571216629291527E-2</c:v>
                </c:pt>
                <c:pt idx="130">
                  <c:v>7.8929587169350002E-2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09-42D4-BF88-F082717EEC33}"/>
            </c:ext>
          </c:extLst>
        </c:ser>
        <c:ser>
          <c:idx val="4"/>
          <c:order val="4"/>
          <c:tx>
            <c:strRef>
              <c:f>'DSGE HVD wFG - difference'!$AD$1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difference'!$AD$2:$AD$132</c:f>
              <c:numCache>
                <c:formatCode>0.0000</c:formatCode>
                <c:ptCount val="131"/>
                <c:pt idx="0">
                  <c:v>0</c:v>
                </c:pt>
                <c:pt idx="1">
                  <c:v>-1.2266275436694499E-4</c:v>
                </c:pt>
                <c:pt idx="2">
                  <c:v>-1.7141973755537985E-5</c:v>
                </c:pt>
                <c:pt idx="3">
                  <c:v>7.5821374658132024E-5</c:v>
                </c:pt>
                <c:pt idx="4">
                  <c:v>-5.3036603464728699E-4</c:v>
                </c:pt>
                <c:pt idx="5">
                  <c:v>-5.0134027494967595E-4</c:v>
                </c:pt>
                <c:pt idx="6">
                  <c:v>-3.2250258434133303E-4</c:v>
                </c:pt>
                <c:pt idx="7">
                  <c:v>7.2196437603571099E-4</c:v>
                </c:pt>
                <c:pt idx="8">
                  <c:v>1.128342670856639E-3</c:v>
                </c:pt>
                <c:pt idx="9">
                  <c:v>1.5088392498003301E-4</c:v>
                </c:pt>
                <c:pt idx="10">
                  <c:v>-1.4189589936565997E-5</c:v>
                </c:pt>
                <c:pt idx="11">
                  <c:v>2.6006503539425981E-4</c:v>
                </c:pt>
                <c:pt idx="12">
                  <c:v>9.281831430753702E-5</c:v>
                </c:pt>
                <c:pt idx="13">
                  <c:v>4.6114233857163101E-4</c:v>
                </c:pt>
                <c:pt idx="14">
                  <c:v>4.33395421433852E-4</c:v>
                </c:pt>
                <c:pt idx="15">
                  <c:v>6.5041834135044026E-5</c:v>
                </c:pt>
                <c:pt idx="16">
                  <c:v>-2.2791681195682897E-4</c:v>
                </c:pt>
                <c:pt idx="17">
                  <c:v>5.5546689499993908E-4</c:v>
                </c:pt>
                <c:pt idx="18">
                  <c:v>-1.1178830417309099E-4</c:v>
                </c:pt>
                <c:pt idx="19">
                  <c:v>3.8269178064606699E-4</c:v>
                </c:pt>
                <c:pt idx="20">
                  <c:v>1.2525896575460771E-4</c:v>
                </c:pt>
                <c:pt idx="21">
                  <c:v>1.1304949153902401E-4</c:v>
                </c:pt>
                <c:pt idx="22">
                  <c:v>3.0212761748735749E-4</c:v>
                </c:pt>
                <c:pt idx="23">
                  <c:v>3.0547552871591251E-4</c:v>
                </c:pt>
                <c:pt idx="24">
                  <c:v>2.887403330141821E-4</c:v>
                </c:pt>
                <c:pt idx="25">
                  <c:v>-3.2651160253456394E-4</c:v>
                </c:pt>
                <c:pt idx="26">
                  <c:v>4.1779441243208304E-4</c:v>
                </c:pt>
                <c:pt idx="27">
                  <c:v>1.946307723956489E-4</c:v>
                </c:pt>
                <c:pt idx="28">
                  <c:v>1.9793133122270089E-6</c:v>
                </c:pt>
                <c:pt idx="29">
                  <c:v>3.0406904039002381E-4</c:v>
                </c:pt>
                <c:pt idx="30">
                  <c:v>3.5519833601840704E-4</c:v>
                </c:pt>
                <c:pt idx="31">
                  <c:v>2.2672251824011082E-4</c:v>
                </c:pt>
                <c:pt idx="32">
                  <c:v>4.3567272400852009E-5</c:v>
                </c:pt>
                <c:pt idx="33">
                  <c:v>1.667613448197856E-4</c:v>
                </c:pt>
                <c:pt idx="34">
                  <c:v>8.5176472064365014E-5</c:v>
                </c:pt>
                <c:pt idx="35">
                  <c:v>1.6281024854718343E-4</c:v>
                </c:pt>
                <c:pt idx="36">
                  <c:v>3.9240997798052011E-5</c:v>
                </c:pt>
                <c:pt idx="37">
                  <c:v>4.8919983459905702E-4</c:v>
                </c:pt>
                <c:pt idx="38">
                  <c:v>1.2729673960889832E-4</c:v>
                </c:pt>
                <c:pt idx="39">
                  <c:v>3.7776047213947101E-4</c:v>
                </c:pt>
                <c:pt idx="40">
                  <c:v>2.1257876464797582E-4</c:v>
                </c:pt>
                <c:pt idx="41">
                  <c:v>1.0365666223112802E-4</c:v>
                </c:pt>
                <c:pt idx="42">
                  <c:v>6.8070597321183012E-5</c:v>
                </c:pt>
                <c:pt idx="43">
                  <c:v>-1.9748967487637697E-4</c:v>
                </c:pt>
                <c:pt idx="44">
                  <c:v>2.5779708314328732E-4</c:v>
                </c:pt>
                <c:pt idx="45">
                  <c:v>-5.160856925422397E-5</c:v>
                </c:pt>
                <c:pt idx="46">
                  <c:v>4.0473936905857801E-4</c:v>
                </c:pt>
                <c:pt idx="47">
                  <c:v>8.7364741874124022E-5</c:v>
                </c:pt>
                <c:pt idx="48">
                  <c:v>3.7411967266058502E-4</c:v>
                </c:pt>
                <c:pt idx="49">
                  <c:v>-4.582624863518997E-5</c:v>
                </c:pt>
                <c:pt idx="50">
                  <c:v>1.0221436561082801E-4</c:v>
                </c:pt>
                <c:pt idx="51">
                  <c:v>-1.2067053552102398E-4</c:v>
                </c:pt>
                <c:pt idx="52">
                  <c:v>-1.3833695403511E-4</c:v>
                </c:pt>
                <c:pt idx="53">
                  <c:v>-1.3264296897887097E-4</c:v>
                </c:pt>
                <c:pt idx="54">
                  <c:v>-6.1898192927065988E-5</c:v>
                </c:pt>
                <c:pt idx="55">
                  <c:v>1.2219239453931531E-4</c:v>
                </c:pt>
                <c:pt idx="56">
                  <c:v>1.6626398203546401E-4</c:v>
                </c:pt>
                <c:pt idx="57">
                  <c:v>3.7552993991145302E-4</c:v>
                </c:pt>
                <c:pt idx="58">
                  <c:v>-4.0922913174849741E-6</c:v>
                </c:pt>
                <c:pt idx="59">
                  <c:v>2.8303961241026016E-5</c:v>
                </c:pt>
                <c:pt idx="60">
                  <c:v>2.5370642925579771E-4</c:v>
                </c:pt>
                <c:pt idx="61">
                  <c:v>9.4750919983080059E-6</c:v>
                </c:pt>
                <c:pt idx="62">
                  <c:v>-4.1026990815802003E-4</c:v>
                </c:pt>
                <c:pt idx="63">
                  <c:v>-3.1561710187565301E-4</c:v>
                </c:pt>
                <c:pt idx="64">
                  <c:v>4.1666276670832014E-5</c:v>
                </c:pt>
                <c:pt idx="65">
                  <c:v>-5.7524205131670968E-5</c:v>
                </c:pt>
                <c:pt idx="66">
                  <c:v>5.7557039932215024E-5</c:v>
                </c:pt>
                <c:pt idx="67">
                  <c:v>2.6443826625447851E-4</c:v>
                </c:pt>
                <c:pt idx="68">
                  <c:v>2.2302888272576223E-4</c:v>
                </c:pt>
                <c:pt idx="69">
                  <c:v>3.5890129727035103E-4</c:v>
                </c:pt>
                <c:pt idx="70">
                  <c:v>3.5104357706970798E-4</c:v>
                </c:pt>
                <c:pt idx="71">
                  <c:v>3.4215287600750002E-4</c:v>
                </c:pt>
                <c:pt idx="72">
                  <c:v>3.32532196262967E-4</c:v>
                </c:pt>
                <c:pt idx="73">
                  <c:v>3.22449939485718E-4</c:v>
                </c:pt>
                <c:pt idx="74">
                  <c:v>3.1213943245873773E-4</c:v>
                </c:pt>
                <c:pt idx="75">
                  <c:v>3.0180008259714821E-4</c:v>
                </c:pt>
                <c:pt idx="76">
                  <c:v>2.9159936710289981E-4</c:v>
                </c:pt>
                <c:pt idx="77">
                  <c:v>2.8167523615226902E-4</c:v>
                </c:pt>
                <c:pt idx="78">
                  <c:v>2.7213870096179333E-4</c:v>
                </c:pt>
                <c:pt idx="79">
                  <c:v>2.6307647537901361E-4</c:v>
                </c:pt>
                <c:pt idx="80">
                  <c:v>2.5455359132474061E-4</c:v>
                </c:pt>
                <c:pt idx="81">
                  <c:v>2.4661593704749482E-4</c:v>
                </c:pt>
                <c:pt idx="82">
                  <c:v>2.392926841303452E-4</c:v>
                </c:pt>
                <c:pt idx="83">
                  <c:v>2.3259858012588921E-4</c:v>
                </c:pt>
                <c:pt idx="84">
                  <c:v>2.2653609134966541E-4</c:v>
                </c:pt>
                <c:pt idx="85">
                  <c:v>2.21097386103288E-4</c:v>
                </c:pt>
                <c:pt idx="86">
                  <c:v>2.1626615311239549E-4</c:v>
                </c:pt>
                <c:pt idx="87">
                  <c:v>2.1201925360646241E-4</c:v>
                </c:pt>
                <c:pt idx="88">
                  <c:v>2.0832820843265728E-4</c:v>
                </c:pt>
                <c:pt idx="89">
                  <c:v>2.0516052400170953E-4</c:v>
                </c:pt>
                <c:pt idx="90">
                  <c:v>2.0248086278990671E-4</c:v>
                </c:pt>
                <c:pt idx="91">
                  <c:v>2.002520656288828E-4</c:v>
                </c:pt>
                <c:pt idx="92">
                  <c:v>1.984360341549749E-4</c:v>
                </c:pt>
                <c:pt idx="93">
                  <c:v>1.9699448260808642E-4</c:v>
                </c:pt>
                <c:pt idx="94">
                  <c:v>1.958895687077773E-4</c:v>
                </c:pt>
                <c:pt idx="95">
                  <c:v>1.9508441363011572E-4</c:v>
                </c:pt>
                <c:pt idx="96">
                  <c:v>1.9454352119822183E-4</c:v>
                </c:pt>
                <c:pt idx="97">
                  <c:v>1.9423310631517792E-4</c:v>
                </c:pt>
                <c:pt idx="98">
                  <c:v>1.9412134244008492E-4</c:v>
                </c:pt>
                <c:pt idx="99">
                  <c:v>1.9417853756380302E-4</c:v>
                </c:pt>
                <c:pt idx="100">
                  <c:v>1.9437724770492122E-4</c:v>
                </c:pt>
                <c:pt idx="101">
                  <c:v>1.9469233644072611E-4</c:v>
                </c:pt>
                <c:pt idx="102">
                  <c:v>1.9510098843184502E-4</c:v>
                </c:pt>
                <c:pt idx="103">
                  <c:v>1.9558268430983482E-4</c:v>
                </c:pt>
                <c:pt idx="104">
                  <c:v>1.9611914368902712E-4</c:v>
                </c:pt>
                <c:pt idx="105">
                  <c:v>1.966942424500311E-4</c:v>
                </c:pt>
                <c:pt idx="106">
                  <c:v>1.9729390983305042E-4</c:v>
                </c:pt>
                <c:pt idx="107">
                  <c:v>1.9790601028338601E-4</c:v>
                </c:pt>
                <c:pt idx="108">
                  <c:v>1.9852021441632152E-4</c:v>
                </c:pt>
                <c:pt idx="109">
                  <c:v>1.9912786291963322E-4</c:v>
                </c:pt>
                <c:pt idx="110">
                  <c:v>1.997218266935546E-4</c:v>
                </c:pt>
                <c:pt idx="111">
                  <c:v>2.0029636604324192E-4</c:v>
                </c:pt>
                <c:pt idx="112">
                  <c:v>2.008469912897109E-4</c:v>
                </c:pt>
                <c:pt idx="113">
                  <c:v>2.0137032675300961E-4</c:v>
                </c:pt>
                <c:pt idx="114">
                  <c:v>2.018639796864496E-4</c:v>
                </c:pt>
                <c:pt idx="115">
                  <c:v>2.0232641540278822E-4</c:v>
                </c:pt>
                <c:pt idx="116">
                  <c:v>2.0275683953153642E-4</c:v>
                </c:pt>
                <c:pt idx="117">
                  <c:v>2.0315508807983661E-4</c:v>
                </c:pt>
                <c:pt idx="118">
                  <c:v>2.0352152573602472E-4</c:v>
                </c:pt>
                <c:pt idx="119">
                  <c:v>2.0385695265322902E-4</c:v>
                </c:pt>
                <c:pt idx="120">
                  <c:v>2.0416251977811982E-4</c:v>
                </c:pt>
                <c:pt idx="121">
                  <c:v>2.0443965264505432E-4</c:v>
                </c:pt>
                <c:pt idx="122">
                  <c:v>2.0468998343611868E-4</c:v>
                </c:pt>
                <c:pt idx="123">
                  <c:v>2.049152910106967E-4</c:v>
                </c:pt>
                <c:pt idx="124">
                  <c:v>2.0511744853194032E-4</c:v>
                </c:pt>
                <c:pt idx="125">
                  <c:v>2.0529837825968076E-4</c:v>
                </c:pt>
                <c:pt idx="126">
                  <c:v>2.0546001303777453E-4</c:v>
                </c:pt>
                <c:pt idx="127">
                  <c:v>2.0560426397659036E-4</c:v>
                </c:pt>
                <c:pt idx="128">
                  <c:v>2.0573299381639198E-4</c:v>
                </c:pt>
                <c:pt idx="129">
                  <c:v>2.0584799545295793E-4</c:v>
                </c:pt>
                <c:pt idx="130">
                  <c:v>2.1463586978441801E-4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09-42D4-BF88-F082717EEC33}"/>
            </c:ext>
          </c:extLst>
        </c:ser>
        <c:ser>
          <c:idx val="5"/>
          <c:order val="5"/>
          <c:tx>
            <c:strRef>
              <c:f>'DSGE HVD wFG - difference'!$AE$1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difference'!$AE$2:$AE$132</c:f>
              <c:numCache>
                <c:formatCode>0.0000</c:formatCode>
                <c:ptCount val="131"/>
                <c:pt idx="0">
                  <c:v>0</c:v>
                </c:pt>
                <c:pt idx="1">
                  <c:v>-7.1735839794602529E-17</c:v>
                </c:pt>
                <c:pt idx="2">
                  <c:v>1.2960253255763985E-15</c:v>
                </c:pt>
                <c:pt idx="3">
                  <c:v>2.0913154540829944E-16</c:v>
                </c:pt>
                <c:pt idx="4">
                  <c:v>1.5137518824387992E-15</c:v>
                </c:pt>
                <c:pt idx="5">
                  <c:v>4.6971658981869994E-16</c:v>
                </c:pt>
                <c:pt idx="6">
                  <c:v>1.5950030622932986E-15</c:v>
                </c:pt>
                <c:pt idx="7">
                  <c:v>2.3171776923417982E-15</c:v>
                </c:pt>
                <c:pt idx="8">
                  <c:v>1.4185451930314002E-15</c:v>
                </c:pt>
                <c:pt idx="9">
                  <c:v>1.430197950548199E-15</c:v>
                </c:pt>
                <c:pt idx="10">
                  <c:v>2.6820859640655975E-15</c:v>
                </c:pt>
                <c:pt idx="11">
                  <c:v>1.5027373213894989E-15</c:v>
                </c:pt>
                <c:pt idx="12">
                  <c:v>1.6505309445929977E-15</c:v>
                </c:pt>
                <c:pt idx="13">
                  <c:v>1.872186829242998E-15</c:v>
                </c:pt>
                <c:pt idx="14">
                  <c:v>3.3548999407194989E-15</c:v>
                </c:pt>
                <c:pt idx="15">
                  <c:v>2.1215212525712988E-15</c:v>
                </c:pt>
                <c:pt idx="16">
                  <c:v>3.0992999378598997E-15</c:v>
                </c:pt>
                <c:pt idx="17">
                  <c:v>3.0427350367689002E-15</c:v>
                </c:pt>
                <c:pt idx="18">
                  <c:v>3.993744331109899E-15</c:v>
                </c:pt>
                <c:pt idx="19">
                  <c:v>4.6601555413832987E-15</c:v>
                </c:pt>
                <c:pt idx="20">
                  <c:v>5.2265546319947993E-15</c:v>
                </c:pt>
                <c:pt idx="21">
                  <c:v>5.6844650968584987E-15</c:v>
                </c:pt>
                <c:pt idx="22">
                  <c:v>6.2490975158183984E-15</c:v>
                </c:pt>
                <c:pt idx="23">
                  <c:v>6.6133929509299986E-15</c:v>
                </c:pt>
                <c:pt idx="24">
                  <c:v>6.8622982256748995E-15</c:v>
                </c:pt>
                <c:pt idx="25">
                  <c:v>7.1380397372610982E-15</c:v>
                </c:pt>
                <c:pt idx="26">
                  <c:v>7.2771992480343994E-15</c:v>
                </c:pt>
                <c:pt idx="27">
                  <c:v>6.2771534046771997E-15</c:v>
                </c:pt>
                <c:pt idx="28">
                  <c:v>6.4784115887192985E-15</c:v>
                </c:pt>
                <c:pt idx="29">
                  <c:v>5.3478358808518993E-15</c:v>
                </c:pt>
                <c:pt idx="30">
                  <c:v>6.7659900810305995E-15</c:v>
                </c:pt>
                <c:pt idx="31">
                  <c:v>5.7561474301300989E-15</c:v>
                </c:pt>
                <c:pt idx="32">
                  <c:v>5.9805089335631995E-15</c:v>
                </c:pt>
                <c:pt idx="33">
                  <c:v>6.0652775736012994E-15</c:v>
                </c:pt>
                <c:pt idx="34">
                  <c:v>7.5269505350962596E-15</c:v>
                </c:pt>
                <c:pt idx="35">
                  <c:v>7.8781242041777888E-15</c:v>
                </c:pt>
                <c:pt idx="36">
                  <c:v>6.9681181935003987E-15</c:v>
                </c:pt>
                <c:pt idx="37">
                  <c:v>7.0748920464534988E-15</c:v>
                </c:pt>
                <c:pt idx="38">
                  <c:v>7.211470798073299E-15</c:v>
                </c:pt>
                <c:pt idx="39">
                  <c:v>7.1693070796074986E-15</c:v>
                </c:pt>
                <c:pt idx="40">
                  <c:v>7.2470237375015987E-15</c:v>
                </c:pt>
                <c:pt idx="41">
                  <c:v>7.4719925069754786E-15</c:v>
                </c:pt>
                <c:pt idx="42">
                  <c:v>7.4871484035923484E-15</c:v>
                </c:pt>
                <c:pt idx="43">
                  <c:v>8.880619334979479E-15</c:v>
                </c:pt>
                <c:pt idx="44">
                  <c:v>9.2087807159584695E-15</c:v>
                </c:pt>
                <c:pt idx="45">
                  <c:v>9.3867950706519489E-15</c:v>
                </c:pt>
                <c:pt idx="46">
                  <c:v>9.6061629796615686E-15</c:v>
                </c:pt>
                <c:pt idx="47">
                  <c:v>9.8983960698064885E-15</c:v>
                </c:pt>
                <c:pt idx="48">
                  <c:v>8.7996565258633283E-15</c:v>
                </c:pt>
                <c:pt idx="49">
                  <c:v>8.8661973985789594E-15</c:v>
                </c:pt>
                <c:pt idx="50">
                  <c:v>7.7277569835365697E-15</c:v>
                </c:pt>
                <c:pt idx="51">
                  <c:v>7.7632284658843289E-15</c:v>
                </c:pt>
                <c:pt idx="52">
                  <c:v>6.0166376431020996E-15</c:v>
                </c:pt>
                <c:pt idx="53">
                  <c:v>4.6662820131703983E-15</c:v>
                </c:pt>
                <c:pt idx="54">
                  <c:v>2.2855344476103004E-15</c:v>
                </c:pt>
                <c:pt idx="55">
                  <c:v>4.4064399313514993E-15</c:v>
                </c:pt>
                <c:pt idx="56">
                  <c:v>4.5771535621743996E-15</c:v>
                </c:pt>
                <c:pt idx="57">
                  <c:v>4.3076231536284996E-15</c:v>
                </c:pt>
                <c:pt idx="58">
                  <c:v>5.5564483844676988E-15</c:v>
                </c:pt>
                <c:pt idx="59">
                  <c:v>7.1790586005904985E-15</c:v>
                </c:pt>
                <c:pt idx="60">
                  <c:v>8.7630824923232592E-15</c:v>
                </c:pt>
                <c:pt idx="61">
                  <c:v>1.03305002311124E-14</c:v>
                </c:pt>
                <c:pt idx="62">
                  <c:v>1.1903435673944869E-14</c:v>
                </c:pt>
                <c:pt idx="63">
                  <c:v>1.2400711117854198E-14</c:v>
                </c:pt>
                <c:pt idx="64">
                  <c:v>1.1550415535572499E-14</c:v>
                </c:pt>
                <c:pt idx="65">
                  <c:v>1.1709673161850898E-14</c:v>
                </c:pt>
                <c:pt idx="66">
                  <c:v>1.1721702722252979E-14</c:v>
                </c:pt>
                <c:pt idx="67">
                  <c:v>1.19171414446365E-14</c:v>
                </c:pt>
                <c:pt idx="68">
                  <c:v>1.0737522161141568E-14</c:v>
                </c:pt>
                <c:pt idx="69">
                  <c:v>1.0779747194452519E-14</c:v>
                </c:pt>
                <c:pt idx="70">
                  <c:v>1.101924446554698E-14</c:v>
                </c:pt>
                <c:pt idx="71">
                  <c:v>1.125510694850006E-14</c:v>
                </c:pt>
                <c:pt idx="72">
                  <c:v>1.1487724872189068E-14</c:v>
                </c:pt>
                <c:pt idx="73">
                  <c:v>1.1717424785948099E-14</c:v>
                </c:pt>
                <c:pt idx="74">
                  <c:v>1.1944472161068708E-14</c:v>
                </c:pt>
                <c:pt idx="75">
                  <c:v>1.2169075117416158E-14</c:v>
                </c:pt>
                <c:pt idx="76">
                  <c:v>1.2391388923585288E-14</c:v>
                </c:pt>
                <c:pt idx="77">
                  <c:v>1.2611520984059308E-14</c:v>
                </c:pt>
                <c:pt idx="78">
                  <c:v>1.282953608216529E-14</c:v>
                </c:pt>
                <c:pt idx="79">
                  <c:v>1.3045461694731588E-14</c:v>
                </c:pt>
                <c:pt idx="80">
                  <c:v>1.3259293234381759E-14</c:v>
                </c:pt>
                <c:pt idx="81">
                  <c:v>1.3470999109270439E-14</c:v>
                </c:pt>
                <c:pt idx="82">
                  <c:v>1.3680525518563249E-14</c:v>
                </c:pt>
                <c:pt idx="83">
                  <c:v>1.3887800925765249E-14</c:v>
                </c:pt>
                <c:pt idx="84">
                  <c:v>1.4092740171712469E-14</c:v>
                </c:pt>
                <c:pt idx="85">
                  <c:v>1.429524820519109E-14</c:v>
                </c:pt>
                <c:pt idx="86">
                  <c:v>1.4495223422217308E-14</c:v>
                </c:pt>
                <c:pt idx="87">
                  <c:v>1.469256061542133E-14</c:v>
                </c:pt>
                <c:pt idx="88">
                  <c:v>1.4887153543110988E-14</c:v>
                </c:pt>
                <c:pt idx="89">
                  <c:v>1.5078897133782397E-14</c:v>
                </c:pt>
                <c:pt idx="90">
                  <c:v>1.5267689346393958E-14</c:v>
                </c:pt>
                <c:pt idx="91">
                  <c:v>1.5453432709893108E-14</c:v>
                </c:pt>
                <c:pt idx="92">
                  <c:v>1.5636035567512329E-14</c:v>
                </c:pt>
                <c:pt idx="93">
                  <c:v>1.5815413052438659E-14</c:v>
                </c:pt>
                <c:pt idx="94">
                  <c:v>1.5991487821784738E-14</c:v>
                </c:pt>
                <c:pt idx="95">
                  <c:v>1.616419057550527E-14</c:v>
                </c:pt>
                <c:pt idx="96">
                  <c:v>1.6333460386142052E-14</c:v>
                </c:pt>
                <c:pt idx="97">
                  <c:v>1.6499244864157811E-14</c:v>
                </c:pt>
                <c:pt idx="98">
                  <c:v>1.6661500182230501E-14</c:v>
                </c:pt>
                <c:pt idx="99">
                  <c:v>1.6820190980306423E-14</c:v>
                </c:pt>
                <c:pt idx="100">
                  <c:v>1.6975290171520909E-14</c:v>
                </c:pt>
                <c:pt idx="101">
                  <c:v>1.7126778667344867E-14</c:v>
                </c:pt>
                <c:pt idx="102">
                  <c:v>1.7274645038550467E-14</c:v>
                </c:pt>
                <c:pt idx="103">
                  <c:v>1.741888512684551E-14</c:v>
                </c:pt>
                <c:pt idx="104">
                  <c:v>1.7559501620332976E-14</c:v>
                </c:pt>
                <c:pt idx="105">
                  <c:v>1.7696503604331252E-14</c:v>
                </c:pt>
                <c:pt idx="106">
                  <c:v>1.7829906097558317E-14</c:v>
                </c:pt>
                <c:pt idx="107">
                  <c:v>1.795972958225076E-14</c:v>
                </c:pt>
                <c:pt idx="108">
                  <c:v>1.8085999535463011E-14</c:v>
                </c:pt>
                <c:pt idx="109">
                  <c:v>1.8208745967578029E-14</c:v>
                </c:pt>
                <c:pt idx="110">
                  <c:v>1.8328002972958138E-14</c:v>
                </c:pt>
                <c:pt idx="111">
                  <c:v>1.8443808296673219E-14</c:v>
                </c:pt>
                <c:pt idx="112">
                  <c:v>1.8556202920359639E-14</c:v>
                </c:pt>
                <c:pt idx="113">
                  <c:v>1.8665230669483299E-14</c:v>
                </c:pt>
                <c:pt idx="114">
                  <c:v>1.8770937843597808E-14</c:v>
                </c:pt>
                <c:pt idx="115">
                  <c:v>1.887337287059884E-14</c:v>
                </c:pt>
                <c:pt idx="116">
                  <c:v>1.89725859854712E-14</c:v>
                </c:pt>
                <c:pt idx="117">
                  <c:v>1.906862893359908E-14</c:v>
                </c:pt>
                <c:pt idx="118">
                  <c:v>1.916155469835564E-14</c:v>
                </c:pt>
                <c:pt idx="119">
                  <c:v>1.9251417252398748E-14</c:v>
                </c:pt>
                <c:pt idx="120">
                  <c:v>1.9338271331868048E-14</c:v>
                </c:pt>
                <c:pt idx="121">
                  <c:v>1.9422172232499E-14</c:v>
                </c:pt>
                <c:pt idx="122">
                  <c:v>1.9503175626534808E-14</c:v>
                </c:pt>
                <c:pt idx="123">
                  <c:v>1.9581337399222539E-14</c:v>
                </c:pt>
                <c:pt idx="124">
                  <c:v>1.9656713503618918E-14</c:v>
                </c:pt>
                <c:pt idx="125">
                  <c:v>1.972935983239984E-14</c:v>
                </c:pt>
                <c:pt idx="126">
                  <c:v>1.9799332105360567E-14</c:v>
                </c:pt>
                <c:pt idx="127">
                  <c:v>1.9866685771307209E-14</c:v>
                </c:pt>
                <c:pt idx="128">
                  <c:v>1.9931475923069687E-14</c:v>
                </c:pt>
                <c:pt idx="129">
                  <c:v>1.9993757224410298E-14</c:v>
                </c:pt>
                <c:pt idx="130">
                  <c:v>1.7325995877994099E-14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09-42D4-BF88-F082717EEC33}"/>
            </c:ext>
          </c:extLst>
        </c:ser>
        <c:ser>
          <c:idx val="6"/>
          <c:order val="6"/>
          <c:tx>
            <c:strRef>
              <c:f>'DSGE HVD wFG - difference'!$AF$1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difference'!$AF$2:$AF$132</c:f>
              <c:numCache>
                <c:formatCode>0.0000</c:formatCode>
                <c:ptCount val="131"/>
                <c:pt idx="0">
                  <c:v>0</c:v>
                </c:pt>
                <c:pt idx="1">
                  <c:v>7.4025630036150004E-16</c:v>
                </c:pt>
                <c:pt idx="2">
                  <c:v>-1.3726875278510028E-15</c:v>
                </c:pt>
                <c:pt idx="3">
                  <c:v>-1.4051065398517994E-15</c:v>
                </c:pt>
                <c:pt idx="4">
                  <c:v>-5.7508813262157E-15</c:v>
                </c:pt>
                <c:pt idx="5">
                  <c:v>-2.6810759074150019E-15</c:v>
                </c:pt>
                <c:pt idx="6">
                  <c:v>-1.1384225699996602E-14</c:v>
                </c:pt>
                <c:pt idx="7">
                  <c:v>-1.2804896488884399E-14</c:v>
                </c:pt>
                <c:pt idx="8">
                  <c:v>-1.3559270255421398E-14</c:v>
                </c:pt>
                <c:pt idx="9">
                  <c:v>-1.9645320485470599E-14</c:v>
                </c:pt>
                <c:pt idx="10">
                  <c:v>-2.6216512056125899E-14</c:v>
                </c:pt>
                <c:pt idx="11">
                  <c:v>-2.6281319412095899E-14</c:v>
                </c:pt>
                <c:pt idx="12">
                  <c:v>-2.3060958364849998E-14</c:v>
                </c:pt>
                <c:pt idx="13">
                  <c:v>-2.4491602055304198E-14</c:v>
                </c:pt>
                <c:pt idx="14">
                  <c:v>-2.1546395795795999E-14</c:v>
                </c:pt>
                <c:pt idx="15">
                  <c:v>-1.95308784082026E-14</c:v>
                </c:pt>
                <c:pt idx="16">
                  <c:v>-2.40138826711217E-14</c:v>
                </c:pt>
                <c:pt idx="17">
                  <c:v>-2.5026107861480801E-14</c:v>
                </c:pt>
                <c:pt idx="18">
                  <c:v>-2.1891517329433199E-14</c:v>
                </c:pt>
                <c:pt idx="19">
                  <c:v>-2.3368053416558799E-14</c:v>
                </c:pt>
                <c:pt idx="20">
                  <c:v>-2.28222345132227E-14</c:v>
                </c:pt>
                <c:pt idx="21">
                  <c:v>-2.5622649141367401E-14</c:v>
                </c:pt>
                <c:pt idx="22">
                  <c:v>-2.5991646073216401E-14</c:v>
                </c:pt>
                <c:pt idx="23">
                  <c:v>-2.75882649845878E-14</c:v>
                </c:pt>
                <c:pt idx="24">
                  <c:v>-3.0787808411902501E-14</c:v>
                </c:pt>
                <c:pt idx="25">
                  <c:v>-3.2750338563467897E-14</c:v>
                </c:pt>
                <c:pt idx="26">
                  <c:v>-3.3432217533839101E-14</c:v>
                </c:pt>
                <c:pt idx="27">
                  <c:v>-3.2262875557010002E-14</c:v>
                </c:pt>
                <c:pt idx="28">
                  <c:v>-3.4798871170280999E-14</c:v>
                </c:pt>
                <c:pt idx="29">
                  <c:v>-3.36635045220504E-14</c:v>
                </c:pt>
                <c:pt idx="30">
                  <c:v>-3.4920531388585602E-14</c:v>
                </c:pt>
                <c:pt idx="31">
                  <c:v>-3.4111085607861598E-14</c:v>
                </c:pt>
                <c:pt idx="32">
                  <c:v>-3.4016361692244499E-14</c:v>
                </c:pt>
                <c:pt idx="33">
                  <c:v>-3.2148907431894399E-14</c:v>
                </c:pt>
                <c:pt idx="34">
                  <c:v>-3.01265179523155E-14</c:v>
                </c:pt>
                <c:pt idx="35">
                  <c:v>-3.2696183526350704E-14</c:v>
                </c:pt>
                <c:pt idx="36">
                  <c:v>-3.0949279860835003E-14</c:v>
                </c:pt>
                <c:pt idx="37">
                  <c:v>-2.9206572177770797E-14</c:v>
                </c:pt>
                <c:pt idx="38">
                  <c:v>-2.9749118499839795E-14</c:v>
                </c:pt>
                <c:pt idx="39">
                  <c:v>-2.9004935464531704E-14</c:v>
                </c:pt>
                <c:pt idx="40">
                  <c:v>-2.6733051631898701E-14</c:v>
                </c:pt>
                <c:pt idx="41">
                  <c:v>-2.4604351736704E-14</c:v>
                </c:pt>
                <c:pt idx="42">
                  <c:v>-2.4832824418702699E-14</c:v>
                </c:pt>
                <c:pt idx="43">
                  <c:v>-2.6261136356727301E-14</c:v>
                </c:pt>
                <c:pt idx="44">
                  <c:v>-2.17516727376792E-14</c:v>
                </c:pt>
                <c:pt idx="45">
                  <c:v>-2.38234671745244E-14</c:v>
                </c:pt>
                <c:pt idx="46">
                  <c:v>-2.5364790156426101E-14</c:v>
                </c:pt>
                <c:pt idx="47">
                  <c:v>-2.25863217482788E-14</c:v>
                </c:pt>
                <c:pt idx="48">
                  <c:v>-2.1962699227725601E-14</c:v>
                </c:pt>
                <c:pt idx="49">
                  <c:v>-2.3924318763973198E-14</c:v>
                </c:pt>
                <c:pt idx="50">
                  <c:v>-2.2458100456096398E-14</c:v>
                </c:pt>
                <c:pt idx="51">
                  <c:v>-2.0551720687244903E-14</c:v>
                </c:pt>
                <c:pt idx="52">
                  <c:v>-1.3594886932734701E-14</c:v>
                </c:pt>
                <c:pt idx="53">
                  <c:v>-4.1908537016335984E-15</c:v>
                </c:pt>
                <c:pt idx="54">
                  <c:v>5.1986173648052E-15</c:v>
                </c:pt>
                <c:pt idx="55">
                  <c:v>2.2241645393676405E-14</c:v>
                </c:pt>
                <c:pt idx="56">
                  <c:v>3.2306830533614199E-14</c:v>
                </c:pt>
                <c:pt idx="57">
                  <c:v>4.5696422971675404E-14</c:v>
                </c:pt>
                <c:pt idx="58">
                  <c:v>5.4462012087773E-14</c:v>
                </c:pt>
                <c:pt idx="59">
                  <c:v>5.7572155222010006E-14</c:v>
                </c:pt>
                <c:pt idx="60">
                  <c:v>6.4365323435361009E-14</c:v>
                </c:pt>
                <c:pt idx="61">
                  <c:v>7.0622569728216994E-14</c:v>
                </c:pt>
                <c:pt idx="62">
                  <c:v>6.9400831699386996E-14</c:v>
                </c:pt>
                <c:pt idx="63">
                  <c:v>6.8427101972393992E-14</c:v>
                </c:pt>
                <c:pt idx="64">
                  <c:v>6.8223408291210001E-14</c:v>
                </c:pt>
                <c:pt idx="65">
                  <c:v>6.6975156727337994E-14</c:v>
                </c:pt>
                <c:pt idx="66">
                  <c:v>5.9197953043548996E-14</c:v>
                </c:pt>
                <c:pt idx="67">
                  <c:v>5.2122766720777997E-14</c:v>
                </c:pt>
                <c:pt idx="68">
                  <c:v>4.8617869031481404E-14</c:v>
                </c:pt>
                <c:pt idx="69">
                  <c:v>4.3620056280774097E-14</c:v>
                </c:pt>
                <c:pt idx="70">
                  <c:v>3.9488337123271299E-14</c:v>
                </c:pt>
                <c:pt idx="71">
                  <c:v>3.54924244061709E-14</c:v>
                </c:pt>
                <c:pt idx="72">
                  <c:v>3.1633808216688096E-14</c:v>
                </c:pt>
                <c:pt idx="73">
                  <c:v>2.7912355731167497E-14</c:v>
                </c:pt>
                <c:pt idx="74">
                  <c:v>2.4326572838795202E-14</c:v>
                </c:pt>
                <c:pt idx="75">
                  <c:v>2.0873844494628705E-14</c:v>
                </c:pt>
                <c:pt idx="76">
                  <c:v>1.7550653200979406E-14</c:v>
                </c:pt>
                <c:pt idx="77">
                  <c:v>1.4352775552052695E-14</c:v>
                </c:pt>
                <c:pt idx="78">
                  <c:v>1.1275457208252799E-14</c:v>
                </c:pt>
                <c:pt idx="79">
                  <c:v>8.3135670061794942E-15</c:v>
                </c:pt>
                <c:pt idx="80">
                  <c:v>5.4617311699219015E-15</c:v>
                </c:pt>
                <c:pt idx="81">
                  <c:v>2.7144487797879976E-15</c:v>
                </c:pt>
                <c:pt idx="82">
                  <c:v>6.61897862245997E-17</c:v>
                </c:pt>
                <c:pt idx="83">
                  <c:v>-2.4885230614100998E-15</c:v>
                </c:pt>
                <c:pt idx="84">
                  <c:v>-4.9550469610596994E-15</c:v>
                </c:pt>
                <c:pt idx="85">
                  <c:v>-7.3385650625049992E-15</c:v>
                </c:pt>
                <c:pt idx="86">
                  <c:v>-9.6440443344869016E-15</c:v>
                </c:pt>
                <c:pt idx="87">
                  <c:v>-1.1876203941290098E-14</c:v>
                </c:pt>
                <c:pt idx="88">
                  <c:v>-1.4039492834923099E-14</c:v>
                </c:pt>
                <c:pt idx="89">
                  <c:v>-1.6138075340630297E-14</c:v>
                </c:pt>
                <c:pt idx="90">
                  <c:v>-1.8175823593716501E-14</c:v>
                </c:pt>
                <c:pt idx="91">
                  <c:v>-2.0156315771419601E-14</c:v>
                </c:pt>
                <c:pt idx="92">
                  <c:v>-2.2082839152241498E-14</c:v>
                </c:pt>
                <c:pt idx="93">
                  <c:v>-2.3958397124567301E-14</c:v>
                </c:pt>
                <c:pt idx="94">
                  <c:v>-2.5785719354841298E-14</c:v>
                </c:pt>
                <c:pt idx="95">
                  <c:v>-2.7567274411626599E-14</c:v>
                </c:pt>
                <c:pt idx="96">
                  <c:v>-2.9305284224470201E-14</c:v>
                </c:pt>
                <c:pt idx="97">
                  <c:v>-3.10017398348341E-14</c:v>
                </c:pt>
                <c:pt idx="98">
                  <c:v>-3.2658417969835402E-14</c:v>
                </c:pt>
                <c:pt idx="99">
                  <c:v>-3.4276898037800697E-14</c:v>
                </c:pt>
                <c:pt idx="100">
                  <c:v>-3.58585792074522E-14</c:v>
                </c:pt>
                <c:pt idx="101">
                  <c:v>-3.7404697289824496E-14</c:v>
                </c:pt>
                <c:pt idx="102">
                  <c:v>-3.8916341193799802E-14</c:v>
                </c:pt>
                <c:pt idx="103">
                  <c:v>-4.0394468772555739E-14</c:v>
                </c:pt>
                <c:pt idx="104">
                  <c:v>-4.1839921919435923E-14</c:v>
                </c:pt>
                <c:pt idx="105">
                  <c:v>-4.3253440808031239E-14</c:v>
                </c:pt>
                <c:pt idx="106">
                  <c:v>-4.4635677202869928E-14</c:v>
                </c:pt>
                <c:pt idx="107">
                  <c:v>-4.5987206794378009E-14</c:v>
                </c:pt>
                <c:pt idx="108">
                  <c:v>-4.7308540535010471E-14</c:v>
                </c:pt>
                <c:pt idx="109">
                  <c:v>-4.8600134973004009E-14</c:v>
                </c:pt>
                <c:pt idx="110">
                  <c:v>-4.9862401596400489E-14</c:v>
                </c:pt>
                <c:pt idx="111">
                  <c:v>-5.1095715213166978E-14</c:v>
                </c:pt>
                <c:pt idx="112">
                  <c:v>-5.2300421403715051E-14</c:v>
                </c:pt>
                <c:pt idx="113">
                  <c:v>-5.3476843090205352E-14</c:v>
                </c:pt>
                <c:pt idx="114">
                  <c:v>-5.4625286273008199E-14</c:v>
                </c:pt>
                <c:pt idx="115">
                  <c:v>-5.5746044988847572E-14</c:v>
                </c:pt>
                <c:pt idx="116">
                  <c:v>-5.6839405547740591E-14</c:v>
                </c:pt>
                <c:pt idx="117">
                  <c:v>-5.7905650107094245E-14</c:v>
                </c:pt>
                <c:pt idx="118">
                  <c:v>-5.89450596414456E-14</c:v>
                </c:pt>
                <c:pt idx="119">
                  <c:v>-5.9957916365531197E-14</c:v>
                </c:pt>
                <c:pt idx="120">
                  <c:v>-6.0944505666815294E-14</c:v>
                </c:pt>
                <c:pt idx="121">
                  <c:v>-6.1905117601456395E-14</c:v>
                </c:pt>
                <c:pt idx="122">
                  <c:v>-6.2840048005078804E-14</c:v>
                </c:pt>
                <c:pt idx="123">
                  <c:v>-6.3749599266770906E-14</c:v>
                </c:pt>
                <c:pt idx="124">
                  <c:v>-6.46340808115456E-14</c:v>
                </c:pt>
                <c:pt idx="125">
                  <c:v>-6.5493809333177697E-14</c:v>
                </c:pt>
                <c:pt idx="126">
                  <c:v>-6.6329108815939196E-14</c:v>
                </c:pt>
                <c:pt idx="127">
                  <c:v>-6.7140310380361402E-14</c:v>
                </c:pt>
                <c:pt idx="128">
                  <c:v>-6.7927751984809096E-14</c:v>
                </c:pt>
                <c:pt idx="129">
                  <c:v>-6.8691778011401997E-14</c:v>
                </c:pt>
                <c:pt idx="130">
                  <c:v>-4.982871432875E-14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09-42D4-BF88-F082717EEC33}"/>
            </c:ext>
          </c:extLst>
        </c:ser>
        <c:ser>
          <c:idx val="7"/>
          <c:order val="7"/>
          <c:tx>
            <c:strRef>
              <c:f>'DSGE HVD wFG - difference'!$AG$1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difference'!$AG$2:$AG$132</c:f>
              <c:numCache>
                <c:formatCode>0.0000</c:formatCode>
                <c:ptCount val="131"/>
                <c:pt idx="0">
                  <c:v>0</c:v>
                </c:pt>
                <c:pt idx="1">
                  <c:v>2.1314585670629955E-15</c:v>
                </c:pt>
                <c:pt idx="2">
                  <c:v>3.1163494945109618E-16</c:v>
                </c:pt>
                <c:pt idx="3">
                  <c:v>1.998066247564405E-15</c:v>
                </c:pt>
                <c:pt idx="4">
                  <c:v>4.8274899150873031E-15</c:v>
                </c:pt>
                <c:pt idx="5">
                  <c:v>1.587201913593498E-15</c:v>
                </c:pt>
                <c:pt idx="6">
                  <c:v>6.8495774795119767E-16</c:v>
                </c:pt>
                <c:pt idx="7">
                  <c:v>-1.419021360503995E-15</c:v>
                </c:pt>
                <c:pt idx="8">
                  <c:v>4.1029677771042952E-15</c:v>
                </c:pt>
                <c:pt idx="9">
                  <c:v>2.8084511857675306E-14</c:v>
                </c:pt>
                <c:pt idx="10">
                  <c:v>4.744448212627131E-14</c:v>
                </c:pt>
                <c:pt idx="11">
                  <c:v>6.0630477173001297E-14</c:v>
                </c:pt>
                <c:pt idx="12">
                  <c:v>7.7589540391283309E-14</c:v>
                </c:pt>
                <c:pt idx="13">
                  <c:v>9.1008290769242314E-14</c:v>
                </c:pt>
                <c:pt idx="14">
                  <c:v>1.041580587737353E-13</c:v>
                </c:pt>
                <c:pt idx="15">
                  <c:v>1.222640664764283E-13</c:v>
                </c:pt>
                <c:pt idx="16">
                  <c:v>1.4430460908243432E-13</c:v>
                </c:pt>
                <c:pt idx="17">
                  <c:v>1.693951259864123E-13</c:v>
                </c:pt>
                <c:pt idx="18">
                  <c:v>2.0360263111927731E-13</c:v>
                </c:pt>
                <c:pt idx="19">
                  <c:v>2.3460764489979231E-13</c:v>
                </c:pt>
                <c:pt idx="20">
                  <c:v>2.5859474288012429E-13</c:v>
                </c:pt>
                <c:pt idx="21">
                  <c:v>2.7555584433489032E-13</c:v>
                </c:pt>
                <c:pt idx="22">
                  <c:v>2.933981644111903E-13</c:v>
                </c:pt>
                <c:pt idx="23">
                  <c:v>3.0613382654280131E-13</c:v>
                </c:pt>
                <c:pt idx="24">
                  <c:v>3.1488998435541633E-13</c:v>
                </c:pt>
                <c:pt idx="25">
                  <c:v>3.280025272777483E-13</c:v>
                </c:pt>
                <c:pt idx="26">
                  <c:v>3.4142361729995334E-13</c:v>
                </c:pt>
                <c:pt idx="27">
                  <c:v>3.5274165948357232E-13</c:v>
                </c:pt>
                <c:pt idx="28">
                  <c:v>3.594717588828303E-13</c:v>
                </c:pt>
                <c:pt idx="29">
                  <c:v>3.7243840017626531E-13</c:v>
                </c:pt>
                <c:pt idx="30">
                  <c:v>3.853750242367593E-13</c:v>
                </c:pt>
                <c:pt idx="31">
                  <c:v>3.9377080598183531E-13</c:v>
                </c:pt>
                <c:pt idx="32">
                  <c:v>3.9790674883572931E-13</c:v>
                </c:pt>
                <c:pt idx="33">
                  <c:v>4.0706825181948135E-13</c:v>
                </c:pt>
                <c:pt idx="34">
                  <c:v>4.0944205633579328E-13</c:v>
                </c:pt>
                <c:pt idx="35">
                  <c:v>4.1232982848682636E-13</c:v>
                </c:pt>
                <c:pt idx="36">
                  <c:v>4.1181407420538732E-13</c:v>
                </c:pt>
                <c:pt idx="37">
                  <c:v>4.094592667549903E-13</c:v>
                </c:pt>
                <c:pt idx="38">
                  <c:v>4.0407117045684431E-13</c:v>
                </c:pt>
                <c:pt idx="39">
                  <c:v>4.0160382087270232E-13</c:v>
                </c:pt>
                <c:pt idx="40">
                  <c:v>3.9541854545749532E-13</c:v>
                </c:pt>
                <c:pt idx="41">
                  <c:v>3.8763528148948636E-13</c:v>
                </c:pt>
                <c:pt idx="42">
                  <c:v>3.7855789787953331E-13</c:v>
                </c:pt>
                <c:pt idx="43">
                  <c:v>3.7040523624379736E-13</c:v>
                </c:pt>
                <c:pt idx="44">
                  <c:v>3.6165660541172536E-13</c:v>
                </c:pt>
                <c:pt idx="45">
                  <c:v>3.5204824958863532E-13</c:v>
                </c:pt>
                <c:pt idx="46">
                  <c:v>3.3852689535690229E-13</c:v>
                </c:pt>
                <c:pt idx="47">
                  <c:v>3.2680824961312231E-13</c:v>
                </c:pt>
                <c:pt idx="48">
                  <c:v>3.1160040235513531E-13</c:v>
                </c:pt>
                <c:pt idx="49">
                  <c:v>2.9905946697269334E-13</c:v>
                </c:pt>
                <c:pt idx="50">
                  <c:v>2.8302843812325329E-13</c:v>
                </c:pt>
                <c:pt idx="51">
                  <c:v>2.6282910528351831E-13</c:v>
                </c:pt>
                <c:pt idx="52">
                  <c:v>3.2129602178527133E-13</c:v>
                </c:pt>
                <c:pt idx="53">
                  <c:v>3.6545525511284827E-13</c:v>
                </c:pt>
                <c:pt idx="54">
                  <c:v>3.9468901341105926E-13</c:v>
                </c:pt>
                <c:pt idx="55">
                  <c:v>3.5831425645620627E-13</c:v>
                </c:pt>
                <c:pt idx="56">
                  <c:v>3.5206755371578733E-13</c:v>
                </c:pt>
                <c:pt idx="57">
                  <c:v>3.678965147496623E-13</c:v>
                </c:pt>
                <c:pt idx="58">
                  <c:v>3.749652726949643E-13</c:v>
                </c:pt>
                <c:pt idx="59">
                  <c:v>3.6775912026422034E-13</c:v>
                </c:pt>
                <c:pt idx="60">
                  <c:v>3.6789337003085529E-13</c:v>
                </c:pt>
                <c:pt idx="61">
                  <c:v>3.6913821485504127E-13</c:v>
                </c:pt>
                <c:pt idx="62">
                  <c:v>3.7511923699348227E-13</c:v>
                </c:pt>
                <c:pt idx="63">
                  <c:v>3.6969721415313427E-13</c:v>
                </c:pt>
                <c:pt idx="64">
                  <c:v>3.6686142069367428E-13</c:v>
                </c:pt>
                <c:pt idx="65">
                  <c:v>3.6624799891080931E-13</c:v>
                </c:pt>
                <c:pt idx="66">
                  <c:v>3.639631642959783E-13</c:v>
                </c:pt>
                <c:pt idx="67">
                  <c:v>3.5855460348120627E-13</c:v>
                </c:pt>
                <c:pt idx="68">
                  <c:v>3.6109075200363431E-13</c:v>
                </c:pt>
                <c:pt idx="69">
                  <c:v>3.557332167174813E-13</c:v>
                </c:pt>
                <c:pt idx="70">
                  <c:v>3.5447774206759433E-13</c:v>
                </c:pt>
                <c:pt idx="71">
                  <c:v>3.5309741676387831E-13</c:v>
                </c:pt>
                <c:pt idx="72">
                  <c:v>3.516016159156873E-13</c:v>
                </c:pt>
                <c:pt idx="73">
                  <c:v>3.4999943382289233E-13</c:v>
                </c:pt>
                <c:pt idx="74">
                  <c:v>3.482996021411233E-13</c:v>
                </c:pt>
                <c:pt idx="75">
                  <c:v>3.4651042983908029E-13</c:v>
                </c:pt>
                <c:pt idx="76">
                  <c:v>3.4463976170937931E-13</c:v>
                </c:pt>
                <c:pt idx="77">
                  <c:v>3.4269495252173129E-13</c:v>
                </c:pt>
                <c:pt idx="78">
                  <c:v>3.4068285421603532E-13</c:v>
                </c:pt>
                <c:pt idx="79">
                  <c:v>3.386098138230143E-13</c:v>
                </c:pt>
                <c:pt idx="80">
                  <c:v>3.3648168007082234E-13</c:v>
                </c:pt>
                <c:pt idx="81">
                  <c:v>3.343038168874233E-13</c:v>
                </c:pt>
                <c:pt idx="82">
                  <c:v>3.3208112224024333E-13</c:v>
                </c:pt>
                <c:pt idx="83">
                  <c:v>3.2981805096690329E-13</c:v>
                </c:pt>
                <c:pt idx="84">
                  <c:v>3.2751864044412429E-13</c:v>
                </c:pt>
                <c:pt idx="85">
                  <c:v>3.2518653811667629E-13</c:v>
                </c:pt>
                <c:pt idx="86">
                  <c:v>3.2282503006542734E-13</c:v>
                </c:pt>
                <c:pt idx="87">
                  <c:v>3.2043706993392232E-13</c:v>
                </c:pt>
                <c:pt idx="88">
                  <c:v>3.1802530765746132E-13</c:v>
                </c:pt>
                <c:pt idx="89">
                  <c:v>3.155921175484843E-13</c:v>
                </c:pt>
                <c:pt idx="90">
                  <c:v>3.1313962538813734E-13</c:v>
                </c:pt>
                <c:pt idx="91">
                  <c:v>3.1066973425740931E-13</c:v>
                </c:pt>
                <c:pt idx="92">
                  <c:v>3.0818414891313731E-13</c:v>
                </c:pt>
                <c:pt idx="93">
                  <c:v>3.056843985756093E-13</c:v>
                </c:pt>
                <c:pt idx="94">
                  <c:v>3.0317185804642931E-13</c:v>
                </c:pt>
                <c:pt idx="95">
                  <c:v>3.0064776711872134E-13</c:v>
                </c:pt>
                <c:pt idx="96">
                  <c:v>2.9811324827752132E-13</c:v>
                </c:pt>
                <c:pt idx="97">
                  <c:v>2.9556932271730734E-13</c:v>
                </c:pt>
                <c:pt idx="98">
                  <c:v>2.9301692472669031E-13</c:v>
                </c:pt>
                <c:pt idx="99">
                  <c:v>2.904569145082523E-13</c:v>
                </c:pt>
                <c:pt idx="100">
                  <c:v>2.878900895149423E-13</c:v>
                </c:pt>
                <c:pt idx="101">
                  <c:v>2.8531719439398231E-13</c:v>
                </c:pt>
                <c:pt idx="102">
                  <c:v>2.8273892963553333E-13</c:v>
                </c:pt>
                <c:pt idx="103">
                  <c:v>2.8015595902682232E-13</c:v>
                </c:pt>
                <c:pt idx="104">
                  <c:v>2.7756891601362431E-13</c:v>
                </c:pt>
                <c:pt idx="105">
                  <c:v>2.7497840907025033E-13</c:v>
                </c:pt>
                <c:pt idx="106">
                  <c:v>2.7238502617693929E-13</c:v>
                </c:pt>
                <c:pt idx="107">
                  <c:v>2.6978933850004932E-13</c:v>
                </c:pt>
                <c:pt idx="108">
                  <c:v>2.6719190336609133E-13</c:v>
                </c:pt>
                <c:pt idx="109">
                  <c:v>2.6459326661549431E-13</c:v>
                </c:pt>
                <c:pt idx="110">
                  <c:v>2.6199396441649932E-13</c:v>
                </c:pt>
                <c:pt idx="111">
                  <c:v>2.5939452461365733E-13</c:v>
                </c:pt>
                <c:pt idx="112">
                  <c:v>2.5679546767945334E-13</c:v>
                </c:pt>
                <c:pt idx="113">
                  <c:v>2.541973073315203E-13</c:v>
                </c:pt>
                <c:pt idx="114">
                  <c:v>2.516005508719793E-13</c:v>
                </c:pt>
                <c:pt idx="115">
                  <c:v>2.4900569929965929E-13</c:v>
                </c:pt>
                <c:pt idx="116">
                  <c:v>2.4641324724037433E-13</c:v>
                </c:pt>
                <c:pt idx="117">
                  <c:v>2.4382368273519231E-13</c:v>
                </c:pt>
                <c:pt idx="118">
                  <c:v>2.4123748692161234E-13</c:v>
                </c:pt>
                <c:pt idx="119">
                  <c:v>2.3865513363797332E-13</c:v>
                </c:pt>
                <c:pt idx="120">
                  <c:v>2.3607708897710029E-13</c:v>
                </c:pt>
                <c:pt idx="121">
                  <c:v>2.3350381081126231E-13</c:v>
                </c:pt>
                <c:pt idx="122">
                  <c:v>2.3093574830695732E-13</c:v>
                </c:pt>
                <c:pt idx="123">
                  <c:v>2.2837334144476832E-13</c:v>
                </c:pt>
                <c:pt idx="124">
                  <c:v>2.2581702055666433E-13</c:v>
                </c:pt>
                <c:pt idx="125">
                  <c:v>2.2326720589053431E-13</c:v>
                </c:pt>
                <c:pt idx="126">
                  <c:v>2.2072430720946631E-13</c:v>
                </c:pt>
                <c:pt idx="127">
                  <c:v>2.1818872343129632E-13</c:v>
                </c:pt>
                <c:pt idx="128">
                  <c:v>2.1566084231225831E-13</c:v>
                </c:pt>
                <c:pt idx="129">
                  <c:v>2.1314104017704033E-13</c:v>
                </c:pt>
                <c:pt idx="130">
                  <c:v>-9.7037389211994698E-14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09-42D4-BF88-F082717EEC33}"/>
            </c:ext>
          </c:extLst>
        </c:ser>
        <c:ser>
          <c:idx val="8"/>
          <c:order val="8"/>
          <c:tx>
            <c:strRef>
              <c:f>'DSGE HVD wFG - difference'!$AH$1</c:f>
              <c:strCache>
                <c:ptCount val="1"/>
                <c:pt idx="0">
                  <c:v>Others + Initial condition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difference'!$AH$2:$AH$132</c:f>
              <c:numCache>
                <c:formatCode>0.0000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7.7636183317881503E-16</c:v>
                </c:pt>
                <c:pt idx="8">
                  <c:v>-2.1294429607376999E-14</c:v>
                </c:pt>
                <c:pt idx="9">
                  <c:v>-4.4403667757146502E-14</c:v>
                </c:pt>
                <c:pt idx="10">
                  <c:v>-5.9618656107273299E-14</c:v>
                </c:pt>
                <c:pt idx="11">
                  <c:v>-7.3239750493027697E-14</c:v>
                </c:pt>
                <c:pt idx="12">
                  <c:v>-8.4268615707084902E-14</c:v>
                </c:pt>
                <c:pt idx="13">
                  <c:v>-9.7186564698991196E-14</c:v>
                </c:pt>
                <c:pt idx="14">
                  <c:v>-1.1405432672727601E-13</c:v>
                </c:pt>
                <c:pt idx="15">
                  <c:v>-1.3647369746216201E-13</c:v>
                </c:pt>
                <c:pt idx="16">
                  <c:v>-1.64267872339328E-13</c:v>
                </c:pt>
                <c:pt idx="17">
                  <c:v>-2.0004663341269801E-13</c:v>
                </c:pt>
                <c:pt idx="18">
                  <c:v>-2.2938072691082002E-13</c:v>
                </c:pt>
                <c:pt idx="19">
                  <c:v>-2.5337353065096799E-13</c:v>
                </c:pt>
                <c:pt idx="20">
                  <c:v>-2.7550140975662702E-13</c:v>
                </c:pt>
                <c:pt idx="21">
                  <c:v>-2.9658133257553401E-13</c:v>
                </c:pt>
                <c:pt idx="22">
                  <c:v>-3.1269215626787999E-13</c:v>
                </c:pt>
                <c:pt idx="23">
                  <c:v>-3.2783220112512602E-13</c:v>
                </c:pt>
                <c:pt idx="24">
                  <c:v>-3.43866263607084E-13</c:v>
                </c:pt>
                <c:pt idx="25">
                  <c:v>-3.5719469387770302E-13</c:v>
                </c:pt>
                <c:pt idx="26">
                  <c:v>-3.7103739852331501E-13</c:v>
                </c:pt>
                <c:pt idx="27">
                  <c:v>-3.8534044999039898E-13</c:v>
                </c:pt>
                <c:pt idx="28">
                  <c:v>-4.0110094421799598E-13</c:v>
                </c:pt>
                <c:pt idx="29">
                  <c:v>-4.1493367934386102E-13</c:v>
                </c:pt>
                <c:pt idx="30">
                  <c:v>-4.26321514786833E-13</c:v>
                </c:pt>
                <c:pt idx="31">
                  <c:v>-4.3588912737481198E-13</c:v>
                </c:pt>
                <c:pt idx="32">
                  <c:v>-4.4432101373959598E-13</c:v>
                </c:pt>
                <c:pt idx="33">
                  <c:v>-4.49803020729563E-13</c:v>
                </c:pt>
                <c:pt idx="34">
                  <c:v>-4.5377589917091498E-13</c:v>
                </c:pt>
                <c:pt idx="35">
                  <c:v>-4.5504501819448301E-13</c:v>
                </c:pt>
                <c:pt idx="36">
                  <c:v>-4.52802175517431E-13</c:v>
                </c:pt>
                <c:pt idx="37">
                  <c:v>-4.4927206307632198E-13</c:v>
                </c:pt>
                <c:pt idx="38">
                  <c:v>-4.4446403581831199E-13</c:v>
                </c:pt>
                <c:pt idx="39">
                  <c:v>-4.3785214756392899E-13</c:v>
                </c:pt>
                <c:pt idx="40">
                  <c:v>-4.2999047859286999E-13</c:v>
                </c:pt>
                <c:pt idx="41">
                  <c:v>-4.2127139578939798E-13</c:v>
                </c:pt>
                <c:pt idx="42">
                  <c:v>-4.1052150109102498E-13</c:v>
                </c:pt>
                <c:pt idx="43">
                  <c:v>-3.99027217307683E-13</c:v>
                </c:pt>
                <c:pt idx="44">
                  <c:v>-3.86741466171704E-13</c:v>
                </c:pt>
                <c:pt idx="45">
                  <c:v>-3.7307392461265101E-13</c:v>
                </c:pt>
                <c:pt idx="46">
                  <c:v>-3.5906098696102398E-13</c:v>
                </c:pt>
                <c:pt idx="47">
                  <c:v>-3.4402554312080601E-13</c:v>
                </c:pt>
                <c:pt idx="48">
                  <c:v>-3.2841393330656599E-13</c:v>
                </c:pt>
                <c:pt idx="49">
                  <c:v>-3.11455602275748E-13</c:v>
                </c:pt>
                <c:pt idx="50">
                  <c:v>-2.91439555484267E-13</c:v>
                </c:pt>
                <c:pt idx="51">
                  <c:v>-2.7348870939107402E-13</c:v>
                </c:pt>
                <c:pt idx="52">
                  <c:v>-2.3458151477656201E-13</c:v>
                </c:pt>
                <c:pt idx="53">
                  <c:v>-1.98198755323661E-13</c:v>
                </c:pt>
                <c:pt idx="54">
                  <c:v>-1.6498838598775101E-13</c:v>
                </c:pt>
                <c:pt idx="55">
                  <c:v>-1.4561196096200199E-13</c:v>
                </c:pt>
                <c:pt idx="56">
                  <c:v>-1.18789880683383E-13</c:v>
                </c:pt>
                <c:pt idx="57">
                  <c:v>-8.6442577997398701E-14</c:v>
                </c:pt>
                <c:pt idx="58">
                  <c:v>-5.5155032314737099E-14</c:v>
                </c:pt>
                <c:pt idx="59">
                  <c:v>-2.6930281093925299E-14</c:v>
                </c:pt>
                <c:pt idx="60">
                  <c:v>4.1119716052820597E-15</c:v>
                </c:pt>
                <c:pt idx="61">
                  <c:v>2.5887008509607899E-14</c:v>
                </c:pt>
                <c:pt idx="62">
                  <c:v>4.5671971619812899E-14</c:v>
                </c:pt>
                <c:pt idx="63">
                  <c:v>6.4263972656001999E-14</c:v>
                </c:pt>
                <c:pt idx="64">
                  <c:v>8.4291977048868006E-14</c:v>
                </c:pt>
                <c:pt idx="65">
                  <c:v>1.05360377545073E-13</c:v>
                </c:pt>
                <c:pt idx="66">
                  <c:v>1.25030899338175E-13</c:v>
                </c:pt>
                <c:pt idx="67">
                  <c:v>1.42377327018377E-13</c:v>
                </c:pt>
                <c:pt idx="68">
                  <c:v>1.63360737656261E-13</c:v>
                </c:pt>
                <c:pt idx="69">
                  <c:v>1.82603288546925E-13</c:v>
                </c:pt>
                <c:pt idx="70">
                  <c:v>1.9629165290941801E-13</c:v>
                </c:pt>
                <c:pt idx="71">
                  <c:v>2.0929081782728801E-13</c:v>
                </c:pt>
                <c:pt idx="72">
                  <c:v>2.21606626172307E-13</c:v>
                </c:pt>
                <c:pt idx="73">
                  <c:v>2.3325034969132601E-13</c:v>
                </c:pt>
                <c:pt idx="74">
                  <c:v>2.4423772505904302E-13</c:v>
                </c:pt>
                <c:pt idx="75">
                  <c:v>2.5458807538887902E-13</c:v>
                </c:pt>
                <c:pt idx="76">
                  <c:v>2.6432351804534E-13</c:v>
                </c:pt>
                <c:pt idx="77">
                  <c:v>2.73468257758395E-13</c:v>
                </c:pt>
                <c:pt idx="78">
                  <c:v>2.8204796259164199E-13</c:v>
                </c:pt>
                <c:pt idx="79">
                  <c:v>2.9008921920563599E-13</c:v>
                </c:pt>
                <c:pt idx="80">
                  <c:v>2.97619063036666E-13</c:v>
                </c:pt>
                <c:pt idx="81">
                  <c:v>3.0466457843567802E-13</c:v>
                </c:pt>
                <c:pt idx="82">
                  <c:v>3.11252563443118E-13</c:v>
                </c:pt>
                <c:pt idx="83">
                  <c:v>3.17409253678352E-13</c:v>
                </c:pt>
                <c:pt idx="84">
                  <c:v>3.2316009976659099E-13</c:v>
                </c:pt>
                <c:pt idx="85">
                  <c:v>3.2852959278458999E-13</c:v>
                </c:pt>
                <c:pt idx="86">
                  <c:v>3.3354113235543299E-13</c:v>
                </c:pt>
                <c:pt idx="87">
                  <c:v>3.3821693224169998E-13</c:v>
                </c:pt>
                <c:pt idx="88">
                  <c:v>3.4257795855766298E-13</c:v>
                </c:pt>
                <c:pt idx="89">
                  <c:v>3.4664389602970901E-13</c:v>
                </c:pt>
                <c:pt idx="90">
                  <c:v>3.50433138067073E-13</c:v>
                </c:pt>
                <c:pt idx="91">
                  <c:v>3.5396279675157499E-13</c:v>
                </c:pt>
                <c:pt idx="92">
                  <c:v>3.5724872920642499E-13</c:v>
                </c:pt>
                <c:pt idx="93">
                  <c:v>3.60305577153134E-13</c:v>
                </c:pt>
                <c:pt idx="94">
                  <c:v>3.6314681680634902E-13</c:v>
                </c:pt>
                <c:pt idx="95">
                  <c:v>3.6578481658455701E-13</c:v>
                </c:pt>
                <c:pt idx="96">
                  <c:v>3.6823090042658902E-13</c:v>
                </c:pt>
                <c:pt idx="97">
                  <c:v>3.7049541479731398E-13</c:v>
                </c:pt>
                <c:pt idx="98">
                  <c:v>3.7258779773913199E-13</c:v>
                </c:pt>
                <c:pt idx="99">
                  <c:v>3.7451664857784099E-13</c:v>
                </c:pt>
                <c:pt idx="100">
                  <c:v>3.7628979712178299E-13</c:v>
                </c:pt>
                <c:pt idx="101">
                  <c:v>3.7791437140184002E-13</c:v>
                </c:pt>
                <c:pt idx="102">
                  <c:v>3.7939686318726702E-13</c:v>
                </c:pt>
                <c:pt idx="103">
                  <c:v>3.8074319067922998E-13</c:v>
                </c:pt>
                <c:pt idx="104">
                  <c:v>3.8195875793110198E-13</c:v>
                </c:pt>
                <c:pt idx="105">
                  <c:v>3.8304851067325302E-13</c:v>
                </c:pt>
                <c:pt idx="106">
                  <c:v>3.8401698833131701E-13</c:v>
                </c:pt>
                <c:pt idx="107">
                  <c:v>3.8486837212210499E-13</c:v>
                </c:pt>
                <c:pt idx="108">
                  <c:v>3.8560652919173202E-13</c:v>
                </c:pt>
                <c:pt idx="109">
                  <c:v>3.86235052827424E-13</c:v>
                </c:pt>
                <c:pt idx="110">
                  <c:v>3.86757298829239E-13</c:v>
                </c:pt>
                <c:pt idx="111">
                  <c:v>3.8717641817176998E-13</c:v>
                </c:pt>
                <c:pt idx="112">
                  <c:v>3.8749538612010398E-13</c:v>
                </c:pt>
                <c:pt idx="113">
                  <c:v>3.8771702798993302E-13</c:v>
                </c:pt>
                <c:pt idx="114">
                  <c:v>3.8784404175999E-13</c:v>
                </c:pt>
                <c:pt idx="115">
                  <c:v>3.8787901775677701E-13</c:v>
                </c:pt>
                <c:pt idx="116">
                  <c:v>3.8782445563793401E-13</c:v>
                </c:pt>
                <c:pt idx="117">
                  <c:v>3.8768277890232698E-13</c:v>
                </c:pt>
                <c:pt idx="118">
                  <c:v>3.8745634715288201E-13</c:v>
                </c:pt>
                <c:pt idx="119">
                  <c:v>3.8714746633295899E-13</c:v>
                </c:pt>
                <c:pt idx="120">
                  <c:v>3.8675839714937702E-13</c:v>
                </c:pt>
                <c:pt idx="121">
                  <c:v>3.86291361885581E-13</c:v>
                </c:pt>
                <c:pt idx="122">
                  <c:v>3.8574854979732502E-13</c:v>
                </c:pt>
                <c:pt idx="123">
                  <c:v>3.8513212127117401E-13</c:v>
                </c:pt>
                <c:pt idx="124">
                  <c:v>3.8444421091334499E-13</c:v>
                </c:pt>
                <c:pt idx="125">
                  <c:v>3.8368692972331999E-13</c:v>
                </c:pt>
                <c:pt idx="126">
                  <c:v>3.8286236649346502E-13</c:v>
                </c:pt>
                <c:pt idx="127">
                  <c:v>3.8197258856286798E-13</c:v>
                </c:pt>
                <c:pt idx="128">
                  <c:v>3.81019642040861E-13</c:v>
                </c:pt>
                <c:pt idx="129">
                  <c:v>3.8000555160342102E-13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09-42D4-BF88-F082717E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 - difference'!$AI$1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 - difference'!$AI$2:$AI$132</c:f>
              <c:numCache>
                <c:formatCode>0.0000</c:formatCode>
                <c:ptCount val="131"/>
                <c:pt idx="0">
                  <c:v>0</c:v>
                </c:pt>
                <c:pt idx="1">
                  <c:v>0.48978218335125645</c:v>
                </c:pt>
                <c:pt idx="2">
                  <c:v>0.61600877345133853</c:v>
                </c:pt>
                <c:pt idx="3">
                  <c:v>0.6971293574080174</c:v>
                </c:pt>
                <c:pt idx="4">
                  <c:v>0.69326783498998434</c:v>
                </c:pt>
                <c:pt idx="5">
                  <c:v>0.90274973698904282</c:v>
                </c:pt>
                <c:pt idx="6">
                  <c:v>1.0696834663388939</c:v>
                </c:pt>
                <c:pt idx="7">
                  <c:v>0.12972289242224191</c:v>
                </c:pt>
                <c:pt idx="8">
                  <c:v>0.22423100116461128</c:v>
                </c:pt>
                <c:pt idx="9">
                  <c:v>1.667552267530609E-2</c:v>
                </c:pt>
                <c:pt idx="10">
                  <c:v>6.5412311412478986E-3</c:v>
                </c:pt>
                <c:pt idx="11">
                  <c:v>0.29366589724979786</c:v>
                </c:pt>
                <c:pt idx="12">
                  <c:v>4.8888130620684728E-2</c:v>
                </c:pt>
                <c:pt idx="13">
                  <c:v>-0.50816342896796296</c:v>
                </c:pt>
                <c:pt idx="14">
                  <c:v>-0.31154484390568205</c:v>
                </c:pt>
                <c:pt idx="15">
                  <c:v>0.35799572635024662</c:v>
                </c:pt>
                <c:pt idx="16">
                  <c:v>1.3886487361278435</c:v>
                </c:pt>
                <c:pt idx="17">
                  <c:v>2.2034298369123575</c:v>
                </c:pt>
                <c:pt idx="18">
                  <c:v>0.10993476648606443</c:v>
                </c:pt>
                <c:pt idx="19">
                  <c:v>-1.152881482064372</c:v>
                </c:pt>
                <c:pt idx="20">
                  <c:v>-1.7488126066569696</c:v>
                </c:pt>
                <c:pt idx="21">
                  <c:v>-2.1477655200432593</c:v>
                </c:pt>
                <c:pt idx="22">
                  <c:v>-2.765289947042247</c:v>
                </c:pt>
                <c:pt idx="23">
                  <c:v>-2.8660499132499546</c:v>
                </c:pt>
                <c:pt idx="24">
                  <c:v>-2.6329609124481466</c:v>
                </c:pt>
                <c:pt idx="25">
                  <c:v>-2.7883695608513102</c:v>
                </c:pt>
                <c:pt idx="26">
                  <c:v>-2.475787022496851</c:v>
                </c:pt>
                <c:pt idx="27">
                  <c:v>-2.5500724790383535</c:v>
                </c:pt>
                <c:pt idx="28">
                  <c:v>-2.7158050196162438</c:v>
                </c:pt>
                <c:pt idx="29">
                  <c:v>-2.8061524512934111</c:v>
                </c:pt>
                <c:pt idx="30">
                  <c:v>-3.181798840133014</c:v>
                </c:pt>
                <c:pt idx="31">
                  <c:v>-3.3531286504120006</c:v>
                </c:pt>
                <c:pt idx="32">
                  <c:v>-3.6491338081548066</c:v>
                </c:pt>
                <c:pt idx="33">
                  <c:v>-3.7430133048818819</c:v>
                </c:pt>
                <c:pt idx="34">
                  <c:v>-3.6441206208879247</c:v>
                </c:pt>
                <c:pt idx="35">
                  <c:v>-4.1454572329531478</c:v>
                </c:pt>
                <c:pt idx="36">
                  <c:v>-4.4667065907982764</c:v>
                </c:pt>
                <c:pt idx="37">
                  <c:v>-4.4723307804834551</c:v>
                </c:pt>
                <c:pt idx="38">
                  <c:v>-4.5577725329089809</c:v>
                </c:pt>
                <c:pt idx="39">
                  <c:v>-4.2327168263956834</c:v>
                </c:pt>
                <c:pt idx="40">
                  <c:v>-4.0329711611500967</c:v>
                </c:pt>
                <c:pt idx="41">
                  <c:v>-4.2123968515501735</c:v>
                </c:pt>
                <c:pt idx="42">
                  <c:v>-3.9169922733439453</c:v>
                </c:pt>
                <c:pt idx="43">
                  <c:v>-4.0158439422007453</c:v>
                </c:pt>
                <c:pt idx="44">
                  <c:v>-3.9030005140748605</c:v>
                </c:pt>
                <c:pt idx="45">
                  <c:v>-3.9367840948261681</c:v>
                </c:pt>
                <c:pt idx="46">
                  <c:v>-3.9426427301582501</c:v>
                </c:pt>
                <c:pt idx="47">
                  <c:v>-3.9762186193923319</c:v>
                </c:pt>
                <c:pt idx="48">
                  <c:v>-3.8412105388024989</c:v>
                </c:pt>
                <c:pt idx="49">
                  <c:v>-4.1474928413292043</c:v>
                </c:pt>
                <c:pt idx="50">
                  <c:v>-4.3265194360210328</c:v>
                </c:pt>
                <c:pt idx="51">
                  <c:v>-4.3574050301770537</c:v>
                </c:pt>
                <c:pt idx="52">
                  <c:v>-2.7688735382888279</c:v>
                </c:pt>
                <c:pt idx="53">
                  <c:v>-1.6200671005930933</c:v>
                </c:pt>
                <c:pt idx="54">
                  <c:v>-0.68402637704598357</c:v>
                </c:pt>
                <c:pt idx="55">
                  <c:v>-1.3150569698361714</c:v>
                </c:pt>
                <c:pt idx="56">
                  <c:v>-1.1892509032538772</c:v>
                </c:pt>
                <c:pt idx="57">
                  <c:v>-0.73485644749297496</c:v>
                </c:pt>
                <c:pt idx="58">
                  <c:v>-0.55861532578148099</c:v>
                </c:pt>
                <c:pt idx="59">
                  <c:v>-0.65124629143130963</c:v>
                </c:pt>
                <c:pt idx="60">
                  <c:v>-0.24664928993912391</c:v>
                </c:pt>
                <c:pt idx="61">
                  <c:v>0.48972780246336145</c:v>
                </c:pt>
                <c:pt idx="62">
                  <c:v>0.95851306623187527</c:v>
                </c:pt>
                <c:pt idx="63">
                  <c:v>1.4017057036647047</c:v>
                </c:pt>
                <c:pt idx="64">
                  <c:v>1.6670626472264682</c:v>
                </c:pt>
                <c:pt idx="65">
                  <c:v>2.0262882793458581</c:v>
                </c:pt>
                <c:pt idx="66">
                  <c:v>2.3829356186446153</c:v>
                </c:pt>
                <c:pt idx="67">
                  <c:v>2.4356072442258707</c:v>
                </c:pt>
                <c:pt idx="68">
                  <c:v>2.54068285977996</c:v>
                </c:pt>
                <c:pt idx="69">
                  <c:v>2.606900651213738</c:v>
                </c:pt>
                <c:pt idx="70">
                  <c:v>2.5531158971247803</c:v>
                </c:pt>
                <c:pt idx="71">
                  <c:v>2.5021804018880003</c:v>
                </c:pt>
                <c:pt idx="72">
                  <c:v>2.453853591836896</c:v>
                </c:pt>
                <c:pt idx="73">
                  <c:v>2.4079210071360908</c:v>
                </c:pt>
                <c:pt idx="74">
                  <c:v>2.3641898059317938</c:v>
                </c:pt>
                <c:pt idx="75">
                  <c:v>2.322485204539432</c:v>
                </c:pt>
                <c:pt idx="76">
                  <c:v>2.2826476738723334</c:v>
                </c:pt>
                <c:pt idx="77">
                  <c:v>2.2445307426077337</c:v>
                </c:pt>
                <c:pt idx="78">
                  <c:v>2.2079992832442219</c:v>
                </c:pt>
                <c:pt idx="79">
                  <c:v>2.1729281789347619</c:v>
                </c:pt>
                <c:pt idx="80">
                  <c:v>2.1392012873579014</c:v>
                </c:pt>
                <c:pt idx="81">
                  <c:v>2.1067106334011854</c:v>
                </c:pt>
                <c:pt idx="82">
                  <c:v>2.0753557754827896</c:v>
                </c:pt>
                <c:pt idx="83">
                  <c:v>2.0450433012830809</c:v>
                </c:pt>
                <c:pt idx="84">
                  <c:v>2.0156864177963101</c:v>
                </c:pt>
                <c:pt idx="85">
                  <c:v>1.9872046082066794</c:v>
                </c:pt>
                <c:pt idx="86">
                  <c:v>1.9595233343669334</c:v>
                </c:pt>
                <c:pt idx="87">
                  <c:v>1.9325737688062941</c:v>
                </c:pt>
                <c:pt idx="88">
                  <c:v>1.9062925443878871</c:v>
                </c:pt>
                <c:pt idx="89">
                  <c:v>1.8806215131195265</c:v>
                </c:pt>
                <c:pt idx="90">
                  <c:v>1.8555075083224002</c:v>
                </c:pt>
                <c:pt idx="91">
                  <c:v>1.8309021064896471</c:v>
                </c:pt>
                <c:pt idx="92">
                  <c:v>1.8067613868150252</c:v>
                </c:pt>
                <c:pt idx="93">
                  <c:v>1.7830456876226877</c:v>
                </c:pt>
                <c:pt idx="94">
                  <c:v>1.7597193598517307</c:v>
                </c:pt>
                <c:pt idx="95">
                  <c:v>1.736750518403767</c:v>
                </c:pt>
                <c:pt idx="96">
                  <c:v>1.7141107926004127</c:v>
                </c:pt>
                <c:pt idx="97">
                  <c:v>1.6917750772611186</c:v>
                </c:pt>
                <c:pt idx="98">
                  <c:v>1.6697212860407995</c:v>
                </c:pt>
                <c:pt idx="99">
                  <c:v>1.6479301086885612</c:v>
                </c:pt>
                <c:pt idx="100">
                  <c:v>1.6263847738316977</c:v>
                </c:pt>
                <c:pt idx="101">
                  <c:v>1.6050708187745304</c:v>
                </c:pt>
                <c:pt idx="102">
                  <c:v>1.5839758676455484</c:v>
                </c:pt>
                <c:pt idx="103">
                  <c:v>1.5630894190458104</c:v>
                </c:pt>
                <c:pt idx="104">
                  <c:v>1.5424026441562859</c:v>
                </c:pt>
                <c:pt idx="105">
                  <c:v>1.5219081960617002</c:v>
                </c:pt>
                <c:pt idx="106">
                  <c:v>1.5016000308516022</c:v>
                </c:pt>
                <c:pt idx="107">
                  <c:v>1.4814732408696003</c:v>
                </c:pt>
                <c:pt idx="108">
                  <c:v>1.4615239003046883</c:v>
                </c:pt>
                <c:pt idx="109">
                  <c:v>1.4417489231560048</c:v>
                </c:pt>
                <c:pt idx="110">
                  <c:v>1.4221459334566542</c:v>
                </c:pt>
                <c:pt idx="111">
                  <c:v>1.402713147514276</c:v>
                </c:pt>
                <c:pt idx="112">
                  <c:v>1.3834492678157415</c:v>
                </c:pt>
                <c:pt idx="113">
                  <c:v>1.3643533881514933</c:v>
                </c:pt>
                <c:pt idx="114">
                  <c:v>1.3454249094395405</c:v>
                </c:pt>
                <c:pt idx="115">
                  <c:v>1.3266634656709073</c:v>
                </c:pt>
                <c:pt idx="116">
                  <c:v>1.3080688593544927</c:v>
                </c:pt>
                <c:pt idx="117">
                  <c:v>1.2896410058097481</c:v>
                </c:pt>
                <c:pt idx="118">
                  <c:v>1.2713798856387097</c:v>
                </c:pt>
                <c:pt idx="119">
                  <c:v>1.2532855047025329</c:v>
                </c:pt>
                <c:pt idx="120">
                  <c:v>1.23535786093198</c:v>
                </c:pt>
                <c:pt idx="121">
                  <c:v>1.2175969173131254</c:v>
                </c:pt>
                <c:pt idx="122">
                  <c:v>1.2000025804085392</c:v>
                </c:pt>
                <c:pt idx="123">
                  <c:v>1.1825746837996243</c:v>
                </c:pt>
                <c:pt idx="124">
                  <c:v>1.1653129758645688</c:v>
                </c:pt>
                <c:pt idx="125">
                  <c:v>1.1482171113400044</c:v>
                </c:pt>
                <c:pt idx="126">
                  <c:v>1.1312866461495834</c:v>
                </c:pt>
                <c:pt idx="127">
                  <c:v>1.1145210350199632</c:v>
                </c:pt>
                <c:pt idx="128">
                  <c:v>1.0979196314430766</c:v>
                </c:pt>
                <c:pt idx="129">
                  <c:v>1.0814816895813424</c:v>
                </c:pt>
                <c:pt idx="130">
                  <c:v>-0.55144697504963158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09-42D4-BF88-F082717E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4"/>
          <c:min val="-8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4"/>
          <c:min val="-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'[1]Chart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marker>
            <c:symbol val="none"/>
          </c:marker>
          <c:cat>
            <c:numRef>
              <c:f>'[1]Chart 2 - Real rate gaps'!$A$3:$A$312</c:f>
              <c:numCache>
                <c:formatCode>General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'[1]Chart 2 - Real rate gaps'!$H$3:$H$312</c:f>
              <c:numCache>
                <c:formatCode>General</c:formatCode>
                <c:ptCount val="310"/>
                <c:pt idx="52">
                  <c:v>0.98414473335785013</c:v>
                </c:pt>
                <c:pt idx="53">
                  <c:v>-2.1797772542855105</c:v>
                </c:pt>
                <c:pt idx="54">
                  <c:v>1.468384795688729</c:v>
                </c:pt>
                <c:pt idx="55">
                  <c:v>1.193238087921868</c:v>
                </c:pt>
                <c:pt idx="56">
                  <c:v>2.1195851297584398</c:v>
                </c:pt>
                <c:pt idx="57">
                  <c:v>2.3952092964565388</c:v>
                </c:pt>
                <c:pt idx="58">
                  <c:v>1.710292573759562</c:v>
                </c:pt>
                <c:pt idx="59">
                  <c:v>-0.93240227340706294</c:v>
                </c:pt>
                <c:pt idx="60">
                  <c:v>-0.11940061218412001</c:v>
                </c:pt>
                <c:pt idx="61">
                  <c:v>-0.89514751608234611</c:v>
                </c:pt>
                <c:pt idx="62">
                  <c:v>0.482199797799017</c:v>
                </c:pt>
                <c:pt idx="63">
                  <c:v>0.22471560753106012</c:v>
                </c:pt>
                <c:pt idx="64">
                  <c:v>0.36163635484777712</c:v>
                </c:pt>
                <c:pt idx="65">
                  <c:v>-0.15799689942895001</c:v>
                </c:pt>
                <c:pt idx="66">
                  <c:v>-0.42785808261622016</c:v>
                </c:pt>
                <c:pt idx="67">
                  <c:v>-0.14715322276986997</c:v>
                </c:pt>
                <c:pt idx="68">
                  <c:v>-1.7778847719468203</c:v>
                </c:pt>
                <c:pt idx="69">
                  <c:v>-3.6465354068123603</c:v>
                </c:pt>
                <c:pt idx="70">
                  <c:v>0.47667956425771996</c:v>
                </c:pt>
                <c:pt idx="71">
                  <c:v>0.77878228428613006</c:v>
                </c:pt>
                <c:pt idx="72">
                  <c:v>-0.86563229914751005</c:v>
                </c:pt>
                <c:pt idx="73">
                  <c:v>-0.72063711678294018</c:v>
                </c:pt>
                <c:pt idx="74">
                  <c:v>0.3722227399095801</c:v>
                </c:pt>
                <c:pt idx="75">
                  <c:v>8.9912897125139946E-2</c:v>
                </c:pt>
                <c:pt idx="76">
                  <c:v>0.44033004928990005</c:v>
                </c:pt>
                <c:pt idx="77">
                  <c:v>-0.32810694127411999</c:v>
                </c:pt>
                <c:pt idx="78">
                  <c:v>-1.6233743187093599</c:v>
                </c:pt>
                <c:pt idx="79">
                  <c:v>-2.2901335934570599</c:v>
                </c:pt>
                <c:pt idx="80">
                  <c:v>1.889472523492145</c:v>
                </c:pt>
                <c:pt idx="81">
                  <c:v>1.5630713730897809</c:v>
                </c:pt>
                <c:pt idx="82">
                  <c:v>-0.56687469445414596</c:v>
                </c:pt>
                <c:pt idx="83">
                  <c:v>-0.31556641266184299</c:v>
                </c:pt>
                <c:pt idx="84">
                  <c:v>0.60662682307437699</c:v>
                </c:pt>
                <c:pt idx="85">
                  <c:v>-2.4787626831008405</c:v>
                </c:pt>
                <c:pt idx="86">
                  <c:v>-1.2172338415373898</c:v>
                </c:pt>
                <c:pt idx="87">
                  <c:v>0.84860673985759094</c:v>
                </c:pt>
                <c:pt idx="88">
                  <c:v>-2.0264245911517196</c:v>
                </c:pt>
                <c:pt idx="89">
                  <c:v>-3.7046930276223797</c:v>
                </c:pt>
                <c:pt idx="90">
                  <c:v>-3.1066103205504998</c:v>
                </c:pt>
                <c:pt idx="91">
                  <c:v>-5.1834509248519698</c:v>
                </c:pt>
                <c:pt idx="92">
                  <c:v>-2.7508326695602703</c:v>
                </c:pt>
                <c:pt idx="93">
                  <c:v>1.0372342659121401</c:v>
                </c:pt>
                <c:pt idx="94">
                  <c:v>1.4525302940525118</c:v>
                </c:pt>
                <c:pt idx="95">
                  <c:v>1.910138110324695</c:v>
                </c:pt>
                <c:pt idx="96">
                  <c:v>4.1065231671390512</c:v>
                </c:pt>
                <c:pt idx="97">
                  <c:v>2.4652834134829229</c:v>
                </c:pt>
                <c:pt idx="98">
                  <c:v>1.4074272950954261</c:v>
                </c:pt>
                <c:pt idx="99">
                  <c:v>9.148722908007989E-2</c:v>
                </c:pt>
                <c:pt idx="100">
                  <c:v>0.43895531668617704</c:v>
                </c:pt>
                <c:pt idx="101">
                  <c:v>-0.21473409051547998</c:v>
                </c:pt>
                <c:pt idx="102">
                  <c:v>1.2480661422299872</c:v>
                </c:pt>
                <c:pt idx="103">
                  <c:v>1.2240530421200231</c:v>
                </c:pt>
                <c:pt idx="104">
                  <c:v>0.17938966216220997</c:v>
                </c:pt>
                <c:pt idx="105">
                  <c:v>-1.7279990506786698</c:v>
                </c:pt>
                <c:pt idx="106">
                  <c:v>-3.5849941803687306</c:v>
                </c:pt>
                <c:pt idx="107">
                  <c:v>-3.5749425523261502</c:v>
                </c:pt>
                <c:pt idx="108">
                  <c:v>-2.7170000062240103</c:v>
                </c:pt>
                <c:pt idx="109">
                  <c:v>-3.8093930088335997</c:v>
                </c:pt>
                <c:pt idx="110">
                  <c:v>-4.6354319743313104</c:v>
                </c:pt>
                <c:pt idx="111">
                  <c:v>2.3608444143551637</c:v>
                </c:pt>
                <c:pt idx="112">
                  <c:v>6.0173865661025099</c:v>
                </c:pt>
                <c:pt idx="113">
                  <c:v>5.0363778247585493</c:v>
                </c:pt>
                <c:pt idx="114">
                  <c:v>2.2825796852181268</c:v>
                </c:pt>
                <c:pt idx="115">
                  <c:v>3.2119860111006844</c:v>
                </c:pt>
                <c:pt idx="116">
                  <c:v>1.2153955706889221</c:v>
                </c:pt>
                <c:pt idx="117">
                  <c:v>2.4552468162739243</c:v>
                </c:pt>
                <c:pt idx="118">
                  <c:v>1.284273510030165</c:v>
                </c:pt>
                <c:pt idx="119">
                  <c:v>4.4287462596343996</c:v>
                </c:pt>
                <c:pt idx="120">
                  <c:v>3.8339751227663803</c:v>
                </c:pt>
                <c:pt idx="121">
                  <c:v>1.1537742104370237</c:v>
                </c:pt>
                <c:pt idx="122">
                  <c:v>1.873421250408192</c:v>
                </c:pt>
                <c:pt idx="123">
                  <c:v>-0.51743151446334457</c:v>
                </c:pt>
                <c:pt idx="124">
                  <c:v>1.8086997829108831</c:v>
                </c:pt>
                <c:pt idx="125">
                  <c:v>-0.28173859180738203</c:v>
                </c:pt>
                <c:pt idx="126">
                  <c:v>1.5616890337792713</c:v>
                </c:pt>
                <c:pt idx="127">
                  <c:v>-0.37363224037524034</c:v>
                </c:pt>
                <c:pt idx="128">
                  <c:v>-1.2631999661233597</c:v>
                </c:pt>
                <c:pt idx="129">
                  <c:v>0.55965829862079008</c:v>
                </c:pt>
                <c:pt idx="130">
                  <c:v>-2.3561686908513799</c:v>
                </c:pt>
                <c:pt idx="131">
                  <c:v>-4.3278299293838298</c:v>
                </c:pt>
                <c:pt idx="132">
                  <c:v>-2.6124878109862406</c:v>
                </c:pt>
                <c:pt idx="133">
                  <c:v>2.5307476928747801</c:v>
                </c:pt>
                <c:pt idx="134">
                  <c:v>3.0437681712478044</c:v>
                </c:pt>
                <c:pt idx="135">
                  <c:v>-4.7573405917734792</c:v>
                </c:pt>
                <c:pt idx="136">
                  <c:v>-2.6975646714617305</c:v>
                </c:pt>
                <c:pt idx="137">
                  <c:v>-3.3839179176497289</c:v>
                </c:pt>
                <c:pt idx="138">
                  <c:v>1.4989722376464805</c:v>
                </c:pt>
                <c:pt idx="139">
                  <c:v>4.8158602300541</c:v>
                </c:pt>
                <c:pt idx="140">
                  <c:v>2.2838374948992808</c:v>
                </c:pt>
                <c:pt idx="141">
                  <c:v>0.68107691173243978</c:v>
                </c:pt>
                <c:pt idx="142">
                  <c:v>1.9708770791925398</c:v>
                </c:pt>
                <c:pt idx="143">
                  <c:v>4.6888329198896033</c:v>
                </c:pt>
                <c:pt idx="144">
                  <c:v>5.3785944824408602</c:v>
                </c:pt>
                <c:pt idx="145">
                  <c:v>2.2281196458505197</c:v>
                </c:pt>
                <c:pt idx="146">
                  <c:v>0.53943043464956997</c:v>
                </c:pt>
                <c:pt idx="147">
                  <c:v>1.50696213120982</c:v>
                </c:pt>
                <c:pt idx="148">
                  <c:v>1.1144199677714197</c:v>
                </c:pt>
                <c:pt idx="149">
                  <c:v>0.53093984760159962</c:v>
                </c:pt>
                <c:pt idx="150">
                  <c:v>1.2632909453736199</c:v>
                </c:pt>
                <c:pt idx="151">
                  <c:v>2.9389691533642299</c:v>
                </c:pt>
                <c:pt idx="152">
                  <c:v>1.9368601602989099</c:v>
                </c:pt>
                <c:pt idx="153">
                  <c:v>3.1595931895403799</c:v>
                </c:pt>
                <c:pt idx="154">
                  <c:v>2.2468193373919099</c:v>
                </c:pt>
                <c:pt idx="155">
                  <c:v>1.7655195715049401</c:v>
                </c:pt>
                <c:pt idx="156">
                  <c:v>-0.73161596291687037</c:v>
                </c:pt>
                <c:pt idx="157">
                  <c:v>1.87264153437304</c:v>
                </c:pt>
                <c:pt idx="158">
                  <c:v>-0.8321059219258804</c:v>
                </c:pt>
                <c:pt idx="159">
                  <c:v>0.15163317983508007</c:v>
                </c:pt>
                <c:pt idx="160">
                  <c:v>-2.5324868072413498</c:v>
                </c:pt>
                <c:pt idx="161">
                  <c:v>-1.7914534100077697</c:v>
                </c:pt>
                <c:pt idx="162">
                  <c:v>-0.79635085429526997</c:v>
                </c:pt>
                <c:pt idx="163">
                  <c:v>-0.49025829266692034</c:v>
                </c:pt>
                <c:pt idx="164">
                  <c:v>-1.2668424582096796</c:v>
                </c:pt>
                <c:pt idx="165">
                  <c:v>-0.55162007684933023</c:v>
                </c:pt>
                <c:pt idx="166">
                  <c:v>-1.5124304565019102</c:v>
                </c:pt>
                <c:pt idx="167">
                  <c:v>-2.6349536911947409</c:v>
                </c:pt>
                <c:pt idx="168">
                  <c:v>-3.1771056687062105</c:v>
                </c:pt>
                <c:pt idx="169">
                  <c:v>-2.5841103635094704</c:v>
                </c:pt>
                <c:pt idx="170">
                  <c:v>-1.3313523389840096</c:v>
                </c:pt>
                <c:pt idx="171">
                  <c:v>-1.5734430046801302</c:v>
                </c:pt>
                <c:pt idx="172">
                  <c:v>-4.1850455817543093</c:v>
                </c:pt>
                <c:pt idx="173">
                  <c:v>-1.6606195335911504</c:v>
                </c:pt>
                <c:pt idx="174">
                  <c:v>-1.0534807121421803</c:v>
                </c:pt>
                <c:pt idx="175">
                  <c:v>-1.0645194547201502</c:v>
                </c:pt>
                <c:pt idx="176">
                  <c:v>1.6410705528313303</c:v>
                </c:pt>
                <c:pt idx="177">
                  <c:v>0.55796510423661005</c:v>
                </c:pt>
                <c:pt idx="178">
                  <c:v>0.75712200802049989</c:v>
                </c:pt>
                <c:pt idx="179">
                  <c:v>1.205145540402992</c:v>
                </c:pt>
                <c:pt idx="180">
                  <c:v>0.45754435459378606</c:v>
                </c:pt>
                <c:pt idx="181">
                  <c:v>0.41285589827651503</c:v>
                </c:pt>
                <c:pt idx="182">
                  <c:v>0.80030737531223006</c:v>
                </c:pt>
                <c:pt idx="183">
                  <c:v>1.9658766180797069</c:v>
                </c:pt>
                <c:pt idx="184">
                  <c:v>0.61677935105116799</c:v>
                </c:pt>
                <c:pt idx="185">
                  <c:v>-1.1414202191482368</c:v>
                </c:pt>
                <c:pt idx="186">
                  <c:v>-1.9860236993252258</c:v>
                </c:pt>
                <c:pt idx="187">
                  <c:v>0.90633657608353102</c:v>
                </c:pt>
                <c:pt idx="188">
                  <c:v>-0.36537380753235105</c:v>
                </c:pt>
                <c:pt idx="189">
                  <c:v>-0.65416195496191021</c:v>
                </c:pt>
                <c:pt idx="190">
                  <c:v>-1.0771828187864303</c:v>
                </c:pt>
                <c:pt idx="191">
                  <c:v>-1.9740508295493804</c:v>
                </c:pt>
                <c:pt idx="192">
                  <c:v>-0.15587140520366027</c:v>
                </c:pt>
                <c:pt idx="193">
                  <c:v>0.78449268276053008</c:v>
                </c:pt>
                <c:pt idx="194">
                  <c:v>-3.1896987126419862E-2</c:v>
                </c:pt>
                <c:pt idx="195">
                  <c:v>0.8200813423877702</c:v>
                </c:pt>
                <c:pt idx="196">
                  <c:v>1.7757383128322002</c:v>
                </c:pt>
                <c:pt idx="197">
                  <c:v>-0.75193183080612958</c:v>
                </c:pt>
                <c:pt idx="198">
                  <c:v>-1.3020599847104997</c:v>
                </c:pt>
                <c:pt idx="199">
                  <c:v>-1.0466401205129698</c:v>
                </c:pt>
                <c:pt idx="200">
                  <c:v>-0.63683637273752991</c:v>
                </c:pt>
                <c:pt idx="201">
                  <c:v>-1.2036156607599198</c:v>
                </c:pt>
                <c:pt idx="202">
                  <c:v>-1.6193994440178696</c:v>
                </c:pt>
                <c:pt idx="203">
                  <c:v>-1.3864476021272703</c:v>
                </c:pt>
                <c:pt idx="204">
                  <c:v>0.70672008836912026</c:v>
                </c:pt>
                <c:pt idx="205">
                  <c:v>0.33521614941841005</c:v>
                </c:pt>
                <c:pt idx="206">
                  <c:v>4.320940604861967E-2</c:v>
                </c:pt>
                <c:pt idx="207">
                  <c:v>-1.1725912033679498</c:v>
                </c:pt>
                <c:pt idx="208">
                  <c:v>0.37542250438345004</c:v>
                </c:pt>
                <c:pt idx="209">
                  <c:v>-0.47930932050533004</c:v>
                </c:pt>
                <c:pt idx="210">
                  <c:v>-9.8176827850680048E-2</c:v>
                </c:pt>
                <c:pt idx="211">
                  <c:v>-1.5430771434914403</c:v>
                </c:pt>
                <c:pt idx="212">
                  <c:v>-5.8558416052500988</c:v>
                </c:pt>
                <c:pt idx="213">
                  <c:v>-2.6030344989399898</c:v>
                </c:pt>
                <c:pt idx="214">
                  <c:v>-2.87928918966597</c:v>
                </c:pt>
                <c:pt idx="215">
                  <c:v>-3.01383346730226</c:v>
                </c:pt>
                <c:pt idx="216">
                  <c:v>-3.6975750053317302</c:v>
                </c:pt>
                <c:pt idx="217">
                  <c:v>-2.857982332910014E-2</c:v>
                </c:pt>
                <c:pt idx="218">
                  <c:v>0.44191393484732</c:v>
                </c:pt>
                <c:pt idx="219">
                  <c:v>0.22040445059704733</c:v>
                </c:pt>
                <c:pt idx="220">
                  <c:v>2.1705432396683801</c:v>
                </c:pt>
                <c:pt idx="221">
                  <c:v>-0.9437766494192481</c:v>
                </c:pt>
                <c:pt idx="222">
                  <c:v>-1.657221449170825</c:v>
                </c:pt>
                <c:pt idx="223">
                  <c:v>0.99500672929977596</c:v>
                </c:pt>
                <c:pt idx="224">
                  <c:v>7.6826619188630985E-2</c:v>
                </c:pt>
                <c:pt idx="225">
                  <c:v>1.5804335039680359</c:v>
                </c:pt>
                <c:pt idx="226">
                  <c:v>2.3954619454736759</c:v>
                </c:pt>
                <c:pt idx="227">
                  <c:v>0.77157316712452495</c:v>
                </c:pt>
                <c:pt idx="228">
                  <c:v>0.29201098584318985</c:v>
                </c:pt>
                <c:pt idx="229">
                  <c:v>1.7471569250027101</c:v>
                </c:pt>
                <c:pt idx="230">
                  <c:v>6.3881530917140994E-2</c:v>
                </c:pt>
                <c:pt idx="231">
                  <c:v>-1.1897509628191592</c:v>
                </c:pt>
                <c:pt idx="232">
                  <c:v>0.9964976972918449</c:v>
                </c:pt>
                <c:pt idx="233">
                  <c:v>-1.8793298522223238</c:v>
                </c:pt>
                <c:pt idx="234">
                  <c:v>-1.9836767961692401</c:v>
                </c:pt>
                <c:pt idx="235">
                  <c:v>-1.77474449926543</c:v>
                </c:pt>
                <c:pt idx="236">
                  <c:v>-2.5167109333638504</c:v>
                </c:pt>
                <c:pt idx="237">
                  <c:v>-3.2301800117091197</c:v>
                </c:pt>
                <c:pt idx="238">
                  <c:v>-3.4950032396955195</c:v>
                </c:pt>
                <c:pt idx="239">
                  <c:v>-4.7767993772227708</c:v>
                </c:pt>
                <c:pt idx="240">
                  <c:v>-3.8555229213202695</c:v>
                </c:pt>
                <c:pt idx="241">
                  <c:v>-1.5095726219719099</c:v>
                </c:pt>
                <c:pt idx="242">
                  <c:v>-2.67625099914732</c:v>
                </c:pt>
                <c:pt idx="243">
                  <c:v>-3.1966486425088201</c:v>
                </c:pt>
                <c:pt idx="244">
                  <c:v>-1.0901987979191101</c:v>
                </c:pt>
                <c:pt idx="245">
                  <c:v>-0.416267492337349</c:v>
                </c:pt>
                <c:pt idx="246">
                  <c:v>1.4298248373521103</c:v>
                </c:pt>
                <c:pt idx="247">
                  <c:v>2.0514698033665688</c:v>
                </c:pt>
                <c:pt idx="248">
                  <c:v>3.3327446245504415</c:v>
                </c:pt>
                <c:pt idx="249">
                  <c:v>4.6152088357756398</c:v>
                </c:pt>
                <c:pt idx="250">
                  <c:v>3.3391349989541093</c:v>
                </c:pt>
                <c:pt idx="251">
                  <c:v>4.7749651174248804</c:v>
                </c:pt>
                <c:pt idx="252">
                  <c:v>2.4250702881077997</c:v>
                </c:pt>
                <c:pt idx="253">
                  <c:v>0.95322764715276009</c:v>
                </c:pt>
                <c:pt idx="254">
                  <c:v>0.843519979203739</c:v>
                </c:pt>
                <c:pt idx="255">
                  <c:v>2.3569151485534499</c:v>
                </c:pt>
                <c:pt idx="256">
                  <c:v>0.33473927994752994</c:v>
                </c:pt>
                <c:pt idx="257">
                  <c:v>1.1731850338928498</c:v>
                </c:pt>
                <c:pt idx="258">
                  <c:v>1.4459812448716902</c:v>
                </c:pt>
                <c:pt idx="259">
                  <c:v>0.32890183871032996</c:v>
                </c:pt>
                <c:pt idx="260">
                  <c:v>-0.19382837919766005</c:v>
                </c:pt>
                <c:pt idx="261">
                  <c:v>0.49948557001905991</c:v>
                </c:pt>
                <c:pt idx="262">
                  <c:v>-0.31059165183304005</c:v>
                </c:pt>
                <c:pt idx="263">
                  <c:v>-0.51110937776614207</c:v>
                </c:pt>
                <c:pt idx="264">
                  <c:v>1.3710909220702199</c:v>
                </c:pt>
                <c:pt idx="265">
                  <c:v>1.3401017404600999</c:v>
                </c:pt>
                <c:pt idx="266">
                  <c:v>2.2596980172286001</c:v>
                </c:pt>
                <c:pt idx="267">
                  <c:v>3.0688812699527301</c:v>
                </c:pt>
                <c:pt idx="268">
                  <c:v>1.7657316207118201</c:v>
                </c:pt>
                <c:pt idx="269">
                  <c:v>0.73067141326162988</c:v>
                </c:pt>
                <c:pt idx="270">
                  <c:v>1.3631865118303099</c:v>
                </c:pt>
                <c:pt idx="271">
                  <c:v>-0.58752738599887389</c:v>
                </c:pt>
                <c:pt idx="272">
                  <c:v>0.93936508303762001</c:v>
                </c:pt>
                <c:pt idx="273">
                  <c:v>0.77365892570047978</c:v>
                </c:pt>
                <c:pt idx="274">
                  <c:v>0.28829115357928004</c:v>
                </c:pt>
                <c:pt idx="275">
                  <c:v>8.9917591777251005E-2</c:v>
                </c:pt>
                <c:pt idx="276">
                  <c:v>-0.33147194671201902</c:v>
                </c:pt>
                <c:pt idx="277">
                  <c:v>1.436813812855009E-2</c:v>
                </c:pt>
                <c:pt idx="278">
                  <c:v>0.29277298036206001</c:v>
                </c:pt>
                <c:pt idx="279">
                  <c:v>0.98753333189160997</c:v>
                </c:pt>
                <c:pt idx="280">
                  <c:v>0.10070031714610506</c:v>
                </c:pt>
                <c:pt idx="281">
                  <c:v>-0.42768824316353921</c:v>
                </c:pt>
                <c:pt idx="282">
                  <c:v>0.52202035597698493</c:v>
                </c:pt>
                <c:pt idx="283">
                  <c:v>0.60311824641968292</c:v>
                </c:pt>
                <c:pt idx="284">
                  <c:v>-1.04102407261045</c:v>
                </c:pt>
                <c:pt idx="285">
                  <c:v>-0.86116043604943704</c:v>
                </c:pt>
                <c:pt idx="286">
                  <c:v>-0.401559846101257</c:v>
                </c:pt>
                <c:pt idx="287">
                  <c:v>-1.5334577343366802</c:v>
                </c:pt>
                <c:pt idx="288">
                  <c:v>0.11776897157697408</c:v>
                </c:pt>
                <c:pt idx="289">
                  <c:v>1.0712778653846569</c:v>
                </c:pt>
                <c:pt idx="290">
                  <c:v>-0.58220934313516393</c:v>
                </c:pt>
                <c:pt idx="291">
                  <c:v>-2.1130933988200482</c:v>
                </c:pt>
                <c:pt idx="292">
                  <c:v>2.413176286692952</c:v>
                </c:pt>
                <c:pt idx="293">
                  <c:v>3.5738346323497847</c:v>
                </c:pt>
                <c:pt idx="294">
                  <c:v>4.3456476462262899</c:v>
                </c:pt>
                <c:pt idx="295">
                  <c:v>4.2414859382235903</c:v>
                </c:pt>
                <c:pt idx="296">
                  <c:v>3.0466498467858001</c:v>
                </c:pt>
                <c:pt idx="297">
                  <c:v>0.47223394659673978</c:v>
                </c:pt>
                <c:pt idx="298">
                  <c:v>0.32617072805877978</c:v>
                </c:pt>
                <c:pt idx="299">
                  <c:v>-2.0148795728032902</c:v>
                </c:pt>
                <c:pt idx="300">
                  <c:v>-2.9433579919864798</c:v>
                </c:pt>
                <c:pt idx="301">
                  <c:v>-2.9074294221101429</c:v>
                </c:pt>
                <c:pt idx="302">
                  <c:v>-2.0546854180596319</c:v>
                </c:pt>
                <c:pt idx="303">
                  <c:v>-1.497809317078338</c:v>
                </c:pt>
                <c:pt idx="304">
                  <c:v>-4.6519307768690297</c:v>
                </c:pt>
                <c:pt idx="305">
                  <c:v>3.5636963805099064E-3</c:v>
                </c:pt>
                <c:pt idx="306">
                  <c:v>-0.40797127054457993</c:v>
                </c:pt>
                <c:pt idx="307">
                  <c:v>0.64987252235138993</c:v>
                </c:pt>
                <c:pt idx="308">
                  <c:v>2.07558326790492</c:v>
                </c:pt>
                <c:pt idx="309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A-46BA-8E79-448E9AF6134A}"/>
            </c:ext>
          </c:extLst>
        </c:ser>
        <c:ser>
          <c:idx val="0"/>
          <c:order val="1"/>
          <c:tx>
            <c:strRef>
              <c:f>'[1]Chart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marker>
            <c:symbol val="none"/>
          </c:marker>
          <c:val>
            <c:numRef>
              <c:f>'[1]Chart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A-46BA-8E79-448E9AF61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catAx>
        <c:axId val="1774547792"/>
        <c:scaling>
          <c:orientation val="minMax"/>
          <c:max val="925"/>
          <c:min val="63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Algn val="ctr"/>
        <c:lblOffset val="100"/>
        <c:tickLblSkip val="12"/>
        <c:noMultiLvlLbl val="0"/>
      </c:cat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2-43C2-B924-F234F947F925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2-43C2-B924-F234F947F925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2-43C2-B924-F234F947F925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82-43C2-B924-F234F947F925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82-43C2-B924-F234F947F925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82-43C2-B924-F234F947F925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2-43C2-B924-F234F947F925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82-43C2-B924-F234F947F925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82-43C2-B924-F234F947F925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82-43C2-B924-F234F947F925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82-43C2-B924-F234F947F925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82-43C2-B924-F234F947F925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82-43C2-B924-F234F947F925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82-43C2-B924-F234F947F925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82-43C2-B924-F234F947F925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82-43C2-B924-F234F947F925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82-43C2-B924-F234F947F925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82-43C2-B924-F234F947F925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82-43C2-B924-F234F947F925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82-43C2-B924-F234F947F925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82-43C2-B924-F234F947F925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82-43C2-B924-F234F947F925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82-43C2-B924-F234F947F925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B82-43C2-B924-F234F947F925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82-43C2-B924-F234F947F925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4B82-43C2-B924-F234F947F925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82-43C2-B924-F234F947F925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82-43C2-B924-F234F947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3-4BB6-8BFD-DAA4EE7DDC08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83-4BB6-8BFD-DAA4EE7DDC08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83-4BB6-8BFD-DAA4EE7DDC08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83-4BB6-8BFD-DAA4EE7DDC08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83-4BB6-8BFD-DAA4EE7DDC08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83-4BB6-8BFD-DAA4EE7DDC08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83-4BB6-8BFD-DAA4EE7DDC08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83-4BB6-8BFD-DAA4EE7DDC08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83-4BB6-8BFD-DAA4EE7DDC08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83-4BB6-8BFD-DAA4EE7DDC08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83-4BB6-8BFD-DAA4EE7DDC08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83-4BB6-8BFD-DAA4EE7DDC08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83-4BB6-8BFD-DAA4EE7DDC08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83-4BB6-8BFD-DAA4EE7DDC08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83-4BB6-8BFD-DAA4EE7DDC08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83-4BB6-8BFD-DAA4EE7DDC08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83-4BB6-8BFD-DAA4EE7DDC08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83-4BB6-8BFD-DAA4EE7DDC08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83-4BB6-8BFD-DAA4EE7DDC08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83-4BB6-8BFD-DAA4EE7DDC08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83-4BB6-8BFD-DAA4EE7DDC08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83-4BB6-8BFD-DAA4EE7DDC08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83-4BB6-8BFD-DAA4EE7DDC08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83-4BB6-8BFD-DAA4EE7DDC08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83-4BB6-8BFD-DAA4EE7DDC08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83-4BB6-8BFD-DAA4EE7DDC08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83-4BB6-8BFD-DAA4EE7DDC08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83-4BB6-8BFD-DAA4EE7DD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B-443F-9158-5AA742E34EE0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B-443F-9158-5AA742E34EE0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4B-443F-9158-5AA742E34EE0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4B-443F-9158-5AA742E34EE0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4B-443F-9158-5AA742E34EE0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4B-443F-9158-5AA742E34EE0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4B-443F-9158-5AA742E34EE0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4B-443F-9158-5AA742E34EE0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4B-443F-9158-5AA742E34EE0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4B-443F-9158-5AA742E34EE0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4B-443F-9158-5AA742E34EE0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4B-443F-9158-5AA742E34EE0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4B-443F-9158-5AA742E34EE0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4B-443F-9158-5AA742E34EE0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4B-443F-9158-5AA742E34EE0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4B-443F-9158-5AA742E34EE0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4B-443F-9158-5AA742E34EE0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4B-443F-9158-5AA742E34EE0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4B-443F-9158-5AA742E34EE0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4B-443F-9158-5AA742E34EE0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4B-443F-9158-5AA742E34EE0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4B-443F-9158-5AA742E34EE0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4B-443F-9158-5AA742E34EE0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4B-443F-9158-5AA742E34EE0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4B-443F-9158-5AA742E34EE0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4B-443F-9158-5AA742E34EE0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4B-443F-9158-5AA742E34EE0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4B-443F-9158-5AA742E34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58"/>
          <c:min val="3944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4-46D1-B642-874A07321FBD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4-46D1-B642-874A07321FBD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A4-46D1-B642-874A07321FBD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A4-46D1-B642-874A07321FBD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A4-46D1-B642-874A07321FBD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A4-46D1-B642-874A07321FBD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A4-46D1-B642-874A07321FBD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A4-46D1-B642-874A07321FBD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A4-46D1-B642-874A07321FBD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A4-46D1-B642-874A07321FBD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A4-46D1-B642-874A07321FBD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A4-46D1-B642-874A07321FBD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A4-46D1-B642-874A07321FBD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6A4-46D1-B642-874A07321FBD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A4-46D1-B642-874A07321FBD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6A4-46D1-B642-874A07321FBD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6A4-46D1-B642-874A07321FBD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6A4-46D1-B642-874A07321FBD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6A4-46D1-B642-874A07321FBD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6A4-46D1-B642-874A07321FBD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6A4-46D1-B642-874A07321FBD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6A4-46D1-B642-874A07321FBD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6A4-46D1-B642-874A07321FBD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6A4-46D1-B642-874A07321FBD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6A4-46D1-B642-874A07321FBD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46A4-46D1-B642-874A07321FBD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6A4-46D1-B642-874A07321FBD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 (APR)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6A4-46D1-B642-874A07321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944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EA Natural Rate of Interest (r*) with and without Forward Guidance, 1999–2024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1 -panel 2 - spreads'!$A$2:$A$260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1 -panel 2 - spreads'!$B$2:$B$260</c:f>
              <c:numCache>
                <c:formatCode>General</c:formatCode>
                <c:ptCount val="259"/>
                <c:pt idx="118">
                  <c:v>9.4783333333332331E-2</c:v>
                </c:pt>
                <c:pt idx="119">
                  <c:v>0.11169166666666497</c:v>
                </c:pt>
                <c:pt idx="120">
                  <c:v>0.12367499999999998</c:v>
                </c:pt>
                <c:pt idx="121">
                  <c:v>0.1447833333333326</c:v>
                </c:pt>
                <c:pt idx="122">
                  <c:v>0.11433333333333251</c:v>
                </c:pt>
                <c:pt idx="123">
                  <c:v>9.1025000000000134E-2</c:v>
                </c:pt>
                <c:pt idx="124">
                  <c:v>0.10088333333333255</c:v>
                </c:pt>
                <c:pt idx="125">
                  <c:v>5.9059102380504935E-2</c:v>
                </c:pt>
                <c:pt idx="126">
                  <c:v>-6.2447209157462602E-2</c:v>
                </c:pt>
                <c:pt idx="127">
                  <c:v>-9.5479438812517525E-2</c:v>
                </c:pt>
                <c:pt idx="128">
                  <c:v>3.665068754197498E-2</c:v>
                </c:pt>
                <c:pt idx="129">
                  <c:v>8.9716973934724997E-2</c:v>
                </c:pt>
                <c:pt idx="130">
                  <c:v>0.1608327397927849</c:v>
                </c:pt>
                <c:pt idx="131">
                  <c:v>0.16312210722627252</c:v>
                </c:pt>
                <c:pt idx="132">
                  <c:v>5.0534342429874979E-2</c:v>
                </c:pt>
                <c:pt idx="133">
                  <c:v>-6.6275929967447578E-2</c:v>
                </c:pt>
                <c:pt idx="134">
                  <c:v>-7.8429085336730098E-2</c:v>
                </c:pt>
                <c:pt idx="135">
                  <c:v>-0.18702049904900753</c:v>
                </c:pt>
                <c:pt idx="136">
                  <c:v>-0.19179554647532504</c:v>
                </c:pt>
                <c:pt idx="137">
                  <c:v>-0.12112460298671257</c:v>
                </c:pt>
                <c:pt idx="138">
                  <c:v>-6.7178043954212563E-2</c:v>
                </c:pt>
                <c:pt idx="139">
                  <c:v>4.4898755251139955E-2</c:v>
                </c:pt>
                <c:pt idx="140">
                  <c:v>0.17343541925830741</c:v>
                </c:pt>
                <c:pt idx="141">
                  <c:v>0.23892379122920993</c:v>
                </c:pt>
                <c:pt idx="142">
                  <c:v>0.2037836850578274</c:v>
                </c:pt>
                <c:pt idx="143">
                  <c:v>0.12410382644752982</c:v>
                </c:pt>
                <c:pt idx="144">
                  <c:v>8.3908333333332474E-2</c:v>
                </c:pt>
                <c:pt idx="145">
                  <c:v>6.6707754842052602E-2</c:v>
                </c:pt>
                <c:pt idx="146">
                  <c:v>7.8463631933774813E-2</c:v>
                </c:pt>
                <c:pt idx="147">
                  <c:v>0.12408738961779764</c:v>
                </c:pt>
                <c:pt idx="148">
                  <c:v>0.16037499999999993</c:v>
                </c:pt>
                <c:pt idx="149">
                  <c:v>0.23263915492249754</c:v>
                </c:pt>
                <c:pt idx="150">
                  <c:v>0.24565773693063497</c:v>
                </c:pt>
                <c:pt idx="151">
                  <c:v>0.24257409071171265</c:v>
                </c:pt>
                <c:pt idx="152">
                  <c:v>0.23643333333333261</c:v>
                </c:pt>
                <c:pt idx="153">
                  <c:v>0.450607520293</c:v>
                </c:pt>
                <c:pt idx="154">
                  <c:v>0.38839329121865496</c:v>
                </c:pt>
                <c:pt idx="155">
                  <c:v>0.31158672359517259</c:v>
                </c:pt>
                <c:pt idx="156">
                  <c:v>0.14438333333333242</c:v>
                </c:pt>
                <c:pt idx="157">
                  <c:v>0.10503286087569752</c:v>
                </c:pt>
                <c:pt idx="158">
                  <c:v>4.0506177079842498E-2</c:v>
                </c:pt>
                <c:pt idx="159">
                  <c:v>3.5290564770652511E-2</c:v>
                </c:pt>
                <c:pt idx="160">
                  <c:v>5.2549999999999986E-2</c:v>
                </c:pt>
                <c:pt idx="161">
                  <c:v>6.2208677496972564E-2</c:v>
                </c:pt>
                <c:pt idx="162">
                  <c:v>5.3158333333332308E-2</c:v>
                </c:pt>
                <c:pt idx="163">
                  <c:v>-1.2032704578385012E-2</c:v>
                </c:pt>
                <c:pt idx="164">
                  <c:v>-8.4324999999999983E-2</c:v>
                </c:pt>
                <c:pt idx="165">
                  <c:v>-6.1050480537114926E-2</c:v>
                </c:pt>
                <c:pt idx="166">
                  <c:v>-4.243541531008499E-2</c:v>
                </c:pt>
                <c:pt idx="167">
                  <c:v>-0.1372127679201175</c:v>
                </c:pt>
                <c:pt idx="168">
                  <c:v>-0.11017806190002244</c:v>
                </c:pt>
                <c:pt idx="169">
                  <c:v>-1.7212212691899431E-3</c:v>
                </c:pt>
                <c:pt idx="170">
                  <c:v>-0.13610717004701001</c:v>
                </c:pt>
                <c:pt idx="171">
                  <c:v>-8.8950832252877476E-2</c:v>
                </c:pt>
                <c:pt idx="172">
                  <c:v>-1.8563154223277478E-2</c:v>
                </c:pt>
                <c:pt idx="173">
                  <c:v>-1.9591408977697511E-2</c:v>
                </c:pt>
                <c:pt idx="174">
                  <c:v>-3.9684608615785044E-2</c:v>
                </c:pt>
                <c:pt idx="175">
                  <c:v>3.1453798252127463E-2</c:v>
                </c:pt>
                <c:pt idx="176">
                  <c:v>5.128333333333257E-2</c:v>
                </c:pt>
                <c:pt idx="177">
                  <c:v>5.8386505930912491E-2</c:v>
                </c:pt>
                <c:pt idx="178">
                  <c:v>2.6346474489880034E-2</c:v>
                </c:pt>
                <c:pt idx="179">
                  <c:v>0.11228902524336004</c:v>
                </c:pt>
                <c:pt idx="180">
                  <c:v>0.12429999999999997</c:v>
                </c:pt>
                <c:pt idx="181">
                  <c:v>0.15936748844524751</c:v>
                </c:pt>
                <c:pt idx="182">
                  <c:v>0.11393637573998999</c:v>
                </c:pt>
                <c:pt idx="183">
                  <c:v>6.9583333333332525E-2</c:v>
                </c:pt>
                <c:pt idx="184">
                  <c:v>3.9333333333333248E-2</c:v>
                </c:pt>
                <c:pt idx="185">
                  <c:v>1.5813401179722519E-2</c:v>
                </c:pt>
                <c:pt idx="186">
                  <c:v>-8.8250000000000273E-3</c:v>
                </c:pt>
                <c:pt idx="187">
                  <c:v>2.8310852344617499E-2</c:v>
                </c:pt>
                <c:pt idx="188">
                  <c:v>4.3891666666665052E-2</c:v>
                </c:pt>
                <c:pt idx="189">
                  <c:v>4.5022949994602518E-2</c:v>
                </c:pt>
                <c:pt idx="190">
                  <c:v>3.8766963629207507E-2</c:v>
                </c:pt>
                <c:pt idx="191">
                  <c:v>3.060393007304002E-2</c:v>
                </c:pt>
                <c:pt idx="192">
                  <c:v>-1.4691666666667491E-2</c:v>
                </c:pt>
                <c:pt idx="193">
                  <c:v>-1.6100393338747521E-2</c:v>
                </c:pt>
                <c:pt idx="194">
                  <c:v>4.2046466380674996E-2</c:v>
                </c:pt>
                <c:pt idx="195">
                  <c:v>3.9084940609840746E-2</c:v>
                </c:pt>
                <c:pt idx="196">
                  <c:v>7.1241666666666509E-2</c:v>
                </c:pt>
                <c:pt idx="197">
                  <c:v>7.5506846680751763E-2</c:v>
                </c:pt>
                <c:pt idx="198">
                  <c:v>7.5314619222341991E-2</c:v>
                </c:pt>
                <c:pt idx="199">
                  <c:v>7.6545226847314018E-2</c:v>
                </c:pt>
                <c:pt idx="200">
                  <c:v>1.7158333333333248E-2</c:v>
                </c:pt>
                <c:pt idx="201">
                  <c:v>3.0925166617955101E-2</c:v>
                </c:pt>
                <c:pt idx="202">
                  <c:v>5.6129503324345256E-2</c:v>
                </c:pt>
                <c:pt idx="203">
                  <c:v>6.039166666666651E-2</c:v>
                </c:pt>
                <c:pt idx="204">
                  <c:v>5.4666666666666502E-2</c:v>
                </c:pt>
                <c:pt idx="205">
                  <c:v>6.6683333333333261E-2</c:v>
                </c:pt>
                <c:pt idx="206">
                  <c:v>8.251666666666499E-2</c:v>
                </c:pt>
                <c:pt idx="207">
                  <c:v>6.1175000000000035E-2</c:v>
                </c:pt>
                <c:pt idx="208">
                  <c:v>5.4150000000000031E-2</c:v>
                </c:pt>
                <c:pt idx="209">
                  <c:v>3.8274999999999948E-2</c:v>
                </c:pt>
                <c:pt idx="210">
                  <c:v>2.1083333333324905E-3</c:v>
                </c:pt>
                <c:pt idx="211">
                  <c:v>1.7899999999999916E-2</c:v>
                </c:pt>
                <c:pt idx="212">
                  <c:v>-1.4225000000000043E-2</c:v>
                </c:pt>
                <c:pt idx="213">
                  <c:v>-1.0333333333334971E-2</c:v>
                </c:pt>
                <c:pt idx="214">
                  <c:v>7.4999999999975087E-3</c:v>
                </c:pt>
                <c:pt idx="215">
                  <c:v>3.7566666666665083E-2</c:v>
                </c:pt>
                <c:pt idx="216">
                  <c:v>6.8766666666664977E-2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CCD-40E4-BBC3-30C370DF110D}"/>
            </c:ext>
          </c:extLst>
        </c:ser>
        <c:ser>
          <c:idx val="1"/>
          <c:order val="1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1 -panel 2 - spreads'!$A$2:$A$260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1 -panel 2 - spreads'!$C$2:$C$260</c:f>
              <c:numCache>
                <c:formatCode>General</c:formatCode>
                <c:ptCount val="259"/>
                <c:pt idx="109">
                  <c:v>1.5674999999999999</c:v>
                </c:pt>
                <c:pt idx="110">
                  <c:v>1.4453282828282827</c:v>
                </c:pt>
                <c:pt idx="111">
                  <c:v>1.3649152236652238</c:v>
                </c:pt>
                <c:pt idx="112">
                  <c:v>1.7830612805069326</c:v>
                </c:pt>
                <c:pt idx="113">
                  <c:v>2.1331477037455295</c:v>
                </c:pt>
                <c:pt idx="114">
                  <c:v>1.8570410628019323</c:v>
                </c:pt>
                <c:pt idx="115">
                  <c:v>1.7022348484848484</c:v>
                </c:pt>
                <c:pt idx="116">
                  <c:v>1.5569647562582345</c:v>
                </c:pt>
                <c:pt idx="117">
                  <c:v>1.4585013175230568</c:v>
                </c:pt>
                <c:pt idx="118">
                  <c:v>1.3387698412698414</c:v>
                </c:pt>
                <c:pt idx="119">
                  <c:v>1.6417742094861658</c:v>
                </c:pt>
                <c:pt idx="120">
                  <c:v>1.9021219963611269</c:v>
                </c:pt>
                <c:pt idx="121">
                  <c:v>2.6170851370851369</c:v>
                </c:pt>
                <c:pt idx="122">
                  <c:v>2.5808575428194995</c:v>
                </c:pt>
                <c:pt idx="123">
                  <c:v>2.7838866930171284</c:v>
                </c:pt>
                <c:pt idx="124">
                  <c:v>3.2033582198799588</c:v>
                </c:pt>
                <c:pt idx="125">
                  <c:v>3.6031806653491434</c:v>
                </c:pt>
                <c:pt idx="126">
                  <c:v>3.0278919552669552</c:v>
                </c:pt>
                <c:pt idx="127">
                  <c:v>2.7582436947110858</c:v>
                </c:pt>
                <c:pt idx="128">
                  <c:v>3.0159126984126985</c:v>
                </c:pt>
                <c:pt idx="129">
                  <c:v>2.8788375211744781</c:v>
                </c:pt>
                <c:pt idx="130">
                  <c:v>2.0965912698412699</c:v>
                </c:pt>
                <c:pt idx="131">
                  <c:v>1.5397774327122151</c:v>
                </c:pt>
                <c:pt idx="132">
                  <c:v>1.2142045454545454</c:v>
                </c:pt>
                <c:pt idx="133">
                  <c:v>0.95546128991781165</c:v>
                </c:pt>
                <c:pt idx="134">
                  <c:v>0.92843991153773742</c:v>
                </c:pt>
                <c:pt idx="135">
                  <c:v>0.88301046176046183</c:v>
                </c:pt>
                <c:pt idx="136">
                  <c:v>0.87408267457180511</c:v>
                </c:pt>
                <c:pt idx="137">
                  <c:v>0.76329545454545455</c:v>
                </c:pt>
                <c:pt idx="138">
                  <c:v>0.67548611111111112</c:v>
                </c:pt>
                <c:pt idx="139">
                  <c:v>0.99056818181818185</c:v>
                </c:pt>
                <c:pt idx="140">
                  <c:v>0.8567473649538867</c:v>
                </c:pt>
                <c:pt idx="141">
                  <c:v>0.86049422799422803</c:v>
                </c:pt>
                <c:pt idx="142">
                  <c:v>0.83331771911663211</c:v>
                </c:pt>
                <c:pt idx="143">
                  <c:v>0.73250329380764168</c:v>
                </c:pt>
                <c:pt idx="144">
                  <c:v>0.72720073404856012</c:v>
                </c:pt>
                <c:pt idx="145">
                  <c:v>0.6191378066378066</c:v>
                </c:pt>
                <c:pt idx="146">
                  <c:v>0.54541633728590233</c:v>
                </c:pt>
                <c:pt idx="147">
                  <c:v>0.49593181818181814</c:v>
                </c:pt>
                <c:pt idx="148">
                  <c:v>0.8611086799673755</c:v>
                </c:pt>
                <c:pt idx="149">
                  <c:v>1.0818246047430831</c:v>
                </c:pt>
                <c:pt idx="150">
                  <c:v>1.7240607864357864</c:v>
                </c:pt>
                <c:pt idx="151">
                  <c:v>1.5944631877784055</c:v>
                </c:pt>
                <c:pt idx="152">
                  <c:v>2.2197595520421607</c:v>
                </c:pt>
                <c:pt idx="153">
                  <c:v>5.0071652079804254</c:v>
                </c:pt>
                <c:pt idx="154">
                  <c:v>5.0305988455988455</c:v>
                </c:pt>
                <c:pt idx="155">
                  <c:v>4.2350468975468987</c:v>
                </c:pt>
                <c:pt idx="156">
                  <c:v>2.8542764602547206</c:v>
                </c:pt>
                <c:pt idx="157">
                  <c:v>2.0619991843904888</c:v>
                </c:pt>
                <c:pt idx="158">
                  <c:v>1.7407798481711527</c:v>
                </c:pt>
                <c:pt idx="159">
                  <c:v>1.7874747474747472</c:v>
                </c:pt>
                <c:pt idx="160">
                  <c:v>1.674594861660079</c:v>
                </c:pt>
                <c:pt idx="161">
                  <c:v>1.442058629776021</c:v>
                </c:pt>
                <c:pt idx="162">
                  <c:v>1.2983500690131125</c:v>
                </c:pt>
                <c:pt idx="163">
                  <c:v>1.2782611832611832</c:v>
                </c:pt>
                <c:pt idx="164">
                  <c:v>1.9177223320158099</c:v>
                </c:pt>
                <c:pt idx="165">
                  <c:v>2.3162373737373736</c:v>
                </c:pt>
                <c:pt idx="166">
                  <c:v>2.0687042788129744</c:v>
                </c:pt>
                <c:pt idx="167">
                  <c:v>2.0297641633728589</c:v>
                </c:pt>
                <c:pt idx="168">
                  <c:v>1.8894177802873451</c:v>
                </c:pt>
                <c:pt idx="169">
                  <c:v>1.5438333333333334</c:v>
                </c:pt>
                <c:pt idx="170">
                  <c:v>1.3000629509379511</c:v>
                </c:pt>
                <c:pt idx="171">
                  <c:v>1.2442737938390114</c:v>
                </c:pt>
                <c:pt idx="172">
                  <c:v>1.2505106970324362</c:v>
                </c:pt>
                <c:pt idx="173">
                  <c:v>1.0460410000627391</c:v>
                </c:pt>
                <c:pt idx="174">
                  <c:v>0.8500919913419912</c:v>
                </c:pt>
                <c:pt idx="175">
                  <c:v>0.76591269841269849</c:v>
                </c:pt>
                <c:pt idx="176">
                  <c:v>0.89054841897233195</c:v>
                </c:pt>
                <c:pt idx="177">
                  <c:v>0.99137390990651852</c:v>
                </c:pt>
                <c:pt idx="178">
                  <c:v>0.97641233766233759</c:v>
                </c:pt>
                <c:pt idx="179">
                  <c:v>0.97906204906204908</c:v>
                </c:pt>
                <c:pt idx="180">
                  <c:v>1.1378718081435473</c:v>
                </c:pt>
                <c:pt idx="181">
                  <c:v>1.2481099818056338</c:v>
                </c:pt>
                <c:pt idx="182">
                  <c:v>1.4422150072150073</c:v>
                </c:pt>
                <c:pt idx="183">
                  <c:v>1.1853787878787874</c:v>
                </c:pt>
                <c:pt idx="184">
                  <c:v>1.043832345191041</c:v>
                </c:pt>
                <c:pt idx="185">
                  <c:v>0.98137445887445907</c:v>
                </c:pt>
                <c:pt idx="186">
                  <c:v>0.87811809868875079</c:v>
                </c:pt>
                <c:pt idx="187">
                  <c:v>0.78991732542819504</c:v>
                </c:pt>
                <c:pt idx="188">
                  <c:v>0.68425920697659837</c:v>
                </c:pt>
                <c:pt idx="189">
                  <c:v>0.65688311688311674</c:v>
                </c:pt>
                <c:pt idx="190">
                  <c:v>0.69259469696969711</c:v>
                </c:pt>
                <c:pt idx="191">
                  <c:v>0.81782404793274377</c:v>
                </c:pt>
                <c:pt idx="192">
                  <c:v>0.89335027291549041</c:v>
                </c:pt>
                <c:pt idx="193">
                  <c:v>1.0887798089591567</c:v>
                </c:pt>
                <c:pt idx="194">
                  <c:v>1.0854659090909091</c:v>
                </c:pt>
                <c:pt idx="195">
                  <c:v>0.9640424430641823</c:v>
                </c:pt>
                <c:pt idx="196">
                  <c:v>0.90900448585231197</c:v>
                </c:pt>
                <c:pt idx="197">
                  <c:v>0.87859385783298816</c:v>
                </c:pt>
                <c:pt idx="198">
                  <c:v>1.0827362914862915</c:v>
                </c:pt>
                <c:pt idx="199">
                  <c:v>1.4995256132756134</c:v>
                </c:pt>
                <c:pt idx="200">
                  <c:v>1.1717639908400781</c:v>
                </c:pt>
                <c:pt idx="201">
                  <c:v>1.0135958968567664</c:v>
                </c:pt>
                <c:pt idx="202">
                  <c:v>0.81659075224292632</c:v>
                </c:pt>
                <c:pt idx="203">
                  <c:v>0.74675324675324672</c:v>
                </c:pt>
                <c:pt idx="204">
                  <c:v>0.75400197628458498</c:v>
                </c:pt>
                <c:pt idx="205">
                  <c:v>0.83215909090909079</c:v>
                </c:pt>
                <c:pt idx="206">
                  <c:v>0.98129192546583843</c:v>
                </c:pt>
                <c:pt idx="207">
                  <c:v>1.1945364357864356</c:v>
                </c:pt>
                <c:pt idx="208">
                  <c:v>1.4378705533596836</c:v>
                </c:pt>
                <c:pt idx="209">
                  <c:v>1.3668795093795094</c:v>
                </c:pt>
                <c:pt idx="210">
                  <c:v>1.1198787094547962</c:v>
                </c:pt>
                <c:pt idx="211">
                  <c:v>1.1567048748353095</c:v>
                </c:pt>
                <c:pt idx="212">
                  <c:v>1.0938758705063052</c:v>
                </c:pt>
                <c:pt idx="213">
                  <c:v>1.1086922799422796</c:v>
                </c:pt>
                <c:pt idx="214">
                  <c:v>0.90685786435786431</c:v>
                </c:pt>
                <c:pt idx="215">
                  <c:v>0.86191307484785751</c:v>
                </c:pt>
                <c:pt idx="216">
                  <c:v>0.881528640441684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CCD-40E4-BBC3-30C370DF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1 -panel 2 - spreads'!$B$1</c:f>
              <c:strCache>
                <c:ptCount val="1"/>
                <c:pt idx="0">
                  <c:v>AAA Spread Observable (APR)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1 -panel 2 - spreads'!$A$2:$A$260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1 -panel 2 - spreads'!$B$2:$B$260</c:f>
              <c:numCache>
                <c:formatCode>General</c:formatCode>
                <c:ptCount val="259"/>
                <c:pt idx="118">
                  <c:v>9.4783333333332331E-2</c:v>
                </c:pt>
                <c:pt idx="119">
                  <c:v>0.11169166666666497</c:v>
                </c:pt>
                <c:pt idx="120">
                  <c:v>0.12367499999999998</c:v>
                </c:pt>
                <c:pt idx="121">
                  <c:v>0.1447833333333326</c:v>
                </c:pt>
                <c:pt idx="122">
                  <c:v>0.11433333333333251</c:v>
                </c:pt>
                <c:pt idx="123">
                  <c:v>9.1025000000000134E-2</c:v>
                </c:pt>
                <c:pt idx="124">
                  <c:v>0.10088333333333255</c:v>
                </c:pt>
                <c:pt idx="125">
                  <c:v>5.9059102380504935E-2</c:v>
                </c:pt>
                <c:pt idx="126">
                  <c:v>-6.2447209157462602E-2</c:v>
                </c:pt>
                <c:pt idx="127">
                  <c:v>-9.5479438812517525E-2</c:v>
                </c:pt>
                <c:pt idx="128">
                  <c:v>3.665068754197498E-2</c:v>
                </c:pt>
                <c:pt idx="129">
                  <c:v>8.9716973934724997E-2</c:v>
                </c:pt>
                <c:pt idx="130">
                  <c:v>0.1608327397927849</c:v>
                </c:pt>
                <c:pt idx="131">
                  <c:v>0.16312210722627252</c:v>
                </c:pt>
                <c:pt idx="132">
                  <c:v>5.0534342429874979E-2</c:v>
                </c:pt>
                <c:pt idx="133">
                  <c:v>-6.6275929967447578E-2</c:v>
                </c:pt>
                <c:pt idx="134">
                  <c:v>-7.8429085336730098E-2</c:v>
                </c:pt>
                <c:pt idx="135">
                  <c:v>-0.18702049904900753</c:v>
                </c:pt>
                <c:pt idx="136">
                  <c:v>-0.19179554647532504</c:v>
                </c:pt>
                <c:pt idx="137">
                  <c:v>-0.12112460298671257</c:v>
                </c:pt>
                <c:pt idx="138">
                  <c:v>-6.7178043954212563E-2</c:v>
                </c:pt>
                <c:pt idx="139">
                  <c:v>4.4898755251139955E-2</c:v>
                </c:pt>
                <c:pt idx="140">
                  <c:v>0.17343541925830741</c:v>
                </c:pt>
                <c:pt idx="141">
                  <c:v>0.23892379122920993</c:v>
                </c:pt>
                <c:pt idx="142">
                  <c:v>0.2037836850578274</c:v>
                </c:pt>
                <c:pt idx="143">
                  <c:v>0.12410382644752982</c:v>
                </c:pt>
                <c:pt idx="144">
                  <c:v>8.3908333333332474E-2</c:v>
                </c:pt>
                <c:pt idx="145">
                  <c:v>6.6707754842052602E-2</c:v>
                </c:pt>
                <c:pt idx="146">
                  <c:v>7.8463631933774813E-2</c:v>
                </c:pt>
                <c:pt idx="147">
                  <c:v>0.12408738961779764</c:v>
                </c:pt>
                <c:pt idx="148">
                  <c:v>0.16037499999999993</c:v>
                </c:pt>
                <c:pt idx="149">
                  <c:v>0.23263915492249754</c:v>
                </c:pt>
                <c:pt idx="150">
                  <c:v>0.24565773693063497</c:v>
                </c:pt>
                <c:pt idx="151">
                  <c:v>0.24257409071171265</c:v>
                </c:pt>
                <c:pt idx="152">
                  <c:v>0.23643333333333261</c:v>
                </c:pt>
                <c:pt idx="153">
                  <c:v>0.450607520293</c:v>
                </c:pt>
                <c:pt idx="154">
                  <c:v>0.38839329121865496</c:v>
                </c:pt>
                <c:pt idx="155">
                  <c:v>0.31158672359517259</c:v>
                </c:pt>
                <c:pt idx="156">
                  <c:v>0.14438333333333242</c:v>
                </c:pt>
                <c:pt idx="157">
                  <c:v>0.10503286087569752</c:v>
                </c:pt>
                <c:pt idx="158">
                  <c:v>4.0506177079842498E-2</c:v>
                </c:pt>
                <c:pt idx="159">
                  <c:v>3.5290564770652511E-2</c:v>
                </c:pt>
                <c:pt idx="160">
                  <c:v>5.2549999999999986E-2</c:v>
                </c:pt>
                <c:pt idx="161">
                  <c:v>6.2208677496972564E-2</c:v>
                </c:pt>
                <c:pt idx="162">
                  <c:v>5.3158333333332308E-2</c:v>
                </c:pt>
                <c:pt idx="163">
                  <c:v>-1.2032704578385012E-2</c:v>
                </c:pt>
                <c:pt idx="164">
                  <c:v>-8.4324999999999983E-2</c:v>
                </c:pt>
                <c:pt idx="165">
                  <c:v>-6.1050480537114926E-2</c:v>
                </c:pt>
                <c:pt idx="166">
                  <c:v>-4.243541531008499E-2</c:v>
                </c:pt>
                <c:pt idx="167">
                  <c:v>-0.1372127679201175</c:v>
                </c:pt>
                <c:pt idx="168">
                  <c:v>-0.11017806190002244</c:v>
                </c:pt>
                <c:pt idx="169">
                  <c:v>-1.7212212691899431E-3</c:v>
                </c:pt>
                <c:pt idx="170">
                  <c:v>-0.13610717004701001</c:v>
                </c:pt>
                <c:pt idx="171">
                  <c:v>-8.8950832252877476E-2</c:v>
                </c:pt>
                <c:pt idx="172">
                  <c:v>-1.8563154223277478E-2</c:v>
                </c:pt>
                <c:pt idx="173">
                  <c:v>-1.9591408977697511E-2</c:v>
                </c:pt>
                <c:pt idx="174">
                  <c:v>-3.9684608615785044E-2</c:v>
                </c:pt>
                <c:pt idx="175">
                  <c:v>3.1453798252127463E-2</c:v>
                </c:pt>
                <c:pt idx="176">
                  <c:v>5.128333333333257E-2</c:v>
                </c:pt>
                <c:pt idx="177">
                  <c:v>5.8386505930912491E-2</c:v>
                </c:pt>
                <c:pt idx="178">
                  <c:v>2.6346474489880034E-2</c:v>
                </c:pt>
                <c:pt idx="179">
                  <c:v>0.11228902524336004</c:v>
                </c:pt>
                <c:pt idx="180">
                  <c:v>0.12429999999999997</c:v>
                </c:pt>
                <c:pt idx="181">
                  <c:v>0.15936748844524751</c:v>
                </c:pt>
                <c:pt idx="182">
                  <c:v>0.11393637573998999</c:v>
                </c:pt>
                <c:pt idx="183">
                  <c:v>6.9583333333332525E-2</c:v>
                </c:pt>
                <c:pt idx="184">
                  <c:v>3.9333333333333248E-2</c:v>
                </c:pt>
                <c:pt idx="185">
                  <c:v>1.5813401179722519E-2</c:v>
                </c:pt>
                <c:pt idx="186">
                  <c:v>-8.8250000000000273E-3</c:v>
                </c:pt>
                <c:pt idx="187">
                  <c:v>2.8310852344617499E-2</c:v>
                </c:pt>
                <c:pt idx="188">
                  <c:v>4.3891666666665052E-2</c:v>
                </c:pt>
                <c:pt idx="189">
                  <c:v>4.5022949994602518E-2</c:v>
                </c:pt>
                <c:pt idx="190">
                  <c:v>3.8766963629207507E-2</c:v>
                </c:pt>
                <c:pt idx="191">
                  <c:v>3.060393007304002E-2</c:v>
                </c:pt>
                <c:pt idx="192">
                  <c:v>-1.4691666666667491E-2</c:v>
                </c:pt>
                <c:pt idx="193">
                  <c:v>-1.6100393338747521E-2</c:v>
                </c:pt>
                <c:pt idx="194">
                  <c:v>4.2046466380674996E-2</c:v>
                </c:pt>
                <c:pt idx="195">
                  <c:v>3.9084940609840746E-2</c:v>
                </c:pt>
                <c:pt idx="196">
                  <c:v>7.1241666666666509E-2</c:v>
                </c:pt>
                <c:pt idx="197">
                  <c:v>7.5506846680751763E-2</c:v>
                </c:pt>
                <c:pt idx="198">
                  <c:v>7.5314619222341991E-2</c:v>
                </c:pt>
                <c:pt idx="199">
                  <c:v>7.6545226847314018E-2</c:v>
                </c:pt>
                <c:pt idx="200">
                  <c:v>1.7158333333333248E-2</c:v>
                </c:pt>
                <c:pt idx="201">
                  <c:v>3.0925166617955101E-2</c:v>
                </c:pt>
                <c:pt idx="202">
                  <c:v>5.6129503324345256E-2</c:v>
                </c:pt>
                <c:pt idx="203">
                  <c:v>6.039166666666651E-2</c:v>
                </c:pt>
                <c:pt idx="204">
                  <c:v>5.4666666666666502E-2</c:v>
                </c:pt>
                <c:pt idx="205">
                  <c:v>6.6683333333333261E-2</c:v>
                </c:pt>
                <c:pt idx="206">
                  <c:v>8.251666666666499E-2</c:v>
                </c:pt>
                <c:pt idx="207">
                  <c:v>6.1175000000000035E-2</c:v>
                </c:pt>
                <c:pt idx="208">
                  <c:v>5.4150000000000031E-2</c:v>
                </c:pt>
                <c:pt idx="209">
                  <c:v>3.8274999999999948E-2</c:v>
                </c:pt>
                <c:pt idx="210">
                  <c:v>2.1083333333324905E-3</c:v>
                </c:pt>
                <c:pt idx="211">
                  <c:v>1.7899999999999916E-2</c:v>
                </c:pt>
                <c:pt idx="212">
                  <c:v>-1.4225000000000043E-2</c:v>
                </c:pt>
                <c:pt idx="213">
                  <c:v>-1.0333333333334971E-2</c:v>
                </c:pt>
                <c:pt idx="214">
                  <c:v>7.4999999999975087E-3</c:v>
                </c:pt>
                <c:pt idx="215">
                  <c:v>3.7566666666665083E-2</c:v>
                </c:pt>
                <c:pt idx="216">
                  <c:v>6.8766666666664977E-2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7-4817-AF14-A1DAFF76ED58}"/>
            </c:ext>
          </c:extLst>
        </c:ser>
        <c:ser>
          <c:idx val="1"/>
          <c:order val="1"/>
          <c:tx>
            <c:strRef>
              <c:f>'Chart 1 -panel 2 - spreads'!$C$1</c:f>
              <c:strCache>
                <c:ptCount val="1"/>
                <c:pt idx="0">
                  <c:v>BAA Spread Observable (APR)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1 -panel 2 - spreads'!$A$2:$A$260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1 -panel 2 - spreads'!$C$2:$C$260</c:f>
              <c:numCache>
                <c:formatCode>General</c:formatCode>
                <c:ptCount val="259"/>
                <c:pt idx="109">
                  <c:v>1.5674999999999999</c:v>
                </c:pt>
                <c:pt idx="110">
                  <c:v>1.4453282828282827</c:v>
                </c:pt>
                <c:pt idx="111">
                  <c:v>1.3649152236652238</c:v>
                </c:pt>
                <c:pt idx="112">
                  <c:v>1.7830612805069326</c:v>
                </c:pt>
                <c:pt idx="113">
                  <c:v>2.1331477037455295</c:v>
                </c:pt>
                <c:pt idx="114">
                  <c:v>1.8570410628019323</c:v>
                </c:pt>
                <c:pt idx="115">
                  <c:v>1.7022348484848484</c:v>
                </c:pt>
                <c:pt idx="116">
                  <c:v>1.5569647562582345</c:v>
                </c:pt>
                <c:pt idx="117">
                  <c:v>1.4585013175230568</c:v>
                </c:pt>
                <c:pt idx="118">
                  <c:v>1.3387698412698414</c:v>
                </c:pt>
                <c:pt idx="119">
                  <c:v>1.6417742094861658</c:v>
                </c:pt>
                <c:pt idx="120">
                  <c:v>1.9021219963611269</c:v>
                </c:pt>
                <c:pt idx="121">
                  <c:v>2.6170851370851369</c:v>
                </c:pt>
                <c:pt idx="122">
                  <c:v>2.5808575428194995</c:v>
                </c:pt>
                <c:pt idx="123">
                  <c:v>2.7838866930171284</c:v>
                </c:pt>
                <c:pt idx="124">
                  <c:v>3.2033582198799588</c:v>
                </c:pt>
                <c:pt idx="125">
                  <c:v>3.6031806653491434</c:v>
                </c:pt>
                <c:pt idx="126">
                  <c:v>3.0278919552669552</c:v>
                </c:pt>
                <c:pt idx="127">
                  <c:v>2.7582436947110858</c:v>
                </c:pt>
                <c:pt idx="128">
                  <c:v>3.0159126984126985</c:v>
                </c:pt>
                <c:pt idx="129">
                  <c:v>2.8788375211744781</c:v>
                </c:pt>
                <c:pt idx="130">
                  <c:v>2.0965912698412699</c:v>
                </c:pt>
                <c:pt idx="131">
                  <c:v>1.5397774327122151</c:v>
                </c:pt>
                <c:pt idx="132">
                  <c:v>1.2142045454545454</c:v>
                </c:pt>
                <c:pt idx="133">
                  <c:v>0.95546128991781165</c:v>
                </c:pt>
                <c:pt idx="134">
                  <c:v>0.92843991153773742</c:v>
                </c:pt>
                <c:pt idx="135">
                  <c:v>0.88301046176046183</c:v>
                </c:pt>
                <c:pt idx="136">
                  <c:v>0.87408267457180511</c:v>
                </c:pt>
                <c:pt idx="137">
                  <c:v>0.76329545454545455</c:v>
                </c:pt>
                <c:pt idx="138">
                  <c:v>0.67548611111111112</c:v>
                </c:pt>
                <c:pt idx="139">
                  <c:v>0.99056818181818185</c:v>
                </c:pt>
                <c:pt idx="140">
                  <c:v>0.8567473649538867</c:v>
                </c:pt>
                <c:pt idx="141">
                  <c:v>0.86049422799422803</c:v>
                </c:pt>
                <c:pt idx="142">
                  <c:v>0.83331771911663211</c:v>
                </c:pt>
                <c:pt idx="143">
                  <c:v>0.73250329380764168</c:v>
                </c:pt>
                <c:pt idx="144">
                  <c:v>0.72720073404856012</c:v>
                </c:pt>
                <c:pt idx="145">
                  <c:v>0.6191378066378066</c:v>
                </c:pt>
                <c:pt idx="146">
                  <c:v>0.54541633728590233</c:v>
                </c:pt>
                <c:pt idx="147">
                  <c:v>0.49593181818181814</c:v>
                </c:pt>
                <c:pt idx="148">
                  <c:v>0.8611086799673755</c:v>
                </c:pt>
                <c:pt idx="149">
                  <c:v>1.0818246047430831</c:v>
                </c:pt>
                <c:pt idx="150">
                  <c:v>1.7240607864357864</c:v>
                </c:pt>
                <c:pt idx="151">
                  <c:v>1.5944631877784055</c:v>
                </c:pt>
                <c:pt idx="152">
                  <c:v>2.2197595520421607</c:v>
                </c:pt>
                <c:pt idx="153">
                  <c:v>5.0071652079804254</c:v>
                </c:pt>
                <c:pt idx="154">
                  <c:v>5.0305988455988455</c:v>
                </c:pt>
                <c:pt idx="155">
                  <c:v>4.2350468975468987</c:v>
                </c:pt>
                <c:pt idx="156">
                  <c:v>2.8542764602547206</c:v>
                </c:pt>
                <c:pt idx="157">
                  <c:v>2.0619991843904888</c:v>
                </c:pt>
                <c:pt idx="158">
                  <c:v>1.7407798481711527</c:v>
                </c:pt>
                <c:pt idx="159">
                  <c:v>1.7874747474747472</c:v>
                </c:pt>
                <c:pt idx="160">
                  <c:v>1.674594861660079</c:v>
                </c:pt>
                <c:pt idx="161">
                  <c:v>1.442058629776021</c:v>
                </c:pt>
                <c:pt idx="162">
                  <c:v>1.2983500690131125</c:v>
                </c:pt>
                <c:pt idx="163">
                  <c:v>1.2782611832611832</c:v>
                </c:pt>
                <c:pt idx="164">
                  <c:v>1.9177223320158099</c:v>
                </c:pt>
                <c:pt idx="165">
                  <c:v>2.3162373737373736</c:v>
                </c:pt>
                <c:pt idx="166">
                  <c:v>2.0687042788129744</c:v>
                </c:pt>
                <c:pt idx="167">
                  <c:v>2.0297641633728589</c:v>
                </c:pt>
                <c:pt idx="168">
                  <c:v>1.8894177802873451</c:v>
                </c:pt>
                <c:pt idx="169">
                  <c:v>1.5438333333333334</c:v>
                </c:pt>
                <c:pt idx="170">
                  <c:v>1.3000629509379511</c:v>
                </c:pt>
                <c:pt idx="171">
                  <c:v>1.2442737938390114</c:v>
                </c:pt>
                <c:pt idx="172">
                  <c:v>1.2505106970324362</c:v>
                </c:pt>
                <c:pt idx="173">
                  <c:v>1.0460410000627391</c:v>
                </c:pt>
                <c:pt idx="174">
                  <c:v>0.8500919913419912</c:v>
                </c:pt>
                <c:pt idx="175">
                  <c:v>0.76591269841269849</c:v>
                </c:pt>
                <c:pt idx="176">
                  <c:v>0.89054841897233195</c:v>
                </c:pt>
                <c:pt idx="177">
                  <c:v>0.99137390990651852</c:v>
                </c:pt>
                <c:pt idx="178">
                  <c:v>0.97641233766233759</c:v>
                </c:pt>
                <c:pt idx="179">
                  <c:v>0.97906204906204908</c:v>
                </c:pt>
                <c:pt idx="180">
                  <c:v>1.1378718081435473</c:v>
                </c:pt>
                <c:pt idx="181">
                  <c:v>1.2481099818056338</c:v>
                </c:pt>
                <c:pt idx="182">
                  <c:v>1.4422150072150073</c:v>
                </c:pt>
                <c:pt idx="183">
                  <c:v>1.1853787878787874</c:v>
                </c:pt>
                <c:pt idx="184">
                  <c:v>1.043832345191041</c:v>
                </c:pt>
                <c:pt idx="185">
                  <c:v>0.98137445887445907</c:v>
                </c:pt>
                <c:pt idx="186">
                  <c:v>0.87811809868875079</c:v>
                </c:pt>
                <c:pt idx="187">
                  <c:v>0.78991732542819504</c:v>
                </c:pt>
                <c:pt idx="188">
                  <c:v>0.68425920697659837</c:v>
                </c:pt>
                <c:pt idx="189">
                  <c:v>0.65688311688311674</c:v>
                </c:pt>
                <c:pt idx="190">
                  <c:v>0.69259469696969711</c:v>
                </c:pt>
                <c:pt idx="191">
                  <c:v>0.81782404793274377</c:v>
                </c:pt>
                <c:pt idx="192">
                  <c:v>0.89335027291549041</c:v>
                </c:pt>
                <c:pt idx="193">
                  <c:v>1.0887798089591567</c:v>
                </c:pt>
                <c:pt idx="194">
                  <c:v>1.0854659090909091</c:v>
                </c:pt>
                <c:pt idx="195">
                  <c:v>0.9640424430641823</c:v>
                </c:pt>
                <c:pt idx="196">
                  <c:v>0.90900448585231197</c:v>
                </c:pt>
                <c:pt idx="197">
                  <c:v>0.87859385783298816</c:v>
                </c:pt>
                <c:pt idx="198">
                  <c:v>1.0827362914862915</c:v>
                </c:pt>
                <c:pt idx="199">
                  <c:v>1.4995256132756134</c:v>
                </c:pt>
                <c:pt idx="200">
                  <c:v>1.1717639908400781</c:v>
                </c:pt>
                <c:pt idx="201">
                  <c:v>1.0135958968567664</c:v>
                </c:pt>
                <c:pt idx="202">
                  <c:v>0.81659075224292632</c:v>
                </c:pt>
                <c:pt idx="203">
                  <c:v>0.74675324675324672</c:v>
                </c:pt>
                <c:pt idx="204">
                  <c:v>0.75400197628458498</c:v>
                </c:pt>
                <c:pt idx="205">
                  <c:v>0.83215909090909079</c:v>
                </c:pt>
                <c:pt idx="206">
                  <c:v>0.98129192546583843</c:v>
                </c:pt>
                <c:pt idx="207">
                  <c:v>1.1945364357864356</c:v>
                </c:pt>
                <c:pt idx="208">
                  <c:v>1.4378705533596836</c:v>
                </c:pt>
                <c:pt idx="209">
                  <c:v>1.3668795093795094</c:v>
                </c:pt>
                <c:pt idx="210">
                  <c:v>1.1198787094547962</c:v>
                </c:pt>
                <c:pt idx="211">
                  <c:v>1.1567048748353095</c:v>
                </c:pt>
                <c:pt idx="212">
                  <c:v>1.0938758705063052</c:v>
                </c:pt>
                <c:pt idx="213">
                  <c:v>1.1086922799422796</c:v>
                </c:pt>
                <c:pt idx="214">
                  <c:v>0.90685786435786431</c:v>
                </c:pt>
                <c:pt idx="215">
                  <c:v>0.86191307484785751</c:v>
                </c:pt>
                <c:pt idx="216">
                  <c:v>0.881528640441684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E7-4817-AF14-A1DAFF76ED58}"/>
            </c:ext>
          </c:extLst>
        </c:ser>
        <c:ser>
          <c:idx val="2"/>
          <c:order val="2"/>
          <c:tx>
            <c:strRef>
              <c:f>'Chart 1 -panel 2 - spreads'!$D$1</c:f>
              <c:strCache>
                <c:ptCount val="1"/>
                <c:pt idx="0">
                  <c:v>Long-term Bond Yields Observable (APR)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1 -panel 2 - spreads'!$D$2:$D$217</c:f>
              <c:numCache>
                <c:formatCode>General</c:formatCode>
                <c:ptCount val="216"/>
                <c:pt idx="0">
                  <c:v>2.06</c:v>
                </c:pt>
                <c:pt idx="1">
                  <c:v>2.1</c:v>
                </c:pt>
                <c:pt idx="2">
                  <c:v>2.09</c:v>
                </c:pt>
                <c:pt idx="3">
                  <c:v>1.97</c:v>
                </c:pt>
                <c:pt idx="4">
                  <c:v>1.98</c:v>
                </c:pt>
                <c:pt idx="5">
                  <c:v>2.0099999999999998</c:v>
                </c:pt>
                <c:pt idx="6">
                  <c:v>1.96</c:v>
                </c:pt>
                <c:pt idx="7">
                  <c:v>1.9</c:v>
                </c:pt>
                <c:pt idx="8">
                  <c:v>1.89</c:v>
                </c:pt>
                <c:pt idx="9">
                  <c:v>1.9</c:v>
                </c:pt>
                <c:pt idx="10">
                  <c:v>1.95</c:v>
                </c:pt>
                <c:pt idx="11">
                  <c:v>1.99</c:v>
                </c:pt>
                <c:pt idx="12">
                  <c:v>2.08</c:v>
                </c:pt>
                <c:pt idx="13">
                  <c:v>2.15</c:v>
                </c:pt>
                <c:pt idx="14">
                  <c:v>2.1800000000000002</c:v>
                </c:pt>
                <c:pt idx="15">
                  <c:v>2.34</c:v>
                </c:pt>
                <c:pt idx="16">
                  <c:v>2.52</c:v>
                </c:pt>
                <c:pt idx="17">
                  <c:v>2.67</c:v>
                </c:pt>
                <c:pt idx="18">
                  <c:v>2.65</c:v>
                </c:pt>
                <c:pt idx="19">
                  <c:v>2.4700000000000002</c:v>
                </c:pt>
                <c:pt idx="20">
                  <c:v>2.39</c:v>
                </c:pt>
                <c:pt idx="21">
                  <c:v>2.36</c:v>
                </c:pt>
                <c:pt idx="22">
                  <c:v>2.3199999999999998</c:v>
                </c:pt>
                <c:pt idx="23">
                  <c:v>2.36</c:v>
                </c:pt>
                <c:pt idx="24">
                  <c:v>2.5299999999999998</c:v>
                </c:pt>
                <c:pt idx="25">
                  <c:v>2.58</c:v>
                </c:pt>
                <c:pt idx="26">
                  <c:v>2.61</c:v>
                </c:pt>
                <c:pt idx="27">
                  <c:v>2.58</c:v>
                </c:pt>
                <c:pt idx="28">
                  <c:v>2.56</c:v>
                </c:pt>
                <c:pt idx="29">
                  <c:v>2.52</c:v>
                </c:pt>
                <c:pt idx="30">
                  <c:v>2.5</c:v>
                </c:pt>
                <c:pt idx="31">
                  <c:v>2.4300000000000002</c:v>
                </c:pt>
                <c:pt idx="32">
                  <c:v>2.39</c:v>
                </c:pt>
                <c:pt idx="33">
                  <c:v>2.39</c:v>
                </c:pt>
                <c:pt idx="34">
                  <c:v>2.44</c:v>
                </c:pt>
                <c:pt idx="35">
                  <c:v>2.4300000000000002</c:v>
                </c:pt>
                <c:pt idx="36">
                  <c:v>2.54</c:v>
                </c:pt>
                <c:pt idx="37">
                  <c:v>2.65</c:v>
                </c:pt>
                <c:pt idx="38">
                  <c:v>2.78</c:v>
                </c:pt>
                <c:pt idx="39">
                  <c:v>3.02</c:v>
                </c:pt>
                <c:pt idx="40">
                  <c:v>3.08</c:v>
                </c:pt>
                <c:pt idx="41">
                  <c:v>3.06</c:v>
                </c:pt>
                <c:pt idx="42">
                  <c:v>3.21</c:v>
                </c:pt>
                <c:pt idx="43">
                  <c:v>3.34</c:v>
                </c:pt>
                <c:pt idx="44">
                  <c:v>3.63</c:v>
                </c:pt>
                <c:pt idx="45">
                  <c:v>3.81</c:v>
                </c:pt>
                <c:pt idx="46">
                  <c:v>3.78</c:v>
                </c:pt>
                <c:pt idx="47">
                  <c:v>3.7</c:v>
                </c:pt>
                <c:pt idx="48">
                  <c:v>3.63</c:v>
                </c:pt>
                <c:pt idx="49">
                  <c:v>3.57</c:v>
                </c:pt>
                <c:pt idx="50">
                  <c:v>3.42</c:v>
                </c:pt>
                <c:pt idx="51">
                  <c:v>3.25</c:v>
                </c:pt>
                <c:pt idx="52">
                  <c:v>3.23</c:v>
                </c:pt>
                <c:pt idx="53">
                  <c:v>3.28</c:v>
                </c:pt>
                <c:pt idx="54">
                  <c:v>3.27</c:v>
                </c:pt>
                <c:pt idx="55">
                  <c:v>3.15</c:v>
                </c:pt>
                <c:pt idx="56">
                  <c:v>3.13</c:v>
                </c:pt>
                <c:pt idx="57">
                  <c:v>3.05</c:v>
                </c:pt>
                <c:pt idx="58">
                  <c:v>2.85</c:v>
                </c:pt>
                <c:pt idx="59">
                  <c:v>2.74</c:v>
                </c:pt>
                <c:pt idx="60">
                  <c:v>2.71</c:v>
                </c:pt>
                <c:pt idx="61">
                  <c:v>2.67</c:v>
                </c:pt>
                <c:pt idx="62">
                  <c:v>2.57</c:v>
                </c:pt>
                <c:pt idx="63">
                  <c:v>2.44</c:v>
                </c:pt>
                <c:pt idx="64">
                  <c:v>2.15</c:v>
                </c:pt>
                <c:pt idx="65">
                  <c:v>2.1</c:v>
                </c:pt>
                <c:pt idx="66">
                  <c:v>2.12</c:v>
                </c:pt>
                <c:pt idx="67">
                  <c:v>2.12</c:v>
                </c:pt>
                <c:pt idx="68">
                  <c:v>2.17</c:v>
                </c:pt>
                <c:pt idx="69">
                  <c:v>2.37</c:v>
                </c:pt>
                <c:pt idx="70">
                  <c:v>2.4</c:v>
                </c:pt>
                <c:pt idx="71">
                  <c:v>2.25</c:v>
                </c:pt>
                <c:pt idx="72">
                  <c:v>2.2200000000000002</c:v>
                </c:pt>
                <c:pt idx="73">
                  <c:v>2.2599999999999998</c:v>
                </c:pt>
                <c:pt idx="74">
                  <c:v>2.25</c:v>
                </c:pt>
                <c:pt idx="75">
                  <c:v>2.35</c:v>
                </c:pt>
                <c:pt idx="76">
                  <c:v>2.41</c:v>
                </c:pt>
                <c:pt idx="77">
                  <c:v>2.4</c:v>
                </c:pt>
                <c:pt idx="78">
                  <c:v>2.52</c:v>
                </c:pt>
                <c:pt idx="79">
                  <c:v>2.7</c:v>
                </c:pt>
                <c:pt idx="80">
                  <c:v>2.7</c:v>
                </c:pt>
                <c:pt idx="81">
                  <c:v>2.72</c:v>
                </c:pt>
                <c:pt idx="82">
                  <c:v>2.74</c:v>
                </c:pt>
                <c:pt idx="83">
                  <c:v>2.64</c:v>
                </c:pt>
                <c:pt idx="84">
                  <c:v>2.5099999999999998</c:v>
                </c:pt>
                <c:pt idx="85">
                  <c:v>2.54</c:v>
                </c:pt>
                <c:pt idx="86">
                  <c:v>2.4700000000000002</c:v>
                </c:pt>
                <c:pt idx="87">
                  <c:v>2.39</c:v>
                </c:pt>
                <c:pt idx="88">
                  <c:v>2.42</c:v>
                </c:pt>
                <c:pt idx="89">
                  <c:v>2.5099999999999998</c:v>
                </c:pt>
                <c:pt idx="90">
                  <c:v>2.5</c:v>
                </c:pt>
                <c:pt idx="91">
                  <c:v>2.35</c:v>
                </c:pt>
                <c:pt idx="92">
                  <c:v>2.25</c:v>
                </c:pt>
                <c:pt idx="93">
                  <c:v>1.99</c:v>
                </c:pt>
                <c:pt idx="94">
                  <c:v>1.83</c:v>
                </c:pt>
                <c:pt idx="95">
                  <c:v>1.74</c:v>
                </c:pt>
                <c:pt idx="96">
                  <c:v>1.97</c:v>
                </c:pt>
                <c:pt idx="97">
                  <c:v>2.1800000000000002</c:v>
                </c:pt>
                <c:pt idx="98">
                  <c:v>2.29</c:v>
                </c:pt>
                <c:pt idx="99">
                  <c:v>2.33</c:v>
                </c:pt>
                <c:pt idx="100">
                  <c:v>2.23</c:v>
                </c:pt>
                <c:pt idx="101">
                  <c:v>2.13</c:v>
                </c:pt>
                <c:pt idx="102">
                  <c:v>2.04</c:v>
                </c:pt>
                <c:pt idx="103">
                  <c:v>1.91</c:v>
                </c:pt>
                <c:pt idx="104">
                  <c:v>1.88</c:v>
                </c:pt>
                <c:pt idx="105">
                  <c:v>1.82</c:v>
                </c:pt>
                <c:pt idx="106">
                  <c:v>1.62</c:v>
                </c:pt>
                <c:pt idx="107">
                  <c:v>1.55</c:v>
                </c:pt>
                <c:pt idx="108">
                  <c:v>1.56</c:v>
                </c:pt>
                <c:pt idx="109">
                  <c:v>1.45</c:v>
                </c:pt>
                <c:pt idx="110">
                  <c:v>1.4</c:v>
                </c:pt>
                <c:pt idx="111">
                  <c:v>1.28</c:v>
                </c:pt>
                <c:pt idx="112">
                  <c:v>1.25</c:v>
                </c:pt>
                <c:pt idx="113">
                  <c:v>1.1399999999999999</c:v>
                </c:pt>
                <c:pt idx="114">
                  <c:v>1.04</c:v>
                </c:pt>
                <c:pt idx="115">
                  <c:v>1</c:v>
                </c:pt>
                <c:pt idx="116">
                  <c:v>1.06</c:v>
                </c:pt>
                <c:pt idx="117">
                  <c:v>1.26</c:v>
                </c:pt>
                <c:pt idx="118">
                  <c:v>1.33</c:v>
                </c:pt>
                <c:pt idx="119">
                  <c:v>1.4</c:v>
                </c:pt>
                <c:pt idx="120">
                  <c:v>1.36</c:v>
                </c:pt>
                <c:pt idx="121">
                  <c:v>1.36</c:v>
                </c:pt>
                <c:pt idx="122">
                  <c:v>1.32</c:v>
                </c:pt>
                <c:pt idx="123">
                  <c:v>1.25</c:v>
                </c:pt>
                <c:pt idx="124">
                  <c:v>1.3</c:v>
                </c:pt>
                <c:pt idx="125">
                  <c:v>1.28</c:v>
                </c:pt>
                <c:pt idx="126">
                  <c:v>1.2</c:v>
                </c:pt>
                <c:pt idx="127">
                  <c:v>1.28</c:v>
                </c:pt>
                <c:pt idx="128">
                  <c:v>1.31</c:v>
                </c:pt>
                <c:pt idx="129">
                  <c:v>1.19</c:v>
                </c:pt>
                <c:pt idx="130">
                  <c:v>1.1399999999999999</c:v>
                </c:pt>
                <c:pt idx="131">
                  <c:v>1.04</c:v>
                </c:pt>
                <c:pt idx="132">
                  <c:v>0.99</c:v>
                </c:pt>
                <c:pt idx="133">
                  <c:v>1.04</c:v>
                </c:pt>
                <c:pt idx="134">
                  <c:v>1.0900000000000001</c:v>
                </c:pt>
                <c:pt idx="135">
                  <c:v>1.04</c:v>
                </c:pt>
                <c:pt idx="136">
                  <c:v>1.0900000000000001</c:v>
                </c:pt>
                <c:pt idx="137">
                  <c:v>1.05</c:v>
                </c:pt>
                <c:pt idx="138">
                  <c:v>0.96</c:v>
                </c:pt>
                <c:pt idx="139">
                  <c:v>0.92</c:v>
                </c:pt>
                <c:pt idx="140">
                  <c:v>0.85</c:v>
                </c:pt>
                <c:pt idx="141">
                  <c:v>0.82</c:v>
                </c:pt>
                <c:pt idx="142">
                  <c:v>0.85</c:v>
                </c:pt>
                <c:pt idx="143">
                  <c:v>0.89</c:v>
                </c:pt>
                <c:pt idx="144">
                  <c:v>1.01</c:v>
                </c:pt>
                <c:pt idx="145">
                  <c:v>0.99</c:v>
                </c:pt>
                <c:pt idx="146">
                  <c:v>0.97</c:v>
                </c:pt>
                <c:pt idx="147">
                  <c:v>1.02</c:v>
                </c:pt>
                <c:pt idx="148">
                  <c:v>1.1100000000000001</c:v>
                </c:pt>
                <c:pt idx="149">
                  <c:v>1.1200000000000001</c:v>
                </c:pt>
                <c:pt idx="150">
                  <c:v>1.0900000000000001</c:v>
                </c:pt>
                <c:pt idx="151">
                  <c:v>1.04</c:v>
                </c:pt>
                <c:pt idx="152">
                  <c:v>1.1299999999999999</c:v>
                </c:pt>
                <c:pt idx="153">
                  <c:v>1.1499999999999999</c:v>
                </c:pt>
                <c:pt idx="154">
                  <c:v>1.04</c:v>
                </c:pt>
                <c:pt idx="155">
                  <c:v>1.04</c:v>
                </c:pt>
                <c:pt idx="156">
                  <c:v>1.05</c:v>
                </c:pt>
                <c:pt idx="157">
                  <c:v>0.99</c:v>
                </c:pt>
                <c:pt idx="158">
                  <c:v>0.96</c:v>
                </c:pt>
                <c:pt idx="159">
                  <c:v>1.02</c:v>
                </c:pt>
                <c:pt idx="160">
                  <c:v>0.96</c:v>
                </c:pt>
                <c:pt idx="161">
                  <c:v>0.88</c:v>
                </c:pt>
                <c:pt idx="162">
                  <c:v>0.93</c:v>
                </c:pt>
                <c:pt idx="163">
                  <c:v>1.08</c:v>
                </c:pt>
                <c:pt idx="164">
                  <c:v>1.1200000000000001</c:v>
                </c:pt>
                <c:pt idx="165">
                  <c:v>1.07</c:v>
                </c:pt>
                <c:pt idx="166">
                  <c:v>1.05</c:v>
                </c:pt>
                <c:pt idx="167">
                  <c:v>0.91</c:v>
                </c:pt>
                <c:pt idx="168">
                  <c:v>0.86</c:v>
                </c:pt>
                <c:pt idx="169">
                  <c:v>0.72</c:v>
                </c:pt>
                <c:pt idx="170">
                  <c:v>0.55000000000000004</c:v>
                </c:pt>
                <c:pt idx="171">
                  <c:v>0.69</c:v>
                </c:pt>
                <c:pt idx="172">
                  <c:v>0.72</c:v>
                </c:pt>
                <c:pt idx="173">
                  <c:v>0.8</c:v>
                </c:pt>
                <c:pt idx="174">
                  <c:v>0.8</c:v>
                </c:pt>
                <c:pt idx="175">
                  <c:v>0.77</c:v>
                </c:pt>
                <c:pt idx="176">
                  <c:v>0.62</c:v>
                </c:pt>
                <c:pt idx="177">
                  <c:v>0.5</c:v>
                </c:pt>
                <c:pt idx="178">
                  <c:v>0.4</c:v>
                </c:pt>
                <c:pt idx="179">
                  <c:v>0.28999999999999998</c:v>
                </c:pt>
                <c:pt idx="180">
                  <c:v>0.32</c:v>
                </c:pt>
                <c:pt idx="181">
                  <c:v>0.37</c:v>
                </c:pt>
                <c:pt idx="182">
                  <c:v>0.3</c:v>
                </c:pt>
                <c:pt idx="183">
                  <c:v>0.26</c:v>
                </c:pt>
                <c:pt idx="184">
                  <c:v>0.23</c:v>
                </c:pt>
                <c:pt idx="185">
                  <c:v>0.16</c:v>
                </c:pt>
                <c:pt idx="186">
                  <c:v>0.27</c:v>
                </c:pt>
                <c:pt idx="187">
                  <c:v>0.35</c:v>
                </c:pt>
                <c:pt idx="188">
                  <c:v>0.28999999999999998</c:v>
                </c:pt>
                <c:pt idx="189">
                  <c:v>0.28000000000000003</c:v>
                </c:pt>
                <c:pt idx="190">
                  <c:v>0.25</c:v>
                </c:pt>
                <c:pt idx="191">
                  <c:v>0.28999999999999998</c:v>
                </c:pt>
                <c:pt idx="192">
                  <c:v>0.3</c:v>
                </c:pt>
                <c:pt idx="193">
                  <c:v>0.32</c:v>
                </c:pt>
                <c:pt idx="194">
                  <c:v>0.35</c:v>
                </c:pt>
                <c:pt idx="195">
                  <c:v>0.28000000000000003</c:v>
                </c:pt>
                <c:pt idx="196">
                  <c:v>0.2</c:v>
                </c:pt>
                <c:pt idx="197">
                  <c:v>0.04</c:v>
                </c:pt>
                <c:pt idx="198">
                  <c:v>7.0000000000000007E-2</c:v>
                </c:pt>
                <c:pt idx="199">
                  <c:v>7.0000000000000007E-2</c:v>
                </c:pt>
                <c:pt idx="200">
                  <c:v>0.12</c:v>
                </c:pt>
                <c:pt idx="201">
                  <c:v>0.04</c:v>
                </c:pt>
                <c:pt idx="202">
                  <c:v>-0.01</c:v>
                </c:pt>
                <c:pt idx="203">
                  <c:v>0.01</c:v>
                </c:pt>
                <c:pt idx="204">
                  <c:v>7.0000000000000007E-2</c:v>
                </c:pt>
                <c:pt idx="205">
                  <c:v>0.04</c:v>
                </c:pt>
                <c:pt idx="206">
                  <c:v>0.08</c:v>
                </c:pt>
                <c:pt idx="207">
                  <c:v>0.21</c:v>
                </c:pt>
                <c:pt idx="208">
                  <c:v>0.49</c:v>
                </c:pt>
                <c:pt idx="209">
                  <c:v>0.57999999999999996</c:v>
                </c:pt>
                <c:pt idx="210">
                  <c:v>0.76</c:v>
                </c:pt>
                <c:pt idx="211">
                  <c:v>0.79</c:v>
                </c:pt>
                <c:pt idx="212">
                  <c:v>0.8</c:v>
                </c:pt>
                <c:pt idx="213">
                  <c:v>0.84</c:v>
                </c:pt>
                <c:pt idx="214">
                  <c:v>0.83</c:v>
                </c:pt>
                <c:pt idx="215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E7-4817-AF14-A1DAFF76E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2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5"/>
          <c:min val="-4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'Chart 1 -panel 2 - spreads'!$D$1</c:f>
              <c:strCache>
                <c:ptCount val="1"/>
                <c:pt idx="0">
                  <c:v>Long-term Bond Yields Observable (APR)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1 -panel 2 - spreads'!$A$2:$A$217</c:f>
              <c:numCache>
                <c:formatCode>m/d/yyyy</c:formatCode>
                <c:ptCount val="216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1 -panel 2 - spreads'!$D$2:$D$217</c:f>
              <c:numCache>
                <c:formatCode>General</c:formatCode>
                <c:ptCount val="216"/>
                <c:pt idx="0">
                  <c:v>2.06</c:v>
                </c:pt>
                <c:pt idx="1">
                  <c:v>2.1</c:v>
                </c:pt>
                <c:pt idx="2">
                  <c:v>2.09</c:v>
                </c:pt>
                <c:pt idx="3">
                  <c:v>1.97</c:v>
                </c:pt>
                <c:pt idx="4">
                  <c:v>1.98</c:v>
                </c:pt>
                <c:pt idx="5">
                  <c:v>2.0099999999999998</c:v>
                </c:pt>
                <c:pt idx="6">
                  <c:v>1.96</c:v>
                </c:pt>
                <c:pt idx="7">
                  <c:v>1.9</c:v>
                </c:pt>
                <c:pt idx="8">
                  <c:v>1.89</c:v>
                </c:pt>
                <c:pt idx="9">
                  <c:v>1.9</c:v>
                </c:pt>
                <c:pt idx="10">
                  <c:v>1.95</c:v>
                </c:pt>
                <c:pt idx="11">
                  <c:v>1.99</c:v>
                </c:pt>
                <c:pt idx="12">
                  <c:v>2.08</c:v>
                </c:pt>
                <c:pt idx="13">
                  <c:v>2.15</c:v>
                </c:pt>
                <c:pt idx="14">
                  <c:v>2.1800000000000002</c:v>
                </c:pt>
                <c:pt idx="15">
                  <c:v>2.34</c:v>
                </c:pt>
                <c:pt idx="16">
                  <c:v>2.52</c:v>
                </c:pt>
                <c:pt idx="17">
                  <c:v>2.67</c:v>
                </c:pt>
                <c:pt idx="18">
                  <c:v>2.65</c:v>
                </c:pt>
                <c:pt idx="19">
                  <c:v>2.4700000000000002</c:v>
                </c:pt>
                <c:pt idx="20">
                  <c:v>2.39</c:v>
                </c:pt>
                <c:pt idx="21">
                  <c:v>2.36</c:v>
                </c:pt>
                <c:pt idx="22">
                  <c:v>2.3199999999999998</c:v>
                </c:pt>
                <c:pt idx="23">
                  <c:v>2.36</c:v>
                </c:pt>
                <c:pt idx="24">
                  <c:v>2.5299999999999998</c:v>
                </c:pt>
                <c:pt idx="25">
                  <c:v>2.58</c:v>
                </c:pt>
                <c:pt idx="26">
                  <c:v>2.61</c:v>
                </c:pt>
                <c:pt idx="27">
                  <c:v>2.58</c:v>
                </c:pt>
                <c:pt idx="28">
                  <c:v>2.56</c:v>
                </c:pt>
                <c:pt idx="29">
                  <c:v>2.52</c:v>
                </c:pt>
                <c:pt idx="30">
                  <c:v>2.5</c:v>
                </c:pt>
                <c:pt idx="31">
                  <c:v>2.4300000000000002</c:v>
                </c:pt>
                <c:pt idx="32">
                  <c:v>2.39</c:v>
                </c:pt>
                <c:pt idx="33">
                  <c:v>2.39</c:v>
                </c:pt>
                <c:pt idx="34">
                  <c:v>2.44</c:v>
                </c:pt>
                <c:pt idx="35">
                  <c:v>2.4300000000000002</c:v>
                </c:pt>
                <c:pt idx="36">
                  <c:v>2.54</c:v>
                </c:pt>
                <c:pt idx="37">
                  <c:v>2.65</c:v>
                </c:pt>
                <c:pt idx="38">
                  <c:v>2.78</c:v>
                </c:pt>
                <c:pt idx="39">
                  <c:v>3.02</c:v>
                </c:pt>
                <c:pt idx="40">
                  <c:v>3.08</c:v>
                </c:pt>
                <c:pt idx="41">
                  <c:v>3.06</c:v>
                </c:pt>
                <c:pt idx="42">
                  <c:v>3.21</c:v>
                </c:pt>
                <c:pt idx="43">
                  <c:v>3.34</c:v>
                </c:pt>
                <c:pt idx="44">
                  <c:v>3.63</c:v>
                </c:pt>
                <c:pt idx="45">
                  <c:v>3.81</c:v>
                </c:pt>
                <c:pt idx="46">
                  <c:v>3.78</c:v>
                </c:pt>
                <c:pt idx="47">
                  <c:v>3.7</c:v>
                </c:pt>
                <c:pt idx="48">
                  <c:v>3.63</c:v>
                </c:pt>
                <c:pt idx="49">
                  <c:v>3.57</c:v>
                </c:pt>
                <c:pt idx="50">
                  <c:v>3.42</c:v>
                </c:pt>
                <c:pt idx="51">
                  <c:v>3.25</c:v>
                </c:pt>
                <c:pt idx="52">
                  <c:v>3.23</c:v>
                </c:pt>
                <c:pt idx="53">
                  <c:v>3.28</c:v>
                </c:pt>
                <c:pt idx="54">
                  <c:v>3.27</c:v>
                </c:pt>
                <c:pt idx="55">
                  <c:v>3.15</c:v>
                </c:pt>
                <c:pt idx="56">
                  <c:v>3.13</c:v>
                </c:pt>
                <c:pt idx="57">
                  <c:v>3.05</c:v>
                </c:pt>
                <c:pt idx="58">
                  <c:v>2.85</c:v>
                </c:pt>
                <c:pt idx="59">
                  <c:v>2.74</c:v>
                </c:pt>
                <c:pt idx="60">
                  <c:v>2.71</c:v>
                </c:pt>
                <c:pt idx="61">
                  <c:v>2.67</c:v>
                </c:pt>
                <c:pt idx="62">
                  <c:v>2.57</c:v>
                </c:pt>
                <c:pt idx="63">
                  <c:v>2.44</c:v>
                </c:pt>
                <c:pt idx="64">
                  <c:v>2.15</c:v>
                </c:pt>
                <c:pt idx="65">
                  <c:v>2.1</c:v>
                </c:pt>
                <c:pt idx="66">
                  <c:v>2.12</c:v>
                </c:pt>
                <c:pt idx="67">
                  <c:v>2.12</c:v>
                </c:pt>
                <c:pt idx="68">
                  <c:v>2.17</c:v>
                </c:pt>
                <c:pt idx="69">
                  <c:v>2.37</c:v>
                </c:pt>
                <c:pt idx="70">
                  <c:v>2.4</c:v>
                </c:pt>
                <c:pt idx="71">
                  <c:v>2.25</c:v>
                </c:pt>
                <c:pt idx="72">
                  <c:v>2.2200000000000002</c:v>
                </c:pt>
                <c:pt idx="73">
                  <c:v>2.2599999999999998</c:v>
                </c:pt>
                <c:pt idx="74">
                  <c:v>2.25</c:v>
                </c:pt>
                <c:pt idx="75">
                  <c:v>2.35</c:v>
                </c:pt>
                <c:pt idx="76">
                  <c:v>2.41</c:v>
                </c:pt>
                <c:pt idx="77">
                  <c:v>2.4</c:v>
                </c:pt>
                <c:pt idx="78">
                  <c:v>2.52</c:v>
                </c:pt>
                <c:pt idx="79">
                  <c:v>2.7</c:v>
                </c:pt>
                <c:pt idx="80">
                  <c:v>2.7</c:v>
                </c:pt>
                <c:pt idx="81">
                  <c:v>2.72</c:v>
                </c:pt>
                <c:pt idx="82">
                  <c:v>2.74</c:v>
                </c:pt>
                <c:pt idx="83">
                  <c:v>2.64</c:v>
                </c:pt>
                <c:pt idx="84">
                  <c:v>2.5099999999999998</c:v>
                </c:pt>
                <c:pt idx="85">
                  <c:v>2.54</c:v>
                </c:pt>
                <c:pt idx="86">
                  <c:v>2.4700000000000002</c:v>
                </c:pt>
                <c:pt idx="87">
                  <c:v>2.39</c:v>
                </c:pt>
                <c:pt idx="88">
                  <c:v>2.42</c:v>
                </c:pt>
                <c:pt idx="89">
                  <c:v>2.5099999999999998</c:v>
                </c:pt>
                <c:pt idx="90">
                  <c:v>2.5</c:v>
                </c:pt>
                <c:pt idx="91">
                  <c:v>2.35</c:v>
                </c:pt>
                <c:pt idx="92">
                  <c:v>2.25</c:v>
                </c:pt>
                <c:pt idx="93">
                  <c:v>1.99</c:v>
                </c:pt>
                <c:pt idx="94">
                  <c:v>1.83</c:v>
                </c:pt>
                <c:pt idx="95">
                  <c:v>1.74</c:v>
                </c:pt>
                <c:pt idx="96">
                  <c:v>1.97</c:v>
                </c:pt>
                <c:pt idx="97">
                  <c:v>2.1800000000000002</c:v>
                </c:pt>
                <c:pt idx="98">
                  <c:v>2.29</c:v>
                </c:pt>
                <c:pt idx="99">
                  <c:v>2.33</c:v>
                </c:pt>
                <c:pt idx="100">
                  <c:v>2.23</c:v>
                </c:pt>
                <c:pt idx="101">
                  <c:v>2.13</c:v>
                </c:pt>
                <c:pt idx="102">
                  <c:v>2.04</c:v>
                </c:pt>
                <c:pt idx="103">
                  <c:v>1.91</c:v>
                </c:pt>
                <c:pt idx="104">
                  <c:v>1.88</c:v>
                </c:pt>
                <c:pt idx="105">
                  <c:v>1.82</c:v>
                </c:pt>
                <c:pt idx="106">
                  <c:v>1.62</c:v>
                </c:pt>
                <c:pt idx="107">
                  <c:v>1.55</c:v>
                </c:pt>
                <c:pt idx="108">
                  <c:v>1.56</c:v>
                </c:pt>
                <c:pt idx="109">
                  <c:v>1.45</c:v>
                </c:pt>
                <c:pt idx="110">
                  <c:v>1.4</c:v>
                </c:pt>
                <c:pt idx="111">
                  <c:v>1.28</c:v>
                </c:pt>
                <c:pt idx="112">
                  <c:v>1.25</c:v>
                </c:pt>
                <c:pt idx="113">
                  <c:v>1.1399999999999999</c:v>
                </c:pt>
                <c:pt idx="114">
                  <c:v>1.04</c:v>
                </c:pt>
                <c:pt idx="115">
                  <c:v>1</c:v>
                </c:pt>
                <c:pt idx="116">
                  <c:v>1.06</c:v>
                </c:pt>
                <c:pt idx="117">
                  <c:v>1.26</c:v>
                </c:pt>
                <c:pt idx="118">
                  <c:v>1.33</c:v>
                </c:pt>
                <c:pt idx="119">
                  <c:v>1.4</c:v>
                </c:pt>
                <c:pt idx="120">
                  <c:v>1.36</c:v>
                </c:pt>
                <c:pt idx="121">
                  <c:v>1.36</c:v>
                </c:pt>
                <c:pt idx="122">
                  <c:v>1.32</c:v>
                </c:pt>
                <c:pt idx="123">
                  <c:v>1.25</c:v>
                </c:pt>
                <c:pt idx="124">
                  <c:v>1.3</c:v>
                </c:pt>
                <c:pt idx="125">
                  <c:v>1.28</c:v>
                </c:pt>
                <c:pt idx="126">
                  <c:v>1.2</c:v>
                </c:pt>
                <c:pt idx="127">
                  <c:v>1.28</c:v>
                </c:pt>
                <c:pt idx="128">
                  <c:v>1.31</c:v>
                </c:pt>
                <c:pt idx="129">
                  <c:v>1.19</c:v>
                </c:pt>
                <c:pt idx="130">
                  <c:v>1.1399999999999999</c:v>
                </c:pt>
                <c:pt idx="131">
                  <c:v>1.04</c:v>
                </c:pt>
                <c:pt idx="132">
                  <c:v>0.99</c:v>
                </c:pt>
                <c:pt idx="133">
                  <c:v>1.04</c:v>
                </c:pt>
                <c:pt idx="134">
                  <c:v>1.0900000000000001</c:v>
                </c:pt>
                <c:pt idx="135">
                  <c:v>1.04</c:v>
                </c:pt>
                <c:pt idx="136">
                  <c:v>1.0900000000000001</c:v>
                </c:pt>
                <c:pt idx="137">
                  <c:v>1.05</c:v>
                </c:pt>
                <c:pt idx="138">
                  <c:v>0.96</c:v>
                </c:pt>
                <c:pt idx="139">
                  <c:v>0.92</c:v>
                </c:pt>
                <c:pt idx="140">
                  <c:v>0.85</c:v>
                </c:pt>
                <c:pt idx="141">
                  <c:v>0.82</c:v>
                </c:pt>
                <c:pt idx="142">
                  <c:v>0.85</c:v>
                </c:pt>
                <c:pt idx="143">
                  <c:v>0.89</c:v>
                </c:pt>
                <c:pt idx="144">
                  <c:v>1.01</c:v>
                </c:pt>
                <c:pt idx="145">
                  <c:v>0.99</c:v>
                </c:pt>
                <c:pt idx="146">
                  <c:v>0.97</c:v>
                </c:pt>
                <c:pt idx="147">
                  <c:v>1.02</c:v>
                </c:pt>
                <c:pt idx="148">
                  <c:v>1.1100000000000001</c:v>
                </c:pt>
                <c:pt idx="149">
                  <c:v>1.1200000000000001</c:v>
                </c:pt>
                <c:pt idx="150">
                  <c:v>1.0900000000000001</c:v>
                </c:pt>
                <c:pt idx="151">
                  <c:v>1.04</c:v>
                </c:pt>
                <c:pt idx="152">
                  <c:v>1.1299999999999999</c:v>
                </c:pt>
                <c:pt idx="153">
                  <c:v>1.1499999999999999</c:v>
                </c:pt>
                <c:pt idx="154">
                  <c:v>1.04</c:v>
                </c:pt>
                <c:pt idx="155">
                  <c:v>1.04</c:v>
                </c:pt>
                <c:pt idx="156">
                  <c:v>1.05</c:v>
                </c:pt>
                <c:pt idx="157">
                  <c:v>0.99</c:v>
                </c:pt>
                <c:pt idx="158">
                  <c:v>0.96</c:v>
                </c:pt>
                <c:pt idx="159">
                  <c:v>1.02</c:v>
                </c:pt>
                <c:pt idx="160">
                  <c:v>0.96</c:v>
                </c:pt>
                <c:pt idx="161">
                  <c:v>0.88</c:v>
                </c:pt>
                <c:pt idx="162">
                  <c:v>0.93</c:v>
                </c:pt>
                <c:pt idx="163">
                  <c:v>1.08</c:v>
                </c:pt>
                <c:pt idx="164">
                  <c:v>1.1200000000000001</c:v>
                </c:pt>
                <c:pt idx="165">
                  <c:v>1.07</c:v>
                </c:pt>
                <c:pt idx="166">
                  <c:v>1.05</c:v>
                </c:pt>
                <c:pt idx="167">
                  <c:v>0.91</c:v>
                </c:pt>
                <c:pt idx="168">
                  <c:v>0.86</c:v>
                </c:pt>
                <c:pt idx="169">
                  <c:v>0.72</c:v>
                </c:pt>
                <c:pt idx="170">
                  <c:v>0.55000000000000004</c:v>
                </c:pt>
                <c:pt idx="171">
                  <c:v>0.69</c:v>
                </c:pt>
                <c:pt idx="172">
                  <c:v>0.72</c:v>
                </c:pt>
                <c:pt idx="173">
                  <c:v>0.8</c:v>
                </c:pt>
                <c:pt idx="174">
                  <c:v>0.8</c:v>
                </c:pt>
                <c:pt idx="175">
                  <c:v>0.77</c:v>
                </c:pt>
                <c:pt idx="176">
                  <c:v>0.62</c:v>
                </c:pt>
                <c:pt idx="177">
                  <c:v>0.5</c:v>
                </c:pt>
                <c:pt idx="178">
                  <c:v>0.4</c:v>
                </c:pt>
                <c:pt idx="179">
                  <c:v>0.28999999999999998</c:v>
                </c:pt>
                <c:pt idx="180">
                  <c:v>0.32</c:v>
                </c:pt>
                <c:pt idx="181">
                  <c:v>0.37</c:v>
                </c:pt>
                <c:pt idx="182">
                  <c:v>0.3</c:v>
                </c:pt>
                <c:pt idx="183">
                  <c:v>0.26</c:v>
                </c:pt>
                <c:pt idx="184">
                  <c:v>0.23</c:v>
                </c:pt>
                <c:pt idx="185">
                  <c:v>0.16</c:v>
                </c:pt>
                <c:pt idx="186">
                  <c:v>0.27</c:v>
                </c:pt>
                <c:pt idx="187">
                  <c:v>0.35</c:v>
                </c:pt>
                <c:pt idx="188">
                  <c:v>0.28999999999999998</c:v>
                </c:pt>
                <c:pt idx="189">
                  <c:v>0.28000000000000003</c:v>
                </c:pt>
                <c:pt idx="190">
                  <c:v>0.25</c:v>
                </c:pt>
                <c:pt idx="191">
                  <c:v>0.28999999999999998</c:v>
                </c:pt>
                <c:pt idx="192">
                  <c:v>0.3</c:v>
                </c:pt>
                <c:pt idx="193">
                  <c:v>0.32</c:v>
                </c:pt>
                <c:pt idx="194">
                  <c:v>0.35</c:v>
                </c:pt>
                <c:pt idx="195">
                  <c:v>0.28000000000000003</c:v>
                </c:pt>
                <c:pt idx="196">
                  <c:v>0.2</c:v>
                </c:pt>
                <c:pt idx="197">
                  <c:v>0.04</c:v>
                </c:pt>
                <c:pt idx="198">
                  <c:v>7.0000000000000007E-2</c:v>
                </c:pt>
                <c:pt idx="199">
                  <c:v>7.0000000000000007E-2</c:v>
                </c:pt>
                <c:pt idx="200">
                  <c:v>0.12</c:v>
                </c:pt>
                <c:pt idx="201">
                  <c:v>0.04</c:v>
                </c:pt>
                <c:pt idx="202">
                  <c:v>-0.01</c:v>
                </c:pt>
                <c:pt idx="203">
                  <c:v>0.01</c:v>
                </c:pt>
                <c:pt idx="204">
                  <c:v>7.0000000000000007E-2</c:v>
                </c:pt>
                <c:pt idx="205">
                  <c:v>0.04</c:v>
                </c:pt>
                <c:pt idx="206">
                  <c:v>0.08</c:v>
                </c:pt>
                <c:pt idx="207">
                  <c:v>0.21</c:v>
                </c:pt>
                <c:pt idx="208">
                  <c:v>0.49</c:v>
                </c:pt>
                <c:pt idx="209">
                  <c:v>0.57999999999999996</c:v>
                </c:pt>
                <c:pt idx="210">
                  <c:v>0.76</c:v>
                </c:pt>
                <c:pt idx="211">
                  <c:v>0.79</c:v>
                </c:pt>
                <c:pt idx="212">
                  <c:v>0.8</c:v>
                </c:pt>
                <c:pt idx="213">
                  <c:v>0.84</c:v>
                </c:pt>
                <c:pt idx="214">
                  <c:v>0.83</c:v>
                </c:pt>
                <c:pt idx="215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9-422A-9F1B-62181CD465F6}"/>
            </c:ext>
          </c:extLst>
        </c:ser>
        <c:ser>
          <c:idx val="0"/>
          <c:order val="1"/>
          <c:tx>
            <c:strRef>
              <c:f>'Chart 1 -panel 2 - spreads'!$B$1</c:f>
              <c:strCache>
                <c:ptCount val="1"/>
                <c:pt idx="0">
                  <c:v>AAA Spread Observable (APR)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'Chart 1 -panel 2 - spreads'!$A$2:$A$217</c:f>
              <c:numCache>
                <c:formatCode>m/d/yyyy</c:formatCode>
                <c:ptCount val="216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1 -panel 2 - spreads'!$B$2:$B$260</c:f>
              <c:numCache>
                <c:formatCode>General</c:formatCode>
                <c:ptCount val="259"/>
                <c:pt idx="118">
                  <c:v>9.4783333333332331E-2</c:v>
                </c:pt>
                <c:pt idx="119">
                  <c:v>0.11169166666666497</c:v>
                </c:pt>
                <c:pt idx="120">
                  <c:v>0.12367499999999998</c:v>
                </c:pt>
                <c:pt idx="121">
                  <c:v>0.1447833333333326</c:v>
                </c:pt>
                <c:pt idx="122">
                  <c:v>0.11433333333333251</c:v>
                </c:pt>
                <c:pt idx="123">
                  <c:v>9.1025000000000134E-2</c:v>
                </c:pt>
                <c:pt idx="124">
                  <c:v>0.10088333333333255</c:v>
                </c:pt>
                <c:pt idx="125">
                  <c:v>5.9059102380504935E-2</c:v>
                </c:pt>
                <c:pt idx="126">
                  <c:v>-6.2447209157462602E-2</c:v>
                </c:pt>
                <c:pt idx="127">
                  <c:v>-9.5479438812517525E-2</c:v>
                </c:pt>
                <c:pt idx="128">
                  <c:v>3.665068754197498E-2</c:v>
                </c:pt>
                <c:pt idx="129">
                  <c:v>8.9716973934724997E-2</c:v>
                </c:pt>
                <c:pt idx="130">
                  <c:v>0.1608327397927849</c:v>
                </c:pt>
                <c:pt idx="131">
                  <c:v>0.16312210722627252</c:v>
                </c:pt>
                <c:pt idx="132">
                  <c:v>5.0534342429874979E-2</c:v>
                </c:pt>
                <c:pt idx="133">
                  <c:v>-6.6275929967447578E-2</c:v>
                </c:pt>
                <c:pt idx="134">
                  <c:v>-7.8429085336730098E-2</c:v>
                </c:pt>
                <c:pt idx="135">
                  <c:v>-0.18702049904900753</c:v>
                </c:pt>
                <c:pt idx="136">
                  <c:v>-0.19179554647532504</c:v>
                </c:pt>
                <c:pt idx="137">
                  <c:v>-0.12112460298671257</c:v>
                </c:pt>
                <c:pt idx="138">
                  <c:v>-6.7178043954212563E-2</c:v>
                </c:pt>
                <c:pt idx="139">
                  <c:v>4.4898755251139955E-2</c:v>
                </c:pt>
                <c:pt idx="140">
                  <c:v>0.17343541925830741</c:v>
                </c:pt>
                <c:pt idx="141">
                  <c:v>0.23892379122920993</c:v>
                </c:pt>
                <c:pt idx="142">
                  <c:v>0.2037836850578274</c:v>
                </c:pt>
                <c:pt idx="143">
                  <c:v>0.12410382644752982</c:v>
                </c:pt>
                <c:pt idx="144">
                  <c:v>8.3908333333332474E-2</c:v>
                </c:pt>
                <c:pt idx="145">
                  <c:v>6.6707754842052602E-2</c:v>
                </c:pt>
                <c:pt idx="146">
                  <c:v>7.8463631933774813E-2</c:v>
                </c:pt>
                <c:pt idx="147">
                  <c:v>0.12408738961779764</c:v>
                </c:pt>
                <c:pt idx="148">
                  <c:v>0.16037499999999993</c:v>
                </c:pt>
                <c:pt idx="149">
                  <c:v>0.23263915492249754</c:v>
                </c:pt>
                <c:pt idx="150">
                  <c:v>0.24565773693063497</c:v>
                </c:pt>
                <c:pt idx="151">
                  <c:v>0.24257409071171265</c:v>
                </c:pt>
                <c:pt idx="152">
                  <c:v>0.23643333333333261</c:v>
                </c:pt>
                <c:pt idx="153">
                  <c:v>0.450607520293</c:v>
                </c:pt>
                <c:pt idx="154">
                  <c:v>0.38839329121865496</c:v>
                </c:pt>
                <c:pt idx="155">
                  <c:v>0.31158672359517259</c:v>
                </c:pt>
                <c:pt idx="156">
                  <c:v>0.14438333333333242</c:v>
                </c:pt>
                <c:pt idx="157">
                  <c:v>0.10503286087569752</c:v>
                </c:pt>
                <c:pt idx="158">
                  <c:v>4.0506177079842498E-2</c:v>
                </c:pt>
                <c:pt idx="159">
                  <c:v>3.5290564770652511E-2</c:v>
                </c:pt>
                <c:pt idx="160">
                  <c:v>5.2549999999999986E-2</c:v>
                </c:pt>
                <c:pt idx="161">
                  <c:v>6.2208677496972564E-2</c:v>
                </c:pt>
                <c:pt idx="162">
                  <c:v>5.3158333333332308E-2</c:v>
                </c:pt>
                <c:pt idx="163">
                  <c:v>-1.2032704578385012E-2</c:v>
                </c:pt>
                <c:pt idx="164">
                  <c:v>-8.4324999999999983E-2</c:v>
                </c:pt>
                <c:pt idx="165">
                  <c:v>-6.1050480537114926E-2</c:v>
                </c:pt>
                <c:pt idx="166">
                  <c:v>-4.243541531008499E-2</c:v>
                </c:pt>
                <c:pt idx="167">
                  <c:v>-0.1372127679201175</c:v>
                </c:pt>
                <c:pt idx="168">
                  <c:v>-0.11017806190002244</c:v>
                </c:pt>
                <c:pt idx="169">
                  <c:v>-1.7212212691899431E-3</c:v>
                </c:pt>
                <c:pt idx="170">
                  <c:v>-0.13610717004701001</c:v>
                </c:pt>
                <c:pt idx="171">
                  <c:v>-8.8950832252877476E-2</c:v>
                </c:pt>
                <c:pt idx="172">
                  <c:v>-1.8563154223277478E-2</c:v>
                </c:pt>
                <c:pt idx="173">
                  <c:v>-1.9591408977697511E-2</c:v>
                </c:pt>
                <c:pt idx="174">
                  <c:v>-3.9684608615785044E-2</c:v>
                </c:pt>
                <c:pt idx="175">
                  <c:v>3.1453798252127463E-2</c:v>
                </c:pt>
                <c:pt idx="176">
                  <c:v>5.128333333333257E-2</c:v>
                </c:pt>
                <c:pt idx="177">
                  <c:v>5.8386505930912491E-2</c:v>
                </c:pt>
                <c:pt idx="178">
                  <c:v>2.6346474489880034E-2</c:v>
                </c:pt>
                <c:pt idx="179">
                  <c:v>0.11228902524336004</c:v>
                </c:pt>
                <c:pt idx="180">
                  <c:v>0.12429999999999997</c:v>
                </c:pt>
                <c:pt idx="181">
                  <c:v>0.15936748844524751</c:v>
                </c:pt>
                <c:pt idx="182">
                  <c:v>0.11393637573998999</c:v>
                </c:pt>
                <c:pt idx="183">
                  <c:v>6.9583333333332525E-2</c:v>
                </c:pt>
                <c:pt idx="184">
                  <c:v>3.9333333333333248E-2</c:v>
                </c:pt>
                <c:pt idx="185">
                  <c:v>1.5813401179722519E-2</c:v>
                </c:pt>
                <c:pt idx="186">
                  <c:v>-8.8250000000000273E-3</c:v>
                </c:pt>
                <c:pt idx="187">
                  <c:v>2.8310852344617499E-2</c:v>
                </c:pt>
                <c:pt idx="188">
                  <c:v>4.3891666666665052E-2</c:v>
                </c:pt>
                <c:pt idx="189">
                  <c:v>4.5022949994602518E-2</c:v>
                </c:pt>
                <c:pt idx="190">
                  <c:v>3.8766963629207507E-2</c:v>
                </c:pt>
                <c:pt idx="191">
                  <c:v>3.060393007304002E-2</c:v>
                </c:pt>
                <c:pt idx="192">
                  <c:v>-1.4691666666667491E-2</c:v>
                </c:pt>
                <c:pt idx="193">
                  <c:v>-1.6100393338747521E-2</c:v>
                </c:pt>
                <c:pt idx="194">
                  <c:v>4.2046466380674996E-2</c:v>
                </c:pt>
                <c:pt idx="195">
                  <c:v>3.9084940609840746E-2</c:v>
                </c:pt>
                <c:pt idx="196">
                  <c:v>7.1241666666666509E-2</c:v>
                </c:pt>
                <c:pt idx="197">
                  <c:v>7.5506846680751763E-2</c:v>
                </c:pt>
                <c:pt idx="198">
                  <c:v>7.5314619222341991E-2</c:v>
                </c:pt>
                <c:pt idx="199">
                  <c:v>7.6545226847314018E-2</c:v>
                </c:pt>
                <c:pt idx="200">
                  <c:v>1.7158333333333248E-2</c:v>
                </c:pt>
                <c:pt idx="201">
                  <c:v>3.0925166617955101E-2</c:v>
                </c:pt>
                <c:pt idx="202">
                  <c:v>5.6129503324345256E-2</c:v>
                </c:pt>
                <c:pt idx="203">
                  <c:v>6.039166666666651E-2</c:v>
                </c:pt>
                <c:pt idx="204">
                  <c:v>5.4666666666666502E-2</c:v>
                </c:pt>
                <c:pt idx="205">
                  <c:v>6.6683333333333261E-2</c:v>
                </c:pt>
                <c:pt idx="206">
                  <c:v>8.251666666666499E-2</c:v>
                </c:pt>
                <c:pt idx="207">
                  <c:v>6.1175000000000035E-2</c:v>
                </c:pt>
                <c:pt idx="208">
                  <c:v>5.4150000000000031E-2</c:v>
                </c:pt>
                <c:pt idx="209">
                  <c:v>3.8274999999999948E-2</c:v>
                </c:pt>
                <c:pt idx="210">
                  <c:v>2.1083333333324905E-3</c:v>
                </c:pt>
                <c:pt idx="211">
                  <c:v>1.7899999999999916E-2</c:v>
                </c:pt>
                <c:pt idx="212">
                  <c:v>-1.4225000000000043E-2</c:v>
                </c:pt>
                <c:pt idx="213">
                  <c:v>-1.0333333333334971E-2</c:v>
                </c:pt>
                <c:pt idx="214">
                  <c:v>7.4999999999975087E-3</c:v>
                </c:pt>
                <c:pt idx="215">
                  <c:v>3.7566666666665083E-2</c:v>
                </c:pt>
                <c:pt idx="216">
                  <c:v>6.8766666666664977E-2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9-422A-9F1B-62181CD465F6}"/>
            </c:ext>
          </c:extLst>
        </c:ser>
        <c:ser>
          <c:idx val="1"/>
          <c:order val="2"/>
          <c:tx>
            <c:strRef>
              <c:f>'Chart 1 -panel 2 - spreads'!$C$1</c:f>
              <c:strCache>
                <c:ptCount val="1"/>
                <c:pt idx="0">
                  <c:v>BAA Spread Observable (APR)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'Chart 1 -panel 2 - spreads'!$A$2:$A$217</c:f>
              <c:numCache>
                <c:formatCode>m/d/yyyy</c:formatCode>
                <c:ptCount val="216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1 -panel 2 - spreads'!$C$2:$C$260</c:f>
              <c:numCache>
                <c:formatCode>General</c:formatCode>
                <c:ptCount val="259"/>
                <c:pt idx="109">
                  <c:v>1.5674999999999999</c:v>
                </c:pt>
                <c:pt idx="110">
                  <c:v>1.4453282828282827</c:v>
                </c:pt>
                <c:pt idx="111">
                  <c:v>1.3649152236652238</c:v>
                </c:pt>
                <c:pt idx="112">
                  <c:v>1.7830612805069326</c:v>
                </c:pt>
                <c:pt idx="113">
                  <c:v>2.1331477037455295</c:v>
                </c:pt>
                <c:pt idx="114">
                  <c:v>1.8570410628019323</c:v>
                </c:pt>
                <c:pt idx="115">
                  <c:v>1.7022348484848484</c:v>
                </c:pt>
                <c:pt idx="116">
                  <c:v>1.5569647562582345</c:v>
                </c:pt>
                <c:pt idx="117">
                  <c:v>1.4585013175230568</c:v>
                </c:pt>
                <c:pt idx="118">
                  <c:v>1.3387698412698414</c:v>
                </c:pt>
                <c:pt idx="119">
                  <c:v>1.6417742094861658</c:v>
                </c:pt>
                <c:pt idx="120">
                  <c:v>1.9021219963611269</c:v>
                </c:pt>
                <c:pt idx="121">
                  <c:v>2.6170851370851369</c:v>
                </c:pt>
                <c:pt idx="122">
                  <c:v>2.5808575428194995</c:v>
                </c:pt>
                <c:pt idx="123">
                  <c:v>2.7838866930171284</c:v>
                </c:pt>
                <c:pt idx="124">
                  <c:v>3.2033582198799588</c:v>
                </c:pt>
                <c:pt idx="125">
                  <c:v>3.6031806653491434</c:v>
                </c:pt>
                <c:pt idx="126">
                  <c:v>3.0278919552669552</c:v>
                </c:pt>
                <c:pt idx="127">
                  <c:v>2.7582436947110858</c:v>
                </c:pt>
                <c:pt idx="128">
                  <c:v>3.0159126984126985</c:v>
                </c:pt>
                <c:pt idx="129">
                  <c:v>2.8788375211744781</c:v>
                </c:pt>
                <c:pt idx="130">
                  <c:v>2.0965912698412699</c:v>
                </c:pt>
                <c:pt idx="131">
                  <c:v>1.5397774327122151</c:v>
                </c:pt>
                <c:pt idx="132">
                  <c:v>1.2142045454545454</c:v>
                </c:pt>
                <c:pt idx="133">
                  <c:v>0.95546128991781165</c:v>
                </c:pt>
                <c:pt idx="134">
                  <c:v>0.92843991153773742</c:v>
                </c:pt>
                <c:pt idx="135">
                  <c:v>0.88301046176046183</c:v>
                </c:pt>
                <c:pt idx="136">
                  <c:v>0.87408267457180511</c:v>
                </c:pt>
                <c:pt idx="137">
                  <c:v>0.76329545454545455</c:v>
                </c:pt>
                <c:pt idx="138">
                  <c:v>0.67548611111111112</c:v>
                </c:pt>
                <c:pt idx="139">
                  <c:v>0.99056818181818185</c:v>
                </c:pt>
                <c:pt idx="140">
                  <c:v>0.8567473649538867</c:v>
                </c:pt>
                <c:pt idx="141">
                  <c:v>0.86049422799422803</c:v>
                </c:pt>
                <c:pt idx="142">
                  <c:v>0.83331771911663211</c:v>
                </c:pt>
                <c:pt idx="143">
                  <c:v>0.73250329380764168</c:v>
                </c:pt>
                <c:pt idx="144">
                  <c:v>0.72720073404856012</c:v>
                </c:pt>
                <c:pt idx="145">
                  <c:v>0.6191378066378066</c:v>
                </c:pt>
                <c:pt idx="146">
                  <c:v>0.54541633728590233</c:v>
                </c:pt>
                <c:pt idx="147">
                  <c:v>0.49593181818181814</c:v>
                </c:pt>
                <c:pt idx="148">
                  <c:v>0.8611086799673755</c:v>
                </c:pt>
                <c:pt idx="149">
                  <c:v>1.0818246047430831</c:v>
                </c:pt>
                <c:pt idx="150">
                  <c:v>1.7240607864357864</c:v>
                </c:pt>
                <c:pt idx="151">
                  <c:v>1.5944631877784055</c:v>
                </c:pt>
                <c:pt idx="152">
                  <c:v>2.2197595520421607</c:v>
                </c:pt>
                <c:pt idx="153">
                  <c:v>5.0071652079804254</c:v>
                </c:pt>
                <c:pt idx="154">
                  <c:v>5.0305988455988455</c:v>
                </c:pt>
                <c:pt idx="155">
                  <c:v>4.2350468975468987</c:v>
                </c:pt>
                <c:pt idx="156">
                  <c:v>2.8542764602547206</c:v>
                </c:pt>
                <c:pt idx="157">
                  <c:v>2.0619991843904888</c:v>
                </c:pt>
                <c:pt idx="158">
                  <c:v>1.7407798481711527</c:v>
                </c:pt>
                <c:pt idx="159">
                  <c:v>1.7874747474747472</c:v>
                </c:pt>
                <c:pt idx="160">
                  <c:v>1.674594861660079</c:v>
                </c:pt>
                <c:pt idx="161">
                  <c:v>1.442058629776021</c:v>
                </c:pt>
                <c:pt idx="162">
                  <c:v>1.2983500690131125</c:v>
                </c:pt>
                <c:pt idx="163">
                  <c:v>1.2782611832611832</c:v>
                </c:pt>
                <c:pt idx="164">
                  <c:v>1.9177223320158099</c:v>
                </c:pt>
                <c:pt idx="165">
                  <c:v>2.3162373737373736</c:v>
                </c:pt>
                <c:pt idx="166">
                  <c:v>2.0687042788129744</c:v>
                </c:pt>
                <c:pt idx="167">
                  <c:v>2.0297641633728589</c:v>
                </c:pt>
                <c:pt idx="168">
                  <c:v>1.8894177802873451</c:v>
                </c:pt>
                <c:pt idx="169">
                  <c:v>1.5438333333333334</c:v>
                </c:pt>
                <c:pt idx="170">
                  <c:v>1.3000629509379511</c:v>
                </c:pt>
                <c:pt idx="171">
                  <c:v>1.2442737938390114</c:v>
                </c:pt>
                <c:pt idx="172">
                  <c:v>1.2505106970324362</c:v>
                </c:pt>
                <c:pt idx="173">
                  <c:v>1.0460410000627391</c:v>
                </c:pt>
                <c:pt idx="174">
                  <c:v>0.8500919913419912</c:v>
                </c:pt>
                <c:pt idx="175">
                  <c:v>0.76591269841269849</c:v>
                </c:pt>
                <c:pt idx="176">
                  <c:v>0.89054841897233195</c:v>
                </c:pt>
                <c:pt idx="177">
                  <c:v>0.99137390990651852</c:v>
                </c:pt>
                <c:pt idx="178">
                  <c:v>0.97641233766233759</c:v>
                </c:pt>
                <c:pt idx="179">
                  <c:v>0.97906204906204908</c:v>
                </c:pt>
                <c:pt idx="180">
                  <c:v>1.1378718081435473</c:v>
                </c:pt>
                <c:pt idx="181">
                  <c:v>1.2481099818056338</c:v>
                </c:pt>
                <c:pt idx="182">
                  <c:v>1.4422150072150073</c:v>
                </c:pt>
                <c:pt idx="183">
                  <c:v>1.1853787878787874</c:v>
                </c:pt>
                <c:pt idx="184">
                  <c:v>1.043832345191041</c:v>
                </c:pt>
                <c:pt idx="185">
                  <c:v>0.98137445887445907</c:v>
                </c:pt>
                <c:pt idx="186">
                  <c:v>0.87811809868875079</c:v>
                </c:pt>
                <c:pt idx="187">
                  <c:v>0.78991732542819504</c:v>
                </c:pt>
                <c:pt idx="188">
                  <c:v>0.68425920697659837</c:v>
                </c:pt>
                <c:pt idx="189">
                  <c:v>0.65688311688311674</c:v>
                </c:pt>
                <c:pt idx="190">
                  <c:v>0.69259469696969711</c:v>
                </c:pt>
                <c:pt idx="191">
                  <c:v>0.81782404793274377</c:v>
                </c:pt>
                <c:pt idx="192">
                  <c:v>0.89335027291549041</c:v>
                </c:pt>
                <c:pt idx="193">
                  <c:v>1.0887798089591567</c:v>
                </c:pt>
                <c:pt idx="194">
                  <c:v>1.0854659090909091</c:v>
                </c:pt>
                <c:pt idx="195">
                  <c:v>0.9640424430641823</c:v>
                </c:pt>
                <c:pt idx="196">
                  <c:v>0.90900448585231197</c:v>
                </c:pt>
                <c:pt idx="197">
                  <c:v>0.87859385783298816</c:v>
                </c:pt>
                <c:pt idx="198">
                  <c:v>1.0827362914862915</c:v>
                </c:pt>
                <c:pt idx="199">
                  <c:v>1.4995256132756134</c:v>
                </c:pt>
                <c:pt idx="200">
                  <c:v>1.1717639908400781</c:v>
                </c:pt>
                <c:pt idx="201">
                  <c:v>1.0135958968567664</c:v>
                </c:pt>
                <c:pt idx="202">
                  <c:v>0.81659075224292632</c:v>
                </c:pt>
                <c:pt idx="203">
                  <c:v>0.74675324675324672</c:v>
                </c:pt>
                <c:pt idx="204">
                  <c:v>0.75400197628458498</c:v>
                </c:pt>
                <c:pt idx="205">
                  <c:v>0.83215909090909079</c:v>
                </c:pt>
                <c:pt idx="206">
                  <c:v>0.98129192546583843</c:v>
                </c:pt>
                <c:pt idx="207">
                  <c:v>1.1945364357864356</c:v>
                </c:pt>
                <c:pt idx="208">
                  <c:v>1.4378705533596836</c:v>
                </c:pt>
                <c:pt idx="209">
                  <c:v>1.3668795093795094</c:v>
                </c:pt>
                <c:pt idx="210">
                  <c:v>1.1198787094547962</c:v>
                </c:pt>
                <c:pt idx="211">
                  <c:v>1.1567048748353095</c:v>
                </c:pt>
                <c:pt idx="212">
                  <c:v>1.0938758705063052</c:v>
                </c:pt>
                <c:pt idx="213">
                  <c:v>1.1086922799422796</c:v>
                </c:pt>
                <c:pt idx="214">
                  <c:v>0.90685786435786431</c:v>
                </c:pt>
                <c:pt idx="215">
                  <c:v>0.86191307484785751</c:v>
                </c:pt>
                <c:pt idx="216">
                  <c:v>0.881528640441684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E9-422A-9F1B-62181CD46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1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73490813648295"/>
          <c:y val="0.14719624890638669"/>
          <c:w val="0.83880212890055406"/>
          <c:h val="0.70960930664916888"/>
        </c:manualLayout>
      </c:layout>
      <c:lineChart>
        <c:grouping val="standard"/>
        <c:varyColors val="0"/>
        <c:ser>
          <c:idx val="2"/>
          <c:order val="0"/>
          <c:tx>
            <c:strRef>
              <c:f>'Chart 1 -panel 2 - spreads'!$D$1</c:f>
              <c:strCache>
                <c:ptCount val="1"/>
                <c:pt idx="0">
                  <c:v>Long-term Bond Yields Observable (APR)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1 -panel 2 - spreads'!$A$2:$A$217</c:f>
              <c:numCache>
                <c:formatCode>m/d/yyyy</c:formatCode>
                <c:ptCount val="216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1 -panel 2 - spreads'!$D$2:$D$217</c:f>
              <c:numCache>
                <c:formatCode>General</c:formatCode>
                <c:ptCount val="216"/>
                <c:pt idx="0">
                  <c:v>2.06</c:v>
                </c:pt>
                <c:pt idx="1">
                  <c:v>2.1</c:v>
                </c:pt>
                <c:pt idx="2">
                  <c:v>2.09</c:v>
                </c:pt>
                <c:pt idx="3">
                  <c:v>1.97</c:v>
                </c:pt>
                <c:pt idx="4">
                  <c:v>1.98</c:v>
                </c:pt>
                <c:pt idx="5">
                  <c:v>2.0099999999999998</c:v>
                </c:pt>
                <c:pt idx="6">
                  <c:v>1.96</c:v>
                </c:pt>
                <c:pt idx="7">
                  <c:v>1.9</c:v>
                </c:pt>
                <c:pt idx="8">
                  <c:v>1.89</c:v>
                </c:pt>
                <c:pt idx="9">
                  <c:v>1.9</c:v>
                </c:pt>
                <c:pt idx="10">
                  <c:v>1.95</c:v>
                </c:pt>
                <c:pt idx="11">
                  <c:v>1.99</c:v>
                </c:pt>
                <c:pt idx="12">
                  <c:v>2.08</c:v>
                </c:pt>
                <c:pt idx="13">
                  <c:v>2.15</c:v>
                </c:pt>
                <c:pt idx="14">
                  <c:v>2.1800000000000002</c:v>
                </c:pt>
                <c:pt idx="15">
                  <c:v>2.34</c:v>
                </c:pt>
                <c:pt idx="16">
                  <c:v>2.52</c:v>
                </c:pt>
                <c:pt idx="17">
                  <c:v>2.67</c:v>
                </c:pt>
                <c:pt idx="18">
                  <c:v>2.65</c:v>
                </c:pt>
                <c:pt idx="19">
                  <c:v>2.4700000000000002</c:v>
                </c:pt>
                <c:pt idx="20">
                  <c:v>2.39</c:v>
                </c:pt>
                <c:pt idx="21">
                  <c:v>2.36</c:v>
                </c:pt>
                <c:pt idx="22">
                  <c:v>2.3199999999999998</c:v>
                </c:pt>
                <c:pt idx="23">
                  <c:v>2.36</c:v>
                </c:pt>
                <c:pt idx="24">
                  <c:v>2.5299999999999998</c:v>
                </c:pt>
                <c:pt idx="25">
                  <c:v>2.58</c:v>
                </c:pt>
                <c:pt idx="26">
                  <c:v>2.61</c:v>
                </c:pt>
                <c:pt idx="27">
                  <c:v>2.58</c:v>
                </c:pt>
                <c:pt idx="28">
                  <c:v>2.56</c:v>
                </c:pt>
                <c:pt idx="29">
                  <c:v>2.52</c:v>
                </c:pt>
                <c:pt idx="30">
                  <c:v>2.5</c:v>
                </c:pt>
                <c:pt idx="31">
                  <c:v>2.4300000000000002</c:v>
                </c:pt>
                <c:pt idx="32">
                  <c:v>2.39</c:v>
                </c:pt>
                <c:pt idx="33">
                  <c:v>2.39</c:v>
                </c:pt>
                <c:pt idx="34">
                  <c:v>2.44</c:v>
                </c:pt>
                <c:pt idx="35">
                  <c:v>2.4300000000000002</c:v>
                </c:pt>
                <c:pt idx="36">
                  <c:v>2.54</c:v>
                </c:pt>
                <c:pt idx="37">
                  <c:v>2.65</c:v>
                </c:pt>
                <c:pt idx="38">
                  <c:v>2.78</c:v>
                </c:pt>
                <c:pt idx="39">
                  <c:v>3.02</c:v>
                </c:pt>
                <c:pt idx="40">
                  <c:v>3.08</c:v>
                </c:pt>
                <c:pt idx="41">
                  <c:v>3.06</c:v>
                </c:pt>
                <c:pt idx="42">
                  <c:v>3.21</c:v>
                </c:pt>
                <c:pt idx="43">
                  <c:v>3.34</c:v>
                </c:pt>
                <c:pt idx="44">
                  <c:v>3.63</c:v>
                </c:pt>
                <c:pt idx="45">
                  <c:v>3.81</c:v>
                </c:pt>
                <c:pt idx="46">
                  <c:v>3.78</c:v>
                </c:pt>
                <c:pt idx="47">
                  <c:v>3.7</c:v>
                </c:pt>
                <c:pt idx="48">
                  <c:v>3.63</c:v>
                </c:pt>
                <c:pt idx="49">
                  <c:v>3.57</c:v>
                </c:pt>
                <c:pt idx="50">
                  <c:v>3.42</c:v>
                </c:pt>
                <c:pt idx="51">
                  <c:v>3.25</c:v>
                </c:pt>
                <c:pt idx="52">
                  <c:v>3.23</c:v>
                </c:pt>
                <c:pt idx="53">
                  <c:v>3.28</c:v>
                </c:pt>
                <c:pt idx="54">
                  <c:v>3.27</c:v>
                </c:pt>
                <c:pt idx="55">
                  <c:v>3.15</c:v>
                </c:pt>
                <c:pt idx="56">
                  <c:v>3.13</c:v>
                </c:pt>
                <c:pt idx="57">
                  <c:v>3.05</c:v>
                </c:pt>
                <c:pt idx="58">
                  <c:v>2.85</c:v>
                </c:pt>
                <c:pt idx="59">
                  <c:v>2.74</c:v>
                </c:pt>
                <c:pt idx="60">
                  <c:v>2.71</c:v>
                </c:pt>
                <c:pt idx="61">
                  <c:v>2.67</c:v>
                </c:pt>
                <c:pt idx="62">
                  <c:v>2.57</c:v>
                </c:pt>
                <c:pt idx="63">
                  <c:v>2.44</c:v>
                </c:pt>
                <c:pt idx="64">
                  <c:v>2.15</c:v>
                </c:pt>
                <c:pt idx="65">
                  <c:v>2.1</c:v>
                </c:pt>
                <c:pt idx="66">
                  <c:v>2.12</c:v>
                </c:pt>
                <c:pt idx="67">
                  <c:v>2.12</c:v>
                </c:pt>
                <c:pt idx="68">
                  <c:v>2.17</c:v>
                </c:pt>
                <c:pt idx="69">
                  <c:v>2.37</c:v>
                </c:pt>
                <c:pt idx="70">
                  <c:v>2.4</c:v>
                </c:pt>
                <c:pt idx="71">
                  <c:v>2.25</c:v>
                </c:pt>
                <c:pt idx="72">
                  <c:v>2.2200000000000002</c:v>
                </c:pt>
                <c:pt idx="73">
                  <c:v>2.2599999999999998</c:v>
                </c:pt>
                <c:pt idx="74">
                  <c:v>2.25</c:v>
                </c:pt>
                <c:pt idx="75">
                  <c:v>2.35</c:v>
                </c:pt>
                <c:pt idx="76">
                  <c:v>2.41</c:v>
                </c:pt>
                <c:pt idx="77">
                  <c:v>2.4</c:v>
                </c:pt>
                <c:pt idx="78">
                  <c:v>2.52</c:v>
                </c:pt>
                <c:pt idx="79">
                  <c:v>2.7</c:v>
                </c:pt>
                <c:pt idx="80">
                  <c:v>2.7</c:v>
                </c:pt>
                <c:pt idx="81">
                  <c:v>2.72</c:v>
                </c:pt>
                <c:pt idx="82">
                  <c:v>2.74</c:v>
                </c:pt>
                <c:pt idx="83">
                  <c:v>2.64</c:v>
                </c:pt>
                <c:pt idx="84">
                  <c:v>2.5099999999999998</c:v>
                </c:pt>
                <c:pt idx="85">
                  <c:v>2.54</c:v>
                </c:pt>
                <c:pt idx="86">
                  <c:v>2.4700000000000002</c:v>
                </c:pt>
                <c:pt idx="87">
                  <c:v>2.39</c:v>
                </c:pt>
                <c:pt idx="88">
                  <c:v>2.42</c:v>
                </c:pt>
                <c:pt idx="89">
                  <c:v>2.5099999999999998</c:v>
                </c:pt>
                <c:pt idx="90">
                  <c:v>2.5</c:v>
                </c:pt>
                <c:pt idx="91">
                  <c:v>2.35</c:v>
                </c:pt>
                <c:pt idx="92">
                  <c:v>2.25</c:v>
                </c:pt>
                <c:pt idx="93">
                  <c:v>1.99</c:v>
                </c:pt>
                <c:pt idx="94">
                  <c:v>1.83</c:v>
                </c:pt>
                <c:pt idx="95">
                  <c:v>1.74</c:v>
                </c:pt>
                <c:pt idx="96">
                  <c:v>1.97</c:v>
                </c:pt>
                <c:pt idx="97">
                  <c:v>2.1800000000000002</c:v>
                </c:pt>
                <c:pt idx="98">
                  <c:v>2.29</c:v>
                </c:pt>
                <c:pt idx="99">
                  <c:v>2.33</c:v>
                </c:pt>
                <c:pt idx="100">
                  <c:v>2.23</c:v>
                </c:pt>
                <c:pt idx="101">
                  <c:v>2.13</c:v>
                </c:pt>
                <c:pt idx="102">
                  <c:v>2.04</c:v>
                </c:pt>
                <c:pt idx="103">
                  <c:v>1.91</c:v>
                </c:pt>
                <c:pt idx="104">
                  <c:v>1.88</c:v>
                </c:pt>
                <c:pt idx="105">
                  <c:v>1.82</c:v>
                </c:pt>
                <c:pt idx="106">
                  <c:v>1.62</c:v>
                </c:pt>
                <c:pt idx="107">
                  <c:v>1.55</c:v>
                </c:pt>
                <c:pt idx="108">
                  <c:v>1.56</c:v>
                </c:pt>
                <c:pt idx="109">
                  <c:v>1.45</c:v>
                </c:pt>
                <c:pt idx="110">
                  <c:v>1.4</c:v>
                </c:pt>
                <c:pt idx="111">
                  <c:v>1.28</c:v>
                </c:pt>
                <c:pt idx="112">
                  <c:v>1.25</c:v>
                </c:pt>
                <c:pt idx="113">
                  <c:v>1.1399999999999999</c:v>
                </c:pt>
                <c:pt idx="114">
                  <c:v>1.04</c:v>
                </c:pt>
                <c:pt idx="115">
                  <c:v>1</c:v>
                </c:pt>
                <c:pt idx="116">
                  <c:v>1.06</c:v>
                </c:pt>
                <c:pt idx="117">
                  <c:v>1.26</c:v>
                </c:pt>
                <c:pt idx="118">
                  <c:v>1.33</c:v>
                </c:pt>
                <c:pt idx="119">
                  <c:v>1.4</c:v>
                </c:pt>
                <c:pt idx="120">
                  <c:v>1.36</c:v>
                </c:pt>
                <c:pt idx="121">
                  <c:v>1.36</c:v>
                </c:pt>
                <c:pt idx="122">
                  <c:v>1.32</c:v>
                </c:pt>
                <c:pt idx="123">
                  <c:v>1.25</c:v>
                </c:pt>
                <c:pt idx="124">
                  <c:v>1.3</c:v>
                </c:pt>
                <c:pt idx="125">
                  <c:v>1.28</c:v>
                </c:pt>
                <c:pt idx="126">
                  <c:v>1.2</c:v>
                </c:pt>
                <c:pt idx="127">
                  <c:v>1.28</c:v>
                </c:pt>
                <c:pt idx="128">
                  <c:v>1.31</c:v>
                </c:pt>
                <c:pt idx="129">
                  <c:v>1.19</c:v>
                </c:pt>
                <c:pt idx="130">
                  <c:v>1.1399999999999999</c:v>
                </c:pt>
                <c:pt idx="131">
                  <c:v>1.04</c:v>
                </c:pt>
                <c:pt idx="132">
                  <c:v>0.99</c:v>
                </c:pt>
                <c:pt idx="133">
                  <c:v>1.04</c:v>
                </c:pt>
                <c:pt idx="134">
                  <c:v>1.0900000000000001</c:v>
                </c:pt>
                <c:pt idx="135">
                  <c:v>1.04</c:v>
                </c:pt>
                <c:pt idx="136">
                  <c:v>1.0900000000000001</c:v>
                </c:pt>
                <c:pt idx="137">
                  <c:v>1.05</c:v>
                </c:pt>
                <c:pt idx="138">
                  <c:v>0.96</c:v>
                </c:pt>
                <c:pt idx="139">
                  <c:v>0.92</c:v>
                </c:pt>
                <c:pt idx="140">
                  <c:v>0.85</c:v>
                </c:pt>
                <c:pt idx="141">
                  <c:v>0.82</c:v>
                </c:pt>
                <c:pt idx="142">
                  <c:v>0.85</c:v>
                </c:pt>
                <c:pt idx="143">
                  <c:v>0.89</c:v>
                </c:pt>
                <c:pt idx="144">
                  <c:v>1.01</c:v>
                </c:pt>
                <c:pt idx="145">
                  <c:v>0.99</c:v>
                </c:pt>
                <c:pt idx="146">
                  <c:v>0.97</c:v>
                </c:pt>
                <c:pt idx="147">
                  <c:v>1.02</c:v>
                </c:pt>
                <c:pt idx="148">
                  <c:v>1.1100000000000001</c:v>
                </c:pt>
                <c:pt idx="149">
                  <c:v>1.1200000000000001</c:v>
                </c:pt>
                <c:pt idx="150">
                  <c:v>1.0900000000000001</c:v>
                </c:pt>
                <c:pt idx="151">
                  <c:v>1.04</c:v>
                </c:pt>
                <c:pt idx="152">
                  <c:v>1.1299999999999999</c:v>
                </c:pt>
                <c:pt idx="153">
                  <c:v>1.1499999999999999</c:v>
                </c:pt>
                <c:pt idx="154">
                  <c:v>1.04</c:v>
                </c:pt>
                <c:pt idx="155">
                  <c:v>1.04</c:v>
                </c:pt>
                <c:pt idx="156">
                  <c:v>1.05</c:v>
                </c:pt>
                <c:pt idx="157">
                  <c:v>0.99</c:v>
                </c:pt>
                <c:pt idx="158">
                  <c:v>0.96</c:v>
                </c:pt>
                <c:pt idx="159">
                  <c:v>1.02</c:v>
                </c:pt>
                <c:pt idx="160">
                  <c:v>0.96</c:v>
                </c:pt>
                <c:pt idx="161">
                  <c:v>0.88</c:v>
                </c:pt>
                <c:pt idx="162">
                  <c:v>0.93</c:v>
                </c:pt>
                <c:pt idx="163">
                  <c:v>1.08</c:v>
                </c:pt>
                <c:pt idx="164">
                  <c:v>1.1200000000000001</c:v>
                </c:pt>
                <c:pt idx="165">
                  <c:v>1.07</c:v>
                </c:pt>
                <c:pt idx="166">
                  <c:v>1.05</c:v>
                </c:pt>
                <c:pt idx="167">
                  <c:v>0.91</c:v>
                </c:pt>
                <c:pt idx="168">
                  <c:v>0.86</c:v>
                </c:pt>
                <c:pt idx="169">
                  <c:v>0.72</c:v>
                </c:pt>
                <c:pt idx="170">
                  <c:v>0.55000000000000004</c:v>
                </c:pt>
                <c:pt idx="171">
                  <c:v>0.69</c:v>
                </c:pt>
                <c:pt idx="172">
                  <c:v>0.72</c:v>
                </c:pt>
                <c:pt idx="173">
                  <c:v>0.8</c:v>
                </c:pt>
                <c:pt idx="174">
                  <c:v>0.8</c:v>
                </c:pt>
                <c:pt idx="175">
                  <c:v>0.77</c:v>
                </c:pt>
                <c:pt idx="176">
                  <c:v>0.62</c:v>
                </c:pt>
                <c:pt idx="177">
                  <c:v>0.5</c:v>
                </c:pt>
                <c:pt idx="178">
                  <c:v>0.4</c:v>
                </c:pt>
                <c:pt idx="179">
                  <c:v>0.28999999999999998</c:v>
                </c:pt>
                <c:pt idx="180">
                  <c:v>0.32</c:v>
                </c:pt>
                <c:pt idx="181">
                  <c:v>0.37</c:v>
                </c:pt>
                <c:pt idx="182">
                  <c:v>0.3</c:v>
                </c:pt>
                <c:pt idx="183">
                  <c:v>0.26</c:v>
                </c:pt>
                <c:pt idx="184">
                  <c:v>0.23</c:v>
                </c:pt>
                <c:pt idx="185">
                  <c:v>0.16</c:v>
                </c:pt>
                <c:pt idx="186">
                  <c:v>0.27</c:v>
                </c:pt>
                <c:pt idx="187">
                  <c:v>0.35</c:v>
                </c:pt>
                <c:pt idx="188">
                  <c:v>0.28999999999999998</c:v>
                </c:pt>
                <c:pt idx="189">
                  <c:v>0.28000000000000003</c:v>
                </c:pt>
                <c:pt idx="190">
                  <c:v>0.25</c:v>
                </c:pt>
                <c:pt idx="191">
                  <c:v>0.28999999999999998</c:v>
                </c:pt>
                <c:pt idx="192">
                  <c:v>0.3</c:v>
                </c:pt>
                <c:pt idx="193">
                  <c:v>0.32</c:v>
                </c:pt>
                <c:pt idx="194">
                  <c:v>0.35</c:v>
                </c:pt>
                <c:pt idx="195">
                  <c:v>0.28000000000000003</c:v>
                </c:pt>
                <c:pt idx="196">
                  <c:v>0.2</c:v>
                </c:pt>
                <c:pt idx="197">
                  <c:v>0.04</c:v>
                </c:pt>
                <c:pt idx="198">
                  <c:v>7.0000000000000007E-2</c:v>
                </c:pt>
                <c:pt idx="199">
                  <c:v>7.0000000000000007E-2</c:v>
                </c:pt>
                <c:pt idx="200">
                  <c:v>0.12</c:v>
                </c:pt>
                <c:pt idx="201">
                  <c:v>0.04</c:v>
                </c:pt>
                <c:pt idx="202">
                  <c:v>-0.01</c:v>
                </c:pt>
                <c:pt idx="203">
                  <c:v>0.01</c:v>
                </c:pt>
                <c:pt idx="204">
                  <c:v>7.0000000000000007E-2</c:v>
                </c:pt>
                <c:pt idx="205">
                  <c:v>0.04</c:v>
                </c:pt>
                <c:pt idx="206">
                  <c:v>0.08</c:v>
                </c:pt>
                <c:pt idx="207">
                  <c:v>0.21</c:v>
                </c:pt>
                <c:pt idx="208">
                  <c:v>0.49</c:v>
                </c:pt>
                <c:pt idx="209">
                  <c:v>0.57999999999999996</c:v>
                </c:pt>
                <c:pt idx="210">
                  <c:v>0.76</c:v>
                </c:pt>
                <c:pt idx="211">
                  <c:v>0.79</c:v>
                </c:pt>
                <c:pt idx="212">
                  <c:v>0.8</c:v>
                </c:pt>
                <c:pt idx="213">
                  <c:v>0.84</c:v>
                </c:pt>
                <c:pt idx="214">
                  <c:v>0.83</c:v>
                </c:pt>
                <c:pt idx="215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4-40B9-A3F4-1BA50ED783E9}"/>
            </c:ext>
          </c:extLst>
        </c:ser>
        <c:ser>
          <c:idx val="0"/>
          <c:order val="1"/>
          <c:tx>
            <c:strRef>
              <c:f>'Chart 1 -panel 2 - spreads'!$B$1</c:f>
              <c:strCache>
                <c:ptCount val="1"/>
                <c:pt idx="0">
                  <c:v>AAA Spread Observable (APR)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'Chart 1 -panel 2 - spreads'!$A$2:$A$217</c:f>
              <c:numCache>
                <c:formatCode>m/d/yyyy</c:formatCode>
                <c:ptCount val="216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1 -panel 2 - spreads'!$B$2:$B$260</c:f>
              <c:numCache>
                <c:formatCode>General</c:formatCode>
                <c:ptCount val="259"/>
                <c:pt idx="118">
                  <c:v>9.4783333333332331E-2</c:v>
                </c:pt>
                <c:pt idx="119">
                  <c:v>0.11169166666666497</c:v>
                </c:pt>
                <c:pt idx="120">
                  <c:v>0.12367499999999998</c:v>
                </c:pt>
                <c:pt idx="121">
                  <c:v>0.1447833333333326</c:v>
                </c:pt>
                <c:pt idx="122">
                  <c:v>0.11433333333333251</c:v>
                </c:pt>
                <c:pt idx="123">
                  <c:v>9.1025000000000134E-2</c:v>
                </c:pt>
                <c:pt idx="124">
                  <c:v>0.10088333333333255</c:v>
                </c:pt>
                <c:pt idx="125">
                  <c:v>5.9059102380504935E-2</c:v>
                </c:pt>
                <c:pt idx="126">
                  <c:v>-6.2447209157462602E-2</c:v>
                </c:pt>
                <c:pt idx="127">
                  <c:v>-9.5479438812517525E-2</c:v>
                </c:pt>
                <c:pt idx="128">
                  <c:v>3.665068754197498E-2</c:v>
                </c:pt>
                <c:pt idx="129">
                  <c:v>8.9716973934724997E-2</c:v>
                </c:pt>
                <c:pt idx="130">
                  <c:v>0.1608327397927849</c:v>
                </c:pt>
                <c:pt idx="131">
                  <c:v>0.16312210722627252</c:v>
                </c:pt>
                <c:pt idx="132">
                  <c:v>5.0534342429874979E-2</c:v>
                </c:pt>
                <c:pt idx="133">
                  <c:v>-6.6275929967447578E-2</c:v>
                </c:pt>
                <c:pt idx="134">
                  <c:v>-7.8429085336730098E-2</c:v>
                </c:pt>
                <c:pt idx="135">
                  <c:v>-0.18702049904900753</c:v>
                </c:pt>
                <c:pt idx="136">
                  <c:v>-0.19179554647532504</c:v>
                </c:pt>
                <c:pt idx="137">
                  <c:v>-0.12112460298671257</c:v>
                </c:pt>
                <c:pt idx="138">
                  <c:v>-6.7178043954212563E-2</c:v>
                </c:pt>
                <c:pt idx="139">
                  <c:v>4.4898755251139955E-2</c:v>
                </c:pt>
                <c:pt idx="140">
                  <c:v>0.17343541925830741</c:v>
                </c:pt>
                <c:pt idx="141">
                  <c:v>0.23892379122920993</c:v>
                </c:pt>
                <c:pt idx="142">
                  <c:v>0.2037836850578274</c:v>
                </c:pt>
                <c:pt idx="143">
                  <c:v>0.12410382644752982</c:v>
                </c:pt>
                <c:pt idx="144">
                  <c:v>8.3908333333332474E-2</c:v>
                </c:pt>
                <c:pt idx="145">
                  <c:v>6.6707754842052602E-2</c:v>
                </c:pt>
                <c:pt idx="146">
                  <c:v>7.8463631933774813E-2</c:v>
                </c:pt>
                <c:pt idx="147">
                  <c:v>0.12408738961779764</c:v>
                </c:pt>
                <c:pt idx="148">
                  <c:v>0.16037499999999993</c:v>
                </c:pt>
                <c:pt idx="149">
                  <c:v>0.23263915492249754</c:v>
                </c:pt>
                <c:pt idx="150">
                  <c:v>0.24565773693063497</c:v>
                </c:pt>
                <c:pt idx="151">
                  <c:v>0.24257409071171265</c:v>
                </c:pt>
                <c:pt idx="152">
                  <c:v>0.23643333333333261</c:v>
                </c:pt>
                <c:pt idx="153">
                  <c:v>0.450607520293</c:v>
                </c:pt>
                <c:pt idx="154">
                  <c:v>0.38839329121865496</c:v>
                </c:pt>
                <c:pt idx="155">
                  <c:v>0.31158672359517259</c:v>
                </c:pt>
                <c:pt idx="156">
                  <c:v>0.14438333333333242</c:v>
                </c:pt>
                <c:pt idx="157">
                  <c:v>0.10503286087569752</c:v>
                </c:pt>
                <c:pt idx="158">
                  <c:v>4.0506177079842498E-2</c:v>
                </c:pt>
                <c:pt idx="159">
                  <c:v>3.5290564770652511E-2</c:v>
                </c:pt>
                <c:pt idx="160">
                  <c:v>5.2549999999999986E-2</c:v>
                </c:pt>
                <c:pt idx="161">
                  <c:v>6.2208677496972564E-2</c:v>
                </c:pt>
                <c:pt idx="162">
                  <c:v>5.3158333333332308E-2</c:v>
                </c:pt>
                <c:pt idx="163">
                  <c:v>-1.2032704578385012E-2</c:v>
                </c:pt>
                <c:pt idx="164">
                  <c:v>-8.4324999999999983E-2</c:v>
                </c:pt>
                <c:pt idx="165">
                  <c:v>-6.1050480537114926E-2</c:v>
                </c:pt>
                <c:pt idx="166">
                  <c:v>-4.243541531008499E-2</c:v>
                </c:pt>
                <c:pt idx="167">
                  <c:v>-0.1372127679201175</c:v>
                </c:pt>
                <c:pt idx="168">
                  <c:v>-0.11017806190002244</c:v>
                </c:pt>
                <c:pt idx="169">
                  <c:v>-1.7212212691899431E-3</c:v>
                </c:pt>
                <c:pt idx="170">
                  <c:v>-0.13610717004701001</c:v>
                </c:pt>
                <c:pt idx="171">
                  <c:v>-8.8950832252877476E-2</c:v>
                </c:pt>
                <c:pt idx="172">
                  <c:v>-1.8563154223277478E-2</c:v>
                </c:pt>
                <c:pt idx="173">
                  <c:v>-1.9591408977697511E-2</c:v>
                </c:pt>
                <c:pt idx="174">
                  <c:v>-3.9684608615785044E-2</c:v>
                </c:pt>
                <c:pt idx="175">
                  <c:v>3.1453798252127463E-2</c:v>
                </c:pt>
                <c:pt idx="176">
                  <c:v>5.128333333333257E-2</c:v>
                </c:pt>
                <c:pt idx="177">
                  <c:v>5.8386505930912491E-2</c:v>
                </c:pt>
                <c:pt idx="178">
                  <c:v>2.6346474489880034E-2</c:v>
                </c:pt>
                <c:pt idx="179">
                  <c:v>0.11228902524336004</c:v>
                </c:pt>
                <c:pt idx="180">
                  <c:v>0.12429999999999997</c:v>
                </c:pt>
                <c:pt idx="181">
                  <c:v>0.15936748844524751</c:v>
                </c:pt>
                <c:pt idx="182">
                  <c:v>0.11393637573998999</c:v>
                </c:pt>
                <c:pt idx="183">
                  <c:v>6.9583333333332525E-2</c:v>
                </c:pt>
                <c:pt idx="184">
                  <c:v>3.9333333333333248E-2</c:v>
                </c:pt>
                <c:pt idx="185">
                  <c:v>1.5813401179722519E-2</c:v>
                </c:pt>
                <c:pt idx="186">
                  <c:v>-8.8250000000000273E-3</c:v>
                </c:pt>
                <c:pt idx="187">
                  <c:v>2.8310852344617499E-2</c:v>
                </c:pt>
                <c:pt idx="188">
                  <c:v>4.3891666666665052E-2</c:v>
                </c:pt>
                <c:pt idx="189">
                  <c:v>4.5022949994602518E-2</c:v>
                </c:pt>
                <c:pt idx="190">
                  <c:v>3.8766963629207507E-2</c:v>
                </c:pt>
                <c:pt idx="191">
                  <c:v>3.060393007304002E-2</c:v>
                </c:pt>
                <c:pt idx="192">
                  <c:v>-1.4691666666667491E-2</c:v>
                </c:pt>
                <c:pt idx="193">
                  <c:v>-1.6100393338747521E-2</c:v>
                </c:pt>
                <c:pt idx="194">
                  <c:v>4.2046466380674996E-2</c:v>
                </c:pt>
                <c:pt idx="195">
                  <c:v>3.9084940609840746E-2</c:v>
                </c:pt>
                <c:pt idx="196">
                  <c:v>7.1241666666666509E-2</c:v>
                </c:pt>
                <c:pt idx="197">
                  <c:v>7.5506846680751763E-2</c:v>
                </c:pt>
                <c:pt idx="198">
                  <c:v>7.5314619222341991E-2</c:v>
                </c:pt>
                <c:pt idx="199">
                  <c:v>7.6545226847314018E-2</c:v>
                </c:pt>
                <c:pt idx="200">
                  <c:v>1.7158333333333248E-2</c:v>
                </c:pt>
                <c:pt idx="201">
                  <c:v>3.0925166617955101E-2</c:v>
                </c:pt>
                <c:pt idx="202">
                  <c:v>5.6129503324345256E-2</c:v>
                </c:pt>
                <c:pt idx="203">
                  <c:v>6.039166666666651E-2</c:v>
                </c:pt>
                <c:pt idx="204">
                  <c:v>5.4666666666666502E-2</c:v>
                </c:pt>
                <c:pt idx="205">
                  <c:v>6.6683333333333261E-2</c:v>
                </c:pt>
                <c:pt idx="206">
                  <c:v>8.251666666666499E-2</c:v>
                </c:pt>
                <c:pt idx="207">
                  <c:v>6.1175000000000035E-2</c:v>
                </c:pt>
                <c:pt idx="208">
                  <c:v>5.4150000000000031E-2</c:v>
                </c:pt>
                <c:pt idx="209">
                  <c:v>3.8274999999999948E-2</c:v>
                </c:pt>
                <c:pt idx="210">
                  <c:v>2.1083333333324905E-3</c:v>
                </c:pt>
                <c:pt idx="211">
                  <c:v>1.7899999999999916E-2</c:v>
                </c:pt>
                <c:pt idx="212">
                  <c:v>-1.4225000000000043E-2</c:v>
                </c:pt>
                <c:pt idx="213">
                  <c:v>-1.0333333333334971E-2</c:v>
                </c:pt>
                <c:pt idx="214">
                  <c:v>7.4999999999975087E-3</c:v>
                </c:pt>
                <c:pt idx="215">
                  <c:v>3.7566666666665083E-2</c:v>
                </c:pt>
                <c:pt idx="216">
                  <c:v>6.8766666666664977E-2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24-40B9-A3F4-1BA50ED783E9}"/>
            </c:ext>
          </c:extLst>
        </c:ser>
        <c:ser>
          <c:idx val="1"/>
          <c:order val="2"/>
          <c:tx>
            <c:strRef>
              <c:f>'Chart 1 -panel 2 - spreads'!$C$1</c:f>
              <c:strCache>
                <c:ptCount val="1"/>
                <c:pt idx="0">
                  <c:v>BAA Spread Observable (APR)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'Chart 1 -panel 2 - spreads'!$A$2:$A$217</c:f>
              <c:numCache>
                <c:formatCode>m/d/yyyy</c:formatCode>
                <c:ptCount val="216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1 -panel 2 - spreads'!$C$2:$C$260</c:f>
              <c:numCache>
                <c:formatCode>General</c:formatCode>
                <c:ptCount val="259"/>
                <c:pt idx="109">
                  <c:v>1.5674999999999999</c:v>
                </c:pt>
                <c:pt idx="110">
                  <c:v>1.4453282828282827</c:v>
                </c:pt>
                <c:pt idx="111">
                  <c:v>1.3649152236652238</c:v>
                </c:pt>
                <c:pt idx="112">
                  <c:v>1.7830612805069326</c:v>
                </c:pt>
                <c:pt idx="113">
                  <c:v>2.1331477037455295</c:v>
                </c:pt>
                <c:pt idx="114">
                  <c:v>1.8570410628019323</c:v>
                </c:pt>
                <c:pt idx="115">
                  <c:v>1.7022348484848484</c:v>
                </c:pt>
                <c:pt idx="116">
                  <c:v>1.5569647562582345</c:v>
                </c:pt>
                <c:pt idx="117">
                  <c:v>1.4585013175230568</c:v>
                </c:pt>
                <c:pt idx="118">
                  <c:v>1.3387698412698414</c:v>
                </c:pt>
                <c:pt idx="119">
                  <c:v>1.6417742094861658</c:v>
                </c:pt>
                <c:pt idx="120">
                  <c:v>1.9021219963611269</c:v>
                </c:pt>
                <c:pt idx="121">
                  <c:v>2.6170851370851369</c:v>
                </c:pt>
                <c:pt idx="122">
                  <c:v>2.5808575428194995</c:v>
                </c:pt>
                <c:pt idx="123">
                  <c:v>2.7838866930171284</c:v>
                </c:pt>
                <c:pt idx="124">
                  <c:v>3.2033582198799588</c:v>
                </c:pt>
                <c:pt idx="125">
                  <c:v>3.6031806653491434</c:v>
                </c:pt>
                <c:pt idx="126">
                  <c:v>3.0278919552669552</c:v>
                </c:pt>
                <c:pt idx="127">
                  <c:v>2.7582436947110858</c:v>
                </c:pt>
                <c:pt idx="128">
                  <c:v>3.0159126984126985</c:v>
                </c:pt>
                <c:pt idx="129">
                  <c:v>2.8788375211744781</c:v>
                </c:pt>
                <c:pt idx="130">
                  <c:v>2.0965912698412699</c:v>
                </c:pt>
                <c:pt idx="131">
                  <c:v>1.5397774327122151</c:v>
                </c:pt>
                <c:pt idx="132">
                  <c:v>1.2142045454545454</c:v>
                </c:pt>
                <c:pt idx="133">
                  <c:v>0.95546128991781165</c:v>
                </c:pt>
                <c:pt idx="134">
                  <c:v>0.92843991153773742</c:v>
                </c:pt>
                <c:pt idx="135">
                  <c:v>0.88301046176046183</c:v>
                </c:pt>
                <c:pt idx="136">
                  <c:v>0.87408267457180511</c:v>
                </c:pt>
                <c:pt idx="137">
                  <c:v>0.76329545454545455</c:v>
                </c:pt>
                <c:pt idx="138">
                  <c:v>0.67548611111111112</c:v>
                </c:pt>
                <c:pt idx="139">
                  <c:v>0.99056818181818185</c:v>
                </c:pt>
                <c:pt idx="140">
                  <c:v>0.8567473649538867</c:v>
                </c:pt>
                <c:pt idx="141">
                  <c:v>0.86049422799422803</c:v>
                </c:pt>
                <c:pt idx="142">
                  <c:v>0.83331771911663211</c:v>
                </c:pt>
                <c:pt idx="143">
                  <c:v>0.73250329380764168</c:v>
                </c:pt>
                <c:pt idx="144">
                  <c:v>0.72720073404856012</c:v>
                </c:pt>
                <c:pt idx="145">
                  <c:v>0.6191378066378066</c:v>
                </c:pt>
                <c:pt idx="146">
                  <c:v>0.54541633728590233</c:v>
                </c:pt>
                <c:pt idx="147">
                  <c:v>0.49593181818181814</c:v>
                </c:pt>
                <c:pt idx="148">
                  <c:v>0.8611086799673755</c:v>
                </c:pt>
                <c:pt idx="149">
                  <c:v>1.0818246047430831</c:v>
                </c:pt>
                <c:pt idx="150">
                  <c:v>1.7240607864357864</c:v>
                </c:pt>
                <c:pt idx="151">
                  <c:v>1.5944631877784055</c:v>
                </c:pt>
                <c:pt idx="152">
                  <c:v>2.2197595520421607</c:v>
                </c:pt>
                <c:pt idx="153">
                  <c:v>5.0071652079804254</c:v>
                </c:pt>
                <c:pt idx="154">
                  <c:v>5.0305988455988455</c:v>
                </c:pt>
                <c:pt idx="155">
                  <c:v>4.2350468975468987</c:v>
                </c:pt>
                <c:pt idx="156">
                  <c:v>2.8542764602547206</c:v>
                </c:pt>
                <c:pt idx="157">
                  <c:v>2.0619991843904888</c:v>
                </c:pt>
                <c:pt idx="158">
                  <c:v>1.7407798481711527</c:v>
                </c:pt>
                <c:pt idx="159">
                  <c:v>1.7874747474747472</c:v>
                </c:pt>
                <c:pt idx="160">
                  <c:v>1.674594861660079</c:v>
                </c:pt>
                <c:pt idx="161">
                  <c:v>1.442058629776021</c:v>
                </c:pt>
                <c:pt idx="162">
                  <c:v>1.2983500690131125</c:v>
                </c:pt>
                <c:pt idx="163">
                  <c:v>1.2782611832611832</c:v>
                </c:pt>
                <c:pt idx="164">
                  <c:v>1.9177223320158099</c:v>
                </c:pt>
                <c:pt idx="165">
                  <c:v>2.3162373737373736</c:v>
                </c:pt>
                <c:pt idx="166">
                  <c:v>2.0687042788129744</c:v>
                </c:pt>
                <c:pt idx="167">
                  <c:v>2.0297641633728589</c:v>
                </c:pt>
                <c:pt idx="168">
                  <c:v>1.8894177802873451</c:v>
                </c:pt>
                <c:pt idx="169">
                  <c:v>1.5438333333333334</c:v>
                </c:pt>
                <c:pt idx="170">
                  <c:v>1.3000629509379511</c:v>
                </c:pt>
                <c:pt idx="171">
                  <c:v>1.2442737938390114</c:v>
                </c:pt>
                <c:pt idx="172">
                  <c:v>1.2505106970324362</c:v>
                </c:pt>
                <c:pt idx="173">
                  <c:v>1.0460410000627391</c:v>
                </c:pt>
                <c:pt idx="174">
                  <c:v>0.8500919913419912</c:v>
                </c:pt>
                <c:pt idx="175">
                  <c:v>0.76591269841269849</c:v>
                </c:pt>
                <c:pt idx="176">
                  <c:v>0.89054841897233195</c:v>
                </c:pt>
                <c:pt idx="177">
                  <c:v>0.99137390990651852</c:v>
                </c:pt>
                <c:pt idx="178">
                  <c:v>0.97641233766233759</c:v>
                </c:pt>
                <c:pt idx="179">
                  <c:v>0.97906204906204908</c:v>
                </c:pt>
                <c:pt idx="180">
                  <c:v>1.1378718081435473</c:v>
                </c:pt>
                <c:pt idx="181">
                  <c:v>1.2481099818056338</c:v>
                </c:pt>
                <c:pt idx="182">
                  <c:v>1.4422150072150073</c:v>
                </c:pt>
                <c:pt idx="183">
                  <c:v>1.1853787878787874</c:v>
                </c:pt>
                <c:pt idx="184">
                  <c:v>1.043832345191041</c:v>
                </c:pt>
                <c:pt idx="185">
                  <c:v>0.98137445887445907</c:v>
                </c:pt>
                <c:pt idx="186">
                  <c:v>0.87811809868875079</c:v>
                </c:pt>
                <c:pt idx="187">
                  <c:v>0.78991732542819504</c:v>
                </c:pt>
                <c:pt idx="188">
                  <c:v>0.68425920697659837</c:v>
                </c:pt>
                <c:pt idx="189">
                  <c:v>0.65688311688311674</c:v>
                </c:pt>
                <c:pt idx="190">
                  <c:v>0.69259469696969711</c:v>
                </c:pt>
                <c:pt idx="191">
                  <c:v>0.81782404793274377</c:v>
                </c:pt>
                <c:pt idx="192">
                  <c:v>0.89335027291549041</c:v>
                </c:pt>
                <c:pt idx="193">
                  <c:v>1.0887798089591567</c:v>
                </c:pt>
                <c:pt idx="194">
                  <c:v>1.0854659090909091</c:v>
                </c:pt>
                <c:pt idx="195">
                  <c:v>0.9640424430641823</c:v>
                </c:pt>
                <c:pt idx="196">
                  <c:v>0.90900448585231197</c:v>
                </c:pt>
                <c:pt idx="197">
                  <c:v>0.87859385783298816</c:v>
                </c:pt>
                <c:pt idx="198">
                  <c:v>1.0827362914862915</c:v>
                </c:pt>
                <c:pt idx="199">
                  <c:v>1.4995256132756134</c:v>
                </c:pt>
                <c:pt idx="200">
                  <c:v>1.1717639908400781</c:v>
                </c:pt>
                <c:pt idx="201">
                  <c:v>1.0135958968567664</c:v>
                </c:pt>
                <c:pt idx="202">
                  <c:v>0.81659075224292632</c:v>
                </c:pt>
                <c:pt idx="203">
                  <c:v>0.74675324675324672</c:v>
                </c:pt>
                <c:pt idx="204">
                  <c:v>0.75400197628458498</c:v>
                </c:pt>
                <c:pt idx="205">
                  <c:v>0.83215909090909079</c:v>
                </c:pt>
                <c:pt idx="206">
                  <c:v>0.98129192546583843</c:v>
                </c:pt>
                <c:pt idx="207">
                  <c:v>1.1945364357864356</c:v>
                </c:pt>
                <c:pt idx="208">
                  <c:v>1.4378705533596836</c:v>
                </c:pt>
                <c:pt idx="209">
                  <c:v>1.3668795093795094</c:v>
                </c:pt>
                <c:pt idx="210">
                  <c:v>1.1198787094547962</c:v>
                </c:pt>
                <c:pt idx="211">
                  <c:v>1.1567048748353095</c:v>
                </c:pt>
                <c:pt idx="212">
                  <c:v>1.0938758705063052</c:v>
                </c:pt>
                <c:pt idx="213">
                  <c:v>1.1086922799422796</c:v>
                </c:pt>
                <c:pt idx="214">
                  <c:v>0.90685786435786431</c:v>
                </c:pt>
                <c:pt idx="215">
                  <c:v>0.86191307484785751</c:v>
                </c:pt>
                <c:pt idx="216">
                  <c:v>0.881528640441684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24-40B9-A3F4-1BA50ED78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1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 %, (annual percentage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change)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115740740740745"/>
          <c:y val="2.0833333333333332E-2"/>
          <c:w val="0.6694444444444444"/>
          <c:h val="0.105529582239720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wFG'!$AR$1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wFG'!$AR$2:$AR$132</c:f>
              <c:numCache>
                <c:formatCode>0.0000</c:formatCode>
                <c:ptCount val="131"/>
                <c:pt idx="0">
                  <c:v>0</c:v>
                </c:pt>
                <c:pt idx="1">
                  <c:v>-5.8409889999999978E-3</c:v>
                </c:pt>
                <c:pt idx="2">
                  <c:v>-4.286810000000002E-3</c:v>
                </c:pt>
                <c:pt idx="3">
                  <c:v>-9.0336280000000019E-3</c:v>
                </c:pt>
                <c:pt idx="4">
                  <c:v>-1.0664017999999997E-2</c:v>
                </c:pt>
                <c:pt idx="5">
                  <c:v>-1.5525219E-2</c:v>
                </c:pt>
                <c:pt idx="6">
                  <c:v>-3.0301027000000001E-2</c:v>
                </c:pt>
                <c:pt idx="7">
                  <c:v>-3.7106908000000001E-2</c:v>
                </c:pt>
                <c:pt idx="8">
                  <c:v>-6.6292141999999998E-2</c:v>
                </c:pt>
                <c:pt idx="9">
                  <c:v>-7.1699003999999997E-2</c:v>
                </c:pt>
                <c:pt idx="10">
                  <c:v>-6.7010955999999997E-2</c:v>
                </c:pt>
                <c:pt idx="11">
                  <c:v>-6.7475931000000003E-2</c:v>
                </c:pt>
                <c:pt idx="12">
                  <c:v>-6.5759018000000002E-2</c:v>
                </c:pt>
                <c:pt idx="13">
                  <c:v>-6.3861331999999993E-2</c:v>
                </c:pt>
                <c:pt idx="14">
                  <c:v>-6.2718360000000001E-2</c:v>
                </c:pt>
                <c:pt idx="15">
                  <c:v>-6.6796955999999991E-2</c:v>
                </c:pt>
                <c:pt idx="16">
                  <c:v>-5.1454787000000002E-2</c:v>
                </c:pt>
                <c:pt idx="17">
                  <c:v>-5.9337322999999997E-2</c:v>
                </c:pt>
                <c:pt idx="18">
                  <c:v>-5.9221089999999997E-2</c:v>
                </c:pt>
                <c:pt idx="19">
                  <c:v>-6.6208484999999997E-2</c:v>
                </c:pt>
                <c:pt idx="20">
                  <c:v>-7.2869105000000003E-2</c:v>
                </c:pt>
                <c:pt idx="21">
                  <c:v>-7.6572249000000009E-2</c:v>
                </c:pt>
                <c:pt idx="22">
                  <c:v>-7.4691187999999992E-2</c:v>
                </c:pt>
                <c:pt idx="23">
                  <c:v>-8.3565143000000008E-2</c:v>
                </c:pt>
                <c:pt idx="24">
                  <c:v>-7.8888721999999994E-2</c:v>
                </c:pt>
                <c:pt idx="25">
                  <c:v>-6.9028723E-2</c:v>
                </c:pt>
                <c:pt idx="26">
                  <c:v>-7.3863488000000005E-2</c:v>
                </c:pt>
                <c:pt idx="27">
                  <c:v>-6.9993023000000001E-2</c:v>
                </c:pt>
                <c:pt idx="28">
                  <c:v>-6.2460238000000001E-2</c:v>
                </c:pt>
                <c:pt idx="29">
                  <c:v>-5.9663413999999998E-2</c:v>
                </c:pt>
                <c:pt idx="30">
                  <c:v>-6.0378438E-2</c:v>
                </c:pt>
                <c:pt idx="31">
                  <c:v>-5.4245414999999998E-2</c:v>
                </c:pt>
                <c:pt idx="32">
                  <c:v>-4.4594948000000002E-2</c:v>
                </c:pt>
                <c:pt idx="33">
                  <c:v>-5.3507841E-2</c:v>
                </c:pt>
                <c:pt idx="34">
                  <c:v>-3.8618737E-2</c:v>
                </c:pt>
                <c:pt idx="35">
                  <c:v>-4.1212631999999999E-2</c:v>
                </c:pt>
                <c:pt idx="36">
                  <c:v>-2.7971508999999999E-2</c:v>
                </c:pt>
                <c:pt idx="37">
                  <c:v>-2.7583597999999997E-2</c:v>
                </c:pt>
                <c:pt idx="38">
                  <c:v>-3.2065307000000001E-2</c:v>
                </c:pt>
                <c:pt idx="39">
                  <c:v>-3.8135271999999998E-2</c:v>
                </c:pt>
                <c:pt idx="40">
                  <c:v>-3.1555559999999996E-2</c:v>
                </c:pt>
                <c:pt idx="41">
                  <c:v>-2.8590193E-2</c:v>
                </c:pt>
                <c:pt idx="42">
                  <c:v>-1.4610186000000001E-2</c:v>
                </c:pt>
                <c:pt idx="43">
                  <c:v>-3.2192029999999969E-3</c:v>
                </c:pt>
                <c:pt idx="44">
                  <c:v>-1.7214065000000001E-2</c:v>
                </c:pt>
                <c:pt idx="45">
                  <c:v>-1.0514522999999998E-2</c:v>
                </c:pt>
                <c:pt idx="46">
                  <c:v>-1.4390383999999999E-2</c:v>
                </c:pt>
                <c:pt idx="47">
                  <c:v>-1.1645872000000002E-2</c:v>
                </c:pt>
                <c:pt idx="48">
                  <c:v>9.4817780000000032E-3</c:v>
                </c:pt>
                <c:pt idx="49">
                  <c:v>-7.6820299999999994E-3</c:v>
                </c:pt>
                <c:pt idx="50">
                  <c:v>8.3911999999998488E-5</c:v>
                </c:pt>
                <c:pt idx="51">
                  <c:v>-1.1858858E-2</c:v>
                </c:pt>
                <c:pt idx="52">
                  <c:v>-2.2937407999999999E-2</c:v>
                </c:pt>
                <c:pt idx="53">
                  <c:v>-3.4391559000000002E-2</c:v>
                </c:pt>
                <c:pt idx="54">
                  <c:v>-4.5638842999999998E-2</c:v>
                </c:pt>
                <c:pt idx="55">
                  <c:v>1.8013152000000004E-2</c:v>
                </c:pt>
                <c:pt idx="56">
                  <c:v>5.4891596000000001E-2</c:v>
                </c:pt>
                <c:pt idx="57">
                  <c:v>4.6803748000000006E-2</c:v>
                </c:pt>
                <c:pt idx="58">
                  <c:v>1.1990240999999999E-2</c:v>
                </c:pt>
                <c:pt idx="59">
                  <c:v>1.5973360999999998E-2</c:v>
                </c:pt>
                <c:pt idx="60">
                  <c:v>9.4279979999999999E-3</c:v>
                </c:pt>
                <c:pt idx="61">
                  <c:v>-1.3669615E-2</c:v>
                </c:pt>
                <c:pt idx="62">
                  <c:v>-3.9437184E-2</c:v>
                </c:pt>
                <c:pt idx="63">
                  <c:v>-3.1995377999999998E-2</c:v>
                </c:pt>
                <c:pt idx="64">
                  <c:v>-2.3257369E-2</c:v>
                </c:pt>
                <c:pt idx="65">
                  <c:v>-3.2552811000000001E-2</c:v>
                </c:pt>
                <c:pt idx="66">
                  <c:v>-3.6598947999999999E-2</c:v>
                </c:pt>
                <c:pt idx="67">
                  <c:v>-2.6757614999999998E-2</c:v>
                </c:pt>
                <c:pt idx="68">
                  <c:v>-2.6723033E-2</c:v>
                </c:pt>
                <c:pt idx="69">
                  <c:v>-2.0956305999999997E-2</c:v>
                </c:pt>
                <c:pt idx="70">
                  <c:v>-2.2566279999999998E-2</c:v>
                </c:pt>
                <c:pt idx="71">
                  <c:v>-2.4069804E-2</c:v>
                </c:pt>
                <c:pt idx="72">
                  <c:v>-2.5474468E-2</c:v>
                </c:pt>
                <c:pt idx="73">
                  <c:v>-2.6787131999999998E-2</c:v>
                </c:pt>
                <c:pt idx="74">
                  <c:v>-2.8014021E-2</c:v>
                </c:pt>
                <c:pt idx="75">
                  <c:v>-2.9160809999999999E-2</c:v>
                </c:pt>
                <c:pt idx="76">
                  <c:v>-3.0232694999999997E-2</c:v>
                </c:pt>
                <c:pt idx="77">
                  <c:v>-3.1234450999999996E-2</c:v>
                </c:pt>
                <c:pt idx="78">
                  <c:v>-3.2170486999999998E-2</c:v>
                </c:pt>
                <c:pt idx="79">
                  <c:v>-3.3044891E-2</c:v>
                </c:pt>
                <c:pt idx="80">
                  <c:v>-3.3861461999999995E-2</c:v>
                </c:pt>
                <c:pt idx="81">
                  <c:v>-3.4623748999999995E-2</c:v>
                </c:pt>
                <c:pt idx="82">
                  <c:v>-3.5335070999999996E-2</c:v>
                </c:pt>
                <c:pt idx="83">
                  <c:v>-3.5998545E-2</c:v>
                </c:pt>
                <c:pt idx="84">
                  <c:v>-3.6617101999999999E-2</c:v>
                </c:pt>
                <c:pt idx="85">
                  <c:v>-3.7193500999999997E-2</c:v>
                </c:pt>
                <c:pt idx="86">
                  <c:v>-3.7730347999999997E-2</c:v>
                </c:pt>
                <c:pt idx="87">
                  <c:v>-3.8230104000000001E-2</c:v>
                </c:pt>
                <c:pt idx="88">
                  <c:v>-3.8695093E-2</c:v>
                </c:pt>
                <c:pt idx="89">
                  <c:v>-3.9127517000000001E-2</c:v>
                </c:pt>
                <c:pt idx="90">
                  <c:v>-3.9529452999999999E-2</c:v>
                </c:pt>
                <c:pt idx="91">
                  <c:v>-3.9902870999999999E-2</c:v>
                </c:pt>
                <c:pt idx="92">
                  <c:v>-4.0249628999999995E-2</c:v>
                </c:pt>
                <c:pt idx="93">
                  <c:v>-4.0571485999999997E-2</c:v>
                </c:pt>
                <c:pt idx="94">
                  <c:v>-4.0870101999999998E-2</c:v>
                </c:pt>
                <c:pt idx="95">
                  <c:v>-4.1147043000000001E-2</c:v>
                </c:pt>
                <c:pt idx="96">
                  <c:v>-4.1403788999999996E-2</c:v>
                </c:pt>
                <c:pt idx="97">
                  <c:v>-4.1641729000000002E-2</c:v>
                </c:pt>
                <c:pt idx="98">
                  <c:v>-4.1862175000000001E-2</c:v>
                </c:pt>
                <c:pt idx="99">
                  <c:v>-4.2066357999999998E-2</c:v>
                </c:pt>
                <c:pt idx="100">
                  <c:v>-4.2255434000000001E-2</c:v>
                </c:pt>
                <c:pt idx="101">
                  <c:v>-4.2430489000000002E-2</c:v>
                </c:pt>
                <c:pt idx="102">
                  <c:v>-4.2592537E-2</c:v>
                </c:pt>
                <c:pt idx="103">
                  <c:v>-4.2742530000000001E-2</c:v>
                </c:pt>
                <c:pt idx="104">
                  <c:v>-4.2881355999999995E-2</c:v>
                </c:pt>
                <c:pt idx="105">
                  <c:v>-4.3009845999999997E-2</c:v>
                </c:pt>
                <c:pt idx="106">
                  <c:v>-4.3128771999999996E-2</c:v>
                </c:pt>
                <c:pt idx="107">
                  <c:v>-4.3238855E-2</c:v>
                </c:pt>
                <c:pt idx="108">
                  <c:v>-4.3340764999999996E-2</c:v>
                </c:pt>
                <c:pt idx="109">
                  <c:v>-4.3435124999999998E-2</c:v>
                </c:pt>
                <c:pt idx="110">
                  <c:v>-4.3522512999999999E-2</c:v>
                </c:pt>
                <c:pt idx="111">
                  <c:v>-4.3603464000000001E-2</c:v>
                </c:pt>
                <c:pt idx="112">
                  <c:v>-4.3678477E-2</c:v>
                </c:pt>
                <c:pt idx="113">
                  <c:v>-4.3748008999999997E-2</c:v>
                </c:pt>
                <c:pt idx="114">
                  <c:v>-4.3812485999999998E-2</c:v>
                </c:pt>
                <c:pt idx="115">
                  <c:v>-4.3872301000000002E-2</c:v>
                </c:pt>
                <c:pt idx="116">
                  <c:v>-4.3927816000000001E-2</c:v>
                </c:pt>
                <c:pt idx="117">
                  <c:v>-4.3979364999999999E-2</c:v>
                </c:pt>
                <c:pt idx="118">
                  <c:v>-4.4027257E-2</c:v>
                </c:pt>
                <c:pt idx="119">
                  <c:v>-4.4071775000000001E-2</c:v>
                </c:pt>
                <c:pt idx="120">
                  <c:v>-4.4113182000000001E-2</c:v>
                </c:pt>
                <c:pt idx="121">
                  <c:v>-4.4151716000000001E-2</c:v>
                </c:pt>
                <c:pt idx="122">
                  <c:v>-4.4187601E-2</c:v>
                </c:pt>
                <c:pt idx="123">
                  <c:v>-4.4221038999999997E-2</c:v>
                </c:pt>
                <c:pt idx="124">
                  <c:v>-4.4252216999999996E-2</c:v>
                </c:pt>
                <c:pt idx="125">
                  <c:v>-4.4281306999999999E-2</c:v>
                </c:pt>
                <c:pt idx="126">
                  <c:v>-4.4308466999999997E-2</c:v>
                </c:pt>
                <c:pt idx="127">
                  <c:v>-4.4333842999999998E-2</c:v>
                </c:pt>
                <c:pt idx="128">
                  <c:v>-4.4357567000000001E-2</c:v>
                </c:pt>
                <c:pt idx="129">
                  <c:v>-4.4379762999999996E-2</c:v>
                </c:pt>
                <c:pt idx="130">
                  <c:v>-4.4762152999999999E-2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F-7A4C-A82C-08B41F902852}"/>
            </c:ext>
          </c:extLst>
        </c:ser>
        <c:ser>
          <c:idx val="1"/>
          <c:order val="1"/>
          <c:tx>
            <c:strRef>
              <c:f>'DSGE HVD wFG'!$AS$1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wFG'!$AS$2:$AS$132</c:f>
              <c:numCache>
                <c:formatCode>0.0000</c:formatCode>
                <c:ptCount val="131"/>
                <c:pt idx="0">
                  <c:v>-7.7464066430355827E-18</c:v>
                </c:pt>
                <c:pt idx="1">
                  <c:v>-9.3140501179999988E-2</c:v>
                </c:pt>
                <c:pt idx="2">
                  <c:v>-0.23867782991</c:v>
                </c:pt>
                <c:pt idx="3">
                  <c:v>-0.54689383717999995</c:v>
                </c:pt>
                <c:pt idx="4">
                  <c:v>-0.64123990917999996</c:v>
                </c:pt>
                <c:pt idx="5">
                  <c:v>-0.72959605037999997</c:v>
                </c:pt>
                <c:pt idx="6">
                  <c:v>-0.77027518098000003</c:v>
                </c:pt>
                <c:pt idx="7">
                  <c:v>-1.30106611445</c:v>
                </c:pt>
                <c:pt idx="8">
                  <c:v>-1.24791952618</c:v>
                </c:pt>
                <c:pt idx="9">
                  <c:v>-0.86765847957999986</c:v>
                </c:pt>
                <c:pt idx="10">
                  <c:v>-0.28895056215999998</c:v>
                </c:pt>
                <c:pt idx="11">
                  <c:v>-2.9451176750000009E-2</c:v>
                </c:pt>
                <c:pt idx="12">
                  <c:v>0.23112712432000002</c:v>
                </c:pt>
                <c:pt idx="13">
                  <c:v>0.26206471642000001</c:v>
                </c:pt>
                <c:pt idx="14">
                  <c:v>0.31126053213999999</c:v>
                </c:pt>
                <c:pt idx="15">
                  <c:v>0.31011628332000002</c:v>
                </c:pt>
                <c:pt idx="16">
                  <c:v>0.48305061648999997</c:v>
                </c:pt>
                <c:pt idx="17">
                  <c:v>0.71127607492</c:v>
                </c:pt>
                <c:pt idx="18">
                  <c:v>0.80950759212000001</c:v>
                </c:pt>
                <c:pt idx="19">
                  <c:v>0.83407485782000002</c:v>
                </c:pt>
                <c:pt idx="20">
                  <c:v>0.87600272212000008</c:v>
                </c:pt>
                <c:pt idx="21">
                  <c:v>1.0583686721199999</c:v>
                </c:pt>
                <c:pt idx="22">
                  <c:v>1.00149076252</c:v>
                </c:pt>
                <c:pt idx="23">
                  <c:v>0.85389331932000001</c:v>
                </c:pt>
                <c:pt idx="24">
                  <c:v>1.04163163619</c:v>
                </c:pt>
                <c:pt idx="25">
                  <c:v>0.96647596074999997</c:v>
                </c:pt>
                <c:pt idx="26">
                  <c:v>0.83465476990300003</c:v>
                </c:pt>
                <c:pt idx="27">
                  <c:v>0.74412416542000015</c:v>
                </c:pt>
                <c:pt idx="28">
                  <c:v>0.68974240764000005</c:v>
                </c:pt>
                <c:pt idx="29">
                  <c:v>0.48911314191999999</c:v>
                </c:pt>
                <c:pt idx="30">
                  <c:v>0.44852783822000003</c:v>
                </c:pt>
                <c:pt idx="31">
                  <c:v>0.33101127202999997</c:v>
                </c:pt>
                <c:pt idx="32">
                  <c:v>0.25820553040999999</c:v>
                </c:pt>
                <c:pt idx="33">
                  <c:v>0.11724089714000001</c:v>
                </c:pt>
                <c:pt idx="34">
                  <c:v>0.11109419442</c:v>
                </c:pt>
                <c:pt idx="35">
                  <c:v>2.8346442120000002E-2</c:v>
                </c:pt>
                <c:pt idx="36">
                  <c:v>6.4892040602000003E-2</c:v>
                </c:pt>
                <c:pt idx="37">
                  <c:v>0.25336246150999997</c:v>
                </c:pt>
                <c:pt idx="38">
                  <c:v>0.35842705237</c:v>
                </c:pt>
                <c:pt idx="39">
                  <c:v>0.49820388988999997</c:v>
                </c:pt>
                <c:pt idx="40">
                  <c:v>0.56857269441000002</c:v>
                </c:pt>
                <c:pt idx="41">
                  <c:v>0.47031316463</c:v>
                </c:pt>
                <c:pt idx="42">
                  <c:v>0.43549934927</c:v>
                </c:pt>
                <c:pt idx="43">
                  <c:v>0.47507186992</c:v>
                </c:pt>
                <c:pt idx="44">
                  <c:v>0.46794994748000002</c:v>
                </c:pt>
                <c:pt idx="45">
                  <c:v>0.54395506182000009</c:v>
                </c:pt>
                <c:pt idx="46">
                  <c:v>0.61462099806800008</c:v>
                </c:pt>
                <c:pt idx="47">
                  <c:v>0.64980972853000007</c:v>
                </c:pt>
                <c:pt idx="48">
                  <c:v>0.48118696548000001</c:v>
                </c:pt>
                <c:pt idx="49">
                  <c:v>0.42806245977999996</c:v>
                </c:pt>
                <c:pt idx="50">
                  <c:v>0.30506067032</c:v>
                </c:pt>
                <c:pt idx="51">
                  <c:v>0.27155945032000001</c:v>
                </c:pt>
                <c:pt idx="52">
                  <c:v>0.27545909392000001</c:v>
                </c:pt>
                <c:pt idx="53">
                  <c:v>0.27891586030999999</c:v>
                </c:pt>
                <c:pt idx="54">
                  <c:v>0.42305865617999999</c:v>
                </c:pt>
                <c:pt idx="55">
                  <c:v>0.42768266652000003</c:v>
                </c:pt>
                <c:pt idx="56">
                  <c:v>0.33008892592</c:v>
                </c:pt>
                <c:pt idx="57">
                  <c:v>0.41549642421999999</c:v>
                </c:pt>
                <c:pt idx="58">
                  <c:v>0.35637279391999999</c:v>
                </c:pt>
                <c:pt idx="59">
                  <c:v>0.30357849192000003</c:v>
                </c:pt>
                <c:pt idx="60">
                  <c:v>0.29413604131999999</c:v>
                </c:pt>
                <c:pt idx="61">
                  <c:v>0.41669764981999996</c:v>
                </c:pt>
                <c:pt idx="62">
                  <c:v>0.47915100411</c:v>
                </c:pt>
                <c:pt idx="63">
                  <c:v>0.52281389095000008</c:v>
                </c:pt>
                <c:pt idx="64">
                  <c:v>0.54558839222000011</c:v>
                </c:pt>
                <c:pt idx="65">
                  <c:v>0.60628639912000004</c:v>
                </c:pt>
                <c:pt idx="66">
                  <c:v>0.70597125772000013</c:v>
                </c:pt>
                <c:pt idx="67">
                  <c:v>0.70577037917999996</c:v>
                </c:pt>
                <c:pt idx="68">
                  <c:v>0.57717995582000003</c:v>
                </c:pt>
                <c:pt idx="69">
                  <c:v>0.53578179690000005</c:v>
                </c:pt>
                <c:pt idx="70">
                  <c:v>0.53060198624200006</c:v>
                </c:pt>
                <c:pt idx="71">
                  <c:v>0.52549514095100003</c:v>
                </c:pt>
                <c:pt idx="72">
                  <c:v>0.52046023182200007</c:v>
                </c:pt>
                <c:pt idx="73">
                  <c:v>0.51549624676500005</c:v>
                </c:pt>
                <c:pt idx="74">
                  <c:v>0.51060218573990002</c:v>
                </c:pt>
                <c:pt idx="75">
                  <c:v>0.50577706372879006</c:v>
                </c:pt>
                <c:pt idx="76">
                  <c:v>0.50101990972388999</c:v>
                </c:pt>
                <c:pt idx="77">
                  <c:v>0.49632976672172002</c:v>
                </c:pt>
                <c:pt idx="78">
                  <c:v>0.49170569072075898</c:v>
                </c:pt>
                <c:pt idx="79">
                  <c:v>0.48714675072033597</c:v>
                </c:pt>
                <c:pt idx="80">
                  <c:v>0.48265202872014901</c:v>
                </c:pt>
                <c:pt idx="81">
                  <c:v>0.47822062172006613</c:v>
                </c:pt>
                <c:pt idx="82">
                  <c:v>0.47385163672002945</c:v>
                </c:pt>
                <c:pt idx="83">
                  <c:v>0.46954419372001333</c:v>
                </c:pt>
                <c:pt idx="84">
                  <c:v>0.46529742772000621</c:v>
                </c:pt>
                <c:pt idx="85">
                  <c:v>0.46111048272000305</c:v>
                </c:pt>
                <c:pt idx="86">
                  <c:v>0.45698251572000159</c:v>
                </c:pt>
                <c:pt idx="87">
                  <c:v>0.45291269772000098</c:v>
                </c:pt>
                <c:pt idx="88">
                  <c:v>0.44890020772000072</c:v>
                </c:pt>
                <c:pt idx="89">
                  <c:v>0.44494423872000061</c:v>
                </c:pt>
                <c:pt idx="90">
                  <c:v>0.4410439947200005</c:v>
                </c:pt>
                <c:pt idx="91">
                  <c:v>0.4371986907200005</c:v>
                </c:pt>
                <c:pt idx="92">
                  <c:v>0.43340755272000042</c:v>
                </c:pt>
                <c:pt idx="93">
                  <c:v>0.42966981872000043</c:v>
                </c:pt>
                <c:pt idx="94">
                  <c:v>0.42598473472000042</c:v>
                </c:pt>
                <c:pt idx="95">
                  <c:v>0.42235156072000041</c:v>
                </c:pt>
                <c:pt idx="96">
                  <c:v>0.41876956372000046</c:v>
                </c:pt>
                <c:pt idx="97">
                  <c:v>0.41523802472000043</c:v>
                </c:pt>
                <c:pt idx="98">
                  <c:v>0.41175623172000037</c:v>
                </c:pt>
                <c:pt idx="99">
                  <c:v>0.40832348472000041</c:v>
                </c:pt>
                <c:pt idx="100">
                  <c:v>0.40493909172000037</c:v>
                </c:pt>
                <c:pt idx="101">
                  <c:v>0.40160237272000038</c:v>
                </c:pt>
                <c:pt idx="102">
                  <c:v>0.39831265572000035</c:v>
                </c:pt>
                <c:pt idx="103">
                  <c:v>0.39506927872000036</c:v>
                </c:pt>
                <c:pt idx="104">
                  <c:v>0.39187158872000033</c:v>
                </c:pt>
                <c:pt idx="105">
                  <c:v>0.38871894272000035</c:v>
                </c:pt>
                <c:pt idx="106">
                  <c:v>0.38561070572000034</c:v>
                </c:pt>
                <c:pt idx="107">
                  <c:v>0.38254625272000031</c:v>
                </c:pt>
                <c:pt idx="108">
                  <c:v>0.37952496572000033</c:v>
                </c:pt>
                <c:pt idx="109">
                  <c:v>0.37654623772000029</c:v>
                </c:pt>
                <c:pt idx="110">
                  <c:v>0.37360946972000025</c:v>
                </c:pt>
                <c:pt idx="111">
                  <c:v>0.37071406872000029</c:v>
                </c:pt>
                <c:pt idx="112">
                  <c:v>0.36785945372000028</c:v>
                </c:pt>
                <c:pt idx="113">
                  <c:v>0.36504505072000026</c:v>
                </c:pt>
                <c:pt idx="114">
                  <c:v>0.36227029072000028</c:v>
                </c:pt>
                <c:pt idx="115">
                  <c:v>0.35953461772000023</c:v>
                </c:pt>
                <c:pt idx="116">
                  <c:v>0.35683747972000029</c:v>
                </c:pt>
                <c:pt idx="117">
                  <c:v>0.35417833572000029</c:v>
                </c:pt>
                <c:pt idx="118">
                  <c:v>0.35155664772000023</c:v>
                </c:pt>
                <c:pt idx="119">
                  <c:v>0.34897189072000023</c:v>
                </c:pt>
                <c:pt idx="120">
                  <c:v>0.34642354272000025</c:v>
                </c:pt>
                <c:pt idx="121">
                  <c:v>0.34391109172000023</c:v>
                </c:pt>
                <c:pt idx="122">
                  <c:v>0.34143403172000025</c:v>
                </c:pt>
                <c:pt idx="123">
                  <c:v>0.3389918647200002</c:v>
                </c:pt>
                <c:pt idx="124">
                  <c:v>0.33658409872000022</c:v>
                </c:pt>
                <c:pt idx="125">
                  <c:v>0.33421024872000021</c:v>
                </c:pt>
                <c:pt idx="126">
                  <c:v>0.33186983772000017</c:v>
                </c:pt>
                <c:pt idx="127">
                  <c:v>0.32956239472000021</c:v>
                </c:pt>
                <c:pt idx="128">
                  <c:v>0.32728745572000018</c:v>
                </c:pt>
                <c:pt idx="129">
                  <c:v>0.32504456072000015</c:v>
                </c:pt>
                <c:pt idx="130">
                  <c:v>0.16806232472000002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F-7A4C-A82C-08B41F902852}"/>
            </c:ext>
          </c:extLst>
        </c:ser>
        <c:ser>
          <c:idx val="2"/>
          <c:order val="2"/>
          <c:tx>
            <c:strRef>
              <c:f>'DSGE HVD wFG'!$AT$1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wFG'!$AT$2:$AT$132</c:f>
              <c:numCache>
                <c:formatCode>0.0000</c:formatCode>
                <c:ptCount val="131"/>
                <c:pt idx="0">
                  <c:v>0</c:v>
                </c:pt>
                <c:pt idx="1">
                  <c:v>0.14880079399999999</c:v>
                </c:pt>
                <c:pt idx="2">
                  <c:v>0.18612806700000004</c:v>
                </c:pt>
                <c:pt idx="3">
                  <c:v>0.19544247700000003</c:v>
                </c:pt>
                <c:pt idx="4">
                  <c:v>0.14191540600000005</c:v>
                </c:pt>
                <c:pt idx="5">
                  <c:v>0.10261290800000003</c:v>
                </c:pt>
                <c:pt idx="6">
                  <c:v>8.0303432000000036E-2</c:v>
                </c:pt>
                <c:pt idx="7">
                  <c:v>-0.25644712800000002</c:v>
                </c:pt>
                <c:pt idx="8">
                  <c:v>-0.55148358899999994</c:v>
                </c:pt>
                <c:pt idx="9">
                  <c:v>-0.68146004000000004</c:v>
                </c:pt>
                <c:pt idx="10">
                  <c:v>-0.84242332199999992</c:v>
                </c:pt>
                <c:pt idx="11">
                  <c:v>-0.93797566300000002</c:v>
                </c:pt>
                <c:pt idx="12">
                  <c:v>-1.0383421370000001</c:v>
                </c:pt>
                <c:pt idx="13">
                  <c:v>-1.198204322</c:v>
                </c:pt>
                <c:pt idx="14">
                  <c:v>-1.250970785</c:v>
                </c:pt>
                <c:pt idx="15">
                  <c:v>-1.2216583470000002</c:v>
                </c:pt>
                <c:pt idx="16">
                  <c:v>-1.2207374580000001</c:v>
                </c:pt>
                <c:pt idx="17">
                  <c:v>-1.323080732</c:v>
                </c:pt>
                <c:pt idx="18">
                  <c:v>-1.6840640010000001</c:v>
                </c:pt>
                <c:pt idx="19">
                  <c:v>-1.9073103419999999</c:v>
                </c:pt>
                <c:pt idx="20">
                  <c:v>-2.0361457779999999</c:v>
                </c:pt>
                <c:pt idx="21">
                  <c:v>-2.2084469320000002</c:v>
                </c:pt>
                <c:pt idx="22">
                  <c:v>-2.2867541810000001</c:v>
                </c:pt>
                <c:pt idx="23">
                  <c:v>-2.2580059320000001</c:v>
                </c:pt>
                <c:pt idx="24">
                  <c:v>-2.3153475010000002</c:v>
                </c:pt>
                <c:pt idx="25">
                  <c:v>-2.252857637</c:v>
                </c:pt>
                <c:pt idx="26">
                  <c:v>-2.1312290269999998</c:v>
                </c:pt>
                <c:pt idx="27">
                  <c:v>-2.083066112</c:v>
                </c:pt>
                <c:pt idx="28">
                  <c:v>-2.13823323</c:v>
                </c:pt>
                <c:pt idx="29">
                  <c:v>-2.0526940329999999</c:v>
                </c:pt>
                <c:pt idx="30">
                  <c:v>-2.0566797739999996</c:v>
                </c:pt>
                <c:pt idx="31">
                  <c:v>-2.062564617</c:v>
                </c:pt>
                <c:pt idx="32">
                  <c:v>-2.164837533</c:v>
                </c:pt>
                <c:pt idx="33">
                  <c:v>-2.0351670159999999</c:v>
                </c:pt>
                <c:pt idx="34">
                  <c:v>-1.9947099639999999</c:v>
                </c:pt>
                <c:pt idx="35">
                  <c:v>-2.0219210350000001</c:v>
                </c:pt>
                <c:pt idx="36">
                  <c:v>-2.0968695639999999</c:v>
                </c:pt>
                <c:pt idx="37">
                  <c:v>-2.1322238899999997</c:v>
                </c:pt>
                <c:pt idx="38">
                  <c:v>-2.204181535</c:v>
                </c:pt>
                <c:pt idx="39">
                  <c:v>-2.1648073149999996</c:v>
                </c:pt>
                <c:pt idx="40">
                  <c:v>-2.1656352749999996</c:v>
                </c:pt>
                <c:pt idx="41">
                  <c:v>-2.1588315989999995</c:v>
                </c:pt>
                <c:pt idx="42">
                  <c:v>-2.1137742610000001</c:v>
                </c:pt>
                <c:pt idx="43">
                  <c:v>-2.070374685</c:v>
                </c:pt>
                <c:pt idx="44">
                  <c:v>-2.0843857950000002</c:v>
                </c:pt>
                <c:pt idx="45">
                  <c:v>-2.0685155069999999</c:v>
                </c:pt>
                <c:pt idx="46">
                  <c:v>-2.1561510369999999</c:v>
                </c:pt>
                <c:pt idx="47">
                  <c:v>-2.1662082599999994</c:v>
                </c:pt>
                <c:pt idx="48">
                  <c:v>-2.1587082199999994</c:v>
                </c:pt>
                <c:pt idx="49">
                  <c:v>-2.1711004910000002</c:v>
                </c:pt>
                <c:pt idx="50">
                  <c:v>-2.1841530159999998</c:v>
                </c:pt>
                <c:pt idx="51">
                  <c:v>-2.2165154379999996</c:v>
                </c:pt>
                <c:pt idx="52">
                  <c:v>-2.3607794160000002</c:v>
                </c:pt>
                <c:pt idx="53">
                  <c:v>-2.527704569</c:v>
                </c:pt>
                <c:pt idx="54">
                  <c:v>-2.5931271249999996</c:v>
                </c:pt>
                <c:pt idx="55">
                  <c:v>-2.6918137600000001</c:v>
                </c:pt>
                <c:pt idx="56">
                  <c:v>-2.5485924819999997</c:v>
                </c:pt>
                <c:pt idx="57">
                  <c:v>-2.0744528849999999</c:v>
                </c:pt>
                <c:pt idx="58">
                  <c:v>-1.9482397930000002</c:v>
                </c:pt>
                <c:pt idx="59">
                  <c:v>-1.9442855910000001</c:v>
                </c:pt>
                <c:pt idx="60">
                  <c:v>-1.756014484</c:v>
                </c:pt>
                <c:pt idx="61">
                  <c:v>-1.5385231220000002</c:v>
                </c:pt>
                <c:pt idx="62">
                  <c:v>-1.37986784</c:v>
                </c:pt>
                <c:pt idx="63">
                  <c:v>-1.2803158540000001</c:v>
                </c:pt>
                <c:pt idx="64">
                  <c:v>-1.1994792009999999</c:v>
                </c:pt>
                <c:pt idx="65">
                  <c:v>-1.0620732239999999</c:v>
                </c:pt>
                <c:pt idx="66">
                  <c:v>-0.9465863539999998</c:v>
                </c:pt>
                <c:pt idx="67">
                  <c:v>-0.94190015099999991</c:v>
                </c:pt>
                <c:pt idx="68">
                  <c:v>-0.87996378899999994</c:v>
                </c:pt>
                <c:pt idx="69">
                  <c:v>-0.84341656399999987</c:v>
                </c:pt>
                <c:pt idx="70">
                  <c:v>-0.82678192599999989</c:v>
                </c:pt>
                <c:pt idx="71">
                  <c:v>-0.80882144700000003</c:v>
                </c:pt>
                <c:pt idx="72">
                  <c:v>-0.78982017799999982</c:v>
                </c:pt>
                <c:pt idx="73">
                  <c:v>-0.77001730299999993</c:v>
                </c:pt>
                <c:pt idx="74">
                  <c:v>-0.74961329199999993</c:v>
                </c:pt>
                <c:pt idx="75">
                  <c:v>-0.72877595100000003</c:v>
                </c:pt>
                <c:pt idx="76">
                  <c:v>-0.70764551799999986</c:v>
                </c:pt>
                <c:pt idx="77">
                  <c:v>-0.6863389809999999</c:v>
                </c:pt>
                <c:pt idx="78">
                  <c:v>-0.66495371199999997</c:v>
                </c:pt>
                <c:pt idx="79">
                  <c:v>-0.64357054599999997</c:v>
                </c:pt>
                <c:pt idx="80">
                  <c:v>-0.62225637600000006</c:v>
                </c:pt>
                <c:pt idx="81">
                  <c:v>-0.60106634699999983</c:v>
                </c:pt>
                <c:pt idx="82">
                  <c:v>-0.58004570699999991</c:v>
                </c:pt>
                <c:pt idx="83">
                  <c:v>-0.55923137100000009</c:v>
                </c:pt>
                <c:pt idx="84">
                  <c:v>-0.53865324000000003</c:v>
                </c:pt>
                <c:pt idx="85">
                  <c:v>-0.51833531999999993</c:v>
                </c:pt>
                <c:pt idx="86">
                  <c:v>-0.49829665999999995</c:v>
                </c:pt>
                <c:pt idx="87">
                  <c:v>-0.47855214499999998</c:v>
                </c:pt>
                <c:pt idx="88">
                  <c:v>-0.45911317099999993</c:v>
                </c:pt>
                <c:pt idx="89">
                  <c:v>-0.43998820599999988</c:v>
                </c:pt>
                <c:pt idx="90">
                  <c:v>-0.42118327199999994</c:v>
                </c:pt>
                <c:pt idx="91">
                  <c:v>-0.40270234699999996</c:v>
                </c:pt>
                <c:pt idx="92">
                  <c:v>-0.38454770299999996</c:v>
                </c:pt>
                <c:pt idx="93">
                  <c:v>-0.366720194</c:v>
                </c:pt>
                <c:pt idx="94">
                  <c:v>-0.34921949799999996</c:v>
                </c:pt>
                <c:pt idx="95">
                  <c:v>-0.33204432199999995</c:v>
                </c:pt>
                <c:pt idx="96">
                  <c:v>-0.31519257099999992</c:v>
                </c:pt>
                <c:pt idx="97">
                  <c:v>-0.29866149199999992</c:v>
                </c:pt>
                <c:pt idx="98">
                  <c:v>-0.28244780299999994</c:v>
                </c:pt>
                <c:pt idx="99">
                  <c:v>-0.26654778299999998</c:v>
                </c:pt>
                <c:pt idx="100">
                  <c:v>-0.2509573719999999</c:v>
                </c:pt>
                <c:pt idx="101">
                  <c:v>-0.23567223099999995</c:v>
                </c:pt>
                <c:pt idx="102">
                  <c:v>-0.22068781300000001</c:v>
                </c:pt>
                <c:pt idx="103">
                  <c:v>-0.205999405</c:v>
                </c:pt>
                <c:pt idx="104">
                  <c:v>-0.19160217899999993</c:v>
                </c:pt>
                <c:pt idx="105">
                  <c:v>-0.177491223</c:v>
                </c:pt>
                <c:pt idx="106">
                  <c:v>-0.16366156799999992</c:v>
                </c:pt>
                <c:pt idx="107">
                  <c:v>-0.15010822099999993</c:v>
                </c:pt>
                <c:pt idx="108">
                  <c:v>-0.13682617699999997</c:v>
                </c:pt>
                <c:pt idx="109">
                  <c:v>-0.12381042099999992</c:v>
                </c:pt>
                <c:pt idx="110">
                  <c:v>-0.11105600599999998</c:v>
                </c:pt>
                <c:pt idx="111">
                  <c:v>-9.8558034999999933E-2</c:v>
                </c:pt>
                <c:pt idx="112">
                  <c:v>-8.6311567999999922E-2</c:v>
                </c:pt>
                <c:pt idx="113">
                  <c:v>-7.4311771999999943E-2</c:v>
                </c:pt>
                <c:pt idx="114">
                  <c:v>-6.2553918999999972E-2</c:v>
                </c:pt>
                <c:pt idx="115">
                  <c:v>-5.1033180999999928E-2</c:v>
                </c:pt>
                <c:pt idx="116">
                  <c:v>-3.9744931999999969E-2</c:v>
                </c:pt>
                <c:pt idx="117">
                  <c:v>-2.8684639999999928E-2</c:v>
                </c:pt>
                <c:pt idx="118">
                  <c:v>-1.7847873999999986E-2</c:v>
                </c:pt>
                <c:pt idx="119">
                  <c:v>-7.2299930000000179E-3</c:v>
                </c:pt>
                <c:pt idx="120">
                  <c:v>3.1731510000000962E-3</c:v>
                </c:pt>
                <c:pt idx="121">
                  <c:v>1.3366016000000036E-2</c:v>
                </c:pt>
                <c:pt idx="122">
                  <c:v>2.3352671000000047E-2</c:v>
                </c:pt>
                <c:pt idx="123">
                  <c:v>3.3137249000000063E-2</c:v>
                </c:pt>
                <c:pt idx="124">
                  <c:v>4.2723889000000043E-2</c:v>
                </c:pt>
                <c:pt idx="125">
                  <c:v>5.2116525000000052E-2</c:v>
                </c:pt>
                <c:pt idx="126">
                  <c:v>6.1319062000000063E-2</c:v>
                </c:pt>
                <c:pt idx="127">
                  <c:v>7.0335325000000032E-2</c:v>
                </c:pt>
                <c:pt idx="128">
                  <c:v>7.9169068000000009E-2</c:v>
                </c:pt>
                <c:pt idx="129">
                  <c:v>8.7823973000000027E-2</c:v>
                </c:pt>
                <c:pt idx="130">
                  <c:v>0.50647293300000007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F-7A4C-A82C-08B41F902852}"/>
            </c:ext>
          </c:extLst>
        </c:ser>
        <c:ser>
          <c:idx val="3"/>
          <c:order val="3"/>
          <c:tx>
            <c:strRef>
              <c:f>'DSGE HVD wFG'!$AU$1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wFG'!$AU$2:$AU$132</c:f>
              <c:numCache>
                <c:formatCode>0.0000</c:formatCode>
                <c:ptCount val="131"/>
                <c:pt idx="0">
                  <c:v>0</c:v>
                </c:pt>
                <c:pt idx="1">
                  <c:v>1.1301799999999945E-4</c:v>
                </c:pt>
                <c:pt idx="2">
                  <c:v>-5.1843640000000003E-3</c:v>
                </c:pt>
                <c:pt idx="3">
                  <c:v>-3.703418E-3</c:v>
                </c:pt>
                <c:pt idx="4">
                  <c:v>-7.4689580000000004E-3</c:v>
                </c:pt>
                <c:pt idx="5">
                  <c:v>-1.3337801E-2</c:v>
                </c:pt>
                <c:pt idx="6">
                  <c:v>-2.0474769E-2</c:v>
                </c:pt>
                <c:pt idx="7">
                  <c:v>-4.4074126000000005E-2</c:v>
                </c:pt>
                <c:pt idx="8">
                  <c:v>-5.8805833000000002E-2</c:v>
                </c:pt>
                <c:pt idx="9">
                  <c:v>-4.5799303E-2</c:v>
                </c:pt>
                <c:pt idx="10">
                  <c:v>-3.9868750000000001E-2</c:v>
                </c:pt>
                <c:pt idx="11">
                  <c:v>-3.3521529000000001E-2</c:v>
                </c:pt>
                <c:pt idx="12">
                  <c:v>-2.8483029E-2</c:v>
                </c:pt>
                <c:pt idx="13">
                  <c:v>-2.2392589000000001E-2</c:v>
                </c:pt>
                <c:pt idx="14">
                  <c:v>-1.9965331000000003E-2</c:v>
                </c:pt>
                <c:pt idx="15">
                  <c:v>-1.3261468E-2</c:v>
                </c:pt>
                <c:pt idx="16">
                  <c:v>-1.3620539000000001E-2</c:v>
                </c:pt>
                <c:pt idx="17">
                  <c:v>-1.1316495000000001E-2</c:v>
                </c:pt>
                <c:pt idx="18">
                  <c:v>-1.3434348E-2</c:v>
                </c:pt>
                <c:pt idx="19">
                  <c:v>-1.6393253999999999E-2</c:v>
                </c:pt>
                <c:pt idx="20">
                  <c:v>-1.7459321E-2</c:v>
                </c:pt>
                <c:pt idx="21">
                  <c:v>-1.8341132E-2</c:v>
                </c:pt>
                <c:pt idx="22">
                  <c:v>-1.955105E-2</c:v>
                </c:pt>
                <c:pt idx="23">
                  <c:v>-1.7998989999999999E-2</c:v>
                </c:pt>
                <c:pt idx="24">
                  <c:v>-1.8349407000000002E-2</c:v>
                </c:pt>
                <c:pt idx="25">
                  <c:v>-1.3931755000000001E-2</c:v>
                </c:pt>
                <c:pt idx="26">
                  <c:v>-1.4034562E-2</c:v>
                </c:pt>
                <c:pt idx="27">
                  <c:v>-1.5639982E-2</c:v>
                </c:pt>
                <c:pt idx="28">
                  <c:v>-1.5220307000000001E-2</c:v>
                </c:pt>
                <c:pt idx="29">
                  <c:v>-1.2726365E-2</c:v>
                </c:pt>
                <c:pt idx="30">
                  <c:v>-1.0225886999999999E-2</c:v>
                </c:pt>
                <c:pt idx="31">
                  <c:v>-1.0277591000000001E-2</c:v>
                </c:pt>
                <c:pt idx="32">
                  <c:v>-2.5070689999999989E-3</c:v>
                </c:pt>
                <c:pt idx="33">
                  <c:v>-4.6503510000000005E-3</c:v>
                </c:pt>
                <c:pt idx="34">
                  <c:v>-7.2005040000000008E-3</c:v>
                </c:pt>
                <c:pt idx="35">
                  <c:v>-7.1408720000000004E-3</c:v>
                </c:pt>
                <c:pt idx="36">
                  <c:v>-1.3946538000000001E-2</c:v>
                </c:pt>
                <c:pt idx="37">
                  <c:v>-1.2383279000000001E-2</c:v>
                </c:pt>
                <c:pt idx="38">
                  <c:v>-1.1024328E-2</c:v>
                </c:pt>
                <c:pt idx="39">
                  <c:v>-5.9763150000000003E-3</c:v>
                </c:pt>
                <c:pt idx="40">
                  <c:v>-5.022772E-3</c:v>
                </c:pt>
                <c:pt idx="41">
                  <c:v>-4.9100920000000004E-3</c:v>
                </c:pt>
                <c:pt idx="42">
                  <c:v>-3.0275519999999993E-3</c:v>
                </c:pt>
                <c:pt idx="43">
                  <c:v>-3.2398570000000005E-3</c:v>
                </c:pt>
                <c:pt idx="44">
                  <c:v>-4.875295E-3</c:v>
                </c:pt>
                <c:pt idx="45">
                  <c:v>-1.2308283E-2</c:v>
                </c:pt>
                <c:pt idx="46">
                  <c:v>-1.6509645E-2</c:v>
                </c:pt>
                <c:pt idx="47">
                  <c:v>-1.2991916000000001E-2</c:v>
                </c:pt>
                <c:pt idx="48">
                  <c:v>-1.5198962E-2</c:v>
                </c:pt>
                <c:pt idx="49">
                  <c:v>-7.6291759999999997E-3</c:v>
                </c:pt>
                <c:pt idx="50">
                  <c:v>-1.5037970000000001E-2</c:v>
                </c:pt>
                <c:pt idx="51">
                  <c:v>-1.6160839999999999E-2</c:v>
                </c:pt>
                <c:pt idx="52">
                  <c:v>-1.7902609E-2</c:v>
                </c:pt>
                <c:pt idx="53">
                  <c:v>-1.9032177000000001E-2</c:v>
                </c:pt>
                <c:pt idx="54">
                  <c:v>-1.9592775999999999E-2</c:v>
                </c:pt>
                <c:pt idx="55">
                  <c:v>-1.9302572E-2</c:v>
                </c:pt>
                <c:pt idx="56">
                  <c:v>-1.7258671E-2</c:v>
                </c:pt>
                <c:pt idx="57">
                  <c:v>-2.2550490999999999E-2</c:v>
                </c:pt>
                <c:pt idx="58">
                  <c:v>-1.6236748000000002E-2</c:v>
                </c:pt>
                <c:pt idx="59">
                  <c:v>-2.3589728000000001E-2</c:v>
                </c:pt>
                <c:pt idx="60">
                  <c:v>-2.7852342999999998E-2</c:v>
                </c:pt>
                <c:pt idx="61">
                  <c:v>-2.2742823000000002E-2</c:v>
                </c:pt>
                <c:pt idx="62">
                  <c:v>-2.2153088000000001E-2</c:v>
                </c:pt>
                <c:pt idx="63">
                  <c:v>-3.4749119000000002E-2</c:v>
                </c:pt>
                <c:pt idx="64">
                  <c:v>-4.4551124999999997E-2</c:v>
                </c:pt>
                <c:pt idx="65">
                  <c:v>-4.1766776000000005E-2</c:v>
                </c:pt>
                <c:pt idx="66">
                  <c:v>-4.6468092000000003E-2</c:v>
                </c:pt>
                <c:pt idx="67">
                  <c:v>-4.8066281000000002E-2</c:v>
                </c:pt>
                <c:pt idx="68">
                  <c:v>-4.3329712999999999E-2</c:v>
                </c:pt>
                <c:pt idx="69">
                  <c:v>-4.3793880000000007E-2</c:v>
                </c:pt>
                <c:pt idx="70">
                  <c:v>-4.0912337E-2</c:v>
                </c:pt>
                <c:pt idx="71">
                  <c:v>-3.8189023000000002E-2</c:v>
                </c:pt>
                <c:pt idx="72">
                  <c:v>-3.5635770999999997E-2</c:v>
                </c:pt>
                <c:pt idx="73">
                  <c:v>-3.3259472999999998E-2</c:v>
                </c:pt>
                <c:pt idx="74">
                  <c:v>-3.1062903999999999E-2</c:v>
                </c:pt>
                <c:pt idx="75">
                  <c:v>-2.9045459999999999E-2</c:v>
                </c:pt>
                <c:pt idx="76">
                  <c:v>-2.72038E-2</c:v>
                </c:pt>
                <c:pt idx="77">
                  <c:v>-2.5532427000000003E-2</c:v>
                </c:pt>
                <c:pt idx="78">
                  <c:v>-2.4024179999999999E-2</c:v>
                </c:pt>
                <c:pt idx="79">
                  <c:v>-2.2670675000000001E-2</c:v>
                </c:pt>
                <c:pt idx="80">
                  <c:v>-2.1462616E-2</c:v>
                </c:pt>
                <c:pt idx="81">
                  <c:v>-2.039028E-2</c:v>
                </c:pt>
                <c:pt idx="82">
                  <c:v>-1.9443483000000001E-2</c:v>
                </c:pt>
                <c:pt idx="83">
                  <c:v>-1.8612088999999998E-2</c:v>
                </c:pt>
                <c:pt idx="84">
                  <c:v>-1.7885992E-2</c:v>
                </c:pt>
                <c:pt idx="85">
                  <c:v>-1.7255547999999999E-2</c:v>
                </c:pt>
                <c:pt idx="86">
                  <c:v>-1.6711089000000002E-2</c:v>
                </c:pt>
                <c:pt idx="87">
                  <c:v>-1.6243801000000002E-2</c:v>
                </c:pt>
                <c:pt idx="88">
                  <c:v>-1.5845085000000002E-2</c:v>
                </c:pt>
                <c:pt idx="89">
                  <c:v>-1.5506994999999999E-2</c:v>
                </c:pt>
                <c:pt idx="90">
                  <c:v>-1.5222263E-2</c:v>
                </c:pt>
                <c:pt idx="91">
                  <c:v>-1.4983906E-2</c:v>
                </c:pt>
                <c:pt idx="92">
                  <c:v>-1.4785823999999999E-2</c:v>
                </c:pt>
                <c:pt idx="93">
                  <c:v>-1.462229E-2</c:v>
                </c:pt>
                <c:pt idx="94">
                  <c:v>-1.4488332E-2</c:v>
                </c:pt>
                <c:pt idx="95">
                  <c:v>-1.4379306E-2</c:v>
                </c:pt>
                <c:pt idx="96">
                  <c:v>-1.4291131E-2</c:v>
                </c:pt>
                <c:pt idx="97">
                  <c:v>-1.4220218999999999E-2</c:v>
                </c:pt>
                <c:pt idx="98">
                  <c:v>-1.4163437000000001E-2</c:v>
                </c:pt>
                <c:pt idx="99">
                  <c:v>-1.4118022000000001E-2</c:v>
                </c:pt>
                <c:pt idx="100">
                  <c:v>-1.4081598000000001E-2</c:v>
                </c:pt>
                <c:pt idx="101">
                  <c:v>-1.4052129E-2</c:v>
                </c:pt>
                <c:pt idx="102">
                  <c:v>-1.4027884000000001E-2</c:v>
                </c:pt>
                <c:pt idx="103">
                  <c:v>-1.4007417000000001E-2</c:v>
                </c:pt>
                <c:pt idx="104">
                  <c:v>-1.3989509000000001E-2</c:v>
                </c:pt>
                <c:pt idx="105">
                  <c:v>-1.3973172000000001E-2</c:v>
                </c:pt>
                <c:pt idx="106">
                  <c:v>-1.3957604E-2</c:v>
                </c:pt>
                <c:pt idx="107">
                  <c:v>-1.3942176000000001E-2</c:v>
                </c:pt>
                <c:pt idx="108">
                  <c:v>-1.39263983E-2</c:v>
                </c:pt>
                <c:pt idx="109">
                  <c:v>-1.3909907400000001E-2</c:v>
                </c:pt>
                <c:pt idx="110">
                  <c:v>-1.38924458E-2</c:v>
                </c:pt>
                <c:pt idx="111">
                  <c:v>-1.3873844E-2</c:v>
                </c:pt>
                <c:pt idx="112">
                  <c:v>-1.3854008000000001E-2</c:v>
                </c:pt>
                <c:pt idx="113">
                  <c:v>-1.3832902000000001E-2</c:v>
                </c:pt>
                <c:pt idx="114">
                  <c:v>-1.381054E-2</c:v>
                </c:pt>
                <c:pt idx="115">
                  <c:v>-1.3786975999999999E-2</c:v>
                </c:pt>
                <c:pt idx="116">
                  <c:v>-1.3762292000000001E-2</c:v>
                </c:pt>
                <c:pt idx="117">
                  <c:v>-1.3736590999999999E-2</c:v>
                </c:pt>
                <c:pt idx="118">
                  <c:v>-1.3709994E-2</c:v>
                </c:pt>
                <c:pt idx="119">
                  <c:v>-1.3682629E-2</c:v>
                </c:pt>
                <c:pt idx="120">
                  <c:v>-1.3654632E-2</c:v>
                </c:pt>
                <c:pt idx="121">
                  <c:v>-1.3626137999999999E-2</c:v>
                </c:pt>
                <c:pt idx="122">
                  <c:v>-1.359728E-2</c:v>
                </c:pt>
                <c:pt idx="123">
                  <c:v>-1.3568189000000001E-2</c:v>
                </c:pt>
                <c:pt idx="124">
                  <c:v>-1.3538989000000001E-2</c:v>
                </c:pt>
                <c:pt idx="125">
                  <c:v>-1.3509795E-2</c:v>
                </c:pt>
                <c:pt idx="126">
                  <c:v>-1.3480723E-2</c:v>
                </c:pt>
                <c:pt idx="127">
                  <c:v>-1.3451863000000001E-2</c:v>
                </c:pt>
                <c:pt idx="128">
                  <c:v>-1.3423304E-2</c:v>
                </c:pt>
                <c:pt idx="129">
                  <c:v>-1.3395125000000001E-2</c:v>
                </c:pt>
                <c:pt idx="130">
                  <c:v>-1.2576465E-2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EF-7A4C-A82C-08B41F902852}"/>
            </c:ext>
          </c:extLst>
        </c:ser>
        <c:ser>
          <c:idx val="4"/>
          <c:order val="4"/>
          <c:tx>
            <c:strRef>
              <c:f>'DSGE HVD wFG'!$AV$1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wFG'!$AV$2:$AV$132</c:f>
              <c:numCache>
                <c:formatCode>0.0000</c:formatCode>
                <c:ptCount val="131"/>
                <c:pt idx="0">
                  <c:v>0</c:v>
                </c:pt>
                <c:pt idx="1">
                  <c:v>-0.13091155900000007</c:v>
                </c:pt>
                <c:pt idx="2">
                  <c:v>1.4264246999999952E-2</c:v>
                </c:pt>
                <c:pt idx="3">
                  <c:v>0.12179243399999995</c:v>
                </c:pt>
                <c:pt idx="4">
                  <c:v>0.28292585199999998</c:v>
                </c:pt>
                <c:pt idx="5">
                  <c:v>0.24391903100000001</c:v>
                </c:pt>
                <c:pt idx="6">
                  <c:v>0.42168128099999996</c:v>
                </c:pt>
                <c:pt idx="7">
                  <c:v>1.307765064</c:v>
                </c:pt>
                <c:pt idx="8">
                  <c:v>1.2455802899999999</c:v>
                </c:pt>
                <c:pt idx="9">
                  <c:v>1.0515824199999999</c:v>
                </c:pt>
                <c:pt idx="10">
                  <c:v>0.66284918000000004</c:v>
                </c:pt>
                <c:pt idx="11">
                  <c:v>0.38453722899999998</c:v>
                </c:pt>
                <c:pt idx="12">
                  <c:v>0.26222675399999995</c:v>
                </c:pt>
                <c:pt idx="13">
                  <c:v>0.38168875099999999</c:v>
                </c:pt>
                <c:pt idx="14">
                  <c:v>0.227336384</c:v>
                </c:pt>
                <c:pt idx="15">
                  <c:v>0.17802154599999997</c:v>
                </c:pt>
                <c:pt idx="16">
                  <c:v>0.18949713499999998</c:v>
                </c:pt>
                <c:pt idx="17">
                  <c:v>0.15516165199999998</c:v>
                </c:pt>
                <c:pt idx="18">
                  <c:v>0.33492444599999999</c:v>
                </c:pt>
                <c:pt idx="19">
                  <c:v>0.47533264199999997</c:v>
                </c:pt>
                <c:pt idx="20">
                  <c:v>0.39198087100000001</c:v>
                </c:pt>
                <c:pt idx="21">
                  <c:v>0.35167478899999999</c:v>
                </c:pt>
                <c:pt idx="22">
                  <c:v>0.29954545300000002</c:v>
                </c:pt>
                <c:pt idx="23">
                  <c:v>0.19197946199999999</c:v>
                </c:pt>
                <c:pt idx="24">
                  <c:v>8.788960400000001E-2</c:v>
                </c:pt>
                <c:pt idx="25">
                  <c:v>0.14498994700000001</c:v>
                </c:pt>
                <c:pt idx="26">
                  <c:v>0.15566026699999996</c:v>
                </c:pt>
                <c:pt idx="27">
                  <c:v>6.6369183999999914E-2</c:v>
                </c:pt>
                <c:pt idx="28">
                  <c:v>1.656830499999995E-2</c:v>
                </c:pt>
                <c:pt idx="29">
                  <c:v>-0.101484774</c:v>
                </c:pt>
                <c:pt idx="30">
                  <c:v>4.5397657999999952E-2</c:v>
                </c:pt>
                <c:pt idx="31">
                  <c:v>7.0537270000000651E-3</c:v>
                </c:pt>
                <c:pt idx="32">
                  <c:v>4.4744969999999995E-2</c:v>
                </c:pt>
                <c:pt idx="33">
                  <c:v>0.18407216199999998</c:v>
                </c:pt>
                <c:pt idx="34">
                  <c:v>-4.6930376000000051E-2</c:v>
                </c:pt>
                <c:pt idx="35">
                  <c:v>0.19272593899999996</c:v>
                </c:pt>
                <c:pt idx="36">
                  <c:v>0.167659797</c:v>
                </c:pt>
                <c:pt idx="37">
                  <c:v>5.5605910000000036E-2</c:v>
                </c:pt>
                <c:pt idx="38">
                  <c:v>9.0545099999999934E-2</c:v>
                </c:pt>
                <c:pt idx="39">
                  <c:v>8.8592859999999662E-3</c:v>
                </c:pt>
                <c:pt idx="40">
                  <c:v>1.2300387999999995E-2</c:v>
                </c:pt>
                <c:pt idx="41">
                  <c:v>6.4850846999999989E-2</c:v>
                </c:pt>
                <c:pt idx="42">
                  <c:v>-0.16129943400000002</c:v>
                </c:pt>
                <c:pt idx="43">
                  <c:v>-0.16629965000000002</c:v>
                </c:pt>
                <c:pt idx="44">
                  <c:v>-2.2740789999999844E-3</c:v>
                </c:pt>
                <c:pt idx="45">
                  <c:v>-7.1091586000000095E-2</c:v>
                </c:pt>
                <c:pt idx="46">
                  <c:v>6.8747001999999946E-2</c:v>
                </c:pt>
                <c:pt idx="47">
                  <c:v>9.1635664999999977E-2</c:v>
                </c:pt>
                <c:pt idx="48">
                  <c:v>9.9546215000000049E-2</c:v>
                </c:pt>
                <c:pt idx="49">
                  <c:v>0.18290749099999992</c:v>
                </c:pt>
                <c:pt idx="50">
                  <c:v>-7.6899527000000023E-2</c:v>
                </c:pt>
                <c:pt idx="51">
                  <c:v>0.18239472499999998</c:v>
                </c:pt>
                <c:pt idx="52">
                  <c:v>0.22338587999999998</c:v>
                </c:pt>
                <c:pt idx="53">
                  <c:v>0.37786235899999998</c:v>
                </c:pt>
                <c:pt idx="54">
                  <c:v>0.33583367799999997</c:v>
                </c:pt>
                <c:pt idx="55">
                  <c:v>0.365895839</c:v>
                </c:pt>
                <c:pt idx="56">
                  <c:v>0.260683897</c:v>
                </c:pt>
                <c:pt idx="57">
                  <c:v>0.134755071</c:v>
                </c:pt>
                <c:pt idx="58">
                  <c:v>5.4309731999999999E-2</c:v>
                </c:pt>
                <c:pt idx="59">
                  <c:v>0.13035772499999998</c:v>
                </c:pt>
                <c:pt idx="60">
                  <c:v>0.20758119099999994</c:v>
                </c:pt>
                <c:pt idx="61">
                  <c:v>0.27492379199999994</c:v>
                </c:pt>
                <c:pt idx="62">
                  <c:v>0.35610771199999997</c:v>
                </c:pt>
                <c:pt idx="63">
                  <c:v>0.27599918400000001</c:v>
                </c:pt>
                <c:pt idx="64">
                  <c:v>0.35440694299999997</c:v>
                </c:pt>
                <c:pt idx="65">
                  <c:v>0.26664892399999995</c:v>
                </c:pt>
                <c:pt idx="66">
                  <c:v>0.23248413699999998</c:v>
                </c:pt>
                <c:pt idx="67">
                  <c:v>0.28505491499999996</c:v>
                </c:pt>
                <c:pt idx="68">
                  <c:v>0.14259035799999997</c:v>
                </c:pt>
                <c:pt idx="69">
                  <c:v>0.16788829299999997</c:v>
                </c:pt>
                <c:pt idx="70">
                  <c:v>0.17388755699999997</c:v>
                </c:pt>
                <c:pt idx="71">
                  <c:v>0.18078862899999992</c:v>
                </c:pt>
                <c:pt idx="72">
                  <c:v>0.18847066399999995</c:v>
                </c:pt>
                <c:pt idx="73">
                  <c:v>0.19681708499999995</c:v>
                </c:pt>
                <c:pt idx="74">
                  <c:v>0.20571688399999999</c:v>
                </c:pt>
                <c:pt idx="75">
                  <c:v>0.21506559199999997</c:v>
                </c:pt>
                <c:pt idx="76">
                  <c:v>0.224765944</c:v>
                </c:pt>
                <c:pt idx="77">
                  <c:v>0.234728296</c:v>
                </c:pt>
                <c:pt idx="78">
                  <c:v>0.24487082399999999</c:v>
                </c:pt>
                <c:pt idx="79">
                  <c:v>0.255119557</c:v>
                </c:pt>
                <c:pt idx="80">
                  <c:v>0.26540826899999997</c:v>
                </c:pt>
                <c:pt idx="81">
                  <c:v>0.27567825099999999</c:v>
                </c:pt>
                <c:pt idx="82">
                  <c:v>0.28587800699999999</c:v>
                </c:pt>
                <c:pt idx="83">
                  <c:v>0.29596287700000001</c:v>
                </c:pt>
                <c:pt idx="84">
                  <c:v>0.30589461600000001</c:v>
                </c:pt>
                <c:pt idx="85">
                  <c:v>0.31564094599999998</c:v>
                </c:pt>
                <c:pt idx="86">
                  <c:v>0.32517508299999998</c:v>
                </c:pt>
                <c:pt idx="87">
                  <c:v>0.33447526999999999</c:v>
                </c:pt>
                <c:pt idx="88">
                  <c:v>0.34352429699999998</c:v>
                </c:pt>
                <c:pt idx="89">
                  <c:v>0.35230904699999999</c:v>
                </c:pt>
                <c:pt idx="90">
                  <c:v>0.360820052</c:v>
                </c:pt>
                <c:pt idx="91">
                  <c:v>0.36905106599999998</c:v>
                </c:pt>
                <c:pt idx="92">
                  <c:v>0.37699866399999998</c:v>
                </c:pt>
                <c:pt idx="93">
                  <c:v>0.38466187099999999</c:v>
                </c:pt>
                <c:pt idx="94">
                  <c:v>0.39204181399999999</c:v>
                </c:pt>
                <c:pt idx="95">
                  <c:v>0.39914140099999995</c:v>
                </c:pt>
                <c:pt idx="96">
                  <c:v>0.405965032</c:v>
                </c:pt>
                <c:pt idx="97">
                  <c:v>0.41251833399999993</c:v>
                </c:pt>
                <c:pt idx="98">
                  <c:v>0.41880792499999997</c:v>
                </c:pt>
                <c:pt idx="99">
                  <c:v>0.424841201</c:v>
                </c:pt>
                <c:pt idx="100">
                  <c:v>0.43062615199999998</c:v>
                </c:pt>
                <c:pt idx="101">
                  <c:v>0.43617119299999996</c:v>
                </c:pt>
                <c:pt idx="102">
                  <c:v>0.44148502899999997</c:v>
                </c:pt>
                <c:pt idx="103">
                  <c:v>0.44657652199999998</c:v>
                </c:pt>
                <c:pt idx="104">
                  <c:v>0.45145459599999993</c:v>
                </c:pt>
                <c:pt idx="105">
                  <c:v>0.45612814099999999</c:v>
                </c:pt>
                <c:pt idx="106">
                  <c:v>0.46060594199999999</c:v>
                </c:pt>
                <c:pt idx="107">
                  <c:v>0.46489662099999995</c:v>
                </c:pt>
                <c:pt idx="108">
                  <c:v>0.46900858499999998</c:v>
                </c:pt>
                <c:pt idx="109">
                  <c:v>0.47294999099999996</c:v>
                </c:pt>
                <c:pt idx="110">
                  <c:v>0.47672871299999997</c:v>
                </c:pt>
                <c:pt idx="111">
                  <c:v>0.48035232799999994</c:v>
                </c:pt>
                <c:pt idx="112">
                  <c:v>0.48382809499999996</c:v>
                </c:pt>
                <c:pt idx="113">
                  <c:v>0.48716295199999998</c:v>
                </c:pt>
                <c:pt idx="114">
                  <c:v>0.49036351</c:v>
                </c:pt>
                <c:pt idx="115">
                  <c:v>0.49343605599999996</c:v>
                </c:pt>
                <c:pt idx="116">
                  <c:v>0.49638655899999995</c:v>
                </c:pt>
                <c:pt idx="117">
                  <c:v>0.499220671</c:v>
                </c:pt>
                <c:pt idx="118">
                  <c:v>0.50194374499999994</c:v>
                </c:pt>
                <c:pt idx="119">
                  <c:v>0.50456083699999998</c:v>
                </c:pt>
                <c:pt idx="120">
                  <c:v>0.50707672499999989</c:v>
                </c:pt>
                <c:pt idx="121">
                  <c:v>0.50949592199999993</c:v>
                </c:pt>
                <c:pt idx="122">
                  <c:v>0.51182268499999994</c:v>
                </c:pt>
                <c:pt idx="123">
                  <c:v>0.514061031</c:v>
                </c:pt>
                <c:pt idx="124">
                  <c:v>0.51621475299999997</c:v>
                </c:pt>
                <c:pt idx="125">
                  <c:v>0.51828742999999999</c:v>
                </c:pt>
                <c:pt idx="126">
                  <c:v>0.52028244299999993</c:v>
                </c:pt>
                <c:pt idx="127">
                  <c:v>0.52220299000000003</c:v>
                </c:pt>
                <c:pt idx="128">
                  <c:v>0.52405209099999994</c:v>
                </c:pt>
                <c:pt idx="129">
                  <c:v>0.52583260799999998</c:v>
                </c:pt>
                <c:pt idx="130">
                  <c:v>0.52496127999999997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EF-7A4C-A82C-08B41F902852}"/>
            </c:ext>
          </c:extLst>
        </c:ser>
        <c:ser>
          <c:idx val="5"/>
          <c:order val="5"/>
          <c:tx>
            <c:strRef>
              <c:f>'DSGE HVD wFG'!$AW$1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wFG'!$AW$2:$AW$132</c:f>
              <c:numCache>
                <c:formatCode>0.0000</c:formatCode>
                <c:ptCount val="131"/>
                <c:pt idx="0">
                  <c:v>0</c:v>
                </c:pt>
                <c:pt idx="1">
                  <c:v>-5.3375765000000075E-2</c:v>
                </c:pt>
                <c:pt idx="2">
                  <c:v>8.6812307999999949E-2</c:v>
                </c:pt>
                <c:pt idx="3">
                  <c:v>0.18107622499999998</c:v>
                </c:pt>
                <c:pt idx="4">
                  <c:v>0.39330965200000001</c:v>
                </c:pt>
                <c:pt idx="5">
                  <c:v>0.35148138499999998</c:v>
                </c:pt>
                <c:pt idx="6">
                  <c:v>0.57190337800000002</c:v>
                </c:pt>
                <c:pt idx="7">
                  <c:v>1.54199109</c:v>
                </c:pt>
                <c:pt idx="8">
                  <c:v>1.520358334</c:v>
                </c:pt>
                <c:pt idx="9">
                  <c:v>1.2831407659999998</c:v>
                </c:pt>
                <c:pt idx="10">
                  <c:v>0.82636460499999997</c:v>
                </c:pt>
                <c:pt idx="11">
                  <c:v>0.54014030599999996</c:v>
                </c:pt>
                <c:pt idx="12">
                  <c:v>0.42147692599999997</c:v>
                </c:pt>
                <c:pt idx="13">
                  <c:v>0.47148196499999995</c:v>
                </c:pt>
                <c:pt idx="14">
                  <c:v>0.374042975</c:v>
                </c:pt>
                <c:pt idx="15">
                  <c:v>0.30203116199999996</c:v>
                </c:pt>
                <c:pt idx="16">
                  <c:v>0.27725197599999996</c:v>
                </c:pt>
                <c:pt idx="17">
                  <c:v>0.25915571299999995</c:v>
                </c:pt>
                <c:pt idx="18">
                  <c:v>0.46144762099999997</c:v>
                </c:pt>
                <c:pt idx="19">
                  <c:v>0.59947723499999994</c:v>
                </c:pt>
                <c:pt idx="20">
                  <c:v>0.50477256299999995</c:v>
                </c:pt>
                <c:pt idx="21">
                  <c:v>0.47449798599999998</c:v>
                </c:pt>
                <c:pt idx="22">
                  <c:v>0.41257544299999999</c:v>
                </c:pt>
                <c:pt idx="23">
                  <c:v>0.28130202199999998</c:v>
                </c:pt>
                <c:pt idx="24">
                  <c:v>0.18105859699999999</c:v>
                </c:pt>
                <c:pt idx="25">
                  <c:v>0.18923247599999998</c:v>
                </c:pt>
                <c:pt idx="26">
                  <c:v>0.19604275799999998</c:v>
                </c:pt>
                <c:pt idx="27">
                  <c:v>0.11418648099999995</c:v>
                </c:pt>
                <c:pt idx="28">
                  <c:v>3.8061740999999927E-2</c:v>
                </c:pt>
                <c:pt idx="29">
                  <c:v>-2.9889724999999978E-2</c:v>
                </c:pt>
                <c:pt idx="30">
                  <c:v>5.4295250999999989E-2</c:v>
                </c:pt>
                <c:pt idx="31">
                  <c:v>6.1378786000000018E-2</c:v>
                </c:pt>
                <c:pt idx="32">
                  <c:v>6.5673981999999964E-2</c:v>
                </c:pt>
                <c:pt idx="33">
                  <c:v>0.13509774099999999</c:v>
                </c:pt>
                <c:pt idx="34">
                  <c:v>7.5170038999999966E-2</c:v>
                </c:pt>
                <c:pt idx="35">
                  <c:v>0.20062030199999997</c:v>
                </c:pt>
                <c:pt idx="36">
                  <c:v>0.24356258199999997</c:v>
                </c:pt>
                <c:pt idx="37">
                  <c:v>0.15277670799999998</c:v>
                </c:pt>
                <c:pt idx="38">
                  <c:v>0.13971838399999997</c:v>
                </c:pt>
                <c:pt idx="39">
                  <c:v>0.105951621</c:v>
                </c:pt>
                <c:pt idx="40">
                  <c:v>9.1866350999999957E-2</c:v>
                </c:pt>
                <c:pt idx="41">
                  <c:v>9.5818296999999997E-2</c:v>
                </c:pt>
                <c:pt idx="42">
                  <c:v>-2.1076854000000034E-2</c:v>
                </c:pt>
                <c:pt idx="43">
                  <c:v>-2.4275539000000013E-2</c:v>
                </c:pt>
                <c:pt idx="44">
                  <c:v>5.4939936000000023E-2</c:v>
                </c:pt>
                <c:pt idx="45">
                  <c:v>6.6636964999999937E-2</c:v>
                </c:pt>
                <c:pt idx="46">
                  <c:v>0.14305178599999996</c:v>
                </c:pt>
                <c:pt idx="47">
                  <c:v>0.20596781999999997</c:v>
                </c:pt>
                <c:pt idx="48">
                  <c:v>0.21206043699999999</c:v>
                </c:pt>
                <c:pt idx="49">
                  <c:v>0.22286779799999995</c:v>
                </c:pt>
                <c:pt idx="50">
                  <c:v>0.10479085099999996</c:v>
                </c:pt>
                <c:pt idx="51">
                  <c:v>0.208595005</c:v>
                </c:pt>
                <c:pt idx="52">
                  <c:v>0.26111651799999996</c:v>
                </c:pt>
                <c:pt idx="53">
                  <c:v>0.41159103799999996</c:v>
                </c:pt>
                <c:pt idx="54">
                  <c:v>0.323868347</c:v>
                </c:pt>
                <c:pt idx="55">
                  <c:v>0.29312334899999998</c:v>
                </c:pt>
                <c:pt idx="56">
                  <c:v>0.223512351</c:v>
                </c:pt>
                <c:pt idx="57">
                  <c:v>0.215878499</c:v>
                </c:pt>
                <c:pt idx="58">
                  <c:v>0.195480549</c:v>
                </c:pt>
                <c:pt idx="59">
                  <c:v>0.23806476899999995</c:v>
                </c:pt>
                <c:pt idx="60">
                  <c:v>0.32277781699999997</c:v>
                </c:pt>
                <c:pt idx="61">
                  <c:v>0.42080699700000002</c:v>
                </c:pt>
                <c:pt idx="62">
                  <c:v>0.53058589999999994</c:v>
                </c:pt>
                <c:pt idx="63">
                  <c:v>0.49436040399999998</c:v>
                </c:pt>
                <c:pt idx="64">
                  <c:v>0.48830331699999996</c:v>
                </c:pt>
                <c:pt idx="65">
                  <c:v>0.47501524299999998</c:v>
                </c:pt>
                <c:pt idx="66">
                  <c:v>0.45684030799999997</c:v>
                </c:pt>
                <c:pt idx="67">
                  <c:v>0.47998521799999994</c:v>
                </c:pt>
                <c:pt idx="68">
                  <c:v>0.37799110899999999</c:v>
                </c:pt>
                <c:pt idx="69">
                  <c:v>0.37101503199999997</c:v>
                </c:pt>
                <c:pt idx="70">
                  <c:v>0.37992300499999998</c:v>
                </c:pt>
                <c:pt idx="71">
                  <c:v>0.388754983</c:v>
                </c:pt>
                <c:pt idx="72">
                  <c:v>0.39750184499999996</c:v>
                </c:pt>
                <c:pt idx="73">
                  <c:v>0.40615320899999996</c:v>
                </c:pt>
                <c:pt idx="74">
                  <c:v>0.41469799200000002</c:v>
                </c:pt>
                <c:pt idx="75">
                  <c:v>0.42312488399999998</c:v>
                </c:pt>
                <c:pt idx="76">
                  <c:v>0.43142271799999998</c:v>
                </c:pt>
                <c:pt idx="77">
                  <c:v>0.43958077499999998</c:v>
                </c:pt>
                <c:pt idx="78">
                  <c:v>0.44758900400000001</c:v>
                </c:pt>
                <c:pt idx="79">
                  <c:v>0.45543819499999993</c:v>
                </c:pt>
                <c:pt idx="80">
                  <c:v>0.46312009899999995</c:v>
                </c:pt>
                <c:pt idx="81">
                  <c:v>0.47062749699999995</c:v>
                </c:pt>
                <c:pt idx="82">
                  <c:v>0.47795424799999997</c:v>
                </c:pt>
                <c:pt idx="83">
                  <c:v>0.48509529299999998</c:v>
                </c:pt>
                <c:pt idx="84">
                  <c:v>0.49204664300000001</c:v>
                </c:pt>
                <c:pt idx="85">
                  <c:v>0.49880534899999995</c:v>
                </c:pt>
                <c:pt idx="86">
                  <c:v>0.50536945099999997</c:v>
                </c:pt>
                <c:pt idx="87">
                  <c:v>0.51173792500000004</c:v>
                </c:pt>
                <c:pt idx="88">
                  <c:v>0.51791060999999994</c:v>
                </c:pt>
                <c:pt idx="89">
                  <c:v>0.52388814399999994</c:v>
                </c:pt>
                <c:pt idx="90">
                  <c:v>0.52967188799999998</c:v>
                </c:pt>
                <c:pt idx="91">
                  <c:v>0.53526384900000001</c:v>
                </c:pt>
                <c:pt idx="92">
                  <c:v>0.54066660899999996</c:v>
                </c:pt>
                <c:pt idx="93">
                  <c:v>0.54588324899999996</c:v>
                </c:pt>
                <c:pt idx="94">
                  <c:v>0.55091728299999998</c:v>
                </c:pt>
                <c:pt idx="95">
                  <c:v>0.55577259000000001</c:v>
                </c:pt>
                <c:pt idx="96">
                  <c:v>0.56045335099999993</c:v>
                </c:pt>
                <c:pt idx="97">
                  <c:v>0.56496399200000003</c:v>
                </c:pt>
                <c:pt idx="98">
                  <c:v>0.56930913100000002</c:v>
                </c:pt>
                <c:pt idx="99">
                  <c:v>0.57349352799999997</c:v>
                </c:pt>
                <c:pt idx="100">
                  <c:v>0.57752204200000001</c:v>
                </c:pt>
                <c:pt idx="101">
                  <c:v>0.58139958999999997</c:v>
                </c:pt>
                <c:pt idx="102">
                  <c:v>0.58513111500000003</c:v>
                </c:pt>
                <c:pt idx="103">
                  <c:v>0.58872155199999998</c:v>
                </c:pt>
                <c:pt idx="104">
                  <c:v>0.592175801</c:v>
                </c:pt>
                <c:pt idx="105">
                  <c:v>0.59549870799999993</c:v>
                </c:pt>
                <c:pt idx="106">
                  <c:v>0.59869503899999998</c:v>
                </c:pt>
                <c:pt idx="107">
                  <c:v>0.601769471</c:v>
                </c:pt>
                <c:pt idx="108">
                  <c:v>0.60472657099999994</c:v>
                </c:pt>
                <c:pt idx="109">
                  <c:v>0.60757079199999997</c:v>
                </c:pt>
                <c:pt idx="110">
                  <c:v>0.61030646</c:v>
                </c:pt>
                <c:pt idx="111">
                  <c:v>0.61293776899999997</c:v>
                </c:pt>
                <c:pt idx="112">
                  <c:v>0.61546877899999997</c:v>
                </c:pt>
                <c:pt idx="113">
                  <c:v>0.61790340700000002</c:v>
                </c:pt>
                <c:pt idx="114">
                  <c:v>0.62024543399999998</c:v>
                </c:pt>
                <c:pt idx="115">
                  <c:v>0.62249849800000001</c:v>
                </c:pt>
                <c:pt idx="116">
                  <c:v>0.6246661</c:v>
                </c:pt>
                <c:pt idx="117">
                  <c:v>0.62675160099999994</c:v>
                </c:pt>
                <c:pt idx="118">
                  <c:v>0.628758229</c:v>
                </c:pt>
                <c:pt idx="119">
                  <c:v>0.63068907899999993</c:v>
                </c:pt>
                <c:pt idx="120">
                  <c:v>0.63254711799999996</c:v>
                </c:pt>
                <c:pt idx="121">
                  <c:v>0.63433518999999994</c:v>
                </c:pt>
                <c:pt idx="122">
                  <c:v>0.636056018</c:v>
                </c:pt>
                <c:pt idx="123">
                  <c:v>0.63771220900000003</c:v>
                </c:pt>
                <c:pt idx="124">
                  <c:v>0.63930626000000002</c:v>
                </c:pt>
                <c:pt idx="125">
                  <c:v>0.64084056099999998</c:v>
                </c:pt>
                <c:pt idx="126">
                  <c:v>0.64231739899999996</c:v>
                </c:pt>
                <c:pt idx="127">
                  <c:v>0.643738967</c:v>
                </c:pt>
                <c:pt idx="128">
                  <c:v>0.64510736099999999</c:v>
                </c:pt>
                <c:pt idx="129">
                  <c:v>0.64642459200000002</c:v>
                </c:pt>
                <c:pt idx="130">
                  <c:v>0.63209381399999998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EF-7A4C-A82C-08B41F902852}"/>
            </c:ext>
          </c:extLst>
        </c:ser>
        <c:ser>
          <c:idx val="6"/>
          <c:order val="6"/>
          <c:tx>
            <c:strRef>
              <c:f>'DSGE HVD wFG'!$AX$1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wFG'!$AX$2:$AX$132</c:f>
              <c:numCache>
                <c:formatCode>0.0000</c:formatCode>
                <c:ptCount val="131"/>
                <c:pt idx="0">
                  <c:v>0</c:v>
                </c:pt>
                <c:pt idx="1">
                  <c:v>-7.9999999999999722E-17</c:v>
                </c:pt>
                <c:pt idx="2">
                  <c:v>3.0000000000000093E-17</c:v>
                </c:pt>
                <c:pt idx="3">
                  <c:v>3.0000000000000014E-16</c:v>
                </c:pt>
                <c:pt idx="4">
                  <c:v>5.6000000000000003E-16</c:v>
                </c:pt>
                <c:pt idx="5">
                  <c:v>4.8000000000000031E-16</c:v>
                </c:pt>
                <c:pt idx="6">
                  <c:v>3.100000000000003E-16</c:v>
                </c:pt>
                <c:pt idx="7">
                  <c:v>4.5000000000000021E-16</c:v>
                </c:pt>
                <c:pt idx="8">
                  <c:v>1.8999999999999993E-16</c:v>
                </c:pt>
                <c:pt idx="9">
                  <c:v>-1.7E-16</c:v>
                </c:pt>
                <c:pt idx="10">
                  <c:v>-4.9000000000000007E-16</c:v>
                </c:pt>
                <c:pt idx="11">
                  <c:v>-7.8000000000000005E-16</c:v>
                </c:pt>
                <c:pt idx="12">
                  <c:v>-1.0999999999999997E-15</c:v>
                </c:pt>
                <c:pt idx="13">
                  <c:v>-1.2500000000000002E-15</c:v>
                </c:pt>
                <c:pt idx="14">
                  <c:v>-1.1099999999999995E-15</c:v>
                </c:pt>
                <c:pt idx="15">
                  <c:v>-1.53E-15</c:v>
                </c:pt>
                <c:pt idx="16">
                  <c:v>-1.5099999999999997E-15</c:v>
                </c:pt>
                <c:pt idx="17">
                  <c:v>-1.7899999999999995E-15</c:v>
                </c:pt>
                <c:pt idx="18">
                  <c:v>-1.9000000000000001E-15</c:v>
                </c:pt>
                <c:pt idx="19">
                  <c:v>-2.0700000000000001E-15</c:v>
                </c:pt>
                <c:pt idx="20">
                  <c:v>-2.11E-15</c:v>
                </c:pt>
                <c:pt idx="21">
                  <c:v>-2.3599999999999997E-15</c:v>
                </c:pt>
                <c:pt idx="22">
                  <c:v>-2.4999999999999996E-15</c:v>
                </c:pt>
                <c:pt idx="23">
                  <c:v>-2.62E-15</c:v>
                </c:pt>
                <c:pt idx="24">
                  <c:v>-2.6800000000000002E-15</c:v>
                </c:pt>
                <c:pt idx="25">
                  <c:v>-3.0799999999999996E-15</c:v>
                </c:pt>
                <c:pt idx="26">
                  <c:v>-3.3900000000000003E-15</c:v>
                </c:pt>
                <c:pt idx="27">
                  <c:v>-3.81E-15</c:v>
                </c:pt>
                <c:pt idx="28">
                  <c:v>-3.5499999999999997E-15</c:v>
                </c:pt>
                <c:pt idx="29">
                  <c:v>-4.08E-15</c:v>
                </c:pt>
                <c:pt idx="30">
                  <c:v>-4.08E-15</c:v>
                </c:pt>
                <c:pt idx="31">
                  <c:v>-4.3599999999999998E-15</c:v>
                </c:pt>
                <c:pt idx="32">
                  <c:v>-3.9000000000000003E-15</c:v>
                </c:pt>
                <c:pt idx="33">
                  <c:v>-4.2100000000000002E-15</c:v>
                </c:pt>
                <c:pt idx="34">
                  <c:v>-4.1100000000000001E-15</c:v>
                </c:pt>
                <c:pt idx="35">
                  <c:v>-4.2899999999999999E-15</c:v>
                </c:pt>
                <c:pt idx="36">
                  <c:v>-4.5400000000000004E-15</c:v>
                </c:pt>
                <c:pt idx="37">
                  <c:v>-4.8800000000000004E-15</c:v>
                </c:pt>
                <c:pt idx="38">
                  <c:v>-4.8700000000000006E-15</c:v>
                </c:pt>
                <c:pt idx="39">
                  <c:v>-4.9999999999999992E-15</c:v>
                </c:pt>
                <c:pt idx="40">
                  <c:v>-5.0499999999999996E-15</c:v>
                </c:pt>
                <c:pt idx="41">
                  <c:v>-4.8900000000000002E-15</c:v>
                </c:pt>
                <c:pt idx="42">
                  <c:v>-4.9699999999999999E-15</c:v>
                </c:pt>
                <c:pt idx="43">
                  <c:v>-4.9500000000000004E-15</c:v>
                </c:pt>
                <c:pt idx="44">
                  <c:v>-4.7799999999999996E-15</c:v>
                </c:pt>
                <c:pt idx="45">
                  <c:v>-4.9299999999999993E-15</c:v>
                </c:pt>
                <c:pt idx="46">
                  <c:v>-4.7699999999999998E-15</c:v>
                </c:pt>
                <c:pt idx="47">
                  <c:v>-4.6700000000000005E-15</c:v>
                </c:pt>
                <c:pt idx="48">
                  <c:v>-4.7899999999999993E-15</c:v>
                </c:pt>
                <c:pt idx="49">
                  <c:v>-4.4700000000000005E-15</c:v>
                </c:pt>
                <c:pt idx="50">
                  <c:v>-4.2999999999999997E-15</c:v>
                </c:pt>
                <c:pt idx="51">
                  <c:v>-3.9299999999999996E-15</c:v>
                </c:pt>
                <c:pt idx="52">
                  <c:v>-3.7099999999999999E-15</c:v>
                </c:pt>
                <c:pt idx="53">
                  <c:v>-2.9500000000000002E-15</c:v>
                </c:pt>
                <c:pt idx="54">
                  <c:v>-4.4000000000000005E-15</c:v>
                </c:pt>
                <c:pt idx="55">
                  <c:v>-3.5499999999999997E-15</c:v>
                </c:pt>
                <c:pt idx="56">
                  <c:v>-2.5199999999999999E-15</c:v>
                </c:pt>
                <c:pt idx="57">
                  <c:v>-3.1799999999999996E-15</c:v>
                </c:pt>
                <c:pt idx="58">
                  <c:v>-1.9000000000000001E-15</c:v>
                </c:pt>
                <c:pt idx="59">
                  <c:v>-9.1999999999999996E-16</c:v>
                </c:pt>
                <c:pt idx="60">
                  <c:v>8.0000000000000117E-17</c:v>
                </c:pt>
                <c:pt idx="61">
                  <c:v>1.1600000000000001E-15</c:v>
                </c:pt>
                <c:pt idx="62">
                  <c:v>2.3120000000000001E-15</c:v>
                </c:pt>
                <c:pt idx="63">
                  <c:v>3.8690000000000004E-15</c:v>
                </c:pt>
                <c:pt idx="64">
                  <c:v>4.9400000000000006E-15</c:v>
                </c:pt>
                <c:pt idx="65">
                  <c:v>5.0800000000000005E-15</c:v>
                </c:pt>
                <c:pt idx="66">
                  <c:v>5.1400000000000007E-15</c:v>
                </c:pt>
                <c:pt idx="67">
                  <c:v>5.4200000000000005E-15</c:v>
                </c:pt>
                <c:pt idx="68">
                  <c:v>5.61E-15</c:v>
                </c:pt>
                <c:pt idx="69">
                  <c:v>5.8900000000000007E-15</c:v>
                </c:pt>
                <c:pt idx="70">
                  <c:v>6.2099999999999995E-15</c:v>
                </c:pt>
                <c:pt idx="71">
                  <c:v>6.5200000000000002E-15</c:v>
                </c:pt>
                <c:pt idx="72">
                  <c:v>6.7900000000000003E-15</c:v>
                </c:pt>
                <c:pt idx="73">
                  <c:v>7.0499999999999998E-15</c:v>
                </c:pt>
                <c:pt idx="74">
                  <c:v>7.28E-15</c:v>
                </c:pt>
                <c:pt idx="75">
                  <c:v>7.4899999999999998E-15</c:v>
                </c:pt>
                <c:pt idx="76">
                  <c:v>7.6700000000000004E-15</c:v>
                </c:pt>
                <c:pt idx="77">
                  <c:v>7.8299999999999998E-15</c:v>
                </c:pt>
                <c:pt idx="78">
                  <c:v>7.9699999999999997E-15</c:v>
                </c:pt>
                <c:pt idx="79">
                  <c:v>8.0900000000000001E-15</c:v>
                </c:pt>
                <c:pt idx="80">
                  <c:v>8.1999999999999991E-15</c:v>
                </c:pt>
                <c:pt idx="81">
                  <c:v>8.2800000000000004E-15</c:v>
                </c:pt>
                <c:pt idx="82">
                  <c:v>8.3500000000000004E-15</c:v>
                </c:pt>
                <c:pt idx="83">
                  <c:v>8.4000000000000008E-15</c:v>
                </c:pt>
                <c:pt idx="84">
                  <c:v>8.4399999999999999E-15</c:v>
                </c:pt>
                <c:pt idx="85">
                  <c:v>8.4599999999999994E-15</c:v>
                </c:pt>
                <c:pt idx="86">
                  <c:v>8.479999999999999E-15</c:v>
                </c:pt>
                <c:pt idx="87">
                  <c:v>8.479999999999999E-15</c:v>
                </c:pt>
                <c:pt idx="88">
                  <c:v>8.479999999999999E-15</c:v>
                </c:pt>
                <c:pt idx="89">
                  <c:v>8.4599999999999994E-15</c:v>
                </c:pt>
                <c:pt idx="90">
                  <c:v>8.4399999999999999E-15</c:v>
                </c:pt>
                <c:pt idx="91">
                  <c:v>8.409999999999999E-15</c:v>
                </c:pt>
                <c:pt idx="92">
                  <c:v>8.3699999999999999E-15</c:v>
                </c:pt>
                <c:pt idx="93">
                  <c:v>8.3300000000000009E-15</c:v>
                </c:pt>
                <c:pt idx="94">
                  <c:v>8.2900000000000002E-15</c:v>
                </c:pt>
                <c:pt idx="95">
                  <c:v>8.2399999999999998E-15</c:v>
                </c:pt>
                <c:pt idx="96">
                  <c:v>8.1900000000000009E-15</c:v>
                </c:pt>
                <c:pt idx="97">
                  <c:v>8.1299999999999992E-15</c:v>
                </c:pt>
                <c:pt idx="98">
                  <c:v>8.0700000000000006E-15</c:v>
                </c:pt>
                <c:pt idx="99">
                  <c:v>8.0100000000000004E-15</c:v>
                </c:pt>
                <c:pt idx="100">
                  <c:v>7.9500000000000002E-15</c:v>
                </c:pt>
                <c:pt idx="101">
                  <c:v>7.89E-15</c:v>
                </c:pt>
                <c:pt idx="102">
                  <c:v>7.8299999999999998E-15</c:v>
                </c:pt>
                <c:pt idx="103">
                  <c:v>7.7599999999999999E-15</c:v>
                </c:pt>
                <c:pt idx="104">
                  <c:v>7.7000000000000013E-15</c:v>
                </c:pt>
                <c:pt idx="105">
                  <c:v>7.6299999999999997E-15</c:v>
                </c:pt>
                <c:pt idx="106">
                  <c:v>7.5699999999999996E-15</c:v>
                </c:pt>
                <c:pt idx="107">
                  <c:v>7.4999999999999996E-15</c:v>
                </c:pt>
                <c:pt idx="108">
                  <c:v>7.440000000000001E-15</c:v>
                </c:pt>
                <c:pt idx="109">
                  <c:v>7.370000000000001E-15</c:v>
                </c:pt>
                <c:pt idx="110">
                  <c:v>7.3099999999999993E-15</c:v>
                </c:pt>
                <c:pt idx="111">
                  <c:v>7.2500000000000007E-15</c:v>
                </c:pt>
                <c:pt idx="112">
                  <c:v>7.1800000000000007E-15</c:v>
                </c:pt>
                <c:pt idx="113">
                  <c:v>7.1199999999999989E-15</c:v>
                </c:pt>
                <c:pt idx="114">
                  <c:v>7.0600000000000003E-15</c:v>
                </c:pt>
                <c:pt idx="115">
                  <c:v>7.0000000000000001E-15</c:v>
                </c:pt>
                <c:pt idx="116">
                  <c:v>6.94E-15</c:v>
                </c:pt>
                <c:pt idx="117">
                  <c:v>6.8799999999999998E-15</c:v>
                </c:pt>
                <c:pt idx="118">
                  <c:v>6.8200000000000004E-15</c:v>
                </c:pt>
                <c:pt idx="119">
                  <c:v>6.7600000000000002E-15</c:v>
                </c:pt>
                <c:pt idx="120">
                  <c:v>6.7E-15</c:v>
                </c:pt>
                <c:pt idx="121">
                  <c:v>6.6500000000000004E-15</c:v>
                </c:pt>
                <c:pt idx="122">
                  <c:v>6.5900000000000002E-15</c:v>
                </c:pt>
                <c:pt idx="123">
                  <c:v>6.5399999999999998E-15</c:v>
                </c:pt>
                <c:pt idx="124">
                  <c:v>6.4800000000000004E-15</c:v>
                </c:pt>
                <c:pt idx="125">
                  <c:v>6.43E-15</c:v>
                </c:pt>
                <c:pt idx="126">
                  <c:v>6.3700000000000006E-15</c:v>
                </c:pt>
                <c:pt idx="127">
                  <c:v>6.3200000000000001E-15</c:v>
                </c:pt>
                <c:pt idx="128">
                  <c:v>6.2699999999999997E-15</c:v>
                </c:pt>
                <c:pt idx="129">
                  <c:v>6.2200000000000001E-15</c:v>
                </c:pt>
                <c:pt idx="130">
                  <c:v>2.9200000000000001E-15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EF-7A4C-A82C-08B41F902852}"/>
            </c:ext>
          </c:extLst>
        </c:ser>
        <c:ser>
          <c:idx val="7"/>
          <c:order val="7"/>
          <c:tx>
            <c:strRef>
              <c:f>'DSGE HVD wFG'!$AY$1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wFG'!$AY$2:$AY$132</c:f>
              <c:numCache>
                <c:formatCode>0.0000</c:formatCode>
                <c:ptCount val="131"/>
                <c:pt idx="0">
                  <c:v>0</c:v>
                </c:pt>
                <c:pt idx="1">
                  <c:v>7.1999999999999987E-16</c:v>
                </c:pt>
                <c:pt idx="2">
                  <c:v>7.7000000000000028E-16</c:v>
                </c:pt>
                <c:pt idx="3">
                  <c:v>1.4899999999999994E-15</c:v>
                </c:pt>
                <c:pt idx="4">
                  <c:v>4.4799999999999994E-15</c:v>
                </c:pt>
                <c:pt idx="5">
                  <c:v>3.4499999999999997E-15</c:v>
                </c:pt>
                <c:pt idx="6">
                  <c:v>7.2799999999999984E-15</c:v>
                </c:pt>
                <c:pt idx="7">
                  <c:v>7.3799999999999992E-15</c:v>
                </c:pt>
                <c:pt idx="8">
                  <c:v>3.5600000000000003E-15</c:v>
                </c:pt>
                <c:pt idx="9">
                  <c:v>2.0000000000000002E-15</c:v>
                </c:pt>
                <c:pt idx="10">
                  <c:v>1.9499999999999997E-15</c:v>
                </c:pt>
                <c:pt idx="11">
                  <c:v>2.1099999999999992E-15</c:v>
                </c:pt>
                <c:pt idx="12">
                  <c:v>1.3100000000000004E-15</c:v>
                </c:pt>
                <c:pt idx="13">
                  <c:v>2.3099999999999993E-15</c:v>
                </c:pt>
                <c:pt idx="14">
                  <c:v>1.26E-15</c:v>
                </c:pt>
                <c:pt idx="15">
                  <c:v>5.7000000000000019E-16</c:v>
                </c:pt>
                <c:pt idx="16">
                  <c:v>1.5900000000000002E-15</c:v>
                </c:pt>
                <c:pt idx="17">
                  <c:v>2.89E-15</c:v>
                </c:pt>
                <c:pt idx="18">
                  <c:v>2.0700000000000001E-15</c:v>
                </c:pt>
                <c:pt idx="19">
                  <c:v>2.4199999999999999E-15</c:v>
                </c:pt>
                <c:pt idx="20">
                  <c:v>1.8999999999999993E-15</c:v>
                </c:pt>
                <c:pt idx="21">
                  <c:v>1.6899999999999995E-15</c:v>
                </c:pt>
                <c:pt idx="22">
                  <c:v>7.9999999999999722E-17</c:v>
                </c:pt>
                <c:pt idx="23">
                  <c:v>-1.2200000000000001E-15</c:v>
                </c:pt>
                <c:pt idx="24">
                  <c:v>-2.6599999999999998E-15</c:v>
                </c:pt>
                <c:pt idx="25">
                  <c:v>-3.8899999999999997E-15</c:v>
                </c:pt>
                <c:pt idx="26">
                  <c:v>-4.6500000000000002E-15</c:v>
                </c:pt>
                <c:pt idx="27">
                  <c:v>-5.8010000000000002E-15</c:v>
                </c:pt>
                <c:pt idx="28">
                  <c:v>-6.9709999999999999E-15</c:v>
                </c:pt>
                <c:pt idx="29">
                  <c:v>-8.3199999999999995E-15</c:v>
                </c:pt>
                <c:pt idx="30">
                  <c:v>-8.98E-15</c:v>
                </c:pt>
                <c:pt idx="31">
                  <c:v>-8.8499999999999998E-15</c:v>
                </c:pt>
                <c:pt idx="32">
                  <c:v>-8.9700000000000002E-15</c:v>
                </c:pt>
                <c:pt idx="33">
                  <c:v>-9.1399999999999994E-15</c:v>
                </c:pt>
                <c:pt idx="34">
                  <c:v>-1.054E-14</c:v>
                </c:pt>
                <c:pt idx="35">
                  <c:v>-1.0250000000000001E-14</c:v>
                </c:pt>
                <c:pt idx="36">
                  <c:v>-1.061E-14</c:v>
                </c:pt>
                <c:pt idx="37">
                  <c:v>-1.197E-14</c:v>
                </c:pt>
                <c:pt idx="38">
                  <c:v>-1.266E-14</c:v>
                </c:pt>
                <c:pt idx="39">
                  <c:v>-1.1780000000000001E-14</c:v>
                </c:pt>
                <c:pt idx="40">
                  <c:v>-1.1249999999999999E-14</c:v>
                </c:pt>
                <c:pt idx="41">
                  <c:v>-1.1940000000000001E-14</c:v>
                </c:pt>
                <c:pt idx="42">
                  <c:v>-1.1809999999999999E-14</c:v>
                </c:pt>
                <c:pt idx="43">
                  <c:v>-1.0510000000000001E-14</c:v>
                </c:pt>
                <c:pt idx="44">
                  <c:v>-1.191E-14</c:v>
                </c:pt>
                <c:pt idx="45">
                  <c:v>-1.095E-14</c:v>
                </c:pt>
                <c:pt idx="46">
                  <c:v>-9.7000000000000006E-15</c:v>
                </c:pt>
                <c:pt idx="47">
                  <c:v>-9.9900000000000002E-15</c:v>
                </c:pt>
                <c:pt idx="48">
                  <c:v>-1.1200000000000001E-14</c:v>
                </c:pt>
                <c:pt idx="49">
                  <c:v>-1.054E-14</c:v>
                </c:pt>
                <c:pt idx="50">
                  <c:v>-9.6500000000000002E-15</c:v>
                </c:pt>
                <c:pt idx="51">
                  <c:v>-1.219E-14</c:v>
                </c:pt>
                <c:pt idx="52">
                  <c:v>-1.3370000000000001E-14</c:v>
                </c:pt>
                <c:pt idx="53">
                  <c:v>-1.477E-14</c:v>
                </c:pt>
                <c:pt idx="54">
                  <c:v>-1.6619999999999999E-14</c:v>
                </c:pt>
                <c:pt idx="55">
                  <c:v>-1.6020000000000001E-14</c:v>
                </c:pt>
                <c:pt idx="56">
                  <c:v>-1.702E-14</c:v>
                </c:pt>
                <c:pt idx="57">
                  <c:v>-1.6210000000000001E-14</c:v>
                </c:pt>
                <c:pt idx="58">
                  <c:v>-1.096E-14</c:v>
                </c:pt>
                <c:pt idx="59">
                  <c:v>-7.4199999999999999E-15</c:v>
                </c:pt>
                <c:pt idx="60">
                  <c:v>-5.8320000000000001E-15</c:v>
                </c:pt>
                <c:pt idx="61">
                  <c:v>-5.9960000000000004E-15</c:v>
                </c:pt>
                <c:pt idx="62">
                  <c:v>-3.06E-15</c:v>
                </c:pt>
                <c:pt idx="63">
                  <c:v>-1.0700000000000004E-15</c:v>
                </c:pt>
                <c:pt idx="64">
                  <c:v>-1.19E-15</c:v>
                </c:pt>
                <c:pt idx="65">
                  <c:v>-3.2600000000000001E-15</c:v>
                </c:pt>
                <c:pt idx="66">
                  <c:v>-3.2100000000000001E-15</c:v>
                </c:pt>
                <c:pt idx="67">
                  <c:v>-4.2100000000000002E-15</c:v>
                </c:pt>
                <c:pt idx="68">
                  <c:v>-3.5900000000000004E-15</c:v>
                </c:pt>
                <c:pt idx="69">
                  <c:v>-3.4300000000000001E-15</c:v>
                </c:pt>
                <c:pt idx="70">
                  <c:v>-3.3900000000000003E-15</c:v>
                </c:pt>
                <c:pt idx="71">
                  <c:v>-3.3600000000000002E-15</c:v>
                </c:pt>
                <c:pt idx="72">
                  <c:v>-3.3300000000000001E-15</c:v>
                </c:pt>
                <c:pt idx="73">
                  <c:v>-3.3000000000000004E-15</c:v>
                </c:pt>
                <c:pt idx="74">
                  <c:v>-3.28E-15</c:v>
                </c:pt>
                <c:pt idx="75">
                  <c:v>-3.2600000000000001E-15</c:v>
                </c:pt>
                <c:pt idx="76">
                  <c:v>-3.2400000000000002E-15</c:v>
                </c:pt>
                <c:pt idx="77">
                  <c:v>-3.23E-15</c:v>
                </c:pt>
                <c:pt idx="78">
                  <c:v>-3.23E-15</c:v>
                </c:pt>
                <c:pt idx="79">
                  <c:v>-3.2200000000000003E-15</c:v>
                </c:pt>
                <c:pt idx="80">
                  <c:v>-3.2200000000000003E-15</c:v>
                </c:pt>
                <c:pt idx="81">
                  <c:v>-3.2200000000000003E-15</c:v>
                </c:pt>
                <c:pt idx="82">
                  <c:v>-3.23E-15</c:v>
                </c:pt>
                <c:pt idx="83">
                  <c:v>-3.2400000000000002E-15</c:v>
                </c:pt>
                <c:pt idx="84">
                  <c:v>-3.2500000000000004E-15</c:v>
                </c:pt>
                <c:pt idx="85">
                  <c:v>-3.2700000000000003E-15</c:v>
                </c:pt>
                <c:pt idx="86">
                  <c:v>-3.2900000000000002E-15</c:v>
                </c:pt>
                <c:pt idx="87">
                  <c:v>-3.3100000000000001E-15</c:v>
                </c:pt>
                <c:pt idx="88">
                  <c:v>-3.3300000000000001E-15</c:v>
                </c:pt>
                <c:pt idx="89">
                  <c:v>-3.35E-15</c:v>
                </c:pt>
                <c:pt idx="90">
                  <c:v>-3.3800000000000001E-15</c:v>
                </c:pt>
                <c:pt idx="91">
                  <c:v>-3.4100000000000002E-15</c:v>
                </c:pt>
                <c:pt idx="92">
                  <c:v>-3.4400000000000003E-15</c:v>
                </c:pt>
                <c:pt idx="93">
                  <c:v>-3.4700000000000004E-15</c:v>
                </c:pt>
                <c:pt idx="94">
                  <c:v>-3.5000000000000001E-15</c:v>
                </c:pt>
                <c:pt idx="95">
                  <c:v>-3.5400000000000003E-15</c:v>
                </c:pt>
                <c:pt idx="96">
                  <c:v>-3.57E-15</c:v>
                </c:pt>
                <c:pt idx="97">
                  <c:v>-3.6099999999999999E-15</c:v>
                </c:pt>
                <c:pt idx="98">
                  <c:v>-3.6400000000000008E-15</c:v>
                </c:pt>
                <c:pt idx="99">
                  <c:v>-3.6799999999999998E-15</c:v>
                </c:pt>
                <c:pt idx="100">
                  <c:v>-3.7100000000000007E-15</c:v>
                </c:pt>
                <c:pt idx="101">
                  <c:v>-3.7499999999999998E-15</c:v>
                </c:pt>
                <c:pt idx="102">
                  <c:v>-3.7900000000000004E-15</c:v>
                </c:pt>
                <c:pt idx="103">
                  <c:v>-3.8300000000000003E-15</c:v>
                </c:pt>
                <c:pt idx="104">
                  <c:v>-3.8600000000000004E-15</c:v>
                </c:pt>
                <c:pt idx="105">
                  <c:v>-3.9000000000000003E-15</c:v>
                </c:pt>
                <c:pt idx="106">
                  <c:v>-3.9400000000000001E-15</c:v>
                </c:pt>
                <c:pt idx="107">
                  <c:v>-3.9700000000000002E-15</c:v>
                </c:pt>
                <c:pt idx="108">
                  <c:v>-4.0100000000000001E-15</c:v>
                </c:pt>
                <c:pt idx="109">
                  <c:v>-4.0500000000000007E-15</c:v>
                </c:pt>
                <c:pt idx="110">
                  <c:v>-4.08E-15</c:v>
                </c:pt>
                <c:pt idx="111">
                  <c:v>-4.1200000000000007E-15</c:v>
                </c:pt>
                <c:pt idx="112">
                  <c:v>-4.1599999999999998E-15</c:v>
                </c:pt>
                <c:pt idx="113">
                  <c:v>-4.1900000000000006E-15</c:v>
                </c:pt>
                <c:pt idx="114">
                  <c:v>-4.2299999999999997E-15</c:v>
                </c:pt>
                <c:pt idx="115">
                  <c:v>-4.2600000000000006E-15</c:v>
                </c:pt>
                <c:pt idx="116">
                  <c:v>-4.2899999999999999E-15</c:v>
                </c:pt>
                <c:pt idx="117">
                  <c:v>-4.3300000000000005E-15</c:v>
                </c:pt>
                <c:pt idx="118">
                  <c:v>-4.3599999999999998E-15</c:v>
                </c:pt>
                <c:pt idx="119">
                  <c:v>-4.3900000000000007E-15</c:v>
                </c:pt>
                <c:pt idx="120">
                  <c:v>-4.4299999999999998E-15</c:v>
                </c:pt>
                <c:pt idx="121">
                  <c:v>-4.4600000000000007E-15</c:v>
                </c:pt>
                <c:pt idx="122">
                  <c:v>-4.49E-15</c:v>
                </c:pt>
                <c:pt idx="123">
                  <c:v>-4.5200000000000001E-15</c:v>
                </c:pt>
                <c:pt idx="124">
                  <c:v>-4.5500000000000002E-15</c:v>
                </c:pt>
                <c:pt idx="125">
                  <c:v>-4.5800000000000003E-15</c:v>
                </c:pt>
                <c:pt idx="126">
                  <c:v>-4.6100000000000004E-15</c:v>
                </c:pt>
                <c:pt idx="127">
                  <c:v>-4.6399999999999997E-15</c:v>
                </c:pt>
                <c:pt idx="128">
                  <c:v>-4.6700000000000005E-15</c:v>
                </c:pt>
                <c:pt idx="129">
                  <c:v>-4.6999999999999999E-15</c:v>
                </c:pt>
                <c:pt idx="130">
                  <c:v>-6.4200000000000002E-15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EF-7A4C-A82C-08B41F902852}"/>
            </c:ext>
          </c:extLst>
        </c:ser>
        <c:ser>
          <c:idx val="8"/>
          <c:order val="8"/>
          <c:tx>
            <c:strRef>
              <c:f>'DSGE HVD wFG'!$AZ$1</c:f>
              <c:strCache>
                <c:ptCount val="1"/>
                <c:pt idx="0">
                  <c:v>Others + Trend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wFG'!$AZ$2:$AZ$132</c:f>
              <c:numCache>
                <c:formatCode>0.0000</c:formatCode>
                <c:ptCount val="131"/>
                <c:pt idx="0">
                  <c:v>0</c:v>
                </c:pt>
                <c:pt idx="1">
                  <c:v>4.960307417999954E-2</c:v>
                </c:pt>
                <c:pt idx="2">
                  <c:v>-9.4299632090000696E-2</c:v>
                </c:pt>
                <c:pt idx="3">
                  <c:v>-0.19222108182000175</c:v>
                </c:pt>
                <c:pt idx="4">
                  <c:v>-0.40805588182000496</c:v>
                </c:pt>
                <c:pt idx="5">
                  <c:v>-0.36977375062000395</c:v>
                </c:pt>
                <c:pt idx="6">
                  <c:v>-0.59368754902000764</c:v>
                </c:pt>
                <c:pt idx="7">
                  <c:v>-1.5672136195500079</c:v>
                </c:pt>
                <c:pt idx="8">
                  <c:v>-1.5489666538200035</c:v>
                </c:pt>
                <c:pt idx="9">
                  <c:v>-1.315083163420002</c:v>
                </c:pt>
                <c:pt idx="10">
                  <c:v>-0.86159020784000162</c:v>
                </c:pt>
                <c:pt idx="11">
                  <c:v>-0.57859907025000135</c:v>
                </c:pt>
                <c:pt idx="12">
                  <c:v>-0.46311961632000009</c:v>
                </c:pt>
                <c:pt idx="13">
                  <c:v>-0.51626014542000098</c:v>
                </c:pt>
                <c:pt idx="14">
                  <c:v>-0.42190899113999991</c:v>
                </c:pt>
                <c:pt idx="15">
                  <c:v>-0.35293812831999849</c:v>
                </c:pt>
                <c:pt idx="16">
                  <c:v>-0.33115376648999983</c:v>
                </c:pt>
                <c:pt idx="17">
                  <c:v>-0.3160069379200009</c:v>
                </c:pt>
                <c:pt idx="18">
                  <c:v>-0.52120361812000005</c:v>
                </c:pt>
                <c:pt idx="19">
                  <c:v>-0.66209406282000038</c:v>
                </c:pt>
                <c:pt idx="20">
                  <c:v>-0.57020698311999973</c:v>
                </c:pt>
                <c:pt idx="21">
                  <c:v>-0.54270744911999891</c:v>
                </c:pt>
                <c:pt idx="22">
                  <c:v>-0.48351807951999726</c:v>
                </c:pt>
                <c:pt idx="23">
                  <c:v>-0.35493662531999626</c:v>
                </c:pt>
                <c:pt idx="24">
                  <c:v>-0.25734462418999426</c:v>
                </c:pt>
                <c:pt idx="25">
                  <c:v>-0.26813002174999301</c:v>
                </c:pt>
                <c:pt idx="26">
                  <c:v>-0.27751255390299223</c:v>
                </c:pt>
                <c:pt idx="27">
                  <c:v>-0.19818987741999028</c:v>
                </c:pt>
                <c:pt idx="28">
                  <c:v>-0.12456070163998956</c:v>
                </c:pt>
                <c:pt idx="29">
                  <c:v>-5.9067365919987957E-2</c:v>
                </c:pt>
                <c:pt idx="30">
                  <c:v>-0.14567362421998753</c:v>
                </c:pt>
                <c:pt idx="31">
                  <c:v>-0.15514218202998709</c:v>
                </c:pt>
                <c:pt idx="32">
                  <c:v>-0.16178670140998708</c:v>
                </c:pt>
                <c:pt idx="33">
                  <c:v>-0.23352465413998658</c:v>
                </c:pt>
                <c:pt idx="34">
                  <c:v>-0.17587660341998557</c:v>
                </c:pt>
                <c:pt idx="35">
                  <c:v>-0.30357240011998543</c:v>
                </c:pt>
                <c:pt idx="36">
                  <c:v>-0.34872674660198533</c:v>
                </c:pt>
                <c:pt idx="37">
                  <c:v>-0.26011999050998347</c:v>
                </c:pt>
                <c:pt idx="38">
                  <c:v>-0.24920820536998256</c:v>
                </c:pt>
                <c:pt idx="39">
                  <c:v>-0.21755614588998318</c:v>
                </c:pt>
                <c:pt idx="40">
                  <c:v>-0.20555406940998389</c:v>
                </c:pt>
                <c:pt idx="41">
                  <c:v>-0.21155823562998355</c:v>
                </c:pt>
                <c:pt idx="42">
                  <c:v>-9.6684813269983239E-2</c:v>
                </c:pt>
                <c:pt idx="43">
                  <c:v>-9.5477842919984623E-2</c:v>
                </c:pt>
                <c:pt idx="44">
                  <c:v>-0.17665548047998325</c:v>
                </c:pt>
                <c:pt idx="45">
                  <c:v>-0.1902855738199839</c:v>
                </c:pt>
                <c:pt idx="46">
                  <c:v>-0.26860481806798575</c:v>
                </c:pt>
                <c:pt idx="47">
                  <c:v>-0.33339707252998585</c:v>
                </c:pt>
                <c:pt idx="48">
                  <c:v>-0.34133814547998476</c:v>
                </c:pt>
                <c:pt idx="49">
                  <c:v>-0.35396662877998486</c:v>
                </c:pt>
                <c:pt idx="50">
                  <c:v>-0.23768388731998658</c:v>
                </c:pt>
                <c:pt idx="51">
                  <c:v>-0.34325579331998413</c:v>
                </c:pt>
                <c:pt idx="52">
                  <c:v>-0.39751891391998251</c:v>
                </c:pt>
                <c:pt idx="53">
                  <c:v>-0.54970930830998188</c:v>
                </c:pt>
                <c:pt idx="54">
                  <c:v>-0.46367724017997924</c:v>
                </c:pt>
                <c:pt idx="55">
                  <c:v>-0.43459795751998043</c:v>
                </c:pt>
                <c:pt idx="56">
                  <c:v>-0.3666281449199803</c:v>
                </c:pt>
                <c:pt idx="57">
                  <c:v>-0.36061132621998071</c:v>
                </c:pt>
                <c:pt idx="58">
                  <c:v>-0.3418066289199867</c:v>
                </c:pt>
                <c:pt idx="59">
                  <c:v>-0.38596068391999194</c:v>
                </c:pt>
                <c:pt idx="60">
                  <c:v>-0.4722205063199939</c:v>
                </c:pt>
                <c:pt idx="61">
                  <c:v>-0.57177375081999482</c:v>
                </c:pt>
                <c:pt idx="62">
                  <c:v>-0.68305435410999926</c:v>
                </c:pt>
                <c:pt idx="63">
                  <c:v>-0.64830853895000262</c:v>
                </c:pt>
                <c:pt idx="64">
                  <c:v>-0.64370944422000365</c:v>
                </c:pt>
                <c:pt idx="65">
                  <c:v>-0.63185800712000184</c:v>
                </c:pt>
                <c:pt idx="66">
                  <c:v>-0.61509866972000216</c:v>
                </c:pt>
                <c:pt idx="67">
                  <c:v>-0.63963843618000127</c:v>
                </c:pt>
                <c:pt idx="68">
                  <c:v>-0.53901891282000214</c:v>
                </c:pt>
                <c:pt idx="69">
                  <c:v>-0.53339718890000254</c:v>
                </c:pt>
                <c:pt idx="70">
                  <c:v>-0.54363977824200294</c:v>
                </c:pt>
                <c:pt idx="71">
                  <c:v>-0.55378689295100292</c:v>
                </c:pt>
                <c:pt idx="72">
                  <c:v>-0.56382969782200376</c:v>
                </c:pt>
                <c:pt idx="73">
                  <c:v>-0.57375810476500366</c:v>
                </c:pt>
                <c:pt idx="74">
                  <c:v>-0.58356131773990405</c:v>
                </c:pt>
                <c:pt idx="75">
                  <c:v>-0.59322830272879401</c:v>
                </c:pt>
                <c:pt idx="76">
                  <c:v>-0.60274817472389441</c:v>
                </c:pt>
                <c:pt idx="77">
                  <c:v>-0.6121104847217248</c:v>
                </c:pt>
                <c:pt idx="78">
                  <c:v>-0.62130544972076363</c:v>
                </c:pt>
                <c:pt idx="79">
                  <c:v>-0.63032410972034081</c:v>
                </c:pt>
                <c:pt idx="80">
                  <c:v>-0.63915851972015381</c:v>
                </c:pt>
                <c:pt idx="81">
                  <c:v>-0.6478016287200713</c:v>
                </c:pt>
                <c:pt idx="82">
                  <c:v>-0.65624763872003455</c:v>
                </c:pt>
                <c:pt idx="83">
                  <c:v>-0.66449170772001842</c:v>
                </c:pt>
                <c:pt idx="84">
                  <c:v>-0.67253014272001133</c:v>
                </c:pt>
                <c:pt idx="85">
                  <c:v>-0.68036007072000826</c:v>
                </c:pt>
                <c:pt idx="86">
                  <c:v>-0.68797998572000674</c:v>
                </c:pt>
                <c:pt idx="87">
                  <c:v>-0.69538891272000602</c:v>
                </c:pt>
                <c:pt idx="88">
                  <c:v>-0.70258701672000579</c:v>
                </c:pt>
                <c:pt idx="89">
                  <c:v>-0.70957515472000565</c:v>
                </c:pt>
                <c:pt idx="90">
                  <c:v>-0.71635480272000562</c:v>
                </c:pt>
                <c:pt idx="91">
                  <c:v>-0.72292836572000552</c:v>
                </c:pt>
                <c:pt idx="92">
                  <c:v>-0.72929852272000517</c:v>
                </c:pt>
                <c:pt idx="93">
                  <c:v>-0.73546864572000537</c:v>
                </c:pt>
                <c:pt idx="94">
                  <c:v>-0.7414423307200052</c:v>
                </c:pt>
                <c:pt idx="95">
                  <c:v>-0.74722373972000511</c:v>
                </c:pt>
                <c:pt idx="96">
                  <c:v>-0.75281726672000493</c:v>
                </c:pt>
                <c:pt idx="97">
                  <c:v>-0.75822753672000498</c:v>
                </c:pt>
                <c:pt idx="98">
                  <c:v>-0.76345933672000477</c:v>
                </c:pt>
                <c:pt idx="99">
                  <c:v>-0.76851763572000464</c:v>
                </c:pt>
                <c:pt idx="100">
                  <c:v>-0.77340748072000476</c:v>
                </c:pt>
                <c:pt idx="101">
                  <c:v>-0.77813397372000448</c:v>
                </c:pt>
                <c:pt idx="102">
                  <c:v>-0.78270224572000446</c:v>
                </c:pt>
                <c:pt idx="103">
                  <c:v>-0.78711740072000425</c:v>
                </c:pt>
                <c:pt idx="104">
                  <c:v>-0.79138453072000436</c:v>
                </c:pt>
                <c:pt idx="105">
                  <c:v>-0.79550864872000393</c:v>
                </c:pt>
                <c:pt idx="106">
                  <c:v>-0.79949470072000406</c:v>
                </c:pt>
                <c:pt idx="107">
                  <c:v>-0.80334752872000392</c:v>
                </c:pt>
                <c:pt idx="108">
                  <c:v>-0.80707187042000383</c:v>
                </c:pt>
                <c:pt idx="109">
                  <c:v>-0.81067236632000361</c:v>
                </c:pt>
                <c:pt idx="110">
                  <c:v>-0.81415347892000345</c:v>
                </c:pt>
                <c:pt idx="111">
                  <c:v>-0.81751952772000347</c:v>
                </c:pt>
                <c:pt idx="112">
                  <c:v>-0.82077477372000318</c:v>
                </c:pt>
                <c:pt idx="113">
                  <c:v>-0.82392328972000317</c:v>
                </c:pt>
                <c:pt idx="114">
                  <c:v>-0.82696895172000306</c:v>
                </c:pt>
                <c:pt idx="115">
                  <c:v>-0.82991565872000306</c:v>
                </c:pt>
                <c:pt idx="116">
                  <c:v>-0.83276703872000268</c:v>
                </c:pt>
                <c:pt idx="117">
                  <c:v>-0.83552655172000267</c:v>
                </c:pt>
                <c:pt idx="118">
                  <c:v>-0.83819748972000274</c:v>
                </c:pt>
                <c:pt idx="119">
                  <c:v>-0.84078330172000248</c:v>
                </c:pt>
                <c:pt idx="120">
                  <c:v>-0.84328687672000247</c:v>
                </c:pt>
                <c:pt idx="121">
                  <c:v>-0.84571138172000226</c:v>
                </c:pt>
                <c:pt idx="122">
                  <c:v>-0.84805953472000228</c:v>
                </c:pt>
                <c:pt idx="123">
                  <c:v>-0.85033408072000227</c:v>
                </c:pt>
                <c:pt idx="124">
                  <c:v>-0.85253773472000216</c:v>
                </c:pt>
                <c:pt idx="125">
                  <c:v>-0.85467297472000181</c:v>
                </c:pt>
                <c:pt idx="126">
                  <c:v>-0.85674221072000167</c:v>
                </c:pt>
                <c:pt idx="127">
                  <c:v>-0.85874776972000177</c:v>
                </c:pt>
                <c:pt idx="128">
                  <c:v>-0.8606918717200015</c:v>
                </c:pt>
                <c:pt idx="129">
                  <c:v>-0.86257665172000186</c:v>
                </c:pt>
                <c:pt idx="130">
                  <c:v>-0.90359895371999677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EF-7A4C-A82C-08B41F902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wFG'!$AR$1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wFG'!$AR$2:$AR$132</c:f>
              <c:numCache>
                <c:formatCode>0.0000</c:formatCode>
                <c:ptCount val="131"/>
                <c:pt idx="0">
                  <c:v>0</c:v>
                </c:pt>
                <c:pt idx="1">
                  <c:v>-5.8409889999999978E-3</c:v>
                </c:pt>
                <c:pt idx="2">
                  <c:v>-4.286810000000002E-3</c:v>
                </c:pt>
                <c:pt idx="3">
                  <c:v>-9.0336280000000019E-3</c:v>
                </c:pt>
                <c:pt idx="4">
                  <c:v>-1.0664017999999997E-2</c:v>
                </c:pt>
                <c:pt idx="5">
                  <c:v>-1.5525219E-2</c:v>
                </c:pt>
                <c:pt idx="6">
                  <c:v>-3.0301027000000001E-2</c:v>
                </c:pt>
                <c:pt idx="7">
                  <c:v>-3.7106908000000001E-2</c:v>
                </c:pt>
                <c:pt idx="8">
                  <c:v>-6.6292141999999998E-2</c:v>
                </c:pt>
                <c:pt idx="9">
                  <c:v>-7.1699003999999997E-2</c:v>
                </c:pt>
                <c:pt idx="10">
                  <c:v>-6.7010955999999997E-2</c:v>
                </c:pt>
                <c:pt idx="11">
                  <c:v>-6.7475931000000003E-2</c:v>
                </c:pt>
                <c:pt idx="12">
                  <c:v>-6.5759018000000002E-2</c:v>
                </c:pt>
                <c:pt idx="13">
                  <c:v>-6.3861331999999993E-2</c:v>
                </c:pt>
                <c:pt idx="14">
                  <c:v>-6.2718360000000001E-2</c:v>
                </c:pt>
                <c:pt idx="15">
                  <c:v>-6.6796955999999991E-2</c:v>
                </c:pt>
                <c:pt idx="16">
                  <c:v>-5.1454787000000002E-2</c:v>
                </c:pt>
                <c:pt idx="17">
                  <c:v>-5.9337322999999997E-2</c:v>
                </c:pt>
                <c:pt idx="18">
                  <c:v>-5.9221089999999997E-2</c:v>
                </c:pt>
                <c:pt idx="19">
                  <c:v>-6.6208484999999997E-2</c:v>
                </c:pt>
                <c:pt idx="20">
                  <c:v>-7.2869105000000003E-2</c:v>
                </c:pt>
                <c:pt idx="21">
                  <c:v>-7.6572249000000009E-2</c:v>
                </c:pt>
                <c:pt idx="22">
                  <c:v>-7.4691187999999992E-2</c:v>
                </c:pt>
                <c:pt idx="23">
                  <c:v>-8.3565143000000008E-2</c:v>
                </c:pt>
                <c:pt idx="24">
                  <c:v>-7.8888721999999994E-2</c:v>
                </c:pt>
                <c:pt idx="25">
                  <c:v>-6.9028723E-2</c:v>
                </c:pt>
                <c:pt idx="26">
                  <c:v>-7.3863488000000005E-2</c:v>
                </c:pt>
                <c:pt idx="27">
                  <c:v>-6.9993023000000001E-2</c:v>
                </c:pt>
                <c:pt idx="28">
                  <c:v>-6.2460238000000001E-2</c:v>
                </c:pt>
                <c:pt idx="29">
                  <c:v>-5.9663413999999998E-2</c:v>
                </c:pt>
                <c:pt idx="30">
                  <c:v>-6.0378438E-2</c:v>
                </c:pt>
                <c:pt idx="31">
                  <c:v>-5.4245414999999998E-2</c:v>
                </c:pt>
                <c:pt idx="32">
                  <c:v>-4.4594948000000002E-2</c:v>
                </c:pt>
                <c:pt idx="33">
                  <c:v>-5.3507841E-2</c:v>
                </c:pt>
                <c:pt idx="34">
                  <c:v>-3.8618737E-2</c:v>
                </c:pt>
                <c:pt idx="35">
                  <c:v>-4.1212631999999999E-2</c:v>
                </c:pt>
                <c:pt idx="36">
                  <c:v>-2.7971508999999999E-2</c:v>
                </c:pt>
                <c:pt idx="37">
                  <c:v>-2.7583597999999997E-2</c:v>
                </c:pt>
                <c:pt idx="38">
                  <c:v>-3.2065307000000001E-2</c:v>
                </c:pt>
                <c:pt idx="39">
                  <c:v>-3.8135271999999998E-2</c:v>
                </c:pt>
                <c:pt idx="40">
                  <c:v>-3.1555559999999996E-2</c:v>
                </c:pt>
                <c:pt idx="41">
                  <c:v>-2.8590193E-2</c:v>
                </c:pt>
                <c:pt idx="42">
                  <c:v>-1.4610186000000001E-2</c:v>
                </c:pt>
                <c:pt idx="43">
                  <c:v>-3.2192029999999969E-3</c:v>
                </c:pt>
                <c:pt idx="44">
                  <c:v>-1.7214065000000001E-2</c:v>
                </c:pt>
                <c:pt idx="45">
                  <c:v>-1.0514522999999998E-2</c:v>
                </c:pt>
                <c:pt idx="46">
                  <c:v>-1.4390383999999999E-2</c:v>
                </c:pt>
                <c:pt idx="47">
                  <c:v>-1.1645872000000002E-2</c:v>
                </c:pt>
                <c:pt idx="48">
                  <c:v>9.4817780000000032E-3</c:v>
                </c:pt>
                <c:pt idx="49">
                  <c:v>-7.6820299999999994E-3</c:v>
                </c:pt>
                <c:pt idx="50">
                  <c:v>8.3911999999998488E-5</c:v>
                </c:pt>
                <c:pt idx="51">
                  <c:v>-1.1858858E-2</c:v>
                </c:pt>
                <c:pt idx="52">
                  <c:v>-2.2937407999999999E-2</c:v>
                </c:pt>
                <c:pt idx="53">
                  <c:v>-3.4391559000000002E-2</c:v>
                </c:pt>
                <c:pt idx="54">
                  <c:v>-4.5638842999999998E-2</c:v>
                </c:pt>
                <c:pt idx="55">
                  <c:v>1.8013152000000004E-2</c:v>
                </c:pt>
                <c:pt idx="56">
                  <c:v>5.4891596000000001E-2</c:v>
                </c:pt>
                <c:pt idx="57">
                  <c:v>4.6803748000000006E-2</c:v>
                </c:pt>
                <c:pt idx="58">
                  <c:v>1.1990240999999999E-2</c:v>
                </c:pt>
                <c:pt idx="59">
                  <c:v>1.5973360999999998E-2</c:v>
                </c:pt>
                <c:pt idx="60">
                  <c:v>9.4279979999999999E-3</c:v>
                </c:pt>
                <c:pt idx="61">
                  <c:v>-1.3669615E-2</c:v>
                </c:pt>
                <c:pt idx="62">
                  <c:v>-3.9437184E-2</c:v>
                </c:pt>
                <c:pt idx="63">
                  <c:v>-3.1995377999999998E-2</c:v>
                </c:pt>
                <c:pt idx="64">
                  <c:v>-2.3257369E-2</c:v>
                </c:pt>
                <c:pt idx="65">
                  <c:v>-3.2552811000000001E-2</c:v>
                </c:pt>
                <c:pt idx="66">
                  <c:v>-3.6598947999999999E-2</c:v>
                </c:pt>
                <c:pt idx="67">
                  <c:v>-2.6757614999999998E-2</c:v>
                </c:pt>
                <c:pt idx="68">
                  <c:v>-2.6723033E-2</c:v>
                </c:pt>
                <c:pt idx="69">
                  <c:v>-2.0956305999999997E-2</c:v>
                </c:pt>
                <c:pt idx="70">
                  <c:v>-2.2566279999999998E-2</c:v>
                </c:pt>
                <c:pt idx="71">
                  <c:v>-2.4069804E-2</c:v>
                </c:pt>
                <c:pt idx="72">
                  <c:v>-2.5474468E-2</c:v>
                </c:pt>
                <c:pt idx="73">
                  <c:v>-2.6787131999999998E-2</c:v>
                </c:pt>
                <c:pt idx="74">
                  <c:v>-2.8014021E-2</c:v>
                </c:pt>
                <c:pt idx="75">
                  <c:v>-2.9160809999999999E-2</c:v>
                </c:pt>
                <c:pt idx="76">
                  <c:v>-3.0232694999999997E-2</c:v>
                </c:pt>
                <c:pt idx="77">
                  <c:v>-3.1234450999999996E-2</c:v>
                </c:pt>
                <c:pt idx="78">
                  <c:v>-3.2170486999999998E-2</c:v>
                </c:pt>
                <c:pt idx="79">
                  <c:v>-3.3044891E-2</c:v>
                </c:pt>
                <c:pt idx="80">
                  <c:v>-3.3861461999999995E-2</c:v>
                </c:pt>
                <c:pt idx="81">
                  <c:v>-3.4623748999999995E-2</c:v>
                </c:pt>
                <c:pt idx="82">
                  <c:v>-3.5335070999999996E-2</c:v>
                </c:pt>
                <c:pt idx="83">
                  <c:v>-3.5998545E-2</c:v>
                </c:pt>
                <c:pt idx="84">
                  <c:v>-3.6617101999999999E-2</c:v>
                </c:pt>
                <c:pt idx="85">
                  <c:v>-3.7193500999999997E-2</c:v>
                </c:pt>
                <c:pt idx="86">
                  <c:v>-3.7730347999999997E-2</c:v>
                </c:pt>
                <c:pt idx="87">
                  <c:v>-3.8230104000000001E-2</c:v>
                </c:pt>
                <c:pt idx="88">
                  <c:v>-3.8695093E-2</c:v>
                </c:pt>
                <c:pt idx="89">
                  <c:v>-3.9127517000000001E-2</c:v>
                </c:pt>
                <c:pt idx="90">
                  <c:v>-3.9529452999999999E-2</c:v>
                </c:pt>
                <c:pt idx="91">
                  <c:v>-3.9902870999999999E-2</c:v>
                </c:pt>
                <c:pt idx="92">
                  <c:v>-4.0249628999999995E-2</c:v>
                </c:pt>
                <c:pt idx="93">
                  <c:v>-4.0571485999999997E-2</c:v>
                </c:pt>
                <c:pt idx="94">
                  <c:v>-4.0870101999999998E-2</c:v>
                </c:pt>
                <c:pt idx="95">
                  <c:v>-4.1147043000000001E-2</c:v>
                </c:pt>
                <c:pt idx="96">
                  <c:v>-4.1403788999999996E-2</c:v>
                </c:pt>
                <c:pt idx="97">
                  <c:v>-4.1641729000000002E-2</c:v>
                </c:pt>
                <c:pt idx="98">
                  <c:v>-4.1862175000000001E-2</c:v>
                </c:pt>
                <c:pt idx="99">
                  <c:v>-4.2066357999999998E-2</c:v>
                </c:pt>
                <c:pt idx="100">
                  <c:v>-4.2255434000000001E-2</c:v>
                </c:pt>
                <c:pt idx="101">
                  <c:v>-4.2430489000000002E-2</c:v>
                </c:pt>
                <c:pt idx="102">
                  <c:v>-4.2592537E-2</c:v>
                </c:pt>
                <c:pt idx="103">
                  <c:v>-4.2742530000000001E-2</c:v>
                </c:pt>
                <c:pt idx="104">
                  <c:v>-4.2881355999999995E-2</c:v>
                </c:pt>
                <c:pt idx="105">
                  <c:v>-4.3009845999999997E-2</c:v>
                </c:pt>
                <c:pt idx="106">
                  <c:v>-4.3128771999999996E-2</c:v>
                </c:pt>
                <c:pt idx="107">
                  <c:v>-4.3238855E-2</c:v>
                </c:pt>
                <c:pt idx="108">
                  <c:v>-4.3340764999999996E-2</c:v>
                </c:pt>
                <c:pt idx="109">
                  <c:v>-4.3435124999999998E-2</c:v>
                </c:pt>
                <c:pt idx="110">
                  <c:v>-4.3522512999999999E-2</c:v>
                </c:pt>
                <c:pt idx="111">
                  <c:v>-4.3603464000000001E-2</c:v>
                </c:pt>
                <c:pt idx="112">
                  <c:v>-4.3678477E-2</c:v>
                </c:pt>
                <c:pt idx="113">
                  <c:v>-4.3748008999999997E-2</c:v>
                </c:pt>
                <c:pt idx="114">
                  <c:v>-4.3812485999999998E-2</c:v>
                </c:pt>
                <c:pt idx="115">
                  <c:v>-4.3872301000000002E-2</c:v>
                </c:pt>
                <c:pt idx="116">
                  <c:v>-4.3927816000000001E-2</c:v>
                </c:pt>
                <c:pt idx="117">
                  <c:v>-4.3979364999999999E-2</c:v>
                </c:pt>
                <c:pt idx="118">
                  <c:v>-4.4027257E-2</c:v>
                </c:pt>
                <c:pt idx="119">
                  <c:v>-4.4071775000000001E-2</c:v>
                </c:pt>
                <c:pt idx="120">
                  <c:v>-4.4113182000000001E-2</c:v>
                </c:pt>
                <c:pt idx="121">
                  <c:v>-4.4151716000000001E-2</c:v>
                </c:pt>
                <c:pt idx="122">
                  <c:v>-4.4187601E-2</c:v>
                </c:pt>
                <c:pt idx="123">
                  <c:v>-4.4221038999999997E-2</c:v>
                </c:pt>
                <c:pt idx="124">
                  <c:v>-4.4252216999999996E-2</c:v>
                </c:pt>
                <c:pt idx="125">
                  <c:v>-4.4281306999999999E-2</c:v>
                </c:pt>
                <c:pt idx="126">
                  <c:v>-4.4308466999999997E-2</c:v>
                </c:pt>
                <c:pt idx="127">
                  <c:v>-4.4333842999999998E-2</c:v>
                </c:pt>
                <c:pt idx="128">
                  <c:v>-4.4357567000000001E-2</c:v>
                </c:pt>
                <c:pt idx="129">
                  <c:v>-4.4379762999999996E-2</c:v>
                </c:pt>
                <c:pt idx="130">
                  <c:v>-4.4762152999999999E-2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0-794B-A6DB-0D8A21D3EA78}"/>
            </c:ext>
          </c:extLst>
        </c:ser>
        <c:ser>
          <c:idx val="1"/>
          <c:order val="1"/>
          <c:tx>
            <c:strRef>
              <c:f>'DSGE HVD wFG'!$AS$1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wFG'!$AS$2:$AS$132</c:f>
              <c:numCache>
                <c:formatCode>0.0000</c:formatCode>
                <c:ptCount val="131"/>
                <c:pt idx="0">
                  <c:v>-7.7464066430355827E-18</c:v>
                </c:pt>
                <c:pt idx="1">
                  <c:v>-9.3140501179999988E-2</c:v>
                </c:pt>
                <c:pt idx="2">
                  <c:v>-0.23867782991</c:v>
                </c:pt>
                <c:pt idx="3">
                  <c:v>-0.54689383717999995</c:v>
                </c:pt>
                <c:pt idx="4">
                  <c:v>-0.64123990917999996</c:v>
                </c:pt>
                <c:pt idx="5">
                  <c:v>-0.72959605037999997</c:v>
                </c:pt>
                <c:pt idx="6">
                  <c:v>-0.77027518098000003</c:v>
                </c:pt>
                <c:pt idx="7">
                  <c:v>-1.30106611445</c:v>
                </c:pt>
                <c:pt idx="8">
                  <c:v>-1.24791952618</c:v>
                </c:pt>
                <c:pt idx="9">
                  <c:v>-0.86765847957999986</c:v>
                </c:pt>
                <c:pt idx="10">
                  <c:v>-0.28895056215999998</c:v>
                </c:pt>
                <c:pt idx="11">
                  <c:v>-2.9451176750000009E-2</c:v>
                </c:pt>
                <c:pt idx="12">
                  <c:v>0.23112712432000002</c:v>
                </c:pt>
                <c:pt idx="13">
                  <c:v>0.26206471642000001</c:v>
                </c:pt>
                <c:pt idx="14">
                  <c:v>0.31126053213999999</c:v>
                </c:pt>
                <c:pt idx="15">
                  <c:v>0.31011628332000002</c:v>
                </c:pt>
                <c:pt idx="16">
                  <c:v>0.48305061648999997</c:v>
                </c:pt>
                <c:pt idx="17">
                  <c:v>0.71127607492</c:v>
                </c:pt>
                <c:pt idx="18">
                  <c:v>0.80950759212000001</c:v>
                </c:pt>
                <c:pt idx="19">
                  <c:v>0.83407485782000002</c:v>
                </c:pt>
                <c:pt idx="20">
                  <c:v>0.87600272212000008</c:v>
                </c:pt>
                <c:pt idx="21">
                  <c:v>1.0583686721199999</c:v>
                </c:pt>
                <c:pt idx="22">
                  <c:v>1.00149076252</c:v>
                </c:pt>
                <c:pt idx="23">
                  <c:v>0.85389331932000001</c:v>
                </c:pt>
                <c:pt idx="24">
                  <c:v>1.04163163619</c:v>
                </c:pt>
                <c:pt idx="25">
                  <c:v>0.96647596074999997</c:v>
                </c:pt>
                <c:pt idx="26">
                  <c:v>0.83465476990300003</c:v>
                </c:pt>
                <c:pt idx="27">
                  <c:v>0.74412416542000015</c:v>
                </c:pt>
                <c:pt idx="28">
                  <c:v>0.68974240764000005</c:v>
                </c:pt>
                <c:pt idx="29">
                  <c:v>0.48911314191999999</c:v>
                </c:pt>
                <c:pt idx="30">
                  <c:v>0.44852783822000003</c:v>
                </c:pt>
                <c:pt idx="31">
                  <c:v>0.33101127202999997</c:v>
                </c:pt>
                <c:pt idx="32">
                  <c:v>0.25820553040999999</c:v>
                </c:pt>
                <c:pt idx="33">
                  <c:v>0.11724089714000001</c:v>
                </c:pt>
                <c:pt idx="34">
                  <c:v>0.11109419442</c:v>
                </c:pt>
                <c:pt idx="35">
                  <c:v>2.8346442120000002E-2</c:v>
                </c:pt>
                <c:pt idx="36">
                  <c:v>6.4892040602000003E-2</c:v>
                </c:pt>
                <c:pt idx="37">
                  <c:v>0.25336246150999997</c:v>
                </c:pt>
                <c:pt idx="38">
                  <c:v>0.35842705237</c:v>
                </c:pt>
                <c:pt idx="39">
                  <c:v>0.49820388988999997</c:v>
                </c:pt>
                <c:pt idx="40">
                  <c:v>0.56857269441000002</c:v>
                </c:pt>
                <c:pt idx="41">
                  <c:v>0.47031316463</c:v>
                </c:pt>
                <c:pt idx="42">
                  <c:v>0.43549934927</c:v>
                </c:pt>
                <c:pt idx="43">
                  <c:v>0.47507186992</c:v>
                </c:pt>
                <c:pt idx="44">
                  <c:v>0.46794994748000002</c:v>
                </c:pt>
                <c:pt idx="45">
                  <c:v>0.54395506182000009</c:v>
                </c:pt>
                <c:pt idx="46">
                  <c:v>0.61462099806800008</c:v>
                </c:pt>
                <c:pt idx="47">
                  <c:v>0.64980972853000007</c:v>
                </c:pt>
                <c:pt idx="48">
                  <c:v>0.48118696548000001</c:v>
                </c:pt>
                <c:pt idx="49">
                  <c:v>0.42806245977999996</c:v>
                </c:pt>
                <c:pt idx="50">
                  <c:v>0.30506067032</c:v>
                </c:pt>
                <c:pt idx="51">
                  <c:v>0.27155945032000001</c:v>
                </c:pt>
                <c:pt idx="52">
                  <c:v>0.27545909392000001</c:v>
                </c:pt>
                <c:pt idx="53">
                  <c:v>0.27891586030999999</c:v>
                </c:pt>
                <c:pt idx="54">
                  <c:v>0.42305865617999999</c:v>
                </c:pt>
                <c:pt idx="55">
                  <c:v>0.42768266652000003</c:v>
                </c:pt>
                <c:pt idx="56">
                  <c:v>0.33008892592</c:v>
                </c:pt>
                <c:pt idx="57">
                  <c:v>0.41549642421999999</c:v>
                </c:pt>
                <c:pt idx="58">
                  <c:v>0.35637279391999999</c:v>
                </c:pt>
                <c:pt idx="59">
                  <c:v>0.30357849192000003</c:v>
                </c:pt>
                <c:pt idx="60">
                  <c:v>0.29413604131999999</c:v>
                </c:pt>
                <c:pt idx="61">
                  <c:v>0.41669764981999996</c:v>
                </c:pt>
                <c:pt idx="62">
                  <c:v>0.47915100411</c:v>
                </c:pt>
                <c:pt idx="63">
                  <c:v>0.52281389095000008</c:v>
                </c:pt>
                <c:pt idx="64">
                  <c:v>0.54558839222000011</c:v>
                </c:pt>
                <c:pt idx="65">
                  <c:v>0.60628639912000004</c:v>
                </c:pt>
                <c:pt idx="66">
                  <c:v>0.70597125772000013</c:v>
                </c:pt>
                <c:pt idx="67">
                  <c:v>0.70577037917999996</c:v>
                </c:pt>
                <c:pt idx="68">
                  <c:v>0.57717995582000003</c:v>
                </c:pt>
                <c:pt idx="69">
                  <c:v>0.53578179690000005</c:v>
                </c:pt>
                <c:pt idx="70">
                  <c:v>0.53060198624200006</c:v>
                </c:pt>
                <c:pt idx="71">
                  <c:v>0.52549514095100003</c:v>
                </c:pt>
                <c:pt idx="72">
                  <c:v>0.52046023182200007</c:v>
                </c:pt>
                <c:pt idx="73">
                  <c:v>0.51549624676500005</c:v>
                </c:pt>
                <c:pt idx="74">
                  <c:v>0.51060218573990002</c:v>
                </c:pt>
                <c:pt idx="75">
                  <c:v>0.50577706372879006</c:v>
                </c:pt>
                <c:pt idx="76">
                  <c:v>0.50101990972388999</c:v>
                </c:pt>
                <c:pt idx="77">
                  <c:v>0.49632976672172002</c:v>
                </c:pt>
                <c:pt idx="78">
                  <c:v>0.49170569072075898</c:v>
                </c:pt>
                <c:pt idx="79">
                  <c:v>0.48714675072033597</c:v>
                </c:pt>
                <c:pt idx="80">
                  <c:v>0.48265202872014901</c:v>
                </c:pt>
                <c:pt idx="81">
                  <c:v>0.47822062172006613</c:v>
                </c:pt>
                <c:pt idx="82">
                  <c:v>0.47385163672002945</c:v>
                </c:pt>
                <c:pt idx="83">
                  <c:v>0.46954419372001333</c:v>
                </c:pt>
                <c:pt idx="84">
                  <c:v>0.46529742772000621</c:v>
                </c:pt>
                <c:pt idx="85">
                  <c:v>0.46111048272000305</c:v>
                </c:pt>
                <c:pt idx="86">
                  <c:v>0.45698251572000159</c:v>
                </c:pt>
                <c:pt idx="87">
                  <c:v>0.45291269772000098</c:v>
                </c:pt>
                <c:pt idx="88">
                  <c:v>0.44890020772000072</c:v>
                </c:pt>
                <c:pt idx="89">
                  <c:v>0.44494423872000061</c:v>
                </c:pt>
                <c:pt idx="90">
                  <c:v>0.4410439947200005</c:v>
                </c:pt>
                <c:pt idx="91">
                  <c:v>0.4371986907200005</c:v>
                </c:pt>
                <c:pt idx="92">
                  <c:v>0.43340755272000042</c:v>
                </c:pt>
                <c:pt idx="93">
                  <c:v>0.42966981872000043</c:v>
                </c:pt>
                <c:pt idx="94">
                  <c:v>0.42598473472000042</c:v>
                </c:pt>
                <c:pt idx="95">
                  <c:v>0.42235156072000041</c:v>
                </c:pt>
                <c:pt idx="96">
                  <c:v>0.41876956372000046</c:v>
                </c:pt>
                <c:pt idx="97">
                  <c:v>0.41523802472000043</c:v>
                </c:pt>
                <c:pt idx="98">
                  <c:v>0.41175623172000037</c:v>
                </c:pt>
                <c:pt idx="99">
                  <c:v>0.40832348472000041</c:v>
                </c:pt>
                <c:pt idx="100">
                  <c:v>0.40493909172000037</c:v>
                </c:pt>
                <c:pt idx="101">
                  <c:v>0.40160237272000038</c:v>
                </c:pt>
                <c:pt idx="102">
                  <c:v>0.39831265572000035</c:v>
                </c:pt>
                <c:pt idx="103">
                  <c:v>0.39506927872000036</c:v>
                </c:pt>
                <c:pt idx="104">
                  <c:v>0.39187158872000033</c:v>
                </c:pt>
                <c:pt idx="105">
                  <c:v>0.38871894272000035</c:v>
                </c:pt>
                <c:pt idx="106">
                  <c:v>0.38561070572000034</c:v>
                </c:pt>
                <c:pt idx="107">
                  <c:v>0.38254625272000031</c:v>
                </c:pt>
                <c:pt idx="108">
                  <c:v>0.37952496572000033</c:v>
                </c:pt>
                <c:pt idx="109">
                  <c:v>0.37654623772000029</c:v>
                </c:pt>
                <c:pt idx="110">
                  <c:v>0.37360946972000025</c:v>
                </c:pt>
                <c:pt idx="111">
                  <c:v>0.37071406872000029</c:v>
                </c:pt>
                <c:pt idx="112">
                  <c:v>0.36785945372000028</c:v>
                </c:pt>
                <c:pt idx="113">
                  <c:v>0.36504505072000026</c:v>
                </c:pt>
                <c:pt idx="114">
                  <c:v>0.36227029072000028</c:v>
                </c:pt>
                <c:pt idx="115">
                  <c:v>0.35953461772000023</c:v>
                </c:pt>
                <c:pt idx="116">
                  <c:v>0.35683747972000029</c:v>
                </c:pt>
                <c:pt idx="117">
                  <c:v>0.35417833572000029</c:v>
                </c:pt>
                <c:pt idx="118">
                  <c:v>0.35155664772000023</c:v>
                </c:pt>
                <c:pt idx="119">
                  <c:v>0.34897189072000023</c:v>
                </c:pt>
                <c:pt idx="120">
                  <c:v>0.34642354272000025</c:v>
                </c:pt>
                <c:pt idx="121">
                  <c:v>0.34391109172000023</c:v>
                </c:pt>
                <c:pt idx="122">
                  <c:v>0.34143403172000025</c:v>
                </c:pt>
                <c:pt idx="123">
                  <c:v>0.3389918647200002</c:v>
                </c:pt>
                <c:pt idx="124">
                  <c:v>0.33658409872000022</c:v>
                </c:pt>
                <c:pt idx="125">
                  <c:v>0.33421024872000021</c:v>
                </c:pt>
                <c:pt idx="126">
                  <c:v>0.33186983772000017</c:v>
                </c:pt>
                <c:pt idx="127">
                  <c:v>0.32956239472000021</c:v>
                </c:pt>
                <c:pt idx="128">
                  <c:v>0.32728745572000018</c:v>
                </c:pt>
                <c:pt idx="129">
                  <c:v>0.32504456072000015</c:v>
                </c:pt>
                <c:pt idx="130">
                  <c:v>0.16806232472000002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C0-794B-A6DB-0D8A21D3EA78}"/>
            </c:ext>
          </c:extLst>
        </c:ser>
        <c:ser>
          <c:idx val="2"/>
          <c:order val="2"/>
          <c:tx>
            <c:strRef>
              <c:f>'DSGE HVD wFG'!$AT$1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wFG'!$AT$2:$AT$132</c:f>
              <c:numCache>
                <c:formatCode>0.0000</c:formatCode>
                <c:ptCount val="131"/>
                <c:pt idx="0">
                  <c:v>0</c:v>
                </c:pt>
                <c:pt idx="1">
                  <c:v>0.14880079399999999</c:v>
                </c:pt>
                <c:pt idx="2">
                  <c:v>0.18612806700000004</c:v>
                </c:pt>
                <c:pt idx="3">
                  <c:v>0.19544247700000003</c:v>
                </c:pt>
                <c:pt idx="4">
                  <c:v>0.14191540600000005</c:v>
                </c:pt>
                <c:pt idx="5">
                  <c:v>0.10261290800000003</c:v>
                </c:pt>
                <c:pt idx="6">
                  <c:v>8.0303432000000036E-2</c:v>
                </c:pt>
                <c:pt idx="7">
                  <c:v>-0.25644712800000002</c:v>
                </c:pt>
                <c:pt idx="8">
                  <c:v>-0.55148358899999994</c:v>
                </c:pt>
                <c:pt idx="9">
                  <c:v>-0.68146004000000004</c:v>
                </c:pt>
                <c:pt idx="10">
                  <c:v>-0.84242332199999992</c:v>
                </c:pt>
                <c:pt idx="11">
                  <c:v>-0.93797566300000002</c:v>
                </c:pt>
                <c:pt idx="12">
                  <c:v>-1.0383421370000001</c:v>
                </c:pt>
                <c:pt idx="13">
                  <c:v>-1.198204322</c:v>
                </c:pt>
                <c:pt idx="14">
                  <c:v>-1.250970785</c:v>
                </c:pt>
                <c:pt idx="15">
                  <c:v>-1.2216583470000002</c:v>
                </c:pt>
                <c:pt idx="16">
                  <c:v>-1.2207374580000001</c:v>
                </c:pt>
                <c:pt idx="17">
                  <c:v>-1.323080732</c:v>
                </c:pt>
                <c:pt idx="18">
                  <c:v>-1.6840640010000001</c:v>
                </c:pt>
                <c:pt idx="19">
                  <c:v>-1.9073103419999999</c:v>
                </c:pt>
                <c:pt idx="20">
                  <c:v>-2.0361457779999999</c:v>
                </c:pt>
                <c:pt idx="21">
                  <c:v>-2.2084469320000002</c:v>
                </c:pt>
                <c:pt idx="22">
                  <c:v>-2.2867541810000001</c:v>
                </c:pt>
                <c:pt idx="23">
                  <c:v>-2.2580059320000001</c:v>
                </c:pt>
                <c:pt idx="24">
                  <c:v>-2.3153475010000002</c:v>
                </c:pt>
                <c:pt idx="25">
                  <c:v>-2.252857637</c:v>
                </c:pt>
                <c:pt idx="26">
                  <c:v>-2.1312290269999998</c:v>
                </c:pt>
                <c:pt idx="27">
                  <c:v>-2.083066112</c:v>
                </c:pt>
                <c:pt idx="28">
                  <c:v>-2.13823323</c:v>
                </c:pt>
                <c:pt idx="29">
                  <c:v>-2.0526940329999999</c:v>
                </c:pt>
                <c:pt idx="30">
                  <c:v>-2.0566797739999996</c:v>
                </c:pt>
                <c:pt idx="31">
                  <c:v>-2.062564617</c:v>
                </c:pt>
                <c:pt idx="32">
                  <c:v>-2.164837533</c:v>
                </c:pt>
                <c:pt idx="33">
                  <c:v>-2.0351670159999999</c:v>
                </c:pt>
                <c:pt idx="34">
                  <c:v>-1.9947099639999999</c:v>
                </c:pt>
                <c:pt idx="35">
                  <c:v>-2.0219210350000001</c:v>
                </c:pt>
                <c:pt idx="36">
                  <c:v>-2.0968695639999999</c:v>
                </c:pt>
                <c:pt idx="37">
                  <c:v>-2.1322238899999997</c:v>
                </c:pt>
                <c:pt idx="38">
                  <c:v>-2.204181535</c:v>
                </c:pt>
                <c:pt idx="39">
                  <c:v>-2.1648073149999996</c:v>
                </c:pt>
                <c:pt idx="40">
                  <c:v>-2.1656352749999996</c:v>
                </c:pt>
                <c:pt idx="41">
                  <c:v>-2.1588315989999995</c:v>
                </c:pt>
                <c:pt idx="42">
                  <c:v>-2.1137742610000001</c:v>
                </c:pt>
                <c:pt idx="43">
                  <c:v>-2.070374685</c:v>
                </c:pt>
                <c:pt idx="44">
                  <c:v>-2.0843857950000002</c:v>
                </c:pt>
                <c:pt idx="45">
                  <c:v>-2.0685155069999999</c:v>
                </c:pt>
                <c:pt idx="46">
                  <c:v>-2.1561510369999999</c:v>
                </c:pt>
                <c:pt idx="47">
                  <c:v>-2.1662082599999994</c:v>
                </c:pt>
                <c:pt idx="48">
                  <c:v>-2.1587082199999994</c:v>
                </c:pt>
                <c:pt idx="49">
                  <c:v>-2.1711004910000002</c:v>
                </c:pt>
                <c:pt idx="50">
                  <c:v>-2.1841530159999998</c:v>
                </c:pt>
                <c:pt idx="51">
                  <c:v>-2.2165154379999996</c:v>
                </c:pt>
                <c:pt idx="52">
                  <c:v>-2.3607794160000002</c:v>
                </c:pt>
                <c:pt idx="53">
                  <c:v>-2.527704569</c:v>
                </c:pt>
                <c:pt idx="54">
                  <c:v>-2.5931271249999996</c:v>
                </c:pt>
                <c:pt idx="55">
                  <c:v>-2.6918137600000001</c:v>
                </c:pt>
                <c:pt idx="56">
                  <c:v>-2.5485924819999997</c:v>
                </c:pt>
                <c:pt idx="57">
                  <c:v>-2.0744528849999999</c:v>
                </c:pt>
                <c:pt idx="58">
                  <c:v>-1.9482397930000002</c:v>
                </c:pt>
                <c:pt idx="59">
                  <c:v>-1.9442855910000001</c:v>
                </c:pt>
                <c:pt idx="60">
                  <c:v>-1.756014484</c:v>
                </c:pt>
                <c:pt idx="61">
                  <c:v>-1.5385231220000002</c:v>
                </c:pt>
                <c:pt idx="62">
                  <c:v>-1.37986784</c:v>
                </c:pt>
                <c:pt idx="63">
                  <c:v>-1.2803158540000001</c:v>
                </c:pt>
                <c:pt idx="64">
                  <c:v>-1.1994792009999999</c:v>
                </c:pt>
                <c:pt idx="65">
                  <c:v>-1.0620732239999999</c:v>
                </c:pt>
                <c:pt idx="66">
                  <c:v>-0.9465863539999998</c:v>
                </c:pt>
                <c:pt idx="67">
                  <c:v>-0.94190015099999991</c:v>
                </c:pt>
                <c:pt idx="68">
                  <c:v>-0.87996378899999994</c:v>
                </c:pt>
                <c:pt idx="69">
                  <c:v>-0.84341656399999987</c:v>
                </c:pt>
                <c:pt idx="70">
                  <c:v>-0.82678192599999989</c:v>
                </c:pt>
                <c:pt idx="71">
                  <c:v>-0.80882144700000003</c:v>
                </c:pt>
                <c:pt idx="72">
                  <c:v>-0.78982017799999982</c:v>
                </c:pt>
                <c:pt idx="73">
                  <c:v>-0.77001730299999993</c:v>
                </c:pt>
                <c:pt idx="74">
                  <c:v>-0.74961329199999993</c:v>
                </c:pt>
                <c:pt idx="75">
                  <c:v>-0.72877595100000003</c:v>
                </c:pt>
                <c:pt idx="76">
                  <c:v>-0.70764551799999986</c:v>
                </c:pt>
                <c:pt idx="77">
                  <c:v>-0.6863389809999999</c:v>
                </c:pt>
                <c:pt idx="78">
                  <c:v>-0.66495371199999997</c:v>
                </c:pt>
                <c:pt idx="79">
                  <c:v>-0.64357054599999997</c:v>
                </c:pt>
                <c:pt idx="80">
                  <c:v>-0.62225637600000006</c:v>
                </c:pt>
                <c:pt idx="81">
                  <c:v>-0.60106634699999983</c:v>
                </c:pt>
                <c:pt idx="82">
                  <c:v>-0.58004570699999991</c:v>
                </c:pt>
                <c:pt idx="83">
                  <c:v>-0.55923137100000009</c:v>
                </c:pt>
                <c:pt idx="84">
                  <c:v>-0.53865324000000003</c:v>
                </c:pt>
                <c:pt idx="85">
                  <c:v>-0.51833531999999993</c:v>
                </c:pt>
                <c:pt idx="86">
                  <c:v>-0.49829665999999995</c:v>
                </c:pt>
                <c:pt idx="87">
                  <c:v>-0.47855214499999998</c:v>
                </c:pt>
                <c:pt idx="88">
                  <c:v>-0.45911317099999993</c:v>
                </c:pt>
                <c:pt idx="89">
                  <c:v>-0.43998820599999988</c:v>
                </c:pt>
                <c:pt idx="90">
                  <c:v>-0.42118327199999994</c:v>
                </c:pt>
                <c:pt idx="91">
                  <c:v>-0.40270234699999996</c:v>
                </c:pt>
                <c:pt idx="92">
                  <c:v>-0.38454770299999996</c:v>
                </c:pt>
                <c:pt idx="93">
                  <c:v>-0.366720194</c:v>
                </c:pt>
                <c:pt idx="94">
                  <c:v>-0.34921949799999996</c:v>
                </c:pt>
                <c:pt idx="95">
                  <c:v>-0.33204432199999995</c:v>
                </c:pt>
                <c:pt idx="96">
                  <c:v>-0.31519257099999992</c:v>
                </c:pt>
                <c:pt idx="97">
                  <c:v>-0.29866149199999992</c:v>
                </c:pt>
                <c:pt idx="98">
                  <c:v>-0.28244780299999994</c:v>
                </c:pt>
                <c:pt idx="99">
                  <c:v>-0.26654778299999998</c:v>
                </c:pt>
                <c:pt idx="100">
                  <c:v>-0.2509573719999999</c:v>
                </c:pt>
                <c:pt idx="101">
                  <c:v>-0.23567223099999995</c:v>
                </c:pt>
                <c:pt idx="102">
                  <c:v>-0.22068781300000001</c:v>
                </c:pt>
                <c:pt idx="103">
                  <c:v>-0.205999405</c:v>
                </c:pt>
                <c:pt idx="104">
                  <c:v>-0.19160217899999993</c:v>
                </c:pt>
                <c:pt idx="105">
                  <c:v>-0.177491223</c:v>
                </c:pt>
                <c:pt idx="106">
                  <c:v>-0.16366156799999992</c:v>
                </c:pt>
                <c:pt idx="107">
                  <c:v>-0.15010822099999993</c:v>
                </c:pt>
                <c:pt idx="108">
                  <c:v>-0.13682617699999997</c:v>
                </c:pt>
                <c:pt idx="109">
                  <c:v>-0.12381042099999992</c:v>
                </c:pt>
                <c:pt idx="110">
                  <c:v>-0.11105600599999998</c:v>
                </c:pt>
                <c:pt idx="111">
                  <c:v>-9.8558034999999933E-2</c:v>
                </c:pt>
                <c:pt idx="112">
                  <c:v>-8.6311567999999922E-2</c:v>
                </c:pt>
                <c:pt idx="113">
                  <c:v>-7.4311771999999943E-2</c:v>
                </c:pt>
                <c:pt idx="114">
                  <c:v>-6.2553918999999972E-2</c:v>
                </c:pt>
                <c:pt idx="115">
                  <c:v>-5.1033180999999928E-2</c:v>
                </c:pt>
                <c:pt idx="116">
                  <c:v>-3.9744931999999969E-2</c:v>
                </c:pt>
                <c:pt idx="117">
                  <c:v>-2.8684639999999928E-2</c:v>
                </c:pt>
                <c:pt idx="118">
                  <c:v>-1.7847873999999986E-2</c:v>
                </c:pt>
                <c:pt idx="119">
                  <c:v>-7.2299930000000179E-3</c:v>
                </c:pt>
                <c:pt idx="120">
                  <c:v>3.1731510000000962E-3</c:v>
                </c:pt>
                <c:pt idx="121">
                  <c:v>1.3366016000000036E-2</c:v>
                </c:pt>
                <c:pt idx="122">
                  <c:v>2.3352671000000047E-2</c:v>
                </c:pt>
                <c:pt idx="123">
                  <c:v>3.3137249000000063E-2</c:v>
                </c:pt>
                <c:pt idx="124">
                  <c:v>4.2723889000000043E-2</c:v>
                </c:pt>
                <c:pt idx="125">
                  <c:v>5.2116525000000052E-2</c:v>
                </c:pt>
                <c:pt idx="126">
                  <c:v>6.1319062000000063E-2</c:v>
                </c:pt>
                <c:pt idx="127">
                  <c:v>7.0335325000000032E-2</c:v>
                </c:pt>
                <c:pt idx="128">
                  <c:v>7.9169068000000009E-2</c:v>
                </c:pt>
                <c:pt idx="129">
                  <c:v>8.7823973000000027E-2</c:v>
                </c:pt>
                <c:pt idx="130">
                  <c:v>0.50647293300000007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C0-794B-A6DB-0D8A21D3EA78}"/>
            </c:ext>
          </c:extLst>
        </c:ser>
        <c:ser>
          <c:idx val="3"/>
          <c:order val="3"/>
          <c:tx>
            <c:strRef>
              <c:f>'DSGE HVD wFG'!$AU$1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wFG'!$AU$2:$AU$132</c:f>
              <c:numCache>
                <c:formatCode>0.0000</c:formatCode>
                <c:ptCount val="131"/>
                <c:pt idx="0">
                  <c:v>0</c:v>
                </c:pt>
                <c:pt idx="1">
                  <c:v>1.1301799999999945E-4</c:v>
                </c:pt>
                <c:pt idx="2">
                  <c:v>-5.1843640000000003E-3</c:v>
                </c:pt>
                <c:pt idx="3">
                  <c:v>-3.703418E-3</c:v>
                </c:pt>
                <c:pt idx="4">
                  <c:v>-7.4689580000000004E-3</c:v>
                </c:pt>
                <c:pt idx="5">
                  <c:v>-1.3337801E-2</c:v>
                </c:pt>
                <c:pt idx="6">
                  <c:v>-2.0474769E-2</c:v>
                </c:pt>
                <c:pt idx="7">
                  <c:v>-4.4074126000000005E-2</c:v>
                </c:pt>
                <c:pt idx="8">
                  <c:v>-5.8805833000000002E-2</c:v>
                </c:pt>
                <c:pt idx="9">
                  <c:v>-4.5799303E-2</c:v>
                </c:pt>
                <c:pt idx="10">
                  <c:v>-3.9868750000000001E-2</c:v>
                </c:pt>
                <c:pt idx="11">
                  <c:v>-3.3521529000000001E-2</c:v>
                </c:pt>
                <c:pt idx="12">
                  <c:v>-2.8483029E-2</c:v>
                </c:pt>
                <c:pt idx="13">
                  <c:v>-2.2392589000000001E-2</c:v>
                </c:pt>
                <c:pt idx="14">
                  <c:v>-1.9965331000000003E-2</c:v>
                </c:pt>
                <c:pt idx="15">
                  <c:v>-1.3261468E-2</c:v>
                </c:pt>
                <c:pt idx="16">
                  <c:v>-1.3620539000000001E-2</c:v>
                </c:pt>
                <c:pt idx="17">
                  <c:v>-1.1316495000000001E-2</c:v>
                </c:pt>
                <c:pt idx="18">
                  <c:v>-1.3434348E-2</c:v>
                </c:pt>
                <c:pt idx="19">
                  <c:v>-1.6393253999999999E-2</c:v>
                </c:pt>
                <c:pt idx="20">
                  <c:v>-1.7459321E-2</c:v>
                </c:pt>
                <c:pt idx="21">
                  <c:v>-1.8341132E-2</c:v>
                </c:pt>
                <c:pt idx="22">
                  <c:v>-1.955105E-2</c:v>
                </c:pt>
                <c:pt idx="23">
                  <c:v>-1.7998989999999999E-2</c:v>
                </c:pt>
                <c:pt idx="24">
                  <c:v>-1.8349407000000002E-2</c:v>
                </c:pt>
                <c:pt idx="25">
                  <c:v>-1.3931755000000001E-2</c:v>
                </c:pt>
                <c:pt idx="26">
                  <c:v>-1.4034562E-2</c:v>
                </c:pt>
                <c:pt idx="27">
                  <c:v>-1.5639982E-2</c:v>
                </c:pt>
                <c:pt idx="28">
                  <c:v>-1.5220307000000001E-2</c:v>
                </c:pt>
                <c:pt idx="29">
                  <c:v>-1.2726365E-2</c:v>
                </c:pt>
                <c:pt idx="30">
                  <c:v>-1.0225886999999999E-2</c:v>
                </c:pt>
                <c:pt idx="31">
                  <c:v>-1.0277591000000001E-2</c:v>
                </c:pt>
                <c:pt idx="32">
                  <c:v>-2.5070689999999989E-3</c:v>
                </c:pt>
                <c:pt idx="33">
                  <c:v>-4.6503510000000005E-3</c:v>
                </c:pt>
                <c:pt idx="34">
                  <c:v>-7.2005040000000008E-3</c:v>
                </c:pt>
                <c:pt idx="35">
                  <c:v>-7.1408720000000004E-3</c:v>
                </c:pt>
                <c:pt idx="36">
                  <c:v>-1.3946538000000001E-2</c:v>
                </c:pt>
                <c:pt idx="37">
                  <c:v>-1.2383279000000001E-2</c:v>
                </c:pt>
                <c:pt idx="38">
                  <c:v>-1.1024328E-2</c:v>
                </c:pt>
                <c:pt idx="39">
                  <c:v>-5.9763150000000003E-3</c:v>
                </c:pt>
                <c:pt idx="40">
                  <c:v>-5.022772E-3</c:v>
                </c:pt>
                <c:pt idx="41">
                  <c:v>-4.9100920000000004E-3</c:v>
                </c:pt>
                <c:pt idx="42">
                  <c:v>-3.0275519999999993E-3</c:v>
                </c:pt>
                <c:pt idx="43">
                  <c:v>-3.2398570000000005E-3</c:v>
                </c:pt>
                <c:pt idx="44">
                  <c:v>-4.875295E-3</c:v>
                </c:pt>
                <c:pt idx="45">
                  <c:v>-1.2308283E-2</c:v>
                </c:pt>
                <c:pt idx="46">
                  <c:v>-1.6509645E-2</c:v>
                </c:pt>
                <c:pt idx="47">
                  <c:v>-1.2991916000000001E-2</c:v>
                </c:pt>
                <c:pt idx="48">
                  <c:v>-1.5198962E-2</c:v>
                </c:pt>
                <c:pt idx="49">
                  <c:v>-7.6291759999999997E-3</c:v>
                </c:pt>
                <c:pt idx="50">
                  <c:v>-1.5037970000000001E-2</c:v>
                </c:pt>
                <c:pt idx="51">
                  <c:v>-1.6160839999999999E-2</c:v>
                </c:pt>
                <c:pt idx="52">
                  <c:v>-1.7902609E-2</c:v>
                </c:pt>
                <c:pt idx="53">
                  <c:v>-1.9032177000000001E-2</c:v>
                </c:pt>
                <c:pt idx="54">
                  <c:v>-1.9592775999999999E-2</c:v>
                </c:pt>
                <c:pt idx="55">
                  <c:v>-1.9302572E-2</c:v>
                </c:pt>
                <c:pt idx="56">
                  <c:v>-1.7258671E-2</c:v>
                </c:pt>
                <c:pt idx="57">
                  <c:v>-2.2550490999999999E-2</c:v>
                </c:pt>
                <c:pt idx="58">
                  <c:v>-1.6236748000000002E-2</c:v>
                </c:pt>
                <c:pt idx="59">
                  <c:v>-2.3589728000000001E-2</c:v>
                </c:pt>
                <c:pt idx="60">
                  <c:v>-2.7852342999999998E-2</c:v>
                </c:pt>
                <c:pt idx="61">
                  <c:v>-2.2742823000000002E-2</c:v>
                </c:pt>
                <c:pt idx="62">
                  <c:v>-2.2153088000000001E-2</c:v>
                </c:pt>
                <c:pt idx="63">
                  <c:v>-3.4749119000000002E-2</c:v>
                </c:pt>
                <c:pt idx="64">
                  <c:v>-4.4551124999999997E-2</c:v>
                </c:pt>
                <c:pt idx="65">
                  <c:v>-4.1766776000000005E-2</c:v>
                </c:pt>
                <c:pt idx="66">
                  <c:v>-4.6468092000000003E-2</c:v>
                </c:pt>
                <c:pt idx="67">
                  <c:v>-4.8066281000000002E-2</c:v>
                </c:pt>
                <c:pt idx="68">
                  <c:v>-4.3329712999999999E-2</c:v>
                </c:pt>
                <c:pt idx="69">
                  <c:v>-4.3793880000000007E-2</c:v>
                </c:pt>
                <c:pt idx="70">
                  <c:v>-4.0912337E-2</c:v>
                </c:pt>
                <c:pt idx="71">
                  <c:v>-3.8189023000000002E-2</c:v>
                </c:pt>
                <c:pt idx="72">
                  <c:v>-3.5635770999999997E-2</c:v>
                </c:pt>
                <c:pt idx="73">
                  <c:v>-3.3259472999999998E-2</c:v>
                </c:pt>
                <c:pt idx="74">
                  <c:v>-3.1062903999999999E-2</c:v>
                </c:pt>
                <c:pt idx="75">
                  <c:v>-2.9045459999999999E-2</c:v>
                </c:pt>
                <c:pt idx="76">
                  <c:v>-2.72038E-2</c:v>
                </c:pt>
                <c:pt idx="77">
                  <c:v>-2.5532427000000003E-2</c:v>
                </c:pt>
                <c:pt idx="78">
                  <c:v>-2.4024179999999999E-2</c:v>
                </c:pt>
                <c:pt idx="79">
                  <c:v>-2.2670675000000001E-2</c:v>
                </c:pt>
                <c:pt idx="80">
                  <c:v>-2.1462616E-2</c:v>
                </c:pt>
                <c:pt idx="81">
                  <c:v>-2.039028E-2</c:v>
                </c:pt>
                <c:pt idx="82">
                  <c:v>-1.9443483000000001E-2</c:v>
                </c:pt>
                <c:pt idx="83">
                  <c:v>-1.8612088999999998E-2</c:v>
                </c:pt>
                <c:pt idx="84">
                  <c:v>-1.7885992E-2</c:v>
                </c:pt>
                <c:pt idx="85">
                  <c:v>-1.7255547999999999E-2</c:v>
                </c:pt>
                <c:pt idx="86">
                  <c:v>-1.6711089000000002E-2</c:v>
                </c:pt>
                <c:pt idx="87">
                  <c:v>-1.6243801000000002E-2</c:v>
                </c:pt>
                <c:pt idx="88">
                  <c:v>-1.5845085000000002E-2</c:v>
                </c:pt>
                <c:pt idx="89">
                  <c:v>-1.5506994999999999E-2</c:v>
                </c:pt>
                <c:pt idx="90">
                  <c:v>-1.5222263E-2</c:v>
                </c:pt>
                <c:pt idx="91">
                  <c:v>-1.4983906E-2</c:v>
                </c:pt>
                <c:pt idx="92">
                  <c:v>-1.4785823999999999E-2</c:v>
                </c:pt>
                <c:pt idx="93">
                  <c:v>-1.462229E-2</c:v>
                </c:pt>
                <c:pt idx="94">
                  <c:v>-1.4488332E-2</c:v>
                </c:pt>
                <c:pt idx="95">
                  <c:v>-1.4379306E-2</c:v>
                </c:pt>
                <c:pt idx="96">
                  <c:v>-1.4291131E-2</c:v>
                </c:pt>
                <c:pt idx="97">
                  <c:v>-1.4220218999999999E-2</c:v>
                </c:pt>
                <c:pt idx="98">
                  <c:v>-1.4163437000000001E-2</c:v>
                </c:pt>
                <c:pt idx="99">
                  <c:v>-1.4118022000000001E-2</c:v>
                </c:pt>
                <c:pt idx="100">
                  <c:v>-1.4081598000000001E-2</c:v>
                </c:pt>
                <c:pt idx="101">
                  <c:v>-1.4052129E-2</c:v>
                </c:pt>
                <c:pt idx="102">
                  <c:v>-1.4027884000000001E-2</c:v>
                </c:pt>
                <c:pt idx="103">
                  <c:v>-1.4007417000000001E-2</c:v>
                </c:pt>
                <c:pt idx="104">
                  <c:v>-1.3989509000000001E-2</c:v>
                </c:pt>
                <c:pt idx="105">
                  <c:v>-1.3973172000000001E-2</c:v>
                </c:pt>
                <c:pt idx="106">
                  <c:v>-1.3957604E-2</c:v>
                </c:pt>
                <c:pt idx="107">
                  <c:v>-1.3942176000000001E-2</c:v>
                </c:pt>
                <c:pt idx="108">
                  <c:v>-1.39263983E-2</c:v>
                </c:pt>
                <c:pt idx="109">
                  <c:v>-1.3909907400000001E-2</c:v>
                </c:pt>
                <c:pt idx="110">
                  <c:v>-1.38924458E-2</c:v>
                </c:pt>
                <c:pt idx="111">
                  <c:v>-1.3873844E-2</c:v>
                </c:pt>
                <c:pt idx="112">
                  <c:v>-1.3854008000000001E-2</c:v>
                </c:pt>
                <c:pt idx="113">
                  <c:v>-1.3832902000000001E-2</c:v>
                </c:pt>
                <c:pt idx="114">
                  <c:v>-1.381054E-2</c:v>
                </c:pt>
                <c:pt idx="115">
                  <c:v>-1.3786975999999999E-2</c:v>
                </c:pt>
                <c:pt idx="116">
                  <c:v>-1.3762292000000001E-2</c:v>
                </c:pt>
                <c:pt idx="117">
                  <c:v>-1.3736590999999999E-2</c:v>
                </c:pt>
                <c:pt idx="118">
                  <c:v>-1.3709994E-2</c:v>
                </c:pt>
                <c:pt idx="119">
                  <c:v>-1.3682629E-2</c:v>
                </c:pt>
                <c:pt idx="120">
                  <c:v>-1.3654632E-2</c:v>
                </c:pt>
                <c:pt idx="121">
                  <c:v>-1.3626137999999999E-2</c:v>
                </c:pt>
                <c:pt idx="122">
                  <c:v>-1.359728E-2</c:v>
                </c:pt>
                <c:pt idx="123">
                  <c:v>-1.3568189000000001E-2</c:v>
                </c:pt>
                <c:pt idx="124">
                  <c:v>-1.3538989000000001E-2</c:v>
                </c:pt>
                <c:pt idx="125">
                  <c:v>-1.3509795E-2</c:v>
                </c:pt>
                <c:pt idx="126">
                  <c:v>-1.3480723E-2</c:v>
                </c:pt>
                <c:pt idx="127">
                  <c:v>-1.3451863000000001E-2</c:v>
                </c:pt>
                <c:pt idx="128">
                  <c:v>-1.3423304E-2</c:v>
                </c:pt>
                <c:pt idx="129">
                  <c:v>-1.3395125000000001E-2</c:v>
                </c:pt>
                <c:pt idx="130">
                  <c:v>-1.2576465E-2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C0-794B-A6DB-0D8A21D3EA78}"/>
            </c:ext>
          </c:extLst>
        </c:ser>
        <c:ser>
          <c:idx val="4"/>
          <c:order val="4"/>
          <c:tx>
            <c:strRef>
              <c:f>'DSGE HVD wFG'!$AV$1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wFG'!$AV$2:$AV$132</c:f>
              <c:numCache>
                <c:formatCode>0.0000</c:formatCode>
                <c:ptCount val="131"/>
                <c:pt idx="0">
                  <c:v>0</c:v>
                </c:pt>
                <c:pt idx="1">
                  <c:v>-0.13091155900000007</c:v>
                </c:pt>
                <c:pt idx="2">
                  <c:v>1.4264246999999952E-2</c:v>
                </c:pt>
                <c:pt idx="3">
                  <c:v>0.12179243399999995</c:v>
                </c:pt>
                <c:pt idx="4">
                  <c:v>0.28292585199999998</c:v>
                </c:pt>
                <c:pt idx="5">
                  <c:v>0.24391903100000001</c:v>
                </c:pt>
                <c:pt idx="6">
                  <c:v>0.42168128099999996</c:v>
                </c:pt>
                <c:pt idx="7">
                  <c:v>1.307765064</c:v>
                </c:pt>
                <c:pt idx="8">
                  <c:v>1.2455802899999999</c:v>
                </c:pt>
                <c:pt idx="9">
                  <c:v>1.0515824199999999</c:v>
                </c:pt>
                <c:pt idx="10">
                  <c:v>0.66284918000000004</c:v>
                </c:pt>
                <c:pt idx="11">
                  <c:v>0.38453722899999998</c:v>
                </c:pt>
                <c:pt idx="12">
                  <c:v>0.26222675399999995</c:v>
                </c:pt>
                <c:pt idx="13">
                  <c:v>0.38168875099999999</c:v>
                </c:pt>
                <c:pt idx="14">
                  <c:v>0.227336384</c:v>
                </c:pt>
                <c:pt idx="15">
                  <c:v>0.17802154599999997</c:v>
                </c:pt>
                <c:pt idx="16">
                  <c:v>0.18949713499999998</c:v>
                </c:pt>
                <c:pt idx="17">
                  <c:v>0.15516165199999998</c:v>
                </c:pt>
                <c:pt idx="18">
                  <c:v>0.33492444599999999</c:v>
                </c:pt>
                <c:pt idx="19">
                  <c:v>0.47533264199999997</c:v>
                </c:pt>
                <c:pt idx="20">
                  <c:v>0.39198087100000001</c:v>
                </c:pt>
                <c:pt idx="21">
                  <c:v>0.35167478899999999</c:v>
                </c:pt>
                <c:pt idx="22">
                  <c:v>0.29954545300000002</c:v>
                </c:pt>
                <c:pt idx="23">
                  <c:v>0.19197946199999999</c:v>
                </c:pt>
                <c:pt idx="24">
                  <c:v>8.788960400000001E-2</c:v>
                </c:pt>
                <c:pt idx="25">
                  <c:v>0.14498994700000001</c:v>
                </c:pt>
                <c:pt idx="26">
                  <c:v>0.15566026699999996</c:v>
                </c:pt>
                <c:pt idx="27">
                  <c:v>6.6369183999999914E-2</c:v>
                </c:pt>
                <c:pt idx="28">
                  <c:v>1.656830499999995E-2</c:v>
                </c:pt>
                <c:pt idx="29">
                  <c:v>-0.101484774</c:v>
                </c:pt>
                <c:pt idx="30">
                  <c:v>4.5397657999999952E-2</c:v>
                </c:pt>
                <c:pt idx="31">
                  <c:v>7.0537270000000651E-3</c:v>
                </c:pt>
                <c:pt idx="32">
                  <c:v>4.4744969999999995E-2</c:v>
                </c:pt>
                <c:pt idx="33">
                  <c:v>0.18407216199999998</c:v>
                </c:pt>
                <c:pt idx="34">
                  <c:v>-4.6930376000000051E-2</c:v>
                </c:pt>
                <c:pt idx="35">
                  <c:v>0.19272593899999996</c:v>
                </c:pt>
                <c:pt idx="36">
                  <c:v>0.167659797</c:v>
                </c:pt>
                <c:pt idx="37">
                  <c:v>5.5605910000000036E-2</c:v>
                </c:pt>
                <c:pt idx="38">
                  <c:v>9.0545099999999934E-2</c:v>
                </c:pt>
                <c:pt idx="39">
                  <c:v>8.8592859999999662E-3</c:v>
                </c:pt>
                <c:pt idx="40">
                  <c:v>1.2300387999999995E-2</c:v>
                </c:pt>
                <c:pt idx="41">
                  <c:v>6.4850846999999989E-2</c:v>
                </c:pt>
                <c:pt idx="42">
                  <c:v>-0.16129943400000002</c:v>
                </c:pt>
                <c:pt idx="43">
                  <c:v>-0.16629965000000002</c:v>
                </c:pt>
                <c:pt idx="44">
                  <c:v>-2.2740789999999844E-3</c:v>
                </c:pt>
                <c:pt idx="45">
                  <c:v>-7.1091586000000095E-2</c:v>
                </c:pt>
                <c:pt idx="46">
                  <c:v>6.8747001999999946E-2</c:v>
                </c:pt>
                <c:pt idx="47">
                  <c:v>9.1635664999999977E-2</c:v>
                </c:pt>
                <c:pt idx="48">
                  <c:v>9.9546215000000049E-2</c:v>
                </c:pt>
                <c:pt idx="49">
                  <c:v>0.18290749099999992</c:v>
                </c:pt>
                <c:pt idx="50">
                  <c:v>-7.6899527000000023E-2</c:v>
                </c:pt>
                <c:pt idx="51">
                  <c:v>0.18239472499999998</c:v>
                </c:pt>
                <c:pt idx="52">
                  <c:v>0.22338587999999998</c:v>
                </c:pt>
                <c:pt idx="53">
                  <c:v>0.37786235899999998</c:v>
                </c:pt>
                <c:pt idx="54">
                  <c:v>0.33583367799999997</c:v>
                </c:pt>
                <c:pt idx="55">
                  <c:v>0.365895839</c:v>
                </c:pt>
                <c:pt idx="56">
                  <c:v>0.260683897</c:v>
                </c:pt>
                <c:pt idx="57">
                  <c:v>0.134755071</c:v>
                </c:pt>
                <c:pt idx="58">
                  <c:v>5.4309731999999999E-2</c:v>
                </c:pt>
                <c:pt idx="59">
                  <c:v>0.13035772499999998</c:v>
                </c:pt>
                <c:pt idx="60">
                  <c:v>0.20758119099999994</c:v>
                </c:pt>
                <c:pt idx="61">
                  <c:v>0.27492379199999994</c:v>
                </c:pt>
                <c:pt idx="62">
                  <c:v>0.35610771199999997</c:v>
                </c:pt>
                <c:pt idx="63">
                  <c:v>0.27599918400000001</c:v>
                </c:pt>
                <c:pt idx="64">
                  <c:v>0.35440694299999997</c:v>
                </c:pt>
                <c:pt idx="65">
                  <c:v>0.26664892399999995</c:v>
                </c:pt>
                <c:pt idx="66">
                  <c:v>0.23248413699999998</c:v>
                </c:pt>
                <c:pt idx="67">
                  <c:v>0.28505491499999996</c:v>
                </c:pt>
                <c:pt idx="68">
                  <c:v>0.14259035799999997</c:v>
                </c:pt>
                <c:pt idx="69">
                  <c:v>0.16788829299999997</c:v>
                </c:pt>
                <c:pt idx="70">
                  <c:v>0.17388755699999997</c:v>
                </c:pt>
                <c:pt idx="71">
                  <c:v>0.18078862899999992</c:v>
                </c:pt>
                <c:pt idx="72">
                  <c:v>0.18847066399999995</c:v>
                </c:pt>
                <c:pt idx="73">
                  <c:v>0.19681708499999995</c:v>
                </c:pt>
                <c:pt idx="74">
                  <c:v>0.20571688399999999</c:v>
                </c:pt>
                <c:pt idx="75">
                  <c:v>0.21506559199999997</c:v>
                </c:pt>
                <c:pt idx="76">
                  <c:v>0.224765944</c:v>
                </c:pt>
                <c:pt idx="77">
                  <c:v>0.234728296</c:v>
                </c:pt>
                <c:pt idx="78">
                  <c:v>0.24487082399999999</c:v>
                </c:pt>
                <c:pt idx="79">
                  <c:v>0.255119557</c:v>
                </c:pt>
                <c:pt idx="80">
                  <c:v>0.26540826899999997</c:v>
                </c:pt>
                <c:pt idx="81">
                  <c:v>0.27567825099999999</c:v>
                </c:pt>
                <c:pt idx="82">
                  <c:v>0.28587800699999999</c:v>
                </c:pt>
                <c:pt idx="83">
                  <c:v>0.29596287700000001</c:v>
                </c:pt>
                <c:pt idx="84">
                  <c:v>0.30589461600000001</c:v>
                </c:pt>
                <c:pt idx="85">
                  <c:v>0.31564094599999998</c:v>
                </c:pt>
                <c:pt idx="86">
                  <c:v>0.32517508299999998</c:v>
                </c:pt>
                <c:pt idx="87">
                  <c:v>0.33447526999999999</c:v>
                </c:pt>
                <c:pt idx="88">
                  <c:v>0.34352429699999998</c:v>
                </c:pt>
                <c:pt idx="89">
                  <c:v>0.35230904699999999</c:v>
                </c:pt>
                <c:pt idx="90">
                  <c:v>0.360820052</c:v>
                </c:pt>
                <c:pt idx="91">
                  <c:v>0.36905106599999998</c:v>
                </c:pt>
                <c:pt idx="92">
                  <c:v>0.37699866399999998</c:v>
                </c:pt>
                <c:pt idx="93">
                  <c:v>0.38466187099999999</c:v>
                </c:pt>
                <c:pt idx="94">
                  <c:v>0.39204181399999999</c:v>
                </c:pt>
                <c:pt idx="95">
                  <c:v>0.39914140099999995</c:v>
                </c:pt>
                <c:pt idx="96">
                  <c:v>0.405965032</c:v>
                </c:pt>
                <c:pt idx="97">
                  <c:v>0.41251833399999993</c:v>
                </c:pt>
                <c:pt idx="98">
                  <c:v>0.41880792499999997</c:v>
                </c:pt>
                <c:pt idx="99">
                  <c:v>0.424841201</c:v>
                </c:pt>
                <c:pt idx="100">
                  <c:v>0.43062615199999998</c:v>
                </c:pt>
                <c:pt idx="101">
                  <c:v>0.43617119299999996</c:v>
                </c:pt>
                <c:pt idx="102">
                  <c:v>0.44148502899999997</c:v>
                </c:pt>
                <c:pt idx="103">
                  <c:v>0.44657652199999998</c:v>
                </c:pt>
                <c:pt idx="104">
                  <c:v>0.45145459599999993</c:v>
                </c:pt>
                <c:pt idx="105">
                  <c:v>0.45612814099999999</c:v>
                </c:pt>
                <c:pt idx="106">
                  <c:v>0.46060594199999999</c:v>
                </c:pt>
                <c:pt idx="107">
                  <c:v>0.46489662099999995</c:v>
                </c:pt>
                <c:pt idx="108">
                  <c:v>0.46900858499999998</c:v>
                </c:pt>
                <c:pt idx="109">
                  <c:v>0.47294999099999996</c:v>
                </c:pt>
                <c:pt idx="110">
                  <c:v>0.47672871299999997</c:v>
                </c:pt>
                <c:pt idx="111">
                  <c:v>0.48035232799999994</c:v>
                </c:pt>
                <c:pt idx="112">
                  <c:v>0.48382809499999996</c:v>
                </c:pt>
                <c:pt idx="113">
                  <c:v>0.48716295199999998</c:v>
                </c:pt>
                <c:pt idx="114">
                  <c:v>0.49036351</c:v>
                </c:pt>
                <c:pt idx="115">
                  <c:v>0.49343605599999996</c:v>
                </c:pt>
                <c:pt idx="116">
                  <c:v>0.49638655899999995</c:v>
                </c:pt>
                <c:pt idx="117">
                  <c:v>0.499220671</c:v>
                </c:pt>
                <c:pt idx="118">
                  <c:v>0.50194374499999994</c:v>
                </c:pt>
                <c:pt idx="119">
                  <c:v>0.50456083699999998</c:v>
                </c:pt>
                <c:pt idx="120">
                  <c:v>0.50707672499999989</c:v>
                </c:pt>
                <c:pt idx="121">
                  <c:v>0.50949592199999993</c:v>
                </c:pt>
                <c:pt idx="122">
                  <c:v>0.51182268499999994</c:v>
                </c:pt>
                <c:pt idx="123">
                  <c:v>0.514061031</c:v>
                </c:pt>
                <c:pt idx="124">
                  <c:v>0.51621475299999997</c:v>
                </c:pt>
                <c:pt idx="125">
                  <c:v>0.51828742999999999</c:v>
                </c:pt>
                <c:pt idx="126">
                  <c:v>0.52028244299999993</c:v>
                </c:pt>
                <c:pt idx="127">
                  <c:v>0.52220299000000003</c:v>
                </c:pt>
                <c:pt idx="128">
                  <c:v>0.52405209099999994</c:v>
                </c:pt>
                <c:pt idx="129">
                  <c:v>0.52583260799999998</c:v>
                </c:pt>
                <c:pt idx="130">
                  <c:v>0.52496127999999997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C0-794B-A6DB-0D8A21D3EA78}"/>
            </c:ext>
          </c:extLst>
        </c:ser>
        <c:ser>
          <c:idx val="5"/>
          <c:order val="5"/>
          <c:tx>
            <c:strRef>
              <c:f>'DSGE HVD wFG'!$AW$1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wFG'!$AW$2:$AW$132</c:f>
              <c:numCache>
                <c:formatCode>0.0000</c:formatCode>
                <c:ptCount val="131"/>
                <c:pt idx="0">
                  <c:v>0</c:v>
                </c:pt>
                <c:pt idx="1">
                  <c:v>-5.3375765000000075E-2</c:v>
                </c:pt>
                <c:pt idx="2">
                  <c:v>8.6812307999999949E-2</c:v>
                </c:pt>
                <c:pt idx="3">
                  <c:v>0.18107622499999998</c:v>
                </c:pt>
                <c:pt idx="4">
                  <c:v>0.39330965200000001</c:v>
                </c:pt>
                <c:pt idx="5">
                  <c:v>0.35148138499999998</c:v>
                </c:pt>
                <c:pt idx="6">
                  <c:v>0.57190337800000002</c:v>
                </c:pt>
                <c:pt idx="7">
                  <c:v>1.54199109</c:v>
                </c:pt>
                <c:pt idx="8">
                  <c:v>1.520358334</c:v>
                </c:pt>
                <c:pt idx="9">
                  <c:v>1.2831407659999998</c:v>
                </c:pt>
                <c:pt idx="10">
                  <c:v>0.82636460499999997</c:v>
                </c:pt>
                <c:pt idx="11">
                  <c:v>0.54014030599999996</c:v>
                </c:pt>
                <c:pt idx="12">
                  <c:v>0.42147692599999997</c:v>
                </c:pt>
                <c:pt idx="13">
                  <c:v>0.47148196499999995</c:v>
                </c:pt>
                <c:pt idx="14">
                  <c:v>0.374042975</c:v>
                </c:pt>
                <c:pt idx="15">
                  <c:v>0.30203116199999996</c:v>
                </c:pt>
                <c:pt idx="16">
                  <c:v>0.27725197599999996</c:v>
                </c:pt>
                <c:pt idx="17">
                  <c:v>0.25915571299999995</c:v>
                </c:pt>
                <c:pt idx="18">
                  <c:v>0.46144762099999997</c:v>
                </c:pt>
                <c:pt idx="19">
                  <c:v>0.59947723499999994</c:v>
                </c:pt>
                <c:pt idx="20">
                  <c:v>0.50477256299999995</c:v>
                </c:pt>
                <c:pt idx="21">
                  <c:v>0.47449798599999998</c:v>
                </c:pt>
                <c:pt idx="22">
                  <c:v>0.41257544299999999</c:v>
                </c:pt>
                <c:pt idx="23">
                  <c:v>0.28130202199999998</c:v>
                </c:pt>
                <c:pt idx="24">
                  <c:v>0.18105859699999999</c:v>
                </c:pt>
                <c:pt idx="25">
                  <c:v>0.18923247599999998</c:v>
                </c:pt>
                <c:pt idx="26">
                  <c:v>0.19604275799999998</c:v>
                </c:pt>
                <c:pt idx="27">
                  <c:v>0.11418648099999995</c:v>
                </c:pt>
                <c:pt idx="28">
                  <c:v>3.8061740999999927E-2</c:v>
                </c:pt>
                <c:pt idx="29">
                  <c:v>-2.9889724999999978E-2</c:v>
                </c:pt>
                <c:pt idx="30">
                  <c:v>5.4295250999999989E-2</c:v>
                </c:pt>
                <c:pt idx="31">
                  <c:v>6.1378786000000018E-2</c:v>
                </c:pt>
                <c:pt idx="32">
                  <c:v>6.5673981999999964E-2</c:v>
                </c:pt>
                <c:pt idx="33">
                  <c:v>0.13509774099999999</c:v>
                </c:pt>
                <c:pt idx="34">
                  <c:v>7.5170038999999966E-2</c:v>
                </c:pt>
                <c:pt idx="35">
                  <c:v>0.20062030199999997</c:v>
                </c:pt>
                <c:pt idx="36">
                  <c:v>0.24356258199999997</c:v>
                </c:pt>
                <c:pt idx="37">
                  <c:v>0.15277670799999998</c:v>
                </c:pt>
                <c:pt idx="38">
                  <c:v>0.13971838399999997</c:v>
                </c:pt>
                <c:pt idx="39">
                  <c:v>0.105951621</c:v>
                </c:pt>
                <c:pt idx="40">
                  <c:v>9.1866350999999957E-2</c:v>
                </c:pt>
                <c:pt idx="41">
                  <c:v>9.5818296999999997E-2</c:v>
                </c:pt>
                <c:pt idx="42">
                  <c:v>-2.1076854000000034E-2</c:v>
                </c:pt>
                <c:pt idx="43">
                  <c:v>-2.4275539000000013E-2</c:v>
                </c:pt>
                <c:pt idx="44">
                  <c:v>5.4939936000000023E-2</c:v>
                </c:pt>
                <c:pt idx="45">
                  <c:v>6.6636964999999937E-2</c:v>
                </c:pt>
                <c:pt idx="46">
                  <c:v>0.14305178599999996</c:v>
                </c:pt>
                <c:pt idx="47">
                  <c:v>0.20596781999999997</c:v>
                </c:pt>
                <c:pt idx="48">
                  <c:v>0.21206043699999999</c:v>
                </c:pt>
                <c:pt idx="49">
                  <c:v>0.22286779799999995</c:v>
                </c:pt>
                <c:pt idx="50">
                  <c:v>0.10479085099999996</c:v>
                </c:pt>
                <c:pt idx="51">
                  <c:v>0.208595005</c:v>
                </c:pt>
                <c:pt idx="52">
                  <c:v>0.26111651799999996</c:v>
                </c:pt>
                <c:pt idx="53">
                  <c:v>0.41159103799999996</c:v>
                </c:pt>
                <c:pt idx="54">
                  <c:v>0.323868347</c:v>
                </c:pt>
                <c:pt idx="55">
                  <c:v>0.29312334899999998</c:v>
                </c:pt>
                <c:pt idx="56">
                  <c:v>0.223512351</c:v>
                </c:pt>
                <c:pt idx="57">
                  <c:v>0.215878499</c:v>
                </c:pt>
                <c:pt idx="58">
                  <c:v>0.195480549</c:v>
                </c:pt>
                <c:pt idx="59">
                  <c:v>0.23806476899999995</c:v>
                </c:pt>
                <c:pt idx="60">
                  <c:v>0.32277781699999997</c:v>
                </c:pt>
                <c:pt idx="61">
                  <c:v>0.42080699700000002</c:v>
                </c:pt>
                <c:pt idx="62">
                  <c:v>0.53058589999999994</c:v>
                </c:pt>
                <c:pt idx="63">
                  <c:v>0.49436040399999998</c:v>
                </c:pt>
                <c:pt idx="64">
                  <c:v>0.48830331699999996</c:v>
                </c:pt>
                <c:pt idx="65">
                  <c:v>0.47501524299999998</c:v>
                </c:pt>
                <c:pt idx="66">
                  <c:v>0.45684030799999997</c:v>
                </c:pt>
                <c:pt idx="67">
                  <c:v>0.47998521799999994</c:v>
                </c:pt>
                <c:pt idx="68">
                  <c:v>0.37799110899999999</c:v>
                </c:pt>
                <c:pt idx="69">
                  <c:v>0.37101503199999997</c:v>
                </c:pt>
                <c:pt idx="70">
                  <c:v>0.37992300499999998</c:v>
                </c:pt>
                <c:pt idx="71">
                  <c:v>0.388754983</c:v>
                </c:pt>
                <c:pt idx="72">
                  <c:v>0.39750184499999996</c:v>
                </c:pt>
                <c:pt idx="73">
                  <c:v>0.40615320899999996</c:v>
                </c:pt>
                <c:pt idx="74">
                  <c:v>0.41469799200000002</c:v>
                </c:pt>
                <c:pt idx="75">
                  <c:v>0.42312488399999998</c:v>
                </c:pt>
                <c:pt idx="76">
                  <c:v>0.43142271799999998</c:v>
                </c:pt>
                <c:pt idx="77">
                  <c:v>0.43958077499999998</c:v>
                </c:pt>
                <c:pt idx="78">
                  <c:v>0.44758900400000001</c:v>
                </c:pt>
                <c:pt idx="79">
                  <c:v>0.45543819499999993</c:v>
                </c:pt>
                <c:pt idx="80">
                  <c:v>0.46312009899999995</c:v>
                </c:pt>
                <c:pt idx="81">
                  <c:v>0.47062749699999995</c:v>
                </c:pt>
                <c:pt idx="82">
                  <c:v>0.47795424799999997</c:v>
                </c:pt>
                <c:pt idx="83">
                  <c:v>0.48509529299999998</c:v>
                </c:pt>
                <c:pt idx="84">
                  <c:v>0.49204664300000001</c:v>
                </c:pt>
                <c:pt idx="85">
                  <c:v>0.49880534899999995</c:v>
                </c:pt>
                <c:pt idx="86">
                  <c:v>0.50536945099999997</c:v>
                </c:pt>
                <c:pt idx="87">
                  <c:v>0.51173792500000004</c:v>
                </c:pt>
                <c:pt idx="88">
                  <c:v>0.51791060999999994</c:v>
                </c:pt>
                <c:pt idx="89">
                  <c:v>0.52388814399999994</c:v>
                </c:pt>
                <c:pt idx="90">
                  <c:v>0.52967188799999998</c:v>
                </c:pt>
                <c:pt idx="91">
                  <c:v>0.53526384900000001</c:v>
                </c:pt>
                <c:pt idx="92">
                  <c:v>0.54066660899999996</c:v>
                </c:pt>
                <c:pt idx="93">
                  <c:v>0.54588324899999996</c:v>
                </c:pt>
                <c:pt idx="94">
                  <c:v>0.55091728299999998</c:v>
                </c:pt>
                <c:pt idx="95">
                  <c:v>0.55577259000000001</c:v>
                </c:pt>
                <c:pt idx="96">
                  <c:v>0.56045335099999993</c:v>
                </c:pt>
                <c:pt idx="97">
                  <c:v>0.56496399200000003</c:v>
                </c:pt>
                <c:pt idx="98">
                  <c:v>0.56930913100000002</c:v>
                </c:pt>
                <c:pt idx="99">
                  <c:v>0.57349352799999997</c:v>
                </c:pt>
                <c:pt idx="100">
                  <c:v>0.57752204200000001</c:v>
                </c:pt>
                <c:pt idx="101">
                  <c:v>0.58139958999999997</c:v>
                </c:pt>
                <c:pt idx="102">
                  <c:v>0.58513111500000003</c:v>
                </c:pt>
                <c:pt idx="103">
                  <c:v>0.58872155199999998</c:v>
                </c:pt>
                <c:pt idx="104">
                  <c:v>0.592175801</c:v>
                </c:pt>
                <c:pt idx="105">
                  <c:v>0.59549870799999993</c:v>
                </c:pt>
                <c:pt idx="106">
                  <c:v>0.59869503899999998</c:v>
                </c:pt>
                <c:pt idx="107">
                  <c:v>0.601769471</c:v>
                </c:pt>
                <c:pt idx="108">
                  <c:v>0.60472657099999994</c:v>
                </c:pt>
                <c:pt idx="109">
                  <c:v>0.60757079199999997</c:v>
                </c:pt>
                <c:pt idx="110">
                  <c:v>0.61030646</c:v>
                </c:pt>
                <c:pt idx="111">
                  <c:v>0.61293776899999997</c:v>
                </c:pt>
                <c:pt idx="112">
                  <c:v>0.61546877899999997</c:v>
                </c:pt>
                <c:pt idx="113">
                  <c:v>0.61790340700000002</c:v>
                </c:pt>
                <c:pt idx="114">
                  <c:v>0.62024543399999998</c:v>
                </c:pt>
                <c:pt idx="115">
                  <c:v>0.62249849800000001</c:v>
                </c:pt>
                <c:pt idx="116">
                  <c:v>0.6246661</c:v>
                </c:pt>
                <c:pt idx="117">
                  <c:v>0.62675160099999994</c:v>
                </c:pt>
                <c:pt idx="118">
                  <c:v>0.628758229</c:v>
                </c:pt>
                <c:pt idx="119">
                  <c:v>0.63068907899999993</c:v>
                </c:pt>
                <c:pt idx="120">
                  <c:v>0.63254711799999996</c:v>
                </c:pt>
                <c:pt idx="121">
                  <c:v>0.63433518999999994</c:v>
                </c:pt>
                <c:pt idx="122">
                  <c:v>0.636056018</c:v>
                </c:pt>
                <c:pt idx="123">
                  <c:v>0.63771220900000003</c:v>
                </c:pt>
                <c:pt idx="124">
                  <c:v>0.63930626000000002</c:v>
                </c:pt>
                <c:pt idx="125">
                  <c:v>0.64084056099999998</c:v>
                </c:pt>
                <c:pt idx="126">
                  <c:v>0.64231739899999996</c:v>
                </c:pt>
                <c:pt idx="127">
                  <c:v>0.643738967</c:v>
                </c:pt>
                <c:pt idx="128">
                  <c:v>0.64510736099999999</c:v>
                </c:pt>
                <c:pt idx="129">
                  <c:v>0.64642459200000002</c:v>
                </c:pt>
                <c:pt idx="130">
                  <c:v>0.63209381399999998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C0-794B-A6DB-0D8A21D3EA78}"/>
            </c:ext>
          </c:extLst>
        </c:ser>
        <c:ser>
          <c:idx val="6"/>
          <c:order val="6"/>
          <c:tx>
            <c:strRef>
              <c:f>'DSGE HVD wFG'!$AX$1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wFG'!$AX$2:$AX$132</c:f>
              <c:numCache>
                <c:formatCode>0.0000</c:formatCode>
                <c:ptCount val="131"/>
                <c:pt idx="0">
                  <c:v>0</c:v>
                </c:pt>
                <c:pt idx="1">
                  <c:v>-7.9999999999999722E-17</c:v>
                </c:pt>
                <c:pt idx="2">
                  <c:v>3.0000000000000093E-17</c:v>
                </c:pt>
                <c:pt idx="3">
                  <c:v>3.0000000000000014E-16</c:v>
                </c:pt>
                <c:pt idx="4">
                  <c:v>5.6000000000000003E-16</c:v>
                </c:pt>
                <c:pt idx="5">
                  <c:v>4.8000000000000031E-16</c:v>
                </c:pt>
                <c:pt idx="6">
                  <c:v>3.100000000000003E-16</c:v>
                </c:pt>
                <c:pt idx="7">
                  <c:v>4.5000000000000021E-16</c:v>
                </c:pt>
                <c:pt idx="8">
                  <c:v>1.8999999999999993E-16</c:v>
                </c:pt>
                <c:pt idx="9">
                  <c:v>-1.7E-16</c:v>
                </c:pt>
                <c:pt idx="10">
                  <c:v>-4.9000000000000007E-16</c:v>
                </c:pt>
                <c:pt idx="11">
                  <c:v>-7.8000000000000005E-16</c:v>
                </c:pt>
                <c:pt idx="12">
                  <c:v>-1.0999999999999997E-15</c:v>
                </c:pt>
                <c:pt idx="13">
                  <c:v>-1.2500000000000002E-15</c:v>
                </c:pt>
                <c:pt idx="14">
                  <c:v>-1.1099999999999995E-15</c:v>
                </c:pt>
                <c:pt idx="15">
                  <c:v>-1.53E-15</c:v>
                </c:pt>
                <c:pt idx="16">
                  <c:v>-1.5099999999999997E-15</c:v>
                </c:pt>
                <c:pt idx="17">
                  <c:v>-1.7899999999999995E-15</c:v>
                </c:pt>
                <c:pt idx="18">
                  <c:v>-1.9000000000000001E-15</c:v>
                </c:pt>
                <c:pt idx="19">
                  <c:v>-2.0700000000000001E-15</c:v>
                </c:pt>
                <c:pt idx="20">
                  <c:v>-2.11E-15</c:v>
                </c:pt>
                <c:pt idx="21">
                  <c:v>-2.3599999999999997E-15</c:v>
                </c:pt>
                <c:pt idx="22">
                  <c:v>-2.4999999999999996E-15</c:v>
                </c:pt>
                <c:pt idx="23">
                  <c:v>-2.62E-15</c:v>
                </c:pt>
                <c:pt idx="24">
                  <c:v>-2.6800000000000002E-15</c:v>
                </c:pt>
                <c:pt idx="25">
                  <c:v>-3.0799999999999996E-15</c:v>
                </c:pt>
                <c:pt idx="26">
                  <c:v>-3.3900000000000003E-15</c:v>
                </c:pt>
                <c:pt idx="27">
                  <c:v>-3.81E-15</c:v>
                </c:pt>
                <c:pt idx="28">
                  <c:v>-3.5499999999999997E-15</c:v>
                </c:pt>
                <c:pt idx="29">
                  <c:v>-4.08E-15</c:v>
                </c:pt>
                <c:pt idx="30">
                  <c:v>-4.08E-15</c:v>
                </c:pt>
                <c:pt idx="31">
                  <c:v>-4.3599999999999998E-15</c:v>
                </c:pt>
                <c:pt idx="32">
                  <c:v>-3.9000000000000003E-15</c:v>
                </c:pt>
                <c:pt idx="33">
                  <c:v>-4.2100000000000002E-15</c:v>
                </c:pt>
                <c:pt idx="34">
                  <c:v>-4.1100000000000001E-15</c:v>
                </c:pt>
                <c:pt idx="35">
                  <c:v>-4.2899999999999999E-15</c:v>
                </c:pt>
                <c:pt idx="36">
                  <c:v>-4.5400000000000004E-15</c:v>
                </c:pt>
                <c:pt idx="37">
                  <c:v>-4.8800000000000004E-15</c:v>
                </c:pt>
                <c:pt idx="38">
                  <c:v>-4.8700000000000006E-15</c:v>
                </c:pt>
                <c:pt idx="39">
                  <c:v>-4.9999999999999992E-15</c:v>
                </c:pt>
                <c:pt idx="40">
                  <c:v>-5.0499999999999996E-15</c:v>
                </c:pt>
                <c:pt idx="41">
                  <c:v>-4.8900000000000002E-15</c:v>
                </c:pt>
                <c:pt idx="42">
                  <c:v>-4.9699999999999999E-15</c:v>
                </c:pt>
                <c:pt idx="43">
                  <c:v>-4.9500000000000004E-15</c:v>
                </c:pt>
                <c:pt idx="44">
                  <c:v>-4.7799999999999996E-15</c:v>
                </c:pt>
                <c:pt idx="45">
                  <c:v>-4.9299999999999993E-15</c:v>
                </c:pt>
                <c:pt idx="46">
                  <c:v>-4.7699999999999998E-15</c:v>
                </c:pt>
                <c:pt idx="47">
                  <c:v>-4.6700000000000005E-15</c:v>
                </c:pt>
                <c:pt idx="48">
                  <c:v>-4.7899999999999993E-15</c:v>
                </c:pt>
                <c:pt idx="49">
                  <c:v>-4.4700000000000005E-15</c:v>
                </c:pt>
                <c:pt idx="50">
                  <c:v>-4.2999999999999997E-15</c:v>
                </c:pt>
                <c:pt idx="51">
                  <c:v>-3.9299999999999996E-15</c:v>
                </c:pt>
                <c:pt idx="52">
                  <c:v>-3.7099999999999999E-15</c:v>
                </c:pt>
                <c:pt idx="53">
                  <c:v>-2.9500000000000002E-15</c:v>
                </c:pt>
                <c:pt idx="54">
                  <c:v>-4.4000000000000005E-15</c:v>
                </c:pt>
                <c:pt idx="55">
                  <c:v>-3.5499999999999997E-15</c:v>
                </c:pt>
                <c:pt idx="56">
                  <c:v>-2.5199999999999999E-15</c:v>
                </c:pt>
                <c:pt idx="57">
                  <c:v>-3.1799999999999996E-15</c:v>
                </c:pt>
                <c:pt idx="58">
                  <c:v>-1.9000000000000001E-15</c:v>
                </c:pt>
                <c:pt idx="59">
                  <c:v>-9.1999999999999996E-16</c:v>
                </c:pt>
                <c:pt idx="60">
                  <c:v>8.0000000000000117E-17</c:v>
                </c:pt>
                <c:pt idx="61">
                  <c:v>1.1600000000000001E-15</c:v>
                </c:pt>
                <c:pt idx="62">
                  <c:v>2.3120000000000001E-15</c:v>
                </c:pt>
                <c:pt idx="63">
                  <c:v>3.8690000000000004E-15</c:v>
                </c:pt>
                <c:pt idx="64">
                  <c:v>4.9400000000000006E-15</c:v>
                </c:pt>
                <c:pt idx="65">
                  <c:v>5.0800000000000005E-15</c:v>
                </c:pt>
                <c:pt idx="66">
                  <c:v>5.1400000000000007E-15</c:v>
                </c:pt>
                <c:pt idx="67">
                  <c:v>5.4200000000000005E-15</c:v>
                </c:pt>
                <c:pt idx="68">
                  <c:v>5.61E-15</c:v>
                </c:pt>
                <c:pt idx="69">
                  <c:v>5.8900000000000007E-15</c:v>
                </c:pt>
                <c:pt idx="70">
                  <c:v>6.2099999999999995E-15</c:v>
                </c:pt>
                <c:pt idx="71">
                  <c:v>6.5200000000000002E-15</c:v>
                </c:pt>
                <c:pt idx="72">
                  <c:v>6.7900000000000003E-15</c:v>
                </c:pt>
                <c:pt idx="73">
                  <c:v>7.0499999999999998E-15</c:v>
                </c:pt>
                <c:pt idx="74">
                  <c:v>7.28E-15</c:v>
                </c:pt>
                <c:pt idx="75">
                  <c:v>7.4899999999999998E-15</c:v>
                </c:pt>
                <c:pt idx="76">
                  <c:v>7.6700000000000004E-15</c:v>
                </c:pt>
                <c:pt idx="77">
                  <c:v>7.8299999999999998E-15</c:v>
                </c:pt>
                <c:pt idx="78">
                  <c:v>7.9699999999999997E-15</c:v>
                </c:pt>
                <c:pt idx="79">
                  <c:v>8.0900000000000001E-15</c:v>
                </c:pt>
                <c:pt idx="80">
                  <c:v>8.1999999999999991E-15</c:v>
                </c:pt>
                <c:pt idx="81">
                  <c:v>8.2800000000000004E-15</c:v>
                </c:pt>
                <c:pt idx="82">
                  <c:v>8.3500000000000004E-15</c:v>
                </c:pt>
                <c:pt idx="83">
                  <c:v>8.4000000000000008E-15</c:v>
                </c:pt>
                <c:pt idx="84">
                  <c:v>8.4399999999999999E-15</c:v>
                </c:pt>
                <c:pt idx="85">
                  <c:v>8.4599999999999994E-15</c:v>
                </c:pt>
                <c:pt idx="86">
                  <c:v>8.479999999999999E-15</c:v>
                </c:pt>
                <c:pt idx="87">
                  <c:v>8.479999999999999E-15</c:v>
                </c:pt>
                <c:pt idx="88">
                  <c:v>8.479999999999999E-15</c:v>
                </c:pt>
                <c:pt idx="89">
                  <c:v>8.4599999999999994E-15</c:v>
                </c:pt>
                <c:pt idx="90">
                  <c:v>8.4399999999999999E-15</c:v>
                </c:pt>
                <c:pt idx="91">
                  <c:v>8.409999999999999E-15</c:v>
                </c:pt>
                <c:pt idx="92">
                  <c:v>8.3699999999999999E-15</c:v>
                </c:pt>
                <c:pt idx="93">
                  <c:v>8.3300000000000009E-15</c:v>
                </c:pt>
                <c:pt idx="94">
                  <c:v>8.2900000000000002E-15</c:v>
                </c:pt>
                <c:pt idx="95">
                  <c:v>8.2399999999999998E-15</c:v>
                </c:pt>
                <c:pt idx="96">
                  <c:v>8.1900000000000009E-15</c:v>
                </c:pt>
                <c:pt idx="97">
                  <c:v>8.1299999999999992E-15</c:v>
                </c:pt>
                <c:pt idx="98">
                  <c:v>8.0700000000000006E-15</c:v>
                </c:pt>
                <c:pt idx="99">
                  <c:v>8.0100000000000004E-15</c:v>
                </c:pt>
                <c:pt idx="100">
                  <c:v>7.9500000000000002E-15</c:v>
                </c:pt>
                <c:pt idx="101">
                  <c:v>7.89E-15</c:v>
                </c:pt>
                <c:pt idx="102">
                  <c:v>7.8299999999999998E-15</c:v>
                </c:pt>
                <c:pt idx="103">
                  <c:v>7.7599999999999999E-15</c:v>
                </c:pt>
                <c:pt idx="104">
                  <c:v>7.7000000000000013E-15</c:v>
                </c:pt>
                <c:pt idx="105">
                  <c:v>7.6299999999999997E-15</c:v>
                </c:pt>
                <c:pt idx="106">
                  <c:v>7.5699999999999996E-15</c:v>
                </c:pt>
                <c:pt idx="107">
                  <c:v>7.4999999999999996E-15</c:v>
                </c:pt>
                <c:pt idx="108">
                  <c:v>7.440000000000001E-15</c:v>
                </c:pt>
                <c:pt idx="109">
                  <c:v>7.370000000000001E-15</c:v>
                </c:pt>
                <c:pt idx="110">
                  <c:v>7.3099999999999993E-15</c:v>
                </c:pt>
                <c:pt idx="111">
                  <c:v>7.2500000000000007E-15</c:v>
                </c:pt>
                <c:pt idx="112">
                  <c:v>7.1800000000000007E-15</c:v>
                </c:pt>
                <c:pt idx="113">
                  <c:v>7.1199999999999989E-15</c:v>
                </c:pt>
                <c:pt idx="114">
                  <c:v>7.0600000000000003E-15</c:v>
                </c:pt>
                <c:pt idx="115">
                  <c:v>7.0000000000000001E-15</c:v>
                </c:pt>
                <c:pt idx="116">
                  <c:v>6.94E-15</c:v>
                </c:pt>
                <c:pt idx="117">
                  <c:v>6.8799999999999998E-15</c:v>
                </c:pt>
                <c:pt idx="118">
                  <c:v>6.8200000000000004E-15</c:v>
                </c:pt>
                <c:pt idx="119">
                  <c:v>6.7600000000000002E-15</c:v>
                </c:pt>
                <c:pt idx="120">
                  <c:v>6.7E-15</c:v>
                </c:pt>
                <c:pt idx="121">
                  <c:v>6.6500000000000004E-15</c:v>
                </c:pt>
                <c:pt idx="122">
                  <c:v>6.5900000000000002E-15</c:v>
                </c:pt>
                <c:pt idx="123">
                  <c:v>6.5399999999999998E-15</c:v>
                </c:pt>
                <c:pt idx="124">
                  <c:v>6.4800000000000004E-15</c:v>
                </c:pt>
                <c:pt idx="125">
                  <c:v>6.43E-15</c:v>
                </c:pt>
                <c:pt idx="126">
                  <c:v>6.3700000000000006E-15</c:v>
                </c:pt>
                <c:pt idx="127">
                  <c:v>6.3200000000000001E-15</c:v>
                </c:pt>
                <c:pt idx="128">
                  <c:v>6.2699999999999997E-15</c:v>
                </c:pt>
                <c:pt idx="129">
                  <c:v>6.2200000000000001E-15</c:v>
                </c:pt>
                <c:pt idx="130">
                  <c:v>2.9200000000000001E-15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C0-794B-A6DB-0D8A21D3EA78}"/>
            </c:ext>
          </c:extLst>
        </c:ser>
        <c:ser>
          <c:idx val="7"/>
          <c:order val="7"/>
          <c:tx>
            <c:strRef>
              <c:f>'DSGE HVD wFG'!$AY$1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wFG'!$AY$2:$AY$132</c:f>
              <c:numCache>
                <c:formatCode>0.0000</c:formatCode>
                <c:ptCount val="131"/>
                <c:pt idx="0">
                  <c:v>0</c:v>
                </c:pt>
                <c:pt idx="1">
                  <c:v>7.1999999999999987E-16</c:v>
                </c:pt>
                <c:pt idx="2">
                  <c:v>7.7000000000000028E-16</c:v>
                </c:pt>
                <c:pt idx="3">
                  <c:v>1.4899999999999994E-15</c:v>
                </c:pt>
                <c:pt idx="4">
                  <c:v>4.4799999999999994E-15</c:v>
                </c:pt>
                <c:pt idx="5">
                  <c:v>3.4499999999999997E-15</c:v>
                </c:pt>
                <c:pt idx="6">
                  <c:v>7.2799999999999984E-15</c:v>
                </c:pt>
                <c:pt idx="7">
                  <c:v>7.3799999999999992E-15</c:v>
                </c:pt>
                <c:pt idx="8">
                  <c:v>3.5600000000000003E-15</c:v>
                </c:pt>
                <c:pt idx="9">
                  <c:v>2.0000000000000002E-15</c:v>
                </c:pt>
                <c:pt idx="10">
                  <c:v>1.9499999999999997E-15</c:v>
                </c:pt>
                <c:pt idx="11">
                  <c:v>2.1099999999999992E-15</c:v>
                </c:pt>
                <c:pt idx="12">
                  <c:v>1.3100000000000004E-15</c:v>
                </c:pt>
                <c:pt idx="13">
                  <c:v>2.3099999999999993E-15</c:v>
                </c:pt>
                <c:pt idx="14">
                  <c:v>1.26E-15</c:v>
                </c:pt>
                <c:pt idx="15">
                  <c:v>5.7000000000000019E-16</c:v>
                </c:pt>
                <c:pt idx="16">
                  <c:v>1.5900000000000002E-15</c:v>
                </c:pt>
                <c:pt idx="17">
                  <c:v>2.89E-15</c:v>
                </c:pt>
                <c:pt idx="18">
                  <c:v>2.0700000000000001E-15</c:v>
                </c:pt>
                <c:pt idx="19">
                  <c:v>2.4199999999999999E-15</c:v>
                </c:pt>
                <c:pt idx="20">
                  <c:v>1.8999999999999993E-15</c:v>
                </c:pt>
                <c:pt idx="21">
                  <c:v>1.6899999999999995E-15</c:v>
                </c:pt>
                <c:pt idx="22">
                  <c:v>7.9999999999999722E-17</c:v>
                </c:pt>
                <c:pt idx="23">
                  <c:v>-1.2200000000000001E-15</c:v>
                </c:pt>
                <c:pt idx="24">
                  <c:v>-2.6599999999999998E-15</c:v>
                </c:pt>
                <c:pt idx="25">
                  <c:v>-3.8899999999999997E-15</c:v>
                </c:pt>
                <c:pt idx="26">
                  <c:v>-4.6500000000000002E-15</c:v>
                </c:pt>
                <c:pt idx="27">
                  <c:v>-5.8010000000000002E-15</c:v>
                </c:pt>
                <c:pt idx="28">
                  <c:v>-6.9709999999999999E-15</c:v>
                </c:pt>
                <c:pt idx="29">
                  <c:v>-8.3199999999999995E-15</c:v>
                </c:pt>
                <c:pt idx="30">
                  <c:v>-8.98E-15</c:v>
                </c:pt>
                <c:pt idx="31">
                  <c:v>-8.8499999999999998E-15</c:v>
                </c:pt>
                <c:pt idx="32">
                  <c:v>-8.9700000000000002E-15</c:v>
                </c:pt>
                <c:pt idx="33">
                  <c:v>-9.1399999999999994E-15</c:v>
                </c:pt>
                <c:pt idx="34">
                  <c:v>-1.054E-14</c:v>
                </c:pt>
                <c:pt idx="35">
                  <c:v>-1.0250000000000001E-14</c:v>
                </c:pt>
                <c:pt idx="36">
                  <c:v>-1.061E-14</c:v>
                </c:pt>
                <c:pt idx="37">
                  <c:v>-1.197E-14</c:v>
                </c:pt>
                <c:pt idx="38">
                  <c:v>-1.266E-14</c:v>
                </c:pt>
                <c:pt idx="39">
                  <c:v>-1.1780000000000001E-14</c:v>
                </c:pt>
                <c:pt idx="40">
                  <c:v>-1.1249999999999999E-14</c:v>
                </c:pt>
                <c:pt idx="41">
                  <c:v>-1.1940000000000001E-14</c:v>
                </c:pt>
                <c:pt idx="42">
                  <c:v>-1.1809999999999999E-14</c:v>
                </c:pt>
                <c:pt idx="43">
                  <c:v>-1.0510000000000001E-14</c:v>
                </c:pt>
                <c:pt idx="44">
                  <c:v>-1.191E-14</c:v>
                </c:pt>
                <c:pt idx="45">
                  <c:v>-1.095E-14</c:v>
                </c:pt>
                <c:pt idx="46">
                  <c:v>-9.7000000000000006E-15</c:v>
                </c:pt>
                <c:pt idx="47">
                  <c:v>-9.9900000000000002E-15</c:v>
                </c:pt>
                <c:pt idx="48">
                  <c:v>-1.1200000000000001E-14</c:v>
                </c:pt>
                <c:pt idx="49">
                  <c:v>-1.054E-14</c:v>
                </c:pt>
                <c:pt idx="50">
                  <c:v>-9.6500000000000002E-15</c:v>
                </c:pt>
                <c:pt idx="51">
                  <c:v>-1.219E-14</c:v>
                </c:pt>
                <c:pt idx="52">
                  <c:v>-1.3370000000000001E-14</c:v>
                </c:pt>
                <c:pt idx="53">
                  <c:v>-1.477E-14</c:v>
                </c:pt>
                <c:pt idx="54">
                  <c:v>-1.6619999999999999E-14</c:v>
                </c:pt>
                <c:pt idx="55">
                  <c:v>-1.6020000000000001E-14</c:v>
                </c:pt>
                <c:pt idx="56">
                  <c:v>-1.702E-14</c:v>
                </c:pt>
                <c:pt idx="57">
                  <c:v>-1.6210000000000001E-14</c:v>
                </c:pt>
                <c:pt idx="58">
                  <c:v>-1.096E-14</c:v>
                </c:pt>
                <c:pt idx="59">
                  <c:v>-7.4199999999999999E-15</c:v>
                </c:pt>
                <c:pt idx="60">
                  <c:v>-5.8320000000000001E-15</c:v>
                </c:pt>
                <c:pt idx="61">
                  <c:v>-5.9960000000000004E-15</c:v>
                </c:pt>
                <c:pt idx="62">
                  <c:v>-3.06E-15</c:v>
                </c:pt>
                <c:pt idx="63">
                  <c:v>-1.0700000000000004E-15</c:v>
                </c:pt>
                <c:pt idx="64">
                  <c:v>-1.19E-15</c:v>
                </c:pt>
                <c:pt idx="65">
                  <c:v>-3.2600000000000001E-15</c:v>
                </c:pt>
                <c:pt idx="66">
                  <c:v>-3.2100000000000001E-15</c:v>
                </c:pt>
                <c:pt idx="67">
                  <c:v>-4.2100000000000002E-15</c:v>
                </c:pt>
                <c:pt idx="68">
                  <c:v>-3.5900000000000004E-15</c:v>
                </c:pt>
                <c:pt idx="69">
                  <c:v>-3.4300000000000001E-15</c:v>
                </c:pt>
                <c:pt idx="70">
                  <c:v>-3.3900000000000003E-15</c:v>
                </c:pt>
                <c:pt idx="71">
                  <c:v>-3.3600000000000002E-15</c:v>
                </c:pt>
                <c:pt idx="72">
                  <c:v>-3.3300000000000001E-15</c:v>
                </c:pt>
                <c:pt idx="73">
                  <c:v>-3.3000000000000004E-15</c:v>
                </c:pt>
                <c:pt idx="74">
                  <c:v>-3.28E-15</c:v>
                </c:pt>
                <c:pt idx="75">
                  <c:v>-3.2600000000000001E-15</c:v>
                </c:pt>
                <c:pt idx="76">
                  <c:v>-3.2400000000000002E-15</c:v>
                </c:pt>
                <c:pt idx="77">
                  <c:v>-3.23E-15</c:v>
                </c:pt>
                <c:pt idx="78">
                  <c:v>-3.23E-15</c:v>
                </c:pt>
                <c:pt idx="79">
                  <c:v>-3.2200000000000003E-15</c:v>
                </c:pt>
                <c:pt idx="80">
                  <c:v>-3.2200000000000003E-15</c:v>
                </c:pt>
                <c:pt idx="81">
                  <c:v>-3.2200000000000003E-15</c:v>
                </c:pt>
                <c:pt idx="82">
                  <c:v>-3.23E-15</c:v>
                </c:pt>
                <c:pt idx="83">
                  <c:v>-3.2400000000000002E-15</c:v>
                </c:pt>
                <c:pt idx="84">
                  <c:v>-3.2500000000000004E-15</c:v>
                </c:pt>
                <c:pt idx="85">
                  <c:v>-3.2700000000000003E-15</c:v>
                </c:pt>
                <c:pt idx="86">
                  <c:v>-3.2900000000000002E-15</c:v>
                </c:pt>
                <c:pt idx="87">
                  <c:v>-3.3100000000000001E-15</c:v>
                </c:pt>
                <c:pt idx="88">
                  <c:v>-3.3300000000000001E-15</c:v>
                </c:pt>
                <c:pt idx="89">
                  <c:v>-3.35E-15</c:v>
                </c:pt>
                <c:pt idx="90">
                  <c:v>-3.3800000000000001E-15</c:v>
                </c:pt>
                <c:pt idx="91">
                  <c:v>-3.4100000000000002E-15</c:v>
                </c:pt>
                <c:pt idx="92">
                  <c:v>-3.4400000000000003E-15</c:v>
                </c:pt>
                <c:pt idx="93">
                  <c:v>-3.4700000000000004E-15</c:v>
                </c:pt>
                <c:pt idx="94">
                  <c:v>-3.5000000000000001E-15</c:v>
                </c:pt>
                <c:pt idx="95">
                  <c:v>-3.5400000000000003E-15</c:v>
                </c:pt>
                <c:pt idx="96">
                  <c:v>-3.57E-15</c:v>
                </c:pt>
                <c:pt idx="97">
                  <c:v>-3.6099999999999999E-15</c:v>
                </c:pt>
                <c:pt idx="98">
                  <c:v>-3.6400000000000008E-15</c:v>
                </c:pt>
                <c:pt idx="99">
                  <c:v>-3.6799999999999998E-15</c:v>
                </c:pt>
                <c:pt idx="100">
                  <c:v>-3.7100000000000007E-15</c:v>
                </c:pt>
                <c:pt idx="101">
                  <c:v>-3.7499999999999998E-15</c:v>
                </c:pt>
                <c:pt idx="102">
                  <c:v>-3.7900000000000004E-15</c:v>
                </c:pt>
                <c:pt idx="103">
                  <c:v>-3.8300000000000003E-15</c:v>
                </c:pt>
                <c:pt idx="104">
                  <c:v>-3.8600000000000004E-15</c:v>
                </c:pt>
                <c:pt idx="105">
                  <c:v>-3.9000000000000003E-15</c:v>
                </c:pt>
                <c:pt idx="106">
                  <c:v>-3.9400000000000001E-15</c:v>
                </c:pt>
                <c:pt idx="107">
                  <c:v>-3.9700000000000002E-15</c:v>
                </c:pt>
                <c:pt idx="108">
                  <c:v>-4.0100000000000001E-15</c:v>
                </c:pt>
                <c:pt idx="109">
                  <c:v>-4.0500000000000007E-15</c:v>
                </c:pt>
                <c:pt idx="110">
                  <c:v>-4.08E-15</c:v>
                </c:pt>
                <c:pt idx="111">
                  <c:v>-4.1200000000000007E-15</c:v>
                </c:pt>
                <c:pt idx="112">
                  <c:v>-4.1599999999999998E-15</c:v>
                </c:pt>
                <c:pt idx="113">
                  <c:v>-4.1900000000000006E-15</c:v>
                </c:pt>
                <c:pt idx="114">
                  <c:v>-4.2299999999999997E-15</c:v>
                </c:pt>
                <c:pt idx="115">
                  <c:v>-4.2600000000000006E-15</c:v>
                </c:pt>
                <c:pt idx="116">
                  <c:v>-4.2899999999999999E-15</c:v>
                </c:pt>
                <c:pt idx="117">
                  <c:v>-4.3300000000000005E-15</c:v>
                </c:pt>
                <c:pt idx="118">
                  <c:v>-4.3599999999999998E-15</c:v>
                </c:pt>
                <c:pt idx="119">
                  <c:v>-4.3900000000000007E-15</c:v>
                </c:pt>
                <c:pt idx="120">
                  <c:v>-4.4299999999999998E-15</c:v>
                </c:pt>
                <c:pt idx="121">
                  <c:v>-4.4600000000000007E-15</c:v>
                </c:pt>
                <c:pt idx="122">
                  <c:v>-4.49E-15</c:v>
                </c:pt>
                <c:pt idx="123">
                  <c:v>-4.5200000000000001E-15</c:v>
                </c:pt>
                <c:pt idx="124">
                  <c:v>-4.5500000000000002E-15</c:v>
                </c:pt>
                <c:pt idx="125">
                  <c:v>-4.5800000000000003E-15</c:v>
                </c:pt>
                <c:pt idx="126">
                  <c:v>-4.6100000000000004E-15</c:v>
                </c:pt>
                <c:pt idx="127">
                  <c:v>-4.6399999999999997E-15</c:v>
                </c:pt>
                <c:pt idx="128">
                  <c:v>-4.6700000000000005E-15</c:v>
                </c:pt>
                <c:pt idx="129">
                  <c:v>-4.6999999999999999E-15</c:v>
                </c:pt>
                <c:pt idx="130">
                  <c:v>-6.4200000000000002E-15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C0-794B-A6DB-0D8A21D3EA78}"/>
            </c:ext>
          </c:extLst>
        </c:ser>
        <c:ser>
          <c:idx val="8"/>
          <c:order val="8"/>
          <c:tx>
            <c:strRef>
              <c:f>'DSGE HVD wFG'!$AZ$1</c:f>
              <c:strCache>
                <c:ptCount val="1"/>
                <c:pt idx="0">
                  <c:v>Others + Trend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wFG'!$AZ$2:$AZ$132</c:f>
              <c:numCache>
                <c:formatCode>0.0000</c:formatCode>
                <c:ptCount val="131"/>
                <c:pt idx="0">
                  <c:v>0</c:v>
                </c:pt>
                <c:pt idx="1">
                  <c:v>4.960307417999954E-2</c:v>
                </c:pt>
                <c:pt idx="2">
                  <c:v>-9.4299632090000696E-2</c:v>
                </c:pt>
                <c:pt idx="3">
                  <c:v>-0.19222108182000175</c:v>
                </c:pt>
                <c:pt idx="4">
                  <c:v>-0.40805588182000496</c:v>
                </c:pt>
                <c:pt idx="5">
                  <c:v>-0.36977375062000395</c:v>
                </c:pt>
                <c:pt idx="6">
                  <c:v>-0.59368754902000764</c:v>
                </c:pt>
                <c:pt idx="7">
                  <c:v>-1.5672136195500079</c:v>
                </c:pt>
                <c:pt idx="8">
                  <c:v>-1.5489666538200035</c:v>
                </c:pt>
                <c:pt idx="9">
                  <c:v>-1.315083163420002</c:v>
                </c:pt>
                <c:pt idx="10">
                  <c:v>-0.86159020784000162</c:v>
                </c:pt>
                <c:pt idx="11">
                  <c:v>-0.57859907025000135</c:v>
                </c:pt>
                <c:pt idx="12">
                  <c:v>-0.46311961632000009</c:v>
                </c:pt>
                <c:pt idx="13">
                  <c:v>-0.51626014542000098</c:v>
                </c:pt>
                <c:pt idx="14">
                  <c:v>-0.42190899113999991</c:v>
                </c:pt>
                <c:pt idx="15">
                  <c:v>-0.35293812831999849</c:v>
                </c:pt>
                <c:pt idx="16">
                  <c:v>-0.33115376648999983</c:v>
                </c:pt>
                <c:pt idx="17">
                  <c:v>-0.3160069379200009</c:v>
                </c:pt>
                <c:pt idx="18">
                  <c:v>-0.52120361812000005</c:v>
                </c:pt>
                <c:pt idx="19">
                  <c:v>-0.66209406282000038</c:v>
                </c:pt>
                <c:pt idx="20">
                  <c:v>-0.57020698311999973</c:v>
                </c:pt>
                <c:pt idx="21">
                  <c:v>-0.54270744911999891</c:v>
                </c:pt>
                <c:pt idx="22">
                  <c:v>-0.48351807951999726</c:v>
                </c:pt>
                <c:pt idx="23">
                  <c:v>-0.35493662531999626</c:v>
                </c:pt>
                <c:pt idx="24">
                  <c:v>-0.25734462418999426</c:v>
                </c:pt>
                <c:pt idx="25">
                  <c:v>-0.26813002174999301</c:v>
                </c:pt>
                <c:pt idx="26">
                  <c:v>-0.27751255390299223</c:v>
                </c:pt>
                <c:pt idx="27">
                  <c:v>-0.19818987741999028</c:v>
                </c:pt>
                <c:pt idx="28">
                  <c:v>-0.12456070163998956</c:v>
                </c:pt>
                <c:pt idx="29">
                  <c:v>-5.9067365919987957E-2</c:v>
                </c:pt>
                <c:pt idx="30">
                  <c:v>-0.14567362421998753</c:v>
                </c:pt>
                <c:pt idx="31">
                  <c:v>-0.15514218202998709</c:v>
                </c:pt>
                <c:pt idx="32">
                  <c:v>-0.16178670140998708</c:v>
                </c:pt>
                <c:pt idx="33">
                  <c:v>-0.23352465413998658</c:v>
                </c:pt>
                <c:pt idx="34">
                  <c:v>-0.17587660341998557</c:v>
                </c:pt>
                <c:pt idx="35">
                  <c:v>-0.30357240011998543</c:v>
                </c:pt>
                <c:pt idx="36">
                  <c:v>-0.34872674660198533</c:v>
                </c:pt>
                <c:pt idx="37">
                  <c:v>-0.26011999050998347</c:v>
                </c:pt>
                <c:pt idx="38">
                  <c:v>-0.24920820536998256</c:v>
                </c:pt>
                <c:pt idx="39">
                  <c:v>-0.21755614588998318</c:v>
                </c:pt>
                <c:pt idx="40">
                  <c:v>-0.20555406940998389</c:v>
                </c:pt>
                <c:pt idx="41">
                  <c:v>-0.21155823562998355</c:v>
                </c:pt>
                <c:pt idx="42">
                  <c:v>-9.6684813269983239E-2</c:v>
                </c:pt>
                <c:pt idx="43">
                  <c:v>-9.5477842919984623E-2</c:v>
                </c:pt>
                <c:pt idx="44">
                  <c:v>-0.17665548047998325</c:v>
                </c:pt>
                <c:pt idx="45">
                  <c:v>-0.1902855738199839</c:v>
                </c:pt>
                <c:pt idx="46">
                  <c:v>-0.26860481806798575</c:v>
                </c:pt>
                <c:pt idx="47">
                  <c:v>-0.33339707252998585</c:v>
                </c:pt>
                <c:pt idx="48">
                  <c:v>-0.34133814547998476</c:v>
                </c:pt>
                <c:pt idx="49">
                  <c:v>-0.35396662877998486</c:v>
                </c:pt>
                <c:pt idx="50">
                  <c:v>-0.23768388731998658</c:v>
                </c:pt>
                <c:pt idx="51">
                  <c:v>-0.34325579331998413</c:v>
                </c:pt>
                <c:pt idx="52">
                  <c:v>-0.39751891391998251</c:v>
                </c:pt>
                <c:pt idx="53">
                  <c:v>-0.54970930830998188</c:v>
                </c:pt>
                <c:pt idx="54">
                  <c:v>-0.46367724017997924</c:v>
                </c:pt>
                <c:pt idx="55">
                  <c:v>-0.43459795751998043</c:v>
                </c:pt>
                <c:pt idx="56">
                  <c:v>-0.3666281449199803</c:v>
                </c:pt>
                <c:pt idx="57">
                  <c:v>-0.36061132621998071</c:v>
                </c:pt>
                <c:pt idx="58">
                  <c:v>-0.3418066289199867</c:v>
                </c:pt>
                <c:pt idx="59">
                  <c:v>-0.38596068391999194</c:v>
                </c:pt>
                <c:pt idx="60">
                  <c:v>-0.4722205063199939</c:v>
                </c:pt>
                <c:pt idx="61">
                  <c:v>-0.57177375081999482</c:v>
                </c:pt>
                <c:pt idx="62">
                  <c:v>-0.68305435410999926</c:v>
                </c:pt>
                <c:pt idx="63">
                  <c:v>-0.64830853895000262</c:v>
                </c:pt>
                <c:pt idx="64">
                  <c:v>-0.64370944422000365</c:v>
                </c:pt>
                <c:pt idx="65">
                  <c:v>-0.63185800712000184</c:v>
                </c:pt>
                <c:pt idx="66">
                  <c:v>-0.61509866972000216</c:v>
                </c:pt>
                <c:pt idx="67">
                  <c:v>-0.63963843618000127</c:v>
                </c:pt>
                <c:pt idx="68">
                  <c:v>-0.53901891282000214</c:v>
                </c:pt>
                <c:pt idx="69">
                  <c:v>-0.53339718890000254</c:v>
                </c:pt>
                <c:pt idx="70">
                  <c:v>-0.54363977824200294</c:v>
                </c:pt>
                <c:pt idx="71">
                  <c:v>-0.55378689295100292</c:v>
                </c:pt>
                <c:pt idx="72">
                  <c:v>-0.56382969782200376</c:v>
                </c:pt>
                <c:pt idx="73">
                  <c:v>-0.57375810476500366</c:v>
                </c:pt>
                <c:pt idx="74">
                  <c:v>-0.58356131773990405</c:v>
                </c:pt>
                <c:pt idx="75">
                  <c:v>-0.59322830272879401</c:v>
                </c:pt>
                <c:pt idx="76">
                  <c:v>-0.60274817472389441</c:v>
                </c:pt>
                <c:pt idx="77">
                  <c:v>-0.6121104847217248</c:v>
                </c:pt>
                <c:pt idx="78">
                  <c:v>-0.62130544972076363</c:v>
                </c:pt>
                <c:pt idx="79">
                  <c:v>-0.63032410972034081</c:v>
                </c:pt>
                <c:pt idx="80">
                  <c:v>-0.63915851972015381</c:v>
                </c:pt>
                <c:pt idx="81">
                  <c:v>-0.6478016287200713</c:v>
                </c:pt>
                <c:pt idx="82">
                  <c:v>-0.65624763872003455</c:v>
                </c:pt>
                <c:pt idx="83">
                  <c:v>-0.66449170772001842</c:v>
                </c:pt>
                <c:pt idx="84">
                  <c:v>-0.67253014272001133</c:v>
                </c:pt>
                <c:pt idx="85">
                  <c:v>-0.68036007072000826</c:v>
                </c:pt>
                <c:pt idx="86">
                  <c:v>-0.68797998572000674</c:v>
                </c:pt>
                <c:pt idx="87">
                  <c:v>-0.69538891272000602</c:v>
                </c:pt>
                <c:pt idx="88">
                  <c:v>-0.70258701672000579</c:v>
                </c:pt>
                <c:pt idx="89">
                  <c:v>-0.70957515472000565</c:v>
                </c:pt>
                <c:pt idx="90">
                  <c:v>-0.71635480272000562</c:v>
                </c:pt>
                <c:pt idx="91">
                  <c:v>-0.72292836572000552</c:v>
                </c:pt>
                <c:pt idx="92">
                  <c:v>-0.72929852272000517</c:v>
                </c:pt>
                <c:pt idx="93">
                  <c:v>-0.73546864572000537</c:v>
                </c:pt>
                <c:pt idx="94">
                  <c:v>-0.7414423307200052</c:v>
                </c:pt>
                <c:pt idx="95">
                  <c:v>-0.74722373972000511</c:v>
                </c:pt>
                <c:pt idx="96">
                  <c:v>-0.75281726672000493</c:v>
                </c:pt>
                <c:pt idx="97">
                  <c:v>-0.75822753672000498</c:v>
                </c:pt>
                <c:pt idx="98">
                  <c:v>-0.76345933672000477</c:v>
                </c:pt>
                <c:pt idx="99">
                  <c:v>-0.76851763572000464</c:v>
                </c:pt>
                <c:pt idx="100">
                  <c:v>-0.77340748072000476</c:v>
                </c:pt>
                <c:pt idx="101">
                  <c:v>-0.77813397372000448</c:v>
                </c:pt>
                <c:pt idx="102">
                  <c:v>-0.78270224572000446</c:v>
                </c:pt>
                <c:pt idx="103">
                  <c:v>-0.78711740072000425</c:v>
                </c:pt>
                <c:pt idx="104">
                  <c:v>-0.79138453072000436</c:v>
                </c:pt>
                <c:pt idx="105">
                  <c:v>-0.79550864872000393</c:v>
                </c:pt>
                <c:pt idx="106">
                  <c:v>-0.79949470072000406</c:v>
                </c:pt>
                <c:pt idx="107">
                  <c:v>-0.80334752872000392</c:v>
                </c:pt>
                <c:pt idx="108">
                  <c:v>-0.80707187042000383</c:v>
                </c:pt>
                <c:pt idx="109">
                  <c:v>-0.81067236632000361</c:v>
                </c:pt>
                <c:pt idx="110">
                  <c:v>-0.81415347892000345</c:v>
                </c:pt>
                <c:pt idx="111">
                  <c:v>-0.81751952772000347</c:v>
                </c:pt>
                <c:pt idx="112">
                  <c:v>-0.82077477372000318</c:v>
                </c:pt>
                <c:pt idx="113">
                  <c:v>-0.82392328972000317</c:v>
                </c:pt>
                <c:pt idx="114">
                  <c:v>-0.82696895172000306</c:v>
                </c:pt>
                <c:pt idx="115">
                  <c:v>-0.82991565872000306</c:v>
                </c:pt>
                <c:pt idx="116">
                  <c:v>-0.83276703872000268</c:v>
                </c:pt>
                <c:pt idx="117">
                  <c:v>-0.83552655172000267</c:v>
                </c:pt>
                <c:pt idx="118">
                  <c:v>-0.83819748972000274</c:v>
                </c:pt>
                <c:pt idx="119">
                  <c:v>-0.84078330172000248</c:v>
                </c:pt>
                <c:pt idx="120">
                  <c:v>-0.84328687672000247</c:v>
                </c:pt>
                <c:pt idx="121">
                  <c:v>-0.84571138172000226</c:v>
                </c:pt>
                <c:pt idx="122">
                  <c:v>-0.84805953472000228</c:v>
                </c:pt>
                <c:pt idx="123">
                  <c:v>-0.85033408072000227</c:v>
                </c:pt>
                <c:pt idx="124">
                  <c:v>-0.85253773472000216</c:v>
                </c:pt>
                <c:pt idx="125">
                  <c:v>-0.85467297472000181</c:v>
                </c:pt>
                <c:pt idx="126">
                  <c:v>-0.85674221072000167</c:v>
                </c:pt>
                <c:pt idx="127">
                  <c:v>-0.85874776972000177</c:v>
                </c:pt>
                <c:pt idx="128">
                  <c:v>-0.8606918717200015</c:v>
                </c:pt>
                <c:pt idx="129">
                  <c:v>-0.86257665172000186</c:v>
                </c:pt>
                <c:pt idx="130">
                  <c:v>-0.90359895371999677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C0-794B-A6DB-0D8A21D3E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wFG'!$BA$1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wFG'!$BA$2:$BA$132</c:f>
              <c:numCache>
                <c:formatCode>0.0000</c:formatCode>
                <c:ptCount val="131"/>
                <c:pt idx="0">
                  <c:v>-7.7464066430355827E-18</c:v>
                </c:pt>
                <c:pt idx="1">
                  <c:v>-8.4751927999999976E-2</c:v>
                </c:pt>
                <c:pt idx="2">
                  <c:v>-5.5244013999999959E-2</c:v>
                </c:pt>
                <c:pt idx="3">
                  <c:v>-0.25354082899999991</c:v>
                </c:pt>
                <c:pt idx="4">
                  <c:v>-0.24927785699999991</c:v>
                </c:pt>
                <c:pt idx="5">
                  <c:v>-0.43021949700000006</c:v>
                </c:pt>
                <c:pt idx="6">
                  <c:v>-0.34085043500000012</c:v>
                </c:pt>
                <c:pt idx="7">
                  <c:v>-0.35615174199999999</c:v>
                </c:pt>
                <c:pt idx="8">
                  <c:v>-0.70752912000000001</c:v>
                </c:pt>
                <c:pt idx="9">
                  <c:v>-0.64697680400000035</c:v>
                </c:pt>
                <c:pt idx="10">
                  <c:v>-0.61063001299999997</c:v>
                </c:pt>
                <c:pt idx="11">
                  <c:v>-0.72234583500000005</c:v>
                </c:pt>
                <c:pt idx="12">
                  <c:v>-0.68087299600000006</c:v>
                </c:pt>
                <c:pt idx="13">
                  <c:v>-0.6854829560000002</c:v>
                </c:pt>
                <c:pt idx="14">
                  <c:v>-0.84292357599999979</c:v>
                </c:pt>
                <c:pt idx="15">
                  <c:v>-0.8644859079999998</c:v>
                </c:pt>
                <c:pt idx="16">
                  <c:v>-0.66716682299999996</c:v>
                </c:pt>
                <c:pt idx="17">
                  <c:v>-0.58414804799999986</c:v>
                </c:pt>
                <c:pt idx="18">
                  <c:v>-0.67204339800000001</c:v>
                </c:pt>
                <c:pt idx="19">
                  <c:v>-0.74312140900000001</c:v>
                </c:pt>
                <c:pt idx="20">
                  <c:v>-0.92392503099999979</c:v>
                </c:pt>
                <c:pt idx="21">
                  <c:v>-0.96152631499999996</c:v>
                </c:pt>
                <c:pt idx="22">
                  <c:v>-1.1509028400000001</c:v>
                </c:pt>
                <c:pt idx="23">
                  <c:v>-1.3873318870000002</c:v>
                </c:pt>
                <c:pt idx="24">
                  <c:v>-1.3593504169999999</c:v>
                </c:pt>
                <c:pt idx="25">
                  <c:v>-1.3032497530000002</c:v>
                </c:pt>
                <c:pt idx="26">
                  <c:v>-1.3102818360000001</c:v>
                </c:pt>
                <c:pt idx="27">
                  <c:v>-1.4422091639999999</c:v>
                </c:pt>
                <c:pt idx="28">
                  <c:v>-1.5961020230000003</c:v>
                </c:pt>
                <c:pt idx="29">
                  <c:v>-1.8264125350000002</c:v>
                </c:pt>
                <c:pt idx="30">
                  <c:v>-1.724736976</c:v>
                </c:pt>
                <c:pt idx="31">
                  <c:v>-1.8827860200000002</c:v>
                </c:pt>
                <c:pt idx="32">
                  <c:v>-2.0051017689999999</c:v>
                </c:pt>
                <c:pt idx="33">
                  <c:v>-1.890439062</c:v>
                </c:pt>
                <c:pt idx="34">
                  <c:v>-2.0770719510000002</c:v>
                </c:pt>
                <c:pt idx="35">
                  <c:v>-1.952154256</c:v>
                </c:pt>
                <c:pt idx="36">
                  <c:v>-2.0113999380000003</c:v>
                </c:pt>
                <c:pt idx="37">
                  <c:v>-1.9705656780000003</c:v>
                </c:pt>
                <c:pt idx="38">
                  <c:v>-1.9077888390000002</c:v>
                </c:pt>
                <c:pt idx="39">
                  <c:v>-1.813460251</c:v>
                </c:pt>
                <c:pt idx="40">
                  <c:v>-1.7350282429999999</c:v>
                </c:pt>
                <c:pt idx="41">
                  <c:v>-1.7729078110000001</c:v>
                </c:pt>
                <c:pt idx="42">
                  <c:v>-1.9749737510000003</c:v>
                </c:pt>
                <c:pt idx="43">
                  <c:v>-1.8878149070000001</c:v>
                </c:pt>
                <c:pt idx="44">
                  <c:v>-1.7625148310000003</c:v>
                </c:pt>
                <c:pt idx="45">
                  <c:v>-1.7421234459999999</c:v>
                </c:pt>
                <c:pt idx="46">
                  <c:v>-1.6292360980000002</c:v>
                </c:pt>
                <c:pt idx="47">
                  <c:v>-1.576829907</c:v>
                </c:pt>
                <c:pt idx="48">
                  <c:v>-1.712969932</c:v>
                </c:pt>
                <c:pt idx="49">
                  <c:v>-1.7065405770000002</c:v>
                </c:pt>
                <c:pt idx="50">
                  <c:v>-2.1038389670000002</c:v>
                </c:pt>
                <c:pt idx="51">
                  <c:v>-1.925241749</c:v>
                </c:pt>
                <c:pt idx="52">
                  <c:v>-2.039176855</c:v>
                </c:pt>
                <c:pt idx="53">
                  <c:v>-2.0624683560000001</c:v>
                </c:pt>
                <c:pt idx="54">
                  <c:v>-2.0392753030000002</c:v>
                </c:pt>
                <c:pt idx="55">
                  <c:v>-2.0409992830000001</c:v>
                </c:pt>
                <c:pt idx="56">
                  <c:v>-2.0633025279999999</c:v>
                </c:pt>
                <c:pt idx="57">
                  <c:v>-1.6446809600000001</c:v>
                </c:pt>
                <c:pt idx="58">
                  <c:v>-1.688129854</c:v>
                </c:pt>
                <c:pt idx="59">
                  <c:v>-1.6658616560000001</c:v>
                </c:pt>
                <c:pt idx="60">
                  <c:v>-1.4221642860000001</c:v>
                </c:pt>
                <c:pt idx="61">
                  <c:v>-1.0342808719999999</c:v>
                </c:pt>
                <c:pt idx="62">
                  <c:v>-0.75866785000000014</c:v>
                </c:pt>
                <c:pt idx="63">
                  <c:v>-0.70219541099999994</c:v>
                </c:pt>
                <c:pt idx="64">
                  <c:v>-0.52269848699999977</c:v>
                </c:pt>
                <c:pt idx="65">
                  <c:v>-0.42030025199999993</c:v>
                </c:pt>
                <c:pt idx="66">
                  <c:v>-0.2494563609999999</c:v>
                </c:pt>
                <c:pt idx="67">
                  <c:v>-0.18555197100000004</c:v>
                </c:pt>
                <c:pt idx="68">
                  <c:v>-0.39127402500000008</c:v>
                </c:pt>
                <c:pt idx="69">
                  <c:v>-0.36687881699999997</c:v>
                </c:pt>
                <c:pt idx="70">
                  <c:v>-0.34948777300000006</c:v>
                </c:pt>
                <c:pt idx="71">
                  <c:v>-0.32982841399999985</c:v>
                </c:pt>
                <c:pt idx="72">
                  <c:v>-0.3083273740000001</c:v>
                </c:pt>
                <c:pt idx="73">
                  <c:v>-0.28535547199999983</c:v>
                </c:pt>
                <c:pt idx="74">
                  <c:v>-0.26123447299999997</c:v>
                </c:pt>
                <c:pt idx="75">
                  <c:v>-0.23624298399999982</c:v>
                </c:pt>
                <c:pt idx="76">
                  <c:v>-0.21062161599999984</c:v>
                </c:pt>
                <c:pt idx="77">
                  <c:v>-0.18457750600000006</c:v>
                </c:pt>
                <c:pt idx="78">
                  <c:v>-0.15828830999999988</c:v>
                </c:pt>
                <c:pt idx="79">
                  <c:v>-0.13190571900000003</c:v>
                </c:pt>
                <c:pt idx="80">
                  <c:v>-0.10555857699999993</c:v>
                </c:pt>
                <c:pt idx="81">
                  <c:v>-7.935563499999998E-2</c:v>
                </c:pt>
                <c:pt idx="82">
                  <c:v>-5.3388007999999987E-2</c:v>
                </c:pt>
                <c:pt idx="83">
                  <c:v>-2.7731348999999961E-2</c:v>
                </c:pt>
                <c:pt idx="84">
                  <c:v>-2.4477899999999497E-3</c:v>
                </c:pt>
                <c:pt idx="85">
                  <c:v>2.2412337999999976E-2</c:v>
                </c:pt>
                <c:pt idx="86">
                  <c:v>4.6808966999999924E-2</c:v>
                </c:pt>
                <c:pt idx="87">
                  <c:v>7.0710930000000061E-2</c:v>
                </c:pt>
                <c:pt idx="88">
                  <c:v>9.4094749000000033E-2</c:v>
                </c:pt>
                <c:pt idx="89">
                  <c:v>0.11694355700000014</c:v>
                </c:pt>
                <c:pt idx="90">
                  <c:v>0.13924614400000002</c:v>
                </c:pt>
                <c:pt idx="91">
                  <c:v>0.16099611599999997</c:v>
                </c:pt>
                <c:pt idx="92">
                  <c:v>0.18219114700000005</c:v>
                </c:pt>
                <c:pt idx="93">
                  <c:v>0.20283232299999987</c:v>
                </c:pt>
                <c:pt idx="94">
                  <c:v>0.22292356899999999</c:v>
                </c:pt>
                <c:pt idx="95">
                  <c:v>0.242471141</c:v>
                </c:pt>
                <c:pt idx="96">
                  <c:v>0.26148318900000012</c:v>
                </c:pt>
                <c:pt idx="97">
                  <c:v>0.2799693740000001</c:v>
                </c:pt>
                <c:pt idx="98">
                  <c:v>0.29794053600000014</c:v>
                </c:pt>
                <c:pt idx="99">
                  <c:v>0.31540841499999994</c:v>
                </c:pt>
                <c:pt idx="100">
                  <c:v>0.33238540099999991</c:v>
                </c:pt>
                <c:pt idx="101">
                  <c:v>0.3488843330000001</c:v>
                </c:pt>
                <c:pt idx="102">
                  <c:v>0.36491832000000002</c:v>
                </c:pt>
                <c:pt idx="103">
                  <c:v>0.38050060000000008</c:v>
                </c:pt>
                <c:pt idx="104">
                  <c:v>0.39564441100000003</c:v>
                </c:pt>
                <c:pt idx="105">
                  <c:v>0.41036290200000003</c:v>
                </c:pt>
                <c:pt idx="106">
                  <c:v>0.424669042</c:v>
                </c:pt>
                <c:pt idx="107">
                  <c:v>0.43857556400000008</c:v>
                </c:pt>
                <c:pt idx="108">
                  <c:v>0.45209491099999999</c:v>
                </c:pt>
                <c:pt idx="109">
                  <c:v>0.46523920100000005</c:v>
                </c:pt>
                <c:pt idx="110">
                  <c:v>0.47802019900000003</c:v>
                </c:pt>
                <c:pt idx="111">
                  <c:v>0.49044929500000001</c:v>
                </c:pt>
                <c:pt idx="112">
                  <c:v>0.50253750100000005</c:v>
                </c:pt>
                <c:pt idx="113">
                  <c:v>0.51429543700000002</c:v>
                </c:pt>
                <c:pt idx="114">
                  <c:v>0.52573333800000011</c:v>
                </c:pt>
                <c:pt idx="115">
                  <c:v>0.53686105500000003</c:v>
                </c:pt>
                <c:pt idx="116">
                  <c:v>0.54768806000000014</c:v>
                </c:pt>
                <c:pt idx="117">
                  <c:v>0.55822346000000012</c:v>
                </c:pt>
                <c:pt idx="118">
                  <c:v>0.56847600700000001</c:v>
                </c:pt>
                <c:pt idx="119">
                  <c:v>0.57845410799999997</c:v>
                </c:pt>
                <c:pt idx="120">
                  <c:v>0.58816584599999999</c:v>
                </c:pt>
                <c:pt idx="121">
                  <c:v>0.59761898400000002</c:v>
                </c:pt>
                <c:pt idx="122">
                  <c:v>0.60682099</c:v>
                </c:pt>
                <c:pt idx="123">
                  <c:v>0.61577904499999991</c:v>
                </c:pt>
                <c:pt idx="124">
                  <c:v>0.62450006000000002</c:v>
                </c:pt>
                <c:pt idx="125">
                  <c:v>0.63299068800000013</c:v>
                </c:pt>
                <c:pt idx="126">
                  <c:v>0.64125734100000009</c:v>
                </c:pt>
                <c:pt idx="127">
                  <c:v>0.64930620100000003</c:v>
                </c:pt>
                <c:pt idx="128">
                  <c:v>0.6571432330000001</c:v>
                </c:pt>
                <c:pt idx="129">
                  <c:v>0.66477419399999993</c:v>
                </c:pt>
                <c:pt idx="130">
                  <c:v>0.87065278000000002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C0-794B-A6DB-0D8A21D3E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3.5"/>
          <c:min val="-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r*(%, annual percentage rate)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gaps'!$H$2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gaps'!$H$3:$H$262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8-4A9D-A230-90D249C4739D}"/>
            </c:ext>
          </c:extLst>
        </c:ser>
        <c:ser>
          <c:idx val="1"/>
          <c:order val="1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8-4A9D-A230-90D249C4739D}"/>
            </c:ext>
          </c:extLst>
        </c:ser>
        <c:ser>
          <c:idx val="2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8-4A9D-A230-90D249C4739D}"/>
            </c:ext>
          </c:extLst>
        </c:ser>
        <c:ser>
          <c:idx val="3"/>
          <c:order val="3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48-4A9D-A230-90D249C4739D}"/>
            </c:ext>
          </c:extLst>
        </c:ser>
        <c:ser>
          <c:idx val="5"/>
          <c:order val="5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4"/>
          <c:order val="4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-0.76566034900592994</c:v>
                </c:pt>
                <c:pt idx="9">
                  <c:v>-0.67171316636650991</c:v>
                </c:pt>
                <c:pt idx="10">
                  <c:v>-0.36656656885467021</c:v>
                </c:pt>
                <c:pt idx="11">
                  <c:v>-0.44121195973399008</c:v>
                </c:pt>
                <c:pt idx="12">
                  <c:v>0.1494895181916096</c:v>
                </c:pt>
                <c:pt idx="13">
                  <c:v>0.59109609403004981</c:v>
                </c:pt>
                <c:pt idx="14">
                  <c:v>0.90621718789881012</c:v>
                </c:pt>
                <c:pt idx="15">
                  <c:v>0.72707675605076982</c:v>
                </c:pt>
                <c:pt idx="16">
                  <c:v>0.94844117543413997</c:v>
                </c:pt>
                <c:pt idx="17">
                  <c:v>0.69921939220427998</c:v>
                </c:pt>
                <c:pt idx="18">
                  <c:v>0.59466214032705</c:v>
                </c:pt>
                <c:pt idx="19">
                  <c:v>8.1491809684495209E-3</c:v>
                </c:pt>
                <c:pt idx="20">
                  <c:v>-0.47864818875456994</c:v>
                </c:pt>
                <c:pt idx="21">
                  <c:v>-0.80275701437780045</c:v>
                </c:pt>
                <c:pt idx="22">
                  <c:v>-0.79623613297011975</c:v>
                </c:pt>
                <c:pt idx="23">
                  <c:v>-0.64160963382902025</c:v>
                </c:pt>
                <c:pt idx="24">
                  <c:v>-0.36421300520188016</c:v>
                </c:pt>
                <c:pt idx="25">
                  <c:v>-5.7626051620900398E-3</c:v>
                </c:pt>
                <c:pt idx="26">
                  <c:v>-0.12294368884596008</c:v>
                </c:pt>
                <c:pt idx="27">
                  <c:v>0.2417115397450198</c:v>
                </c:pt>
                <c:pt idx="28">
                  <c:v>0.17609406433141039</c:v>
                </c:pt>
                <c:pt idx="29">
                  <c:v>-1.1764359020079773E-2</c:v>
                </c:pt>
                <c:pt idx="30">
                  <c:v>-3.5944339424849758E-2</c:v>
                </c:pt>
                <c:pt idx="31">
                  <c:v>-0.34617400322400993</c:v>
                </c:pt>
                <c:pt idx="32">
                  <c:v>-0.3699762667440698</c:v>
                </c:pt>
                <c:pt idx="33">
                  <c:v>8.8369378652259911E-2</c:v>
                </c:pt>
                <c:pt idx="34">
                  <c:v>3.3295701247459952E-2</c:v>
                </c:pt>
                <c:pt idx="35">
                  <c:v>-0.30938454298082974</c:v>
                </c:pt>
                <c:pt idx="36">
                  <c:v>-3.4601876975210111E-2</c:v>
                </c:pt>
                <c:pt idx="37">
                  <c:v>0.53781673328788049</c:v>
                </c:pt>
                <c:pt idx="38">
                  <c:v>1.1610851868043497</c:v>
                </c:pt>
                <c:pt idx="39">
                  <c:v>1.1098484868434806</c:v>
                </c:pt>
                <c:pt idx="40">
                  <c:v>1.3743071129110103</c:v>
                </c:pt>
                <c:pt idx="41">
                  <c:v>1.1350838075907896</c:v>
                </c:pt>
                <c:pt idx="42">
                  <c:v>1.3342923211268696</c:v>
                </c:pt>
                <c:pt idx="43">
                  <c:v>1.5169458400386002</c:v>
                </c:pt>
                <c:pt idx="44">
                  <c:v>2.2040863710596001</c:v>
                </c:pt>
                <c:pt idx="45">
                  <c:v>2.4700490876643508</c:v>
                </c:pt>
                <c:pt idx="46">
                  <c:v>2.3618988351991099</c:v>
                </c:pt>
                <c:pt idx="47">
                  <c:v>1.8462565836546894</c:v>
                </c:pt>
                <c:pt idx="48">
                  <c:v>1.9102194378172692</c:v>
                </c:pt>
                <c:pt idx="49">
                  <c:v>1.6684802823245102</c:v>
                </c:pt>
                <c:pt idx="50">
                  <c:v>1.5155006690672499</c:v>
                </c:pt>
                <c:pt idx="51">
                  <c:v>1.1626936459134507</c:v>
                </c:pt>
                <c:pt idx="52">
                  <c:v>1.2098188632147702</c:v>
                </c:pt>
                <c:pt idx="53">
                  <c:v>1.3050716716480304</c:v>
                </c:pt>
                <c:pt idx="54">
                  <c:v>1.4270465124560499</c:v>
                </c:pt>
                <c:pt idx="55">
                  <c:v>1.14787028965244</c:v>
                </c:pt>
                <c:pt idx="56">
                  <c:v>1.0299142649556696</c:v>
                </c:pt>
                <c:pt idx="57">
                  <c:v>0.71587633357350988</c:v>
                </c:pt>
                <c:pt idx="58">
                  <c:v>0.67519274958770925</c:v>
                </c:pt>
                <c:pt idx="59">
                  <c:v>0.72471860078902051</c:v>
                </c:pt>
                <c:pt idx="60">
                  <c:v>0.58598650939256025</c:v>
                </c:pt>
                <c:pt idx="61">
                  <c:v>0.39091087935103008</c:v>
                </c:pt>
                <c:pt idx="62">
                  <c:v>0.17437878912336924</c:v>
                </c:pt>
                <c:pt idx="63">
                  <c:v>0.31930456288939002</c:v>
                </c:pt>
                <c:pt idx="64">
                  <c:v>-3.5884433367120216E-2</c:v>
                </c:pt>
                <c:pt idx="65">
                  <c:v>-8.0361305358329638E-2</c:v>
                </c:pt>
                <c:pt idx="66">
                  <c:v>-2.1372708618559777E-2</c:v>
                </c:pt>
                <c:pt idx="67">
                  <c:v>7.7632810785519979E-2</c:v>
                </c:pt>
                <c:pt idx="68">
                  <c:v>1.4499760092280489E-2</c:v>
                </c:pt>
                <c:pt idx="69">
                  <c:v>1.9169060777500135E-2</c:v>
                </c:pt>
                <c:pt idx="70">
                  <c:v>-2.7618122388719968E-2</c:v>
                </c:pt>
                <c:pt idx="71">
                  <c:v>-0.39840304626113987</c:v>
                </c:pt>
                <c:pt idx="72">
                  <c:v>-0.47212883858879984</c:v>
                </c:pt>
                <c:pt idx="73">
                  <c:v>-0.19504789267948031</c:v>
                </c:pt>
                <c:pt idx="74">
                  <c:v>-0.10162874233256947</c:v>
                </c:pt>
                <c:pt idx="75">
                  <c:v>0.25714451827461016</c:v>
                </c:pt>
                <c:pt idx="76">
                  <c:v>0.38182611680866074</c:v>
                </c:pt>
                <c:pt idx="77">
                  <c:v>0.62042872385922987</c:v>
                </c:pt>
                <c:pt idx="78">
                  <c:v>0.84241267565163014</c:v>
                </c:pt>
                <c:pt idx="79">
                  <c:v>0.91874786860354973</c:v>
                </c:pt>
                <c:pt idx="80">
                  <c:v>0.94807520851627025</c:v>
                </c:pt>
                <c:pt idx="81">
                  <c:v>1.0222976072507608</c:v>
                </c:pt>
                <c:pt idx="82">
                  <c:v>1.2183483479302506</c:v>
                </c:pt>
                <c:pt idx="83">
                  <c:v>1.2642538262561605</c:v>
                </c:pt>
                <c:pt idx="84">
                  <c:v>1.0556599453355107</c:v>
                </c:pt>
                <c:pt idx="85">
                  <c:v>1.0830711275945299</c:v>
                </c:pt>
                <c:pt idx="86">
                  <c:v>1.2414913825106</c:v>
                </c:pt>
                <c:pt idx="87">
                  <c:v>1.38312531622854</c:v>
                </c:pt>
                <c:pt idx="88">
                  <c:v>1.6536468986862607</c:v>
                </c:pt>
                <c:pt idx="89">
                  <c:v>2.1443586024771895</c:v>
                </c:pt>
                <c:pt idx="90">
                  <c:v>2.0615092420466201</c:v>
                </c:pt>
                <c:pt idx="91">
                  <c:v>1.8082022613812603</c:v>
                </c:pt>
                <c:pt idx="92">
                  <c:v>1.3078384630611701</c:v>
                </c:pt>
                <c:pt idx="93">
                  <c:v>0.94448283750557005</c:v>
                </c:pt>
                <c:pt idx="94">
                  <c:v>0.74423977602052016</c:v>
                </c:pt>
                <c:pt idx="95">
                  <c:v>0.46587703266094005</c:v>
                </c:pt>
                <c:pt idx="96">
                  <c:v>0.22707340506266993</c:v>
                </c:pt>
                <c:pt idx="97">
                  <c:v>0.20115547767853981</c:v>
                </c:pt>
                <c:pt idx="98">
                  <c:v>0.12384290404465981</c:v>
                </c:pt>
                <c:pt idx="99">
                  <c:v>0.50437318564100053</c:v>
                </c:pt>
                <c:pt idx="100">
                  <c:v>0.60274541174669993</c:v>
                </c:pt>
                <c:pt idx="101">
                  <c:v>0.44678956376658974</c:v>
                </c:pt>
                <c:pt idx="102">
                  <c:v>0.41169140920817959</c:v>
                </c:pt>
                <c:pt idx="103">
                  <c:v>0.26853645119730007</c:v>
                </c:pt>
                <c:pt idx="104">
                  <c:v>-8.5223869166030308E-2</c:v>
                </c:pt>
                <c:pt idx="105">
                  <c:v>2.2103539620740076E-2</c:v>
                </c:pt>
                <c:pt idx="106">
                  <c:v>4.9136392385800143E-3</c:v>
                </c:pt>
                <c:pt idx="107">
                  <c:v>8.9187069638470007E-2</c:v>
                </c:pt>
                <c:pt idx="108">
                  <c:v>-0.11704886714632989</c:v>
                </c:pt>
                <c:pt idx="109">
                  <c:v>8.0843218518489746E-2</c:v>
                </c:pt>
                <c:pt idx="110">
                  <c:v>6.2761252867769901E-2</c:v>
                </c:pt>
                <c:pt idx="111">
                  <c:v>0.10332539627956017</c:v>
                </c:pt>
                <c:pt idx="112">
                  <c:v>0.15757530338120995</c:v>
                </c:pt>
                <c:pt idx="113">
                  <c:v>-3.8679764766249791E-2</c:v>
                </c:pt>
                <c:pt idx="114">
                  <c:v>-0.22387217420343997</c:v>
                </c:pt>
                <c:pt idx="115">
                  <c:v>-0.32621071285673997</c:v>
                </c:pt>
                <c:pt idx="116">
                  <c:v>-0.33978076849265992</c:v>
                </c:pt>
                <c:pt idx="117">
                  <c:v>-0.18314653573966</c:v>
                </c:pt>
                <c:pt idx="118">
                  <c:v>0.11121634607291009</c:v>
                </c:pt>
                <c:pt idx="119">
                  <c:v>0.23384518874210003</c:v>
                </c:pt>
                <c:pt idx="120">
                  <c:v>0.56876744875162988</c:v>
                </c:pt>
                <c:pt idx="121">
                  <c:v>0.6545008652694202</c:v>
                </c:pt>
                <c:pt idx="122">
                  <c:v>0.56843343064311003</c:v>
                </c:pt>
                <c:pt idx="123">
                  <c:v>0.44390178520393997</c:v>
                </c:pt>
                <c:pt idx="124">
                  <c:v>0.38961949558309006</c:v>
                </c:pt>
                <c:pt idx="125">
                  <c:v>9.6211560776789939E-2</c:v>
                </c:pt>
                <c:pt idx="126">
                  <c:v>-0.50139002399092991</c:v>
                </c:pt>
                <c:pt idx="127">
                  <c:v>-0.59404593071075995</c:v>
                </c:pt>
                <c:pt idx="128">
                  <c:v>-0.49353203891821007</c:v>
                </c:pt>
                <c:pt idx="129">
                  <c:v>-0.35587723145687988</c:v>
                </c:pt>
                <c:pt idx="130">
                  <c:v>-0.21526275579715004</c:v>
                </c:pt>
                <c:pt idx="131">
                  <c:v>7.5719483715429026E-2</c:v>
                </c:pt>
                <c:pt idx="132">
                  <c:v>0.11823385136571607</c:v>
                </c:pt>
                <c:pt idx="133">
                  <c:v>-6.7816815018498011E-2</c:v>
                </c:pt>
                <c:pt idx="134">
                  <c:v>-0.22468280561268295</c:v>
                </c:pt>
                <c:pt idx="135">
                  <c:v>-0.3312948875297359</c:v>
                </c:pt>
                <c:pt idx="136">
                  <c:v>-0.49073196337830804</c:v>
                </c:pt>
                <c:pt idx="137">
                  <c:v>-0.40763416388288287</c:v>
                </c:pt>
                <c:pt idx="138">
                  <c:v>-0.14756729623044196</c:v>
                </c:pt>
                <c:pt idx="139">
                  <c:v>0.16357627099513494</c:v>
                </c:pt>
                <c:pt idx="140">
                  <c:v>0.24408003698709896</c:v>
                </c:pt>
                <c:pt idx="141">
                  <c:v>0.72662961733417508</c:v>
                </c:pt>
                <c:pt idx="142">
                  <c:v>1.021304146516514</c:v>
                </c:pt>
                <c:pt idx="143">
                  <c:v>1.0778792102819039</c:v>
                </c:pt>
                <c:pt idx="144">
                  <c:v>1.1892732798090839</c:v>
                </c:pt>
                <c:pt idx="145">
                  <c:v>1.2909020366689519</c:v>
                </c:pt>
                <c:pt idx="146">
                  <c:v>1.4475064006642331</c:v>
                </c:pt>
                <c:pt idx="147">
                  <c:v>1.6285822383724291</c:v>
                </c:pt>
                <c:pt idx="148">
                  <c:v>2.1502695397343805</c:v>
                </c:pt>
                <c:pt idx="149">
                  <c:v>2.2763086650160069</c:v>
                </c:pt>
                <c:pt idx="150">
                  <c:v>2.5485110545287859</c:v>
                </c:pt>
                <c:pt idx="151">
                  <c:v>2.51545318366645</c:v>
                </c:pt>
                <c:pt idx="152">
                  <c:v>2.9264355725792282</c:v>
                </c:pt>
                <c:pt idx="153">
                  <c:v>3.0338264720426329</c:v>
                </c:pt>
                <c:pt idx="154">
                  <c:v>2.3126706652444122</c:v>
                </c:pt>
                <c:pt idx="155">
                  <c:v>2.9181803588362651</c:v>
                </c:pt>
                <c:pt idx="156">
                  <c:v>2.5812006681587243</c:v>
                </c:pt>
                <c:pt idx="157">
                  <c:v>2.4461408210194042</c:v>
                </c:pt>
                <c:pt idx="158">
                  <c:v>2.8126238780103998</c:v>
                </c:pt>
                <c:pt idx="159">
                  <c:v>2.3857838620841507</c:v>
                </c:pt>
                <c:pt idx="160">
                  <c:v>1.7527562871967501</c:v>
                </c:pt>
                <c:pt idx="161">
                  <c:v>2.0947585996749658</c:v>
                </c:pt>
                <c:pt idx="162">
                  <c:v>2.8327015773374069</c:v>
                </c:pt>
                <c:pt idx="163">
                  <c:v>3.841777636979737</c:v>
                </c:pt>
                <c:pt idx="164">
                  <c:v>4.6667825048971254</c:v>
                </c:pt>
                <c:pt idx="165">
                  <c:v>2.439674689369304</c:v>
                </c:pt>
                <c:pt idx="166">
                  <c:v>1.1225676373151621</c:v>
                </c:pt>
                <c:pt idx="167">
                  <c:v>0.6524000495626856</c:v>
                </c:pt>
                <c:pt idx="168">
                  <c:v>0.33062093614469107</c:v>
                </c:pt>
                <c:pt idx="169">
                  <c:v>-0.14113825262443302</c:v>
                </c:pt>
                <c:pt idx="170">
                  <c:v>4.8742039832800899E-3</c:v>
                </c:pt>
                <c:pt idx="171">
                  <c:v>0.31434830961099203</c:v>
                </c:pt>
                <c:pt idx="172">
                  <c:v>0.10232661887399996</c:v>
                </c:pt>
                <c:pt idx="173">
                  <c:v>0.4342651056808351</c:v>
                </c:pt>
                <c:pt idx="174">
                  <c:v>0.49736438815565909</c:v>
                </c:pt>
                <c:pt idx="175">
                  <c:v>0.54974169387216609</c:v>
                </c:pt>
                <c:pt idx="176">
                  <c:v>0.66838291196614497</c:v>
                </c:pt>
                <c:pt idx="177">
                  <c:v>0.16206004161659981</c:v>
                </c:pt>
                <c:pt idx="178">
                  <c:v>0.16165291124411985</c:v>
                </c:pt>
                <c:pt idx="179">
                  <c:v>2.4585025193460064E-2</c:v>
                </c:pt>
                <c:pt idx="180">
                  <c:v>-0.17634967682375002</c:v>
                </c:pt>
                <c:pt idx="181">
                  <c:v>1.0001469186819989E-2</c:v>
                </c:pt>
                <c:pt idx="182">
                  <c:v>-0.58168538648040991</c:v>
                </c:pt>
                <c:pt idx="183">
                  <c:v>-0.89875138070729998</c:v>
                </c:pt>
                <c:pt idx="184">
                  <c:v>-0.98473002504285012</c:v>
                </c:pt>
                <c:pt idx="185">
                  <c:v>-1.1397603534644001</c:v>
                </c:pt>
                <c:pt idx="186">
                  <c:v>-0.9558393558171201</c:v>
                </c:pt>
                <c:pt idx="187">
                  <c:v>-0.87798289995426004</c:v>
                </c:pt>
                <c:pt idx="188">
                  <c:v>-0.95011423284355012</c:v>
                </c:pt>
                <c:pt idx="189">
                  <c:v>-0.58774930610959975</c:v>
                </c:pt>
                <c:pt idx="190">
                  <c:v>-0.79961842715436005</c:v>
                </c:pt>
                <c:pt idx="191">
                  <c:v>-0.86121363429369002</c:v>
                </c:pt>
                <c:pt idx="192">
                  <c:v>-0.95412034157491998</c:v>
                </c:pt>
                <c:pt idx="193">
                  <c:v>-1.0926565876985999</c:v>
                </c:pt>
                <c:pt idx="194">
                  <c:v>-1.1843598759020799</c:v>
                </c:pt>
                <c:pt idx="195">
                  <c:v>-0.99413666600868988</c:v>
                </c:pt>
                <c:pt idx="196">
                  <c:v>-1.3518896634685902</c:v>
                </c:pt>
                <c:pt idx="197">
                  <c:v>-1.38088131339241</c:v>
                </c:pt>
                <c:pt idx="198">
                  <c:v>-1.4604412738932</c:v>
                </c:pt>
                <c:pt idx="199">
                  <c:v>-1.4166672452613298</c:v>
                </c:pt>
                <c:pt idx="200">
                  <c:v>-1.4451877051520001</c:v>
                </c:pt>
                <c:pt idx="201">
                  <c:v>-1.31219864936965</c:v>
                </c:pt>
                <c:pt idx="202">
                  <c:v>-1.43381308525275</c:v>
                </c:pt>
                <c:pt idx="203">
                  <c:v>-1.2056094333351701</c:v>
                </c:pt>
                <c:pt idx="204">
                  <c:v>-1.4760593749477502</c:v>
                </c:pt>
                <c:pt idx="205">
                  <c:v>-1.4623334594028898</c:v>
                </c:pt>
                <c:pt idx="206">
                  <c:v>-1.4741969658064502</c:v>
                </c:pt>
                <c:pt idx="207">
                  <c:v>-1.4228152626926001</c:v>
                </c:pt>
                <c:pt idx="208">
                  <c:v>-1.069138313620092</c:v>
                </c:pt>
                <c:pt idx="209">
                  <c:v>-0.94290198346587906</c:v>
                </c:pt>
                <c:pt idx="210">
                  <c:v>-0.47998869892825702</c:v>
                </c:pt>
                <c:pt idx="211">
                  <c:v>-0.36915384179779204</c:v>
                </c:pt>
                <c:pt idx="212">
                  <c:v>-0.132932061205702</c:v>
                </c:pt>
                <c:pt idx="213">
                  <c:v>7.0180901651768823E-2</c:v>
                </c:pt>
                <c:pt idx="214">
                  <c:v>0.16168595568696481</c:v>
                </c:pt>
                <c:pt idx="215">
                  <c:v>0.37792009328846898</c:v>
                </c:pt>
                <c:pt idx="216">
                  <c:v>0.48832026107857501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48-4A9D-A230-90D249C4739D}"/>
            </c:ext>
          </c:extLst>
        </c:ser>
        <c:ser>
          <c:idx val="6"/>
          <c:order val="6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-0.13635791384202012</c:v>
                </c:pt>
                <c:pt idx="9">
                  <c:v>-5.3438119200990286E-2</c:v>
                </c:pt>
                <c:pt idx="10">
                  <c:v>0.31605833483342005</c:v>
                </c:pt>
                <c:pt idx="11">
                  <c:v>0.25239082589131989</c:v>
                </c:pt>
                <c:pt idx="12">
                  <c:v>0.9087501630035697</c:v>
                </c:pt>
                <c:pt idx="13">
                  <c:v>1.3897117733259003</c:v>
                </c:pt>
                <c:pt idx="14">
                  <c:v>1.6871737313628694</c:v>
                </c:pt>
                <c:pt idx="15">
                  <c:v>1.5250578553477903</c:v>
                </c:pt>
                <c:pt idx="16">
                  <c:v>1.7280719902595605</c:v>
                </c:pt>
                <c:pt idx="17">
                  <c:v>1.4952490111474903</c:v>
                </c:pt>
                <c:pt idx="18">
                  <c:v>1.3983597366256193</c:v>
                </c:pt>
                <c:pt idx="19">
                  <c:v>0.76251979899084965</c:v>
                </c:pt>
                <c:pt idx="20">
                  <c:v>0.18973600892166997</c:v>
                </c:pt>
                <c:pt idx="21">
                  <c:v>-0.14181229641251969</c:v>
                </c:pt>
                <c:pt idx="22">
                  <c:v>-0.12601792920938992</c:v>
                </c:pt>
                <c:pt idx="23">
                  <c:v>4.2319033030589814E-2</c:v>
                </c:pt>
                <c:pt idx="24">
                  <c:v>0.40732077213907036</c:v>
                </c:pt>
                <c:pt idx="25">
                  <c:v>0.78292479510110002</c:v>
                </c:pt>
                <c:pt idx="26">
                  <c:v>0.6268281239354101</c:v>
                </c:pt>
                <c:pt idx="27">
                  <c:v>1.0518205925101505</c:v>
                </c:pt>
                <c:pt idx="28">
                  <c:v>0.92715389184989938</c:v>
                </c:pt>
                <c:pt idx="29">
                  <c:v>0.71792538957672036</c:v>
                </c:pt>
                <c:pt idx="30">
                  <c:v>0.6852689815587798</c:v>
                </c:pt>
                <c:pt idx="31">
                  <c:v>0.34147711305730954</c:v>
                </c:pt>
                <c:pt idx="32">
                  <c:v>0.28511205939188944</c:v>
                </c:pt>
                <c:pt idx="33">
                  <c:v>0.74548932817206026</c:v>
                </c:pt>
                <c:pt idx="34">
                  <c:v>0.62194925204545015</c:v>
                </c:pt>
                <c:pt idx="35">
                  <c:v>0.19975593636233935</c:v>
                </c:pt>
                <c:pt idx="36">
                  <c:v>0.47923620042351978</c:v>
                </c:pt>
                <c:pt idx="37">
                  <c:v>1.0972541309250401</c:v>
                </c:pt>
                <c:pt idx="38">
                  <c:v>1.6873585085210507</c:v>
                </c:pt>
                <c:pt idx="39">
                  <c:v>1.5914561562288201</c:v>
                </c:pt>
                <c:pt idx="40">
                  <c:v>1.9073150553907503</c:v>
                </c:pt>
                <c:pt idx="41">
                  <c:v>1.5607322521959102</c:v>
                </c:pt>
                <c:pt idx="42">
                  <c:v>1.7461721298400796</c:v>
                </c:pt>
                <c:pt idx="43">
                  <c:v>1.9390086531083401</c:v>
                </c:pt>
                <c:pt idx="44">
                  <c:v>2.6621433777875003</c:v>
                </c:pt>
                <c:pt idx="45">
                  <c:v>2.9411812489277391</c:v>
                </c:pt>
                <c:pt idx="46">
                  <c:v>2.8145526772672795</c:v>
                </c:pt>
                <c:pt idx="47">
                  <c:v>2.291299959460269</c:v>
                </c:pt>
                <c:pt idx="48">
                  <c:v>2.3754272475182798</c:v>
                </c:pt>
                <c:pt idx="49">
                  <c:v>2.1072388310561703</c:v>
                </c:pt>
                <c:pt idx="50">
                  <c:v>1.9249543979267001</c:v>
                </c:pt>
                <c:pt idx="51">
                  <c:v>1.5562680115069298</c:v>
                </c:pt>
                <c:pt idx="52">
                  <c:v>1.5889943087992</c:v>
                </c:pt>
                <c:pt idx="53">
                  <c:v>1.7164930141895196</c:v>
                </c:pt>
                <c:pt idx="54">
                  <c:v>1.8251381014630894</c:v>
                </c:pt>
                <c:pt idx="55">
                  <c:v>1.50953758299688</c:v>
                </c:pt>
                <c:pt idx="56">
                  <c:v>1.4147797052257696</c:v>
                </c:pt>
                <c:pt idx="57">
                  <c:v>1.0528208043051297</c:v>
                </c:pt>
                <c:pt idx="58">
                  <c:v>0.97087921386249043</c:v>
                </c:pt>
                <c:pt idx="59">
                  <c:v>0.99669484004934006</c:v>
                </c:pt>
                <c:pt idx="60">
                  <c:v>0.87592348579052004</c:v>
                </c:pt>
                <c:pt idx="61">
                  <c:v>0.66198492097780015</c:v>
                </c:pt>
                <c:pt idx="62">
                  <c:v>0.44005191020977996</c:v>
                </c:pt>
                <c:pt idx="63">
                  <c:v>0.61714177437673001</c:v>
                </c:pt>
                <c:pt idx="64">
                  <c:v>0.20344735766451993</c:v>
                </c:pt>
                <c:pt idx="65">
                  <c:v>0.16423663279267942</c:v>
                </c:pt>
                <c:pt idx="66">
                  <c:v>0.1871912947791996</c:v>
                </c:pt>
                <c:pt idx="67">
                  <c:v>0.27866068154371959</c:v>
                </c:pt>
                <c:pt idx="68">
                  <c:v>0.18254856470622016</c:v>
                </c:pt>
                <c:pt idx="69">
                  <c:v>0.22779157594039035</c:v>
                </c:pt>
                <c:pt idx="70">
                  <c:v>0.21060965182479041</c:v>
                </c:pt>
                <c:pt idx="71">
                  <c:v>-0.14739579358885013</c:v>
                </c:pt>
                <c:pt idx="72">
                  <c:v>-0.20974797352748986</c:v>
                </c:pt>
                <c:pt idx="73">
                  <c:v>8.7374402031059617E-2</c:v>
                </c:pt>
                <c:pt idx="74">
                  <c:v>0.21913740883483968</c:v>
                </c:pt>
                <c:pt idx="75">
                  <c:v>0.60421585789133925</c:v>
                </c:pt>
                <c:pt idx="76">
                  <c:v>0.72249315252609048</c:v>
                </c:pt>
                <c:pt idx="77">
                  <c:v>0.96219844036022018</c:v>
                </c:pt>
                <c:pt idx="78">
                  <c:v>1.2277690337347806</c:v>
                </c:pt>
                <c:pt idx="79">
                  <c:v>1.3161432290955295</c:v>
                </c:pt>
                <c:pt idx="80">
                  <c:v>1.3304806309191894</c:v>
                </c:pt>
                <c:pt idx="81">
                  <c:v>1.3921679521954395</c:v>
                </c:pt>
                <c:pt idx="82">
                  <c:v>1.5677344606787802</c:v>
                </c:pt>
                <c:pt idx="83">
                  <c:v>1.5913157555109896</c:v>
                </c:pt>
                <c:pt idx="84">
                  <c:v>1.3008965475403302</c:v>
                </c:pt>
                <c:pt idx="85">
                  <c:v>1.3320671284365497</c:v>
                </c:pt>
                <c:pt idx="86">
                  <c:v>1.4563396365310401</c:v>
                </c:pt>
                <c:pt idx="87">
                  <c:v>1.5805067077077695</c:v>
                </c:pt>
                <c:pt idx="88">
                  <c:v>1.8414796013830204</c:v>
                </c:pt>
                <c:pt idx="89">
                  <c:v>2.3338251291296599</c:v>
                </c:pt>
                <c:pt idx="90">
                  <c:v>2.2045646464163395</c:v>
                </c:pt>
                <c:pt idx="91">
                  <c:v>1.98582105152179</c:v>
                </c:pt>
                <c:pt idx="92">
                  <c:v>1.4210134354253006</c:v>
                </c:pt>
                <c:pt idx="93">
                  <c:v>1.0349238751259797</c:v>
                </c:pt>
                <c:pt idx="94">
                  <c:v>0.81391676456652995</c:v>
                </c:pt>
                <c:pt idx="95">
                  <c:v>0.53112782524285995</c:v>
                </c:pt>
                <c:pt idx="96">
                  <c:v>0.29787891769791974</c:v>
                </c:pt>
                <c:pt idx="97">
                  <c:v>0.2863410385643701</c:v>
                </c:pt>
                <c:pt idx="98">
                  <c:v>0.24195223374944996</c:v>
                </c:pt>
                <c:pt idx="99">
                  <c:v>0.63724438307767972</c:v>
                </c:pt>
                <c:pt idx="100">
                  <c:v>0.72580546874454965</c:v>
                </c:pt>
                <c:pt idx="101">
                  <c:v>0.56716892954248976</c:v>
                </c:pt>
                <c:pt idx="102">
                  <c:v>0.51840899435157972</c:v>
                </c:pt>
                <c:pt idx="103">
                  <c:v>0.32242712178830013</c:v>
                </c:pt>
                <c:pt idx="104">
                  <c:v>-3.8303314216630024E-2</c:v>
                </c:pt>
                <c:pt idx="105">
                  <c:v>3.3037860459169899E-2</c:v>
                </c:pt>
                <c:pt idx="106">
                  <c:v>-2.447872422279973E-2</c:v>
                </c:pt>
                <c:pt idx="107">
                  <c:v>3.5197198058499968E-2</c:v>
                </c:pt>
                <c:pt idx="108">
                  <c:v>-0.15896256640832007</c:v>
                </c:pt>
                <c:pt idx="109">
                  <c:v>4.2549095095089751E-2</c:v>
                </c:pt>
                <c:pt idx="110">
                  <c:v>2.5470565410630197E-2</c:v>
                </c:pt>
                <c:pt idx="111">
                  <c:v>7.7105086191110006E-2</c:v>
                </c:pt>
                <c:pt idx="112">
                  <c:v>0.13258694105442004</c:v>
                </c:pt>
                <c:pt idx="113">
                  <c:v>-0.12218802142140994</c:v>
                </c:pt>
                <c:pt idx="114">
                  <c:v>-0.32888251233091004</c:v>
                </c:pt>
                <c:pt idx="115">
                  <c:v>-0.41930856881449996</c:v>
                </c:pt>
                <c:pt idx="116">
                  <c:v>-0.46336413748403005</c:v>
                </c:pt>
                <c:pt idx="117">
                  <c:v>-0.30121738512194995</c:v>
                </c:pt>
                <c:pt idx="118">
                  <c:v>5.6729390400600543E-3</c:v>
                </c:pt>
                <c:pt idx="119">
                  <c:v>0.10844714796326005</c:v>
                </c:pt>
                <c:pt idx="120">
                  <c:v>0.42032489469936984</c:v>
                </c:pt>
                <c:pt idx="121">
                  <c:v>0.47935898813544986</c:v>
                </c:pt>
                <c:pt idx="122">
                  <c:v>0.31890419841957018</c:v>
                </c:pt>
                <c:pt idx="123">
                  <c:v>0.14886830738516998</c:v>
                </c:pt>
                <c:pt idx="124">
                  <c:v>6.5424059135879897E-2</c:v>
                </c:pt>
                <c:pt idx="125">
                  <c:v>-0.28282901064635002</c:v>
                </c:pt>
                <c:pt idx="126">
                  <c:v>-0.95136113075251005</c:v>
                </c:pt>
                <c:pt idx="127">
                  <c:v>-0.98736775558210987</c:v>
                </c:pt>
                <c:pt idx="128">
                  <c:v>-0.88171296548995981</c:v>
                </c:pt>
                <c:pt idx="129">
                  <c:v>-0.75713648918636012</c:v>
                </c:pt>
                <c:pt idx="130">
                  <c:v>-0.63241173244294202</c:v>
                </c:pt>
                <c:pt idx="131">
                  <c:v>-0.30216912763075809</c:v>
                </c:pt>
                <c:pt idx="132">
                  <c:v>-0.232298641521129</c:v>
                </c:pt>
                <c:pt idx="133">
                  <c:v>-0.46668806837327803</c:v>
                </c:pt>
                <c:pt idx="134">
                  <c:v>-0.62425153593319005</c:v>
                </c:pt>
                <c:pt idx="135">
                  <c:v>-0.78451671298376202</c:v>
                </c:pt>
                <c:pt idx="136">
                  <c:v>-0.98018355703475601</c:v>
                </c:pt>
                <c:pt idx="137">
                  <c:v>-0.92654958658598707</c:v>
                </c:pt>
                <c:pt idx="138">
                  <c:v>-0.69944890234202894</c:v>
                </c:pt>
                <c:pt idx="139">
                  <c:v>-0.40357980337006605</c:v>
                </c:pt>
                <c:pt idx="140">
                  <c:v>-0.37596636471448003</c:v>
                </c:pt>
                <c:pt idx="141">
                  <c:v>0.11470317603873198</c:v>
                </c:pt>
                <c:pt idx="142">
                  <c:v>0.39291020828852896</c:v>
                </c:pt>
                <c:pt idx="143">
                  <c:v>0.40054922136852206</c:v>
                </c:pt>
                <c:pt idx="144">
                  <c:v>0.47875845601046196</c:v>
                </c:pt>
                <c:pt idx="145">
                  <c:v>0.52614491389109608</c:v>
                </c:pt>
                <c:pt idx="146">
                  <c:v>0.62299885265652299</c:v>
                </c:pt>
                <c:pt idx="147">
                  <c:v>0.77624062388406601</c:v>
                </c:pt>
                <c:pt idx="148">
                  <c:v>1.204378232143936</c:v>
                </c:pt>
                <c:pt idx="149">
                  <c:v>1.2391851641203919</c:v>
                </c:pt>
                <c:pt idx="150">
                  <c:v>1.375833392560839</c:v>
                </c:pt>
                <c:pt idx="151">
                  <c:v>1.156112697945775</c:v>
                </c:pt>
                <c:pt idx="152">
                  <c:v>1.4702298810668379</c:v>
                </c:pt>
                <c:pt idx="153">
                  <c:v>1.349884036144132</c:v>
                </c:pt>
                <c:pt idx="154">
                  <c:v>8.1483577744629887E-3</c:v>
                </c:pt>
                <c:pt idx="155">
                  <c:v>-4.3448523948005024E-2</c:v>
                </c:pt>
                <c:pt idx="156">
                  <c:v>-0.19210280564852</c:v>
                </c:pt>
                <c:pt idx="157">
                  <c:v>-0.11209713963058099</c:v>
                </c:pt>
                <c:pt idx="158">
                  <c:v>1.3869064422445981E-2</c:v>
                </c:pt>
                <c:pt idx="159">
                  <c:v>-3.3449383199036953E-2</c:v>
                </c:pt>
                <c:pt idx="160">
                  <c:v>-0.32751487922366596</c:v>
                </c:pt>
                <c:pt idx="161">
                  <c:v>-0.27735954315794942</c:v>
                </c:pt>
                <c:pt idx="162">
                  <c:v>-0.25112029027137217</c:v>
                </c:pt>
                <c:pt idx="163">
                  <c:v>-0.31761659828392208</c:v>
                </c:pt>
                <c:pt idx="164">
                  <c:v>-0.32943950862951898</c:v>
                </c:pt>
                <c:pt idx="165">
                  <c:v>-0.69697188290467105</c:v>
                </c:pt>
                <c:pt idx="166">
                  <c:v>-0.9579721988220129</c:v>
                </c:pt>
                <c:pt idx="167">
                  <c:v>-0.99253068909452913</c:v>
                </c:pt>
                <c:pt idx="168">
                  <c:v>-0.98610130268833296</c:v>
                </c:pt>
                <c:pt idx="169">
                  <c:v>-0.94706043784562299</c:v>
                </c:pt>
                <c:pt idx="170">
                  <c:v>-0.88170085751324445</c:v>
                </c:pt>
                <c:pt idx="171">
                  <c:v>-0.60260286758734305</c:v>
                </c:pt>
                <c:pt idx="172">
                  <c:v>-0.72096702284344216</c:v>
                </c:pt>
                <c:pt idx="173">
                  <c:v>-0.6441526950872567</c:v>
                </c:pt>
                <c:pt idx="174">
                  <c:v>-0.46711005387099902</c:v>
                </c:pt>
                <c:pt idx="175">
                  <c:v>-0.26670970624330104</c:v>
                </c:pt>
                <c:pt idx="176">
                  <c:v>-0.11116320315931505</c:v>
                </c:pt>
                <c:pt idx="177">
                  <c:v>-0.37395784824727896</c:v>
                </c:pt>
                <c:pt idx="178">
                  <c:v>-0.26965700942326487</c:v>
                </c:pt>
                <c:pt idx="179">
                  <c:v>-0.25706651288874993</c:v>
                </c:pt>
                <c:pt idx="180">
                  <c:v>-0.50550531230340989</c:v>
                </c:pt>
                <c:pt idx="181">
                  <c:v>-0.10092122595609987</c:v>
                </c:pt>
                <c:pt idx="182">
                  <c:v>-0.50880074526409791</c:v>
                </c:pt>
                <c:pt idx="183">
                  <c:v>-0.47496195368422012</c:v>
                </c:pt>
                <c:pt idx="184">
                  <c:v>-0.42608945451591007</c:v>
                </c:pt>
                <c:pt idx="185">
                  <c:v>-0.578190086470598</c:v>
                </c:pt>
                <c:pt idx="186">
                  <c:v>-0.53851907511361496</c:v>
                </c:pt>
                <c:pt idx="187">
                  <c:v>-0.49290508531994004</c:v>
                </c:pt>
                <c:pt idx="188">
                  <c:v>-0.67757299922820602</c:v>
                </c:pt>
                <c:pt idx="189">
                  <c:v>-0.26328092914165002</c:v>
                </c:pt>
                <c:pt idx="190">
                  <c:v>-0.46139139633395909</c:v>
                </c:pt>
                <c:pt idx="191">
                  <c:v>-0.5808203795138851</c:v>
                </c:pt>
                <c:pt idx="192">
                  <c:v>-0.66621082307594404</c:v>
                </c:pt>
                <c:pt idx="193">
                  <c:v>-0.80264588676403992</c:v>
                </c:pt>
                <c:pt idx="194">
                  <c:v>-0.93486978959100786</c:v>
                </c:pt>
                <c:pt idx="195">
                  <c:v>-0.79649539643142087</c:v>
                </c:pt>
                <c:pt idx="196">
                  <c:v>-1.050081938316811</c:v>
                </c:pt>
                <c:pt idx="197">
                  <c:v>-0.70812156588111796</c:v>
                </c:pt>
                <c:pt idx="198">
                  <c:v>-1.0671358848891832</c:v>
                </c:pt>
                <c:pt idx="199">
                  <c:v>-0.91974816894872491</c:v>
                </c:pt>
                <c:pt idx="200">
                  <c:v>-0.90562505382120695</c:v>
                </c:pt>
                <c:pt idx="201">
                  <c:v>-0.60086887354184992</c:v>
                </c:pt>
                <c:pt idx="202">
                  <c:v>-0.60221905956100996</c:v>
                </c:pt>
                <c:pt idx="203">
                  <c:v>-0.35273329968550993</c:v>
                </c:pt>
                <c:pt idx="204">
                  <c:v>-0.65092224586353986</c:v>
                </c:pt>
                <c:pt idx="205">
                  <c:v>-0.65993176159539302</c:v>
                </c:pt>
                <c:pt idx="206">
                  <c:v>-0.58267988652773006</c:v>
                </c:pt>
                <c:pt idx="207">
                  <c:v>-0.58051185109648196</c:v>
                </c:pt>
                <c:pt idx="208">
                  <c:v>-0.53642453590761408</c:v>
                </c:pt>
                <c:pt idx="209">
                  <c:v>-0.61561761573443963</c:v>
                </c:pt>
                <c:pt idx="210">
                  <c:v>-0.22407513984817917</c:v>
                </c:pt>
                <c:pt idx="211">
                  <c:v>-0.17695609426934961</c:v>
                </c:pt>
                <c:pt idx="212">
                  <c:v>1.5245198381700076E-3</c:v>
                </c:pt>
                <c:pt idx="213">
                  <c:v>0.15447457795718705</c:v>
                </c:pt>
                <c:pt idx="214">
                  <c:v>0.23754990107625995</c:v>
                </c:pt>
                <c:pt idx="215">
                  <c:v>0.43088598368318898</c:v>
                </c:pt>
                <c:pt idx="216">
                  <c:v>0.561737053056241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38672"/>
        <c:axId val="994188448"/>
      </c:lineChart>
      <c:dateAx>
        <c:axId val="1774547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</c:dateAx>
      <c:valAx>
        <c:axId val="17745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47792"/>
        <c:crosses val="autoZero"/>
        <c:crossBetween val="between"/>
      </c:valAx>
      <c:valAx>
        <c:axId val="994188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8672"/>
        <c:crosses val="max"/>
        <c:crossBetween val="between"/>
      </c:valAx>
      <c:dateAx>
        <c:axId val="17745386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9418844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gaps'!$H$2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gaps'!$H$3:$H$262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0-492F-84B3-B22E20227A33}"/>
            </c:ext>
          </c:extLst>
        </c:ser>
        <c:ser>
          <c:idx val="1"/>
          <c:order val="1"/>
          <c:tx>
            <c:strRef>
              <c:f>'Chart 2 - Real rate gaps'!$K$2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gaps'!$K$3:$K$262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0-492F-84B3-B22E20227A33}"/>
            </c:ext>
          </c:extLst>
        </c:ser>
        <c:ser>
          <c:idx val="2"/>
          <c:order val="2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0-492F-84B3-B22E20227A33}"/>
            </c:ext>
          </c:extLst>
        </c:ser>
        <c:ser>
          <c:idx val="3"/>
          <c:order val="3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0-492F-84B3-B22E20227A33}"/>
            </c:ext>
          </c:extLst>
        </c:ser>
        <c:ser>
          <c:idx val="4"/>
          <c:order val="4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0-492F-84B3-B22E20227A33}"/>
            </c:ext>
          </c:extLst>
        </c:ser>
        <c:ser>
          <c:idx val="5"/>
          <c:order val="5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-0.76566034900592994</c:v>
                </c:pt>
                <c:pt idx="9">
                  <c:v>-0.67171316636650991</c:v>
                </c:pt>
                <c:pt idx="10">
                  <c:v>-0.36656656885467021</c:v>
                </c:pt>
                <c:pt idx="11">
                  <c:v>-0.44121195973399008</c:v>
                </c:pt>
                <c:pt idx="12">
                  <c:v>0.1494895181916096</c:v>
                </c:pt>
                <c:pt idx="13">
                  <c:v>0.59109609403004981</c:v>
                </c:pt>
                <c:pt idx="14">
                  <c:v>0.90621718789881012</c:v>
                </c:pt>
                <c:pt idx="15">
                  <c:v>0.72707675605076982</c:v>
                </c:pt>
                <c:pt idx="16">
                  <c:v>0.94844117543413997</c:v>
                </c:pt>
                <c:pt idx="17">
                  <c:v>0.69921939220427998</c:v>
                </c:pt>
                <c:pt idx="18">
                  <c:v>0.59466214032705</c:v>
                </c:pt>
                <c:pt idx="19">
                  <c:v>8.1491809684495209E-3</c:v>
                </c:pt>
                <c:pt idx="20">
                  <c:v>-0.47864818875456994</c:v>
                </c:pt>
                <c:pt idx="21">
                  <c:v>-0.80275701437780045</c:v>
                </c:pt>
                <c:pt idx="22">
                  <c:v>-0.79623613297011975</c:v>
                </c:pt>
                <c:pt idx="23">
                  <c:v>-0.64160963382902025</c:v>
                </c:pt>
                <c:pt idx="24">
                  <c:v>-0.36421300520188016</c:v>
                </c:pt>
                <c:pt idx="25">
                  <c:v>-5.7626051620900398E-3</c:v>
                </c:pt>
                <c:pt idx="26">
                  <c:v>-0.12294368884596008</c:v>
                </c:pt>
                <c:pt idx="27">
                  <c:v>0.2417115397450198</c:v>
                </c:pt>
                <c:pt idx="28">
                  <c:v>0.17609406433141039</c:v>
                </c:pt>
                <c:pt idx="29">
                  <c:v>-1.1764359020079773E-2</c:v>
                </c:pt>
                <c:pt idx="30">
                  <c:v>-3.5944339424849758E-2</c:v>
                </c:pt>
                <c:pt idx="31">
                  <c:v>-0.34617400322400993</c:v>
                </c:pt>
                <c:pt idx="32">
                  <c:v>-0.3699762667440698</c:v>
                </c:pt>
                <c:pt idx="33">
                  <c:v>8.8369378652259911E-2</c:v>
                </c:pt>
                <c:pt idx="34">
                  <c:v>3.3295701247459952E-2</c:v>
                </c:pt>
                <c:pt idx="35">
                  <c:v>-0.30938454298082974</c:v>
                </c:pt>
                <c:pt idx="36">
                  <c:v>-3.4601876975210111E-2</c:v>
                </c:pt>
                <c:pt idx="37">
                  <c:v>0.53781673328788049</c:v>
                </c:pt>
                <c:pt idx="38">
                  <c:v>1.1610851868043497</c:v>
                </c:pt>
                <c:pt idx="39">
                  <c:v>1.1098484868434806</c:v>
                </c:pt>
                <c:pt idx="40">
                  <c:v>1.3743071129110103</c:v>
                </c:pt>
                <c:pt idx="41">
                  <c:v>1.1350838075907896</c:v>
                </c:pt>
                <c:pt idx="42">
                  <c:v>1.3342923211268696</c:v>
                </c:pt>
                <c:pt idx="43">
                  <c:v>1.5169458400386002</c:v>
                </c:pt>
                <c:pt idx="44">
                  <c:v>2.2040863710596001</c:v>
                </c:pt>
                <c:pt idx="45">
                  <c:v>2.4700490876643508</c:v>
                </c:pt>
                <c:pt idx="46">
                  <c:v>2.3618988351991099</c:v>
                </c:pt>
                <c:pt idx="47">
                  <c:v>1.8462565836546894</c:v>
                </c:pt>
                <c:pt idx="48">
                  <c:v>1.9102194378172692</c:v>
                </c:pt>
                <c:pt idx="49">
                  <c:v>1.6684802823245102</c:v>
                </c:pt>
                <c:pt idx="50">
                  <c:v>1.5155006690672499</c:v>
                </c:pt>
                <c:pt idx="51">
                  <c:v>1.1626936459134507</c:v>
                </c:pt>
                <c:pt idx="52">
                  <c:v>1.2098188632147702</c:v>
                </c:pt>
                <c:pt idx="53">
                  <c:v>1.3050716716480304</c:v>
                </c:pt>
                <c:pt idx="54">
                  <c:v>1.4270465124560499</c:v>
                </c:pt>
                <c:pt idx="55">
                  <c:v>1.14787028965244</c:v>
                </c:pt>
                <c:pt idx="56">
                  <c:v>1.0299142649556696</c:v>
                </c:pt>
                <c:pt idx="57">
                  <c:v>0.71587633357350988</c:v>
                </c:pt>
                <c:pt idx="58">
                  <c:v>0.67519274958770925</c:v>
                </c:pt>
                <c:pt idx="59">
                  <c:v>0.72471860078902051</c:v>
                </c:pt>
                <c:pt idx="60">
                  <c:v>0.58598650939256025</c:v>
                </c:pt>
                <c:pt idx="61">
                  <c:v>0.39091087935103008</c:v>
                </c:pt>
                <c:pt idx="62">
                  <c:v>0.17437878912336924</c:v>
                </c:pt>
                <c:pt idx="63">
                  <c:v>0.31930456288939002</c:v>
                </c:pt>
                <c:pt idx="64">
                  <c:v>-3.5884433367120216E-2</c:v>
                </c:pt>
                <c:pt idx="65">
                  <c:v>-8.0361305358329638E-2</c:v>
                </c:pt>
                <c:pt idx="66">
                  <c:v>-2.1372708618559777E-2</c:v>
                </c:pt>
                <c:pt idx="67">
                  <c:v>7.7632810785519979E-2</c:v>
                </c:pt>
                <c:pt idx="68">
                  <c:v>1.4499760092280489E-2</c:v>
                </c:pt>
                <c:pt idx="69">
                  <c:v>1.9169060777500135E-2</c:v>
                </c:pt>
                <c:pt idx="70">
                  <c:v>-2.7618122388719968E-2</c:v>
                </c:pt>
                <c:pt idx="71">
                  <c:v>-0.39840304626113987</c:v>
                </c:pt>
                <c:pt idx="72">
                  <c:v>-0.47212883858879984</c:v>
                </c:pt>
                <c:pt idx="73">
                  <c:v>-0.19504789267948031</c:v>
                </c:pt>
                <c:pt idx="74">
                  <c:v>-0.10162874233256947</c:v>
                </c:pt>
                <c:pt idx="75">
                  <c:v>0.25714451827461016</c:v>
                </c:pt>
                <c:pt idx="76">
                  <c:v>0.38182611680866074</c:v>
                </c:pt>
                <c:pt idx="77">
                  <c:v>0.62042872385922987</c:v>
                </c:pt>
                <c:pt idx="78">
                  <c:v>0.84241267565163014</c:v>
                </c:pt>
                <c:pt idx="79">
                  <c:v>0.91874786860354973</c:v>
                </c:pt>
                <c:pt idx="80">
                  <c:v>0.94807520851627025</c:v>
                </c:pt>
                <c:pt idx="81">
                  <c:v>1.0222976072507608</c:v>
                </c:pt>
                <c:pt idx="82">
                  <c:v>1.2183483479302506</c:v>
                </c:pt>
                <c:pt idx="83">
                  <c:v>1.2642538262561605</c:v>
                </c:pt>
                <c:pt idx="84">
                  <c:v>1.0556599453355107</c:v>
                </c:pt>
                <c:pt idx="85">
                  <c:v>1.0830711275945299</c:v>
                </c:pt>
                <c:pt idx="86">
                  <c:v>1.2414913825106</c:v>
                </c:pt>
                <c:pt idx="87">
                  <c:v>1.38312531622854</c:v>
                </c:pt>
                <c:pt idx="88">
                  <c:v>1.6536468986862607</c:v>
                </c:pt>
                <c:pt idx="89">
                  <c:v>2.1443586024771895</c:v>
                </c:pt>
                <c:pt idx="90">
                  <c:v>2.0615092420466201</c:v>
                </c:pt>
                <c:pt idx="91">
                  <c:v>1.8082022613812603</c:v>
                </c:pt>
                <c:pt idx="92">
                  <c:v>1.3078384630611701</c:v>
                </c:pt>
                <c:pt idx="93">
                  <c:v>0.94448283750557005</c:v>
                </c:pt>
                <c:pt idx="94">
                  <c:v>0.74423977602052016</c:v>
                </c:pt>
                <c:pt idx="95">
                  <c:v>0.46587703266094005</c:v>
                </c:pt>
                <c:pt idx="96">
                  <c:v>0.22707340506266993</c:v>
                </c:pt>
                <c:pt idx="97">
                  <c:v>0.20115547767853981</c:v>
                </c:pt>
                <c:pt idx="98">
                  <c:v>0.12384290404465981</c:v>
                </c:pt>
                <c:pt idx="99">
                  <c:v>0.50437318564100053</c:v>
                </c:pt>
                <c:pt idx="100">
                  <c:v>0.60274541174669993</c:v>
                </c:pt>
                <c:pt idx="101">
                  <c:v>0.44678956376658974</c:v>
                </c:pt>
                <c:pt idx="102">
                  <c:v>0.41169140920817959</c:v>
                </c:pt>
                <c:pt idx="103">
                  <c:v>0.26853645119730007</c:v>
                </c:pt>
                <c:pt idx="104">
                  <c:v>-8.5223869166030308E-2</c:v>
                </c:pt>
                <c:pt idx="105">
                  <c:v>2.2103539620740076E-2</c:v>
                </c:pt>
                <c:pt idx="106">
                  <c:v>4.9136392385800143E-3</c:v>
                </c:pt>
                <c:pt idx="107">
                  <c:v>8.9187069638470007E-2</c:v>
                </c:pt>
                <c:pt idx="108">
                  <c:v>-0.11704886714632989</c:v>
                </c:pt>
                <c:pt idx="109">
                  <c:v>8.0843218518489746E-2</c:v>
                </c:pt>
                <c:pt idx="110">
                  <c:v>6.2761252867769901E-2</c:v>
                </c:pt>
                <c:pt idx="111">
                  <c:v>0.10332539627956017</c:v>
                </c:pt>
                <c:pt idx="112">
                  <c:v>0.15757530338120995</c:v>
                </c:pt>
                <c:pt idx="113">
                  <c:v>-3.8679764766249791E-2</c:v>
                </c:pt>
                <c:pt idx="114">
                  <c:v>-0.22387217420343997</c:v>
                </c:pt>
                <c:pt idx="115">
                  <c:v>-0.32621071285673997</c:v>
                </c:pt>
                <c:pt idx="116">
                  <c:v>-0.33978076849265992</c:v>
                </c:pt>
                <c:pt idx="117">
                  <c:v>-0.18314653573966</c:v>
                </c:pt>
                <c:pt idx="118">
                  <c:v>0.11121634607291009</c:v>
                </c:pt>
                <c:pt idx="119">
                  <c:v>0.23384518874210003</c:v>
                </c:pt>
                <c:pt idx="120">
                  <c:v>0.56876744875162988</c:v>
                </c:pt>
                <c:pt idx="121">
                  <c:v>0.6545008652694202</c:v>
                </c:pt>
                <c:pt idx="122">
                  <c:v>0.56843343064311003</c:v>
                </c:pt>
                <c:pt idx="123">
                  <c:v>0.44390178520393997</c:v>
                </c:pt>
                <c:pt idx="124">
                  <c:v>0.38961949558309006</c:v>
                </c:pt>
                <c:pt idx="125">
                  <c:v>9.6211560776789939E-2</c:v>
                </c:pt>
                <c:pt idx="126">
                  <c:v>-0.50139002399092991</c:v>
                </c:pt>
                <c:pt idx="127">
                  <c:v>-0.59404593071075995</c:v>
                </c:pt>
                <c:pt idx="128">
                  <c:v>-0.49353203891821007</c:v>
                </c:pt>
                <c:pt idx="129">
                  <c:v>-0.35587723145687988</c:v>
                </c:pt>
                <c:pt idx="130">
                  <c:v>-0.21526275579715004</c:v>
                </c:pt>
                <c:pt idx="131">
                  <c:v>7.5719483715429026E-2</c:v>
                </c:pt>
                <c:pt idx="132">
                  <c:v>0.11823385136571607</c:v>
                </c:pt>
                <c:pt idx="133">
                  <c:v>-6.7816815018498011E-2</c:v>
                </c:pt>
                <c:pt idx="134">
                  <c:v>-0.22468280561268295</c:v>
                </c:pt>
                <c:pt idx="135">
                  <c:v>-0.3312948875297359</c:v>
                </c:pt>
                <c:pt idx="136">
                  <c:v>-0.49073196337830804</c:v>
                </c:pt>
                <c:pt idx="137">
                  <c:v>-0.40763416388288287</c:v>
                </c:pt>
                <c:pt idx="138">
                  <c:v>-0.14756729623044196</c:v>
                </c:pt>
                <c:pt idx="139">
                  <c:v>0.16357627099513494</c:v>
                </c:pt>
                <c:pt idx="140">
                  <c:v>0.24408003698709896</c:v>
                </c:pt>
                <c:pt idx="141">
                  <c:v>0.72662961733417508</c:v>
                </c:pt>
                <c:pt idx="142">
                  <c:v>1.021304146516514</c:v>
                </c:pt>
                <c:pt idx="143">
                  <c:v>1.0778792102819039</c:v>
                </c:pt>
                <c:pt idx="144">
                  <c:v>1.1892732798090839</c:v>
                </c:pt>
                <c:pt idx="145">
                  <c:v>1.2909020366689519</c:v>
                </c:pt>
                <c:pt idx="146">
                  <c:v>1.4475064006642331</c:v>
                </c:pt>
                <c:pt idx="147">
                  <c:v>1.6285822383724291</c:v>
                </c:pt>
                <c:pt idx="148">
                  <c:v>2.1502695397343805</c:v>
                </c:pt>
                <c:pt idx="149">
                  <c:v>2.2763086650160069</c:v>
                </c:pt>
                <c:pt idx="150">
                  <c:v>2.5485110545287859</c:v>
                </c:pt>
                <c:pt idx="151">
                  <c:v>2.51545318366645</c:v>
                </c:pt>
                <c:pt idx="152">
                  <c:v>2.9264355725792282</c:v>
                </c:pt>
                <c:pt idx="153">
                  <c:v>3.0338264720426329</c:v>
                </c:pt>
                <c:pt idx="154">
                  <c:v>2.3126706652444122</c:v>
                </c:pt>
                <c:pt idx="155">
                  <c:v>2.9181803588362651</c:v>
                </c:pt>
                <c:pt idx="156">
                  <c:v>2.5812006681587243</c:v>
                </c:pt>
                <c:pt idx="157">
                  <c:v>2.4461408210194042</c:v>
                </c:pt>
                <c:pt idx="158">
                  <c:v>2.8126238780103998</c:v>
                </c:pt>
                <c:pt idx="159">
                  <c:v>2.3857838620841507</c:v>
                </c:pt>
                <c:pt idx="160">
                  <c:v>1.7527562871967501</c:v>
                </c:pt>
                <c:pt idx="161">
                  <c:v>2.0947585996749658</c:v>
                </c:pt>
                <c:pt idx="162">
                  <c:v>2.8327015773374069</c:v>
                </c:pt>
                <c:pt idx="163">
                  <c:v>3.841777636979737</c:v>
                </c:pt>
                <c:pt idx="164">
                  <c:v>4.6667825048971254</c:v>
                </c:pt>
                <c:pt idx="165">
                  <c:v>2.439674689369304</c:v>
                </c:pt>
                <c:pt idx="166">
                  <c:v>1.1225676373151621</c:v>
                </c:pt>
                <c:pt idx="167">
                  <c:v>0.6524000495626856</c:v>
                </c:pt>
                <c:pt idx="168">
                  <c:v>0.33062093614469107</c:v>
                </c:pt>
                <c:pt idx="169">
                  <c:v>-0.14113825262443302</c:v>
                </c:pt>
                <c:pt idx="170">
                  <c:v>4.8742039832800899E-3</c:v>
                </c:pt>
                <c:pt idx="171">
                  <c:v>0.31434830961099203</c:v>
                </c:pt>
                <c:pt idx="172">
                  <c:v>0.10232661887399996</c:v>
                </c:pt>
                <c:pt idx="173">
                  <c:v>0.4342651056808351</c:v>
                </c:pt>
                <c:pt idx="174">
                  <c:v>0.49736438815565909</c:v>
                </c:pt>
                <c:pt idx="175">
                  <c:v>0.54974169387216609</c:v>
                </c:pt>
                <c:pt idx="176">
                  <c:v>0.66838291196614497</c:v>
                </c:pt>
                <c:pt idx="177">
                  <c:v>0.16206004161659981</c:v>
                </c:pt>
                <c:pt idx="178">
                  <c:v>0.16165291124411985</c:v>
                </c:pt>
                <c:pt idx="179">
                  <c:v>2.4585025193460064E-2</c:v>
                </c:pt>
                <c:pt idx="180">
                  <c:v>-0.17634967682375002</c:v>
                </c:pt>
                <c:pt idx="181">
                  <c:v>1.0001469186819989E-2</c:v>
                </c:pt>
                <c:pt idx="182">
                  <c:v>-0.58168538648040991</c:v>
                </c:pt>
                <c:pt idx="183">
                  <c:v>-0.89875138070729998</c:v>
                </c:pt>
                <c:pt idx="184">
                  <c:v>-0.98473002504285012</c:v>
                </c:pt>
                <c:pt idx="185">
                  <c:v>-1.1397603534644001</c:v>
                </c:pt>
                <c:pt idx="186">
                  <c:v>-0.9558393558171201</c:v>
                </c:pt>
                <c:pt idx="187">
                  <c:v>-0.87798289995426004</c:v>
                </c:pt>
                <c:pt idx="188">
                  <c:v>-0.95011423284355012</c:v>
                </c:pt>
                <c:pt idx="189">
                  <c:v>-0.58774930610959975</c:v>
                </c:pt>
                <c:pt idx="190">
                  <c:v>-0.79961842715436005</c:v>
                </c:pt>
                <c:pt idx="191">
                  <c:v>-0.86121363429369002</c:v>
                </c:pt>
                <c:pt idx="192">
                  <c:v>-0.95412034157491998</c:v>
                </c:pt>
                <c:pt idx="193">
                  <c:v>-1.0926565876985999</c:v>
                </c:pt>
                <c:pt idx="194">
                  <c:v>-1.1843598759020799</c:v>
                </c:pt>
                <c:pt idx="195">
                  <c:v>-0.99413666600868988</c:v>
                </c:pt>
                <c:pt idx="196">
                  <c:v>-1.3518896634685902</c:v>
                </c:pt>
                <c:pt idx="197">
                  <c:v>-1.38088131339241</c:v>
                </c:pt>
                <c:pt idx="198">
                  <c:v>-1.4604412738932</c:v>
                </c:pt>
                <c:pt idx="199">
                  <c:v>-1.4166672452613298</c:v>
                </c:pt>
                <c:pt idx="200">
                  <c:v>-1.4451877051520001</c:v>
                </c:pt>
                <c:pt idx="201">
                  <c:v>-1.31219864936965</c:v>
                </c:pt>
                <c:pt idx="202">
                  <c:v>-1.43381308525275</c:v>
                </c:pt>
                <c:pt idx="203">
                  <c:v>-1.2056094333351701</c:v>
                </c:pt>
                <c:pt idx="204">
                  <c:v>-1.4760593749477502</c:v>
                </c:pt>
                <c:pt idx="205">
                  <c:v>-1.4623334594028898</c:v>
                </c:pt>
                <c:pt idx="206">
                  <c:v>-1.4741969658064502</c:v>
                </c:pt>
                <c:pt idx="207">
                  <c:v>-1.4228152626926001</c:v>
                </c:pt>
                <c:pt idx="208">
                  <c:v>-1.069138313620092</c:v>
                </c:pt>
                <c:pt idx="209">
                  <c:v>-0.94290198346587906</c:v>
                </c:pt>
                <c:pt idx="210">
                  <c:v>-0.47998869892825702</c:v>
                </c:pt>
                <c:pt idx="211">
                  <c:v>-0.36915384179779204</c:v>
                </c:pt>
                <c:pt idx="212">
                  <c:v>-0.132932061205702</c:v>
                </c:pt>
                <c:pt idx="213">
                  <c:v>7.0180901651768823E-2</c:v>
                </c:pt>
                <c:pt idx="214">
                  <c:v>0.16168595568696481</c:v>
                </c:pt>
                <c:pt idx="215">
                  <c:v>0.37792009328846898</c:v>
                </c:pt>
                <c:pt idx="216">
                  <c:v>0.48832026107857501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F0-492F-84B3-B22E20227A33}"/>
            </c:ext>
          </c:extLst>
        </c:ser>
        <c:ser>
          <c:idx val="6"/>
          <c:order val="6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F0-492F-84B3-B22E20227A33}"/>
            </c:ext>
          </c:extLst>
        </c:ser>
        <c:ser>
          <c:idx val="7"/>
          <c:order val="7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-0.13635791384202012</c:v>
                </c:pt>
                <c:pt idx="9">
                  <c:v>-5.3438119200990286E-2</c:v>
                </c:pt>
                <c:pt idx="10">
                  <c:v>0.31605833483342005</c:v>
                </c:pt>
                <c:pt idx="11">
                  <c:v>0.25239082589131989</c:v>
                </c:pt>
                <c:pt idx="12">
                  <c:v>0.9087501630035697</c:v>
                </c:pt>
                <c:pt idx="13">
                  <c:v>1.3897117733259003</c:v>
                </c:pt>
                <c:pt idx="14">
                  <c:v>1.6871737313628694</c:v>
                </c:pt>
                <c:pt idx="15">
                  <c:v>1.5250578553477903</c:v>
                </c:pt>
                <c:pt idx="16">
                  <c:v>1.7280719902595605</c:v>
                </c:pt>
                <c:pt idx="17">
                  <c:v>1.4952490111474903</c:v>
                </c:pt>
                <c:pt idx="18">
                  <c:v>1.3983597366256193</c:v>
                </c:pt>
                <c:pt idx="19">
                  <c:v>0.76251979899084965</c:v>
                </c:pt>
                <c:pt idx="20">
                  <c:v>0.18973600892166997</c:v>
                </c:pt>
                <c:pt idx="21">
                  <c:v>-0.14181229641251969</c:v>
                </c:pt>
                <c:pt idx="22">
                  <c:v>-0.12601792920938992</c:v>
                </c:pt>
                <c:pt idx="23">
                  <c:v>4.2319033030589814E-2</c:v>
                </c:pt>
                <c:pt idx="24">
                  <c:v>0.40732077213907036</c:v>
                </c:pt>
                <c:pt idx="25">
                  <c:v>0.78292479510110002</c:v>
                </c:pt>
                <c:pt idx="26">
                  <c:v>0.6268281239354101</c:v>
                </c:pt>
                <c:pt idx="27">
                  <c:v>1.0518205925101505</c:v>
                </c:pt>
                <c:pt idx="28">
                  <c:v>0.92715389184989938</c:v>
                </c:pt>
                <c:pt idx="29">
                  <c:v>0.71792538957672036</c:v>
                </c:pt>
                <c:pt idx="30">
                  <c:v>0.6852689815587798</c:v>
                </c:pt>
                <c:pt idx="31">
                  <c:v>0.34147711305730954</c:v>
                </c:pt>
                <c:pt idx="32">
                  <c:v>0.28511205939188944</c:v>
                </c:pt>
                <c:pt idx="33">
                  <c:v>0.74548932817206026</c:v>
                </c:pt>
                <c:pt idx="34">
                  <c:v>0.62194925204545015</c:v>
                </c:pt>
                <c:pt idx="35">
                  <c:v>0.19975593636233935</c:v>
                </c:pt>
                <c:pt idx="36">
                  <c:v>0.47923620042351978</c:v>
                </c:pt>
                <c:pt idx="37">
                  <c:v>1.0972541309250401</c:v>
                </c:pt>
                <c:pt idx="38">
                  <c:v>1.6873585085210507</c:v>
                </c:pt>
                <c:pt idx="39">
                  <c:v>1.5914561562288201</c:v>
                </c:pt>
                <c:pt idx="40">
                  <c:v>1.9073150553907503</c:v>
                </c:pt>
                <c:pt idx="41">
                  <c:v>1.5607322521959102</c:v>
                </c:pt>
                <c:pt idx="42">
                  <c:v>1.7461721298400796</c:v>
                </c:pt>
                <c:pt idx="43">
                  <c:v>1.9390086531083401</c:v>
                </c:pt>
                <c:pt idx="44">
                  <c:v>2.6621433777875003</c:v>
                </c:pt>
                <c:pt idx="45">
                  <c:v>2.9411812489277391</c:v>
                </c:pt>
                <c:pt idx="46">
                  <c:v>2.8145526772672795</c:v>
                </c:pt>
                <c:pt idx="47">
                  <c:v>2.291299959460269</c:v>
                </c:pt>
                <c:pt idx="48">
                  <c:v>2.3754272475182798</c:v>
                </c:pt>
                <c:pt idx="49">
                  <c:v>2.1072388310561703</c:v>
                </c:pt>
                <c:pt idx="50">
                  <c:v>1.9249543979267001</c:v>
                </c:pt>
                <c:pt idx="51">
                  <c:v>1.5562680115069298</c:v>
                </c:pt>
                <c:pt idx="52">
                  <c:v>1.5889943087992</c:v>
                </c:pt>
                <c:pt idx="53">
                  <c:v>1.7164930141895196</c:v>
                </c:pt>
                <c:pt idx="54">
                  <c:v>1.8251381014630894</c:v>
                </c:pt>
                <c:pt idx="55">
                  <c:v>1.50953758299688</c:v>
                </c:pt>
                <c:pt idx="56">
                  <c:v>1.4147797052257696</c:v>
                </c:pt>
                <c:pt idx="57">
                  <c:v>1.0528208043051297</c:v>
                </c:pt>
                <c:pt idx="58">
                  <c:v>0.97087921386249043</c:v>
                </c:pt>
                <c:pt idx="59">
                  <c:v>0.99669484004934006</c:v>
                </c:pt>
                <c:pt idx="60">
                  <c:v>0.87592348579052004</c:v>
                </c:pt>
                <c:pt idx="61">
                  <c:v>0.66198492097780015</c:v>
                </c:pt>
                <c:pt idx="62">
                  <c:v>0.44005191020977996</c:v>
                </c:pt>
                <c:pt idx="63">
                  <c:v>0.61714177437673001</c:v>
                </c:pt>
                <c:pt idx="64">
                  <c:v>0.20344735766451993</c:v>
                </c:pt>
                <c:pt idx="65">
                  <c:v>0.16423663279267942</c:v>
                </c:pt>
                <c:pt idx="66">
                  <c:v>0.1871912947791996</c:v>
                </c:pt>
                <c:pt idx="67">
                  <c:v>0.27866068154371959</c:v>
                </c:pt>
                <c:pt idx="68">
                  <c:v>0.18254856470622016</c:v>
                </c:pt>
                <c:pt idx="69">
                  <c:v>0.22779157594039035</c:v>
                </c:pt>
                <c:pt idx="70">
                  <c:v>0.21060965182479041</c:v>
                </c:pt>
                <c:pt idx="71">
                  <c:v>-0.14739579358885013</c:v>
                </c:pt>
                <c:pt idx="72">
                  <c:v>-0.20974797352748986</c:v>
                </c:pt>
                <c:pt idx="73">
                  <c:v>8.7374402031059617E-2</c:v>
                </c:pt>
                <c:pt idx="74">
                  <c:v>0.21913740883483968</c:v>
                </c:pt>
                <c:pt idx="75">
                  <c:v>0.60421585789133925</c:v>
                </c:pt>
                <c:pt idx="76">
                  <c:v>0.72249315252609048</c:v>
                </c:pt>
                <c:pt idx="77">
                  <c:v>0.96219844036022018</c:v>
                </c:pt>
                <c:pt idx="78">
                  <c:v>1.2277690337347806</c:v>
                </c:pt>
                <c:pt idx="79">
                  <c:v>1.3161432290955295</c:v>
                </c:pt>
                <c:pt idx="80">
                  <c:v>1.3304806309191894</c:v>
                </c:pt>
                <c:pt idx="81">
                  <c:v>1.3921679521954395</c:v>
                </c:pt>
                <c:pt idx="82">
                  <c:v>1.5677344606787802</c:v>
                </c:pt>
                <c:pt idx="83">
                  <c:v>1.5913157555109896</c:v>
                </c:pt>
                <c:pt idx="84">
                  <c:v>1.3008965475403302</c:v>
                </c:pt>
                <c:pt idx="85">
                  <c:v>1.3320671284365497</c:v>
                </c:pt>
                <c:pt idx="86">
                  <c:v>1.4563396365310401</c:v>
                </c:pt>
                <c:pt idx="87">
                  <c:v>1.5805067077077695</c:v>
                </c:pt>
                <c:pt idx="88">
                  <c:v>1.8414796013830204</c:v>
                </c:pt>
                <c:pt idx="89">
                  <c:v>2.3338251291296599</c:v>
                </c:pt>
                <c:pt idx="90">
                  <c:v>2.2045646464163395</c:v>
                </c:pt>
                <c:pt idx="91">
                  <c:v>1.98582105152179</c:v>
                </c:pt>
                <c:pt idx="92">
                  <c:v>1.4210134354253006</c:v>
                </c:pt>
                <c:pt idx="93">
                  <c:v>1.0349238751259797</c:v>
                </c:pt>
                <c:pt idx="94">
                  <c:v>0.81391676456652995</c:v>
                </c:pt>
                <c:pt idx="95">
                  <c:v>0.53112782524285995</c:v>
                </c:pt>
                <c:pt idx="96">
                  <c:v>0.29787891769791974</c:v>
                </c:pt>
                <c:pt idx="97">
                  <c:v>0.2863410385643701</c:v>
                </c:pt>
                <c:pt idx="98">
                  <c:v>0.24195223374944996</c:v>
                </c:pt>
                <c:pt idx="99">
                  <c:v>0.63724438307767972</c:v>
                </c:pt>
                <c:pt idx="100">
                  <c:v>0.72580546874454965</c:v>
                </c:pt>
                <c:pt idx="101">
                  <c:v>0.56716892954248976</c:v>
                </c:pt>
                <c:pt idx="102">
                  <c:v>0.51840899435157972</c:v>
                </c:pt>
                <c:pt idx="103">
                  <c:v>0.32242712178830013</c:v>
                </c:pt>
                <c:pt idx="104">
                  <c:v>-3.8303314216630024E-2</c:v>
                </c:pt>
                <c:pt idx="105">
                  <c:v>3.3037860459169899E-2</c:v>
                </c:pt>
                <c:pt idx="106">
                  <c:v>-2.447872422279973E-2</c:v>
                </c:pt>
                <c:pt idx="107">
                  <c:v>3.5197198058499968E-2</c:v>
                </c:pt>
                <c:pt idx="108">
                  <c:v>-0.15896256640832007</c:v>
                </c:pt>
                <c:pt idx="109">
                  <c:v>4.2549095095089751E-2</c:v>
                </c:pt>
                <c:pt idx="110">
                  <c:v>2.5470565410630197E-2</c:v>
                </c:pt>
                <c:pt idx="111">
                  <c:v>7.7105086191110006E-2</c:v>
                </c:pt>
                <c:pt idx="112">
                  <c:v>0.13258694105442004</c:v>
                </c:pt>
                <c:pt idx="113">
                  <c:v>-0.12218802142140994</c:v>
                </c:pt>
                <c:pt idx="114">
                  <c:v>-0.32888251233091004</c:v>
                </c:pt>
                <c:pt idx="115">
                  <c:v>-0.41930856881449996</c:v>
                </c:pt>
                <c:pt idx="116">
                  <c:v>-0.46336413748403005</c:v>
                </c:pt>
                <c:pt idx="117">
                  <c:v>-0.30121738512194995</c:v>
                </c:pt>
                <c:pt idx="118">
                  <c:v>5.6729390400600543E-3</c:v>
                </c:pt>
                <c:pt idx="119">
                  <c:v>0.10844714796326005</c:v>
                </c:pt>
                <c:pt idx="120">
                  <c:v>0.42032489469936984</c:v>
                </c:pt>
                <c:pt idx="121">
                  <c:v>0.47935898813544986</c:v>
                </c:pt>
                <c:pt idx="122">
                  <c:v>0.31890419841957018</c:v>
                </c:pt>
                <c:pt idx="123">
                  <c:v>0.14886830738516998</c:v>
                </c:pt>
                <c:pt idx="124">
                  <c:v>6.5424059135879897E-2</c:v>
                </c:pt>
                <c:pt idx="125">
                  <c:v>-0.28282901064635002</c:v>
                </c:pt>
                <c:pt idx="126">
                  <c:v>-0.95136113075251005</c:v>
                </c:pt>
                <c:pt idx="127">
                  <c:v>-0.98736775558210987</c:v>
                </c:pt>
                <c:pt idx="128">
                  <c:v>-0.88171296548995981</c:v>
                </c:pt>
                <c:pt idx="129">
                  <c:v>-0.75713648918636012</c:v>
                </c:pt>
                <c:pt idx="130">
                  <c:v>-0.63241173244294202</c:v>
                </c:pt>
                <c:pt idx="131">
                  <c:v>-0.30216912763075809</c:v>
                </c:pt>
                <c:pt idx="132">
                  <c:v>-0.232298641521129</c:v>
                </c:pt>
                <c:pt idx="133">
                  <c:v>-0.46668806837327803</c:v>
                </c:pt>
                <c:pt idx="134">
                  <c:v>-0.62425153593319005</c:v>
                </c:pt>
                <c:pt idx="135">
                  <c:v>-0.78451671298376202</c:v>
                </c:pt>
                <c:pt idx="136">
                  <c:v>-0.98018355703475601</c:v>
                </c:pt>
                <c:pt idx="137">
                  <c:v>-0.92654958658598707</c:v>
                </c:pt>
                <c:pt idx="138">
                  <c:v>-0.69944890234202894</c:v>
                </c:pt>
                <c:pt idx="139">
                  <c:v>-0.40357980337006605</c:v>
                </c:pt>
                <c:pt idx="140">
                  <c:v>-0.37596636471448003</c:v>
                </c:pt>
                <c:pt idx="141">
                  <c:v>0.11470317603873198</c:v>
                </c:pt>
                <c:pt idx="142">
                  <c:v>0.39291020828852896</c:v>
                </c:pt>
                <c:pt idx="143">
                  <c:v>0.40054922136852206</c:v>
                </c:pt>
                <c:pt idx="144">
                  <c:v>0.47875845601046196</c:v>
                </c:pt>
                <c:pt idx="145">
                  <c:v>0.52614491389109608</c:v>
                </c:pt>
                <c:pt idx="146">
                  <c:v>0.62299885265652299</c:v>
                </c:pt>
                <c:pt idx="147">
                  <c:v>0.77624062388406601</c:v>
                </c:pt>
                <c:pt idx="148">
                  <c:v>1.204378232143936</c:v>
                </c:pt>
                <c:pt idx="149">
                  <c:v>1.2391851641203919</c:v>
                </c:pt>
                <c:pt idx="150">
                  <c:v>1.375833392560839</c:v>
                </c:pt>
                <c:pt idx="151">
                  <c:v>1.156112697945775</c:v>
                </c:pt>
                <c:pt idx="152">
                  <c:v>1.4702298810668379</c:v>
                </c:pt>
                <c:pt idx="153">
                  <c:v>1.349884036144132</c:v>
                </c:pt>
                <c:pt idx="154">
                  <c:v>8.1483577744629887E-3</c:v>
                </c:pt>
                <c:pt idx="155">
                  <c:v>-4.3448523948005024E-2</c:v>
                </c:pt>
                <c:pt idx="156">
                  <c:v>-0.19210280564852</c:v>
                </c:pt>
                <c:pt idx="157">
                  <c:v>-0.11209713963058099</c:v>
                </c:pt>
                <c:pt idx="158">
                  <c:v>1.3869064422445981E-2</c:v>
                </c:pt>
                <c:pt idx="159">
                  <c:v>-3.3449383199036953E-2</c:v>
                </c:pt>
                <c:pt idx="160">
                  <c:v>-0.32751487922366596</c:v>
                </c:pt>
                <c:pt idx="161">
                  <c:v>-0.27735954315794942</c:v>
                </c:pt>
                <c:pt idx="162">
                  <c:v>-0.25112029027137217</c:v>
                </c:pt>
                <c:pt idx="163">
                  <c:v>-0.31761659828392208</c:v>
                </c:pt>
                <c:pt idx="164">
                  <c:v>-0.32943950862951898</c:v>
                </c:pt>
                <c:pt idx="165">
                  <c:v>-0.69697188290467105</c:v>
                </c:pt>
                <c:pt idx="166">
                  <c:v>-0.9579721988220129</c:v>
                </c:pt>
                <c:pt idx="167">
                  <c:v>-0.99253068909452913</c:v>
                </c:pt>
                <c:pt idx="168">
                  <c:v>-0.98610130268833296</c:v>
                </c:pt>
                <c:pt idx="169">
                  <c:v>-0.94706043784562299</c:v>
                </c:pt>
                <c:pt idx="170">
                  <c:v>-0.88170085751324445</c:v>
                </c:pt>
                <c:pt idx="171">
                  <c:v>-0.60260286758734305</c:v>
                </c:pt>
                <c:pt idx="172">
                  <c:v>-0.72096702284344216</c:v>
                </c:pt>
                <c:pt idx="173">
                  <c:v>-0.6441526950872567</c:v>
                </c:pt>
                <c:pt idx="174">
                  <c:v>-0.46711005387099902</c:v>
                </c:pt>
                <c:pt idx="175">
                  <c:v>-0.26670970624330104</c:v>
                </c:pt>
                <c:pt idx="176">
                  <c:v>-0.11116320315931505</c:v>
                </c:pt>
                <c:pt idx="177">
                  <c:v>-0.37395784824727896</c:v>
                </c:pt>
                <c:pt idx="178">
                  <c:v>-0.26965700942326487</c:v>
                </c:pt>
                <c:pt idx="179">
                  <c:v>-0.25706651288874993</c:v>
                </c:pt>
                <c:pt idx="180">
                  <c:v>-0.50550531230340989</c:v>
                </c:pt>
                <c:pt idx="181">
                  <c:v>-0.10092122595609987</c:v>
                </c:pt>
                <c:pt idx="182">
                  <c:v>-0.50880074526409791</c:v>
                </c:pt>
                <c:pt idx="183">
                  <c:v>-0.47496195368422012</c:v>
                </c:pt>
                <c:pt idx="184">
                  <c:v>-0.42608945451591007</c:v>
                </c:pt>
                <c:pt idx="185">
                  <c:v>-0.578190086470598</c:v>
                </c:pt>
                <c:pt idx="186">
                  <c:v>-0.53851907511361496</c:v>
                </c:pt>
                <c:pt idx="187">
                  <c:v>-0.49290508531994004</c:v>
                </c:pt>
                <c:pt idx="188">
                  <c:v>-0.67757299922820602</c:v>
                </c:pt>
                <c:pt idx="189">
                  <c:v>-0.26328092914165002</c:v>
                </c:pt>
                <c:pt idx="190">
                  <c:v>-0.46139139633395909</c:v>
                </c:pt>
                <c:pt idx="191">
                  <c:v>-0.5808203795138851</c:v>
                </c:pt>
                <c:pt idx="192">
                  <c:v>-0.66621082307594404</c:v>
                </c:pt>
                <c:pt idx="193">
                  <c:v>-0.80264588676403992</c:v>
                </c:pt>
                <c:pt idx="194">
                  <c:v>-0.93486978959100786</c:v>
                </c:pt>
                <c:pt idx="195">
                  <c:v>-0.79649539643142087</c:v>
                </c:pt>
                <c:pt idx="196">
                  <c:v>-1.050081938316811</c:v>
                </c:pt>
                <c:pt idx="197">
                  <c:v>-0.70812156588111796</c:v>
                </c:pt>
                <c:pt idx="198">
                  <c:v>-1.0671358848891832</c:v>
                </c:pt>
                <c:pt idx="199">
                  <c:v>-0.91974816894872491</c:v>
                </c:pt>
                <c:pt idx="200">
                  <c:v>-0.90562505382120695</c:v>
                </c:pt>
                <c:pt idx="201">
                  <c:v>-0.60086887354184992</c:v>
                </c:pt>
                <c:pt idx="202">
                  <c:v>-0.60221905956100996</c:v>
                </c:pt>
                <c:pt idx="203">
                  <c:v>-0.35273329968550993</c:v>
                </c:pt>
                <c:pt idx="204">
                  <c:v>-0.65092224586353986</c:v>
                </c:pt>
                <c:pt idx="205">
                  <c:v>-0.65993176159539302</c:v>
                </c:pt>
                <c:pt idx="206">
                  <c:v>-0.58267988652773006</c:v>
                </c:pt>
                <c:pt idx="207">
                  <c:v>-0.58051185109648196</c:v>
                </c:pt>
                <c:pt idx="208">
                  <c:v>-0.53642453590761408</c:v>
                </c:pt>
                <c:pt idx="209">
                  <c:v>-0.61561761573443963</c:v>
                </c:pt>
                <c:pt idx="210">
                  <c:v>-0.22407513984817917</c:v>
                </c:pt>
                <c:pt idx="211">
                  <c:v>-0.17695609426934961</c:v>
                </c:pt>
                <c:pt idx="212">
                  <c:v>1.5245198381700076E-3</c:v>
                </c:pt>
                <c:pt idx="213">
                  <c:v>0.15447457795718705</c:v>
                </c:pt>
                <c:pt idx="214">
                  <c:v>0.23754990107625995</c:v>
                </c:pt>
                <c:pt idx="215">
                  <c:v>0.43088598368318898</c:v>
                </c:pt>
                <c:pt idx="216">
                  <c:v>0.561737053056241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F0-492F-84B3-B22E2022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19280"/>
        <c:axId val="192618320"/>
      </c:lineChart>
      <c:dateAx>
        <c:axId val="19261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8320"/>
        <c:crosses val="autoZero"/>
        <c:auto val="1"/>
        <c:lblOffset val="100"/>
        <c:baseTimeUnit val="months"/>
      </c:dateAx>
      <c:valAx>
        <c:axId val="1926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3386137383714"/>
          <c:y val="0.13816421149212496"/>
          <c:w val="0.87534371793153154"/>
          <c:h val="0.73611060363394265"/>
        </c:manualLayout>
      </c:layout>
      <c:areaChart>
        <c:grouping val="standard"/>
        <c:varyColors val="0"/>
        <c:ser>
          <c:idx val="3"/>
          <c:order val="3"/>
          <c:tx>
            <c:strRef>
              <c:f>'Chart 2 - Real rate gaps'!$I$2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  <c:val>
            <c:numRef>
              <c:f>'Chart 2 - Real rate gaps'!$I$3:$I$262</c:f>
              <c:numCache>
                <c:formatCode>General</c:formatCode>
                <c:ptCount val="260"/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81">
                  <c:v>4</c:v>
                </c:pt>
                <c:pt idx="82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66">
                  <c:v>4</c:v>
                </c:pt>
                <c:pt idx="167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B-4563-BA39-B26B6EA9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0"/>
          <c:order val="0"/>
          <c:tx>
            <c:strRef>
              <c:f>'Chart 2 - Real rate gaps'!$K$2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gaps'!$K$3:$K$220</c:f>
              <c:numCache>
                <c:formatCode>General</c:formatCode>
                <c:ptCount val="218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B-4563-BA39-B26B6EA918CA}"/>
            </c:ext>
          </c:extLst>
        </c:ser>
        <c:ser>
          <c:idx val="1"/>
          <c:order val="1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5B-4563-BA39-B26B6EA918CA}"/>
            </c:ext>
          </c:extLst>
        </c:ser>
        <c:ser>
          <c:idx val="2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gaps'!$M$3:$M$220</c:f>
              <c:numCache>
                <c:formatCode>General</c:formatCode>
                <c:ptCount val="218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5B-4563-BA39-B26B6EA9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dateAx>
        <c:axId val="1774547792"/>
        <c:scaling>
          <c:orientation val="minMax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12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or percent change from year ago)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2"/>
      </c:valAx>
      <c:valAx>
        <c:axId val="88528144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8224"/>
        <c:crosses val="max"/>
        <c:crossBetween val="between"/>
      </c:valAx>
      <c:cat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'Chart 2 - Real rate gaps'!$I$2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val>
            <c:numRef>
              <c:f>'Chart 2 - Real rate gaps'!$I$3:$I$262</c:f>
              <c:numCache>
                <c:formatCode>General</c:formatCode>
                <c:ptCount val="260"/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81">
                  <c:v>4</c:v>
                </c:pt>
                <c:pt idx="82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66">
                  <c:v>4</c:v>
                </c:pt>
                <c:pt idx="167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5-42B9-AB3E-43E89748FF79}"/>
            </c:ext>
          </c:extLst>
        </c:ser>
        <c:ser>
          <c:idx val="3"/>
          <c:order val="5"/>
          <c:tx>
            <c:strRef>
              <c:f>'Chart 2 - Real rate gaps'!$J$2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dPt>
            <c:idx val="194"/>
            <c:bubble3D val="0"/>
            <c:spPr>
              <a:solidFill>
                <a:schemeClr val="accent3">
                  <a:alpha val="2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2-C0D5-42B9-AB3E-43E89748FF79}"/>
              </c:ext>
            </c:extLst>
          </c:dPt>
          <c:val>
            <c:numRef>
              <c:f>'Chart 2 - Real rate gaps'!$J$3:$J$262</c:f>
              <c:numCache>
                <c:formatCode>General</c:formatCode>
                <c:ptCount val="260"/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81">
                  <c:v>-1</c:v>
                </c:pt>
                <c:pt idx="82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66">
                  <c:v>-1</c:v>
                </c:pt>
                <c:pt idx="167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1"/>
          <c:order val="1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D5-42B9-AB3E-43E89748FF79}"/>
            </c:ext>
          </c:extLst>
        </c:ser>
        <c:ser>
          <c:idx val="2"/>
          <c:order val="2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D5-42B9-AB3E-43E89748FF79}"/>
              </c:ext>
            </c:extLst>
          </c:dPt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0"/>
          <c:order val="3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-0.76566034900592994</c:v>
                </c:pt>
                <c:pt idx="9">
                  <c:v>-0.67171316636650991</c:v>
                </c:pt>
                <c:pt idx="10">
                  <c:v>-0.36656656885467021</c:v>
                </c:pt>
                <c:pt idx="11">
                  <c:v>-0.44121195973399008</c:v>
                </c:pt>
                <c:pt idx="12">
                  <c:v>0.1494895181916096</c:v>
                </c:pt>
                <c:pt idx="13">
                  <c:v>0.59109609403004981</c:v>
                </c:pt>
                <c:pt idx="14">
                  <c:v>0.90621718789881012</c:v>
                </c:pt>
                <c:pt idx="15">
                  <c:v>0.72707675605076982</c:v>
                </c:pt>
                <c:pt idx="16">
                  <c:v>0.94844117543413997</c:v>
                </c:pt>
                <c:pt idx="17">
                  <c:v>0.69921939220427998</c:v>
                </c:pt>
                <c:pt idx="18">
                  <c:v>0.59466214032705</c:v>
                </c:pt>
                <c:pt idx="19">
                  <c:v>8.1491809684495209E-3</c:v>
                </c:pt>
                <c:pt idx="20">
                  <c:v>-0.47864818875456994</c:v>
                </c:pt>
                <c:pt idx="21">
                  <c:v>-0.80275701437780045</c:v>
                </c:pt>
                <c:pt idx="22">
                  <c:v>-0.79623613297011975</c:v>
                </c:pt>
                <c:pt idx="23">
                  <c:v>-0.64160963382902025</c:v>
                </c:pt>
                <c:pt idx="24">
                  <c:v>-0.36421300520188016</c:v>
                </c:pt>
                <c:pt idx="25">
                  <c:v>-5.7626051620900398E-3</c:v>
                </c:pt>
                <c:pt idx="26">
                  <c:v>-0.12294368884596008</c:v>
                </c:pt>
                <c:pt idx="27">
                  <c:v>0.2417115397450198</c:v>
                </c:pt>
                <c:pt idx="28">
                  <c:v>0.17609406433141039</c:v>
                </c:pt>
                <c:pt idx="29">
                  <c:v>-1.1764359020079773E-2</c:v>
                </c:pt>
                <c:pt idx="30">
                  <c:v>-3.5944339424849758E-2</c:v>
                </c:pt>
                <c:pt idx="31">
                  <c:v>-0.34617400322400993</c:v>
                </c:pt>
                <c:pt idx="32">
                  <c:v>-0.3699762667440698</c:v>
                </c:pt>
                <c:pt idx="33">
                  <c:v>8.8369378652259911E-2</c:v>
                </c:pt>
                <c:pt idx="34">
                  <c:v>3.3295701247459952E-2</c:v>
                </c:pt>
                <c:pt idx="35">
                  <c:v>-0.30938454298082974</c:v>
                </c:pt>
                <c:pt idx="36">
                  <c:v>-3.4601876975210111E-2</c:v>
                </c:pt>
                <c:pt idx="37">
                  <c:v>0.53781673328788049</c:v>
                </c:pt>
                <c:pt idx="38">
                  <c:v>1.1610851868043497</c:v>
                </c:pt>
                <c:pt idx="39">
                  <c:v>1.1098484868434806</c:v>
                </c:pt>
                <c:pt idx="40">
                  <c:v>1.3743071129110103</c:v>
                </c:pt>
                <c:pt idx="41">
                  <c:v>1.1350838075907896</c:v>
                </c:pt>
                <c:pt idx="42">
                  <c:v>1.3342923211268696</c:v>
                </c:pt>
                <c:pt idx="43">
                  <c:v>1.5169458400386002</c:v>
                </c:pt>
                <c:pt idx="44">
                  <c:v>2.2040863710596001</c:v>
                </c:pt>
                <c:pt idx="45">
                  <c:v>2.4700490876643508</c:v>
                </c:pt>
                <c:pt idx="46">
                  <c:v>2.3618988351991099</c:v>
                </c:pt>
                <c:pt idx="47">
                  <c:v>1.8462565836546894</c:v>
                </c:pt>
                <c:pt idx="48">
                  <c:v>1.9102194378172692</c:v>
                </c:pt>
                <c:pt idx="49">
                  <c:v>1.6684802823245102</c:v>
                </c:pt>
                <c:pt idx="50">
                  <c:v>1.5155006690672499</c:v>
                </c:pt>
                <c:pt idx="51">
                  <c:v>1.1626936459134507</c:v>
                </c:pt>
                <c:pt idx="52">
                  <c:v>1.2098188632147702</c:v>
                </c:pt>
                <c:pt idx="53">
                  <c:v>1.3050716716480304</c:v>
                </c:pt>
                <c:pt idx="54">
                  <c:v>1.4270465124560499</c:v>
                </c:pt>
                <c:pt idx="55">
                  <c:v>1.14787028965244</c:v>
                </c:pt>
                <c:pt idx="56">
                  <c:v>1.0299142649556696</c:v>
                </c:pt>
                <c:pt idx="57">
                  <c:v>0.71587633357350988</c:v>
                </c:pt>
                <c:pt idx="58">
                  <c:v>0.67519274958770925</c:v>
                </c:pt>
                <c:pt idx="59">
                  <c:v>0.72471860078902051</c:v>
                </c:pt>
                <c:pt idx="60">
                  <c:v>0.58598650939256025</c:v>
                </c:pt>
                <c:pt idx="61">
                  <c:v>0.39091087935103008</c:v>
                </c:pt>
                <c:pt idx="62">
                  <c:v>0.17437878912336924</c:v>
                </c:pt>
                <c:pt idx="63">
                  <c:v>0.31930456288939002</c:v>
                </c:pt>
                <c:pt idx="64">
                  <c:v>-3.5884433367120216E-2</c:v>
                </c:pt>
                <c:pt idx="65">
                  <c:v>-8.0361305358329638E-2</c:v>
                </c:pt>
                <c:pt idx="66">
                  <c:v>-2.1372708618559777E-2</c:v>
                </c:pt>
                <c:pt idx="67">
                  <c:v>7.7632810785519979E-2</c:v>
                </c:pt>
                <c:pt idx="68">
                  <c:v>1.4499760092280489E-2</c:v>
                </c:pt>
                <c:pt idx="69">
                  <c:v>1.9169060777500135E-2</c:v>
                </c:pt>
                <c:pt idx="70">
                  <c:v>-2.7618122388719968E-2</c:v>
                </c:pt>
                <c:pt idx="71">
                  <c:v>-0.39840304626113987</c:v>
                </c:pt>
                <c:pt idx="72">
                  <c:v>-0.47212883858879984</c:v>
                </c:pt>
                <c:pt idx="73">
                  <c:v>-0.19504789267948031</c:v>
                </c:pt>
                <c:pt idx="74">
                  <c:v>-0.10162874233256947</c:v>
                </c:pt>
                <c:pt idx="75">
                  <c:v>0.25714451827461016</c:v>
                </c:pt>
                <c:pt idx="76">
                  <c:v>0.38182611680866074</c:v>
                </c:pt>
                <c:pt idx="77">
                  <c:v>0.62042872385922987</c:v>
                </c:pt>
                <c:pt idx="78">
                  <c:v>0.84241267565163014</c:v>
                </c:pt>
                <c:pt idx="79">
                  <c:v>0.91874786860354973</c:v>
                </c:pt>
                <c:pt idx="80">
                  <c:v>0.94807520851627025</c:v>
                </c:pt>
                <c:pt idx="81">
                  <c:v>1.0222976072507608</c:v>
                </c:pt>
                <c:pt idx="82">
                  <c:v>1.2183483479302506</c:v>
                </c:pt>
                <c:pt idx="83">
                  <c:v>1.2642538262561605</c:v>
                </c:pt>
                <c:pt idx="84">
                  <c:v>1.0556599453355107</c:v>
                </c:pt>
                <c:pt idx="85">
                  <c:v>1.0830711275945299</c:v>
                </c:pt>
                <c:pt idx="86">
                  <c:v>1.2414913825106</c:v>
                </c:pt>
                <c:pt idx="87">
                  <c:v>1.38312531622854</c:v>
                </c:pt>
                <c:pt idx="88">
                  <c:v>1.6536468986862607</c:v>
                </c:pt>
                <c:pt idx="89">
                  <c:v>2.1443586024771895</c:v>
                </c:pt>
                <c:pt idx="90">
                  <c:v>2.0615092420466201</c:v>
                </c:pt>
                <c:pt idx="91">
                  <c:v>1.8082022613812603</c:v>
                </c:pt>
                <c:pt idx="92">
                  <c:v>1.3078384630611701</c:v>
                </c:pt>
                <c:pt idx="93">
                  <c:v>0.94448283750557005</c:v>
                </c:pt>
                <c:pt idx="94">
                  <c:v>0.74423977602052016</c:v>
                </c:pt>
                <c:pt idx="95">
                  <c:v>0.46587703266094005</c:v>
                </c:pt>
                <c:pt idx="96">
                  <c:v>0.22707340506266993</c:v>
                </c:pt>
                <c:pt idx="97">
                  <c:v>0.20115547767853981</c:v>
                </c:pt>
                <c:pt idx="98">
                  <c:v>0.12384290404465981</c:v>
                </c:pt>
                <c:pt idx="99">
                  <c:v>0.50437318564100053</c:v>
                </c:pt>
                <c:pt idx="100">
                  <c:v>0.60274541174669993</c:v>
                </c:pt>
                <c:pt idx="101">
                  <c:v>0.44678956376658974</c:v>
                </c:pt>
                <c:pt idx="102">
                  <c:v>0.41169140920817959</c:v>
                </c:pt>
                <c:pt idx="103">
                  <c:v>0.26853645119730007</c:v>
                </c:pt>
                <c:pt idx="104">
                  <c:v>-8.5223869166030308E-2</c:v>
                </c:pt>
                <c:pt idx="105">
                  <c:v>2.2103539620740076E-2</c:v>
                </c:pt>
                <c:pt idx="106">
                  <c:v>4.9136392385800143E-3</c:v>
                </c:pt>
                <c:pt idx="107">
                  <c:v>8.9187069638470007E-2</c:v>
                </c:pt>
                <c:pt idx="108">
                  <c:v>-0.11704886714632989</c:v>
                </c:pt>
                <c:pt idx="109">
                  <c:v>8.0843218518489746E-2</c:v>
                </c:pt>
                <c:pt idx="110">
                  <c:v>6.2761252867769901E-2</c:v>
                </c:pt>
                <c:pt idx="111">
                  <c:v>0.10332539627956017</c:v>
                </c:pt>
                <c:pt idx="112">
                  <c:v>0.15757530338120995</c:v>
                </c:pt>
                <c:pt idx="113">
                  <c:v>-3.8679764766249791E-2</c:v>
                </c:pt>
                <c:pt idx="114">
                  <c:v>-0.22387217420343997</c:v>
                </c:pt>
                <c:pt idx="115">
                  <c:v>-0.32621071285673997</c:v>
                </c:pt>
                <c:pt idx="116">
                  <c:v>-0.33978076849265992</c:v>
                </c:pt>
                <c:pt idx="117">
                  <c:v>-0.18314653573966</c:v>
                </c:pt>
                <c:pt idx="118">
                  <c:v>0.11121634607291009</c:v>
                </c:pt>
                <c:pt idx="119">
                  <c:v>0.23384518874210003</c:v>
                </c:pt>
                <c:pt idx="120">
                  <c:v>0.56876744875162988</c:v>
                </c:pt>
                <c:pt idx="121">
                  <c:v>0.6545008652694202</c:v>
                </c:pt>
                <c:pt idx="122">
                  <c:v>0.56843343064311003</c:v>
                </c:pt>
                <c:pt idx="123">
                  <c:v>0.44390178520393997</c:v>
                </c:pt>
                <c:pt idx="124">
                  <c:v>0.38961949558309006</c:v>
                </c:pt>
                <c:pt idx="125">
                  <c:v>9.6211560776789939E-2</c:v>
                </c:pt>
                <c:pt idx="126">
                  <c:v>-0.50139002399092991</c:v>
                </c:pt>
                <c:pt idx="127">
                  <c:v>-0.59404593071075995</c:v>
                </c:pt>
                <c:pt idx="128">
                  <c:v>-0.49353203891821007</c:v>
                </c:pt>
                <c:pt idx="129">
                  <c:v>-0.35587723145687988</c:v>
                </c:pt>
                <c:pt idx="130">
                  <c:v>-0.21526275579715004</c:v>
                </c:pt>
                <c:pt idx="131">
                  <c:v>7.5719483715429026E-2</c:v>
                </c:pt>
                <c:pt idx="132">
                  <c:v>0.11823385136571607</c:v>
                </c:pt>
                <c:pt idx="133">
                  <c:v>-6.7816815018498011E-2</c:v>
                </c:pt>
                <c:pt idx="134">
                  <c:v>-0.22468280561268295</c:v>
                </c:pt>
                <c:pt idx="135">
                  <c:v>-0.3312948875297359</c:v>
                </c:pt>
                <c:pt idx="136">
                  <c:v>-0.49073196337830804</c:v>
                </c:pt>
                <c:pt idx="137">
                  <c:v>-0.40763416388288287</c:v>
                </c:pt>
                <c:pt idx="138">
                  <c:v>-0.14756729623044196</c:v>
                </c:pt>
                <c:pt idx="139">
                  <c:v>0.16357627099513494</c:v>
                </c:pt>
                <c:pt idx="140">
                  <c:v>0.24408003698709896</c:v>
                </c:pt>
                <c:pt idx="141">
                  <c:v>0.72662961733417508</c:v>
                </c:pt>
                <c:pt idx="142">
                  <c:v>1.021304146516514</c:v>
                </c:pt>
                <c:pt idx="143">
                  <c:v>1.0778792102819039</c:v>
                </c:pt>
                <c:pt idx="144">
                  <c:v>1.1892732798090839</c:v>
                </c:pt>
                <c:pt idx="145">
                  <c:v>1.2909020366689519</c:v>
                </c:pt>
                <c:pt idx="146">
                  <c:v>1.4475064006642331</c:v>
                </c:pt>
                <c:pt idx="147">
                  <c:v>1.6285822383724291</c:v>
                </c:pt>
                <c:pt idx="148">
                  <c:v>2.1502695397343805</c:v>
                </c:pt>
                <c:pt idx="149">
                  <c:v>2.2763086650160069</c:v>
                </c:pt>
                <c:pt idx="150">
                  <c:v>2.5485110545287859</c:v>
                </c:pt>
                <c:pt idx="151">
                  <c:v>2.51545318366645</c:v>
                </c:pt>
                <c:pt idx="152">
                  <c:v>2.9264355725792282</c:v>
                </c:pt>
                <c:pt idx="153">
                  <c:v>3.0338264720426329</c:v>
                </c:pt>
                <c:pt idx="154">
                  <c:v>2.3126706652444122</c:v>
                </c:pt>
                <c:pt idx="155">
                  <c:v>2.9181803588362651</c:v>
                </c:pt>
                <c:pt idx="156">
                  <c:v>2.5812006681587243</c:v>
                </c:pt>
                <c:pt idx="157">
                  <c:v>2.4461408210194042</c:v>
                </c:pt>
                <c:pt idx="158">
                  <c:v>2.8126238780103998</c:v>
                </c:pt>
                <c:pt idx="159">
                  <c:v>2.3857838620841507</c:v>
                </c:pt>
                <c:pt idx="160">
                  <c:v>1.7527562871967501</c:v>
                </c:pt>
                <c:pt idx="161">
                  <c:v>2.0947585996749658</c:v>
                </c:pt>
                <c:pt idx="162">
                  <c:v>2.8327015773374069</c:v>
                </c:pt>
                <c:pt idx="163">
                  <c:v>3.841777636979737</c:v>
                </c:pt>
                <c:pt idx="164">
                  <c:v>4.6667825048971254</c:v>
                </c:pt>
                <c:pt idx="165">
                  <c:v>2.439674689369304</c:v>
                </c:pt>
                <c:pt idx="166">
                  <c:v>1.1225676373151621</c:v>
                </c:pt>
                <c:pt idx="167">
                  <c:v>0.6524000495626856</c:v>
                </c:pt>
                <c:pt idx="168">
                  <c:v>0.33062093614469107</c:v>
                </c:pt>
                <c:pt idx="169">
                  <c:v>-0.14113825262443302</c:v>
                </c:pt>
                <c:pt idx="170">
                  <c:v>4.8742039832800899E-3</c:v>
                </c:pt>
                <c:pt idx="171">
                  <c:v>0.31434830961099203</c:v>
                </c:pt>
                <c:pt idx="172">
                  <c:v>0.10232661887399996</c:v>
                </c:pt>
                <c:pt idx="173">
                  <c:v>0.4342651056808351</c:v>
                </c:pt>
                <c:pt idx="174">
                  <c:v>0.49736438815565909</c:v>
                </c:pt>
                <c:pt idx="175">
                  <c:v>0.54974169387216609</c:v>
                </c:pt>
                <c:pt idx="176">
                  <c:v>0.66838291196614497</c:v>
                </c:pt>
                <c:pt idx="177">
                  <c:v>0.16206004161659981</c:v>
                </c:pt>
                <c:pt idx="178">
                  <c:v>0.16165291124411985</c:v>
                </c:pt>
                <c:pt idx="179">
                  <c:v>2.4585025193460064E-2</c:v>
                </c:pt>
                <c:pt idx="180">
                  <c:v>-0.17634967682375002</c:v>
                </c:pt>
                <c:pt idx="181">
                  <c:v>1.0001469186819989E-2</c:v>
                </c:pt>
                <c:pt idx="182">
                  <c:v>-0.58168538648040991</c:v>
                </c:pt>
                <c:pt idx="183">
                  <c:v>-0.89875138070729998</c:v>
                </c:pt>
                <c:pt idx="184">
                  <c:v>-0.98473002504285012</c:v>
                </c:pt>
                <c:pt idx="185">
                  <c:v>-1.1397603534644001</c:v>
                </c:pt>
                <c:pt idx="186">
                  <c:v>-0.9558393558171201</c:v>
                </c:pt>
                <c:pt idx="187">
                  <c:v>-0.87798289995426004</c:v>
                </c:pt>
                <c:pt idx="188">
                  <c:v>-0.95011423284355012</c:v>
                </c:pt>
                <c:pt idx="189">
                  <c:v>-0.58774930610959975</c:v>
                </c:pt>
                <c:pt idx="190">
                  <c:v>-0.79961842715436005</c:v>
                </c:pt>
                <c:pt idx="191">
                  <c:v>-0.86121363429369002</c:v>
                </c:pt>
                <c:pt idx="192">
                  <c:v>-0.95412034157491998</c:v>
                </c:pt>
                <c:pt idx="193">
                  <c:v>-1.0926565876985999</c:v>
                </c:pt>
                <c:pt idx="194">
                  <c:v>-1.1843598759020799</c:v>
                </c:pt>
                <c:pt idx="195">
                  <c:v>-0.99413666600868988</c:v>
                </c:pt>
                <c:pt idx="196">
                  <c:v>-1.3518896634685902</c:v>
                </c:pt>
                <c:pt idx="197">
                  <c:v>-1.38088131339241</c:v>
                </c:pt>
                <c:pt idx="198">
                  <c:v>-1.4604412738932</c:v>
                </c:pt>
                <c:pt idx="199">
                  <c:v>-1.4166672452613298</c:v>
                </c:pt>
                <c:pt idx="200">
                  <c:v>-1.4451877051520001</c:v>
                </c:pt>
                <c:pt idx="201">
                  <c:v>-1.31219864936965</c:v>
                </c:pt>
                <c:pt idx="202">
                  <c:v>-1.43381308525275</c:v>
                </c:pt>
                <c:pt idx="203">
                  <c:v>-1.2056094333351701</c:v>
                </c:pt>
                <c:pt idx="204">
                  <c:v>-1.4760593749477502</c:v>
                </c:pt>
                <c:pt idx="205">
                  <c:v>-1.4623334594028898</c:v>
                </c:pt>
                <c:pt idx="206">
                  <c:v>-1.4741969658064502</c:v>
                </c:pt>
                <c:pt idx="207">
                  <c:v>-1.4228152626926001</c:v>
                </c:pt>
                <c:pt idx="208">
                  <c:v>-1.069138313620092</c:v>
                </c:pt>
                <c:pt idx="209">
                  <c:v>-0.94290198346587906</c:v>
                </c:pt>
                <c:pt idx="210">
                  <c:v>-0.47998869892825702</c:v>
                </c:pt>
                <c:pt idx="211">
                  <c:v>-0.36915384179779204</c:v>
                </c:pt>
                <c:pt idx="212">
                  <c:v>-0.132932061205702</c:v>
                </c:pt>
                <c:pt idx="213">
                  <c:v>7.0180901651768823E-2</c:v>
                </c:pt>
                <c:pt idx="214">
                  <c:v>0.16168595568696481</c:v>
                </c:pt>
                <c:pt idx="215">
                  <c:v>0.37792009328846898</c:v>
                </c:pt>
                <c:pt idx="216">
                  <c:v>0.48832026107857501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D5-42B9-AB3E-43E89748FF79}"/>
            </c:ext>
          </c:extLst>
        </c:ser>
        <c:ser>
          <c:idx val="4"/>
          <c:order val="4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-0.13635791384202012</c:v>
                </c:pt>
                <c:pt idx="9">
                  <c:v>-5.3438119200990286E-2</c:v>
                </c:pt>
                <c:pt idx="10">
                  <c:v>0.31605833483342005</c:v>
                </c:pt>
                <c:pt idx="11">
                  <c:v>0.25239082589131989</c:v>
                </c:pt>
                <c:pt idx="12">
                  <c:v>0.9087501630035697</c:v>
                </c:pt>
                <c:pt idx="13">
                  <c:v>1.3897117733259003</c:v>
                </c:pt>
                <c:pt idx="14">
                  <c:v>1.6871737313628694</c:v>
                </c:pt>
                <c:pt idx="15">
                  <c:v>1.5250578553477903</c:v>
                </c:pt>
                <c:pt idx="16">
                  <c:v>1.7280719902595605</c:v>
                </c:pt>
                <c:pt idx="17">
                  <c:v>1.4952490111474903</c:v>
                </c:pt>
                <c:pt idx="18">
                  <c:v>1.3983597366256193</c:v>
                </c:pt>
                <c:pt idx="19">
                  <c:v>0.76251979899084965</c:v>
                </c:pt>
                <c:pt idx="20">
                  <c:v>0.18973600892166997</c:v>
                </c:pt>
                <c:pt idx="21">
                  <c:v>-0.14181229641251969</c:v>
                </c:pt>
                <c:pt idx="22">
                  <c:v>-0.12601792920938992</c:v>
                </c:pt>
                <c:pt idx="23">
                  <c:v>4.2319033030589814E-2</c:v>
                </c:pt>
                <c:pt idx="24">
                  <c:v>0.40732077213907036</c:v>
                </c:pt>
                <c:pt idx="25">
                  <c:v>0.78292479510110002</c:v>
                </c:pt>
                <c:pt idx="26">
                  <c:v>0.6268281239354101</c:v>
                </c:pt>
                <c:pt idx="27">
                  <c:v>1.0518205925101505</c:v>
                </c:pt>
                <c:pt idx="28">
                  <c:v>0.92715389184989938</c:v>
                </c:pt>
                <c:pt idx="29">
                  <c:v>0.71792538957672036</c:v>
                </c:pt>
                <c:pt idx="30">
                  <c:v>0.6852689815587798</c:v>
                </c:pt>
                <c:pt idx="31">
                  <c:v>0.34147711305730954</c:v>
                </c:pt>
                <c:pt idx="32">
                  <c:v>0.28511205939188944</c:v>
                </c:pt>
                <c:pt idx="33">
                  <c:v>0.74548932817206026</c:v>
                </c:pt>
                <c:pt idx="34">
                  <c:v>0.62194925204545015</c:v>
                </c:pt>
                <c:pt idx="35">
                  <c:v>0.19975593636233935</c:v>
                </c:pt>
                <c:pt idx="36">
                  <c:v>0.47923620042351978</c:v>
                </c:pt>
                <c:pt idx="37">
                  <c:v>1.0972541309250401</c:v>
                </c:pt>
                <c:pt idx="38">
                  <c:v>1.6873585085210507</c:v>
                </c:pt>
                <c:pt idx="39">
                  <c:v>1.5914561562288201</c:v>
                </c:pt>
                <c:pt idx="40">
                  <c:v>1.9073150553907503</c:v>
                </c:pt>
                <c:pt idx="41">
                  <c:v>1.5607322521959102</c:v>
                </c:pt>
                <c:pt idx="42">
                  <c:v>1.7461721298400796</c:v>
                </c:pt>
                <c:pt idx="43">
                  <c:v>1.9390086531083401</c:v>
                </c:pt>
                <c:pt idx="44">
                  <c:v>2.6621433777875003</c:v>
                </c:pt>
                <c:pt idx="45">
                  <c:v>2.9411812489277391</c:v>
                </c:pt>
                <c:pt idx="46">
                  <c:v>2.8145526772672795</c:v>
                </c:pt>
                <c:pt idx="47">
                  <c:v>2.291299959460269</c:v>
                </c:pt>
                <c:pt idx="48">
                  <c:v>2.3754272475182798</c:v>
                </c:pt>
                <c:pt idx="49">
                  <c:v>2.1072388310561703</c:v>
                </c:pt>
                <c:pt idx="50">
                  <c:v>1.9249543979267001</c:v>
                </c:pt>
                <c:pt idx="51">
                  <c:v>1.5562680115069298</c:v>
                </c:pt>
                <c:pt idx="52">
                  <c:v>1.5889943087992</c:v>
                </c:pt>
                <c:pt idx="53">
                  <c:v>1.7164930141895196</c:v>
                </c:pt>
                <c:pt idx="54">
                  <c:v>1.8251381014630894</c:v>
                </c:pt>
                <c:pt idx="55">
                  <c:v>1.50953758299688</c:v>
                </c:pt>
                <c:pt idx="56">
                  <c:v>1.4147797052257696</c:v>
                </c:pt>
                <c:pt idx="57">
                  <c:v>1.0528208043051297</c:v>
                </c:pt>
                <c:pt idx="58">
                  <c:v>0.97087921386249043</c:v>
                </c:pt>
                <c:pt idx="59">
                  <c:v>0.99669484004934006</c:v>
                </c:pt>
                <c:pt idx="60">
                  <c:v>0.87592348579052004</c:v>
                </c:pt>
                <c:pt idx="61">
                  <c:v>0.66198492097780015</c:v>
                </c:pt>
                <c:pt idx="62">
                  <c:v>0.44005191020977996</c:v>
                </c:pt>
                <c:pt idx="63">
                  <c:v>0.61714177437673001</c:v>
                </c:pt>
                <c:pt idx="64">
                  <c:v>0.20344735766451993</c:v>
                </c:pt>
                <c:pt idx="65">
                  <c:v>0.16423663279267942</c:v>
                </c:pt>
                <c:pt idx="66">
                  <c:v>0.1871912947791996</c:v>
                </c:pt>
                <c:pt idx="67">
                  <c:v>0.27866068154371959</c:v>
                </c:pt>
                <c:pt idx="68">
                  <c:v>0.18254856470622016</c:v>
                </c:pt>
                <c:pt idx="69">
                  <c:v>0.22779157594039035</c:v>
                </c:pt>
                <c:pt idx="70">
                  <c:v>0.21060965182479041</c:v>
                </c:pt>
                <c:pt idx="71">
                  <c:v>-0.14739579358885013</c:v>
                </c:pt>
                <c:pt idx="72">
                  <c:v>-0.20974797352748986</c:v>
                </c:pt>
                <c:pt idx="73">
                  <c:v>8.7374402031059617E-2</c:v>
                </c:pt>
                <c:pt idx="74">
                  <c:v>0.21913740883483968</c:v>
                </c:pt>
                <c:pt idx="75">
                  <c:v>0.60421585789133925</c:v>
                </c:pt>
                <c:pt idx="76">
                  <c:v>0.72249315252609048</c:v>
                </c:pt>
                <c:pt idx="77">
                  <c:v>0.96219844036022018</c:v>
                </c:pt>
                <c:pt idx="78">
                  <c:v>1.2277690337347806</c:v>
                </c:pt>
                <c:pt idx="79">
                  <c:v>1.3161432290955295</c:v>
                </c:pt>
                <c:pt idx="80">
                  <c:v>1.3304806309191894</c:v>
                </c:pt>
                <c:pt idx="81">
                  <c:v>1.3921679521954395</c:v>
                </c:pt>
                <c:pt idx="82">
                  <c:v>1.5677344606787802</c:v>
                </c:pt>
                <c:pt idx="83">
                  <c:v>1.5913157555109896</c:v>
                </c:pt>
                <c:pt idx="84">
                  <c:v>1.3008965475403302</c:v>
                </c:pt>
                <c:pt idx="85">
                  <c:v>1.3320671284365497</c:v>
                </c:pt>
                <c:pt idx="86">
                  <c:v>1.4563396365310401</c:v>
                </c:pt>
                <c:pt idx="87">
                  <c:v>1.5805067077077695</c:v>
                </c:pt>
                <c:pt idx="88">
                  <c:v>1.8414796013830204</c:v>
                </c:pt>
                <c:pt idx="89">
                  <c:v>2.3338251291296599</c:v>
                </c:pt>
                <c:pt idx="90">
                  <c:v>2.2045646464163395</c:v>
                </c:pt>
                <c:pt idx="91">
                  <c:v>1.98582105152179</c:v>
                </c:pt>
                <c:pt idx="92">
                  <c:v>1.4210134354253006</c:v>
                </c:pt>
                <c:pt idx="93">
                  <c:v>1.0349238751259797</c:v>
                </c:pt>
                <c:pt idx="94">
                  <c:v>0.81391676456652995</c:v>
                </c:pt>
                <c:pt idx="95">
                  <c:v>0.53112782524285995</c:v>
                </c:pt>
                <c:pt idx="96">
                  <c:v>0.29787891769791974</c:v>
                </c:pt>
                <c:pt idx="97">
                  <c:v>0.2863410385643701</c:v>
                </c:pt>
                <c:pt idx="98">
                  <c:v>0.24195223374944996</c:v>
                </c:pt>
                <c:pt idx="99">
                  <c:v>0.63724438307767972</c:v>
                </c:pt>
                <c:pt idx="100">
                  <c:v>0.72580546874454965</c:v>
                </c:pt>
                <c:pt idx="101">
                  <c:v>0.56716892954248976</c:v>
                </c:pt>
                <c:pt idx="102">
                  <c:v>0.51840899435157972</c:v>
                </c:pt>
                <c:pt idx="103">
                  <c:v>0.32242712178830013</c:v>
                </c:pt>
                <c:pt idx="104">
                  <c:v>-3.8303314216630024E-2</c:v>
                </c:pt>
                <c:pt idx="105">
                  <c:v>3.3037860459169899E-2</c:v>
                </c:pt>
                <c:pt idx="106">
                  <c:v>-2.447872422279973E-2</c:v>
                </c:pt>
                <c:pt idx="107">
                  <c:v>3.5197198058499968E-2</c:v>
                </c:pt>
                <c:pt idx="108">
                  <c:v>-0.15896256640832007</c:v>
                </c:pt>
                <c:pt idx="109">
                  <c:v>4.2549095095089751E-2</c:v>
                </c:pt>
                <c:pt idx="110">
                  <c:v>2.5470565410630197E-2</c:v>
                </c:pt>
                <c:pt idx="111">
                  <c:v>7.7105086191110006E-2</c:v>
                </c:pt>
                <c:pt idx="112">
                  <c:v>0.13258694105442004</c:v>
                </c:pt>
                <c:pt idx="113">
                  <c:v>-0.12218802142140994</c:v>
                </c:pt>
                <c:pt idx="114">
                  <c:v>-0.32888251233091004</c:v>
                </c:pt>
                <c:pt idx="115">
                  <c:v>-0.41930856881449996</c:v>
                </c:pt>
                <c:pt idx="116">
                  <c:v>-0.46336413748403005</c:v>
                </c:pt>
                <c:pt idx="117">
                  <c:v>-0.30121738512194995</c:v>
                </c:pt>
                <c:pt idx="118">
                  <c:v>5.6729390400600543E-3</c:v>
                </c:pt>
                <c:pt idx="119">
                  <c:v>0.10844714796326005</c:v>
                </c:pt>
                <c:pt idx="120">
                  <c:v>0.42032489469936984</c:v>
                </c:pt>
                <c:pt idx="121">
                  <c:v>0.47935898813544986</c:v>
                </c:pt>
                <c:pt idx="122">
                  <c:v>0.31890419841957018</c:v>
                </c:pt>
                <c:pt idx="123">
                  <c:v>0.14886830738516998</c:v>
                </c:pt>
                <c:pt idx="124">
                  <c:v>6.5424059135879897E-2</c:v>
                </c:pt>
                <c:pt idx="125">
                  <c:v>-0.28282901064635002</c:v>
                </c:pt>
                <c:pt idx="126">
                  <c:v>-0.95136113075251005</c:v>
                </c:pt>
                <c:pt idx="127">
                  <c:v>-0.98736775558210987</c:v>
                </c:pt>
                <c:pt idx="128">
                  <c:v>-0.88171296548995981</c:v>
                </c:pt>
                <c:pt idx="129">
                  <c:v>-0.75713648918636012</c:v>
                </c:pt>
                <c:pt idx="130">
                  <c:v>-0.63241173244294202</c:v>
                </c:pt>
                <c:pt idx="131">
                  <c:v>-0.30216912763075809</c:v>
                </c:pt>
                <c:pt idx="132">
                  <c:v>-0.232298641521129</c:v>
                </c:pt>
                <c:pt idx="133">
                  <c:v>-0.46668806837327803</c:v>
                </c:pt>
                <c:pt idx="134">
                  <c:v>-0.62425153593319005</c:v>
                </c:pt>
                <c:pt idx="135">
                  <c:v>-0.78451671298376202</c:v>
                </c:pt>
                <c:pt idx="136">
                  <c:v>-0.98018355703475601</c:v>
                </c:pt>
                <c:pt idx="137">
                  <c:v>-0.92654958658598707</c:v>
                </c:pt>
                <c:pt idx="138">
                  <c:v>-0.69944890234202894</c:v>
                </c:pt>
                <c:pt idx="139">
                  <c:v>-0.40357980337006605</c:v>
                </c:pt>
                <c:pt idx="140">
                  <c:v>-0.37596636471448003</c:v>
                </c:pt>
                <c:pt idx="141">
                  <c:v>0.11470317603873198</c:v>
                </c:pt>
                <c:pt idx="142">
                  <c:v>0.39291020828852896</c:v>
                </c:pt>
                <c:pt idx="143">
                  <c:v>0.40054922136852206</c:v>
                </c:pt>
                <c:pt idx="144">
                  <c:v>0.47875845601046196</c:v>
                </c:pt>
                <c:pt idx="145">
                  <c:v>0.52614491389109608</c:v>
                </c:pt>
                <c:pt idx="146">
                  <c:v>0.62299885265652299</c:v>
                </c:pt>
                <c:pt idx="147">
                  <c:v>0.77624062388406601</c:v>
                </c:pt>
                <c:pt idx="148">
                  <c:v>1.204378232143936</c:v>
                </c:pt>
                <c:pt idx="149">
                  <c:v>1.2391851641203919</c:v>
                </c:pt>
                <c:pt idx="150">
                  <c:v>1.375833392560839</c:v>
                </c:pt>
                <c:pt idx="151">
                  <c:v>1.156112697945775</c:v>
                </c:pt>
                <c:pt idx="152">
                  <c:v>1.4702298810668379</c:v>
                </c:pt>
                <c:pt idx="153">
                  <c:v>1.349884036144132</c:v>
                </c:pt>
                <c:pt idx="154">
                  <c:v>8.1483577744629887E-3</c:v>
                </c:pt>
                <c:pt idx="155">
                  <c:v>-4.3448523948005024E-2</c:v>
                </c:pt>
                <c:pt idx="156">
                  <c:v>-0.19210280564852</c:v>
                </c:pt>
                <c:pt idx="157">
                  <c:v>-0.11209713963058099</c:v>
                </c:pt>
                <c:pt idx="158">
                  <c:v>1.3869064422445981E-2</c:v>
                </c:pt>
                <c:pt idx="159">
                  <c:v>-3.3449383199036953E-2</c:v>
                </c:pt>
                <c:pt idx="160">
                  <c:v>-0.32751487922366596</c:v>
                </c:pt>
                <c:pt idx="161">
                  <c:v>-0.27735954315794942</c:v>
                </c:pt>
                <c:pt idx="162">
                  <c:v>-0.25112029027137217</c:v>
                </c:pt>
                <c:pt idx="163">
                  <c:v>-0.31761659828392208</c:v>
                </c:pt>
                <c:pt idx="164">
                  <c:v>-0.32943950862951898</c:v>
                </c:pt>
                <c:pt idx="165">
                  <c:v>-0.69697188290467105</c:v>
                </c:pt>
                <c:pt idx="166">
                  <c:v>-0.9579721988220129</c:v>
                </c:pt>
                <c:pt idx="167">
                  <c:v>-0.99253068909452913</c:v>
                </c:pt>
                <c:pt idx="168">
                  <c:v>-0.98610130268833296</c:v>
                </c:pt>
                <c:pt idx="169">
                  <c:v>-0.94706043784562299</c:v>
                </c:pt>
                <c:pt idx="170">
                  <c:v>-0.88170085751324445</c:v>
                </c:pt>
                <c:pt idx="171">
                  <c:v>-0.60260286758734305</c:v>
                </c:pt>
                <c:pt idx="172">
                  <c:v>-0.72096702284344216</c:v>
                </c:pt>
                <c:pt idx="173">
                  <c:v>-0.6441526950872567</c:v>
                </c:pt>
                <c:pt idx="174">
                  <c:v>-0.46711005387099902</c:v>
                </c:pt>
                <c:pt idx="175">
                  <c:v>-0.26670970624330104</c:v>
                </c:pt>
                <c:pt idx="176">
                  <c:v>-0.11116320315931505</c:v>
                </c:pt>
                <c:pt idx="177">
                  <c:v>-0.37395784824727896</c:v>
                </c:pt>
                <c:pt idx="178">
                  <c:v>-0.26965700942326487</c:v>
                </c:pt>
                <c:pt idx="179">
                  <c:v>-0.25706651288874993</c:v>
                </c:pt>
                <c:pt idx="180">
                  <c:v>-0.50550531230340989</c:v>
                </c:pt>
                <c:pt idx="181">
                  <c:v>-0.10092122595609987</c:v>
                </c:pt>
                <c:pt idx="182">
                  <c:v>-0.50880074526409791</c:v>
                </c:pt>
                <c:pt idx="183">
                  <c:v>-0.47496195368422012</c:v>
                </c:pt>
                <c:pt idx="184">
                  <c:v>-0.42608945451591007</c:v>
                </c:pt>
                <c:pt idx="185">
                  <c:v>-0.578190086470598</c:v>
                </c:pt>
                <c:pt idx="186">
                  <c:v>-0.53851907511361496</c:v>
                </c:pt>
                <c:pt idx="187">
                  <c:v>-0.49290508531994004</c:v>
                </c:pt>
                <c:pt idx="188">
                  <c:v>-0.67757299922820602</c:v>
                </c:pt>
                <c:pt idx="189">
                  <c:v>-0.26328092914165002</c:v>
                </c:pt>
                <c:pt idx="190">
                  <c:v>-0.46139139633395909</c:v>
                </c:pt>
                <c:pt idx="191">
                  <c:v>-0.5808203795138851</c:v>
                </c:pt>
                <c:pt idx="192">
                  <c:v>-0.66621082307594404</c:v>
                </c:pt>
                <c:pt idx="193">
                  <c:v>-0.80264588676403992</c:v>
                </c:pt>
                <c:pt idx="194">
                  <c:v>-0.93486978959100786</c:v>
                </c:pt>
                <c:pt idx="195">
                  <c:v>-0.79649539643142087</c:v>
                </c:pt>
                <c:pt idx="196">
                  <c:v>-1.050081938316811</c:v>
                </c:pt>
                <c:pt idx="197">
                  <c:v>-0.70812156588111796</c:v>
                </c:pt>
                <c:pt idx="198">
                  <c:v>-1.0671358848891832</c:v>
                </c:pt>
                <c:pt idx="199">
                  <c:v>-0.91974816894872491</c:v>
                </c:pt>
                <c:pt idx="200">
                  <c:v>-0.90562505382120695</c:v>
                </c:pt>
                <c:pt idx="201">
                  <c:v>-0.60086887354184992</c:v>
                </c:pt>
                <c:pt idx="202">
                  <c:v>-0.60221905956100996</c:v>
                </c:pt>
                <c:pt idx="203">
                  <c:v>-0.35273329968550993</c:v>
                </c:pt>
                <c:pt idx="204">
                  <c:v>-0.65092224586353986</c:v>
                </c:pt>
                <c:pt idx="205">
                  <c:v>-0.65993176159539302</c:v>
                </c:pt>
                <c:pt idx="206">
                  <c:v>-0.58267988652773006</c:v>
                </c:pt>
                <c:pt idx="207">
                  <c:v>-0.58051185109648196</c:v>
                </c:pt>
                <c:pt idx="208">
                  <c:v>-0.53642453590761408</c:v>
                </c:pt>
                <c:pt idx="209">
                  <c:v>-0.61561761573443963</c:v>
                </c:pt>
                <c:pt idx="210">
                  <c:v>-0.22407513984817917</c:v>
                </c:pt>
                <c:pt idx="211">
                  <c:v>-0.17695609426934961</c:v>
                </c:pt>
                <c:pt idx="212">
                  <c:v>1.5245198381700076E-3</c:v>
                </c:pt>
                <c:pt idx="213">
                  <c:v>0.15447457795718705</c:v>
                </c:pt>
                <c:pt idx="214">
                  <c:v>0.23754990107625995</c:v>
                </c:pt>
                <c:pt idx="215">
                  <c:v>0.43088598368318898</c:v>
                </c:pt>
                <c:pt idx="216">
                  <c:v>0.561737053056241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38224"/>
        <c:axId val="88528144"/>
      </c:lineChart>
      <c:dateAx>
        <c:axId val="1774547792"/>
        <c:scaling>
          <c:orientation val="minMax"/>
          <c:max val="45474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0.8"/>
          <c:min val="-0.8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 percentage rate 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38224"/>
        <c:crosses val="max"/>
        <c:crossBetween val="between"/>
      </c:valAx>
      <c:date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Offset val="100"/>
        <c:baseTimeUnit val="months"/>
        <c:majorUnit val="1"/>
        <c:minorUnit val="1"/>
      </c:dateAx>
    </c:plotArea>
    <c:legend>
      <c:legendPos val="t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07-4486-910B-DCFF152B3FAC}"/>
            </c:ext>
          </c:extLst>
        </c:ser>
        <c:ser>
          <c:idx val="2"/>
          <c:order val="1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007-4486-910B-DCFF152B3FAC}"/>
              </c:ext>
            </c:extLst>
          </c:dPt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07-4486-910B-DCFF152B3FAC}"/>
            </c:ext>
          </c:extLst>
        </c:ser>
        <c:ser>
          <c:idx val="0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C6-4976-95AF-500B35B79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dateAx>
        <c:axId val="1774547792"/>
        <c:scaling>
          <c:orientation val="minMax"/>
          <c:max val="45474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81281660821676"/>
          <c:y val="0.12889920082495487"/>
          <c:w val="0.86869453818272713"/>
          <c:h val="0.7116090984566604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'HLW - HVD Decomposition'!$E$1</c:f>
              <c:strCache>
                <c:ptCount val="1"/>
                <c:pt idx="0">
                  <c:v>Trend Growth (g), Annualized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'HLW - HVD Decomposition'!$A$2:$A$258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'HLW - HVD Decomposition'!$E$2:$E$258</c:f>
              <c:numCache>
                <c:formatCode>General</c:formatCode>
                <c:ptCount val="257"/>
                <c:pt idx="183">
                  <c:v>0</c:v>
                </c:pt>
                <c:pt idx="184">
                  <c:v>-2.7530729367000184E-3</c:v>
                </c:pt>
                <c:pt idx="185">
                  <c:v>3.896651234839954E-3</c:v>
                </c:pt>
                <c:pt idx="186">
                  <c:v>-8.7667816497103424E-3</c:v>
                </c:pt>
                <c:pt idx="187">
                  <c:v>-1.2367348072320095E-2</c:v>
                </c:pt>
                <c:pt idx="188">
                  <c:v>5.6996020481197007E-3</c:v>
                </c:pt>
                <c:pt idx="189">
                  <c:v>-6.7408915783040424E-2</c:v>
                </c:pt>
                <c:pt idx="190">
                  <c:v>-0.12958977675381012</c:v>
                </c:pt>
                <c:pt idx="191">
                  <c:v>-0.27866019394094033</c:v>
                </c:pt>
                <c:pt idx="192">
                  <c:v>-0.5220222901857603</c:v>
                </c:pt>
                <c:pt idx="193">
                  <c:v>-0.42632301358780023</c:v>
                </c:pt>
                <c:pt idx="194">
                  <c:v>-0.39284077535879014</c:v>
                </c:pt>
                <c:pt idx="195">
                  <c:v>-0.40537302183688029</c:v>
                </c:pt>
                <c:pt idx="196">
                  <c:v>-0.44362327779416022</c:v>
                </c:pt>
                <c:pt idx="197">
                  <c:v>-0.43265279590932026</c:v>
                </c:pt>
                <c:pt idx="198">
                  <c:v>-0.49122096203003029</c:v>
                </c:pt>
                <c:pt idx="199">
                  <c:v>-0.51156342092777018</c:v>
                </c:pt>
                <c:pt idx="200">
                  <c:v>-0.50409947461880011</c:v>
                </c:pt>
                <c:pt idx="201">
                  <c:v>-0.59775763841008023</c:v>
                </c:pt>
                <c:pt idx="202">
                  <c:v>-0.63605447126554027</c:v>
                </c:pt>
                <c:pt idx="203">
                  <c:v>-0.72024427051343021</c:v>
                </c:pt>
                <c:pt idx="204">
                  <c:v>-0.76068945347049022</c:v>
                </c:pt>
                <c:pt idx="205">
                  <c:v>-0.8211647134845903</c:v>
                </c:pt>
                <c:pt idx="206">
                  <c:v>-0.84538016047698017</c:v>
                </c:pt>
                <c:pt idx="207">
                  <c:v>-0.92559095639437028</c:v>
                </c:pt>
                <c:pt idx="208">
                  <c:v>-0.96905929688210013</c:v>
                </c:pt>
                <c:pt idx="209">
                  <c:v>-0.93009072868514031</c:v>
                </c:pt>
                <c:pt idx="210">
                  <c:v>-0.95154689643581025</c:v>
                </c:pt>
                <c:pt idx="211">
                  <c:v>-0.97628471223815017</c:v>
                </c:pt>
                <c:pt idx="212">
                  <c:v>-0.98544637360239018</c:v>
                </c:pt>
                <c:pt idx="213">
                  <c:v>-1.0054053423618603</c:v>
                </c:pt>
                <c:pt idx="214">
                  <c:v>-1.0070295737910602</c:v>
                </c:pt>
                <c:pt idx="215">
                  <c:v>-1.0220117433130202</c:v>
                </c:pt>
                <c:pt idx="216">
                  <c:v>-0.99893946643749021</c:v>
                </c:pt>
                <c:pt idx="217">
                  <c:v>-1.0194407408415103</c:v>
                </c:pt>
                <c:pt idx="218">
                  <c:v>-1.0220398966009303</c:v>
                </c:pt>
                <c:pt idx="219">
                  <c:v>-1.0196206733124702</c:v>
                </c:pt>
                <c:pt idx="220">
                  <c:v>-1.0055377287103102</c:v>
                </c:pt>
                <c:pt idx="221">
                  <c:v>-1.0319999861126303</c:v>
                </c:pt>
                <c:pt idx="222">
                  <c:v>-1.0199396373490002</c:v>
                </c:pt>
                <c:pt idx="223">
                  <c:v>-0.98318688738515014</c:v>
                </c:pt>
                <c:pt idx="224">
                  <c:v>-0.95932859587577024</c:v>
                </c:pt>
                <c:pt idx="225">
                  <c:v>-0.94419932348303015</c:v>
                </c:pt>
                <c:pt idx="226">
                  <c:v>-0.92012715825937019</c:v>
                </c:pt>
                <c:pt idx="227">
                  <c:v>-0.88358456540521013</c:v>
                </c:pt>
                <c:pt idx="228">
                  <c:v>-0.93072889535886016</c:v>
                </c:pt>
                <c:pt idx="229">
                  <c:v>-0.90666594387077026</c:v>
                </c:pt>
                <c:pt idx="230">
                  <c:v>-0.92387955059623028</c:v>
                </c:pt>
                <c:pt idx="231">
                  <c:v>-0.88242021959374028</c:v>
                </c:pt>
                <c:pt idx="232">
                  <c:v>-0.84118854553801015</c:v>
                </c:pt>
                <c:pt idx="233">
                  <c:v>-0.85351571882977018</c:v>
                </c:pt>
                <c:pt idx="234">
                  <c:v>-0.86697230114845025</c:v>
                </c:pt>
                <c:pt idx="235">
                  <c:v>-0.89461514285238031</c:v>
                </c:pt>
                <c:pt idx="236">
                  <c:v>-0.93742713673400013</c:v>
                </c:pt>
                <c:pt idx="237">
                  <c:v>-0.9419862711568503</c:v>
                </c:pt>
                <c:pt idx="238">
                  <c:v>-0.93524543584935027</c:v>
                </c:pt>
                <c:pt idx="239">
                  <c:v>-0.9377256013537103</c:v>
                </c:pt>
                <c:pt idx="240">
                  <c:v>-0.93043495624268013</c:v>
                </c:pt>
                <c:pt idx="241">
                  <c:v>-0.87692222902372019</c:v>
                </c:pt>
                <c:pt idx="242">
                  <c:v>-0.96976611603674012</c:v>
                </c:pt>
                <c:pt idx="243">
                  <c:v>-0.9419038969827902</c:v>
                </c:pt>
                <c:pt idx="244">
                  <c:v>-0.90353669543540027</c:v>
                </c:pt>
                <c:pt idx="245">
                  <c:v>-1.0192974065111802</c:v>
                </c:pt>
                <c:pt idx="246">
                  <c:v>-0.99781685782403029</c:v>
                </c:pt>
                <c:pt idx="247">
                  <c:v>-0.99166225597814028</c:v>
                </c:pt>
                <c:pt idx="248">
                  <c:v>-0.99174967198544017</c:v>
                </c:pt>
                <c:pt idx="249">
                  <c:v>-0.96194347729626029</c:v>
                </c:pt>
                <c:pt idx="250">
                  <c:v>-0.95606420650105028</c:v>
                </c:pt>
                <c:pt idx="251">
                  <c:v>-0.94153211316375018</c:v>
                </c:pt>
                <c:pt idx="252">
                  <c:v>-0.92137043877712022</c:v>
                </c:pt>
                <c:pt idx="253">
                  <c:v>-0.90141512807135027</c:v>
                </c:pt>
                <c:pt idx="254">
                  <c:v>-0.87548134682419021</c:v>
                </c:pt>
                <c:pt idx="255">
                  <c:v>-0.86332597416752033</c:v>
                </c:pt>
                <c:pt idx="256">
                  <c:v>-0.81058792265246016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2-4F57-BD79-7BE5721456C8}"/>
            </c:ext>
          </c:extLst>
        </c:ser>
        <c:ser>
          <c:idx val="1"/>
          <c:order val="1"/>
          <c:tx>
            <c:strRef>
              <c:f>'HLW - HVD Decomposition'!$F$1</c:f>
              <c:strCache>
                <c:ptCount val="1"/>
                <c:pt idx="0">
                  <c:v>Other Determinants (z)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'HLW - HVD Decomposition'!$A$2:$A$258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'HLW - HVD Decomposition'!$F$2:$F$258</c:f>
              <c:numCache>
                <c:formatCode>General</c:formatCode>
                <c:ptCount val="257"/>
                <c:pt idx="183">
                  <c:v>0</c:v>
                </c:pt>
                <c:pt idx="184">
                  <c:v>2.4145111698180011E-3</c:v>
                </c:pt>
                <c:pt idx="185">
                  <c:v>1.3057515684631996E-2</c:v>
                </c:pt>
                <c:pt idx="186">
                  <c:v>-2.5651446456250296E-2</c:v>
                </c:pt>
                <c:pt idx="187">
                  <c:v>0.18353885506297796</c:v>
                </c:pt>
                <c:pt idx="188">
                  <c:v>0.278815464540216</c:v>
                </c:pt>
                <c:pt idx="189">
                  <c:v>-6.1517003470442304E-2</c:v>
                </c:pt>
                <c:pt idx="190">
                  <c:v>-0.1306936492438773</c:v>
                </c:pt>
                <c:pt idx="191">
                  <c:v>-0.536430994881129</c:v>
                </c:pt>
                <c:pt idx="192">
                  <c:v>-1.0108210648429969</c:v>
                </c:pt>
                <c:pt idx="193">
                  <c:v>-1.036761514726515</c:v>
                </c:pt>
                <c:pt idx="194">
                  <c:v>-0.98865141723804606</c:v>
                </c:pt>
                <c:pt idx="195">
                  <c:v>-0.90321064952074104</c:v>
                </c:pt>
                <c:pt idx="196">
                  <c:v>-0.80470694299102297</c:v>
                </c:pt>
                <c:pt idx="197">
                  <c:v>-0.68750398917517297</c:v>
                </c:pt>
                <c:pt idx="198">
                  <c:v>-0.55095559733388599</c:v>
                </c:pt>
                <c:pt idx="199">
                  <c:v>-0.549447560037853</c:v>
                </c:pt>
                <c:pt idx="200">
                  <c:v>-0.37978766099259703</c:v>
                </c:pt>
                <c:pt idx="201">
                  <c:v>-0.295030870443999</c:v>
                </c:pt>
                <c:pt idx="202">
                  <c:v>-0.51876246199889997</c:v>
                </c:pt>
                <c:pt idx="203">
                  <c:v>-0.36367408478283003</c:v>
                </c:pt>
                <c:pt idx="204">
                  <c:v>-0.52328245348588798</c:v>
                </c:pt>
                <c:pt idx="205">
                  <c:v>-0.52463982836758993</c:v>
                </c:pt>
                <c:pt idx="206">
                  <c:v>-0.68754566043176601</c:v>
                </c:pt>
                <c:pt idx="207">
                  <c:v>-0.58087300964969701</c:v>
                </c:pt>
                <c:pt idx="208">
                  <c:v>-0.77765729195548605</c:v>
                </c:pt>
                <c:pt idx="209">
                  <c:v>-0.71917496105430101</c:v>
                </c:pt>
                <c:pt idx="210">
                  <c:v>-0.80162223011170097</c:v>
                </c:pt>
                <c:pt idx="211">
                  <c:v>-0.96411696802967306</c:v>
                </c:pt>
                <c:pt idx="212">
                  <c:v>-0.86341803767682002</c:v>
                </c:pt>
                <c:pt idx="213">
                  <c:v>-1.042835147112452</c:v>
                </c:pt>
                <c:pt idx="214">
                  <c:v>-0.97608151567958701</c:v>
                </c:pt>
                <c:pt idx="215">
                  <c:v>-0.948220715013395</c:v>
                </c:pt>
                <c:pt idx="216">
                  <c:v>-0.84077406566202206</c:v>
                </c:pt>
                <c:pt idx="217">
                  <c:v>-0.73745639265811003</c:v>
                </c:pt>
                <c:pt idx="218">
                  <c:v>-0.77619314760761804</c:v>
                </c:pt>
                <c:pt idx="219">
                  <c:v>-0.71615720205330502</c:v>
                </c:pt>
                <c:pt idx="220">
                  <c:v>-0.90039289597293704</c:v>
                </c:pt>
                <c:pt idx="221">
                  <c:v>-0.86307523315370605</c:v>
                </c:pt>
                <c:pt idx="222">
                  <c:v>-0.80247155245667201</c:v>
                </c:pt>
                <c:pt idx="223">
                  <c:v>-0.76594862563956201</c:v>
                </c:pt>
                <c:pt idx="224">
                  <c:v>-0.62461649934868901</c:v>
                </c:pt>
                <c:pt idx="225">
                  <c:v>-0.63863717994555402</c:v>
                </c:pt>
                <c:pt idx="226">
                  <c:v>-0.63324765550663498</c:v>
                </c:pt>
                <c:pt idx="227">
                  <c:v>-0.68999220401365502</c:v>
                </c:pt>
                <c:pt idx="228">
                  <c:v>-0.69837394448360501</c:v>
                </c:pt>
                <c:pt idx="229">
                  <c:v>-0.67228091160737802</c:v>
                </c:pt>
                <c:pt idx="230">
                  <c:v>-0.77631569327350203</c:v>
                </c:pt>
                <c:pt idx="231">
                  <c:v>-0.87878952005085398</c:v>
                </c:pt>
                <c:pt idx="232">
                  <c:v>-0.88685490470660699</c:v>
                </c:pt>
                <c:pt idx="233">
                  <c:v>-0.77415065450635001</c:v>
                </c:pt>
                <c:pt idx="234">
                  <c:v>-0.77807222525600805</c:v>
                </c:pt>
                <c:pt idx="235">
                  <c:v>-0.88696147181485097</c:v>
                </c:pt>
                <c:pt idx="236">
                  <c:v>-1.119066599214759</c:v>
                </c:pt>
                <c:pt idx="237">
                  <c:v>-1.124606250887809</c:v>
                </c:pt>
                <c:pt idx="238">
                  <c:v>-1.117941440865359</c:v>
                </c:pt>
                <c:pt idx="239">
                  <c:v>-1.120526217258409</c:v>
                </c:pt>
                <c:pt idx="240">
                  <c:v>-0.89343360374001102</c:v>
                </c:pt>
                <c:pt idx="241">
                  <c:v>-1.0706247199688399</c:v>
                </c:pt>
                <c:pt idx="242">
                  <c:v>-1.004435666471011</c:v>
                </c:pt>
                <c:pt idx="243">
                  <c:v>-0.92109501441728803</c:v>
                </c:pt>
                <c:pt idx="244">
                  <c:v>-0.72949098800996004</c:v>
                </c:pt>
                <c:pt idx="245">
                  <c:v>-0.61533879115332502</c:v>
                </c:pt>
                <c:pt idx="246">
                  <c:v>-0.47825397372827999</c:v>
                </c:pt>
                <c:pt idx="247">
                  <c:v>-0.35363503260747298</c:v>
                </c:pt>
                <c:pt idx="248">
                  <c:v>-0.40822635555460601</c:v>
                </c:pt>
                <c:pt idx="249">
                  <c:v>-0.62638990411141704</c:v>
                </c:pt>
                <c:pt idx="250">
                  <c:v>-0.82925535546451401</c:v>
                </c:pt>
                <c:pt idx="251">
                  <c:v>-1.016297712718691</c:v>
                </c:pt>
                <c:pt idx="252">
                  <c:v>-1.0442487746166889</c:v>
                </c:pt>
                <c:pt idx="253">
                  <c:v>-1.2185216113813391</c:v>
                </c:pt>
                <c:pt idx="254">
                  <c:v>-1.177656529590239</c:v>
                </c:pt>
                <c:pt idx="255">
                  <c:v>-1.232854720480099</c:v>
                </c:pt>
                <c:pt idx="256">
                  <c:v>-1.226929272752979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2-4F57-BD79-7BE57214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3845071"/>
        <c:axId val="643848431"/>
      </c:barChart>
      <c:lineChart>
        <c:grouping val="standard"/>
        <c:varyColors val="0"/>
        <c:ser>
          <c:idx val="2"/>
          <c:order val="2"/>
          <c:tx>
            <c:strRef>
              <c:f>'HLW - HVD Decomposition'!$G$1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'HLW - HVD Decomposition'!$A$2:$A$258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'HLW - HVD Decomposition'!$G$2:$G$258</c:f>
              <c:numCache>
                <c:formatCode>General</c:formatCode>
                <c:ptCount val="257"/>
                <c:pt idx="183">
                  <c:v>0</c:v>
                </c:pt>
                <c:pt idx="184">
                  <c:v>-2.8757245677990539E-4</c:v>
                </c:pt>
                <c:pt idx="185">
                  <c:v>1.6881997542640192E-2</c:v>
                </c:pt>
                <c:pt idx="186">
                  <c:v>-3.4255859669519939E-2</c:v>
                </c:pt>
                <c:pt idx="187">
                  <c:v>0.17140056105516033</c:v>
                </c:pt>
                <c:pt idx="188">
                  <c:v>0.28440950499117035</c:v>
                </c:pt>
                <c:pt idx="189">
                  <c:v>-0.12767744738597964</c:v>
                </c:pt>
                <c:pt idx="190">
                  <c:v>-0.25788331039406986</c:v>
                </c:pt>
                <c:pt idx="191">
                  <c:v>-0.80993015917652977</c:v>
                </c:pt>
                <c:pt idx="192">
                  <c:v>-1.5231750472694638</c:v>
                </c:pt>
                <c:pt idx="193">
                  <c:v>-1.4551886545600188</c:v>
                </c:pt>
                <c:pt idx="194">
                  <c:v>-1.3742164390744869</c:v>
                </c:pt>
                <c:pt idx="195">
                  <c:v>-1.3010758097085808</c:v>
                </c:pt>
                <c:pt idx="196">
                  <c:v>-1.2401139310605149</c:v>
                </c:pt>
                <c:pt idx="197">
                  <c:v>-1.1121436782451699</c:v>
                </c:pt>
                <c:pt idx="198">
                  <c:v>-1.0330787190455799</c:v>
                </c:pt>
                <c:pt idx="199">
                  <c:v>-1.0515363805799498</c:v>
                </c:pt>
                <c:pt idx="200">
                  <c:v>-0.87455077401622972</c:v>
                </c:pt>
                <c:pt idx="201">
                  <c:v>-0.88171751644193974</c:v>
                </c:pt>
                <c:pt idx="202">
                  <c:v>-1.1430366501319398</c:v>
                </c:pt>
                <c:pt idx="203">
                  <c:v>-1.0705788037098498</c:v>
                </c:pt>
                <c:pt idx="204">
                  <c:v>-1.2698832753334237</c:v>
                </c:pt>
                <c:pt idx="205">
                  <c:v>-1.3305958557092628</c:v>
                </c:pt>
                <c:pt idx="206">
                  <c:v>-1.5172686435836478</c:v>
                </c:pt>
                <c:pt idx="207">
                  <c:v>-1.4893212148744719</c:v>
                </c:pt>
                <c:pt idx="208">
                  <c:v>-1.7287687661192808</c:v>
                </c:pt>
                <c:pt idx="209">
                  <c:v>-1.6320395988654468</c:v>
                </c:pt>
                <c:pt idx="210">
                  <c:v>-1.7355456487476097</c:v>
                </c:pt>
                <c:pt idx="211">
                  <c:v>-1.9223200365601318</c:v>
                </c:pt>
                <c:pt idx="212">
                  <c:v>-1.8306130856186178</c:v>
                </c:pt>
                <c:pt idx="213">
                  <c:v>-2.0296195063179558</c:v>
                </c:pt>
                <c:pt idx="214">
                  <c:v>-1.9644600241326948</c:v>
                </c:pt>
                <c:pt idx="215">
                  <c:v>-1.9513039101518779</c:v>
                </c:pt>
                <c:pt idx="216">
                  <c:v>-1.8212123026003169</c:v>
                </c:pt>
                <c:pt idx="217">
                  <c:v>-1.7380162025314969</c:v>
                </c:pt>
                <c:pt idx="218">
                  <c:v>-1.7793039746105888</c:v>
                </c:pt>
                <c:pt idx="219">
                  <c:v>-1.7168936118914799</c:v>
                </c:pt>
                <c:pt idx="220">
                  <c:v>-1.8873071896163398</c:v>
                </c:pt>
                <c:pt idx="221">
                  <c:v>-1.8759616801303469</c:v>
                </c:pt>
                <c:pt idx="222">
                  <c:v>-1.8035210188394397</c:v>
                </c:pt>
                <c:pt idx="223">
                  <c:v>-1.7309260350180229</c:v>
                </c:pt>
                <c:pt idx="224">
                  <c:v>-1.5661774935691457</c:v>
                </c:pt>
                <c:pt idx="225">
                  <c:v>-1.5653491090832168</c:v>
                </c:pt>
                <c:pt idx="226">
                  <c:v>-1.5363332568995958</c:v>
                </c:pt>
                <c:pt idx="227">
                  <c:v>-1.5572120132191669</c:v>
                </c:pt>
                <c:pt idx="228">
                  <c:v>-1.6118649295655059</c:v>
                </c:pt>
                <c:pt idx="229">
                  <c:v>-1.5621546120337317</c:v>
                </c:pt>
                <c:pt idx="230">
                  <c:v>-1.6830841894270119</c:v>
                </c:pt>
                <c:pt idx="231">
                  <c:v>-1.7448665481440568</c:v>
                </c:pt>
                <c:pt idx="232">
                  <c:v>-1.7124639052812058</c:v>
                </c:pt>
                <c:pt idx="233">
                  <c:v>-1.6118585183801528</c:v>
                </c:pt>
                <c:pt idx="234">
                  <c:v>-1.628987443816468</c:v>
                </c:pt>
                <c:pt idx="235">
                  <c:v>-1.7650075625600128</c:v>
                </c:pt>
                <c:pt idx="236">
                  <c:v>-2.0391317684039807</c:v>
                </c:pt>
                <c:pt idx="237">
                  <c:v>-2.0491461153570558</c:v>
                </c:pt>
                <c:pt idx="238">
                  <c:v>-2.0358653161716789</c:v>
                </c:pt>
                <c:pt idx="239">
                  <c:v>-2.0408843232424667</c:v>
                </c:pt>
                <c:pt idx="240">
                  <c:v>-1.8066360937143329</c:v>
                </c:pt>
                <c:pt idx="241">
                  <c:v>-1.9313055850689089</c:v>
                </c:pt>
                <c:pt idx="242">
                  <c:v>-1.9562408688827029</c:v>
                </c:pt>
                <c:pt idx="243">
                  <c:v>-1.8455540303539677</c:v>
                </c:pt>
                <c:pt idx="244">
                  <c:v>-1.6162933964091248</c:v>
                </c:pt>
                <c:pt idx="245">
                  <c:v>-1.6157579213731008</c:v>
                </c:pt>
                <c:pt idx="246">
                  <c:v>-1.4575903937429968</c:v>
                </c:pt>
                <c:pt idx="247">
                  <c:v>-1.3269308393662538</c:v>
                </c:pt>
                <c:pt idx="248">
                  <c:v>-1.3816079593000428</c:v>
                </c:pt>
                <c:pt idx="249">
                  <c:v>-1.5705173498695708</c:v>
                </c:pt>
                <c:pt idx="250">
                  <c:v>-1.7676124196464018</c:v>
                </c:pt>
                <c:pt idx="251">
                  <c:v>-1.9403918305966739</c:v>
                </c:pt>
                <c:pt idx="252">
                  <c:v>-1.9485546298886838</c:v>
                </c:pt>
                <c:pt idx="253">
                  <c:v>-2.1032417456929977</c:v>
                </c:pt>
                <c:pt idx="254">
                  <c:v>-2.0369231988848506</c:v>
                </c:pt>
                <c:pt idx="255">
                  <c:v>-2.080191145213111</c:v>
                </c:pt>
                <c:pt idx="256">
                  <c:v>-2.0225044006464659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2-4F57-BD79-7BE57214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5071"/>
        <c:axId val="643848431"/>
      </c:lineChart>
      <c:dateAx>
        <c:axId val="643845071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8431"/>
        <c:crosses val="autoZero"/>
        <c:auto val="1"/>
        <c:lblOffset val="100"/>
        <c:baseTimeUnit val="months"/>
        <c:majorUnit val="12"/>
        <c:majorTimeUnit val="months"/>
      </c:dateAx>
      <c:valAx>
        <c:axId val="643848431"/>
        <c:scaling>
          <c:orientation val="minMax"/>
          <c:max val="3.5"/>
          <c:min val="-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300" verticalDpi="30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wFGbackup'!$Z$1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wFGbackup'!$Z$2:$Z$132</c:f>
              <c:numCache>
                <c:formatCode>0.0000</c:formatCode>
                <c:ptCount val="131"/>
                <c:pt idx="0">
                  <c:v>-7.8284073900903001E-2</c:v>
                </c:pt>
                <c:pt idx="1">
                  <c:v>-6.8935731625465999E-2</c:v>
                </c:pt>
                <c:pt idx="2">
                  <c:v>-7.1663740558801495E-2</c:v>
                </c:pt>
                <c:pt idx="3">
                  <c:v>-6.3542093821704199E-2</c:v>
                </c:pt>
                <c:pt idx="4">
                  <c:v>-6.4728899470428397E-2</c:v>
                </c:pt>
                <c:pt idx="5">
                  <c:v>-6.1585402646968997E-2</c:v>
                </c:pt>
                <c:pt idx="6">
                  <c:v>-5.1207574061310497E-2</c:v>
                </c:pt>
                <c:pt idx="7">
                  <c:v>-6.8689601239522405E-2</c:v>
                </c:pt>
                <c:pt idx="8">
                  <c:v>-7.3441058030094694E-2</c:v>
                </c:pt>
                <c:pt idx="9">
                  <c:v>-7.3986420362977701E-2</c:v>
                </c:pt>
                <c:pt idx="10">
                  <c:v>-7.3653071827380207E-2</c:v>
                </c:pt>
                <c:pt idx="11">
                  <c:v>-6.4194390074682195E-2</c:v>
                </c:pt>
                <c:pt idx="12">
                  <c:v>-6.0329499192550998E-2</c:v>
                </c:pt>
                <c:pt idx="13">
                  <c:v>-5.4516903358184099E-2</c:v>
                </c:pt>
                <c:pt idx="14">
                  <c:v>-5.34048529618662E-2</c:v>
                </c:pt>
                <c:pt idx="15">
                  <c:v>-4.5745809181879801E-2</c:v>
                </c:pt>
                <c:pt idx="16">
                  <c:v>-5.9839461884176902E-2</c:v>
                </c:pt>
                <c:pt idx="17">
                  <c:v>-4.8491058432781002E-2</c:v>
                </c:pt>
                <c:pt idx="18">
                  <c:v>-5.80371997037092E-2</c:v>
                </c:pt>
                <c:pt idx="19">
                  <c:v>-5.5234703640661E-2</c:v>
                </c:pt>
                <c:pt idx="20">
                  <c:v>-5.7028536792177002E-2</c:v>
                </c:pt>
                <c:pt idx="21">
                  <c:v>-5.5915764565412397E-2</c:v>
                </c:pt>
                <c:pt idx="22">
                  <c:v>-6.0632483121844799E-2</c:v>
                </c:pt>
                <c:pt idx="23">
                  <c:v>-5.51203208829232E-2</c:v>
                </c:pt>
                <c:pt idx="24">
                  <c:v>-6.2864697437520003E-2</c:v>
                </c:pt>
                <c:pt idx="25">
                  <c:v>-7.1837239912929798E-2</c:v>
                </c:pt>
                <c:pt idx="26">
                  <c:v>-6.4236184142757002E-2</c:v>
                </c:pt>
                <c:pt idx="27">
                  <c:v>-7.3267208138964604E-2</c:v>
                </c:pt>
                <c:pt idx="28">
                  <c:v>-8.5141242653410804E-2</c:v>
                </c:pt>
                <c:pt idx="29">
                  <c:v>-8.4101336236431706E-2</c:v>
                </c:pt>
                <c:pt idx="30">
                  <c:v>-8.4267408044669007E-2</c:v>
                </c:pt>
                <c:pt idx="31">
                  <c:v>-9.1539050967678198E-2</c:v>
                </c:pt>
                <c:pt idx="32">
                  <c:v>-9.3752966571548593E-2</c:v>
                </c:pt>
                <c:pt idx="33">
                  <c:v>-8.4940230526311694E-2</c:v>
                </c:pt>
                <c:pt idx="34">
                  <c:v>-0.101872551132868</c:v>
                </c:pt>
                <c:pt idx="35">
                  <c:v>-0.10024345999109401</c:v>
                </c:pt>
                <c:pt idx="36">
                  <c:v>-0.121707515149707</c:v>
                </c:pt>
                <c:pt idx="37">
                  <c:v>-0.119254160910577</c:v>
                </c:pt>
                <c:pt idx="38">
                  <c:v>-0.11924801441918199</c:v>
                </c:pt>
                <c:pt idx="39">
                  <c:v>-0.104789074840504</c:v>
                </c:pt>
                <c:pt idx="40">
                  <c:v>-0.111542137340696</c:v>
                </c:pt>
                <c:pt idx="41">
                  <c:v>-0.109695929604574</c:v>
                </c:pt>
                <c:pt idx="42">
                  <c:v>-0.119749870113603</c:v>
                </c:pt>
                <c:pt idx="43">
                  <c:v>-0.124184140950752</c:v>
                </c:pt>
                <c:pt idx="44">
                  <c:v>-0.11214129069560901</c:v>
                </c:pt>
                <c:pt idx="45">
                  <c:v>-0.123432542308437</c:v>
                </c:pt>
                <c:pt idx="46">
                  <c:v>-0.12702520885812199</c:v>
                </c:pt>
                <c:pt idx="47">
                  <c:v>-0.124683074341936</c:v>
                </c:pt>
                <c:pt idx="48">
                  <c:v>-0.14594508138946399</c:v>
                </c:pt>
                <c:pt idx="49">
                  <c:v>-0.121689704880525</c:v>
                </c:pt>
                <c:pt idx="50">
                  <c:v>-0.132317481557298</c:v>
                </c:pt>
                <c:pt idx="51">
                  <c:v>-0.118743391839906</c:v>
                </c:pt>
                <c:pt idx="52">
                  <c:v>-0.150260030948487</c:v>
                </c:pt>
                <c:pt idx="53">
                  <c:v>-0.18128734824496301</c:v>
                </c:pt>
                <c:pt idx="54">
                  <c:v>-0.21182089886375899</c:v>
                </c:pt>
                <c:pt idx="55">
                  <c:v>-0.26327288523054798</c:v>
                </c:pt>
                <c:pt idx="56">
                  <c:v>-0.292925351280999</c:v>
                </c:pt>
                <c:pt idx="57">
                  <c:v>-0.285880881427653</c:v>
                </c:pt>
                <c:pt idx="58">
                  <c:v>-0.24833933167385999</c:v>
                </c:pt>
                <c:pt idx="59">
                  <c:v>-0.25010142582999401</c:v>
                </c:pt>
                <c:pt idx="60">
                  <c:v>-0.24937103873990299</c:v>
                </c:pt>
                <c:pt idx="61">
                  <c:v>-0.22275693061912899</c:v>
                </c:pt>
                <c:pt idx="62">
                  <c:v>-0.195101403204584</c:v>
                </c:pt>
                <c:pt idx="63">
                  <c:v>-0.20619430226053501</c:v>
                </c:pt>
                <c:pt idx="64">
                  <c:v>-0.22715616821659701</c:v>
                </c:pt>
                <c:pt idx="65">
                  <c:v>-0.218829908974807</c:v>
                </c:pt>
                <c:pt idx="66">
                  <c:v>-0.21815512747410801</c:v>
                </c:pt>
                <c:pt idx="67">
                  <c:v>-0.22881097476496301</c:v>
                </c:pt>
                <c:pt idx="68">
                  <c:v>-0.22684676803606299</c:v>
                </c:pt>
                <c:pt idx="69">
                  <c:v>-0.234701277479063</c:v>
                </c:pt>
                <c:pt idx="70">
                  <c:v>-0.230902198796964</c:v>
                </c:pt>
                <c:pt idx="71">
                  <c:v>-0.227183406638823</c:v>
                </c:pt>
                <c:pt idx="72">
                  <c:v>-0.22355727415725901</c:v>
                </c:pt>
                <c:pt idx="73">
                  <c:v>-0.220033014738029</c:v>
                </c:pt>
                <c:pt idx="74">
                  <c:v>-0.21661705520253899</c:v>
                </c:pt>
                <c:pt idx="75">
                  <c:v>-0.213313391294745</c:v>
                </c:pt>
                <c:pt idx="76">
                  <c:v>-0.21012392276915701</c:v>
                </c:pt>
                <c:pt idx="77">
                  <c:v>-0.20704876617137499</c:v>
                </c:pt>
                <c:pt idx="78">
                  <c:v>-0.204086544073072</c:v>
                </c:pt>
                <c:pt idx="79">
                  <c:v>-0.20123465009965799</c:v>
                </c:pt>
                <c:pt idx="80">
                  <c:v>-0.19848948957918</c:v>
                </c:pt>
                <c:pt idx="81">
                  <c:v>-0.19584669605258101</c:v>
                </c:pt>
                <c:pt idx="82">
                  <c:v>-0.19330132422504601</c:v>
                </c:pt>
                <c:pt idx="83">
                  <c:v>-0.19084802021262701</c:v>
                </c:pt>
                <c:pt idx="84">
                  <c:v>-0.188481170154008</c:v>
                </c:pt>
                <c:pt idx="85">
                  <c:v>-0.186195028420649</c:v>
                </c:pt>
                <c:pt idx="86">
                  <c:v>-0.18398382677554401</c:v>
                </c:pt>
                <c:pt idx="87">
                  <c:v>-0.18184186590739199</c:v>
                </c:pt>
                <c:pt idx="88">
                  <c:v>-0.17976359080849599</c:v>
                </c:pt>
                <c:pt idx="89">
                  <c:v>-0.17774365147632601</c:v>
                </c:pt>
                <c:pt idx="90">
                  <c:v>-0.17577695040515101</c:v>
                </c:pt>
                <c:pt idx="91">
                  <c:v>-0.173858678299838</c:v>
                </c:pt>
                <c:pt idx="92">
                  <c:v>-0.17198433939275001</c:v>
                </c:pt>
                <c:pt idx="93">
                  <c:v>-0.170149767680287</c:v>
                </c:pt>
                <c:pt idx="94">
                  <c:v>-0.168351135321159</c:v>
                </c:pt>
                <c:pt idx="95">
                  <c:v>-0.16658495435679799</c:v>
                </c:pt>
                <c:pt idx="96">
                  <c:v>-0.16484807282786901</c:v>
                </c:pt>
                <c:pt idx="97">
                  <c:v>-0.163137666271812</c:v>
                </c:pt>
                <c:pt idx="98">
                  <c:v>-0.16145122549647001</c:v>
                </c:pt>
                <c:pt idx="99">
                  <c:v>-0.15978654143582399</c:v>
                </c:pt>
                <c:pt idx="100">
                  <c:v>-0.15814168780676599</c:v>
                </c:pt>
                <c:pt idx="101">
                  <c:v>-0.15651500220185999</c:v>
                </c:pt>
                <c:pt idx="102">
                  <c:v>-0.15490506617293501</c:v>
                </c:pt>
                <c:pt idx="103">
                  <c:v>-0.15331068478471699</c:v>
                </c:pt>
                <c:pt idx="104">
                  <c:v>-0.151730866047038</c:v>
                </c:pt>
                <c:pt idx="105">
                  <c:v>-0.15016480056870701</c:v>
                </c:pt>
                <c:pt idx="106">
                  <c:v>-0.14861184171608199</c:v>
                </c:pt>
                <c:pt idx="107">
                  <c:v>-0.14707148650481799</c:v>
                </c:pt>
                <c:pt idx="108">
                  <c:v>-0.14554335740404001</c:v>
                </c:pt>
                <c:pt idx="109">
                  <c:v>-0.14402718518834901</c:v>
                </c:pt>
                <c:pt idx="110">
                  <c:v>-0.14252279293425901</c:v>
                </c:pt>
                <c:pt idx="111">
                  <c:v>-0.14103008122378399</c:v>
                </c:pt>
                <c:pt idx="112">
                  <c:v>-0.139549014588565</c:v>
                </c:pt>
                <c:pt idx="113">
                  <c:v>-0.138079609202967</c:v>
                </c:pt>
                <c:pt idx="114">
                  <c:v>-0.13662192181354099</c:v>
                </c:pt>
                <c:pt idx="115">
                  <c:v>-0.13517603987492599</c:v>
                </c:pt>
                <c:pt idx="116">
                  <c:v>-0.13374207284821599</c:v>
                </c:pt>
                <c:pt idx="117">
                  <c:v>-0.13232014460684599</c:v>
                </c:pt>
                <c:pt idx="118">
                  <c:v>-0.130910386886674</c:v>
                </c:pt>
                <c:pt idx="119">
                  <c:v>-0.12951293371099001</c:v>
                </c:pt>
                <c:pt idx="120">
                  <c:v>-0.12812791671728399</c:v>
                </c:pt>
                <c:pt idx="121">
                  <c:v>-0.126755461310499</c:v>
                </c:pt>
                <c:pt idx="122">
                  <c:v>-0.125395683566908</c:v>
                </c:pt>
                <c:pt idx="123">
                  <c:v>-0.12404868781348601</c:v>
                </c:pt>
                <c:pt idx="124">
                  <c:v>-0.122714564809408</c:v>
                </c:pt>
                <c:pt idx="125">
                  <c:v>-0.12139339045893099</c:v>
                </c:pt>
                <c:pt idx="126">
                  <c:v>-0.12008522498824201</c:v>
                </c:pt>
                <c:pt idx="127">
                  <c:v>-0.118790112522678</c:v>
                </c:pt>
                <c:pt idx="128">
                  <c:v>-0.117508081004897</c:v>
                </c:pt>
                <c:pt idx="129">
                  <c:v>-0.11623914239902999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6-4606-949E-7F2CFF597CE8}"/>
            </c:ext>
          </c:extLst>
        </c:ser>
        <c:ser>
          <c:idx val="1"/>
          <c:order val="1"/>
          <c:tx>
            <c:strRef>
              <c:f>'DSGE HVD wFGbackup'!$AA$1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wFGbackup'!$AA$2:$AA$132</c:f>
              <c:numCache>
                <c:formatCode>0.0000</c:formatCode>
                <c:ptCount val="131"/>
                <c:pt idx="0">
                  <c:v>-3.3536928302706301</c:v>
                </c:pt>
                <c:pt idx="1">
                  <c:v>-3.68207868446963</c:v>
                </c:pt>
                <c:pt idx="2">
                  <c:v>-3.93972605934152</c:v>
                </c:pt>
                <c:pt idx="3">
                  <c:v>-4.1234372358258202</c:v>
                </c:pt>
                <c:pt idx="4">
                  <c:v>-4.1837788751068699</c:v>
                </c:pt>
                <c:pt idx="5">
                  <c:v>-4.3355729371570604</c:v>
                </c:pt>
                <c:pt idx="6">
                  <c:v>-4.4226039308312801</c:v>
                </c:pt>
                <c:pt idx="7">
                  <c:v>-4.7838092781992003</c:v>
                </c:pt>
                <c:pt idx="8">
                  <c:v>-4.5362461390598199</c:v>
                </c:pt>
                <c:pt idx="9">
                  <c:v>-4.1428581608929198</c:v>
                </c:pt>
                <c:pt idx="10">
                  <c:v>-3.459942660092</c:v>
                </c:pt>
                <c:pt idx="11">
                  <c:v>-3.05590983299569</c:v>
                </c:pt>
                <c:pt idx="12">
                  <c:v>-2.8937839610117502</c:v>
                </c:pt>
                <c:pt idx="13">
                  <c:v>-2.7867589591438202</c:v>
                </c:pt>
                <c:pt idx="14">
                  <c:v>-2.69174345073779</c:v>
                </c:pt>
                <c:pt idx="15">
                  <c:v>-2.8103465578004201</c:v>
                </c:pt>
                <c:pt idx="16">
                  <c:v>-2.98207579869135</c:v>
                </c:pt>
                <c:pt idx="17">
                  <c:v>-2.7843613074638398</c:v>
                </c:pt>
                <c:pt idx="18">
                  <c:v>-2.6858103098720698</c:v>
                </c:pt>
                <c:pt idx="19">
                  <c:v>-2.56235109229939</c:v>
                </c:pt>
                <c:pt idx="20">
                  <c:v>-2.1898915637799998</c:v>
                </c:pt>
                <c:pt idx="21">
                  <c:v>-1.6990517594912899</c:v>
                </c:pt>
                <c:pt idx="22">
                  <c:v>-1.4152841367939599</c:v>
                </c:pt>
                <c:pt idx="23">
                  <c:v>-1.2708302740735</c:v>
                </c:pt>
                <c:pt idx="24">
                  <c:v>-1.1920065086990701</c:v>
                </c:pt>
                <c:pt idx="25">
                  <c:v>-1.4533997107168</c:v>
                </c:pt>
                <c:pt idx="26">
                  <c:v>-1.7934255222128801</c:v>
                </c:pt>
                <c:pt idx="27">
                  <c:v>-1.8758593889072701</c:v>
                </c:pt>
                <c:pt idx="28">
                  <c:v>-1.7582259850573501</c:v>
                </c:pt>
                <c:pt idx="29">
                  <c:v>-1.5631125318341901</c:v>
                </c:pt>
                <c:pt idx="30">
                  <c:v>-1.3099989040337101</c:v>
                </c:pt>
                <c:pt idx="31">
                  <c:v>-1.0094416406355999</c:v>
                </c:pt>
                <c:pt idx="32">
                  <c:v>-0.75918936806621595</c:v>
                </c:pt>
                <c:pt idx="33">
                  <c:v>-0.94844324301994698</c:v>
                </c:pt>
                <c:pt idx="34">
                  <c:v>-1.0725641056078901</c:v>
                </c:pt>
                <c:pt idx="35">
                  <c:v>-1.02482479001481</c:v>
                </c:pt>
                <c:pt idx="36">
                  <c:v>-0.79990964318563795</c:v>
                </c:pt>
                <c:pt idx="37">
                  <c:v>-0.52801441513932101</c:v>
                </c:pt>
                <c:pt idx="38">
                  <c:v>-0.31976346449749099</c:v>
                </c:pt>
                <c:pt idx="39">
                  <c:v>-0.38631260807203799</c:v>
                </c:pt>
                <c:pt idx="40">
                  <c:v>-0.47895096039665602</c:v>
                </c:pt>
                <c:pt idx="41">
                  <c:v>-0.51007670774582703</c:v>
                </c:pt>
                <c:pt idx="42">
                  <c:v>-0.50706848070064003</c:v>
                </c:pt>
                <c:pt idx="43">
                  <c:v>-0.47842167662138901</c:v>
                </c:pt>
                <c:pt idx="44">
                  <c:v>-0.50970249494070197</c:v>
                </c:pt>
                <c:pt idx="45">
                  <c:v>-0.50976155849524596</c:v>
                </c:pt>
                <c:pt idx="46">
                  <c:v>-0.44366842873977502</c:v>
                </c:pt>
                <c:pt idx="47">
                  <c:v>-0.44616047227850503</c:v>
                </c:pt>
                <c:pt idx="48">
                  <c:v>-0.39083742245694703</c:v>
                </c:pt>
                <c:pt idx="49">
                  <c:v>-0.20087975742780101</c:v>
                </c:pt>
                <c:pt idx="50">
                  <c:v>-1.6587050840997399E-2</c:v>
                </c:pt>
                <c:pt idx="51">
                  <c:v>-6.1160485631709498E-2</c:v>
                </c:pt>
                <c:pt idx="52">
                  <c:v>-7.2667367947123803E-3</c:v>
                </c:pt>
                <c:pt idx="53">
                  <c:v>-5.014086350613E-2</c:v>
                </c:pt>
                <c:pt idx="54">
                  <c:v>0.24028055264123199</c:v>
                </c:pt>
                <c:pt idx="55">
                  <c:v>0.20210232804768199</c:v>
                </c:pt>
                <c:pt idx="56">
                  <c:v>9.6778710880238802E-2</c:v>
                </c:pt>
                <c:pt idx="57">
                  <c:v>-1.4338714586985201E-2</c:v>
                </c:pt>
                <c:pt idx="58">
                  <c:v>-5.4161340704160399E-2</c:v>
                </c:pt>
                <c:pt idx="59">
                  <c:v>-0.30939180115166498</c:v>
                </c:pt>
                <c:pt idx="60">
                  <c:v>-0.78744518304922195</c:v>
                </c:pt>
                <c:pt idx="61">
                  <c:v>-1.3969820290408801</c:v>
                </c:pt>
                <c:pt idx="62">
                  <c:v>-1.82081185692841</c:v>
                </c:pt>
                <c:pt idx="63">
                  <c:v>-2.21884962184392</c:v>
                </c:pt>
                <c:pt idx="64">
                  <c:v>-2.3332876017047801</c:v>
                </c:pt>
                <c:pt idx="65">
                  <c:v>-2.4070748138921201</c:v>
                </c:pt>
                <c:pt idx="66">
                  <c:v>-2.4052494488453502</c:v>
                </c:pt>
                <c:pt idx="67">
                  <c:v>-2.3823639219549202</c:v>
                </c:pt>
                <c:pt idx="68">
                  <c:v>-2.28407287285903</c:v>
                </c:pt>
                <c:pt idx="69">
                  <c:v>-2.3708681744180198</c:v>
                </c:pt>
                <c:pt idx="70">
                  <c:v>-2.3596834647285401</c:v>
                </c:pt>
                <c:pt idx="71">
                  <c:v>-2.3467087144767702</c:v>
                </c:pt>
                <c:pt idx="72">
                  <c:v>-2.3322506443125999</c:v>
                </c:pt>
                <c:pt idx="73">
                  <c:v>-2.31656904750026</c:v>
                </c:pt>
                <c:pt idx="74">
                  <c:v>-2.2998839197893899</c:v>
                </c:pt>
                <c:pt idx="75">
                  <c:v>-2.2823815065105499</c:v>
                </c:pt>
                <c:pt idx="76">
                  <c:v>-2.2642194313256399</c:v>
                </c:pt>
                <c:pt idx="77">
                  <c:v>-2.2455310460931601</c:v>
                </c:pt>
                <c:pt idx="78">
                  <c:v>-2.2264291201300899</c:v>
                </c:pt>
                <c:pt idx="79">
                  <c:v>-2.2070089691896602</c:v>
                </c:pt>
                <c:pt idx="80">
                  <c:v>-2.1873511092401898</c:v>
                </c:pt>
                <c:pt idx="81">
                  <c:v>-2.1675235072087</c:v>
                </c:pt>
                <c:pt idx="82">
                  <c:v>-2.14758348989466</c:v>
                </c:pt>
                <c:pt idx="83">
                  <c:v>-2.1275793629642501</c:v>
                </c:pt>
                <c:pt idx="84">
                  <c:v>-2.1075517840526699</c:v>
                </c:pt>
                <c:pt idx="85">
                  <c:v>-2.0875349273159101</c:v>
                </c:pt>
                <c:pt idx="86">
                  <c:v>-2.0675574711026701</c:v>
                </c:pt>
                <c:pt idx="87">
                  <c:v>-2.0476434356077098</c:v>
                </c:pt>
                <c:pt idx="88">
                  <c:v>-2.02781289328877</c:v>
                </c:pt>
                <c:pt idx="89">
                  <c:v>-2.0080825713694201</c:v>
                </c:pt>
                <c:pt idx="90">
                  <c:v>-1.98846636281591</c:v>
                </c:pt>
                <c:pt idx="91">
                  <c:v>-1.9689757596875299</c:v>
                </c:pt>
                <c:pt idx="92">
                  <c:v>-1.9496202206490501</c:v>
                </c:pt>
                <c:pt idx="93">
                  <c:v>-1.9304074826437301</c:v>
                </c:pt>
                <c:pt idx="94">
                  <c:v>-1.91134382520681</c:v>
                </c:pt>
                <c:pt idx="95">
                  <c:v>-1.89243429461204</c:v>
                </c:pt>
                <c:pt idx="96">
                  <c:v>-1.87368289395094</c:v>
                </c:pt>
                <c:pt idx="97">
                  <c:v>-1.8550927443188401</c:v>
                </c:pt>
                <c:pt idx="98">
                  <c:v>-1.8366662214955001</c:v>
                </c:pt>
                <c:pt idx="99">
                  <c:v>-1.8184050718420099</c:v>
                </c:pt>
                <c:pt idx="100">
                  <c:v>-1.8003105105705299</c:v>
                </c:pt>
                <c:pt idx="101">
                  <c:v>-1.78238330506391</c:v>
                </c:pt>
                <c:pt idx="102">
                  <c:v>-1.7646238455158201</c:v>
                </c:pt>
                <c:pt idx="103">
                  <c:v>-1.74703220481719</c:v>
                </c:pt>
                <c:pt idx="104">
                  <c:v>-1.72960818932217</c:v>
                </c:pt>
                <c:pt idx="105">
                  <c:v>-1.7123513818790601</c:v>
                </c:pt>
                <c:pt idx="106">
                  <c:v>-1.6952611783009699</c:v>
                </c:pt>
                <c:pt idx="107">
                  <c:v>-1.67833681827279</c:v>
                </c:pt>
                <c:pt idx="108">
                  <c:v>-1.6615774115395801</c:v>
                </c:pt>
                <c:pt idx="109">
                  <c:v>-1.6449819600932101</c:v>
                </c:pt>
                <c:pt idx="110">
                  <c:v>-1.6285493769652299</c:v>
                </c:pt>
                <c:pt idx="111">
                  <c:v>-1.61227850214151</c:v>
                </c:pt>
                <c:pt idx="112">
                  <c:v>-1.5961681160361001</c:v>
                </c:pt>
                <c:pt idx="113">
                  <c:v>-1.5802169508950701</c:v>
                </c:pt>
                <c:pt idx="114">
                  <c:v>-1.5644237004450501</c:v>
                </c:pt>
                <c:pt idx="115">
                  <c:v>-1.5487870280531899</c:v>
                </c:pt>
                <c:pt idx="116">
                  <c:v>-1.53330557362483</c:v>
                </c:pt>
                <c:pt idx="117">
                  <c:v>-1.51797795943085</c:v>
                </c:pt>
                <c:pt idx="118">
                  <c:v>-1.5028027950273899</c:v>
                </c:pt>
                <c:pt idx="119">
                  <c:v>-1.48777868140609</c:v>
                </c:pt>
                <c:pt idx="120">
                  <c:v>-1.47290421449187</c:v>
                </c:pt>
                <c:pt idx="121">
                  <c:v>-1.4581779880875201</c:v>
                </c:pt>
                <c:pt idx="122">
                  <c:v>-1.44359859634947</c:v>
                </c:pt>
                <c:pt idx="123">
                  <c:v>-1.42916463586595</c:v>
                </c:pt>
                <c:pt idx="124">
                  <c:v>-1.4148747073983201</c:v>
                </c:pt>
                <c:pt idx="125">
                  <c:v>-1.4007274173368101</c:v>
                </c:pt>
                <c:pt idx="126">
                  <c:v>-1.38672137891432</c:v>
                </c:pt>
                <c:pt idx="127">
                  <c:v>-1.3728552132152001</c:v>
                </c:pt>
                <c:pt idx="128">
                  <c:v>-1.3591275500103399</c:v>
                </c:pt>
                <c:pt idx="129">
                  <c:v>-1.3455370284452299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6-4606-949E-7F2CFF597CE8}"/>
            </c:ext>
          </c:extLst>
        </c:ser>
        <c:ser>
          <c:idx val="2"/>
          <c:order val="2"/>
          <c:tx>
            <c:strRef>
              <c:f>'DSGE HVD wFGbackup'!$AB$1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wFGbackup'!$AB$2:$AB$132</c:f>
              <c:numCache>
                <c:formatCode>0.0000</c:formatCode>
                <c:ptCount val="131"/>
                <c:pt idx="0">
                  <c:v>4.0625681022601698</c:v>
                </c:pt>
                <c:pt idx="1">
                  <c:v>4.8583333667768898</c:v>
                </c:pt>
                <c:pt idx="2">
                  <c:v>5.2294426455382297</c:v>
                </c:pt>
                <c:pt idx="3">
                  <c:v>5.4945508683535298</c:v>
                </c:pt>
                <c:pt idx="4">
                  <c:v>5.4841231893871196</c:v>
                </c:pt>
                <c:pt idx="5">
                  <c:v>5.8403263060719999</c:v>
                </c:pt>
                <c:pt idx="6">
                  <c:v>6.0498804531069998</c:v>
                </c:pt>
                <c:pt idx="7">
                  <c:v>5.3758770675350798</c:v>
                </c:pt>
                <c:pt idx="8">
                  <c:v>5.1776753377236302</c:v>
                </c:pt>
                <c:pt idx="9">
                  <c:v>4.6096002006732197</c:v>
                </c:pt>
                <c:pt idx="10">
                  <c:v>3.9612346154656901</c:v>
                </c:pt>
                <c:pt idx="11">
                  <c:v>3.8581322005674998</c:v>
                </c:pt>
                <c:pt idx="12">
                  <c:v>3.4531266866524701</c:v>
                </c:pt>
                <c:pt idx="13">
                  <c:v>2.8157058402681998</c:v>
                </c:pt>
                <c:pt idx="14">
                  <c:v>2.8842362709185001</c:v>
                </c:pt>
                <c:pt idx="15">
                  <c:v>3.6837703337577801</c:v>
                </c:pt>
                <c:pt idx="16">
                  <c:v>4.9208437863393</c:v>
                </c:pt>
                <c:pt idx="17">
                  <c:v>5.4985865534077396</c:v>
                </c:pt>
                <c:pt idx="18">
                  <c:v>3.3070980052813201</c:v>
                </c:pt>
                <c:pt idx="19">
                  <c:v>1.90522735460842</c:v>
                </c:pt>
                <c:pt idx="20">
                  <c:v>0.93756069060783398</c:v>
                </c:pt>
                <c:pt idx="21">
                  <c:v>7.4503080381743705E-2</c:v>
                </c:pt>
                <c:pt idx="22">
                  <c:v>-0.82448652225256702</c:v>
                </c:pt>
                <c:pt idx="23">
                  <c:v>-1.0504451348111301</c:v>
                </c:pt>
                <c:pt idx="24">
                  <c:v>-0.88353740290524596</c:v>
                </c:pt>
                <c:pt idx="25">
                  <c:v>-0.71725926988420596</c:v>
                </c:pt>
                <c:pt idx="26">
                  <c:v>-6.9806584840194696E-2</c:v>
                </c:pt>
                <c:pt idx="27">
                  <c:v>-2.9213855135586001E-2</c:v>
                </c:pt>
                <c:pt idx="28">
                  <c:v>-0.30110630243456799</c:v>
                </c:pt>
                <c:pt idx="29">
                  <c:v>-0.58063798205188599</c:v>
                </c:pt>
                <c:pt idx="30">
                  <c:v>-1.1895006906144101</c:v>
                </c:pt>
                <c:pt idx="31">
                  <c:v>-1.6569522510710899</c:v>
                </c:pt>
                <c:pt idx="32">
                  <c:v>-2.1978345335702398</c:v>
                </c:pt>
                <c:pt idx="33">
                  <c:v>-1.9893803344857901</c:v>
                </c:pt>
                <c:pt idx="34">
                  <c:v>-1.93297719677277</c:v>
                </c:pt>
                <c:pt idx="35">
                  <c:v>-2.3588948495162598</c:v>
                </c:pt>
                <c:pt idx="36">
                  <c:v>-2.94453174041448</c:v>
                </c:pt>
                <c:pt idx="37">
                  <c:v>-3.2043340932325499</c:v>
                </c:pt>
                <c:pt idx="38">
                  <c:v>-3.4795891750468302</c:v>
                </c:pt>
                <c:pt idx="39">
                  <c:v>-3.0966708357216399</c:v>
                </c:pt>
                <c:pt idx="40">
                  <c:v>-2.8371653663047001</c:v>
                </c:pt>
                <c:pt idx="41">
                  <c:v>-2.8415789632294199</c:v>
                </c:pt>
                <c:pt idx="42">
                  <c:v>-2.71700391689975</c:v>
                </c:pt>
                <c:pt idx="43">
                  <c:v>-2.7691653505724201</c:v>
                </c:pt>
                <c:pt idx="44">
                  <c:v>-2.6387245786697102</c:v>
                </c:pt>
                <c:pt idx="45">
                  <c:v>-2.6423902187874599</c:v>
                </c:pt>
                <c:pt idx="46">
                  <c:v>-2.7303906728573399</c:v>
                </c:pt>
                <c:pt idx="47">
                  <c:v>-2.7045867594930799</c:v>
                </c:pt>
                <c:pt idx="48">
                  <c:v>-2.7055349194439899</c:v>
                </c:pt>
                <c:pt idx="49">
                  <c:v>-3.0755110871167801</c:v>
                </c:pt>
                <c:pt idx="50">
                  <c:v>-3.61760981741718</c:v>
                </c:pt>
                <c:pt idx="51">
                  <c:v>-3.3683747132304198</c:v>
                </c:pt>
                <c:pt idx="52">
                  <c:v>-1.8492642660973999</c:v>
                </c:pt>
                <c:pt idx="53">
                  <c:v>-0.71505107379803401</c:v>
                </c:pt>
                <c:pt idx="54">
                  <c:v>-0.15442187043943101</c:v>
                </c:pt>
                <c:pt idx="55">
                  <c:v>-0.87701203892120605</c:v>
                </c:pt>
                <c:pt idx="56">
                  <c:v>-0.67620018008761396</c:v>
                </c:pt>
                <c:pt idx="57">
                  <c:v>-9.5660388373674798E-2</c:v>
                </c:pt>
                <c:pt idx="58">
                  <c:v>3.63565439373746E-2</c:v>
                </c:pt>
                <c:pt idx="59">
                  <c:v>0.29652780453801703</c:v>
                </c:pt>
                <c:pt idx="60">
                  <c:v>1.1323890676958801</c:v>
                </c:pt>
                <c:pt idx="61">
                  <c:v>2.49227660812259</c:v>
                </c:pt>
                <c:pt idx="62">
                  <c:v>3.3492087844443299</c:v>
                </c:pt>
                <c:pt idx="63">
                  <c:v>4.2075922702704203</c:v>
                </c:pt>
                <c:pt idx="64">
                  <c:v>4.6350877362841203</c:v>
                </c:pt>
                <c:pt idx="65">
                  <c:v>5.0594807243552102</c:v>
                </c:pt>
                <c:pt idx="66">
                  <c:v>5.4287697282963299</c:v>
                </c:pt>
                <c:pt idx="67">
                  <c:v>5.50708051006945</c:v>
                </c:pt>
                <c:pt idx="68">
                  <c:v>5.4697004103713196</c:v>
                </c:pt>
                <c:pt idx="69">
                  <c:v>5.6438536145618103</c:v>
                </c:pt>
                <c:pt idx="70">
                  <c:v>5.5874150784161998</c:v>
                </c:pt>
                <c:pt idx="71">
                  <c:v>5.53154092763205</c:v>
                </c:pt>
                <c:pt idx="72">
                  <c:v>5.47622551835574</c:v>
                </c:pt>
                <c:pt idx="73">
                  <c:v>5.42146326317219</c:v>
                </c:pt>
                <c:pt idx="74">
                  <c:v>5.3672486305404803</c:v>
                </c:pt>
                <c:pt idx="75">
                  <c:v>5.3135761442350899</c:v>
                </c:pt>
                <c:pt idx="76">
                  <c:v>5.2604403827927504</c:v>
                </c:pt>
                <c:pt idx="77">
                  <c:v>5.2078359789648303</c:v>
                </c:pt>
                <c:pt idx="78">
                  <c:v>5.1557576191751897</c:v>
                </c:pt>
                <c:pt idx="79">
                  <c:v>5.1042000429834502</c:v>
                </c:pt>
                <c:pt idx="80">
                  <c:v>5.05315804255362</c:v>
                </c:pt>
                <c:pt idx="81">
                  <c:v>5.0026264621280996</c:v>
                </c:pt>
                <c:pt idx="82">
                  <c:v>4.9526001975068299</c:v>
                </c:pt>
                <c:pt idx="83">
                  <c:v>4.9030741955317696</c:v>
                </c:pt>
                <c:pt idx="84">
                  <c:v>4.8540434535764598</c:v>
                </c:pt>
                <c:pt idx="85">
                  <c:v>4.8055030190407004</c:v>
                </c:pt>
                <c:pt idx="86">
                  <c:v>4.7574479888503003</c:v>
                </c:pt>
                <c:pt idx="87">
                  <c:v>4.7098735089618096</c:v>
                </c:pt>
                <c:pt idx="88">
                  <c:v>4.6627747738721999</c:v>
                </c:pt>
                <c:pt idx="89">
                  <c:v>4.6161470261334898</c:v>
                </c:pt>
                <c:pt idx="90">
                  <c:v>4.5699855558721598</c:v>
                </c:pt>
                <c:pt idx="91">
                  <c:v>4.5242857003134498</c:v>
                </c:pt>
                <c:pt idx="92">
                  <c:v>4.47904284331032</c:v>
                </c:pt>
                <c:pt idx="93">
                  <c:v>4.4342524148772204</c:v>
                </c:pt>
                <c:pt idx="94">
                  <c:v>4.3899098907284602</c:v>
                </c:pt>
                <c:pt idx="95">
                  <c:v>4.3460107918211799</c:v>
                </c:pt>
                <c:pt idx="96">
                  <c:v>4.3025506839029797</c:v>
                </c:pt>
                <c:pt idx="97">
                  <c:v>4.2595251770639599</c:v>
                </c:pt>
                <c:pt idx="98">
                  <c:v>4.2169299252933197</c:v>
                </c:pt>
                <c:pt idx="99">
                  <c:v>4.1747606260404</c:v>
                </c:pt>
                <c:pt idx="100">
                  <c:v>4.1330130197799999</c:v>
                </c:pt>
                <c:pt idx="101">
                  <c:v>4.0916828895822102</c:v>
                </c:pt>
                <c:pt idx="102">
                  <c:v>4.0507660606864002</c:v>
                </c:pt>
                <c:pt idx="103">
                  <c:v>4.0102584000795396</c:v>
                </c:pt>
                <c:pt idx="104">
                  <c:v>3.97015581607875</c:v>
                </c:pt>
                <c:pt idx="105">
                  <c:v>3.9304542579179702</c:v>
                </c:pt>
                <c:pt idx="106">
                  <c:v>3.8911497153388002</c:v>
                </c:pt>
                <c:pt idx="107">
                  <c:v>3.8522382181854198</c:v>
                </c:pt>
                <c:pt idx="108">
                  <c:v>3.8137158360035701</c:v>
                </c:pt>
                <c:pt idx="109">
                  <c:v>3.7755786776435398</c:v>
                </c:pt>
                <c:pt idx="110">
                  <c:v>3.7378228908671098</c:v>
                </c:pt>
                <c:pt idx="111">
                  <c:v>3.7004446619584499</c:v>
                </c:pt>
                <c:pt idx="112">
                  <c:v>3.6634402153388699</c:v>
                </c:pt>
                <c:pt idx="113">
                  <c:v>3.6268058131854901</c:v>
                </c:pt>
                <c:pt idx="114">
                  <c:v>3.5905377550536399</c:v>
                </c:pt>
                <c:pt idx="115">
                  <c:v>3.5546323775031099</c:v>
                </c:pt>
                <c:pt idx="116">
                  <c:v>3.5190860537280901</c:v>
                </c:pt>
                <c:pt idx="117">
                  <c:v>3.48389519319081</c:v>
                </c:pt>
                <c:pt idx="118">
                  <c:v>3.4490562412589099</c:v>
                </c:pt>
                <c:pt idx="119">
                  <c:v>3.4145656788463299</c:v>
                </c:pt>
                <c:pt idx="120">
                  <c:v>3.3804200220578702</c:v>
                </c:pt>
                <c:pt idx="121">
                  <c:v>3.3466158218372999</c:v>
                </c:pt>
                <c:pt idx="122">
                  <c:v>3.3131496636189302</c:v>
                </c:pt>
                <c:pt idx="123">
                  <c:v>3.2800181669827499</c:v>
                </c:pt>
                <c:pt idx="124">
                  <c:v>3.2472179853129299</c:v>
                </c:pt>
                <c:pt idx="125">
                  <c:v>3.2147458054597999</c:v>
                </c:pt>
                <c:pt idx="126">
                  <c:v>3.18259834740521</c:v>
                </c:pt>
                <c:pt idx="127">
                  <c:v>3.1507723639311598</c:v>
                </c:pt>
                <c:pt idx="128">
                  <c:v>3.1192646402918598</c:v>
                </c:pt>
                <c:pt idx="129">
                  <c:v>3.08807199388895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06-4606-949E-7F2CFF597CE8}"/>
            </c:ext>
          </c:extLst>
        </c:ser>
        <c:ser>
          <c:idx val="3"/>
          <c:order val="3"/>
          <c:tx>
            <c:strRef>
              <c:f>'DSGE HVD wFGbackup'!$AC$1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06-4606-949E-7F2CFF597CE8}"/>
            </c:ext>
          </c:extLst>
        </c:ser>
        <c:ser>
          <c:idx val="4"/>
          <c:order val="4"/>
          <c:tx>
            <c:strRef>
              <c:f>'DSGE HVD wFGbackup'!$AD$1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wFGbackup'!$AD$2:$AD$132</c:f>
              <c:numCache>
                <c:formatCode>0.0000</c:formatCode>
                <c:ptCount val="131"/>
                <c:pt idx="0">
                  <c:v>-7.8929587169350002E-2</c:v>
                </c:pt>
                <c:pt idx="1">
                  <c:v>-6.5752493656886402E-2</c:v>
                </c:pt>
                <c:pt idx="2">
                  <c:v>-5.0365319293527798E-2</c:v>
                </c:pt>
                <c:pt idx="3">
                  <c:v>-5.8856391753360202E-2</c:v>
                </c:pt>
                <c:pt idx="4">
                  <c:v>9.8443971340964592E-3</c:v>
                </c:pt>
                <c:pt idx="5">
                  <c:v>1.17447219153093E-2</c:v>
                </c:pt>
                <c:pt idx="6">
                  <c:v>4.5598631628121798E-2</c:v>
                </c:pt>
                <c:pt idx="7">
                  <c:v>0.15728435086914699</c:v>
                </c:pt>
                <c:pt idx="8">
                  <c:v>0.206776128779355</c:v>
                </c:pt>
                <c:pt idx="9">
                  <c:v>0.175430630252325</c:v>
                </c:pt>
                <c:pt idx="10">
                  <c:v>0.13057814810419699</c:v>
                </c:pt>
                <c:pt idx="11">
                  <c:v>0.1070394656366</c:v>
                </c:pt>
                <c:pt idx="12">
                  <c:v>0.101443696777523</c:v>
                </c:pt>
                <c:pt idx="13">
                  <c:v>6.8607061846585396E-2</c:v>
                </c:pt>
                <c:pt idx="14">
                  <c:v>0.100595404373355</c:v>
                </c:pt>
                <c:pt idx="15">
                  <c:v>8.1914328659949701E-2</c:v>
                </c:pt>
                <c:pt idx="16">
                  <c:v>6.1609738095354701E-2</c:v>
                </c:pt>
                <c:pt idx="17">
                  <c:v>8.8801793425577993E-2</c:v>
                </c:pt>
                <c:pt idx="18">
                  <c:v>9.8457670004026707E-2</c:v>
                </c:pt>
                <c:pt idx="19">
                  <c:v>0.11075587840593699</c:v>
                </c:pt>
                <c:pt idx="20">
                  <c:v>0.11208315526094</c:v>
                </c:pt>
                <c:pt idx="21">
                  <c:v>8.4247485059488106E-2</c:v>
                </c:pt>
                <c:pt idx="22">
                  <c:v>8.6472678427963398E-2</c:v>
                </c:pt>
                <c:pt idx="23">
                  <c:v>6.1701951908211997E-2</c:v>
                </c:pt>
                <c:pt idx="24">
                  <c:v>5.6820567180014402E-2</c:v>
                </c:pt>
                <c:pt idx="25">
                  <c:v>6.1147821845011696E-3</c:v>
                </c:pt>
                <c:pt idx="26">
                  <c:v>2.9250852058915599E-3</c:v>
                </c:pt>
                <c:pt idx="27">
                  <c:v>-2.0265046709582801E-2</c:v>
                </c:pt>
                <c:pt idx="28">
                  <c:v>-1.9671857864870902E-2</c:v>
                </c:pt>
                <c:pt idx="29">
                  <c:v>-2.6943059291936002E-2</c:v>
                </c:pt>
                <c:pt idx="30">
                  <c:v>-4.6725424856887701E-2</c:v>
                </c:pt>
                <c:pt idx="31">
                  <c:v>-4.3760819336515197E-2</c:v>
                </c:pt>
                <c:pt idx="32">
                  <c:v>-4.6738896299841397E-2</c:v>
                </c:pt>
                <c:pt idx="33">
                  <c:v>-0.16875464727529799</c:v>
                </c:pt>
                <c:pt idx="34">
                  <c:v>1.4869667072892501E-2</c:v>
                </c:pt>
                <c:pt idx="35">
                  <c:v>-0.10999533276017499</c:v>
                </c:pt>
                <c:pt idx="36">
                  <c:v>-4.89353221268981E-2</c:v>
                </c:pt>
                <c:pt idx="37">
                  <c:v>-6.9555700116258196E-2</c:v>
                </c:pt>
                <c:pt idx="38">
                  <c:v>-8.7637564765738404E-2</c:v>
                </c:pt>
                <c:pt idx="39">
                  <c:v>-9.3660457314296702E-2</c:v>
                </c:pt>
                <c:pt idx="40">
                  <c:v>-5.3863664953351299E-2</c:v>
                </c:pt>
                <c:pt idx="41">
                  <c:v>-0.199487296713246</c:v>
                </c:pt>
                <c:pt idx="42">
                  <c:v>-2.15764653079373E-2</c:v>
                </c:pt>
                <c:pt idx="43">
                  <c:v>-9.2213673461974094E-2</c:v>
                </c:pt>
                <c:pt idx="44">
                  <c:v>-9.1028335932658105E-2</c:v>
                </c:pt>
                <c:pt idx="45">
                  <c:v>-0.109486555746449</c:v>
                </c:pt>
                <c:pt idx="46">
                  <c:v>-9.0301548152748295E-2</c:v>
                </c:pt>
                <c:pt idx="47">
                  <c:v>-0.149214067101368</c:v>
                </c:pt>
                <c:pt idx="48">
                  <c:v>-4.7605624265441598E-2</c:v>
                </c:pt>
                <c:pt idx="49">
                  <c:v>-0.19770485473614899</c:v>
                </c:pt>
                <c:pt idx="50">
                  <c:v>-8.4456896518595205E-3</c:v>
                </c:pt>
                <c:pt idx="51">
                  <c:v>-0.25734415802018701</c:v>
                </c:pt>
                <c:pt idx="52">
                  <c:v>-0.21028255657498601</c:v>
                </c:pt>
                <c:pt idx="53">
                  <c:v>-0.12179356115586799</c:v>
                </c:pt>
                <c:pt idx="54">
                  <c:v>-6.3406512720492704E-3</c:v>
                </c:pt>
                <c:pt idx="55">
                  <c:v>0.17466504479240899</c:v>
                </c:pt>
                <c:pt idx="56">
                  <c:v>0.23459126417147799</c:v>
                </c:pt>
                <c:pt idx="57">
                  <c:v>0.21230961787438199</c:v>
                </c:pt>
                <c:pt idx="58">
                  <c:v>0.25919450586938902</c:v>
                </c:pt>
                <c:pt idx="59">
                  <c:v>0.16335243796997301</c:v>
                </c:pt>
                <c:pt idx="60">
                  <c:v>0.209185768643707</c:v>
                </c:pt>
                <c:pt idx="61">
                  <c:v>0.168842289827593</c:v>
                </c:pt>
                <c:pt idx="62">
                  <c:v>0.177289422747482</c:v>
                </c:pt>
                <c:pt idx="63">
                  <c:v>0.17113458551938701</c:v>
                </c:pt>
                <c:pt idx="64">
                  <c:v>0.14403862550581001</c:v>
                </c:pt>
                <c:pt idx="65">
                  <c:v>0.14443141298144299</c:v>
                </c:pt>
                <c:pt idx="66">
                  <c:v>0.129174520546538</c:v>
                </c:pt>
                <c:pt idx="67">
                  <c:v>9.1098803528771199E-2</c:v>
                </c:pt>
                <c:pt idx="68">
                  <c:v>0.133340672339711</c:v>
                </c:pt>
                <c:pt idx="69">
                  <c:v>0.119919198170434</c:v>
                </c:pt>
                <c:pt idx="70">
                  <c:v>0.1075970495757</c:v>
                </c:pt>
                <c:pt idx="71">
                  <c:v>9.5851053414213502E-2</c:v>
                </c:pt>
                <c:pt idx="72">
                  <c:v>8.4765070673422205E-2</c:v>
                </c:pt>
                <c:pt idx="73">
                  <c:v>7.4398967181368E-2</c:v>
                </c:pt>
                <c:pt idx="74">
                  <c:v>6.4791621869441998E-2</c:v>
                </c:pt>
                <c:pt idx="75">
                  <c:v>5.5963768945692702E-2</c:v>
                </c:pt>
                <c:pt idx="76">
                  <c:v>4.79206567259245E-2</c:v>
                </c:pt>
                <c:pt idx="77">
                  <c:v>4.0654511589929998E-2</c:v>
                </c:pt>
                <c:pt idx="78">
                  <c:v>3.41468004898723E-2</c:v>
                </c:pt>
                <c:pt idx="79">
                  <c:v>2.8370289683888099E-2</c:v>
                </c:pt>
                <c:pt idx="80">
                  <c:v>2.32909009509603E-2</c:v>
                </c:pt>
                <c:pt idx="81">
                  <c:v>1.8869369515951199E-2</c:v>
                </c:pt>
                <c:pt idx="82">
                  <c:v>1.5062710330164999E-2</c:v>
                </c:pt>
                <c:pt idx="83">
                  <c:v>1.18255012666908E-2</c:v>
                </c:pt>
                <c:pt idx="84">
                  <c:v>9.1109932538045897E-3</c:v>
                </c:pt>
                <c:pt idx="85">
                  <c:v>6.8720584350609E-3</c:v>
                </c:pt>
                <c:pt idx="86">
                  <c:v>5.0619881603602397E-3</c:v>
                </c:pt>
                <c:pt idx="87">
                  <c:v>3.6351530246050701E-3</c:v>
                </c:pt>
                <c:pt idx="88">
                  <c:v>2.5475373231459799E-3</c:v>
                </c:pt>
                <c:pt idx="89">
                  <c:v>1.7571602264069199E-3</c:v>
                </c:pt>
                <c:pt idx="90">
                  <c:v>1.2243957271376299E-3</c:v>
                </c:pt>
                <c:pt idx="91">
                  <c:v>9.1220301656325597E-4</c:v>
                </c:pt>
                <c:pt idx="92">
                  <c:v>7.8627843097813801E-4</c:v>
                </c:pt>
                <c:pt idx="93">
                  <c:v>8.15139505504957E-4</c:v>
                </c:pt>
                <c:pt idx="94">
                  <c:v>9.7015100116188704E-4</c:v>
                </c:pt>
                <c:pt idx="95">
                  <c:v>1.22550205642678E-3</c:v>
                </c:pt>
                <c:pt idx="96">
                  <c:v>1.5581428736768E-3</c:v>
                </c:pt>
                <c:pt idx="97">
                  <c:v>1.9476886001310099E-3</c:v>
                </c:pt>
                <c:pt idx="98">
                  <c:v>2.3762973156467001E-3</c:v>
                </c:pt>
                <c:pt idx="99">
                  <c:v>2.82852830707014E-3</c:v>
                </c:pt>
                <c:pt idx="100">
                  <c:v>3.2911860999302301E-3</c:v>
                </c:pt>
                <c:pt idx="101">
                  <c:v>3.75315504029318E-3</c:v>
                </c:pt>
                <c:pt idx="102">
                  <c:v>4.20522857811754E-3</c:v>
                </c:pt>
                <c:pt idx="103">
                  <c:v>4.6399368025166901E-3</c:v>
                </c:pt>
                <c:pt idx="104">
                  <c:v>5.0513752217063402E-3</c:v>
                </c:pt>
                <c:pt idx="105">
                  <c:v>5.4350372677014298E-3</c:v>
                </c:pt>
                <c:pt idx="106">
                  <c:v>5.7876525386781098E-3</c:v>
                </c:pt>
                <c:pt idx="107">
                  <c:v>6.1070323701652102E-3</c:v>
                </c:pt>
                <c:pt idx="108">
                  <c:v>6.3919239489850397E-3</c:v>
                </c:pt>
                <c:pt idx="109">
                  <c:v>6.64187384977067E-3</c:v>
                </c:pt>
                <c:pt idx="110">
                  <c:v>6.8571015810091999E-3</c:v>
                </c:pt>
                <c:pt idx="111">
                  <c:v>7.0383834737495904E-3</c:v>
                </c:pt>
                <c:pt idx="112">
                  <c:v>7.1869470289229499E-3</c:v>
                </c:pt>
                <c:pt idx="113">
                  <c:v>7.3043756559670603E-3</c:v>
                </c:pt>
                <c:pt idx="114">
                  <c:v>7.3925235834881899E-3</c:v>
                </c:pt>
                <c:pt idx="115">
                  <c:v>7.45344059919724E-3</c:v>
                </c:pt>
                <c:pt idx="116">
                  <c:v>7.48930617860738E-3</c:v>
                </c:pt>
                <c:pt idx="117">
                  <c:v>7.5023724872482897E-3</c:v>
                </c:pt>
                <c:pt idx="118">
                  <c:v>7.4949156868254103E-3</c:v>
                </c:pt>
                <c:pt idx="119">
                  <c:v>7.46919493933112E-3</c:v>
                </c:pt>
                <c:pt idx="120">
                  <c:v>7.4274184821909303E-3</c:v>
                </c:pt>
                <c:pt idx="121">
                  <c:v>7.37171613990888E-3</c:v>
                </c:pt>
                <c:pt idx="122">
                  <c:v>7.3041176412643599E-3</c:v>
                </c:pt>
                <c:pt idx="123">
                  <c:v>7.2265361240170098E-3</c:v>
                </c:pt>
                <c:pt idx="124">
                  <c:v>7.1407562295562298E-3</c:v>
                </c:pt>
                <c:pt idx="125">
                  <c:v>7.0484262164113498E-3</c:v>
                </c:pt>
                <c:pt idx="126">
                  <c:v>6.9510535526276403E-3</c:v>
                </c:pt>
                <c:pt idx="127">
                  <c:v>6.8500034814388501E-3</c:v>
                </c:pt>
                <c:pt idx="128">
                  <c:v>6.7465000913752796E-3</c:v>
                </c:pt>
                <c:pt idx="129">
                  <c:v>6.6416294599415298E-3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06-4606-949E-7F2CFF597CE8}"/>
            </c:ext>
          </c:extLst>
        </c:ser>
        <c:ser>
          <c:idx val="5"/>
          <c:order val="5"/>
          <c:tx>
            <c:strRef>
              <c:f>'DSGE HVD wFGbackup'!$AE$1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wFGbackup'!$AE$2:$AE$132</c:f>
              <c:numCache>
                <c:formatCode>0.0000</c:formatCode>
                <c:ptCount val="131"/>
                <c:pt idx="0">
                  <c:v>-7.9101283198465294E-2</c:v>
                </c:pt>
                <c:pt idx="1">
                  <c:v>-7.3240177697760006E-2</c:v>
                </c:pt>
                <c:pt idx="2">
                  <c:v>-2.9467411769400102E-2</c:v>
                </c:pt>
                <c:pt idx="3">
                  <c:v>-2.3544619592071701E-4</c:v>
                </c:pt>
                <c:pt idx="4">
                  <c:v>5.4260300799283699E-2</c:v>
                </c:pt>
                <c:pt idx="5">
                  <c:v>3.6064207637652397E-2</c:v>
                </c:pt>
                <c:pt idx="6">
                  <c:v>9.8057091508697597E-2</c:v>
                </c:pt>
                <c:pt idx="7">
                  <c:v>0.360173572333296</c:v>
                </c:pt>
                <c:pt idx="8">
                  <c:v>0.32451926832765599</c:v>
                </c:pt>
                <c:pt idx="9">
                  <c:v>0.20851280557992299</c:v>
                </c:pt>
                <c:pt idx="10">
                  <c:v>4.0595185103570797E-2</c:v>
                </c:pt>
                <c:pt idx="11">
                  <c:v>-4.5205747169063601E-2</c:v>
                </c:pt>
                <c:pt idx="12">
                  <c:v>-8.8133049425820897E-2</c:v>
                </c:pt>
                <c:pt idx="13">
                  <c:v>-8.5939799889392696E-2</c:v>
                </c:pt>
                <c:pt idx="14">
                  <c:v>-9.9474519757869403E-2</c:v>
                </c:pt>
                <c:pt idx="15">
                  <c:v>-0.101569323117292</c:v>
                </c:pt>
                <c:pt idx="16">
                  <c:v>-8.3116373428554394E-2</c:v>
                </c:pt>
                <c:pt idx="17">
                  <c:v>-6.7312298137151394E-2</c:v>
                </c:pt>
                <c:pt idx="18">
                  <c:v>-4.40424337503822E-2</c:v>
                </c:pt>
                <c:pt idx="19">
                  <c:v>-3.1181323602846599E-2</c:v>
                </c:pt>
                <c:pt idx="20">
                  <c:v>-7.4619890696199606E-2</c:v>
                </c:pt>
                <c:pt idx="21">
                  <c:v>-7.8964642034786106E-2</c:v>
                </c:pt>
                <c:pt idx="22">
                  <c:v>-0.10788635928715699</c:v>
                </c:pt>
                <c:pt idx="23">
                  <c:v>-0.13943982218246001</c:v>
                </c:pt>
                <c:pt idx="24">
                  <c:v>-0.15428323669070301</c:v>
                </c:pt>
                <c:pt idx="25">
                  <c:v>-0.14437715254314301</c:v>
                </c:pt>
                <c:pt idx="26">
                  <c:v>-0.128427842474967</c:v>
                </c:pt>
                <c:pt idx="27">
                  <c:v>-0.14224431586716599</c:v>
                </c:pt>
                <c:pt idx="28">
                  <c:v>-0.16214875168721499</c:v>
                </c:pt>
                <c:pt idx="29">
                  <c:v>-0.163588596118005</c:v>
                </c:pt>
                <c:pt idx="30">
                  <c:v>-0.144945036328403</c:v>
                </c:pt>
                <c:pt idx="31">
                  <c:v>-0.130786951442004</c:v>
                </c:pt>
                <c:pt idx="32">
                  <c:v>-0.133013092316423</c:v>
                </c:pt>
                <c:pt idx="33">
                  <c:v>-9.9605112603215196E-2</c:v>
                </c:pt>
                <c:pt idx="34">
                  <c:v>-0.121174392631674</c:v>
                </c:pt>
                <c:pt idx="35">
                  <c:v>-8.5389918038098298E-2</c:v>
                </c:pt>
                <c:pt idx="36">
                  <c:v>-8.3681140586431293E-2</c:v>
                </c:pt>
                <c:pt idx="37">
                  <c:v>-0.107301414642022</c:v>
                </c:pt>
                <c:pt idx="38">
                  <c:v>-0.11877473979698901</c:v>
                </c:pt>
                <c:pt idx="39">
                  <c:v>-0.113947831960025</c:v>
                </c:pt>
                <c:pt idx="40">
                  <c:v>-0.12847416641339199</c:v>
                </c:pt>
                <c:pt idx="41">
                  <c:v>-0.103751479563424</c:v>
                </c:pt>
                <c:pt idx="42">
                  <c:v>-0.15112047080792401</c:v>
                </c:pt>
                <c:pt idx="43">
                  <c:v>-0.13412698209896401</c:v>
                </c:pt>
                <c:pt idx="44">
                  <c:v>-0.124315797195542</c:v>
                </c:pt>
                <c:pt idx="45">
                  <c:v>-0.10334581560858</c:v>
                </c:pt>
                <c:pt idx="46">
                  <c:v>-9.8568059382655004E-2</c:v>
                </c:pt>
                <c:pt idx="47">
                  <c:v>-6.1787657307452601E-2</c:v>
                </c:pt>
                <c:pt idx="48">
                  <c:v>-8.5655136304926896E-2</c:v>
                </c:pt>
                <c:pt idx="49">
                  <c:v>-7.1057149749891801E-2</c:v>
                </c:pt>
                <c:pt idx="50">
                  <c:v>-0.130100107061419</c:v>
                </c:pt>
                <c:pt idx="51">
                  <c:v>-7.1413962903230002E-2</c:v>
                </c:pt>
                <c:pt idx="52">
                  <c:v>-1.4277285612770901E-2</c:v>
                </c:pt>
                <c:pt idx="53">
                  <c:v>4.0636990372476298E-2</c:v>
                </c:pt>
                <c:pt idx="54">
                  <c:v>-9.1146993757602393E-3</c:v>
                </c:pt>
                <c:pt idx="55">
                  <c:v>-9.6340428606724093E-2</c:v>
                </c:pt>
                <c:pt idx="56">
                  <c:v>-0.130777801507626</c:v>
                </c:pt>
                <c:pt idx="57">
                  <c:v>-0.119482206365969</c:v>
                </c:pt>
                <c:pt idx="58">
                  <c:v>-0.12516695636112701</c:v>
                </c:pt>
                <c:pt idx="59">
                  <c:v>-9.4699231685655999E-2</c:v>
                </c:pt>
                <c:pt idx="60">
                  <c:v>-8.0690333054909802E-2</c:v>
                </c:pt>
                <c:pt idx="61">
                  <c:v>-3.1008640845022601E-2</c:v>
                </c:pt>
                <c:pt idx="62">
                  <c:v>6.5138856375235397E-4</c:v>
                </c:pt>
                <c:pt idx="63">
                  <c:v>-3.1571438027622801E-3</c:v>
                </c:pt>
                <c:pt idx="64">
                  <c:v>-2.5693031617683101E-2</c:v>
                </c:pt>
                <c:pt idx="65">
                  <c:v>-1.9136911027582498E-2</c:v>
                </c:pt>
                <c:pt idx="66">
                  <c:v>-2.0557170524832101E-2</c:v>
                </c:pt>
                <c:pt idx="67">
                  <c:v>-1.4463727548563199E-2</c:v>
                </c:pt>
                <c:pt idx="68">
                  <c:v>-5.1914408359820099E-2</c:v>
                </c:pt>
                <c:pt idx="69">
                  <c:v>-5.6158691683771501E-2</c:v>
                </c:pt>
                <c:pt idx="70">
                  <c:v>-5.9773337565468099E-2</c:v>
                </c:pt>
                <c:pt idx="71">
                  <c:v>-6.2862133019368396E-2</c:v>
                </c:pt>
                <c:pt idx="72">
                  <c:v>-6.5477933034502098E-2</c:v>
                </c:pt>
                <c:pt idx="73">
                  <c:v>-6.7671634120214805E-2</c:v>
                </c:pt>
                <c:pt idx="74">
                  <c:v>-6.9491722791528293E-2</c:v>
                </c:pt>
                <c:pt idx="75">
                  <c:v>-7.0983935393379702E-2</c:v>
                </c:pt>
                <c:pt idx="76">
                  <c:v>-7.2191016298730704E-2</c:v>
                </c:pt>
                <c:pt idx="77">
                  <c:v>-7.3152562099783103E-2</c:v>
                </c:pt>
                <c:pt idx="78">
                  <c:v>-7.3904940097712701E-2</c:v>
                </c:pt>
                <c:pt idx="79">
                  <c:v>-7.4481270154800799E-2</c:v>
                </c:pt>
                <c:pt idx="80">
                  <c:v>-7.4911459778727804E-2</c:v>
                </c:pt>
                <c:pt idx="81">
                  <c:v>-7.5222283141500507E-2</c:v>
                </c:pt>
                <c:pt idx="82">
                  <c:v>-7.5437495576915398E-2</c:v>
                </c:pt>
                <c:pt idx="83">
                  <c:v>-7.5577975936293895E-2</c:v>
                </c:pt>
                <c:pt idx="84">
                  <c:v>-7.5661889999789497E-2</c:v>
                </c:pt>
                <c:pt idx="85">
                  <c:v>-7.5704868930445104E-2</c:v>
                </c:pt>
                <c:pt idx="86">
                  <c:v>-7.5720197512145204E-2</c:v>
                </c:pt>
                <c:pt idx="87">
                  <c:v>-7.5719007624999696E-2</c:v>
                </c:pt>
                <c:pt idx="88">
                  <c:v>-7.57104730780431E-2</c:v>
                </c:pt>
                <c:pt idx="89">
                  <c:v>-7.5702002536607596E-2</c:v>
                </c:pt>
                <c:pt idx="90">
                  <c:v>-7.5699427848683207E-2</c:v>
                </c:pt>
                <c:pt idx="91">
                  <c:v>-7.5707185590432297E-2</c:v>
                </c:pt>
                <c:pt idx="92">
                  <c:v>-7.5728490116102096E-2</c:v>
                </c:pt>
                <c:pt idx="93">
                  <c:v>-7.5765496812959604E-2</c:v>
                </c:pt>
                <c:pt idx="94">
                  <c:v>-7.5819454629195801E-2</c:v>
                </c:pt>
                <c:pt idx="95">
                  <c:v>-7.5890847264186004E-2</c:v>
                </c:pt>
                <c:pt idx="96">
                  <c:v>-7.5979522688576703E-2</c:v>
                </c:pt>
                <c:pt idx="97">
                  <c:v>-7.6084810899146593E-2</c:v>
                </c:pt>
                <c:pt idx="98">
                  <c:v>-7.6205630013197495E-2</c:v>
                </c:pt>
                <c:pt idx="99">
                  <c:v>-7.6340580972616895E-2</c:v>
                </c:pt>
                <c:pt idx="100">
                  <c:v>-7.6488031261421202E-2</c:v>
                </c:pt>
                <c:pt idx="101">
                  <c:v>-7.6646188146194894E-2</c:v>
                </c:pt>
                <c:pt idx="102">
                  <c:v>-7.6813162028777499E-2</c:v>
                </c:pt>
                <c:pt idx="103">
                  <c:v>-7.6987020558282895E-2</c:v>
                </c:pt>
                <c:pt idx="104">
                  <c:v>-7.7165834187526094E-2</c:v>
                </c:pt>
                <c:pt idx="105">
                  <c:v>-7.7347713879859795E-2</c:v>
                </c:pt>
                <c:pt idx="106">
                  <c:v>-7.7530841678993198E-2</c:v>
                </c:pt>
                <c:pt idx="107">
                  <c:v>-7.7713494848521206E-2</c:v>
                </c:pt>
                <c:pt idx="108">
                  <c:v>-7.78940642719812E-2</c:v>
                </c:pt>
                <c:pt idx="109">
                  <c:v>-7.8071067780207296E-2</c:v>
                </c:pt>
                <c:pt idx="110">
                  <c:v>-7.8243159042088603E-2</c:v>
                </c:pt>
                <c:pt idx="111">
                  <c:v>-7.8409132619330704E-2</c:v>
                </c:pt>
                <c:pt idx="112">
                  <c:v>-7.8567925746744594E-2</c:v>
                </c:pt>
                <c:pt idx="113">
                  <c:v>-7.8718617358129295E-2</c:v>
                </c:pt>
                <c:pt idx="114">
                  <c:v>-7.8860424835018803E-2</c:v>
                </c:pt>
                <c:pt idx="115">
                  <c:v>-7.8992698912396506E-2</c:v>
                </c:pt>
                <c:pt idx="116">
                  <c:v>-7.9114917132545801E-2</c:v>
                </c:pt>
                <c:pt idx="117">
                  <c:v>-7.9226676196310394E-2</c:v>
                </c:pt>
                <c:pt idx="118">
                  <c:v>-7.9327683520462197E-2</c:v>
                </c:pt>
                <c:pt idx="119">
                  <c:v>-7.9417748271250393E-2</c:v>
                </c:pt>
                <c:pt idx="120">
                  <c:v>-7.9496772107665606E-2</c:v>
                </c:pt>
                <c:pt idx="121">
                  <c:v>-7.9564739833769396E-2</c:v>
                </c:pt>
                <c:pt idx="122">
                  <c:v>-7.9621710127809303E-2</c:v>
                </c:pt>
                <c:pt idx="123">
                  <c:v>-7.9667806486751994E-2</c:v>
                </c:pt>
                <c:pt idx="124">
                  <c:v>-7.9703208498445102E-2</c:v>
                </c:pt>
                <c:pt idx="125">
                  <c:v>-7.9728143529769493E-2</c:v>
                </c:pt>
                <c:pt idx="126">
                  <c:v>-7.9742878897858596E-2</c:v>
                </c:pt>
                <c:pt idx="127">
                  <c:v>-7.9747714572626097E-2</c:v>
                </c:pt>
                <c:pt idx="128">
                  <c:v>-7.9742976442384497E-2</c:v>
                </c:pt>
                <c:pt idx="129">
                  <c:v>-7.97290101600822E-2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06-4606-949E-7F2CFF597CE8}"/>
            </c:ext>
          </c:extLst>
        </c:ser>
        <c:ser>
          <c:idx val="6"/>
          <c:order val="6"/>
          <c:tx>
            <c:strRef>
              <c:f>'DSGE HVD wFGbackup'!$AF$1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wFGbackup'!$AF$2:$AF$132</c:f>
              <c:numCache>
                <c:formatCode>0.0000</c:formatCode>
                <c:ptCount val="131"/>
                <c:pt idx="0">
                  <c:v>-1.7325995877994099E-14</c:v>
                </c:pt>
                <c:pt idx="1">
                  <c:v>-1.7397731717788701E-14</c:v>
                </c:pt>
                <c:pt idx="2">
                  <c:v>-1.60299705524177E-14</c:v>
                </c:pt>
                <c:pt idx="3">
                  <c:v>-1.71168643325858E-14</c:v>
                </c:pt>
                <c:pt idx="4">
                  <c:v>-1.58122439955553E-14</c:v>
                </c:pt>
                <c:pt idx="5">
                  <c:v>-1.6856279288175399E-14</c:v>
                </c:pt>
                <c:pt idx="6">
                  <c:v>-1.57309928157008E-14</c:v>
                </c:pt>
                <c:pt idx="7">
                  <c:v>-1.5008818185652301E-14</c:v>
                </c:pt>
                <c:pt idx="8">
                  <c:v>-1.5907450684962699E-14</c:v>
                </c:pt>
                <c:pt idx="9">
                  <c:v>-1.58957979274459E-14</c:v>
                </c:pt>
                <c:pt idx="10">
                  <c:v>-1.4643909913928501E-14</c:v>
                </c:pt>
                <c:pt idx="11">
                  <c:v>-1.58232585566046E-14</c:v>
                </c:pt>
                <c:pt idx="12">
                  <c:v>-1.5675464933401101E-14</c:v>
                </c:pt>
                <c:pt idx="13">
                  <c:v>-1.5453809048751101E-14</c:v>
                </c:pt>
                <c:pt idx="14">
                  <c:v>-1.39710959372746E-14</c:v>
                </c:pt>
                <c:pt idx="15">
                  <c:v>-1.52044746254228E-14</c:v>
                </c:pt>
                <c:pt idx="16">
                  <c:v>-1.4226695940134199E-14</c:v>
                </c:pt>
                <c:pt idx="17">
                  <c:v>-1.4283260841225199E-14</c:v>
                </c:pt>
                <c:pt idx="18">
                  <c:v>-1.33322515468842E-14</c:v>
                </c:pt>
                <c:pt idx="19">
                  <c:v>-1.26658403366108E-14</c:v>
                </c:pt>
                <c:pt idx="20">
                  <c:v>-1.20994412459993E-14</c:v>
                </c:pt>
                <c:pt idx="21">
                  <c:v>-1.16415307811356E-14</c:v>
                </c:pt>
                <c:pt idx="22">
                  <c:v>-1.1076898362175701E-14</c:v>
                </c:pt>
                <c:pt idx="23">
                  <c:v>-1.07126029270641E-14</c:v>
                </c:pt>
                <c:pt idx="24">
                  <c:v>-1.0463697652319199E-14</c:v>
                </c:pt>
                <c:pt idx="25">
                  <c:v>-1.0187956140733001E-14</c:v>
                </c:pt>
                <c:pt idx="26">
                  <c:v>-1.00487966299597E-14</c:v>
                </c:pt>
                <c:pt idx="27">
                  <c:v>-1.1048842473316899E-14</c:v>
                </c:pt>
                <c:pt idx="28">
                  <c:v>-1.08475842892748E-14</c:v>
                </c:pt>
                <c:pt idx="29">
                  <c:v>-1.19781599971422E-14</c:v>
                </c:pt>
                <c:pt idx="30">
                  <c:v>-1.0560005796963499E-14</c:v>
                </c:pt>
                <c:pt idx="31">
                  <c:v>-1.1569848447864E-14</c:v>
                </c:pt>
                <c:pt idx="32">
                  <c:v>-1.1345486944430899E-14</c:v>
                </c:pt>
                <c:pt idx="33">
                  <c:v>-1.12607183043928E-14</c:v>
                </c:pt>
                <c:pt idx="34">
                  <c:v>-9.7990453428978393E-15</c:v>
                </c:pt>
                <c:pt idx="35">
                  <c:v>-9.4478716738163102E-15</c:v>
                </c:pt>
                <c:pt idx="36">
                  <c:v>-1.03578776844937E-14</c:v>
                </c:pt>
                <c:pt idx="37">
                  <c:v>-1.02511038315406E-14</c:v>
                </c:pt>
                <c:pt idx="38">
                  <c:v>-1.01145250799208E-14</c:v>
                </c:pt>
                <c:pt idx="39">
                  <c:v>-1.01566887983866E-14</c:v>
                </c:pt>
                <c:pt idx="40">
                  <c:v>-1.00789721404925E-14</c:v>
                </c:pt>
                <c:pt idx="41">
                  <c:v>-9.8540033710186204E-15</c:v>
                </c:pt>
                <c:pt idx="42">
                  <c:v>-9.8388474744017506E-15</c:v>
                </c:pt>
                <c:pt idx="43">
                  <c:v>-8.4453765430146199E-15</c:v>
                </c:pt>
                <c:pt idx="44">
                  <c:v>-8.1172151620356294E-15</c:v>
                </c:pt>
                <c:pt idx="45">
                  <c:v>-7.9392008073421501E-15</c:v>
                </c:pt>
                <c:pt idx="46">
                  <c:v>-7.7198328983325304E-15</c:v>
                </c:pt>
                <c:pt idx="47">
                  <c:v>-7.4275998081876105E-15</c:v>
                </c:pt>
                <c:pt idx="48">
                  <c:v>-8.5263393521307706E-15</c:v>
                </c:pt>
                <c:pt idx="49">
                  <c:v>-8.4597984794151395E-15</c:v>
                </c:pt>
                <c:pt idx="50">
                  <c:v>-9.5982388944575293E-15</c:v>
                </c:pt>
                <c:pt idx="51">
                  <c:v>-9.5627674121097701E-15</c:v>
                </c:pt>
                <c:pt idx="52">
                  <c:v>-1.1309358234891999E-14</c:v>
                </c:pt>
                <c:pt idx="53">
                  <c:v>-1.2659713864823701E-14</c:v>
                </c:pt>
                <c:pt idx="54">
                  <c:v>-1.5040461430383799E-14</c:v>
                </c:pt>
                <c:pt idx="55">
                  <c:v>-1.29195559466426E-14</c:v>
                </c:pt>
                <c:pt idx="56">
                  <c:v>-1.2748842315819699E-14</c:v>
                </c:pt>
                <c:pt idx="57">
                  <c:v>-1.3018372724365599E-14</c:v>
                </c:pt>
                <c:pt idx="58">
                  <c:v>-1.17695474935264E-14</c:v>
                </c:pt>
                <c:pt idx="59">
                  <c:v>-1.01469372774036E-14</c:v>
                </c:pt>
                <c:pt idx="60">
                  <c:v>-8.5629133856708397E-15</c:v>
                </c:pt>
                <c:pt idx="61">
                  <c:v>-6.9954956468817001E-15</c:v>
                </c:pt>
                <c:pt idx="62">
                  <c:v>-5.4225602040492304E-15</c:v>
                </c:pt>
                <c:pt idx="63">
                  <c:v>-4.9252847601398999E-15</c:v>
                </c:pt>
                <c:pt idx="64">
                  <c:v>-5.7755803424216E-15</c:v>
                </c:pt>
                <c:pt idx="65">
                  <c:v>-5.6163227161431999E-15</c:v>
                </c:pt>
                <c:pt idx="66">
                  <c:v>-5.6042931557411202E-15</c:v>
                </c:pt>
                <c:pt idx="67">
                  <c:v>-5.4088544333575998E-15</c:v>
                </c:pt>
                <c:pt idx="68">
                  <c:v>-6.5884737168525299E-15</c:v>
                </c:pt>
                <c:pt idx="69">
                  <c:v>-6.5462486835415797E-15</c:v>
                </c:pt>
                <c:pt idx="70">
                  <c:v>-6.3067514124471198E-15</c:v>
                </c:pt>
                <c:pt idx="71">
                  <c:v>-6.0708889294940401E-15</c:v>
                </c:pt>
                <c:pt idx="72">
                  <c:v>-5.8382710058050301E-15</c:v>
                </c:pt>
                <c:pt idx="73">
                  <c:v>-5.608571092046E-15</c:v>
                </c:pt>
                <c:pt idx="74">
                  <c:v>-5.3815237169253902E-15</c:v>
                </c:pt>
                <c:pt idx="75">
                  <c:v>-5.1569207605779401E-15</c:v>
                </c:pt>
                <c:pt idx="76">
                  <c:v>-4.93460695440881E-15</c:v>
                </c:pt>
                <c:pt idx="77">
                  <c:v>-4.7144748939347902E-15</c:v>
                </c:pt>
                <c:pt idx="78">
                  <c:v>-4.4964597958288101E-15</c:v>
                </c:pt>
                <c:pt idx="79">
                  <c:v>-4.2805341832625104E-15</c:v>
                </c:pt>
                <c:pt idx="80">
                  <c:v>-4.0667026436123399E-15</c:v>
                </c:pt>
                <c:pt idx="81">
                  <c:v>-3.8549967687236597E-15</c:v>
                </c:pt>
                <c:pt idx="82">
                  <c:v>-3.6454703594308499E-15</c:v>
                </c:pt>
                <c:pt idx="83">
                  <c:v>-3.4381949522288498E-15</c:v>
                </c:pt>
                <c:pt idx="84">
                  <c:v>-3.23325570628163E-15</c:v>
                </c:pt>
                <c:pt idx="85">
                  <c:v>-3.03074767280301E-15</c:v>
                </c:pt>
                <c:pt idx="86">
                  <c:v>-2.8307724557767901E-15</c:v>
                </c:pt>
                <c:pt idx="87">
                  <c:v>-2.6334352625727702E-15</c:v>
                </c:pt>
                <c:pt idx="88">
                  <c:v>-2.4388423348831101E-15</c:v>
                </c:pt>
                <c:pt idx="89">
                  <c:v>-2.2470987442117E-15</c:v>
                </c:pt>
                <c:pt idx="90">
                  <c:v>-2.05830653160014E-15</c:v>
                </c:pt>
                <c:pt idx="91">
                  <c:v>-1.8725631681009902E-15</c:v>
                </c:pt>
                <c:pt idx="92">
                  <c:v>-1.6899603104817701E-15</c:v>
                </c:pt>
                <c:pt idx="93">
                  <c:v>-1.51058282555544E-15</c:v>
                </c:pt>
                <c:pt idx="94">
                  <c:v>-1.3345080562093601E-15</c:v>
                </c:pt>
                <c:pt idx="95">
                  <c:v>-1.16180530248883E-15</c:v>
                </c:pt>
                <c:pt idx="96">
                  <c:v>-9.92535491852046E-16</c:v>
                </c:pt>
                <c:pt idx="97">
                  <c:v>-8.2675101383628698E-16</c:v>
                </c:pt>
                <c:pt idx="98">
                  <c:v>-6.6449569576359895E-16</c:v>
                </c:pt>
                <c:pt idx="99">
                  <c:v>-5.05804897687675E-16</c:v>
                </c:pt>
                <c:pt idx="100">
                  <c:v>-3.5070570647318898E-16</c:v>
                </c:pt>
                <c:pt idx="101">
                  <c:v>-1.9921721064923001E-16</c:v>
                </c:pt>
                <c:pt idx="102">
                  <c:v>-5.1350839443633403E-17</c:v>
                </c:pt>
                <c:pt idx="103">
                  <c:v>9.2889248851410896E-17</c:v>
                </c:pt>
                <c:pt idx="104">
                  <c:v>2.3350574233887698E-16</c:v>
                </c:pt>
                <c:pt idx="105">
                  <c:v>3.7050772633715098E-16</c:v>
                </c:pt>
                <c:pt idx="106">
                  <c:v>5.0391021956421903E-16</c:v>
                </c:pt>
                <c:pt idx="107">
                  <c:v>6.3373370425666196E-16</c:v>
                </c:pt>
                <c:pt idx="108">
                  <c:v>7.6000365746891105E-16</c:v>
                </c:pt>
                <c:pt idx="109">
                  <c:v>8.8275008958393097E-16</c:v>
                </c:pt>
                <c:pt idx="110">
                  <c:v>1.00200709496404E-15</c:v>
                </c:pt>
                <c:pt idx="111">
                  <c:v>1.1178124186791199E-15</c:v>
                </c:pt>
                <c:pt idx="112">
                  <c:v>1.2302070423655399E-15</c:v>
                </c:pt>
                <c:pt idx="113">
                  <c:v>1.3392347914892E-15</c:v>
                </c:pt>
                <c:pt idx="114">
                  <c:v>1.4449419656037099E-15</c:v>
                </c:pt>
                <c:pt idx="115">
                  <c:v>1.5473769926047401E-15</c:v>
                </c:pt>
                <c:pt idx="116">
                  <c:v>1.6465901074770999E-15</c:v>
                </c:pt>
                <c:pt idx="117">
                  <c:v>1.7426330556049799E-15</c:v>
                </c:pt>
                <c:pt idx="118">
                  <c:v>1.8355588203615401E-15</c:v>
                </c:pt>
                <c:pt idx="119">
                  <c:v>1.92542137440465E-15</c:v>
                </c:pt>
                <c:pt idx="120">
                  <c:v>2.01227545387395E-15</c:v>
                </c:pt>
                <c:pt idx="121">
                  <c:v>2.0961763545049002E-15</c:v>
                </c:pt>
                <c:pt idx="122">
                  <c:v>2.1771797485407099E-15</c:v>
                </c:pt>
                <c:pt idx="123">
                  <c:v>2.25534152122844E-15</c:v>
                </c:pt>
                <c:pt idx="124">
                  <c:v>2.3307176256248198E-15</c:v>
                </c:pt>
                <c:pt idx="125">
                  <c:v>2.4033639544057402E-15</c:v>
                </c:pt>
                <c:pt idx="126">
                  <c:v>2.4733362273664699E-15</c:v>
                </c:pt>
                <c:pt idx="127">
                  <c:v>2.54068989331311E-15</c:v>
                </c:pt>
                <c:pt idx="128">
                  <c:v>2.6054800450755901E-15</c:v>
                </c:pt>
                <c:pt idx="129">
                  <c:v>2.6677613464162001E-15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06-4606-949E-7F2CFF597CE8}"/>
            </c:ext>
          </c:extLst>
        </c:ser>
        <c:ser>
          <c:idx val="7"/>
          <c:order val="7"/>
          <c:tx>
            <c:strRef>
              <c:f>'DSGE HVD wFGbackup'!$AG$1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wFGbackup'!$AG$2:$AG$132</c:f>
              <c:numCache>
                <c:formatCode>0.0000</c:formatCode>
                <c:ptCount val="131"/>
                <c:pt idx="0">
                  <c:v>4.982871432875E-14</c:v>
                </c:pt>
                <c:pt idx="1">
                  <c:v>5.05689706291115E-14</c:v>
                </c:pt>
                <c:pt idx="2">
                  <c:v>4.8456026800898997E-14</c:v>
                </c:pt>
                <c:pt idx="3">
                  <c:v>4.84236077888982E-14</c:v>
                </c:pt>
                <c:pt idx="4">
                  <c:v>4.40778330025343E-14</c:v>
                </c:pt>
                <c:pt idx="5">
                  <c:v>4.7147638421334998E-14</c:v>
                </c:pt>
                <c:pt idx="6">
                  <c:v>3.8444488628753397E-14</c:v>
                </c:pt>
                <c:pt idx="7">
                  <c:v>3.70238178398656E-14</c:v>
                </c:pt>
                <c:pt idx="8">
                  <c:v>3.6269444073328602E-14</c:v>
                </c:pt>
                <c:pt idx="9">
                  <c:v>3.0183393843279401E-14</c:v>
                </c:pt>
                <c:pt idx="10">
                  <c:v>2.3612202272624101E-14</c:v>
                </c:pt>
                <c:pt idx="11">
                  <c:v>2.35473949166541E-14</c:v>
                </c:pt>
                <c:pt idx="12">
                  <c:v>2.6767755963900001E-14</c:v>
                </c:pt>
                <c:pt idx="13">
                  <c:v>2.5337112273445801E-14</c:v>
                </c:pt>
                <c:pt idx="14">
                  <c:v>2.8282318532954001E-14</c:v>
                </c:pt>
                <c:pt idx="15">
                  <c:v>3.0297835920547399E-14</c:v>
                </c:pt>
                <c:pt idx="16">
                  <c:v>2.5814831657628299E-14</c:v>
                </c:pt>
                <c:pt idx="17">
                  <c:v>2.4802606467269199E-14</c:v>
                </c:pt>
                <c:pt idx="18">
                  <c:v>2.7937196999316801E-14</c:v>
                </c:pt>
                <c:pt idx="19">
                  <c:v>2.6460660912191201E-14</c:v>
                </c:pt>
                <c:pt idx="20">
                  <c:v>2.70064798155273E-14</c:v>
                </c:pt>
                <c:pt idx="21">
                  <c:v>2.4206065187382599E-14</c:v>
                </c:pt>
                <c:pt idx="22">
                  <c:v>2.3837068255533599E-14</c:v>
                </c:pt>
                <c:pt idx="23">
                  <c:v>2.22404493441622E-14</c:v>
                </c:pt>
                <c:pt idx="24">
                  <c:v>1.9040905916847502E-14</c:v>
                </c:pt>
                <c:pt idx="25">
                  <c:v>1.7078375765282099E-14</c:v>
                </c:pt>
                <c:pt idx="26">
                  <c:v>1.6396496794910898E-14</c:v>
                </c:pt>
                <c:pt idx="27">
                  <c:v>1.7565838771740001E-14</c:v>
                </c:pt>
                <c:pt idx="28">
                  <c:v>1.5029843158469001E-14</c:v>
                </c:pt>
                <c:pt idx="29">
                  <c:v>1.61652098066996E-14</c:v>
                </c:pt>
                <c:pt idx="30">
                  <c:v>1.49081829401644E-14</c:v>
                </c:pt>
                <c:pt idx="31">
                  <c:v>1.5717628720888399E-14</c:v>
                </c:pt>
                <c:pt idx="32">
                  <c:v>1.5812352636505501E-14</c:v>
                </c:pt>
                <c:pt idx="33">
                  <c:v>1.7679806896855601E-14</c:v>
                </c:pt>
                <c:pt idx="34">
                  <c:v>1.97021963764345E-14</c:v>
                </c:pt>
                <c:pt idx="35">
                  <c:v>1.7132530802399299E-14</c:v>
                </c:pt>
                <c:pt idx="36">
                  <c:v>1.8879434467915E-14</c:v>
                </c:pt>
                <c:pt idx="37">
                  <c:v>2.06221421509792E-14</c:v>
                </c:pt>
                <c:pt idx="38">
                  <c:v>2.0079595828910201E-14</c:v>
                </c:pt>
                <c:pt idx="39">
                  <c:v>2.0823778864218299E-14</c:v>
                </c:pt>
                <c:pt idx="40">
                  <c:v>2.3095662696851299E-14</c:v>
                </c:pt>
                <c:pt idx="41">
                  <c:v>2.5224362592046E-14</c:v>
                </c:pt>
                <c:pt idx="42">
                  <c:v>2.4995889910047301E-14</c:v>
                </c:pt>
                <c:pt idx="43">
                  <c:v>2.3567577972022699E-14</c:v>
                </c:pt>
                <c:pt idx="44">
                  <c:v>2.8077041591070799E-14</c:v>
                </c:pt>
                <c:pt idx="45">
                  <c:v>2.60052471542256E-14</c:v>
                </c:pt>
                <c:pt idx="46">
                  <c:v>2.4463924172323898E-14</c:v>
                </c:pt>
                <c:pt idx="47">
                  <c:v>2.72423925804712E-14</c:v>
                </c:pt>
                <c:pt idx="48">
                  <c:v>2.7866015101024399E-14</c:v>
                </c:pt>
                <c:pt idx="49">
                  <c:v>2.5904395564776802E-14</c:v>
                </c:pt>
                <c:pt idx="50">
                  <c:v>2.7370613872653601E-14</c:v>
                </c:pt>
                <c:pt idx="51">
                  <c:v>2.9276993641505097E-14</c:v>
                </c:pt>
                <c:pt idx="52">
                  <c:v>3.6233827396015299E-14</c:v>
                </c:pt>
                <c:pt idx="53">
                  <c:v>4.5637860627116401E-14</c:v>
                </c:pt>
                <c:pt idx="54">
                  <c:v>5.50273316935552E-14</c:v>
                </c:pt>
                <c:pt idx="55">
                  <c:v>7.2070359722426404E-14</c:v>
                </c:pt>
                <c:pt idx="56">
                  <c:v>8.2135544862364199E-14</c:v>
                </c:pt>
                <c:pt idx="57">
                  <c:v>9.5525137300425404E-14</c:v>
                </c:pt>
                <c:pt idx="58">
                  <c:v>1.04290726416523E-13</c:v>
                </c:pt>
                <c:pt idx="59">
                  <c:v>1.0740086955076001E-13</c:v>
                </c:pt>
                <c:pt idx="60">
                  <c:v>1.1419403776411101E-13</c:v>
                </c:pt>
                <c:pt idx="61">
                  <c:v>1.2045128405696699E-13</c:v>
                </c:pt>
                <c:pt idx="62">
                  <c:v>1.19229546028137E-13</c:v>
                </c:pt>
                <c:pt idx="63">
                  <c:v>1.1825581630114399E-13</c:v>
                </c:pt>
                <c:pt idx="64">
                  <c:v>1.1805212261996E-13</c:v>
                </c:pt>
                <c:pt idx="65">
                  <c:v>1.1680387105608799E-13</c:v>
                </c:pt>
                <c:pt idx="66">
                  <c:v>1.09026667372299E-13</c:v>
                </c:pt>
                <c:pt idx="67">
                  <c:v>1.01951481049528E-13</c:v>
                </c:pt>
                <c:pt idx="68">
                  <c:v>9.8446583360231404E-14</c:v>
                </c:pt>
                <c:pt idx="69">
                  <c:v>9.3448770609524097E-14</c:v>
                </c:pt>
                <c:pt idx="70">
                  <c:v>8.9317051452021299E-14</c:v>
                </c:pt>
                <c:pt idx="71">
                  <c:v>8.53211387349209E-14</c:v>
                </c:pt>
                <c:pt idx="72">
                  <c:v>8.1462522545438096E-14</c:v>
                </c:pt>
                <c:pt idx="73">
                  <c:v>7.7741070059917496E-14</c:v>
                </c:pt>
                <c:pt idx="74">
                  <c:v>7.4155287167545201E-14</c:v>
                </c:pt>
                <c:pt idx="75">
                  <c:v>7.0702558823378705E-14</c:v>
                </c:pt>
                <c:pt idx="76">
                  <c:v>6.7379367529729406E-14</c:v>
                </c:pt>
                <c:pt idx="77">
                  <c:v>6.4181489880802695E-14</c:v>
                </c:pt>
                <c:pt idx="78">
                  <c:v>6.1104171537002798E-14</c:v>
                </c:pt>
                <c:pt idx="79">
                  <c:v>5.8142281334929494E-14</c:v>
                </c:pt>
                <c:pt idx="80">
                  <c:v>5.5290445498671901E-14</c:v>
                </c:pt>
                <c:pt idx="81">
                  <c:v>5.2543163108537997E-14</c:v>
                </c:pt>
                <c:pt idx="82">
                  <c:v>4.9894904114974599E-14</c:v>
                </c:pt>
                <c:pt idx="83">
                  <c:v>4.73401912673399E-14</c:v>
                </c:pt>
                <c:pt idx="84">
                  <c:v>4.48736673676903E-14</c:v>
                </c:pt>
                <c:pt idx="85">
                  <c:v>4.2490149266245001E-14</c:v>
                </c:pt>
                <c:pt idx="86">
                  <c:v>4.0184669994263098E-14</c:v>
                </c:pt>
                <c:pt idx="87">
                  <c:v>3.7952510387459902E-14</c:v>
                </c:pt>
                <c:pt idx="88">
                  <c:v>3.5789221493826901E-14</c:v>
                </c:pt>
                <c:pt idx="89">
                  <c:v>3.3690638988119702E-14</c:v>
                </c:pt>
                <c:pt idx="90">
                  <c:v>3.1652890735033499E-14</c:v>
                </c:pt>
                <c:pt idx="91">
                  <c:v>2.9672398557330399E-14</c:v>
                </c:pt>
                <c:pt idx="92">
                  <c:v>2.7745875176508501E-14</c:v>
                </c:pt>
                <c:pt idx="93">
                  <c:v>2.5870317204182699E-14</c:v>
                </c:pt>
                <c:pt idx="94">
                  <c:v>2.4042994973908701E-14</c:v>
                </c:pt>
                <c:pt idx="95">
                  <c:v>2.22614399171234E-14</c:v>
                </c:pt>
                <c:pt idx="96">
                  <c:v>2.0523430104279799E-14</c:v>
                </c:pt>
                <c:pt idx="97">
                  <c:v>1.88269744939159E-14</c:v>
                </c:pt>
                <c:pt idx="98">
                  <c:v>1.7170296358914601E-14</c:v>
                </c:pt>
                <c:pt idx="99">
                  <c:v>1.55518162909493E-14</c:v>
                </c:pt>
                <c:pt idx="100">
                  <c:v>1.39701351212978E-14</c:v>
                </c:pt>
                <c:pt idx="101">
                  <c:v>1.24240170389255E-14</c:v>
                </c:pt>
                <c:pt idx="102">
                  <c:v>1.09123731349502E-14</c:v>
                </c:pt>
                <c:pt idx="103">
                  <c:v>9.4342455561942603E-15</c:v>
                </c:pt>
                <c:pt idx="104">
                  <c:v>7.9887924093140797E-15</c:v>
                </c:pt>
                <c:pt idx="105">
                  <c:v>6.5752735207187598E-15</c:v>
                </c:pt>
                <c:pt idx="106">
                  <c:v>5.19303712588007E-15</c:v>
                </c:pt>
                <c:pt idx="107">
                  <c:v>3.8415075343719902E-15</c:v>
                </c:pt>
                <c:pt idx="108">
                  <c:v>2.5201737937395298E-15</c:v>
                </c:pt>
                <c:pt idx="109">
                  <c:v>1.2285793557459899E-15</c:v>
                </c:pt>
                <c:pt idx="110">
                  <c:v>-3.3687267650488398E-17</c:v>
                </c:pt>
                <c:pt idx="111">
                  <c:v>-1.26700088441698E-15</c:v>
                </c:pt>
                <c:pt idx="112">
                  <c:v>-2.4717070749650501E-15</c:v>
                </c:pt>
                <c:pt idx="113">
                  <c:v>-3.6481287614553504E-15</c:v>
                </c:pt>
                <c:pt idx="114">
                  <c:v>-4.7965719442582004E-15</c:v>
                </c:pt>
                <c:pt idx="115">
                  <c:v>-5.9173306600975704E-15</c:v>
                </c:pt>
                <c:pt idx="116">
                  <c:v>-7.0106912189905903E-15</c:v>
                </c:pt>
                <c:pt idx="117">
                  <c:v>-8.0769357783442407E-15</c:v>
                </c:pt>
                <c:pt idx="118">
                  <c:v>-9.1163453126955992E-15</c:v>
                </c:pt>
                <c:pt idx="119">
                  <c:v>-1.01292020367812E-14</c:v>
                </c:pt>
                <c:pt idx="120">
                  <c:v>-1.1115791338065299E-14</c:v>
                </c:pt>
                <c:pt idx="121">
                  <c:v>-1.20764032727064E-14</c:v>
                </c:pt>
                <c:pt idx="122">
                  <c:v>-1.30113336763288E-14</c:v>
                </c:pt>
                <c:pt idx="123">
                  <c:v>-1.39208849380209E-14</c:v>
                </c:pt>
                <c:pt idx="124">
                  <c:v>-1.48053664827956E-14</c:v>
                </c:pt>
                <c:pt idx="125">
                  <c:v>-1.56650950044277E-14</c:v>
                </c:pt>
                <c:pt idx="126">
                  <c:v>-1.6500394487189199E-14</c:v>
                </c:pt>
                <c:pt idx="127">
                  <c:v>-1.7311596051611399E-14</c:v>
                </c:pt>
                <c:pt idx="128">
                  <c:v>-1.80990376560591E-14</c:v>
                </c:pt>
                <c:pt idx="129">
                  <c:v>-1.8863063682652001E-14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06-4606-949E-7F2CFF597CE8}"/>
            </c:ext>
          </c:extLst>
        </c:ser>
        <c:ser>
          <c:idx val="8"/>
          <c:order val="8"/>
          <c:tx>
            <c:strRef>
              <c:f>'DSGE HVD wFGbackup'!$AH$1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wFGbackup'!$AH$2:$AH$132</c:f>
              <c:numCache>
                <c:formatCode>0.0000</c:formatCode>
                <c:ptCount val="131"/>
                <c:pt idx="0">
                  <c:v>0.75299374895989712</c:v>
                </c:pt>
                <c:pt idx="1">
                  <c:v>0.74523244761383833</c:v>
                </c:pt>
                <c:pt idx="2">
                  <c:v>0.73754993644158484</c:v>
                </c:pt>
                <c:pt idx="3">
                  <c:v>0.72994540730566548</c:v>
                </c:pt>
                <c:pt idx="4">
                  <c:v>0.72241806079823256</c:v>
                </c:pt>
                <c:pt idx="5">
                  <c:v>0.71496710612980341</c:v>
                </c:pt>
                <c:pt idx="6">
                  <c:v>0.7075917610200867</c:v>
                </c:pt>
                <c:pt idx="7">
                  <c:v>0.70029125159077077</c:v>
                </c:pt>
                <c:pt idx="8">
                  <c:v>0.69306481226030203</c:v>
                </c:pt>
                <c:pt idx="9">
                  <c:v>0.68591168564062099</c:v>
                </c:pt>
                <c:pt idx="10">
                  <c:v>0.67883112243558985</c:v>
                </c:pt>
                <c:pt idx="11">
                  <c:v>0.6718223813414006</c:v>
                </c:pt>
                <c:pt idx="12">
                  <c:v>0.66488472894863293</c:v>
                </c:pt>
                <c:pt idx="13">
                  <c:v>0.65801743964599457</c:v>
                </c:pt>
                <c:pt idx="14">
                  <c:v>0.65121979552576403</c:v>
                </c:pt>
                <c:pt idx="15">
                  <c:v>0.64449108629083696</c:v>
                </c:pt>
                <c:pt idx="16">
                  <c:v>0.63783060916326229</c:v>
                </c:pt>
                <c:pt idx="17">
                  <c:v>0.63123766879438148</c:v>
                </c:pt>
                <c:pt idx="18">
                  <c:v>0.62471157717638026</c:v>
                </c:pt>
                <c:pt idx="19">
                  <c:v>0.61825165355518008</c:v>
                </c:pt>
                <c:pt idx="20">
                  <c:v>0.61185722434495426</c:v>
                </c:pt>
                <c:pt idx="21">
                  <c:v>0.60552762304381635</c:v>
                </c:pt>
                <c:pt idx="22">
                  <c:v>0.59926219015088134</c:v>
                </c:pt>
                <c:pt idx="23">
                  <c:v>0.59306027308457043</c:v>
                </c:pt>
                <c:pt idx="24">
                  <c:v>0.58692122610223452</c:v>
                </c:pt>
                <c:pt idx="25">
                  <c:v>0.58084441022097022</c:v>
                </c:pt>
                <c:pt idx="26">
                  <c:v>0.57482919313956538</c:v>
                </c:pt>
                <c:pt idx="27">
                  <c:v>0.56887494916170478</c:v>
                </c:pt>
                <c:pt idx="28">
                  <c:v>0.56298105912023166</c:v>
                </c:pt>
                <c:pt idx="29">
                  <c:v>0.55714691030257057</c:v>
                </c:pt>
                <c:pt idx="30">
                  <c:v>0.55137189637716999</c:v>
                </c:pt>
                <c:pt idx="31">
                  <c:v>0.54565541732104639</c:v>
                </c:pt>
                <c:pt idx="32">
                  <c:v>0.53999687934835894</c:v>
                </c:pt>
                <c:pt idx="33">
                  <c:v>0.53439569483999017</c:v>
                </c:pt>
                <c:pt idx="34">
                  <c:v>0.52885128227407707</c:v>
                </c:pt>
                <c:pt idx="35">
                  <c:v>0.523363066157576</c:v>
                </c:pt>
                <c:pt idx="36">
                  <c:v>0.51793047695873085</c:v>
                </c:pt>
                <c:pt idx="37">
                  <c:v>0.51255295104047416</c:v>
                </c:pt>
                <c:pt idx="38">
                  <c:v>0.50722993059476262</c:v>
                </c:pt>
                <c:pt idx="39">
                  <c:v>0.50196086357778358</c:v>
                </c:pt>
                <c:pt idx="40">
                  <c:v>0.49674520364602576</c:v>
                </c:pt>
                <c:pt idx="41">
                  <c:v>0.49158241009324194</c:v>
                </c:pt>
                <c:pt idx="42">
                  <c:v>0.48647194778823583</c:v>
                </c:pt>
                <c:pt idx="43">
                  <c:v>0.48141328711345027</c:v>
                </c:pt>
                <c:pt idx="44">
                  <c:v>0.47640590390440823</c:v>
                </c:pt>
                <c:pt idx="45">
                  <c:v>0.4714492793899297</c:v>
                </c:pt>
                <c:pt idx="46">
                  <c:v>0.46654290013311334</c:v>
                </c:pt>
                <c:pt idx="47">
                  <c:v>0.46168625797312618</c:v>
                </c:pt>
                <c:pt idx="48">
                  <c:v>0.45687884996769884</c:v>
                </c:pt>
                <c:pt idx="49">
                  <c:v>0.45212017833639845</c:v>
                </c:pt>
                <c:pt idx="50">
                  <c:v>0.44740975040460235</c:v>
                </c:pt>
                <c:pt idx="51">
                  <c:v>0.44274707854817419</c:v>
                </c:pt>
                <c:pt idx="52">
                  <c:v>0.4381316801390488</c:v>
                </c:pt>
                <c:pt idx="53">
                  <c:v>0.43356307749088535</c:v>
                </c:pt>
                <c:pt idx="54">
                  <c:v>0.42904079780624838</c:v>
                </c:pt>
                <c:pt idx="55">
                  <c:v>0.42456437312382744</c:v>
                </c:pt>
                <c:pt idx="56">
                  <c:v>0.42013334026680149</c:v>
                </c:pt>
                <c:pt idx="57">
                  <c:v>0.41574724079122405</c:v>
                </c:pt>
                <c:pt idx="58">
                  <c:v>0.41140562093549782</c:v>
                </c:pt>
                <c:pt idx="59">
                  <c:v>0.4071080315704203</c:v>
                </c:pt>
                <c:pt idx="60">
                  <c:v>0.40285402814980437</c:v>
                </c:pt>
                <c:pt idx="61">
                  <c:v>0.39864317066157712</c:v>
                </c:pt>
                <c:pt idx="62">
                  <c:v>0.39447502357965014</c:v>
                </c:pt>
                <c:pt idx="63">
                  <c:v>0.39034915581624696</c:v>
                </c:pt>
                <c:pt idx="64">
                  <c:v>0.3862651406749098</c:v>
                </c:pt>
                <c:pt idx="65">
                  <c:v>0.38222255580396552</c:v>
                </c:pt>
                <c:pt idx="66">
                  <c:v>0.3782209831506041</c:v>
                </c:pt>
                <c:pt idx="67">
                  <c:v>0.3742600089155011</c:v>
                </c:pt>
                <c:pt idx="68">
                  <c:v>0.37033922350799869</c:v>
                </c:pt>
                <c:pt idx="69">
                  <c:v>0.36645822150171686</c:v>
                </c:pt>
                <c:pt idx="70">
                  <c:v>0.36261660159083869</c:v>
                </c:pt>
                <c:pt idx="71">
                  <c:v>0.3588139665467836</c:v>
                </c:pt>
                <c:pt idx="72">
                  <c:v>0.35504992317544248</c:v>
                </c:pt>
                <c:pt idx="73">
                  <c:v>0.35132408227490058</c:v>
                </c:pt>
                <c:pt idx="74">
                  <c:v>0.34763605859364682</c:v>
                </c:pt>
                <c:pt idx="75">
                  <c:v>0.34398547078927211</c:v>
                </c:pt>
                <c:pt idx="76">
                  <c:v>0.3403719413876386</c:v>
                </c:pt>
                <c:pt idx="77">
                  <c:v>0.33679509674252428</c:v>
                </c:pt>
                <c:pt idx="78">
                  <c:v>0.33325456699572031</c:v>
                </c:pt>
                <c:pt idx="79">
                  <c:v>0.32974998603759553</c:v>
                </c:pt>
                <c:pt idx="80">
                  <c:v>0.32628099146809308</c:v>
                </c:pt>
                <c:pt idx="81">
                  <c:v>0.32284722455819087</c:v>
                </c:pt>
                <c:pt idx="82">
                  <c:v>0.31944833021177621</c:v>
                </c:pt>
                <c:pt idx="83">
                  <c:v>0.31608395692796792</c:v>
                </c:pt>
                <c:pt idx="84">
                  <c:v>0.31275375676384909</c:v>
                </c:pt>
                <c:pt idx="85">
                  <c:v>0.30945738529762679</c:v>
                </c:pt>
                <c:pt idx="86">
                  <c:v>0.30619450159219996</c:v>
                </c:pt>
                <c:pt idx="87">
                  <c:v>0.3029647681591307</c:v>
                </c:pt>
                <c:pt idx="88">
                  <c:v>0.29976785092302599</c:v>
                </c:pt>
                <c:pt idx="89">
                  <c:v>0.29660341918630084</c:v>
                </c:pt>
                <c:pt idx="90">
                  <c:v>0.29347114559434345</c:v>
                </c:pt>
                <c:pt idx="91">
                  <c:v>0.29037070610105964</c:v>
                </c:pt>
                <c:pt idx="92">
                  <c:v>0.28730177993479666</c:v>
                </c:pt>
                <c:pt idx="93">
                  <c:v>0.28426404956464313</c:v>
                </c:pt>
                <c:pt idx="94">
                  <c:v>0.28125720066709842</c:v>
                </c:pt>
                <c:pt idx="95">
                  <c:v>0.2782809220931044</c:v>
                </c:pt>
                <c:pt idx="96">
                  <c:v>0.27533490583544024</c:v>
                </c:pt>
                <c:pt idx="97">
                  <c:v>0.27241884699646979</c:v>
                </c:pt>
                <c:pt idx="98">
                  <c:v>0.26953244375624313</c:v>
                </c:pt>
                <c:pt idx="99">
                  <c:v>0.2666753973409412</c:v>
                </c:pt>
                <c:pt idx="100">
                  <c:v>0.26384741199165906</c:v>
                </c:pt>
                <c:pt idx="101">
                  <c:v>0.26104819493353676</c:v>
                </c:pt>
                <c:pt idx="102">
                  <c:v>0.25827745634521238</c:v>
                </c:pt>
                <c:pt idx="103">
                  <c:v>0.25553490932861167</c:v>
                </c:pt>
                <c:pt idx="104">
                  <c:v>0.25282026987905581</c:v>
                </c:pt>
                <c:pt idx="105">
                  <c:v>0.25013325685569593</c:v>
                </c:pt>
                <c:pt idx="106">
                  <c:v>0.24747359195226182</c:v>
                </c:pt>
                <c:pt idx="107">
                  <c:v>0.24484099966812348</c:v>
                </c:pt>
                <c:pt idx="108">
                  <c:v>0.24223520727966016</c:v>
                </c:pt>
                <c:pt idx="109">
                  <c:v>0.23965594481193761</c:v>
                </c:pt>
                <c:pt idx="110">
                  <c:v>0.23710294501068491</c:v>
                </c:pt>
                <c:pt idx="111">
                  <c:v>0.23457594331457113</c:v>
                </c:pt>
                <c:pt idx="112">
                  <c:v>0.23207467782777322</c:v>
                </c:pt>
                <c:pt idx="113">
                  <c:v>0.2295988892928352</c:v>
                </c:pt>
                <c:pt idx="114">
                  <c:v>0.22714832106381905</c:v>
                </c:pt>
                <c:pt idx="115">
                  <c:v>0.22472271907973079</c:v>
                </c:pt>
                <c:pt idx="116">
                  <c:v>0.22232183183823545</c:v>
                </c:pt>
                <c:pt idx="117">
                  <c:v>0.21994541036964593</c:v>
                </c:pt>
                <c:pt idx="118">
                  <c:v>0.21759320821118439</c:v>
                </c:pt>
                <c:pt idx="119">
                  <c:v>0.2152649813815157</c:v>
                </c:pt>
                <c:pt idx="120">
                  <c:v>0.21296048835554696</c:v>
                </c:pt>
                <c:pt idx="121">
                  <c:v>0.21067949003949213</c:v>
                </c:pt>
                <c:pt idx="122">
                  <c:v>0.2084217497462002</c:v>
                </c:pt>
                <c:pt idx="123">
                  <c:v>0.20618703317073919</c:v>
                </c:pt>
                <c:pt idx="124">
                  <c:v>0.20397510836623312</c:v>
                </c:pt>
                <c:pt idx="125">
                  <c:v>0.20178574571995495</c:v>
                </c:pt>
                <c:pt idx="126">
                  <c:v>0.19961871792967173</c:v>
                </c:pt>
                <c:pt idx="127">
                  <c:v>0.19747379998022543</c:v>
                </c:pt>
                <c:pt idx="128">
                  <c:v>0.19535076912037111</c:v>
                </c:pt>
                <c:pt idx="129">
                  <c:v>0.19324940483984265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06-4606-949E-7F2CFF597CE8}"/>
            </c:ext>
          </c:extLst>
        </c:ser>
        <c:ser>
          <c:idx val="9"/>
          <c:order val="9"/>
          <c:tx>
            <c:strRef>
              <c:f>'DSGE HVD wFGbackup'!$AI$1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wFGbackup'!$AI$2:$AI$132</c:f>
              <c:numCache>
                <c:formatCode>0.0000</c:formatCode>
                <c:ptCount val="131"/>
                <c:pt idx="0">
                  <c:v>1.2255289549321744</c:v>
                </c:pt>
                <c:pt idx="1">
                  <c:v>1.7130242606465671</c:v>
                </c:pt>
                <c:pt idx="2">
                  <c:v>1.874772306742901</c:v>
                </c:pt>
                <c:pt idx="3">
                  <c:v>1.9775329477923045</c:v>
                </c:pt>
                <c:pt idx="4">
                  <c:v>2.0205842842362456</c:v>
                </c:pt>
                <c:pt idx="5">
                  <c:v>2.2036611709753626</c:v>
                </c:pt>
                <c:pt idx="6">
                  <c:v>2.4253838397963401</c:v>
                </c:pt>
                <c:pt idx="7">
                  <c:v>1.7410670895693241</c:v>
                </c:pt>
                <c:pt idx="8">
                  <c:v>1.7952468476923431</c:v>
                </c:pt>
                <c:pt idx="9">
                  <c:v>1.4664339579263674</c:v>
                </c:pt>
                <c:pt idx="10">
                  <c:v>1.2806434105109092</c:v>
                </c:pt>
                <c:pt idx="11">
                  <c:v>1.474632879467624</c:v>
                </c:pt>
                <c:pt idx="12">
                  <c:v>1.1801713053081295</c:v>
                </c:pt>
                <c:pt idx="13">
                  <c:v>0.61843358251854441</c:v>
                </c:pt>
                <c:pt idx="14">
                  <c:v>0.79509861686485483</c:v>
                </c:pt>
                <c:pt idx="15">
                  <c:v>1.4559851739157774</c:v>
                </c:pt>
                <c:pt idx="16">
                  <c:v>2.4977097529098637</c:v>
                </c:pt>
                <c:pt idx="17">
                  <c:v>3.3211212569531439</c:v>
                </c:pt>
                <c:pt idx="18">
                  <c:v>1.2448687972240862</c:v>
                </c:pt>
                <c:pt idx="19">
                  <c:v>-1.2461563969214939E-2</c:v>
                </c:pt>
                <c:pt idx="20">
                  <c:v>-0.65812286612370396</c:v>
                </c:pt>
                <c:pt idx="21">
                  <c:v>-1.0681440456087623</c:v>
                </c:pt>
                <c:pt idx="22">
                  <c:v>-1.7211832041255613</c:v>
                </c:pt>
                <c:pt idx="23">
                  <c:v>-1.8595557815905361</c:v>
                </c:pt>
                <c:pt idx="24">
                  <c:v>-1.6475253369953422</c:v>
                </c:pt>
                <c:pt idx="25">
                  <c:v>-1.7993043479948796</c:v>
                </c:pt>
                <c:pt idx="26">
                  <c:v>-1.4777672913095521</c:v>
                </c:pt>
                <c:pt idx="27">
                  <c:v>-1.5712694238096625</c:v>
                </c:pt>
                <c:pt idx="28">
                  <c:v>-1.7629336502093729</c:v>
                </c:pt>
                <c:pt idx="29">
                  <c:v>-1.8609485282397831</c:v>
                </c:pt>
                <c:pt idx="30">
                  <c:v>-2.223701461831376</c:v>
                </c:pt>
                <c:pt idx="31">
                  <c:v>-2.3865055235167478</c:v>
                </c:pt>
                <c:pt idx="32">
                  <c:v>-2.6907478452885289</c:v>
                </c:pt>
                <c:pt idx="33">
                  <c:v>-2.7574532474076072</c:v>
                </c:pt>
                <c:pt idx="34">
                  <c:v>-2.6857492053416721</c:v>
                </c:pt>
                <c:pt idx="35">
                  <c:v>-3.1571230413734876</c:v>
                </c:pt>
                <c:pt idx="36">
                  <c:v>-3.4820737769473391</c:v>
                </c:pt>
                <c:pt idx="37">
                  <c:v>-3.5169267869077139</c:v>
                </c:pt>
                <c:pt idx="38">
                  <c:v>-3.6186138407450859</c:v>
                </c:pt>
                <c:pt idx="39">
                  <c:v>-3.2942924307769985</c:v>
                </c:pt>
                <c:pt idx="40">
                  <c:v>-3.1142074684244019</c:v>
                </c:pt>
                <c:pt idx="41">
                  <c:v>-3.2745154826029146</c:v>
                </c:pt>
                <c:pt idx="42">
                  <c:v>-3.0318333720165414</c:v>
                </c:pt>
                <c:pt idx="43">
                  <c:v>-3.1192497247362239</c:v>
                </c:pt>
                <c:pt idx="44">
                  <c:v>-3.0021304861184079</c:v>
                </c:pt>
                <c:pt idx="45">
                  <c:v>-3.0193856759409434</c:v>
                </c:pt>
                <c:pt idx="46">
                  <c:v>-3.0254151255360973</c:v>
                </c:pt>
                <c:pt idx="47">
                  <c:v>-3.026446287268032</c:v>
                </c:pt>
                <c:pt idx="48">
                  <c:v>-2.9199904234218979</c:v>
                </c:pt>
                <c:pt idx="49">
                  <c:v>-3.2161808549817925</c:v>
                </c:pt>
                <c:pt idx="50">
                  <c:v>-3.4593046714255795</c:v>
                </c:pt>
                <c:pt idx="51">
                  <c:v>-3.436586768484891</c:v>
                </c:pt>
                <c:pt idx="52">
                  <c:v>-1.7952115612241677</c:v>
                </c:pt>
                <c:pt idx="53">
                  <c:v>-0.59581213536261268</c:v>
                </c:pt>
                <c:pt idx="54">
                  <c:v>0.28601065063453568</c:v>
                </c:pt>
                <c:pt idx="55">
                  <c:v>-0.43693053441544749</c:v>
                </c:pt>
                <c:pt idx="56">
                  <c:v>-0.3492638710805257</c:v>
                </c:pt>
                <c:pt idx="57">
                  <c:v>0.11271024030086685</c:v>
                </c:pt>
                <c:pt idx="58">
                  <c:v>0.27973044786008283</c:v>
                </c:pt>
                <c:pt idx="59">
                  <c:v>0.21290769741937396</c:v>
                </c:pt>
                <c:pt idx="60">
                  <c:v>0.62733870966627958</c:v>
                </c:pt>
                <c:pt idx="61">
                  <c:v>1.4097456770013586</c:v>
                </c:pt>
                <c:pt idx="62">
                  <c:v>1.9060535563536849</c:v>
                </c:pt>
                <c:pt idx="63">
                  <c:v>2.3408376621445499</c:v>
                </c:pt>
                <c:pt idx="64">
                  <c:v>2.5797502507820753</c:v>
                </c:pt>
                <c:pt idx="65">
                  <c:v>2.9424145498093575</c:v>
                </c:pt>
                <c:pt idx="66">
                  <c:v>3.2943891160333898</c:v>
                </c:pt>
                <c:pt idx="67">
                  <c:v>3.3500396875721825</c:v>
                </c:pt>
                <c:pt idx="68">
                  <c:v>3.4148466845981686</c:v>
                </c:pt>
                <c:pt idx="69">
                  <c:v>3.4735585865321168</c:v>
                </c:pt>
                <c:pt idx="70">
                  <c:v>3.4129074213323229</c:v>
                </c:pt>
                <c:pt idx="71">
                  <c:v>3.3553980541437682</c:v>
                </c:pt>
                <c:pt idx="72">
                  <c:v>3.3007919717630614</c:v>
                </c:pt>
                <c:pt idx="73">
                  <c:v>3.2488694260688873</c:v>
                </c:pt>
                <c:pt idx="74">
                  <c:v>3.1994270917629821</c:v>
                </c:pt>
                <c:pt idx="75">
                  <c:v>3.1522761662037193</c:v>
                </c:pt>
                <c:pt idx="76">
                  <c:v>3.1072408420548241</c:v>
                </c:pt>
                <c:pt idx="77">
                  <c:v>3.0641570878271081</c:v>
                </c:pt>
                <c:pt idx="78">
                  <c:v>3.0228716774727888</c:v>
                </c:pt>
                <c:pt idx="79">
                  <c:v>2.983241417121544</c:v>
                </c:pt>
                <c:pt idx="80">
                  <c:v>2.9451325242091775</c:v>
                </c:pt>
                <c:pt idx="81">
                  <c:v>2.9084201212328593</c:v>
                </c:pt>
                <c:pt idx="82">
                  <c:v>2.8729878129085704</c:v>
                </c:pt>
                <c:pt idx="83">
                  <c:v>2.8387273214575353</c:v>
                </c:pt>
                <c:pt idx="84">
                  <c:v>2.805538160032707</c:v>
                </c:pt>
                <c:pt idx="85">
                  <c:v>2.7733273288957481</c:v>
                </c:pt>
                <c:pt idx="86">
                  <c:v>2.7420090228840412</c:v>
                </c:pt>
                <c:pt idx="87">
                  <c:v>2.7115043420043583</c:v>
                </c:pt>
                <c:pt idx="88">
                  <c:v>2.6817409997075603</c:v>
                </c:pt>
                <c:pt idx="89">
                  <c:v>2.6526530255955247</c:v>
                </c:pt>
                <c:pt idx="90">
                  <c:v>2.6241804610484127</c:v>
                </c:pt>
                <c:pt idx="91">
                  <c:v>2.5962690475980965</c:v>
                </c:pt>
                <c:pt idx="92">
                  <c:v>2.568869908869297</c:v>
                </c:pt>
                <c:pt idx="93">
                  <c:v>2.5419392276176955</c:v>
                </c:pt>
                <c:pt idx="94">
                  <c:v>2.5154379198620598</c:v>
                </c:pt>
                <c:pt idx="95">
                  <c:v>2.4893313083794499</c:v>
                </c:pt>
                <c:pt idx="96">
                  <c:v>2.4635887979482418</c:v>
                </c:pt>
                <c:pt idx="97">
                  <c:v>2.4381835547144806</c:v>
                </c:pt>
                <c:pt idx="98">
                  <c:v>2.4130921919557822</c:v>
                </c:pt>
                <c:pt idx="99">
                  <c:v>2.3882944643446344</c:v>
                </c:pt>
                <c:pt idx="100">
                  <c:v>2.3637729725931953</c:v>
                </c:pt>
                <c:pt idx="101">
                  <c:v>2.3395128801112932</c:v>
                </c:pt>
                <c:pt idx="102">
                  <c:v>2.3155016430412543</c:v>
                </c:pt>
                <c:pt idx="103">
                  <c:v>2.291728754761265</c:v>
                </c:pt>
                <c:pt idx="104">
                  <c:v>2.2681855056801909</c:v>
                </c:pt>
                <c:pt idx="105">
                  <c:v>2.2448647588890411</c:v>
                </c:pt>
                <c:pt idx="106">
                  <c:v>2.2217607419932017</c:v>
                </c:pt>
                <c:pt idx="107">
                  <c:v>2.1988688552275426</c:v>
                </c:pt>
                <c:pt idx="108">
                  <c:v>2.1761854957573679</c:v>
                </c:pt>
                <c:pt idx="109">
                  <c:v>2.1537078978920818</c:v>
                </c:pt>
                <c:pt idx="110">
                  <c:v>2.1314339887866343</c:v>
                </c:pt>
                <c:pt idx="111">
                  <c:v>2.1093622590779031</c:v>
                </c:pt>
                <c:pt idx="112">
                  <c:v>2.0874916477979011</c:v>
                </c:pt>
                <c:pt idx="113">
                  <c:v>2.0658214408230222</c:v>
                </c:pt>
                <c:pt idx="114">
                  <c:v>2.0443511820554892</c:v>
                </c:pt>
                <c:pt idx="115">
                  <c:v>2.0230805964897796</c:v>
                </c:pt>
                <c:pt idx="116">
                  <c:v>2.0020095242897775</c:v>
                </c:pt>
                <c:pt idx="117">
                  <c:v>1.9811378649907152</c:v>
                </c:pt>
                <c:pt idx="118">
                  <c:v>1.9604655309418939</c:v>
                </c:pt>
                <c:pt idx="119">
                  <c:v>1.9399924091187575</c:v>
                </c:pt>
                <c:pt idx="120">
                  <c:v>1.9197183304561907</c:v>
                </c:pt>
                <c:pt idx="121">
                  <c:v>1.8996430458854103</c:v>
                </c:pt>
                <c:pt idx="122">
                  <c:v>1.879766208293856</c:v>
                </c:pt>
                <c:pt idx="123">
                  <c:v>1.8600873596702381</c:v>
                </c:pt>
                <c:pt idx="124">
                  <c:v>1.8406059227420568</c:v>
                </c:pt>
                <c:pt idx="125">
                  <c:v>1.8213211964619342</c:v>
                </c:pt>
                <c:pt idx="126">
                  <c:v>1.8022323547484878</c:v>
                </c:pt>
                <c:pt idx="127">
                  <c:v>1.7833384479378735</c:v>
                </c:pt>
                <c:pt idx="128">
                  <c:v>1.7646384064525298</c:v>
                </c:pt>
                <c:pt idx="129">
                  <c:v>1.7461310462421857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06-4606-949E-7F2CFF597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wFGbackup'!$Z$1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wFGbackup'!$Z$2:$Z$132</c:f>
              <c:numCache>
                <c:formatCode>0.0000</c:formatCode>
                <c:ptCount val="131"/>
                <c:pt idx="0">
                  <c:v>-7.8284073900903001E-2</c:v>
                </c:pt>
                <c:pt idx="1">
                  <c:v>-6.8935731625465999E-2</c:v>
                </c:pt>
                <c:pt idx="2">
                  <c:v>-7.1663740558801495E-2</c:v>
                </c:pt>
                <c:pt idx="3">
                  <c:v>-6.3542093821704199E-2</c:v>
                </c:pt>
                <c:pt idx="4">
                  <c:v>-6.4728899470428397E-2</c:v>
                </c:pt>
                <c:pt idx="5">
                  <c:v>-6.1585402646968997E-2</c:v>
                </c:pt>
                <c:pt idx="6">
                  <c:v>-5.1207574061310497E-2</c:v>
                </c:pt>
                <c:pt idx="7">
                  <c:v>-6.8689601239522405E-2</c:v>
                </c:pt>
                <c:pt idx="8">
                  <c:v>-7.3441058030094694E-2</c:v>
                </c:pt>
                <c:pt idx="9">
                  <c:v>-7.3986420362977701E-2</c:v>
                </c:pt>
                <c:pt idx="10">
                  <c:v>-7.3653071827380207E-2</c:v>
                </c:pt>
                <c:pt idx="11">
                  <c:v>-6.4194390074682195E-2</c:v>
                </c:pt>
                <c:pt idx="12">
                  <c:v>-6.0329499192550998E-2</c:v>
                </c:pt>
                <c:pt idx="13">
                  <c:v>-5.4516903358184099E-2</c:v>
                </c:pt>
                <c:pt idx="14">
                  <c:v>-5.34048529618662E-2</c:v>
                </c:pt>
                <c:pt idx="15">
                  <c:v>-4.5745809181879801E-2</c:v>
                </c:pt>
                <c:pt idx="16">
                  <c:v>-5.9839461884176902E-2</c:v>
                </c:pt>
                <c:pt idx="17">
                  <c:v>-4.8491058432781002E-2</c:v>
                </c:pt>
                <c:pt idx="18">
                  <c:v>-5.80371997037092E-2</c:v>
                </c:pt>
                <c:pt idx="19">
                  <c:v>-5.5234703640661E-2</c:v>
                </c:pt>
                <c:pt idx="20">
                  <c:v>-5.7028536792177002E-2</c:v>
                </c:pt>
                <c:pt idx="21">
                  <c:v>-5.5915764565412397E-2</c:v>
                </c:pt>
                <c:pt idx="22">
                  <c:v>-6.0632483121844799E-2</c:v>
                </c:pt>
                <c:pt idx="23">
                  <c:v>-5.51203208829232E-2</c:v>
                </c:pt>
                <c:pt idx="24">
                  <c:v>-6.2864697437520003E-2</c:v>
                </c:pt>
                <c:pt idx="25">
                  <c:v>-7.1837239912929798E-2</c:v>
                </c:pt>
                <c:pt idx="26">
                  <c:v>-6.4236184142757002E-2</c:v>
                </c:pt>
                <c:pt idx="27">
                  <c:v>-7.3267208138964604E-2</c:v>
                </c:pt>
                <c:pt idx="28">
                  <c:v>-8.5141242653410804E-2</c:v>
                </c:pt>
                <c:pt idx="29">
                  <c:v>-8.4101336236431706E-2</c:v>
                </c:pt>
                <c:pt idx="30">
                  <c:v>-8.4267408044669007E-2</c:v>
                </c:pt>
                <c:pt idx="31">
                  <c:v>-9.1539050967678198E-2</c:v>
                </c:pt>
                <c:pt idx="32">
                  <c:v>-9.3752966571548593E-2</c:v>
                </c:pt>
                <c:pt idx="33">
                  <c:v>-8.4940230526311694E-2</c:v>
                </c:pt>
                <c:pt idx="34">
                  <c:v>-0.101872551132868</c:v>
                </c:pt>
                <c:pt idx="35">
                  <c:v>-0.10024345999109401</c:v>
                </c:pt>
                <c:pt idx="36">
                  <c:v>-0.121707515149707</c:v>
                </c:pt>
                <c:pt idx="37">
                  <c:v>-0.119254160910577</c:v>
                </c:pt>
                <c:pt idx="38">
                  <c:v>-0.11924801441918199</c:v>
                </c:pt>
                <c:pt idx="39">
                  <c:v>-0.104789074840504</c:v>
                </c:pt>
                <c:pt idx="40">
                  <c:v>-0.111542137340696</c:v>
                </c:pt>
                <c:pt idx="41">
                  <c:v>-0.109695929604574</c:v>
                </c:pt>
                <c:pt idx="42">
                  <c:v>-0.119749870113603</c:v>
                </c:pt>
                <c:pt idx="43">
                  <c:v>-0.124184140950752</c:v>
                </c:pt>
                <c:pt idx="44">
                  <c:v>-0.11214129069560901</c:v>
                </c:pt>
                <c:pt idx="45">
                  <c:v>-0.123432542308437</c:v>
                </c:pt>
                <c:pt idx="46">
                  <c:v>-0.12702520885812199</c:v>
                </c:pt>
                <c:pt idx="47">
                  <c:v>-0.124683074341936</c:v>
                </c:pt>
                <c:pt idx="48">
                  <c:v>-0.14594508138946399</c:v>
                </c:pt>
                <c:pt idx="49">
                  <c:v>-0.121689704880525</c:v>
                </c:pt>
                <c:pt idx="50">
                  <c:v>-0.132317481557298</c:v>
                </c:pt>
                <c:pt idx="51">
                  <c:v>-0.118743391839906</c:v>
                </c:pt>
                <c:pt idx="52">
                  <c:v>-0.150260030948487</c:v>
                </c:pt>
                <c:pt idx="53">
                  <c:v>-0.18128734824496301</c:v>
                </c:pt>
                <c:pt idx="54">
                  <c:v>-0.21182089886375899</c:v>
                </c:pt>
                <c:pt idx="55">
                  <c:v>-0.26327288523054798</c:v>
                </c:pt>
                <c:pt idx="56">
                  <c:v>-0.292925351280999</c:v>
                </c:pt>
                <c:pt idx="57">
                  <c:v>-0.285880881427653</c:v>
                </c:pt>
                <c:pt idx="58">
                  <c:v>-0.24833933167385999</c:v>
                </c:pt>
                <c:pt idx="59">
                  <c:v>-0.25010142582999401</c:v>
                </c:pt>
                <c:pt idx="60">
                  <c:v>-0.24937103873990299</c:v>
                </c:pt>
                <c:pt idx="61">
                  <c:v>-0.22275693061912899</c:v>
                </c:pt>
                <c:pt idx="62">
                  <c:v>-0.195101403204584</c:v>
                </c:pt>
                <c:pt idx="63">
                  <c:v>-0.20619430226053501</c:v>
                </c:pt>
                <c:pt idx="64">
                  <c:v>-0.22715616821659701</c:v>
                </c:pt>
                <c:pt idx="65">
                  <c:v>-0.218829908974807</c:v>
                </c:pt>
                <c:pt idx="66">
                  <c:v>-0.21815512747410801</c:v>
                </c:pt>
                <c:pt idx="67">
                  <c:v>-0.22881097476496301</c:v>
                </c:pt>
                <c:pt idx="68">
                  <c:v>-0.22684676803606299</c:v>
                </c:pt>
                <c:pt idx="69">
                  <c:v>-0.234701277479063</c:v>
                </c:pt>
                <c:pt idx="70">
                  <c:v>-0.230902198796964</c:v>
                </c:pt>
                <c:pt idx="71">
                  <c:v>-0.227183406638823</c:v>
                </c:pt>
                <c:pt idx="72">
                  <c:v>-0.22355727415725901</c:v>
                </c:pt>
                <c:pt idx="73">
                  <c:v>-0.220033014738029</c:v>
                </c:pt>
                <c:pt idx="74">
                  <c:v>-0.21661705520253899</c:v>
                </c:pt>
                <c:pt idx="75">
                  <c:v>-0.213313391294745</c:v>
                </c:pt>
                <c:pt idx="76">
                  <c:v>-0.21012392276915701</c:v>
                </c:pt>
                <c:pt idx="77">
                  <c:v>-0.20704876617137499</c:v>
                </c:pt>
                <c:pt idx="78">
                  <c:v>-0.204086544073072</c:v>
                </c:pt>
                <c:pt idx="79">
                  <c:v>-0.20123465009965799</c:v>
                </c:pt>
                <c:pt idx="80">
                  <c:v>-0.19848948957918</c:v>
                </c:pt>
                <c:pt idx="81">
                  <c:v>-0.19584669605258101</c:v>
                </c:pt>
                <c:pt idx="82">
                  <c:v>-0.19330132422504601</c:v>
                </c:pt>
                <c:pt idx="83">
                  <c:v>-0.19084802021262701</c:v>
                </c:pt>
                <c:pt idx="84">
                  <c:v>-0.188481170154008</c:v>
                </c:pt>
                <c:pt idx="85">
                  <c:v>-0.186195028420649</c:v>
                </c:pt>
                <c:pt idx="86">
                  <c:v>-0.18398382677554401</c:v>
                </c:pt>
                <c:pt idx="87">
                  <c:v>-0.18184186590739199</c:v>
                </c:pt>
                <c:pt idx="88">
                  <c:v>-0.17976359080849599</c:v>
                </c:pt>
                <c:pt idx="89">
                  <c:v>-0.17774365147632601</c:v>
                </c:pt>
                <c:pt idx="90">
                  <c:v>-0.17577695040515101</c:v>
                </c:pt>
                <c:pt idx="91">
                  <c:v>-0.173858678299838</c:v>
                </c:pt>
                <c:pt idx="92">
                  <c:v>-0.17198433939275001</c:v>
                </c:pt>
                <c:pt idx="93">
                  <c:v>-0.170149767680287</c:v>
                </c:pt>
                <c:pt idx="94">
                  <c:v>-0.168351135321159</c:v>
                </c:pt>
                <c:pt idx="95">
                  <c:v>-0.16658495435679799</c:v>
                </c:pt>
                <c:pt idx="96">
                  <c:v>-0.16484807282786901</c:v>
                </c:pt>
                <c:pt idx="97">
                  <c:v>-0.163137666271812</c:v>
                </c:pt>
                <c:pt idx="98">
                  <c:v>-0.16145122549647001</c:v>
                </c:pt>
                <c:pt idx="99">
                  <c:v>-0.15978654143582399</c:v>
                </c:pt>
                <c:pt idx="100">
                  <c:v>-0.15814168780676599</c:v>
                </c:pt>
                <c:pt idx="101">
                  <c:v>-0.15651500220185999</c:v>
                </c:pt>
                <c:pt idx="102">
                  <c:v>-0.15490506617293501</c:v>
                </c:pt>
                <c:pt idx="103">
                  <c:v>-0.15331068478471699</c:v>
                </c:pt>
                <c:pt idx="104">
                  <c:v>-0.151730866047038</c:v>
                </c:pt>
                <c:pt idx="105">
                  <c:v>-0.15016480056870701</c:v>
                </c:pt>
                <c:pt idx="106">
                  <c:v>-0.14861184171608199</c:v>
                </c:pt>
                <c:pt idx="107">
                  <c:v>-0.14707148650481799</c:v>
                </c:pt>
                <c:pt idx="108">
                  <c:v>-0.14554335740404001</c:v>
                </c:pt>
                <c:pt idx="109">
                  <c:v>-0.14402718518834901</c:v>
                </c:pt>
                <c:pt idx="110">
                  <c:v>-0.14252279293425901</c:v>
                </c:pt>
                <c:pt idx="111">
                  <c:v>-0.14103008122378399</c:v>
                </c:pt>
                <c:pt idx="112">
                  <c:v>-0.139549014588565</c:v>
                </c:pt>
                <c:pt idx="113">
                  <c:v>-0.138079609202967</c:v>
                </c:pt>
                <c:pt idx="114">
                  <c:v>-0.13662192181354099</c:v>
                </c:pt>
                <c:pt idx="115">
                  <c:v>-0.13517603987492599</c:v>
                </c:pt>
                <c:pt idx="116">
                  <c:v>-0.13374207284821599</c:v>
                </c:pt>
                <c:pt idx="117">
                  <c:v>-0.13232014460684599</c:v>
                </c:pt>
                <c:pt idx="118">
                  <c:v>-0.130910386886674</c:v>
                </c:pt>
                <c:pt idx="119">
                  <c:v>-0.12951293371099001</c:v>
                </c:pt>
                <c:pt idx="120">
                  <c:v>-0.12812791671728399</c:v>
                </c:pt>
                <c:pt idx="121">
                  <c:v>-0.126755461310499</c:v>
                </c:pt>
                <c:pt idx="122">
                  <c:v>-0.125395683566908</c:v>
                </c:pt>
                <c:pt idx="123">
                  <c:v>-0.12404868781348601</c:v>
                </c:pt>
                <c:pt idx="124">
                  <c:v>-0.122714564809408</c:v>
                </c:pt>
                <c:pt idx="125">
                  <c:v>-0.12139339045893099</c:v>
                </c:pt>
                <c:pt idx="126">
                  <c:v>-0.12008522498824201</c:v>
                </c:pt>
                <c:pt idx="127">
                  <c:v>-0.118790112522678</c:v>
                </c:pt>
                <c:pt idx="128">
                  <c:v>-0.117508081004897</c:v>
                </c:pt>
                <c:pt idx="129">
                  <c:v>-0.11623914239902999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2-428D-8C19-B9505DFCB4B9}"/>
            </c:ext>
          </c:extLst>
        </c:ser>
        <c:ser>
          <c:idx val="1"/>
          <c:order val="1"/>
          <c:tx>
            <c:strRef>
              <c:f>'DSGE HVD wFGbackup'!$AA$1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wFGbackup'!$AA$2:$AA$132</c:f>
              <c:numCache>
                <c:formatCode>0.0000</c:formatCode>
                <c:ptCount val="131"/>
                <c:pt idx="0">
                  <c:v>-3.3536928302706301</c:v>
                </c:pt>
                <c:pt idx="1">
                  <c:v>-3.68207868446963</c:v>
                </c:pt>
                <c:pt idx="2">
                  <c:v>-3.93972605934152</c:v>
                </c:pt>
                <c:pt idx="3">
                  <c:v>-4.1234372358258202</c:v>
                </c:pt>
                <c:pt idx="4">
                  <c:v>-4.1837788751068699</c:v>
                </c:pt>
                <c:pt idx="5">
                  <c:v>-4.3355729371570604</c:v>
                </c:pt>
                <c:pt idx="6">
                  <c:v>-4.4226039308312801</c:v>
                </c:pt>
                <c:pt idx="7">
                  <c:v>-4.7838092781992003</c:v>
                </c:pt>
                <c:pt idx="8">
                  <c:v>-4.5362461390598199</c:v>
                </c:pt>
                <c:pt idx="9">
                  <c:v>-4.1428581608929198</c:v>
                </c:pt>
                <c:pt idx="10">
                  <c:v>-3.459942660092</c:v>
                </c:pt>
                <c:pt idx="11">
                  <c:v>-3.05590983299569</c:v>
                </c:pt>
                <c:pt idx="12">
                  <c:v>-2.8937839610117502</c:v>
                </c:pt>
                <c:pt idx="13">
                  <c:v>-2.7867589591438202</c:v>
                </c:pt>
                <c:pt idx="14">
                  <c:v>-2.69174345073779</c:v>
                </c:pt>
                <c:pt idx="15">
                  <c:v>-2.8103465578004201</c:v>
                </c:pt>
                <c:pt idx="16">
                  <c:v>-2.98207579869135</c:v>
                </c:pt>
                <c:pt idx="17">
                  <c:v>-2.7843613074638398</c:v>
                </c:pt>
                <c:pt idx="18">
                  <c:v>-2.6858103098720698</c:v>
                </c:pt>
                <c:pt idx="19">
                  <c:v>-2.56235109229939</c:v>
                </c:pt>
                <c:pt idx="20">
                  <c:v>-2.1898915637799998</c:v>
                </c:pt>
                <c:pt idx="21">
                  <c:v>-1.6990517594912899</c:v>
                </c:pt>
                <c:pt idx="22">
                  <c:v>-1.4152841367939599</c:v>
                </c:pt>
                <c:pt idx="23">
                  <c:v>-1.2708302740735</c:v>
                </c:pt>
                <c:pt idx="24">
                  <c:v>-1.1920065086990701</c:v>
                </c:pt>
                <c:pt idx="25">
                  <c:v>-1.4533997107168</c:v>
                </c:pt>
                <c:pt idx="26">
                  <c:v>-1.7934255222128801</c:v>
                </c:pt>
                <c:pt idx="27">
                  <c:v>-1.8758593889072701</c:v>
                </c:pt>
                <c:pt idx="28">
                  <c:v>-1.7582259850573501</c:v>
                </c:pt>
                <c:pt idx="29">
                  <c:v>-1.5631125318341901</c:v>
                </c:pt>
                <c:pt idx="30">
                  <c:v>-1.3099989040337101</c:v>
                </c:pt>
                <c:pt idx="31">
                  <c:v>-1.0094416406355999</c:v>
                </c:pt>
                <c:pt idx="32">
                  <c:v>-0.75918936806621595</c:v>
                </c:pt>
                <c:pt idx="33">
                  <c:v>-0.94844324301994698</c:v>
                </c:pt>
                <c:pt idx="34">
                  <c:v>-1.0725641056078901</c:v>
                </c:pt>
                <c:pt idx="35">
                  <c:v>-1.02482479001481</c:v>
                </c:pt>
                <c:pt idx="36">
                  <c:v>-0.79990964318563795</c:v>
                </c:pt>
                <c:pt idx="37">
                  <c:v>-0.52801441513932101</c:v>
                </c:pt>
                <c:pt idx="38">
                  <c:v>-0.31976346449749099</c:v>
                </c:pt>
                <c:pt idx="39">
                  <c:v>-0.38631260807203799</c:v>
                </c:pt>
                <c:pt idx="40">
                  <c:v>-0.47895096039665602</c:v>
                </c:pt>
                <c:pt idx="41">
                  <c:v>-0.51007670774582703</c:v>
                </c:pt>
                <c:pt idx="42">
                  <c:v>-0.50706848070064003</c:v>
                </c:pt>
                <c:pt idx="43">
                  <c:v>-0.47842167662138901</c:v>
                </c:pt>
                <c:pt idx="44">
                  <c:v>-0.50970249494070197</c:v>
                </c:pt>
                <c:pt idx="45">
                  <c:v>-0.50976155849524596</c:v>
                </c:pt>
                <c:pt idx="46">
                  <c:v>-0.44366842873977502</c:v>
                </c:pt>
                <c:pt idx="47">
                  <c:v>-0.44616047227850503</c:v>
                </c:pt>
                <c:pt idx="48">
                  <c:v>-0.39083742245694703</c:v>
                </c:pt>
                <c:pt idx="49">
                  <c:v>-0.20087975742780101</c:v>
                </c:pt>
                <c:pt idx="50">
                  <c:v>-1.6587050840997399E-2</c:v>
                </c:pt>
                <c:pt idx="51">
                  <c:v>-6.1160485631709498E-2</c:v>
                </c:pt>
                <c:pt idx="52">
                  <c:v>-7.2667367947123803E-3</c:v>
                </c:pt>
                <c:pt idx="53">
                  <c:v>-5.014086350613E-2</c:v>
                </c:pt>
                <c:pt idx="54">
                  <c:v>0.24028055264123199</c:v>
                </c:pt>
                <c:pt idx="55">
                  <c:v>0.20210232804768199</c:v>
                </c:pt>
                <c:pt idx="56">
                  <c:v>9.6778710880238802E-2</c:v>
                </c:pt>
                <c:pt idx="57">
                  <c:v>-1.4338714586985201E-2</c:v>
                </c:pt>
                <c:pt idx="58">
                  <c:v>-5.4161340704160399E-2</c:v>
                </c:pt>
                <c:pt idx="59">
                  <c:v>-0.30939180115166498</c:v>
                </c:pt>
                <c:pt idx="60">
                  <c:v>-0.78744518304922195</c:v>
                </c:pt>
                <c:pt idx="61">
                  <c:v>-1.3969820290408801</c:v>
                </c:pt>
                <c:pt idx="62">
                  <c:v>-1.82081185692841</c:v>
                </c:pt>
                <c:pt idx="63">
                  <c:v>-2.21884962184392</c:v>
                </c:pt>
                <c:pt idx="64">
                  <c:v>-2.3332876017047801</c:v>
                </c:pt>
                <c:pt idx="65">
                  <c:v>-2.4070748138921201</c:v>
                </c:pt>
                <c:pt idx="66">
                  <c:v>-2.4052494488453502</c:v>
                </c:pt>
                <c:pt idx="67">
                  <c:v>-2.3823639219549202</c:v>
                </c:pt>
                <c:pt idx="68">
                  <c:v>-2.28407287285903</c:v>
                </c:pt>
                <c:pt idx="69">
                  <c:v>-2.3708681744180198</c:v>
                </c:pt>
                <c:pt idx="70">
                  <c:v>-2.3596834647285401</c:v>
                </c:pt>
                <c:pt idx="71">
                  <c:v>-2.3467087144767702</c:v>
                </c:pt>
                <c:pt idx="72">
                  <c:v>-2.3322506443125999</c:v>
                </c:pt>
                <c:pt idx="73">
                  <c:v>-2.31656904750026</c:v>
                </c:pt>
                <c:pt idx="74">
                  <c:v>-2.2998839197893899</c:v>
                </c:pt>
                <c:pt idx="75">
                  <c:v>-2.2823815065105499</c:v>
                </c:pt>
                <c:pt idx="76">
                  <c:v>-2.2642194313256399</c:v>
                </c:pt>
                <c:pt idx="77">
                  <c:v>-2.2455310460931601</c:v>
                </c:pt>
                <c:pt idx="78">
                  <c:v>-2.2264291201300899</c:v>
                </c:pt>
                <c:pt idx="79">
                  <c:v>-2.2070089691896602</c:v>
                </c:pt>
                <c:pt idx="80">
                  <c:v>-2.1873511092401898</c:v>
                </c:pt>
                <c:pt idx="81">
                  <c:v>-2.1675235072087</c:v>
                </c:pt>
                <c:pt idx="82">
                  <c:v>-2.14758348989466</c:v>
                </c:pt>
                <c:pt idx="83">
                  <c:v>-2.1275793629642501</c:v>
                </c:pt>
                <c:pt idx="84">
                  <c:v>-2.1075517840526699</c:v>
                </c:pt>
                <c:pt idx="85">
                  <c:v>-2.0875349273159101</c:v>
                </c:pt>
                <c:pt idx="86">
                  <c:v>-2.0675574711026701</c:v>
                </c:pt>
                <c:pt idx="87">
                  <c:v>-2.0476434356077098</c:v>
                </c:pt>
                <c:pt idx="88">
                  <c:v>-2.02781289328877</c:v>
                </c:pt>
                <c:pt idx="89">
                  <c:v>-2.0080825713694201</c:v>
                </c:pt>
                <c:pt idx="90">
                  <c:v>-1.98846636281591</c:v>
                </c:pt>
                <c:pt idx="91">
                  <c:v>-1.9689757596875299</c:v>
                </c:pt>
                <c:pt idx="92">
                  <c:v>-1.9496202206490501</c:v>
                </c:pt>
                <c:pt idx="93">
                  <c:v>-1.9304074826437301</c:v>
                </c:pt>
                <c:pt idx="94">
                  <c:v>-1.91134382520681</c:v>
                </c:pt>
                <c:pt idx="95">
                  <c:v>-1.89243429461204</c:v>
                </c:pt>
                <c:pt idx="96">
                  <c:v>-1.87368289395094</c:v>
                </c:pt>
                <c:pt idx="97">
                  <c:v>-1.8550927443188401</c:v>
                </c:pt>
                <c:pt idx="98">
                  <c:v>-1.8366662214955001</c:v>
                </c:pt>
                <c:pt idx="99">
                  <c:v>-1.8184050718420099</c:v>
                </c:pt>
                <c:pt idx="100">
                  <c:v>-1.8003105105705299</c:v>
                </c:pt>
                <c:pt idx="101">
                  <c:v>-1.78238330506391</c:v>
                </c:pt>
                <c:pt idx="102">
                  <c:v>-1.7646238455158201</c:v>
                </c:pt>
                <c:pt idx="103">
                  <c:v>-1.74703220481719</c:v>
                </c:pt>
                <c:pt idx="104">
                  <c:v>-1.72960818932217</c:v>
                </c:pt>
                <c:pt idx="105">
                  <c:v>-1.7123513818790601</c:v>
                </c:pt>
                <c:pt idx="106">
                  <c:v>-1.6952611783009699</c:v>
                </c:pt>
                <c:pt idx="107">
                  <c:v>-1.67833681827279</c:v>
                </c:pt>
                <c:pt idx="108">
                  <c:v>-1.6615774115395801</c:v>
                </c:pt>
                <c:pt idx="109">
                  <c:v>-1.6449819600932101</c:v>
                </c:pt>
                <c:pt idx="110">
                  <c:v>-1.6285493769652299</c:v>
                </c:pt>
                <c:pt idx="111">
                  <c:v>-1.61227850214151</c:v>
                </c:pt>
                <c:pt idx="112">
                  <c:v>-1.5961681160361001</c:v>
                </c:pt>
                <c:pt idx="113">
                  <c:v>-1.5802169508950701</c:v>
                </c:pt>
                <c:pt idx="114">
                  <c:v>-1.5644237004450501</c:v>
                </c:pt>
                <c:pt idx="115">
                  <c:v>-1.5487870280531899</c:v>
                </c:pt>
                <c:pt idx="116">
                  <c:v>-1.53330557362483</c:v>
                </c:pt>
                <c:pt idx="117">
                  <c:v>-1.51797795943085</c:v>
                </c:pt>
                <c:pt idx="118">
                  <c:v>-1.5028027950273899</c:v>
                </c:pt>
                <c:pt idx="119">
                  <c:v>-1.48777868140609</c:v>
                </c:pt>
                <c:pt idx="120">
                  <c:v>-1.47290421449187</c:v>
                </c:pt>
                <c:pt idx="121">
                  <c:v>-1.4581779880875201</c:v>
                </c:pt>
                <c:pt idx="122">
                  <c:v>-1.44359859634947</c:v>
                </c:pt>
                <c:pt idx="123">
                  <c:v>-1.42916463586595</c:v>
                </c:pt>
                <c:pt idx="124">
                  <c:v>-1.4148747073983201</c:v>
                </c:pt>
                <c:pt idx="125">
                  <c:v>-1.4007274173368101</c:v>
                </c:pt>
                <c:pt idx="126">
                  <c:v>-1.38672137891432</c:v>
                </c:pt>
                <c:pt idx="127">
                  <c:v>-1.3728552132152001</c:v>
                </c:pt>
                <c:pt idx="128">
                  <c:v>-1.3591275500103399</c:v>
                </c:pt>
                <c:pt idx="129">
                  <c:v>-1.3455370284452299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2-428D-8C19-B9505DFCB4B9}"/>
            </c:ext>
          </c:extLst>
        </c:ser>
        <c:ser>
          <c:idx val="2"/>
          <c:order val="2"/>
          <c:tx>
            <c:strRef>
              <c:f>'DSGE HVD wFGbackup'!$AB$1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wFGbackup'!$AB$2:$AB$132</c:f>
              <c:numCache>
                <c:formatCode>0.0000</c:formatCode>
                <c:ptCount val="131"/>
                <c:pt idx="0">
                  <c:v>4.0625681022601698</c:v>
                </c:pt>
                <c:pt idx="1">
                  <c:v>4.8583333667768898</c:v>
                </c:pt>
                <c:pt idx="2">
                  <c:v>5.2294426455382297</c:v>
                </c:pt>
                <c:pt idx="3">
                  <c:v>5.4945508683535298</c:v>
                </c:pt>
                <c:pt idx="4">
                  <c:v>5.4841231893871196</c:v>
                </c:pt>
                <c:pt idx="5">
                  <c:v>5.8403263060719999</c:v>
                </c:pt>
                <c:pt idx="6">
                  <c:v>6.0498804531069998</c:v>
                </c:pt>
                <c:pt idx="7">
                  <c:v>5.3758770675350798</c:v>
                </c:pt>
                <c:pt idx="8">
                  <c:v>5.1776753377236302</c:v>
                </c:pt>
                <c:pt idx="9">
                  <c:v>4.6096002006732197</c:v>
                </c:pt>
                <c:pt idx="10">
                  <c:v>3.9612346154656901</c:v>
                </c:pt>
                <c:pt idx="11">
                  <c:v>3.8581322005674998</c:v>
                </c:pt>
                <c:pt idx="12">
                  <c:v>3.4531266866524701</c:v>
                </c:pt>
                <c:pt idx="13">
                  <c:v>2.8157058402681998</c:v>
                </c:pt>
                <c:pt idx="14">
                  <c:v>2.8842362709185001</c:v>
                </c:pt>
                <c:pt idx="15">
                  <c:v>3.6837703337577801</c:v>
                </c:pt>
                <c:pt idx="16">
                  <c:v>4.9208437863393</c:v>
                </c:pt>
                <c:pt idx="17">
                  <c:v>5.4985865534077396</c:v>
                </c:pt>
                <c:pt idx="18">
                  <c:v>3.3070980052813201</c:v>
                </c:pt>
                <c:pt idx="19">
                  <c:v>1.90522735460842</c:v>
                </c:pt>
                <c:pt idx="20">
                  <c:v>0.93756069060783398</c:v>
                </c:pt>
                <c:pt idx="21">
                  <c:v>7.4503080381743705E-2</c:v>
                </c:pt>
                <c:pt idx="22">
                  <c:v>-0.82448652225256702</c:v>
                </c:pt>
                <c:pt idx="23">
                  <c:v>-1.0504451348111301</c:v>
                </c:pt>
                <c:pt idx="24">
                  <c:v>-0.88353740290524596</c:v>
                </c:pt>
                <c:pt idx="25">
                  <c:v>-0.71725926988420596</c:v>
                </c:pt>
                <c:pt idx="26">
                  <c:v>-6.9806584840194696E-2</c:v>
                </c:pt>
                <c:pt idx="27">
                  <c:v>-2.9213855135586001E-2</c:v>
                </c:pt>
                <c:pt idx="28">
                  <c:v>-0.30110630243456799</c:v>
                </c:pt>
                <c:pt idx="29">
                  <c:v>-0.58063798205188599</c:v>
                </c:pt>
                <c:pt idx="30">
                  <c:v>-1.1895006906144101</c:v>
                </c:pt>
                <c:pt idx="31">
                  <c:v>-1.6569522510710899</c:v>
                </c:pt>
                <c:pt idx="32">
                  <c:v>-2.1978345335702398</c:v>
                </c:pt>
                <c:pt idx="33">
                  <c:v>-1.9893803344857901</c:v>
                </c:pt>
                <c:pt idx="34">
                  <c:v>-1.93297719677277</c:v>
                </c:pt>
                <c:pt idx="35">
                  <c:v>-2.3588948495162598</c:v>
                </c:pt>
                <c:pt idx="36">
                  <c:v>-2.94453174041448</c:v>
                </c:pt>
                <c:pt idx="37">
                  <c:v>-3.2043340932325499</c:v>
                </c:pt>
                <c:pt idx="38">
                  <c:v>-3.4795891750468302</c:v>
                </c:pt>
                <c:pt idx="39">
                  <c:v>-3.0966708357216399</c:v>
                </c:pt>
                <c:pt idx="40">
                  <c:v>-2.8371653663047001</c:v>
                </c:pt>
                <c:pt idx="41">
                  <c:v>-2.8415789632294199</c:v>
                </c:pt>
                <c:pt idx="42">
                  <c:v>-2.71700391689975</c:v>
                </c:pt>
                <c:pt idx="43">
                  <c:v>-2.7691653505724201</c:v>
                </c:pt>
                <c:pt idx="44">
                  <c:v>-2.6387245786697102</c:v>
                </c:pt>
                <c:pt idx="45">
                  <c:v>-2.6423902187874599</c:v>
                </c:pt>
                <c:pt idx="46">
                  <c:v>-2.7303906728573399</c:v>
                </c:pt>
                <c:pt idx="47">
                  <c:v>-2.7045867594930799</c:v>
                </c:pt>
                <c:pt idx="48">
                  <c:v>-2.7055349194439899</c:v>
                </c:pt>
                <c:pt idx="49">
                  <c:v>-3.0755110871167801</c:v>
                </c:pt>
                <c:pt idx="50">
                  <c:v>-3.61760981741718</c:v>
                </c:pt>
                <c:pt idx="51">
                  <c:v>-3.3683747132304198</c:v>
                </c:pt>
                <c:pt idx="52">
                  <c:v>-1.8492642660973999</c:v>
                </c:pt>
                <c:pt idx="53">
                  <c:v>-0.71505107379803401</c:v>
                </c:pt>
                <c:pt idx="54">
                  <c:v>-0.15442187043943101</c:v>
                </c:pt>
                <c:pt idx="55">
                  <c:v>-0.87701203892120605</c:v>
                </c:pt>
                <c:pt idx="56">
                  <c:v>-0.67620018008761396</c:v>
                </c:pt>
                <c:pt idx="57">
                  <c:v>-9.5660388373674798E-2</c:v>
                </c:pt>
                <c:pt idx="58">
                  <c:v>3.63565439373746E-2</c:v>
                </c:pt>
                <c:pt idx="59">
                  <c:v>0.29652780453801703</c:v>
                </c:pt>
                <c:pt idx="60">
                  <c:v>1.1323890676958801</c:v>
                </c:pt>
                <c:pt idx="61">
                  <c:v>2.49227660812259</c:v>
                </c:pt>
                <c:pt idx="62">
                  <c:v>3.3492087844443299</c:v>
                </c:pt>
                <c:pt idx="63">
                  <c:v>4.2075922702704203</c:v>
                </c:pt>
                <c:pt idx="64">
                  <c:v>4.6350877362841203</c:v>
                </c:pt>
                <c:pt idx="65">
                  <c:v>5.0594807243552102</c:v>
                </c:pt>
                <c:pt idx="66">
                  <c:v>5.4287697282963299</c:v>
                </c:pt>
                <c:pt idx="67">
                  <c:v>5.50708051006945</c:v>
                </c:pt>
                <c:pt idx="68">
                  <c:v>5.4697004103713196</c:v>
                </c:pt>
                <c:pt idx="69">
                  <c:v>5.6438536145618103</c:v>
                </c:pt>
                <c:pt idx="70">
                  <c:v>5.5874150784161998</c:v>
                </c:pt>
                <c:pt idx="71">
                  <c:v>5.53154092763205</c:v>
                </c:pt>
                <c:pt idx="72">
                  <c:v>5.47622551835574</c:v>
                </c:pt>
                <c:pt idx="73">
                  <c:v>5.42146326317219</c:v>
                </c:pt>
                <c:pt idx="74">
                  <c:v>5.3672486305404803</c:v>
                </c:pt>
                <c:pt idx="75">
                  <c:v>5.3135761442350899</c:v>
                </c:pt>
                <c:pt idx="76">
                  <c:v>5.2604403827927504</c:v>
                </c:pt>
                <c:pt idx="77">
                  <c:v>5.2078359789648303</c:v>
                </c:pt>
                <c:pt idx="78">
                  <c:v>5.1557576191751897</c:v>
                </c:pt>
                <c:pt idx="79">
                  <c:v>5.1042000429834502</c:v>
                </c:pt>
                <c:pt idx="80">
                  <c:v>5.05315804255362</c:v>
                </c:pt>
                <c:pt idx="81">
                  <c:v>5.0026264621280996</c:v>
                </c:pt>
                <c:pt idx="82">
                  <c:v>4.9526001975068299</c:v>
                </c:pt>
                <c:pt idx="83">
                  <c:v>4.9030741955317696</c:v>
                </c:pt>
                <c:pt idx="84">
                  <c:v>4.8540434535764598</c:v>
                </c:pt>
                <c:pt idx="85">
                  <c:v>4.8055030190407004</c:v>
                </c:pt>
                <c:pt idx="86">
                  <c:v>4.7574479888503003</c:v>
                </c:pt>
                <c:pt idx="87">
                  <c:v>4.7098735089618096</c:v>
                </c:pt>
                <c:pt idx="88">
                  <c:v>4.6627747738721999</c:v>
                </c:pt>
                <c:pt idx="89">
                  <c:v>4.6161470261334898</c:v>
                </c:pt>
                <c:pt idx="90">
                  <c:v>4.5699855558721598</c:v>
                </c:pt>
                <c:pt idx="91">
                  <c:v>4.5242857003134498</c:v>
                </c:pt>
                <c:pt idx="92">
                  <c:v>4.47904284331032</c:v>
                </c:pt>
                <c:pt idx="93">
                  <c:v>4.4342524148772204</c:v>
                </c:pt>
                <c:pt idx="94">
                  <c:v>4.3899098907284602</c:v>
                </c:pt>
                <c:pt idx="95">
                  <c:v>4.3460107918211799</c:v>
                </c:pt>
                <c:pt idx="96">
                  <c:v>4.3025506839029797</c:v>
                </c:pt>
                <c:pt idx="97">
                  <c:v>4.2595251770639599</c:v>
                </c:pt>
                <c:pt idx="98">
                  <c:v>4.2169299252933197</c:v>
                </c:pt>
                <c:pt idx="99">
                  <c:v>4.1747606260404</c:v>
                </c:pt>
                <c:pt idx="100">
                  <c:v>4.1330130197799999</c:v>
                </c:pt>
                <c:pt idx="101">
                  <c:v>4.0916828895822102</c:v>
                </c:pt>
                <c:pt idx="102">
                  <c:v>4.0507660606864002</c:v>
                </c:pt>
                <c:pt idx="103">
                  <c:v>4.0102584000795396</c:v>
                </c:pt>
                <c:pt idx="104">
                  <c:v>3.97015581607875</c:v>
                </c:pt>
                <c:pt idx="105">
                  <c:v>3.9304542579179702</c:v>
                </c:pt>
                <c:pt idx="106">
                  <c:v>3.8911497153388002</c:v>
                </c:pt>
                <c:pt idx="107">
                  <c:v>3.8522382181854198</c:v>
                </c:pt>
                <c:pt idx="108">
                  <c:v>3.8137158360035701</c:v>
                </c:pt>
                <c:pt idx="109">
                  <c:v>3.7755786776435398</c:v>
                </c:pt>
                <c:pt idx="110">
                  <c:v>3.7378228908671098</c:v>
                </c:pt>
                <c:pt idx="111">
                  <c:v>3.7004446619584499</c:v>
                </c:pt>
                <c:pt idx="112">
                  <c:v>3.6634402153388699</c:v>
                </c:pt>
                <c:pt idx="113">
                  <c:v>3.6268058131854901</c:v>
                </c:pt>
                <c:pt idx="114">
                  <c:v>3.5905377550536399</c:v>
                </c:pt>
                <c:pt idx="115">
                  <c:v>3.5546323775031099</c:v>
                </c:pt>
                <c:pt idx="116">
                  <c:v>3.5190860537280901</c:v>
                </c:pt>
                <c:pt idx="117">
                  <c:v>3.48389519319081</c:v>
                </c:pt>
                <c:pt idx="118">
                  <c:v>3.4490562412589099</c:v>
                </c:pt>
                <c:pt idx="119">
                  <c:v>3.4145656788463299</c:v>
                </c:pt>
                <c:pt idx="120">
                  <c:v>3.3804200220578702</c:v>
                </c:pt>
                <c:pt idx="121">
                  <c:v>3.3466158218372999</c:v>
                </c:pt>
                <c:pt idx="122">
                  <c:v>3.3131496636189302</c:v>
                </c:pt>
                <c:pt idx="123">
                  <c:v>3.2800181669827499</c:v>
                </c:pt>
                <c:pt idx="124">
                  <c:v>3.2472179853129299</c:v>
                </c:pt>
                <c:pt idx="125">
                  <c:v>3.2147458054597999</c:v>
                </c:pt>
                <c:pt idx="126">
                  <c:v>3.18259834740521</c:v>
                </c:pt>
                <c:pt idx="127">
                  <c:v>3.1507723639311598</c:v>
                </c:pt>
                <c:pt idx="128">
                  <c:v>3.1192646402918598</c:v>
                </c:pt>
                <c:pt idx="129">
                  <c:v>3.08807199388895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2-428D-8C19-B9505DFCB4B9}"/>
            </c:ext>
          </c:extLst>
        </c:ser>
        <c:ser>
          <c:idx val="3"/>
          <c:order val="3"/>
          <c:tx>
            <c:strRef>
              <c:f>'DSGE HVD wFGbackup'!$AC$1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F2-428D-8C19-B9505DFCB4B9}"/>
            </c:ext>
          </c:extLst>
        </c:ser>
        <c:ser>
          <c:idx val="4"/>
          <c:order val="4"/>
          <c:tx>
            <c:strRef>
              <c:f>'DSGE HVD wFGbackup'!$AD$1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wFGbackup'!$AD$2:$AD$132</c:f>
              <c:numCache>
                <c:formatCode>0.0000</c:formatCode>
                <c:ptCount val="131"/>
                <c:pt idx="0">
                  <c:v>-7.8929587169350002E-2</c:v>
                </c:pt>
                <c:pt idx="1">
                  <c:v>-6.5752493656886402E-2</c:v>
                </c:pt>
                <c:pt idx="2">
                  <c:v>-5.0365319293527798E-2</c:v>
                </c:pt>
                <c:pt idx="3">
                  <c:v>-5.8856391753360202E-2</c:v>
                </c:pt>
                <c:pt idx="4">
                  <c:v>9.8443971340964592E-3</c:v>
                </c:pt>
                <c:pt idx="5">
                  <c:v>1.17447219153093E-2</c:v>
                </c:pt>
                <c:pt idx="6">
                  <c:v>4.5598631628121798E-2</c:v>
                </c:pt>
                <c:pt idx="7">
                  <c:v>0.15728435086914699</c:v>
                </c:pt>
                <c:pt idx="8">
                  <c:v>0.206776128779355</c:v>
                </c:pt>
                <c:pt idx="9">
                  <c:v>0.175430630252325</c:v>
                </c:pt>
                <c:pt idx="10">
                  <c:v>0.13057814810419699</c:v>
                </c:pt>
                <c:pt idx="11">
                  <c:v>0.1070394656366</c:v>
                </c:pt>
                <c:pt idx="12">
                  <c:v>0.101443696777523</c:v>
                </c:pt>
                <c:pt idx="13">
                  <c:v>6.8607061846585396E-2</c:v>
                </c:pt>
                <c:pt idx="14">
                  <c:v>0.100595404373355</c:v>
                </c:pt>
                <c:pt idx="15">
                  <c:v>8.1914328659949701E-2</c:v>
                </c:pt>
                <c:pt idx="16">
                  <c:v>6.1609738095354701E-2</c:v>
                </c:pt>
                <c:pt idx="17">
                  <c:v>8.8801793425577993E-2</c:v>
                </c:pt>
                <c:pt idx="18">
                  <c:v>9.8457670004026707E-2</c:v>
                </c:pt>
                <c:pt idx="19">
                  <c:v>0.11075587840593699</c:v>
                </c:pt>
                <c:pt idx="20">
                  <c:v>0.11208315526094</c:v>
                </c:pt>
                <c:pt idx="21">
                  <c:v>8.4247485059488106E-2</c:v>
                </c:pt>
                <c:pt idx="22">
                  <c:v>8.6472678427963398E-2</c:v>
                </c:pt>
                <c:pt idx="23">
                  <c:v>6.1701951908211997E-2</c:v>
                </c:pt>
                <c:pt idx="24">
                  <c:v>5.6820567180014402E-2</c:v>
                </c:pt>
                <c:pt idx="25">
                  <c:v>6.1147821845011696E-3</c:v>
                </c:pt>
                <c:pt idx="26">
                  <c:v>2.9250852058915599E-3</c:v>
                </c:pt>
                <c:pt idx="27">
                  <c:v>-2.0265046709582801E-2</c:v>
                </c:pt>
                <c:pt idx="28">
                  <c:v>-1.9671857864870902E-2</c:v>
                </c:pt>
                <c:pt idx="29">
                  <c:v>-2.6943059291936002E-2</c:v>
                </c:pt>
                <c:pt idx="30">
                  <c:v>-4.6725424856887701E-2</c:v>
                </c:pt>
                <c:pt idx="31">
                  <c:v>-4.3760819336515197E-2</c:v>
                </c:pt>
                <c:pt idx="32">
                  <c:v>-4.6738896299841397E-2</c:v>
                </c:pt>
                <c:pt idx="33">
                  <c:v>-0.16875464727529799</c:v>
                </c:pt>
                <c:pt idx="34">
                  <c:v>1.4869667072892501E-2</c:v>
                </c:pt>
                <c:pt idx="35">
                  <c:v>-0.10999533276017499</c:v>
                </c:pt>
                <c:pt idx="36">
                  <c:v>-4.89353221268981E-2</c:v>
                </c:pt>
                <c:pt idx="37">
                  <c:v>-6.9555700116258196E-2</c:v>
                </c:pt>
                <c:pt idx="38">
                  <c:v>-8.7637564765738404E-2</c:v>
                </c:pt>
                <c:pt idx="39">
                  <c:v>-9.3660457314296702E-2</c:v>
                </c:pt>
                <c:pt idx="40">
                  <c:v>-5.3863664953351299E-2</c:v>
                </c:pt>
                <c:pt idx="41">
                  <c:v>-0.199487296713246</c:v>
                </c:pt>
                <c:pt idx="42">
                  <c:v>-2.15764653079373E-2</c:v>
                </c:pt>
                <c:pt idx="43">
                  <c:v>-9.2213673461974094E-2</c:v>
                </c:pt>
                <c:pt idx="44">
                  <c:v>-9.1028335932658105E-2</c:v>
                </c:pt>
                <c:pt idx="45">
                  <c:v>-0.109486555746449</c:v>
                </c:pt>
                <c:pt idx="46">
                  <c:v>-9.0301548152748295E-2</c:v>
                </c:pt>
                <c:pt idx="47">
                  <c:v>-0.149214067101368</c:v>
                </c:pt>
                <c:pt idx="48">
                  <c:v>-4.7605624265441598E-2</c:v>
                </c:pt>
                <c:pt idx="49">
                  <c:v>-0.19770485473614899</c:v>
                </c:pt>
                <c:pt idx="50">
                  <c:v>-8.4456896518595205E-3</c:v>
                </c:pt>
                <c:pt idx="51">
                  <c:v>-0.25734415802018701</c:v>
                </c:pt>
                <c:pt idx="52">
                  <c:v>-0.21028255657498601</c:v>
                </c:pt>
                <c:pt idx="53">
                  <c:v>-0.12179356115586799</c:v>
                </c:pt>
                <c:pt idx="54">
                  <c:v>-6.3406512720492704E-3</c:v>
                </c:pt>
                <c:pt idx="55">
                  <c:v>0.17466504479240899</c:v>
                </c:pt>
                <c:pt idx="56">
                  <c:v>0.23459126417147799</c:v>
                </c:pt>
                <c:pt idx="57">
                  <c:v>0.21230961787438199</c:v>
                </c:pt>
                <c:pt idx="58">
                  <c:v>0.25919450586938902</c:v>
                </c:pt>
                <c:pt idx="59">
                  <c:v>0.16335243796997301</c:v>
                </c:pt>
                <c:pt idx="60">
                  <c:v>0.209185768643707</c:v>
                </c:pt>
                <c:pt idx="61">
                  <c:v>0.168842289827593</c:v>
                </c:pt>
                <c:pt idx="62">
                  <c:v>0.177289422747482</c:v>
                </c:pt>
                <c:pt idx="63">
                  <c:v>0.17113458551938701</c:v>
                </c:pt>
                <c:pt idx="64">
                  <c:v>0.14403862550581001</c:v>
                </c:pt>
                <c:pt idx="65">
                  <c:v>0.14443141298144299</c:v>
                </c:pt>
                <c:pt idx="66">
                  <c:v>0.129174520546538</c:v>
                </c:pt>
                <c:pt idx="67">
                  <c:v>9.1098803528771199E-2</c:v>
                </c:pt>
                <c:pt idx="68">
                  <c:v>0.133340672339711</c:v>
                </c:pt>
                <c:pt idx="69">
                  <c:v>0.119919198170434</c:v>
                </c:pt>
                <c:pt idx="70">
                  <c:v>0.1075970495757</c:v>
                </c:pt>
                <c:pt idx="71">
                  <c:v>9.5851053414213502E-2</c:v>
                </c:pt>
                <c:pt idx="72">
                  <c:v>8.4765070673422205E-2</c:v>
                </c:pt>
                <c:pt idx="73">
                  <c:v>7.4398967181368E-2</c:v>
                </c:pt>
                <c:pt idx="74">
                  <c:v>6.4791621869441998E-2</c:v>
                </c:pt>
                <c:pt idx="75">
                  <c:v>5.5963768945692702E-2</c:v>
                </c:pt>
                <c:pt idx="76">
                  <c:v>4.79206567259245E-2</c:v>
                </c:pt>
                <c:pt idx="77">
                  <c:v>4.0654511589929998E-2</c:v>
                </c:pt>
                <c:pt idx="78">
                  <c:v>3.41468004898723E-2</c:v>
                </c:pt>
                <c:pt idx="79">
                  <c:v>2.8370289683888099E-2</c:v>
                </c:pt>
                <c:pt idx="80">
                  <c:v>2.32909009509603E-2</c:v>
                </c:pt>
                <c:pt idx="81">
                  <c:v>1.8869369515951199E-2</c:v>
                </c:pt>
                <c:pt idx="82">
                  <c:v>1.5062710330164999E-2</c:v>
                </c:pt>
                <c:pt idx="83">
                  <c:v>1.18255012666908E-2</c:v>
                </c:pt>
                <c:pt idx="84">
                  <c:v>9.1109932538045897E-3</c:v>
                </c:pt>
                <c:pt idx="85">
                  <c:v>6.8720584350609E-3</c:v>
                </c:pt>
                <c:pt idx="86">
                  <c:v>5.0619881603602397E-3</c:v>
                </c:pt>
                <c:pt idx="87">
                  <c:v>3.6351530246050701E-3</c:v>
                </c:pt>
                <c:pt idx="88">
                  <c:v>2.5475373231459799E-3</c:v>
                </c:pt>
                <c:pt idx="89">
                  <c:v>1.7571602264069199E-3</c:v>
                </c:pt>
                <c:pt idx="90">
                  <c:v>1.2243957271376299E-3</c:v>
                </c:pt>
                <c:pt idx="91">
                  <c:v>9.1220301656325597E-4</c:v>
                </c:pt>
                <c:pt idx="92">
                  <c:v>7.8627843097813801E-4</c:v>
                </c:pt>
                <c:pt idx="93">
                  <c:v>8.15139505504957E-4</c:v>
                </c:pt>
                <c:pt idx="94">
                  <c:v>9.7015100116188704E-4</c:v>
                </c:pt>
                <c:pt idx="95">
                  <c:v>1.22550205642678E-3</c:v>
                </c:pt>
                <c:pt idx="96">
                  <c:v>1.5581428736768E-3</c:v>
                </c:pt>
                <c:pt idx="97">
                  <c:v>1.9476886001310099E-3</c:v>
                </c:pt>
                <c:pt idx="98">
                  <c:v>2.3762973156467001E-3</c:v>
                </c:pt>
                <c:pt idx="99">
                  <c:v>2.82852830707014E-3</c:v>
                </c:pt>
                <c:pt idx="100">
                  <c:v>3.2911860999302301E-3</c:v>
                </c:pt>
                <c:pt idx="101">
                  <c:v>3.75315504029318E-3</c:v>
                </c:pt>
                <c:pt idx="102">
                  <c:v>4.20522857811754E-3</c:v>
                </c:pt>
                <c:pt idx="103">
                  <c:v>4.6399368025166901E-3</c:v>
                </c:pt>
                <c:pt idx="104">
                  <c:v>5.0513752217063402E-3</c:v>
                </c:pt>
                <c:pt idx="105">
                  <c:v>5.4350372677014298E-3</c:v>
                </c:pt>
                <c:pt idx="106">
                  <c:v>5.7876525386781098E-3</c:v>
                </c:pt>
                <c:pt idx="107">
                  <c:v>6.1070323701652102E-3</c:v>
                </c:pt>
                <c:pt idx="108">
                  <c:v>6.3919239489850397E-3</c:v>
                </c:pt>
                <c:pt idx="109">
                  <c:v>6.64187384977067E-3</c:v>
                </c:pt>
                <c:pt idx="110">
                  <c:v>6.8571015810091999E-3</c:v>
                </c:pt>
                <c:pt idx="111">
                  <c:v>7.0383834737495904E-3</c:v>
                </c:pt>
                <c:pt idx="112">
                  <c:v>7.1869470289229499E-3</c:v>
                </c:pt>
                <c:pt idx="113">
                  <c:v>7.3043756559670603E-3</c:v>
                </c:pt>
                <c:pt idx="114">
                  <c:v>7.3925235834881899E-3</c:v>
                </c:pt>
                <c:pt idx="115">
                  <c:v>7.45344059919724E-3</c:v>
                </c:pt>
                <c:pt idx="116">
                  <c:v>7.48930617860738E-3</c:v>
                </c:pt>
                <c:pt idx="117">
                  <c:v>7.5023724872482897E-3</c:v>
                </c:pt>
                <c:pt idx="118">
                  <c:v>7.4949156868254103E-3</c:v>
                </c:pt>
                <c:pt idx="119">
                  <c:v>7.46919493933112E-3</c:v>
                </c:pt>
                <c:pt idx="120">
                  <c:v>7.4274184821909303E-3</c:v>
                </c:pt>
                <c:pt idx="121">
                  <c:v>7.37171613990888E-3</c:v>
                </c:pt>
                <c:pt idx="122">
                  <c:v>7.3041176412643599E-3</c:v>
                </c:pt>
                <c:pt idx="123">
                  <c:v>7.2265361240170098E-3</c:v>
                </c:pt>
                <c:pt idx="124">
                  <c:v>7.1407562295562298E-3</c:v>
                </c:pt>
                <c:pt idx="125">
                  <c:v>7.0484262164113498E-3</c:v>
                </c:pt>
                <c:pt idx="126">
                  <c:v>6.9510535526276403E-3</c:v>
                </c:pt>
                <c:pt idx="127">
                  <c:v>6.8500034814388501E-3</c:v>
                </c:pt>
                <c:pt idx="128">
                  <c:v>6.7465000913752796E-3</c:v>
                </c:pt>
                <c:pt idx="129">
                  <c:v>6.6416294599415298E-3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F2-428D-8C19-B9505DFCB4B9}"/>
            </c:ext>
          </c:extLst>
        </c:ser>
        <c:ser>
          <c:idx val="5"/>
          <c:order val="5"/>
          <c:tx>
            <c:strRef>
              <c:f>'DSGE HVD wFGbackup'!$AE$1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wFGbackup'!$AE$2:$AE$132</c:f>
              <c:numCache>
                <c:formatCode>0.0000</c:formatCode>
                <c:ptCount val="131"/>
                <c:pt idx="0">
                  <c:v>-7.9101283198465294E-2</c:v>
                </c:pt>
                <c:pt idx="1">
                  <c:v>-7.3240177697760006E-2</c:v>
                </c:pt>
                <c:pt idx="2">
                  <c:v>-2.9467411769400102E-2</c:v>
                </c:pt>
                <c:pt idx="3">
                  <c:v>-2.3544619592071701E-4</c:v>
                </c:pt>
                <c:pt idx="4">
                  <c:v>5.4260300799283699E-2</c:v>
                </c:pt>
                <c:pt idx="5">
                  <c:v>3.6064207637652397E-2</c:v>
                </c:pt>
                <c:pt idx="6">
                  <c:v>9.8057091508697597E-2</c:v>
                </c:pt>
                <c:pt idx="7">
                  <c:v>0.360173572333296</c:v>
                </c:pt>
                <c:pt idx="8">
                  <c:v>0.32451926832765599</c:v>
                </c:pt>
                <c:pt idx="9">
                  <c:v>0.20851280557992299</c:v>
                </c:pt>
                <c:pt idx="10">
                  <c:v>4.0595185103570797E-2</c:v>
                </c:pt>
                <c:pt idx="11">
                  <c:v>-4.5205747169063601E-2</c:v>
                </c:pt>
                <c:pt idx="12">
                  <c:v>-8.8133049425820897E-2</c:v>
                </c:pt>
                <c:pt idx="13">
                  <c:v>-8.5939799889392696E-2</c:v>
                </c:pt>
                <c:pt idx="14">
                  <c:v>-9.9474519757869403E-2</c:v>
                </c:pt>
                <c:pt idx="15">
                  <c:v>-0.101569323117292</c:v>
                </c:pt>
                <c:pt idx="16">
                  <c:v>-8.3116373428554394E-2</c:v>
                </c:pt>
                <c:pt idx="17">
                  <c:v>-6.7312298137151394E-2</c:v>
                </c:pt>
                <c:pt idx="18">
                  <c:v>-4.40424337503822E-2</c:v>
                </c:pt>
                <c:pt idx="19">
                  <c:v>-3.1181323602846599E-2</c:v>
                </c:pt>
                <c:pt idx="20">
                  <c:v>-7.4619890696199606E-2</c:v>
                </c:pt>
                <c:pt idx="21">
                  <c:v>-7.8964642034786106E-2</c:v>
                </c:pt>
                <c:pt idx="22">
                  <c:v>-0.10788635928715699</c:v>
                </c:pt>
                <c:pt idx="23">
                  <c:v>-0.13943982218246001</c:v>
                </c:pt>
                <c:pt idx="24">
                  <c:v>-0.15428323669070301</c:v>
                </c:pt>
                <c:pt idx="25">
                  <c:v>-0.14437715254314301</c:v>
                </c:pt>
                <c:pt idx="26">
                  <c:v>-0.128427842474967</c:v>
                </c:pt>
                <c:pt idx="27">
                  <c:v>-0.14224431586716599</c:v>
                </c:pt>
                <c:pt idx="28">
                  <c:v>-0.16214875168721499</c:v>
                </c:pt>
                <c:pt idx="29">
                  <c:v>-0.163588596118005</c:v>
                </c:pt>
                <c:pt idx="30">
                  <c:v>-0.144945036328403</c:v>
                </c:pt>
                <c:pt idx="31">
                  <c:v>-0.130786951442004</c:v>
                </c:pt>
                <c:pt idx="32">
                  <c:v>-0.133013092316423</c:v>
                </c:pt>
                <c:pt idx="33">
                  <c:v>-9.9605112603215196E-2</c:v>
                </c:pt>
                <c:pt idx="34">
                  <c:v>-0.121174392631674</c:v>
                </c:pt>
                <c:pt idx="35">
                  <c:v>-8.5389918038098298E-2</c:v>
                </c:pt>
                <c:pt idx="36">
                  <c:v>-8.3681140586431293E-2</c:v>
                </c:pt>
                <c:pt idx="37">
                  <c:v>-0.107301414642022</c:v>
                </c:pt>
                <c:pt idx="38">
                  <c:v>-0.11877473979698901</c:v>
                </c:pt>
                <c:pt idx="39">
                  <c:v>-0.113947831960025</c:v>
                </c:pt>
                <c:pt idx="40">
                  <c:v>-0.12847416641339199</c:v>
                </c:pt>
                <c:pt idx="41">
                  <c:v>-0.103751479563424</c:v>
                </c:pt>
                <c:pt idx="42">
                  <c:v>-0.15112047080792401</c:v>
                </c:pt>
                <c:pt idx="43">
                  <c:v>-0.13412698209896401</c:v>
                </c:pt>
                <c:pt idx="44">
                  <c:v>-0.124315797195542</c:v>
                </c:pt>
                <c:pt idx="45">
                  <c:v>-0.10334581560858</c:v>
                </c:pt>
                <c:pt idx="46">
                  <c:v>-9.8568059382655004E-2</c:v>
                </c:pt>
                <c:pt idx="47">
                  <c:v>-6.1787657307452601E-2</c:v>
                </c:pt>
                <c:pt idx="48">
                  <c:v>-8.5655136304926896E-2</c:v>
                </c:pt>
                <c:pt idx="49">
                  <c:v>-7.1057149749891801E-2</c:v>
                </c:pt>
                <c:pt idx="50">
                  <c:v>-0.130100107061419</c:v>
                </c:pt>
                <c:pt idx="51">
                  <c:v>-7.1413962903230002E-2</c:v>
                </c:pt>
                <c:pt idx="52">
                  <c:v>-1.4277285612770901E-2</c:v>
                </c:pt>
                <c:pt idx="53">
                  <c:v>4.0636990372476298E-2</c:v>
                </c:pt>
                <c:pt idx="54">
                  <c:v>-9.1146993757602393E-3</c:v>
                </c:pt>
                <c:pt idx="55">
                  <c:v>-9.6340428606724093E-2</c:v>
                </c:pt>
                <c:pt idx="56">
                  <c:v>-0.130777801507626</c:v>
                </c:pt>
                <c:pt idx="57">
                  <c:v>-0.119482206365969</c:v>
                </c:pt>
                <c:pt idx="58">
                  <c:v>-0.12516695636112701</c:v>
                </c:pt>
                <c:pt idx="59">
                  <c:v>-9.4699231685655999E-2</c:v>
                </c:pt>
                <c:pt idx="60">
                  <c:v>-8.0690333054909802E-2</c:v>
                </c:pt>
                <c:pt idx="61">
                  <c:v>-3.1008640845022601E-2</c:v>
                </c:pt>
                <c:pt idx="62">
                  <c:v>6.5138856375235397E-4</c:v>
                </c:pt>
                <c:pt idx="63">
                  <c:v>-3.1571438027622801E-3</c:v>
                </c:pt>
                <c:pt idx="64">
                  <c:v>-2.5693031617683101E-2</c:v>
                </c:pt>
                <c:pt idx="65">
                  <c:v>-1.9136911027582498E-2</c:v>
                </c:pt>
                <c:pt idx="66">
                  <c:v>-2.0557170524832101E-2</c:v>
                </c:pt>
                <c:pt idx="67">
                  <c:v>-1.4463727548563199E-2</c:v>
                </c:pt>
                <c:pt idx="68">
                  <c:v>-5.1914408359820099E-2</c:v>
                </c:pt>
                <c:pt idx="69">
                  <c:v>-5.6158691683771501E-2</c:v>
                </c:pt>
                <c:pt idx="70">
                  <c:v>-5.9773337565468099E-2</c:v>
                </c:pt>
                <c:pt idx="71">
                  <c:v>-6.2862133019368396E-2</c:v>
                </c:pt>
                <c:pt idx="72">
                  <c:v>-6.5477933034502098E-2</c:v>
                </c:pt>
                <c:pt idx="73">
                  <c:v>-6.7671634120214805E-2</c:v>
                </c:pt>
                <c:pt idx="74">
                  <c:v>-6.9491722791528293E-2</c:v>
                </c:pt>
                <c:pt idx="75">
                  <c:v>-7.0983935393379702E-2</c:v>
                </c:pt>
                <c:pt idx="76">
                  <c:v>-7.2191016298730704E-2</c:v>
                </c:pt>
                <c:pt idx="77">
                  <c:v>-7.3152562099783103E-2</c:v>
                </c:pt>
                <c:pt idx="78">
                  <c:v>-7.3904940097712701E-2</c:v>
                </c:pt>
                <c:pt idx="79">
                  <c:v>-7.4481270154800799E-2</c:v>
                </c:pt>
                <c:pt idx="80">
                  <c:v>-7.4911459778727804E-2</c:v>
                </c:pt>
                <c:pt idx="81">
                  <c:v>-7.5222283141500507E-2</c:v>
                </c:pt>
                <c:pt idx="82">
                  <c:v>-7.5437495576915398E-2</c:v>
                </c:pt>
                <c:pt idx="83">
                  <c:v>-7.5577975936293895E-2</c:v>
                </c:pt>
                <c:pt idx="84">
                  <c:v>-7.5661889999789497E-2</c:v>
                </c:pt>
                <c:pt idx="85">
                  <c:v>-7.5704868930445104E-2</c:v>
                </c:pt>
                <c:pt idx="86">
                  <c:v>-7.5720197512145204E-2</c:v>
                </c:pt>
                <c:pt idx="87">
                  <c:v>-7.5719007624999696E-2</c:v>
                </c:pt>
                <c:pt idx="88">
                  <c:v>-7.57104730780431E-2</c:v>
                </c:pt>
                <c:pt idx="89">
                  <c:v>-7.5702002536607596E-2</c:v>
                </c:pt>
                <c:pt idx="90">
                  <c:v>-7.5699427848683207E-2</c:v>
                </c:pt>
                <c:pt idx="91">
                  <c:v>-7.5707185590432297E-2</c:v>
                </c:pt>
                <c:pt idx="92">
                  <c:v>-7.5728490116102096E-2</c:v>
                </c:pt>
                <c:pt idx="93">
                  <c:v>-7.5765496812959604E-2</c:v>
                </c:pt>
                <c:pt idx="94">
                  <c:v>-7.5819454629195801E-2</c:v>
                </c:pt>
                <c:pt idx="95">
                  <c:v>-7.5890847264186004E-2</c:v>
                </c:pt>
                <c:pt idx="96">
                  <c:v>-7.5979522688576703E-2</c:v>
                </c:pt>
                <c:pt idx="97">
                  <c:v>-7.6084810899146593E-2</c:v>
                </c:pt>
                <c:pt idx="98">
                  <c:v>-7.6205630013197495E-2</c:v>
                </c:pt>
                <c:pt idx="99">
                  <c:v>-7.6340580972616895E-2</c:v>
                </c:pt>
                <c:pt idx="100">
                  <c:v>-7.6488031261421202E-2</c:v>
                </c:pt>
                <c:pt idx="101">
                  <c:v>-7.6646188146194894E-2</c:v>
                </c:pt>
                <c:pt idx="102">
                  <c:v>-7.6813162028777499E-2</c:v>
                </c:pt>
                <c:pt idx="103">
                  <c:v>-7.6987020558282895E-2</c:v>
                </c:pt>
                <c:pt idx="104">
                  <c:v>-7.7165834187526094E-2</c:v>
                </c:pt>
                <c:pt idx="105">
                  <c:v>-7.7347713879859795E-2</c:v>
                </c:pt>
                <c:pt idx="106">
                  <c:v>-7.7530841678993198E-2</c:v>
                </c:pt>
                <c:pt idx="107">
                  <c:v>-7.7713494848521206E-2</c:v>
                </c:pt>
                <c:pt idx="108">
                  <c:v>-7.78940642719812E-2</c:v>
                </c:pt>
                <c:pt idx="109">
                  <c:v>-7.8071067780207296E-2</c:v>
                </c:pt>
                <c:pt idx="110">
                  <c:v>-7.8243159042088603E-2</c:v>
                </c:pt>
                <c:pt idx="111">
                  <c:v>-7.8409132619330704E-2</c:v>
                </c:pt>
                <c:pt idx="112">
                  <c:v>-7.8567925746744594E-2</c:v>
                </c:pt>
                <c:pt idx="113">
                  <c:v>-7.8718617358129295E-2</c:v>
                </c:pt>
                <c:pt idx="114">
                  <c:v>-7.8860424835018803E-2</c:v>
                </c:pt>
                <c:pt idx="115">
                  <c:v>-7.8992698912396506E-2</c:v>
                </c:pt>
                <c:pt idx="116">
                  <c:v>-7.9114917132545801E-2</c:v>
                </c:pt>
                <c:pt idx="117">
                  <c:v>-7.9226676196310394E-2</c:v>
                </c:pt>
                <c:pt idx="118">
                  <c:v>-7.9327683520462197E-2</c:v>
                </c:pt>
                <c:pt idx="119">
                  <c:v>-7.9417748271250393E-2</c:v>
                </c:pt>
                <c:pt idx="120">
                  <c:v>-7.9496772107665606E-2</c:v>
                </c:pt>
                <c:pt idx="121">
                  <c:v>-7.9564739833769396E-2</c:v>
                </c:pt>
                <c:pt idx="122">
                  <c:v>-7.9621710127809303E-2</c:v>
                </c:pt>
                <c:pt idx="123">
                  <c:v>-7.9667806486751994E-2</c:v>
                </c:pt>
                <c:pt idx="124">
                  <c:v>-7.9703208498445102E-2</c:v>
                </c:pt>
                <c:pt idx="125">
                  <c:v>-7.9728143529769493E-2</c:v>
                </c:pt>
                <c:pt idx="126">
                  <c:v>-7.9742878897858596E-2</c:v>
                </c:pt>
                <c:pt idx="127">
                  <c:v>-7.9747714572626097E-2</c:v>
                </c:pt>
                <c:pt idx="128">
                  <c:v>-7.9742976442384497E-2</c:v>
                </c:pt>
                <c:pt idx="129">
                  <c:v>-7.97290101600822E-2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F2-428D-8C19-B9505DFCB4B9}"/>
            </c:ext>
          </c:extLst>
        </c:ser>
        <c:ser>
          <c:idx val="6"/>
          <c:order val="6"/>
          <c:tx>
            <c:strRef>
              <c:f>'DSGE HVD wFGbackup'!$AF$1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wFGbackup'!$AF$2:$AF$132</c:f>
              <c:numCache>
                <c:formatCode>0.0000</c:formatCode>
                <c:ptCount val="131"/>
                <c:pt idx="0">
                  <c:v>-1.7325995877994099E-14</c:v>
                </c:pt>
                <c:pt idx="1">
                  <c:v>-1.7397731717788701E-14</c:v>
                </c:pt>
                <c:pt idx="2">
                  <c:v>-1.60299705524177E-14</c:v>
                </c:pt>
                <c:pt idx="3">
                  <c:v>-1.71168643325858E-14</c:v>
                </c:pt>
                <c:pt idx="4">
                  <c:v>-1.58122439955553E-14</c:v>
                </c:pt>
                <c:pt idx="5">
                  <c:v>-1.6856279288175399E-14</c:v>
                </c:pt>
                <c:pt idx="6">
                  <c:v>-1.57309928157008E-14</c:v>
                </c:pt>
                <c:pt idx="7">
                  <c:v>-1.5008818185652301E-14</c:v>
                </c:pt>
                <c:pt idx="8">
                  <c:v>-1.5907450684962699E-14</c:v>
                </c:pt>
                <c:pt idx="9">
                  <c:v>-1.58957979274459E-14</c:v>
                </c:pt>
                <c:pt idx="10">
                  <c:v>-1.4643909913928501E-14</c:v>
                </c:pt>
                <c:pt idx="11">
                  <c:v>-1.58232585566046E-14</c:v>
                </c:pt>
                <c:pt idx="12">
                  <c:v>-1.5675464933401101E-14</c:v>
                </c:pt>
                <c:pt idx="13">
                  <c:v>-1.5453809048751101E-14</c:v>
                </c:pt>
                <c:pt idx="14">
                  <c:v>-1.39710959372746E-14</c:v>
                </c:pt>
                <c:pt idx="15">
                  <c:v>-1.52044746254228E-14</c:v>
                </c:pt>
                <c:pt idx="16">
                  <c:v>-1.4226695940134199E-14</c:v>
                </c:pt>
                <c:pt idx="17">
                  <c:v>-1.4283260841225199E-14</c:v>
                </c:pt>
                <c:pt idx="18">
                  <c:v>-1.33322515468842E-14</c:v>
                </c:pt>
                <c:pt idx="19">
                  <c:v>-1.26658403366108E-14</c:v>
                </c:pt>
                <c:pt idx="20">
                  <c:v>-1.20994412459993E-14</c:v>
                </c:pt>
                <c:pt idx="21">
                  <c:v>-1.16415307811356E-14</c:v>
                </c:pt>
                <c:pt idx="22">
                  <c:v>-1.1076898362175701E-14</c:v>
                </c:pt>
                <c:pt idx="23">
                  <c:v>-1.07126029270641E-14</c:v>
                </c:pt>
                <c:pt idx="24">
                  <c:v>-1.0463697652319199E-14</c:v>
                </c:pt>
                <c:pt idx="25">
                  <c:v>-1.0187956140733001E-14</c:v>
                </c:pt>
                <c:pt idx="26">
                  <c:v>-1.00487966299597E-14</c:v>
                </c:pt>
                <c:pt idx="27">
                  <c:v>-1.1048842473316899E-14</c:v>
                </c:pt>
                <c:pt idx="28">
                  <c:v>-1.08475842892748E-14</c:v>
                </c:pt>
                <c:pt idx="29">
                  <c:v>-1.19781599971422E-14</c:v>
                </c:pt>
                <c:pt idx="30">
                  <c:v>-1.0560005796963499E-14</c:v>
                </c:pt>
                <c:pt idx="31">
                  <c:v>-1.1569848447864E-14</c:v>
                </c:pt>
                <c:pt idx="32">
                  <c:v>-1.1345486944430899E-14</c:v>
                </c:pt>
                <c:pt idx="33">
                  <c:v>-1.12607183043928E-14</c:v>
                </c:pt>
                <c:pt idx="34">
                  <c:v>-9.7990453428978393E-15</c:v>
                </c:pt>
                <c:pt idx="35">
                  <c:v>-9.4478716738163102E-15</c:v>
                </c:pt>
                <c:pt idx="36">
                  <c:v>-1.03578776844937E-14</c:v>
                </c:pt>
                <c:pt idx="37">
                  <c:v>-1.02511038315406E-14</c:v>
                </c:pt>
                <c:pt idx="38">
                  <c:v>-1.01145250799208E-14</c:v>
                </c:pt>
                <c:pt idx="39">
                  <c:v>-1.01566887983866E-14</c:v>
                </c:pt>
                <c:pt idx="40">
                  <c:v>-1.00789721404925E-14</c:v>
                </c:pt>
                <c:pt idx="41">
                  <c:v>-9.8540033710186204E-15</c:v>
                </c:pt>
                <c:pt idx="42">
                  <c:v>-9.8388474744017506E-15</c:v>
                </c:pt>
                <c:pt idx="43">
                  <c:v>-8.4453765430146199E-15</c:v>
                </c:pt>
                <c:pt idx="44">
                  <c:v>-8.1172151620356294E-15</c:v>
                </c:pt>
                <c:pt idx="45">
                  <c:v>-7.9392008073421501E-15</c:v>
                </c:pt>
                <c:pt idx="46">
                  <c:v>-7.7198328983325304E-15</c:v>
                </c:pt>
                <c:pt idx="47">
                  <c:v>-7.4275998081876105E-15</c:v>
                </c:pt>
                <c:pt idx="48">
                  <c:v>-8.5263393521307706E-15</c:v>
                </c:pt>
                <c:pt idx="49">
                  <c:v>-8.4597984794151395E-15</c:v>
                </c:pt>
                <c:pt idx="50">
                  <c:v>-9.5982388944575293E-15</c:v>
                </c:pt>
                <c:pt idx="51">
                  <c:v>-9.5627674121097701E-15</c:v>
                </c:pt>
                <c:pt idx="52">
                  <c:v>-1.1309358234891999E-14</c:v>
                </c:pt>
                <c:pt idx="53">
                  <c:v>-1.2659713864823701E-14</c:v>
                </c:pt>
                <c:pt idx="54">
                  <c:v>-1.5040461430383799E-14</c:v>
                </c:pt>
                <c:pt idx="55">
                  <c:v>-1.29195559466426E-14</c:v>
                </c:pt>
                <c:pt idx="56">
                  <c:v>-1.2748842315819699E-14</c:v>
                </c:pt>
                <c:pt idx="57">
                  <c:v>-1.3018372724365599E-14</c:v>
                </c:pt>
                <c:pt idx="58">
                  <c:v>-1.17695474935264E-14</c:v>
                </c:pt>
                <c:pt idx="59">
                  <c:v>-1.01469372774036E-14</c:v>
                </c:pt>
                <c:pt idx="60">
                  <c:v>-8.5629133856708397E-15</c:v>
                </c:pt>
                <c:pt idx="61">
                  <c:v>-6.9954956468817001E-15</c:v>
                </c:pt>
                <c:pt idx="62">
                  <c:v>-5.4225602040492304E-15</c:v>
                </c:pt>
                <c:pt idx="63">
                  <c:v>-4.9252847601398999E-15</c:v>
                </c:pt>
                <c:pt idx="64">
                  <c:v>-5.7755803424216E-15</c:v>
                </c:pt>
                <c:pt idx="65">
                  <c:v>-5.6163227161431999E-15</c:v>
                </c:pt>
                <c:pt idx="66">
                  <c:v>-5.6042931557411202E-15</c:v>
                </c:pt>
                <c:pt idx="67">
                  <c:v>-5.4088544333575998E-15</c:v>
                </c:pt>
                <c:pt idx="68">
                  <c:v>-6.5884737168525299E-15</c:v>
                </c:pt>
                <c:pt idx="69">
                  <c:v>-6.5462486835415797E-15</c:v>
                </c:pt>
                <c:pt idx="70">
                  <c:v>-6.3067514124471198E-15</c:v>
                </c:pt>
                <c:pt idx="71">
                  <c:v>-6.0708889294940401E-15</c:v>
                </c:pt>
                <c:pt idx="72">
                  <c:v>-5.8382710058050301E-15</c:v>
                </c:pt>
                <c:pt idx="73">
                  <c:v>-5.608571092046E-15</c:v>
                </c:pt>
                <c:pt idx="74">
                  <c:v>-5.3815237169253902E-15</c:v>
                </c:pt>
                <c:pt idx="75">
                  <c:v>-5.1569207605779401E-15</c:v>
                </c:pt>
                <c:pt idx="76">
                  <c:v>-4.93460695440881E-15</c:v>
                </c:pt>
                <c:pt idx="77">
                  <c:v>-4.7144748939347902E-15</c:v>
                </c:pt>
                <c:pt idx="78">
                  <c:v>-4.4964597958288101E-15</c:v>
                </c:pt>
                <c:pt idx="79">
                  <c:v>-4.2805341832625104E-15</c:v>
                </c:pt>
                <c:pt idx="80">
                  <c:v>-4.0667026436123399E-15</c:v>
                </c:pt>
                <c:pt idx="81">
                  <c:v>-3.8549967687236597E-15</c:v>
                </c:pt>
                <c:pt idx="82">
                  <c:v>-3.6454703594308499E-15</c:v>
                </c:pt>
                <c:pt idx="83">
                  <c:v>-3.4381949522288498E-15</c:v>
                </c:pt>
                <c:pt idx="84">
                  <c:v>-3.23325570628163E-15</c:v>
                </c:pt>
                <c:pt idx="85">
                  <c:v>-3.03074767280301E-15</c:v>
                </c:pt>
                <c:pt idx="86">
                  <c:v>-2.8307724557767901E-15</c:v>
                </c:pt>
                <c:pt idx="87">
                  <c:v>-2.6334352625727702E-15</c:v>
                </c:pt>
                <c:pt idx="88">
                  <c:v>-2.4388423348831101E-15</c:v>
                </c:pt>
                <c:pt idx="89">
                  <c:v>-2.2470987442117E-15</c:v>
                </c:pt>
                <c:pt idx="90">
                  <c:v>-2.05830653160014E-15</c:v>
                </c:pt>
                <c:pt idx="91">
                  <c:v>-1.8725631681009902E-15</c:v>
                </c:pt>
                <c:pt idx="92">
                  <c:v>-1.6899603104817701E-15</c:v>
                </c:pt>
                <c:pt idx="93">
                  <c:v>-1.51058282555544E-15</c:v>
                </c:pt>
                <c:pt idx="94">
                  <c:v>-1.3345080562093601E-15</c:v>
                </c:pt>
                <c:pt idx="95">
                  <c:v>-1.16180530248883E-15</c:v>
                </c:pt>
                <c:pt idx="96">
                  <c:v>-9.92535491852046E-16</c:v>
                </c:pt>
                <c:pt idx="97">
                  <c:v>-8.2675101383628698E-16</c:v>
                </c:pt>
                <c:pt idx="98">
                  <c:v>-6.6449569576359895E-16</c:v>
                </c:pt>
                <c:pt idx="99">
                  <c:v>-5.05804897687675E-16</c:v>
                </c:pt>
                <c:pt idx="100">
                  <c:v>-3.5070570647318898E-16</c:v>
                </c:pt>
                <c:pt idx="101">
                  <c:v>-1.9921721064923001E-16</c:v>
                </c:pt>
                <c:pt idx="102">
                  <c:v>-5.1350839443633403E-17</c:v>
                </c:pt>
                <c:pt idx="103">
                  <c:v>9.2889248851410896E-17</c:v>
                </c:pt>
                <c:pt idx="104">
                  <c:v>2.3350574233887698E-16</c:v>
                </c:pt>
                <c:pt idx="105">
                  <c:v>3.7050772633715098E-16</c:v>
                </c:pt>
                <c:pt idx="106">
                  <c:v>5.0391021956421903E-16</c:v>
                </c:pt>
                <c:pt idx="107">
                  <c:v>6.3373370425666196E-16</c:v>
                </c:pt>
                <c:pt idx="108">
                  <c:v>7.6000365746891105E-16</c:v>
                </c:pt>
                <c:pt idx="109">
                  <c:v>8.8275008958393097E-16</c:v>
                </c:pt>
                <c:pt idx="110">
                  <c:v>1.00200709496404E-15</c:v>
                </c:pt>
                <c:pt idx="111">
                  <c:v>1.1178124186791199E-15</c:v>
                </c:pt>
                <c:pt idx="112">
                  <c:v>1.2302070423655399E-15</c:v>
                </c:pt>
                <c:pt idx="113">
                  <c:v>1.3392347914892E-15</c:v>
                </c:pt>
                <c:pt idx="114">
                  <c:v>1.4449419656037099E-15</c:v>
                </c:pt>
                <c:pt idx="115">
                  <c:v>1.5473769926047401E-15</c:v>
                </c:pt>
                <c:pt idx="116">
                  <c:v>1.6465901074770999E-15</c:v>
                </c:pt>
                <c:pt idx="117">
                  <c:v>1.7426330556049799E-15</c:v>
                </c:pt>
                <c:pt idx="118">
                  <c:v>1.8355588203615401E-15</c:v>
                </c:pt>
                <c:pt idx="119">
                  <c:v>1.92542137440465E-15</c:v>
                </c:pt>
                <c:pt idx="120">
                  <c:v>2.01227545387395E-15</c:v>
                </c:pt>
                <c:pt idx="121">
                  <c:v>2.0961763545049002E-15</c:v>
                </c:pt>
                <c:pt idx="122">
                  <c:v>2.1771797485407099E-15</c:v>
                </c:pt>
                <c:pt idx="123">
                  <c:v>2.25534152122844E-15</c:v>
                </c:pt>
                <c:pt idx="124">
                  <c:v>2.3307176256248198E-15</c:v>
                </c:pt>
                <c:pt idx="125">
                  <c:v>2.4033639544057402E-15</c:v>
                </c:pt>
                <c:pt idx="126">
                  <c:v>2.4733362273664699E-15</c:v>
                </c:pt>
                <c:pt idx="127">
                  <c:v>2.54068989331311E-15</c:v>
                </c:pt>
                <c:pt idx="128">
                  <c:v>2.6054800450755901E-15</c:v>
                </c:pt>
                <c:pt idx="129">
                  <c:v>2.6677613464162001E-15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F2-428D-8C19-B9505DFCB4B9}"/>
            </c:ext>
          </c:extLst>
        </c:ser>
        <c:ser>
          <c:idx val="7"/>
          <c:order val="7"/>
          <c:tx>
            <c:strRef>
              <c:f>'DSGE HVD wFGbackup'!$AG$1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wFGbackup'!$AG$2:$AG$132</c:f>
              <c:numCache>
                <c:formatCode>0.0000</c:formatCode>
                <c:ptCount val="131"/>
                <c:pt idx="0">
                  <c:v>4.982871432875E-14</c:v>
                </c:pt>
                <c:pt idx="1">
                  <c:v>5.05689706291115E-14</c:v>
                </c:pt>
                <c:pt idx="2">
                  <c:v>4.8456026800898997E-14</c:v>
                </c:pt>
                <c:pt idx="3">
                  <c:v>4.84236077888982E-14</c:v>
                </c:pt>
                <c:pt idx="4">
                  <c:v>4.40778330025343E-14</c:v>
                </c:pt>
                <c:pt idx="5">
                  <c:v>4.7147638421334998E-14</c:v>
                </c:pt>
                <c:pt idx="6">
                  <c:v>3.8444488628753397E-14</c:v>
                </c:pt>
                <c:pt idx="7">
                  <c:v>3.70238178398656E-14</c:v>
                </c:pt>
                <c:pt idx="8">
                  <c:v>3.6269444073328602E-14</c:v>
                </c:pt>
                <c:pt idx="9">
                  <c:v>3.0183393843279401E-14</c:v>
                </c:pt>
                <c:pt idx="10">
                  <c:v>2.3612202272624101E-14</c:v>
                </c:pt>
                <c:pt idx="11">
                  <c:v>2.35473949166541E-14</c:v>
                </c:pt>
                <c:pt idx="12">
                  <c:v>2.6767755963900001E-14</c:v>
                </c:pt>
                <c:pt idx="13">
                  <c:v>2.5337112273445801E-14</c:v>
                </c:pt>
                <c:pt idx="14">
                  <c:v>2.8282318532954001E-14</c:v>
                </c:pt>
                <c:pt idx="15">
                  <c:v>3.0297835920547399E-14</c:v>
                </c:pt>
                <c:pt idx="16">
                  <c:v>2.5814831657628299E-14</c:v>
                </c:pt>
                <c:pt idx="17">
                  <c:v>2.4802606467269199E-14</c:v>
                </c:pt>
                <c:pt idx="18">
                  <c:v>2.7937196999316801E-14</c:v>
                </c:pt>
                <c:pt idx="19">
                  <c:v>2.6460660912191201E-14</c:v>
                </c:pt>
                <c:pt idx="20">
                  <c:v>2.70064798155273E-14</c:v>
                </c:pt>
                <c:pt idx="21">
                  <c:v>2.4206065187382599E-14</c:v>
                </c:pt>
                <c:pt idx="22">
                  <c:v>2.3837068255533599E-14</c:v>
                </c:pt>
                <c:pt idx="23">
                  <c:v>2.22404493441622E-14</c:v>
                </c:pt>
                <c:pt idx="24">
                  <c:v>1.9040905916847502E-14</c:v>
                </c:pt>
                <c:pt idx="25">
                  <c:v>1.7078375765282099E-14</c:v>
                </c:pt>
                <c:pt idx="26">
                  <c:v>1.6396496794910898E-14</c:v>
                </c:pt>
                <c:pt idx="27">
                  <c:v>1.7565838771740001E-14</c:v>
                </c:pt>
                <c:pt idx="28">
                  <c:v>1.5029843158469001E-14</c:v>
                </c:pt>
                <c:pt idx="29">
                  <c:v>1.61652098066996E-14</c:v>
                </c:pt>
                <c:pt idx="30">
                  <c:v>1.49081829401644E-14</c:v>
                </c:pt>
                <c:pt idx="31">
                  <c:v>1.5717628720888399E-14</c:v>
                </c:pt>
                <c:pt idx="32">
                  <c:v>1.5812352636505501E-14</c:v>
                </c:pt>
                <c:pt idx="33">
                  <c:v>1.7679806896855601E-14</c:v>
                </c:pt>
                <c:pt idx="34">
                  <c:v>1.97021963764345E-14</c:v>
                </c:pt>
                <c:pt idx="35">
                  <c:v>1.7132530802399299E-14</c:v>
                </c:pt>
                <c:pt idx="36">
                  <c:v>1.8879434467915E-14</c:v>
                </c:pt>
                <c:pt idx="37">
                  <c:v>2.06221421509792E-14</c:v>
                </c:pt>
                <c:pt idx="38">
                  <c:v>2.0079595828910201E-14</c:v>
                </c:pt>
                <c:pt idx="39">
                  <c:v>2.0823778864218299E-14</c:v>
                </c:pt>
                <c:pt idx="40">
                  <c:v>2.3095662696851299E-14</c:v>
                </c:pt>
                <c:pt idx="41">
                  <c:v>2.5224362592046E-14</c:v>
                </c:pt>
                <c:pt idx="42">
                  <c:v>2.4995889910047301E-14</c:v>
                </c:pt>
                <c:pt idx="43">
                  <c:v>2.3567577972022699E-14</c:v>
                </c:pt>
                <c:pt idx="44">
                  <c:v>2.8077041591070799E-14</c:v>
                </c:pt>
                <c:pt idx="45">
                  <c:v>2.60052471542256E-14</c:v>
                </c:pt>
                <c:pt idx="46">
                  <c:v>2.4463924172323898E-14</c:v>
                </c:pt>
                <c:pt idx="47">
                  <c:v>2.72423925804712E-14</c:v>
                </c:pt>
                <c:pt idx="48">
                  <c:v>2.7866015101024399E-14</c:v>
                </c:pt>
                <c:pt idx="49">
                  <c:v>2.5904395564776802E-14</c:v>
                </c:pt>
                <c:pt idx="50">
                  <c:v>2.7370613872653601E-14</c:v>
                </c:pt>
                <c:pt idx="51">
                  <c:v>2.9276993641505097E-14</c:v>
                </c:pt>
                <c:pt idx="52">
                  <c:v>3.6233827396015299E-14</c:v>
                </c:pt>
                <c:pt idx="53">
                  <c:v>4.5637860627116401E-14</c:v>
                </c:pt>
                <c:pt idx="54">
                  <c:v>5.50273316935552E-14</c:v>
                </c:pt>
                <c:pt idx="55">
                  <c:v>7.2070359722426404E-14</c:v>
                </c:pt>
                <c:pt idx="56">
                  <c:v>8.2135544862364199E-14</c:v>
                </c:pt>
                <c:pt idx="57">
                  <c:v>9.5525137300425404E-14</c:v>
                </c:pt>
                <c:pt idx="58">
                  <c:v>1.04290726416523E-13</c:v>
                </c:pt>
                <c:pt idx="59">
                  <c:v>1.0740086955076001E-13</c:v>
                </c:pt>
                <c:pt idx="60">
                  <c:v>1.1419403776411101E-13</c:v>
                </c:pt>
                <c:pt idx="61">
                  <c:v>1.2045128405696699E-13</c:v>
                </c:pt>
                <c:pt idx="62">
                  <c:v>1.19229546028137E-13</c:v>
                </c:pt>
                <c:pt idx="63">
                  <c:v>1.1825581630114399E-13</c:v>
                </c:pt>
                <c:pt idx="64">
                  <c:v>1.1805212261996E-13</c:v>
                </c:pt>
                <c:pt idx="65">
                  <c:v>1.1680387105608799E-13</c:v>
                </c:pt>
                <c:pt idx="66">
                  <c:v>1.09026667372299E-13</c:v>
                </c:pt>
                <c:pt idx="67">
                  <c:v>1.01951481049528E-13</c:v>
                </c:pt>
                <c:pt idx="68">
                  <c:v>9.8446583360231404E-14</c:v>
                </c:pt>
                <c:pt idx="69">
                  <c:v>9.3448770609524097E-14</c:v>
                </c:pt>
                <c:pt idx="70">
                  <c:v>8.9317051452021299E-14</c:v>
                </c:pt>
                <c:pt idx="71">
                  <c:v>8.53211387349209E-14</c:v>
                </c:pt>
                <c:pt idx="72">
                  <c:v>8.1462522545438096E-14</c:v>
                </c:pt>
                <c:pt idx="73">
                  <c:v>7.7741070059917496E-14</c:v>
                </c:pt>
                <c:pt idx="74">
                  <c:v>7.4155287167545201E-14</c:v>
                </c:pt>
                <c:pt idx="75">
                  <c:v>7.0702558823378705E-14</c:v>
                </c:pt>
                <c:pt idx="76">
                  <c:v>6.7379367529729406E-14</c:v>
                </c:pt>
                <c:pt idx="77">
                  <c:v>6.4181489880802695E-14</c:v>
                </c:pt>
                <c:pt idx="78">
                  <c:v>6.1104171537002798E-14</c:v>
                </c:pt>
                <c:pt idx="79">
                  <c:v>5.8142281334929494E-14</c:v>
                </c:pt>
                <c:pt idx="80">
                  <c:v>5.5290445498671901E-14</c:v>
                </c:pt>
                <c:pt idx="81">
                  <c:v>5.2543163108537997E-14</c:v>
                </c:pt>
                <c:pt idx="82">
                  <c:v>4.9894904114974599E-14</c:v>
                </c:pt>
                <c:pt idx="83">
                  <c:v>4.73401912673399E-14</c:v>
                </c:pt>
                <c:pt idx="84">
                  <c:v>4.48736673676903E-14</c:v>
                </c:pt>
                <c:pt idx="85">
                  <c:v>4.2490149266245001E-14</c:v>
                </c:pt>
                <c:pt idx="86">
                  <c:v>4.0184669994263098E-14</c:v>
                </c:pt>
                <c:pt idx="87">
                  <c:v>3.7952510387459902E-14</c:v>
                </c:pt>
                <c:pt idx="88">
                  <c:v>3.5789221493826901E-14</c:v>
                </c:pt>
                <c:pt idx="89">
                  <c:v>3.3690638988119702E-14</c:v>
                </c:pt>
                <c:pt idx="90">
                  <c:v>3.1652890735033499E-14</c:v>
                </c:pt>
                <c:pt idx="91">
                  <c:v>2.9672398557330399E-14</c:v>
                </c:pt>
                <c:pt idx="92">
                  <c:v>2.7745875176508501E-14</c:v>
                </c:pt>
                <c:pt idx="93">
                  <c:v>2.5870317204182699E-14</c:v>
                </c:pt>
                <c:pt idx="94">
                  <c:v>2.4042994973908701E-14</c:v>
                </c:pt>
                <c:pt idx="95">
                  <c:v>2.22614399171234E-14</c:v>
                </c:pt>
                <c:pt idx="96">
                  <c:v>2.0523430104279799E-14</c:v>
                </c:pt>
                <c:pt idx="97">
                  <c:v>1.88269744939159E-14</c:v>
                </c:pt>
                <c:pt idx="98">
                  <c:v>1.7170296358914601E-14</c:v>
                </c:pt>
                <c:pt idx="99">
                  <c:v>1.55518162909493E-14</c:v>
                </c:pt>
                <c:pt idx="100">
                  <c:v>1.39701351212978E-14</c:v>
                </c:pt>
                <c:pt idx="101">
                  <c:v>1.24240170389255E-14</c:v>
                </c:pt>
                <c:pt idx="102">
                  <c:v>1.09123731349502E-14</c:v>
                </c:pt>
                <c:pt idx="103">
                  <c:v>9.4342455561942603E-15</c:v>
                </c:pt>
                <c:pt idx="104">
                  <c:v>7.9887924093140797E-15</c:v>
                </c:pt>
                <c:pt idx="105">
                  <c:v>6.5752735207187598E-15</c:v>
                </c:pt>
                <c:pt idx="106">
                  <c:v>5.19303712588007E-15</c:v>
                </c:pt>
                <c:pt idx="107">
                  <c:v>3.8415075343719902E-15</c:v>
                </c:pt>
                <c:pt idx="108">
                  <c:v>2.5201737937395298E-15</c:v>
                </c:pt>
                <c:pt idx="109">
                  <c:v>1.2285793557459899E-15</c:v>
                </c:pt>
                <c:pt idx="110">
                  <c:v>-3.3687267650488398E-17</c:v>
                </c:pt>
                <c:pt idx="111">
                  <c:v>-1.26700088441698E-15</c:v>
                </c:pt>
                <c:pt idx="112">
                  <c:v>-2.4717070749650501E-15</c:v>
                </c:pt>
                <c:pt idx="113">
                  <c:v>-3.6481287614553504E-15</c:v>
                </c:pt>
                <c:pt idx="114">
                  <c:v>-4.7965719442582004E-15</c:v>
                </c:pt>
                <c:pt idx="115">
                  <c:v>-5.9173306600975704E-15</c:v>
                </c:pt>
                <c:pt idx="116">
                  <c:v>-7.0106912189905903E-15</c:v>
                </c:pt>
                <c:pt idx="117">
                  <c:v>-8.0769357783442407E-15</c:v>
                </c:pt>
                <c:pt idx="118">
                  <c:v>-9.1163453126955992E-15</c:v>
                </c:pt>
                <c:pt idx="119">
                  <c:v>-1.01292020367812E-14</c:v>
                </c:pt>
                <c:pt idx="120">
                  <c:v>-1.1115791338065299E-14</c:v>
                </c:pt>
                <c:pt idx="121">
                  <c:v>-1.20764032727064E-14</c:v>
                </c:pt>
                <c:pt idx="122">
                  <c:v>-1.30113336763288E-14</c:v>
                </c:pt>
                <c:pt idx="123">
                  <c:v>-1.39208849380209E-14</c:v>
                </c:pt>
                <c:pt idx="124">
                  <c:v>-1.48053664827956E-14</c:v>
                </c:pt>
                <c:pt idx="125">
                  <c:v>-1.56650950044277E-14</c:v>
                </c:pt>
                <c:pt idx="126">
                  <c:v>-1.6500394487189199E-14</c:v>
                </c:pt>
                <c:pt idx="127">
                  <c:v>-1.7311596051611399E-14</c:v>
                </c:pt>
                <c:pt idx="128">
                  <c:v>-1.80990376560591E-14</c:v>
                </c:pt>
                <c:pt idx="129">
                  <c:v>-1.8863063682652001E-14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F2-428D-8C19-B9505DFCB4B9}"/>
            </c:ext>
          </c:extLst>
        </c:ser>
        <c:ser>
          <c:idx val="8"/>
          <c:order val="8"/>
          <c:tx>
            <c:strRef>
              <c:f>'DSGE HVD wFGbackup'!$AH$1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wFGbackup'!$AH$2:$AH$132</c:f>
              <c:numCache>
                <c:formatCode>0.0000</c:formatCode>
                <c:ptCount val="131"/>
                <c:pt idx="0">
                  <c:v>0.75299374895989712</c:v>
                </c:pt>
                <c:pt idx="1">
                  <c:v>0.74523244761383833</c:v>
                </c:pt>
                <c:pt idx="2">
                  <c:v>0.73754993644158484</c:v>
                </c:pt>
                <c:pt idx="3">
                  <c:v>0.72994540730566548</c:v>
                </c:pt>
                <c:pt idx="4">
                  <c:v>0.72241806079823256</c:v>
                </c:pt>
                <c:pt idx="5">
                  <c:v>0.71496710612980341</c:v>
                </c:pt>
                <c:pt idx="6">
                  <c:v>0.7075917610200867</c:v>
                </c:pt>
                <c:pt idx="7">
                  <c:v>0.70029125159077077</c:v>
                </c:pt>
                <c:pt idx="8">
                  <c:v>0.69306481226030203</c:v>
                </c:pt>
                <c:pt idx="9">
                  <c:v>0.68591168564062099</c:v>
                </c:pt>
                <c:pt idx="10">
                  <c:v>0.67883112243558985</c:v>
                </c:pt>
                <c:pt idx="11">
                  <c:v>0.6718223813414006</c:v>
                </c:pt>
                <c:pt idx="12">
                  <c:v>0.66488472894863293</c:v>
                </c:pt>
                <c:pt idx="13">
                  <c:v>0.65801743964599457</c:v>
                </c:pt>
                <c:pt idx="14">
                  <c:v>0.65121979552576403</c:v>
                </c:pt>
                <c:pt idx="15">
                  <c:v>0.64449108629083696</c:v>
                </c:pt>
                <c:pt idx="16">
                  <c:v>0.63783060916326229</c:v>
                </c:pt>
                <c:pt idx="17">
                  <c:v>0.63123766879438148</c:v>
                </c:pt>
                <c:pt idx="18">
                  <c:v>0.62471157717638026</c:v>
                </c:pt>
                <c:pt idx="19">
                  <c:v>0.61825165355518008</c:v>
                </c:pt>
                <c:pt idx="20">
                  <c:v>0.61185722434495426</c:v>
                </c:pt>
                <c:pt idx="21">
                  <c:v>0.60552762304381635</c:v>
                </c:pt>
                <c:pt idx="22">
                  <c:v>0.59926219015088134</c:v>
                </c:pt>
                <c:pt idx="23">
                  <c:v>0.59306027308457043</c:v>
                </c:pt>
                <c:pt idx="24">
                  <c:v>0.58692122610223452</c:v>
                </c:pt>
                <c:pt idx="25">
                  <c:v>0.58084441022097022</c:v>
                </c:pt>
                <c:pt idx="26">
                  <c:v>0.57482919313956538</c:v>
                </c:pt>
                <c:pt idx="27">
                  <c:v>0.56887494916170478</c:v>
                </c:pt>
                <c:pt idx="28">
                  <c:v>0.56298105912023166</c:v>
                </c:pt>
                <c:pt idx="29">
                  <c:v>0.55714691030257057</c:v>
                </c:pt>
                <c:pt idx="30">
                  <c:v>0.55137189637716999</c:v>
                </c:pt>
                <c:pt idx="31">
                  <c:v>0.54565541732104639</c:v>
                </c:pt>
                <c:pt idx="32">
                  <c:v>0.53999687934835894</c:v>
                </c:pt>
                <c:pt idx="33">
                  <c:v>0.53439569483999017</c:v>
                </c:pt>
                <c:pt idx="34">
                  <c:v>0.52885128227407707</c:v>
                </c:pt>
                <c:pt idx="35">
                  <c:v>0.523363066157576</c:v>
                </c:pt>
                <c:pt idx="36">
                  <c:v>0.51793047695873085</c:v>
                </c:pt>
                <c:pt idx="37">
                  <c:v>0.51255295104047416</c:v>
                </c:pt>
                <c:pt idx="38">
                  <c:v>0.50722993059476262</c:v>
                </c:pt>
                <c:pt idx="39">
                  <c:v>0.50196086357778358</c:v>
                </c:pt>
                <c:pt idx="40">
                  <c:v>0.49674520364602576</c:v>
                </c:pt>
                <c:pt idx="41">
                  <c:v>0.49158241009324194</c:v>
                </c:pt>
                <c:pt idx="42">
                  <c:v>0.48647194778823583</c:v>
                </c:pt>
                <c:pt idx="43">
                  <c:v>0.48141328711345027</c:v>
                </c:pt>
                <c:pt idx="44">
                  <c:v>0.47640590390440823</c:v>
                </c:pt>
                <c:pt idx="45">
                  <c:v>0.4714492793899297</c:v>
                </c:pt>
                <c:pt idx="46">
                  <c:v>0.46654290013311334</c:v>
                </c:pt>
                <c:pt idx="47">
                  <c:v>0.46168625797312618</c:v>
                </c:pt>
                <c:pt idx="48">
                  <c:v>0.45687884996769884</c:v>
                </c:pt>
                <c:pt idx="49">
                  <c:v>0.45212017833639845</c:v>
                </c:pt>
                <c:pt idx="50">
                  <c:v>0.44740975040460235</c:v>
                </c:pt>
                <c:pt idx="51">
                  <c:v>0.44274707854817419</c:v>
                </c:pt>
                <c:pt idx="52">
                  <c:v>0.4381316801390488</c:v>
                </c:pt>
                <c:pt idx="53">
                  <c:v>0.43356307749088535</c:v>
                </c:pt>
                <c:pt idx="54">
                  <c:v>0.42904079780624838</c:v>
                </c:pt>
                <c:pt idx="55">
                  <c:v>0.42456437312382744</c:v>
                </c:pt>
                <c:pt idx="56">
                  <c:v>0.42013334026680149</c:v>
                </c:pt>
                <c:pt idx="57">
                  <c:v>0.41574724079122405</c:v>
                </c:pt>
                <c:pt idx="58">
                  <c:v>0.41140562093549782</c:v>
                </c:pt>
                <c:pt idx="59">
                  <c:v>0.4071080315704203</c:v>
                </c:pt>
                <c:pt idx="60">
                  <c:v>0.40285402814980437</c:v>
                </c:pt>
                <c:pt idx="61">
                  <c:v>0.39864317066157712</c:v>
                </c:pt>
                <c:pt idx="62">
                  <c:v>0.39447502357965014</c:v>
                </c:pt>
                <c:pt idx="63">
                  <c:v>0.39034915581624696</c:v>
                </c:pt>
                <c:pt idx="64">
                  <c:v>0.3862651406749098</c:v>
                </c:pt>
                <c:pt idx="65">
                  <c:v>0.38222255580396552</c:v>
                </c:pt>
                <c:pt idx="66">
                  <c:v>0.3782209831506041</c:v>
                </c:pt>
                <c:pt idx="67">
                  <c:v>0.3742600089155011</c:v>
                </c:pt>
                <c:pt idx="68">
                  <c:v>0.37033922350799869</c:v>
                </c:pt>
                <c:pt idx="69">
                  <c:v>0.36645822150171686</c:v>
                </c:pt>
                <c:pt idx="70">
                  <c:v>0.36261660159083869</c:v>
                </c:pt>
                <c:pt idx="71">
                  <c:v>0.3588139665467836</c:v>
                </c:pt>
                <c:pt idx="72">
                  <c:v>0.35504992317544248</c:v>
                </c:pt>
                <c:pt idx="73">
                  <c:v>0.35132408227490058</c:v>
                </c:pt>
                <c:pt idx="74">
                  <c:v>0.34763605859364682</c:v>
                </c:pt>
                <c:pt idx="75">
                  <c:v>0.34398547078927211</c:v>
                </c:pt>
                <c:pt idx="76">
                  <c:v>0.3403719413876386</c:v>
                </c:pt>
                <c:pt idx="77">
                  <c:v>0.33679509674252428</c:v>
                </c:pt>
                <c:pt idx="78">
                  <c:v>0.33325456699572031</c:v>
                </c:pt>
                <c:pt idx="79">
                  <c:v>0.32974998603759553</c:v>
                </c:pt>
                <c:pt idx="80">
                  <c:v>0.32628099146809308</c:v>
                </c:pt>
                <c:pt idx="81">
                  <c:v>0.32284722455819087</c:v>
                </c:pt>
                <c:pt idx="82">
                  <c:v>0.31944833021177621</c:v>
                </c:pt>
                <c:pt idx="83">
                  <c:v>0.31608395692796792</c:v>
                </c:pt>
                <c:pt idx="84">
                  <c:v>0.31275375676384909</c:v>
                </c:pt>
                <c:pt idx="85">
                  <c:v>0.30945738529762679</c:v>
                </c:pt>
                <c:pt idx="86">
                  <c:v>0.30619450159219996</c:v>
                </c:pt>
                <c:pt idx="87">
                  <c:v>0.3029647681591307</c:v>
                </c:pt>
                <c:pt idx="88">
                  <c:v>0.29976785092302599</c:v>
                </c:pt>
                <c:pt idx="89">
                  <c:v>0.29660341918630084</c:v>
                </c:pt>
                <c:pt idx="90">
                  <c:v>0.29347114559434345</c:v>
                </c:pt>
                <c:pt idx="91">
                  <c:v>0.29037070610105964</c:v>
                </c:pt>
                <c:pt idx="92">
                  <c:v>0.28730177993479666</c:v>
                </c:pt>
                <c:pt idx="93">
                  <c:v>0.28426404956464313</c:v>
                </c:pt>
                <c:pt idx="94">
                  <c:v>0.28125720066709842</c:v>
                </c:pt>
                <c:pt idx="95">
                  <c:v>0.2782809220931044</c:v>
                </c:pt>
                <c:pt idx="96">
                  <c:v>0.27533490583544024</c:v>
                </c:pt>
                <c:pt idx="97">
                  <c:v>0.27241884699646979</c:v>
                </c:pt>
                <c:pt idx="98">
                  <c:v>0.26953244375624313</c:v>
                </c:pt>
                <c:pt idx="99">
                  <c:v>0.2666753973409412</c:v>
                </c:pt>
                <c:pt idx="100">
                  <c:v>0.26384741199165906</c:v>
                </c:pt>
                <c:pt idx="101">
                  <c:v>0.26104819493353676</c:v>
                </c:pt>
                <c:pt idx="102">
                  <c:v>0.25827745634521238</c:v>
                </c:pt>
                <c:pt idx="103">
                  <c:v>0.25553490932861167</c:v>
                </c:pt>
                <c:pt idx="104">
                  <c:v>0.25282026987905581</c:v>
                </c:pt>
                <c:pt idx="105">
                  <c:v>0.25013325685569593</c:v>
                </c:pt>
                <c:pt idx="106">
                  <c:v>0.24747359195226182</c:v>
                </c:pt>
                <c:pt idx="107">
                  <c:v>0.24484099966812348</c:v>
                </c:pt>
                <c:pt idx="108">
                  <c:v>0.24223520727966016</c:v>
                </c:pt>
                <c:pt idx="109">
                  <c:v>0.23965594481193761</c:v>
                </c:pt>
                <c:pt idx="110">
                  <c:v>0.23710294501068491</c:v>
                </c:pt>
                <c:pt idx="111">
                  <c:v>0.23457594331457113</c:v>
                </c:pt>
                <c:pt idx="112">
                  <c:v>0.23207467782777322</c:v>
                </c:pt>
                <c:pt idx="113">
                  <c:v>0.2295988892928352</c:v>
                </c:pt>
                <c:pt idx="114">
                  <c:v>0.22714832106381905</c:v>
                </c:pt>
                <c:pt idx="115">
                  <c:v>0.22472271907973079</c:v>
                </c:pt>
                <c:pt idx="116">
                  <c:v>0.22232183183823545</c:v>
                </c:pt>
                <c:pt idx="117">
                  <c:v>0.21994541036964593</c:v>
                </c:pt>
                <c:pt idx="118">
                  <c:v>0.21759320821118439</c:v>
                </c:pt>
                <c:pt idx="119">
                  <c:v>0.2152649813815157</c:v>
                </c:pt>
                <c:pt idx="120">
                  <c:v>0.21296048835554696</c:v>
                </c:pt>
                <c:pt idx="121">
                  <c:v>0.21067949003949213</c:v>
                </c:pt>
                <c:pt idx="122">
                  <c:v>0.2084217497462002</c:v>
                </c:pt>
                <c:pt idx="123">
                  <c:v>0.20618703317073919</c:v>
                </c:pt>
                <c:pt idx="124">
                  <c:v>0.20397510836623312</c:v>
                </c:pt>
                <c:pt idx="125">
                  <c:v>0.20178574571995495</c:v>
                </c:pt>
                <c:pt idx="126">
                  <c:v>0.19961871792967173</c:v>
                </c:pt>
                <c:pt idx="127">
                  <c:v>0.19747379998022543</c:v>
                </c:pt>
                <c:pt idx="128">
                  <c:v>0.19535076912037111</c:v>
                </c:pt>
                <c:pt idx="129">
                  <c:v>0.19324940483984265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F2-428D-8C19-B9505DFC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wFGbackup'!$AI$1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wFGbackup'!$AI$2:$AI$132</c:f>
              <c:numCache>
                <c:formatCode>0.0000</c:formatCode>
                <c:ptCount val="131"/>
                <c:pt idx="0">
                  <c:v>1.2255289549321744</c:v>
                </c:pt>
                <c:pt idx="1">
                  <c:v>1.7130242606465671</c:v>
                </c:pt>
                <c:pt idx="2">
                  <c:v>1.874772306742901</c:v>
                </c:pt>
                <c:pt idx="3">
                  <c:v>1.9775329477923045</c:v>
                </c:pt>
                <c:pt idx="4">
                  <c:v>2.0205842842362456</c:v>
                </c:pt>
                <c:pt idx="5">
                  <c:v>2.2036611709753626</c:v>
                </c:pt>
                <c:pt idx="6">
                  <c:v>2.4253838397963401</c:v>
                </c:pt>
                <c:pt idx="7">
                  <c:v>1.7410670895693241</c:v>
                </c:pt>
                <c:pt idx="8">
                  <c:v>1.7952468476923431</c:v>
                </c:pt>
                <c:pt idx="9">
                  <c:v>1.4664339579263674</c:v>
                </c:pt>
                <c:pt idx="10">
                  <c:v>1.2806434105109092</c:v>
                </c:pt>
                <c:pt idx="11">
                  <c:v>1.474632879467624</c:v>
                </c:pt>
                <c:pt idx="12">
                  <c:v>1.1801713053081295</c:v>
                </c:pt>
                <c:pt idx="13">
                  <c:v>0.61843358251854441</c:v>
                </c:pt>
                <c:pt idx="14">
                  <c:v>0.79509861686485483</c:v>
                </c:pt>
                <c:pt idx="15">
                  <c:v>1.4559851739157774</c:v>
                </c:pt>
                <c:pt idx="16">
                  <c:v>2.4977097529098637</c:v>
                </c:pt>
                <c:pt idx="17">
                  <c:v>3.3211212569531439</c:v>
                </c:pt>
                <c:pt idx="18">
                  <c:v>1.2448687972240862</c:v>
                </c:pt>
                <c:pt idx="19">
                  <c:v>-1.2461563969214939E-2</c:v>
                </c:pt>
                <c:pt idx="20">
                  <c:v>-0.65812286612370396</c:v>
                </c:pt>
                <c:pt idx="21">
                  <c:v>-1.0681440456087623</c:v>
                </c:pt>
                <c:pt idx="22">
                  <c:v>-1.7211832041255613</c:v>
                </c:pt>
                <c:pt idx="23">
                  <c:v>-1.8595557815905361</c:v>
                </c:pt>
                <c:pt idx="24">
                  <c:v>-1.6475253369953422</c:v>
                </c:pt>
                <c:pt idx="25">
                  <c:v>-1.7993043479948796</c:v>
                </c:pt>
                <c:pt idx="26">
                  <c:v>-1.4777672913095521</c:v>
                </c:pt>
                <c:pt idx="27">
                  <c:v>-1.5712694238096625</c:v>
                </c:pt>
                <c:pt idx="28">
                  <c:v>-1.7629336502093729</c:v>
                </c:pt>
                <c:pt idx="29">
                  <c:v>-1.8609485282397831</c:v>
                </c:pt>
                <c:pt idx="30">
                  <c:v>-2.223701461831376</c:v>
                </c:pt>
                <c:pt idx="31">
                  <c:v>-2.3865055235167478</c:v>
                </c:pt>
                <c:pt idx="32">
                  <c:v>-2.6907478452885289</c:v>
                </c:pt>
                <c:pt idx="33">
                  <c:v>-2.7574532474076072</c:v>
                </c:pt>
                <c:pt idx="34">
                  <c:v>-2.6857492053416721</c:v>
                </c:pt>
                <c:pt idx="35">
                  <c:v>-3.1571230413734876</c:v>
                </c:pt>
                <c:pt idx="36">
                  <c:v>-3.4820737769473391</c:v>
                </c:pt>
                <c:pt idx="37">
                  <c:v>-3.5169267869077139</c:v>
                </c:pt>
                <c:pt idx="38">
                  <c:v>-3.6186138407450859</c:v>
                </c:pt>
                <c:pt idx="39">
                  <c:v>-3.2942924307769985</c:v>
                </c:pt>
                <c:pt idx="40">
                  <c:v>-3.1142074684244019</c:v>
                </c:pt>
                <c:pt idx="41">
                  <c:v>-3.2745154826029146</c:v>
                </c:pt>
                <c:pt idx="42">
                  <c:v>-3.0318333720165414</c:v>
                </c:pt>
                <c:pt idx="43">
                  <c:v>-3.1192497247362239</c:v>
                </c:pt>
                <c:pt idx="44">
                  <c:v>-3.0021304861184079</c:v>
                </c:pt>
                <c:pt idx="45">
                  <c:v>-3.0193856759409434</c:v>
                </c:pt>
                <c:pt idx="46">
                  <c:v>-3.0254151255360973</c:v>
                </c:pt>
                <c:pt idx="47">
                  <c:v>-3.026446287268032</c:v>
                </c:pt>
                <c:pt idx="48">
                  <c:v>-2.9199904234218979</c:v>
                </c:pt>
                <c:pt idx="49">
                  <c:v>-3.2161808549817925</c:v>
                </c:pt>
                <c:pt idx="50">
                  <c:v>-3.4593046714255795</c:v>
                </c:pt>
                <c:pt idx="51">
                  <c:v>-3.436586768484891</c:v>
                </c:pt>
                <c:pt idx="52">
                  <c:v>-1.7952115612241677</c:v>
                </c:pt>
                <c:pt idx="53">
                  <c:v>-0.59581213536261268</c:v>
                </c:pt>
                <c:pt idx="54">
                  <c:v>0.28601065063453568</c:v>
                </c:pt>
                <c:pt idx="55">
                  <c:v>-0.43693053441544749</c:v>
                </c:pt>
                <c:pt idx="56">
                  <c:v>-0.3492638710805257</c:v>
                </c:pt>
                <c:pt idx="57">
                  <c:v>0.11271024030086685</c:v>
                </c:pt>
                <c:pt idx="58">
                  <c:v>0.27973044786008283</c:v>
                </c:pt>
                <c:pt idx="59">
                  <c:v>0.21290769741937396</c:v>
                </c:pt>
                <c:pt idx="60">
                  <c:v>0.62733870966627958</c:v>
                </c:pt>
                <c:pt idx="61">
                  <c:v>1.4097456770013586</c:v>
                </c:pt>
                <c:pt idx="62">
                  <c:v>1.9060535563536849</c:v>
                </c:pt>
                <c:pt idx="63">
                  <c:v>2.3408376621445499</c:v>
                </c:pt>
                <c:pt idx="64">
                  <c:v>2.5797502507820753</c:v>
                </c:pt>
                <c:pt idx="65">
                  <c:v>2.9424145498093575</c:v>
                </c:pt>
                <c:pt idx="66">
                  <c:v>3.2943891160333898</c:v>
                </c:pt>
                <c:pt idx="67">
                  <c:v>3.3500396875721825</c:v>
                </c:pt>
                <c:pt idx="68">
                  <c:v>3.4148466845981686</c:v>
                </c:pt>
                <c:pt idx="69">
                  <c:v>3.4735585865321168</c:v>
                </c:pt>
                <c:pt idx="70">
                  <c:v>3.4129074213323229</c:v>
                </c:pt>
                <c:pt idx="71">
                  <c:v>3.3553980541437682</c:v>
                </c:pt>
                <c:pt idx="72">
                  <c:v>3.3007919717630614</c:v>
                </c:pt>
                <c:pt idx="73">
                  <c:v>3.2488694260688873</c:v>
                </c:pt>
                <c:pt idx="74">
                  <c:v>3.1994270917629821</c:v>
                </c:pt>
                <c:pt idx="75">
                  <c:v>3.1522761662037193</c:v>
                </c:pt>
                <c:pt idx="76">
                  <c:v>3.1072408420548241</c:v>
                </c:pt>
                <c:pt idx="77">
                  <c:v>3.0641570878271081</c:v>
                </c:pt>
                <c:pt idx="78">
                  <c:v>3.0228716774727888</c:v>
                </c:pt>
                <c:pt idx="79">
                  <c:v>2.983241417121544</c:v>
                </c:pt>
                <c:pt idx="80">
                  <c:v>2.9451325242091775</c:v>
                </c:pt>
                <c:pt idx="81">
                  <c:v>2.9084201212328593</c:v>
                </c:pt>
                <c:pt idx="82">
                  <c:v>2.8729878129085704</c:v>
                </c:pt>
                <c:pt idx="83">
                  <c:v>2.8387273214575353</c:v>
                </c:pt>
                <c:pt idx="84">
                  <c:v>2.805538160032707</c:v>
                </c:pt>
                <c:pt idx="85">
                  <c:v>2.7733273288957481</c:v>
                </c:pt>
                <c:pt idx="86">
                  <c:v>2.7420090228840412</c:v>
                </c:pt>
                <c:pt idx="87">
                  <c:v>2.7115043420043583</c:v>
                </c:pt>
                <c:pt idx="88">
                  <c:v>2.6817409997075603</c:v>
                </c:pt>
                <c:pt idx="89">
                  <c:v>2.6526530255955247</c:v>
                </c:pt>
                <c:pt idx="90">
                  <c:v>2.6241804610484127</c:v>
                </c:pt>
                <c:pt idx="91">
                  <c:v>2.5962690475980965</c:v>
                </c:pt>
                <c:pt idx="92">
                  <c:v>2.568869908869297</c:v>
                </c:pt>
                <c:pt idx="93">
                  <c:v>2.5419392276176955</c:v>
                </c:pt>
                <c:pt idx="94">
                  <c:v>2.5154379198620598</c:v>
                </c:pt>
                <c:pt idx="95">
                  <c:v>2.4893313083794499</c:v>
                </c:pt>
                <c:pt idx="96">
                  <c:v>2.4635887979482418</c:v>
                </c:pt>
                <c:pt idx="97">
                  <c:v>2.4381835547144806</c:v>
                </c:pt>
                <c:pt idx="98">
                  <c:v>2.4130921919557822</c:v>
                </c:pt>
                <c:pt idx="99">
                  <c:v>2.3882944643446344</c:v>
                </c:pt>
                <c:pt idx="100">
                  <c:v>2.3637729725931953</c:v>
                </c:pt>
                <c:pt idx="101">
                  <c:v>2.3395128801112932</c:v>
                </c:pt>
                <c:pt idx="102">
                  <c:v>2.3155016430412543</c:v>
                </c:pt>
                <c:pt idx="103">
                  <c:v>2.291728754761265</c:v>
                </c:pt>
                <c:pt idx="104">
                  <c:v>2.2681855056801909</c:v>
                </c:pt>
                <c:pt idx="105">
                  <c:v>2.2448647588890411</c:v>
                </c:pt>
                <c:pt idx="106">
                  <c:v>2.2217607419932017</c:v>
                </c:pt>
                <c:pt idx="107">
                  <c:v>2.1988688552275426</c:v>
                </c:pt>
                <c:pt idx="108">
                  <c:v>2.1761854957573679</c:v>
                </c:pt>
                <c:pt idx="109">
                  <c:v>2.1537078978920818</c:v>
                </c:pt>
                <c:pt idx="110">
                  <c:v>2.1314339887866343</c:v>
                </c:pt>
                <c:pt idx="111">
                  <c:v>2.1093622590779031</c:v>
                </c:pt>
                <c:pt idx="112">
                  <c:v>2.0874916477979011</c:v>
                </c:pt>
                <c:pt idx="113">
                  <c:v>2.0658214408230222</c:v>
                </c:pt>
                <c:pt idx="114">
                  <c:v>2.0443511820554892</c:v>
                </c:pt>
                <c:pt idx="115">
                  <c:v>2.0230805964897796</c:v>
                </c:pt>
                <c:pt idx="116">
                  <c:v>2.0020095242897775</c:v>
                </c:pt>
                <c:pt idx="117">
                  <c:v>1.9811378649907152</c:v>
                </c:pt>
                <c:pt idx="118">
                  <c:v>1.9604655309418939</c:v>
                </c:pt>
                <c:pt idx="119">
                  <c:v>1.9399924091187575</c:v>
                </c:pt>
                <c:pt idx="120">
                  <c:v>1.9197183304561907</c:v>
                </c:pt>
                <c:pt idx="121">
                  <c:v>1.8996430458854103</c:v>
                </c:pt>
                <c:pt idx="122">
                  <c:v>1.879766208293856</c:v>
                </c:pt>
                <c:pt idx="123">
                  <c:v>1.8600873596702381</c:v>
                </c:pt>
                <c:pt idx="124">
                  <c:v>1.8406059227420568</c:v>
                </c:pt>
                <c:pt idx="125">
                  <c:v>1.8213211964619342</c:v>
                </c:pt>
                <c:pt idx="126">
                  <c:v>1.8022323547484878</c:v>
                </c:pt>
                <c:pt idx="127">
                  <c:v>1.7833384479378735</c:v>
                </c:pt>
                <c:pt idx="128">
                  <c:v>1.7646384064525298</c:v>
                </c:pt>
                <c:pt idx="129">
                  <c:v>1.7461310462421857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F2-428D-8C19-B9505DFC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EA_output_wFG!$AH$1</c:f>
              <c:strCache>
                <c:ptCount val="1"/>
                <c:pt idx="0">
                  <c:v>DSGE (dev from trend)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EA_output_wFG!$AH$2:$AH$132</c:f>
              <c:numCache>
                <c:formatCode>General</c:formatCode>
                <c:ptCount val="131"/>
                <c:pt idx="0">
                  <c:v>2.5370476183408797</c:v>
                </c:pt>
                <c:pt idx="1">
                  <c:v>2.9441562484023107</c:v>
                </c:pt>
                <c:pt idx="2">
                  <c:v>3.2309608112508847</c:v>
                </c:pt>
                <c:pt idx="3">
                  <c:v>3.3947657179680624</c:v>
                </c:pt>
                <c:pt idx="4">
                  <c:v>3.5524214614260927</c:v>
                </c:pt>
                <c:pt idx="5">
                  <c:v>3.244277043788053</c:v>
                </c:pt>
                <c:pt idx="6">
                  <c:v>2.7093945749062831</c:v>
                </c:pt>
                <c:pt idx="7">
                  <c:v>1.6909666027893602</c:v>
                </c:pt>
                <c:pt idx="8">
                  <c:v>-0.15853173756181427</c:v>
                </c:pt>
                <c:pt idx="9">
                  <c:v>-1.0562526200311377</c:v>
                </c:pt>
                <c:pt idx="10">
                  <c:v>-1.2531771804200558</c:v>
                </c:pt>
                <c:pt idx="11">
                  <c:v>-1.4412229115102688</c:v>
                </c:pt>
                <c:pt idx="12">
                  <c:v>-1.0987828154692281</c:v>
                </c:pt>
                <c:pt idx="13">
                  <c:v>-1.0419642385824259</c:v>
                </c:pt>
                <c:pt idx="14">
                  <c:v>-1.116379427483686</c:v>
                </c:pt>
                <c:pt idx="15">
                  <c:v>-1.1181697765810021</c:v>
                </c:pt>
                <c:pt idx="16">
                  <c:v>-0.51914077058074959</c:v>
                </c:pt>
                <c:pt idx="17">
                  <c:v>-0.87840683246571771</c:v>
                </c:pt>
                <c:pt idx="18">
                  <c:v>-1.1858015041417884</c:v>
                </c:pt>
                <c:pt idx="19">
                  <c:v>-1.658651228369755</c:v>
                </c:pt>
                <c:pt idx="20">
                  <c:v>-1.9994664697838704</c:v>
                </c:pt>
                <c:pt idx="21">
                  <c:v>-2.6067197618208571</c:v>
                </c:pt>
                <c:pt idx="22">
                  <c:v>-2.9758160365885518</c:v>
                </c:pt>
                <c:pt idx="23">
                  <c:v>-3.5270747310014432</c:v>
                </c:pt>
                <c:pt idx="24">
                  <c:v>-4.0337044381371188</c:v>
                </c:pt>
                <c:pt idx="25">
                  <c:v>-3.9016055640000653</c:v>
                </c:pt>
                <c:pt idx="26">
                  <c:v>-3.8650004073198874</c:v>
                </c:pt>
                <c:pt idx="27">
                  <c:v>-3.5387088158407716</c:v>
                </c:pt>
                <c:pt idx="28">
                  <c:v>-3.8740453592427571</c:v>
                </c:pt>
                <c:pt idx="29">
                  <c:v>-3.8890568256478604</c:v>
                </c:pt>
                <c:pt idx="30">
                  <c:v>-3.7565366992532159</c:v>
                </c:pt>
                <c:pt idx="31">
                  <c:v>-3.483009706979761</c:v>
                </c:pt>
                <c:pt idx="32">
                  <c:v>-3.9097851694917569</c:v>
                </c:pt>
                <c:pt idx="33">
                  <c:v>-3.5093095623958641</c:v>
                </c:pt>
                <c:pt idx="34">
                  <c:v>-3.1585586952419948</c:v>
                </c:pt>
                <c:pt idx="35">
                  <c:v>-3.0779332219385722</c:v>
                </c:pt>
                <c:pt idx="36">
                  <c:v>-2.3875339501074331</c:v>
                </c:pt>
                <c:pt idx="37">
                  <c:v>-2.1764145387216614</c:v>
                </c:pt>
                <c:pt idx="38">
                  <c:v>-2.1386877866043221</c:v>
                </c:pt>
                <c:pt idx="39">
                  <c:v>-1.9419450320908336</c:v>
                </c:pt>
                <c:pt idx="40">
                  <c:v>-1.435611036165648</c:v>
                </c:pt>
                <c:pt idx="41">
                  <c:v>-1.048732560113363</c:v>
                </c:pt>
                <c:pt idx="42">
                  <c:v>-0.76335711635574555</c:v>
                </c:pt>
                <c:pt idx="43">
                  <c:v>-0.19696166745936239</c:v>
                </c:pt>
                <c:pt idx="44">
                  <c:v>-0.14556650795803172</c:v>
                </c:pt>
                <c:pt idx="45">
                  <c:v>0.75356963637963936</c:v>
                </c:pt>
                <c:pt idx="46">
                  <c:v>0.88959439144052155</c:v>
                </c:pt>
                <c:pt idx="47">
                  <c:v>1.1241997546960452</c:v>
                </c:pt>
                <c:pt idx="48">
                  <c:v>1.7313076869105934</c:v>
                </c:pt>
                <c:pt idx="49">
                  <c:v>1.3662713485709137</c:v>
                </c:pt>
                <c:pt idx="50">
                  <c:v>1.6928120381314802</c:v>
                </c:pt>
                <c:pt idx="51">
                  <c:v>1.4308749070615665</c:v>
                </c:pt>
                <c:pt idx="52">
                  <c:v>-5.3681557630744337E-2</c:v>
                </c:pt>
                <c:pt idx="53">
                  <c:v>-2.1946638952625879</c:v>
                </c:pt>
                <c:pt idx="54">
                  <c:v>-4.2395092177373552</c:v>
                </c:pt>
                <c:pt idx="55">
                  <c:v>-4.6352751514121913</c:v>
                </c:pt>
                <c:pt idx="56">
                  <c:v>-4.4390280831061872</c:v>
                </c:pt>
                <c:pt idx="57">
                  <c:v>-1.4123018321171816</c:v>
                </c:pt>
                <c:pt idx="58">
                  <c:v>-9.6197380523339149E-2</c:v>
                </c:pt>
                <c:pt idx="59">
                  <c:v>0.51319692685878593</c:v>
                </c:pt>
                <c:pt idx="60">
                  <c:v>1.2874629426706807</c:v>
                </c:pt>
                <c:pt idx="61">
                  <c:v>1.4362365400841668</c:v>
                </c:pt>
                <c:pt idx="62">
                  <c:v>1.4741884919415877</c:v>
                </c:pt>
                <c:pt idx="63">
                  <c:v>1.728054473586436</c:v>
                </c:pt>
                <c:pt idx="64">
                  <c:v>2.3655253672444037</c:v>
                </c:pt>
                <c:pt idx="65">
                  <c:v>2.3063758605140094</c:v>
                </c:pt>
                <c:pt idx="66">
                  <c:v>2.5404962134685309</c:v>
                </c:pt>
                <c:pt idx="67">
                  <c:v>2.4753677752530194</c:v>
                </c:pt>
                <c:pt idx="68">
                  <c:v>2.6189594663774685</c:v>
                </c:pt>
                <c:pt idx="69">
                  <c:v>2.4857636843032918</c:v>
                </c:pt>
                <c:pt idx="70">
                  <c:v>2.240765907357547</c:v>
                </c:pt>
                <c:pt idx="71">
                  <c:v>2.080961732929401</c:v>
                </c:pt>
                <c:pt idx="72">
                  <c:v>1.9658366324976999</c:v>
                </c:pt>
                <c:pt idx="73">
                  <c:v>1.872160456108471</c:v>
                </c:pt>
                <c:pt idx="74">
                  <c:v>1.7894952565053366</c:v>
                </c:pt>
                <c:pt idx="75">
                  <c:v>1.713800942926845</c:v>
                </c:pt>
                <c:pt idx="76">
                  <c:v>1.6448429362868922</c:v>
                </c:pt>
                <c:pt idx="77">
                  <c:v>1.582460228198066</c:v>
                </c:pt>
                <c:pt idx="78">
                  <c:v>1.5263317922502697</c:v>
                </c:pt>
                <c:pt idx="79">
                  <c:v>1.4760195819804824</c:v>
                </c:pt>
                <c:pt idx="80">
                  <c:v>1.4310419395690399</c:v>
                </c:pt>
                <c:pt idx="81">
                  <c:v>1.3909230664616139</c:v>
                </c:pt>
                <c:pt idx="82">
                  <c:v>1.3552174562963764</c:v>
                </c:pt>
                <c:pt idx="83">
                  <c:v>1.323518273785977</c:v>
                </c:pt>
                <c:pt idx="84">
                  <c:v>1.2954574199475903</c:v>
                </c:pt>
                <c:pt idx="85">
                  <c:v>1.270702092141379</c:v>
                </c:pt>
                <c:pt idx="86">
                  <c:v>1.2489503814717793</c:v>
                </c:pt>
                <c:pt idx="87">
                  <c:v>1.2299270739893551</c:v>
                </c:pt>
                <c:pt idx="88">
                  <c:v>1.2133800857659462</c:v>
                </c:pt>
                <c:pt idx="89">
                  <c:v>1.1990776068460729</c:v>
                </c:pt>
                <c:pt idx="90">
                  <c:v>1.1868058791219855</c:v>
                </c:pt>
                <c:pt idx="91">
                  <c:v>1.1763674851218635</c:v>
                </c:pt>
                <c:pt idx="92">
                  <c:v>1.1675800230104674</c:v>
                </c:pt>
                <c:pt idx="93">
                  <c:v>1.16027505973641</c:v>
                </c:pt>
                <c:pt idx="94">
                  <c:v>1.1542972759154715</c:v>
                </c:pt>
                <c:pt idx="95">
                  <c:v>1.1495037369075352</c:v>
                </c:pt>
                <c:pt idx="96">
                  <c:v>1.1457632424603954</c:v>
                </c:pt>
                <c:pt idx="97">
                  <c:v>1.142955721761906</c:v>
                </c:pt>
                <c:pt idx="98">
                  <c:v>1.1409716519733255</c:v>
                </c:pt>
                <c:pt idx="99">
                  <c:v>1.139711486774134</c:v>
                </c:pt>
                <c:pt idx="100">
                  <c:v>1.1390850876377439</c:v>
                </c:pt>
                <c:pt idx="101">
                  <c:v>1.139011154946763</c:v>
                </c:pt>
                <c:pt idx="102">
                  <c:v>1.1394166590491288</c:v>
                </c:pt>
                <c:pt idx="103">
                  <c:v>1.1402362732827402</c:v>
                </c:pt>
                <c:pt idx="104">
                  <c:v>1.1414118121246357</c:v>
                </c:pt>
                <c:pt idx="105">
                  <c:v>1.1428916781635845</c:v>
                </c:pt>
                <c:pt idx="106">
                  <c:v>1.1446303217183225</c:v>
                </c:pt>
                <c:pt idx="107">
                  <c:v>1.1465877167579528</c:v>
                </c:pt>
                <c:pt idx="108">
                  <c:v>1.1487288564241442</c:v>
                </c:pt>
                <c:pt idx="109">
                  <c:v>1.1510232709829982</c:v>
                </c:pt>
                <c:pt idx="110">
                  <c:v>1.1534445705037566</c:v>
                </c:pt>
                <c:pt idx="111">
                  <c:v>1.1559700140124356</c:v>
                </c:pt>
                <c:pt idx="112">
                  <c:v>1.1585801063310175</c:v>
                </c:pt>
                <c:pt idx="113">
                  <c:v>1.1612582233068185</c:v>
                </c:pt>
                <c:pt idx="114">
                  <c:v>1.1639902656748617</c:v>
                </c:pt>
                <c:pt idx="115">
                  <c:v>1.16676434138693</c:v>
                </c:pt>
                <c:pt idx="116">
                  <c:v>1.1695704758869017</c:v>
                </c:pt>
                <c:pt idx="117">
                  <c:v>1.1724003495148949</c:v>
                </c:pt>
                <c:pt idx="118">
                  <c:v>1.1752470609802632</c:v>
                </c:pt>
                <c:pt idx="119">
                  <c:v>1.1781049156522769</c:v>
                </c:pt>
                <c:pt idx="120">
                  <c:v>1.1809692372746703</c:v>
                </c:pt>
                <c:pt idx="121">
                  <c:v>1.1838362016102693</c:v>
                </c:pt>
                <c:pt idx="122">
                  <c:v>1.1867026904598426</c:v>
                </c:pt>
                <c:pt idx="123">
                  <c:v>1.189566164471449</c:v>
                </c:pt>
                <c:pt idx="124">
                  <c:v>1.1924245531563091</c:v>
                </c:pt>
                <c:pt idx="125">
                  <c:v>1.195276160551046</c:v>
                </c:pt>
                <c:pt idx="126">
                  <c:v>1.1981195850098079</c:v>
                </c:pt>
                <c:pt idx="127">
                  <c:v>1.2009536516686765</c:v>
                </c:pt>
                <c:pt idx="128">
                  <c:v>1.2037773561957277</c:v>
                </c:pt>
                <c:pt idx="129">
                  <c:v>1.2065898185199622</c:v>
                </c:pt>
                <c:pt idx="130">
                  <c:v>9.9957821751132117E-2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E39-4DF3-A5C1-C8947ED24ED4}"/>
            </c:ext>
          </c:extLst>
        </c:ser>
        <c:ser>
          <c:idx val="1"/>
          <c:order val="1"/>
          <c:tx>
            <c:strRef>
              <c:f>EA_output_wFG!$AI$1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EA_output_wFG!$AI$2:$AI$132</c:f>
              <c:numCache>
                <c:formatCode>General</c:formatCode>
                <c:ptCount val="131"/>
                <c:pt idx="0">
                  <c:v>1.7825302067942217</c:v>
                </c:pt>
                <c:pt idx="1">
                  <c:v>2.0935409001438305</c:v>
                </c:pt>
                <c:pt idx="2">
                  <c:v>2.4705596462930588</c:v>
                </c:pt>
                <c:pt idx="3">
                  <c:v>2.5797240709912366</c:v>
                </c:pt>
                <c:pt idx="4">
                  <c:v>2.5814636252034076</c:v>
                </c:pt>
                <c:pt idx="5">
                  <c:v>2.503650650249241</c:v>
                </c:pt>
                <c:pt idx="6">
                  <c:v>2.2597998813430351</c:v>
                </c:pt>
                <c:pt idx="7">
                  <c:v>1.3217102928036588</c:v>
                </c:pt>
                <c:pt idx="8">
                  <c:v>-0.56206039892936144</c:v>
                </c:pt>
                <c:pt idx="9">
                  <c:v>-1.4349201439163266</c:v>
                </c:pt>
                <c:pt idx="10">
                  <c:v>-1.5899966809142356</c:v>
                </c:pt>
                <c:pt idx="11">
                  <c:v>-1.5909197859861424</c:v>
                </c:pt>
                <c:pt idx="12">
                  <c:v>-1.3625313921380191</c:v>
                </c:pt>
                <c:pt idx="13">
                  <c:v>-1.3719179481868584</c:v>
                </c:pt>
                <c:pt idx="14">
                  <c:v>-1.3151128901510809</c:v>
                </c:pt>
                <c:pt idx="15">
                  <c:v>-1.1618287775854101</c:v>
                </c:pt>
                <c:pt idx="16">
                  <c:v>-0.47601026057192719</c:v>
                </c:pt>
                <c:pt idx="17">
                  <c:v>-0.48599492273048417</c:v>
                </c:pt>
                <c:pt idx="18">
                  <c:v>-0.77311285944938324</c:v>
                </c:pt>
                <c:pt idx="19">
                  <c:v>-1.3211299185055503</c:v>
                </c:pt>
                <c:pt idx="20">
                  <c:v>-1.7022872882064382</c:v>
                </c:pt>
                <c:pt idx="21">
                  <c:v>-2.0940117960198639</c:v>
                </c:pt>
                <c:pt idx="22">
                  <c:v>-2.2770475045705392</c:v>
                </c:pt>
                <c:pt idx="23">
                  <c:v>-2.5330978674672093</c:v>
                </c:pt>
                <c:pt idx="24">
                  <c:v>-2.5810974077724231</c:v>
                </c:pt>
                <c:pt idx="25">
                  <c:v>-2.3343025378250521</c:v>
                </c:pt>
                <c:pt idx="26">
                  <c:v>-2.2277855897928838</c:v>
                </c:pt>
                <c:pt idx="27">
                  <c:v>-1.8226628553132171</c:v>
                </c:pt>
                <c:pt idx="28">
                  <c:v>-1.8172353584827248</c:v>
                </c:pt>
                <c:pt idx="29">
                  <c:v>-1.6311501683934528</c:v>
                </c:pt>
                <c:pt idx="30">
                  <c:v>-1.6038000171968365</c:v>
                </c:pt>
                <c:pt idx="31">
                  <c:v>-1.3290835947283783</c:v>
                </c:pt>
                <c:pt idx="32">
                  <c:v>-1.5354146526181807</c:v>
                </c:pt>
                <c:pt idx="33">
                  <c:v>-1.3942210175161205</c:v>
                </c:pt>
                <c:pt idx="34">
                  <c:v>-1.0168216641417391</c:v>
                </c:pt>
                <c:pt idx="35">
                  <c:v>-1.0887500272139001</c:v>
                </c:pt>
                <c:pt idx="36">
                  <c:v>-0.61577844666156112</c:v>
                </c:pt>
                <c:pt idx="37">
                  <c:v>-0.58270796407239223</c:v>
                </c:pt>
                <c:pt idx="38">
                  <c:v>-0.68893125707074532</c:v>
                </c:pt>
                <c:pt idx="39">
                  <c:v>-0.70552147923515052</c:v>
                </c:pt>
                <c:pt idx="40">
                  <c:v>-0.41545255508586992</c:v>
                </c:pt>
                <c:pt idx="41">
                  <c:v>-0.23634405620334104</c:v>
                </c:pt>
                <c:pt idx="42">
                  <c:v>5.1923082537995657E-2</c:v>
                </c:pt>
                <c:pt idx="43">
                  <c:v>0.37519344976713465</c:v>
                </c:pt>
                <c:pt idx="44">
                  <c:v>0.1494220795269468</c:v>
                </c:pt>
                <c:pt idx="45">
                  <c:v>0.68393266176301049</c:v>
                </c:pt>
                <c:pt idx="46">
                  <c:v>0.61263087359610147</c:v>
                </c:pt>
                <c:pt idx="47">
                  <c:v>0.61945282435476878</c:v>
                </c:pt>
                <c:pt idx="48">
                  <c:v>1.1194334591966644</c:v>
                </c:pt>
                <c:pt idx="49">
                  <c:v>0.57103171821723064</c:v>
                </c:pt>
                <c:pt idx="50">
                  <c:v>0.86921017631777509</c:v>
                </c:pt>
                <c:pt idx="51">
                  <c:v>0.56119749568022625</c:v>
                </c:pt>
                <c:pt idx="52">
                  <c:v>-0.26755146120698314</c:v>
                </c:pt>
                <c:pt idx="53">
                  <c:v>-1.4126640216984938</c:v>
                </c:pt>
                <c:pt idx="54">
                  <c:v>-2.1808990521397389</c:v>
                </c:pt>
                <c:pt idx="55">
                  <c:v>-1.5369321041466182</c:v>
                </c:pt>
                <c:pt idx="56">
                  <c:v>-1.1223325107843132</c:v>
                </c:pt>
                <c:pt idx="57">
                  <c:v>0.28605137748625697</c:v>
                </c:pt>
                <c:pt idx="58">
                  <c:v>0.30125647104554687</c:v>
                </c:pt>
                <c:pt idx="59">
                  <c:v>0.55880417261524051</c:v>
                </c:pt>
                <c:pt idx="60">
                  <c:v>0.86286947938470249</c:v>
                </c:pt>
                <c:pt idx="61">
                  <c:v>0.70699593682939654</c:v>
                </c:pt>
                <c:pt idx="62">
                  <c:v>0.73097179986131344</c:v>
                </c:pt>
                <c:pt idx="63">
                  <c:v>1.4852791797509879</c:v>
                </c:pt>
                <c:pt idx="64">
                  <c:v>2.2573893869877799</c:v>
                </c:pt>
                <c:pt idx="65">
                  <c:v>2.3217417015071797</c:v>
                </c:pt>
                <c:pt idx="66">
                  <c:v>2.6482342053504313</c:v>
                </c:pt>
                <c:pt idx="67">
                  <c:v>2.8130670983238106</c:v>
                </c:pt>
                <c:pt idx="68">
                  <c:v>2.8243060446339481</c:v>
                </c:pt>
                <c:pt idx="69">
                  <c:v>2.7825525311294896</c:v>
                </c:pt>
                <c:pt idx="70">
                  <c:v>2.5312678353029425</c:v>
                </c:pt>
                <c:pt idx="71">
                  <c:v>2.3266653131819903</c:v>
                </c:pt>
                <c:pt idx="72">
                  <c:v>2.1602257600048769</c:v>
                </c:pt>
                <c:pt idx="73">
                  <c:v>2.0224227205007095</c:v>
                </c:pt>
                <c:pt idx="74">
                  <c:v>1.9060556861876814</c:v>
                </c:pt>
                <c:pt idx="75">
                  <c:v>1.8061911333032517</c:v>
                </c:pt>
                <c:pt idx="76">
                  <c:v>1.7194889605746158</c:v>
                </c:pt>
                <c:pt idx="77">
                  <c:v>1.6436270636221277</c:v>
                </c:pt>
                <c:pt idx="78">
                  <c:v>1.5769213225329122</c:v>
                </c:pt>
                <c:pt idx="79">
                  <c:v>1.5180951089338193</c:v>
                </c:pt>
                <c:pt idx="80">
                  <c:v>1.466142288376405</c:v>
                </c:pt>
                <c:pt idx="81">
                  <c:v>1.4202445080833836</c:v>
                </c:pt>
                <c:pt idx="82">
                  <c:v>1.3797193976317221</c:v>
                </c:pt>
                <c:pt idx="83">
                  <c:v>1.343986631491926</c:v>
                </c:pt>
                <c:pt idx="84">
                  <c:v>1.3125447078461669</c:v>
                </c:pt>
                <c:pt idx="85">
                  <c:v>1.2849544849082724</c:v>
                </c:pt>
                <c:pt idx="86">
                  <c:v>1.2608271995164897</c:v>
                </c:pt>
                <c:pt idx="87">
                  <c:v>1.2398155880551933</c:v>
                </c:pt>
                <c:pt idx="88">
                  <c:v>1.2216072211220117</c:v>
                </c:pt>
                <c:pt idx="89">
                  <c:v>1.2059194476878263</c:v>
                </c:pt>
                <c:pt idx="90">
                  <c:v>1.1924955202458167</c:v>
                </c:pt>
                <c:pt idx="91">
                  <c:v>1.1811015885653109</c:v>
                </c:pt>
                <c:pt idx="92">
                  <c:v>1.1715243308305598</c:v>
                </c:pt>
                <c:pt idx="93">
                  <c:v>1.1635690500317613</c:v>
                </c:pt>
                <c:pt idx="94">
                  <c:v>1.1570581076041182</c:v>
                </c:pt>
                <c:pt idx="95">
                  <c:v>1.1518295997183619</c:v>
                </c:pt>
                <c:pt idx="96">
                  <c:v>1.1477362070491279</c:v>
                </c:pt>
                <c:pt idx="97">
                  <c:v>1.144644168180236</c:v>
                </c:pt>
                <c:pt idx="98">
                  <c:v>1.1424323414336444</c:v>
                </c:pt>
                <c:pt idx="99">
                  <c:v>1.1409913308844963</c:v>
                </c:pt>
                <c:pt idx="100">
                  <c:v>1.1402226604621002</c:v>
                </c:pt>
                <c:pt idx="101">
                  <c:v>1.1400379859750081</c:v>
                </c:pt>
                <c:pt idx="102">
                  <c:v>1.1403583391432441</c:v>
                </c:pt>
                <c:pt idx="103">
                  <c:v>1.1411134006689474</c:v>
                </c:pt>
                <c:pt idx="104">
                  <c:v>1.1422408013436682</c:v>
                </c:pt>
                <c:pt idx="105">
                  <c:v>1.1436854514236052</c:v>
                </c:pt>
                <c:pt idx="106">
                  <c:v>1.1453988991966504</c:v>
                </c:pt>
                <c:pt idx="107">
                  <c:v>1.1473387199694667</c:v>
                </c:pt>
                <c:pt idx="108">
                  <c:v>1.1494679367345382</c:v>
                </c:pt>
                <c:pt idx="109">
                  <c:v>1.1517544736270184</c:v>
                </c:pt>
                <c:pt idx="110">
                  <c:v>1.1541706430170822</c:v>
                </c:pt>
                <c:pt idx="111">
                  <c:v>1.1566926667556792</c:v>
                </c:pt>
                <c:pt idx="112">
                  <c:v>1.1593002317381851</c:v>
                </c:pt>
                <c:pt idx="113">
                  <c:v>1.1619760795978484</c:v>
                </c:pt>
                <c:pt idx="114">
                  <c:v>1.1647056300073693</c:v>
                </c:pt>
                <c:pt idx="115">
                  <c:v>1.1674766367653016</c:v>
                </c:pt>
                <c:pt idx="116">
                  <c:v>1.170278875580343</c:v>
                </c:pt>
                <c:pt idx="117">
                  <c:v>1.17310386224587</c:v>
                </c:pt>
                <c:pt idx="118">
                  <c:v>1.1759445997193629</c:v>
                </c:pt>
                <c:pt idx="119">
                  <c:v>1.1787953524853225</c:v>
                </c:pt>
                <c:pt idx="120">
                  <c:v>1.1816514464848138</c:v>
                </c:pt>
                <c:pt idx="121">
                  <c:v>1.1845090928353892</c:v>
                </c:pt>
                <c:pt idx="122">
                  <c:v>1.1873652335381004</c:v>
                </c:pt>
                <c:pt idx="123">
                  <c:v>1.1902174073708427</c:v>
                </c:pt>
                <c:pt idx="124">
                  <c:v>1.1930636341935168</c:v>
                </c:pt>
                <c:pt idx="125">
                  <c:v>1.1959023159374853</c:v>
                </c:pt>
                <c:pt idx="126">
                  <c:v>1.1987321526158234</c:v>
                </c:pt>
                <c:pt idx="127">
                  <c:v>1.2015520717676749</c:v>
                </c:pt>
                <c:pt idx="128">
                  <c:v>1.2043611698368399</c:v>
                </c:pt>
                <c:pt idx="129">
                  <c:v>1.2071586640785918</c:v>
                </c:pt>
                <c:pt idx="130">
                  <c:v>0.10408932457953181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E39-4DF3-A5C1-C8947ED24ED4}"/>
            </c:ext>
          </c:extLst>
        </c:ser>
        <c:ser>
          <c:idx val="2"/>
          <c:order val="2"/>
          <c:tx>
            <c:strRef>
              <c:f>EA_output_wFG!$AK$1</c:f>
              <c:strCache>
                <c:ptCount val="1"/>
                <c:pt idx="0">
                  <c:v>HLW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EA_output_wFG!$AK$2:$AK$75</c:f>
              <c:numCache>
                <c:formatCode>General</c:formatCode>
                <c:ptCount val="74"/>
                <c:pt idx="0">
                  <c:v>1.1661531999999999</c:v>
                </c:pt>
                <c:pt idx="1">
                  <c:v>0.63073330000000005</c:v>
                </c:pt>
                <c:pt idx="2">
                  <c:v>0.49029679999999998</c:v>
                </c:pt>
                <c:pt idx="3">
                  <c:v>0.58647769999999999</c:v>
                </c:pt>
                <c:pt idx="4">
                  <c:v>7.7620499999999995E-2</c:v>
                </c:pt>
                <c:pt idx="5">
                  <c:v>-0.26664339999999997</c:v>
                </c:pt>
                <c:pt idx="6">
                  <c:v>-0.43865599999999999</c:v>
                </c:pt>
                <c:pt idx="7">
                  <c:v>-1.9018168</c:v>
                </c:pt>
                <c:pt idx="8">
                  <c:v>-2.6583602000000002</c:v>
                </c:pt>
                <c:pt idx="9">
                  <c:v>-2.4732533000000001</c:v>
                </c:pt>
                <c:pt idx="10">
                  <c:v>-2.2970006999999999</c:v>
                </c:pt>
                <c:pt idx="11">
                  <c:v>-1.4258796</c:v>
                </c:pt>
                <c:pt idx="12">
                  <c:v>-1.2296765999999999</c:v>
                </c:pt>
                <c:pt idx="13">
                  <c:v>-0.90648519999999999</c:v>
                </c:pt>
                <c:pt idx="14">
                  <c:v>-0.66063400000000005</c:v>
                </c:pt>
                <c:pt idx="15">
                  <c:v>-0.20269400000000001</c:v>
                </c:pt>
                <c:pt idx="16">
                  <c:v>5.4567900000000003E-2</c:v>
                </c:pt>
                <c:pt idx="17">
                  <c:v>0.43834099999999998</c:v>
                </c:pt>
                <c:pt idx="18">
                  <c:v>0.44553039999999999</c:v>
                </c:pt>
                <c:pt idx="19">
                  <c:v>0.58010090000000003</c:v>
                </c:pt>
                <c:pt idx="20">
                  <c:v>1.2355438000000001</c:v>
                </c:pt>
                <c:pt idx="21">
                  <c:v>1.2491973999999999</c:v>
                </c:pt>
                <c:pt idx="22">
                  <c:v>1.1368252000000001</c:v>
                </c:pt>
                <c:pt idx="23">
                  <c:v>1.2547473</c:v>
                </c:pt>
                <c:pt idx="24">
                  <c:v>1.347278</c:v>
                </c:pt>
                <c:pt idx="25">
                  <c:v>1.3304111000000001</c:v>
                </c:pt>
                <c:pt idx="26">
                  <c:v>1.5884453000000001</c:v>
                </c:pt>
                <c:pt idx="27">
                  <c:v>1.8602263000000001</c:v>
                </c:pt>
                <c:pt idx="28">
                  <c:v>1.6738161</c:v>
                </c:pt>
                <c:pt idx="29">
                  <c:v>1.9215804000000001</c:v>
                </c:pt>
                <c:pt idx="30">
                  <c:v>2.1733503000000001</c:v>
                </c:pt>
                <c:pt idx="31">
                  <c:v>2.1986349999999999</c:v>
                </c:pt>
                <c:pt idx="32">
                  <c:v>2.154855</c:v>
                </c:pt>
                <c:pt idx="33">
                  <c:v>2.5226723999999998</c:v>
                </c:pt>
                <c:pt idx="34">
                  <c:v>2.4005920000000001</c:v>
                </c:pt>
                <c:pt idx="35">
                  <c:v>2.1906766000000002</c:v>
                </c:pt>
                <c:pt idx="36">
                  <c:v>2.3042479</c:v>
                </c:pt>
                <c:pt idx="37">
                  <c:v>2.4138378999999999</c:v>
                </c:pt>
                <c:pt idx="38">
                  <c:v>2.3217560000000002</c:v>
                </c:pt>
                <c:pt idx="39">
                  <c:v>2.2226626</c:v>
                </c:pt>
                <c:pt idx="40">
                  <c:v>2.3032009000000002</c:v>
                </c:pt>
                <c:pt idx="41">
                  <c:v>2.1260561</c:v>
                </c:pt>
                <c:pt idx="42">
                  <c:v>2.0759582999999999</c:v>
                </c:pt>
                <c:pt idx="43">
                  <c:v>2.3497718999999999</c:v>
                </c:pt>
                <c:pt idx="44">
                  <c:v>2.7037502999999998</c:v>
                </c:pt>
                <c:pt idx="45">
                  <c:v>2.6322911000000002</c:v>
                </c:pt>
                <c:pt idx="46">
                  <c:v>2.2840756999999998</c:v>
                </c:pt>
                <c:pt idx="47">
                  <c:v>2.1897834</c:v>
                </c:pt>
                <c:pt idx="48">
                  <c:v>1.9207498000000001</c:v>
                </c:pt>
                <c:pt idx="49">
                  <c:v>1.8669146000000001</c:v>
                </c:pt>
                <c:pt idx="50">
                  <c:v>1.8603308999999999</c:v>
                </c:pt>
                <c:pt idx="51">
                  <c:v>1.8138589000000001</c:v>
                </c:pt>
                <c:pt idx="52">
                  <c:v>1.807777</c:v>
                </c:pt>
                <c:pt idx="53">
                  <c:v>-0.76948850000000002</c:v>
                </c:pt>
                <c:pt idx="54">
                  <c:v>5.3801420000000002</c:v>
                </c:pt>
                <c:pt idx="55">
                  <c:v>6.1492106</c:v>
                </c:pt>
                <c:pt idx="56">
                  <c:v>6.7770843999999997</c:v>
                </c:pt>
                <c:pt idx="57">
                  <c:v>7.1591417000000002</c:v>
                </c:pt>
                <c:pt idx="58">
                  <c:v>6.7349230000000002</c:v>
                </c:pt>
                <c:pt idx="59">
                  <c:v>7.0128693000000002</c:v>
                </c:pt>
                <c:pt idx="60">
                  <c:v>6.3034492999999996</c:v>
                </c:pt>
                <c:pt idx="61">
                  <c:v>4.7855397000000002</c:v>
                </c:pt>
                <c:pt idx="62">
                  <c:v>4.3905462000000002</c:v>
                </c:pt>
                <c:pt idx="63">
                  <c:v>4.1402628999999997</c:v>
                </c:pt>
                <c:pt idx="64">
                  <c:v>3.7179175999999998</c:v>
                </c:pt>
                <c:pt idx="65">
                  <c:v>2.8940679999999999</c:v>
                </c:pt>
                <c:pt idx="66">
                  <c:v>1.6007921000000001</c:v>
                </c:pt>
                <c:pt idx="67">
                  <c:v>0.9680493</c:v>
                </c:pt>
                <c:pt idx="68">
                  <c:v>1.2242953000000001</c:v>
                </c:pt>
                <c:pt idx="69">
                  <c:v>0.56465549999999998</c:v>
                </c:pt>
                <c:pt idx="70">
                  <c:v>3.21257E-2</c:v>
                </c:pt>
                <c:pt idx="71">
                  <c:v>-0.14673259999999999</c:v>
                </c:pt>
                <c:pt idx="72">
                  <c:v>-0.18653500000000001</c:v>
                </c:pt>
                <c:pt idx="73">
                  <c:v>-0.63149599999999995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9-4DF3-A5C1-C8947ED24ED4}"/>
            </c:ext>
          </c:extLst>
        </c:ser>
        <c:ser>
          <c:idx val="3"/>
          <c:order val="3"/>
          <c:tx>
            <c:strRef>
              <c:f>EA_output_wFG!$AJ$1</c:f>
              <c:strCache>
                <c:ptCount val="1"/>
                <c:pt idx="0">
                  <c:v>EC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EA_output_wFG!$AJ$2:$AJ$117</c:f>
              <c:numCache>
                <c:formatCode>General</c:formatCode>
                <c:ptCount val="116"/>
                <c:pt idx="0">
                  <c:v>2.7370000000000001</c:v>
                </c:pt>
                <c:pt idx="1">
                  <c:v>3.0494018114075221</c:v>
                </c:pt>
                <c:pt idx="2">
                  <c:v>2.9951680354802281</c:v>
                </c:pt>
                <c:pt idx="3">
                  <c:v>2.5742986722182222</c:v>
                </c:pt>
                <c:pt idx="4">
                  <c:v>1.786793721620711</c:v>
                </c:pt>
                <c:pt idx="5">
                  <c:v>0.63265318368917689</c:v>
                </c:pt>
                <c:pt idx="6">
                  <c:v>-0.88812294157855254</c:v>
                </c:pt>
                <c:pt idx="7">
                  <c:v>-2.469180645817433</c:v>
                </c:pt>
                <c:pt idx="8">
                  <c:v>-3.4688020633500409</c:v>
                </c:pt>
                <c:pt idx="9">
                  <c:v>-3.8667303168868918</c:v>
                </c:pt>
                <c:pt idx="10">
                  <c:v>-3.6629654064287331</c:v>
                </c:pt>
                <c:pt idx="11">
                  <c:v>-3.0097138680330628</c:v>
                </c:pt>
                <c:pt idx="12">
                  <c:v>-2.4148134426936441</c:v>
                </c:pt>
                <c:pt idx="13">
                  <c:v>-1.9189852607478819</c:v>
                </c:pt>
                <c:pt idx="14">
                  <c:v>-1.522229322194844</c:v>
                </c:pt>
                <c:pt idx="15">
                  <c:v>-1.236979562278554</c:v>
                </c:pt>
                <c:pt idx="16">
                  <c:v>-1.1314463403104229</c:v>
                </c:pt>
                <c:pt idx="17">
                  <c:v>-1.215995186427282</c:v>
                </c:pt>
                <c:pt idx="18">
                  <c:v>-1.4906261006292909</c:v>
                </c:pt>
                <c:pt idx="19">
                  <c:v>-1.93595021188762</c:v>
                </c:pt>
                <c:pt idx="20">
                  <c:v>-2.3604940326081478</c:v>
                </c:pt>
                <c:pt idx="21">
                  <c:v>-2.715349303346136</c:v>
                </c:pt>
                <c:pt idx="22">
                  <c:v>-3.0005160241009179</c:v>
                </c:pt>
                <c:pt idx="23">
                  <c:v>-3.2150264319633841</c:v>
                </c:pt>
                <c:pt idx="24">
                  <c:v>-3.3375897429209438</c:v>
                </c:pt>
                <c:pt idx="25">
                  <c:v>-3.3594960907870139</c:v>
                </c:pt>
                <c:pt idx="26">
                  <c:v>-3.2807454755615502</c:v>
                </c:pt>
                <c:pt idx="27">
                  <c:v>-3.1020381718246122</c:v>
                </c:pt>
                <c:pt idx="28">
                  <c:v>-2.8885277265185811</c:v>
                </c:pt>
                <c:pt idx="29">
                  <c:v>-2.682818845102628</c:v>
                </c:pt>
                <c:pt idx="30">
                  <c:v>-2.484911527577141</c:v>
                </c:pt>
                <c:pt idx="31">
                  <c:v>-2.294805773941746</c:v>
                </c:pt>
                <c:pt idx="32">
                  <c:v>-2.111491915949522</c:v>
                </c:pt>
                <c:pt idx="33">
                  <c:v>-1.9338658166634</c:v>
                </c:pt>
                <c:pt idx="34">
                  <c:v>-1.7619269300219269</c:v>
                </c:pt>
                <c:pt idx="35">
                  <c:v>-1.595675256024778</c:v>
                </c:pt>
                <c:pt idx="36">
                  <c:v>-1.4128213840725869</c:v>
                </c:pt>
                <c:pt idx="37">
                  <c:v>-1.173410446662237</c:v>
                </c:pt>
                <c:pt idx="38">
                  <c:v>-0.87664464896553329</c:v>
                </c:pt>
                <c:pt idx="39">
                  <c:v>-0.52252399098303526</c:v>
                </c:pt>
                <c:pt idx="40">
                  <c:v>-0.1507935449664399</c:v>
                </c:pt>
                <c:pt idx="41">
                  <c:v>0.12514295535212891</c:v>
                </c:pt>
                <c:pt idx="42">
                  <c:v>0.29829600194960421</c:v>
                </c:pt>
                <c:pt idx="43">
                  <c:v>0.3686655948256603</c:v>
                </c:pt>
                <c:pt idx="44">
                  <c:v>0.37558031997662422</c:v>
                </c:pt>
                <c:pt idx="45">
                  <c:v>0.50064385609828355</c:v>
                </c:pt>
                <c:pt idx="46">
                  <c:v>0.7665723944622912</c:v>
                </c:pt>
                <c:pt idx="47">
                  <c:v>1.1733659350681469</c:v>
                </c:pt>
                <c:pt idx="48">
                  <c:v>1.6350993152451729</c:v>
                </c:pt>
                <c:pt idx="49">
                  <c:v>1.46484727330469</c:v>
                </c:pt>
                <c:pt idx="50">
                  <c:v>0.51384740849952193</c:v>
                </c:pt>
                <c:pt idx="51">
                  <c:v>-1.2179002791685409</c:v>
                </c:pt>
                <c:pt idx="52">
                  <c:v>-3.6473719979353851</c:v>
                </c:pt>
                <c:pt idx="53">
                  <c:v>-5.4275190080011342</c:v>
                </c:pt>
                <c:pt idx="54">
                  <c:v>-6.0862356058883789</c:v>
                </c:pt>
                <c:pt idx="55">
                  <c:v>-5.6235217915958824</c:v>
                </c:pt>
                <c:pt idx="56">
                  <c:v>-4.0582885265128903</c:v>
                </c:pt>
                <c:pt idx="57">
                  <c:v>-2.3376276319970382</c:v>
                </c:pt>
                <c:pt idx="58">
                  <c:v>-0.98988821295873475</c:v>
                </c:pt>
                <c:pt idx="59">
                  <c:v>-1.507026939544448E-2</c:v>
                </c:pt>
                <c:pt idx="60">
                  <c:v>0.58687348151324703</c:v>
                </c:pt>
                <c:pt idx="61">
                  <c:v>0.91154890635729957</c:v>
                </c:pt>
                <c:pt idx="62">
                  <c:v>1.0463819434756849</c:v>
                </c:pt>
                <c:pt idx="63">
                  <c:v>0.99137259286865709</c:v>
                </c:pt>
                <c:pt idx="64">
                  <c:v>0.74652085453631911</c:v>
                </c:pt>
                <c:pt idx="65">
                  <c:v>0.4159068002087673</c:v>
                </c:pt>
                <c:pt idx="66">
                  <c:v>0.1586956151890587</c:v>
                </c:pt>
                <c:pt idx="67">
                  <c:v>-2.3401982710487629E-2</c:v>
                </c:pt>
                <c:pt idx="68">
                  <c:v>-0.13038599348952931</c:v>
                </c:pt>
                <c:pt idx="69">
                  <c:v>-0.18599296929577591</c:v>
                </c:pt>
                <c:pt idx="70">
                  <c:v>-0.24824559315627151</c:v>
                </c:pt>
                <c:pt idx="71">
                  <c:v>-0.31978125975418958</c:v>
                </c:pt>
                <c:pt idx="72">
                  <c:v>-0.40059996908939582</c:v>
                </c:pt>
                <c:pt idx="73">
                  <c:v>-0.48010871141303629</c:v>
                </c:pt>
                <c:pt idx="74">
                  <c:v>-0.51683636213841078</c:v>
                </c:pt>
                <c:pt idx="75">
                  <c:v>-0.50658349764770716</c:v>
                </c:pt>
                <c:pt idx="76">
                  <c:v>-0.44935011794084972</c:v>
                </c:pt>
                <c:pt idx="77">
                  <c:v>-0.35325662596799051</c:v>
                </c:pt>
                <c:pt idx="78">
                  <c:v>-0.27173932413502572</c:v>
                </c:pt>
                <c:pt idx="79">
                  <c:v>-0.21453901325974761</c:v>
                </c:pt>
                <c:pt idx="80">
                  <c:v>-0.1816556933420482</c:v>
                </c:pt>
                <c:pt idx="81">
                  <c:v>-0.17144367902727661</c:v>
                </c:pt>
                <c:pt idx="82">
                  <c:v>-0.16337944540281629</c:v>
                </c:pt>
                <c:pt idx="83">
                  <c:v>-0.15131178632061651</c:v>
                </c:pt>
                <c:pt idx="84">
                  <c:v>-0.1352407017806542</c:v>
                </c:pt>
                <c:pt idx="85">
                  <c:v>-0.1152633026663487</c:v>
                </c:pt>
                <c:pt idx="86">
                  <c:v>-9.4455965851442864E-2</c:v>
                </c:pt>
                <c:pt idx="87">
                  <c:v>-7.4287343584758164E-2</c:v>
                </c:pt>
                <c:pt idx="88">
                  <c:v>-5.4757435866256733E-2</c:v>
                </c:pt>
                <c:pt idx="89">
                  <c:v>-3.5866242695975263E-2</c:v>
                </c:pt>
                <c:pt idx="90">
                  <c:v>-1.7613764073878241E-2</c:v>
                </c:pt>
                <c:pt idx="91">
                  <c:v>0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39-4DF3-A5C1-C8947ED24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catAx>
        <c:axId val="192611120"/>
        <c:scaling>
          <c:orientation val="minMax"/>
          <c:max val="223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Algn val="ctr"/>
        <c:lblOffset val="100"/>
        <c:tickLblSkip val="12"/>
        <c:noMultiLvlLbl val="0"/>
      </c:cat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Ouptut</a:t>
                </a:r>
                <a:r>
                  <a:rPr lang="en-US" baseline="0"/>
                  <a:t> growth (deviation from trend)</a:t>
                </a:r>
                <a:r>
                  <a:rPr lang="en-US"/>
                  <a:t>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EA_output_wFG!$AH$1</c:f>
              <c:strCache>
                <c:ptCount val="1"/>
                <c:pt idx="0">
                  <c:v>DSGE (dev from trend)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EA_output_wFG!$AH$2:$AH$132</c:f>
              <c:numCache>
                <c:formatCode>General</c:formatCode>
                <c:ptCount val="131"/>
                <c:pt idx="0">
                  <c:v>2.5370476183408797</c:v>
                </c:pt>
                <c:pt idx="1">
                  <c:v>2.9441562484023107</c:v>
                </c:pt>
                <c:pt idx="2">
                  <c:v>3.2309608112508847</c:v>
                </c:pt>
                <c:pt idx="3">
                  <c:v>3.3947657179680624</c:v>
                </c:pt>
                <c:pt idx="4">
                  <c:v>3.5524214614260927</c:v>
                </c:pt>
                <c:pt idx="5">
                  <c:v>3.244277043788053</c:v>
                </c:pt>
                <c:pt idx="6">
                  <c:v>2.7093945749062831</c:v>
                </c:pt>
                <c:pt idx="7">
                  <c:v>1.6909666027893602</c:v>
                </c:pt>
                <c:pt idx="8">
                  <c:v>-0.15853173756181427</c:v>
                </c:pt>
                <c:pt idx="9">
                  <c:v>-1.0562526200311377</c:v>
                </c:pt>
                <c:pt idx="10">
                  <c:v>-1.2531771804200558</c:v>
                </c:pt>
                <c:pt idx="11">
                  <c:v>-1.4412229115102688</c:v>
                </c:pt>
                <c:pt idx="12">
                  <c:v>-1.0987828154692281</c:v>
                </c:pt>
                <c:pt idx="13">
                  <c:v>-1.0419642385824259</c:v>
                </c:pt>
                <c:pt idx="14">
                  <c:v>-1.116379427483686</c:v>
                </c:pt>
                <c:pt idx="15">
                  <c:v>-1.1181697765810021</c:v>
                </c:pt>
                <c:pt idx="16">
                  <c:v>-0.51914077058074959</c:v>
                </c:pt>
                <c:pt idx="17">
                  <c:v>-0.87840683246571771</c:v>
                </c:pt>
                <c:pt idx="18">
                  <c:v>-1.1858015041417884</c:v>
                </c:pt>
                <c:pt idx="19">
                  <c:v>-1.658651228369755</c:v>
                </c:pt>
                <c:pt idx="20">
                  <c:v>-1.9994664697838704</c:v>
                </c:pt>
                <c:pt idx="21">
                  <c:v>-2.6067197618208571</c:v>
                </c:pt>
                <c:pt idx="22">
                  <c:v>-2.9758160365885518</c:v>
                </c:pt>
                <c:pt idx="23">
                  <c:v>-3.5270747310014432</c:v>
                </c:pt>
                <c:pt idx="24">
                  <c:v>-4.0337044381371188</c:v>
                </c:pt>
                <c:pt idx="25">
                  <c:v>-3.9016055640000653</c:v>
                </c:pt>
                <c:pt idx="26">
                  <c:v>-3.8650004073198874</c:v>
                </c:pt>
                <c:pt idx="27">
                  <c:v>-3.5387088158407716</c:v>
                </c:pt>
                <c:pt idx="28">
                  <c:v>-3.8740453592427571</c:v>
                </c:pt>
                <c:pt idx="29">
                  <c:v>-3.8890568256478604</c:v>
                </c:pt>
                <c:pt idx="30">
                  <c:v>-3.7565366992532159</c:v>
                </c:pt>
                <c:pt idx="31">
                  <c:v>-3.483009706979761</c:v>
                </c:pt>
                <c:pt idx="32">
                  <c:v>-3.9097851694917569</c:v>
                </c:pt>
                <c:pt idx="33">
                  <c:v>-3.5093095623958641</c:v>
                </c:pt>
                <c:pt idx="34">
                  <c:v>-3.1585586952419948</c:v>
                </c:pt>
                <c:pt idx="35">
                  <c:v>-3.0779332219385722</c:v>
                </c:pt>
                <c:pt idx="36">
                  <c:v>-2.3875339501074331</c:v>
                </c:pt>
                <c:pt idx="37">
                  <c:v>-2.1764145387216614</c:v>
                </c:pt>
                <c:pt idx="38">
                  <c:v>-2.1386877866043221</c:v>
                </c:pt>
                <c:pt idx="39">
                  <c:v>-1.9419450320908336</c:v>
                </c:pt>
                <c:pt idx="40">
                  <c:v>-1.435611036165648</c:v>
                </c:pt>
                <c:pt idx="41">
                  <c:v>-1.048732560113363</c:v>
                </c:pt>
                <c:pt idx="42">
                  <c:v>-0.76335711635574555</c:v>
                </c:pt>
                <c:pt idx="43">
                  <c:v>-0.19696166745936239</c:v>
                </c:pt>
                <c:pt idx="44">
                  <c:v>-0.14556650795803172</c:v>
                </c:pt>
                <c:pt idx="45">
                  <c:v>0.75356963637963936</c:v>
                </c:pt>
                <c:pt idx="46">
                  <c:v>0.88959439144052155</c:v>
                </c:pt>
                <c:pt idx="47">
                  <c:v>1.1241997546960452</c:v>
                </c:pt>
                <c:pt idx="48">
                  <c:v>1.7313076869105934</c:v>
                </c:pt>
                <c:pt idx="49">
                  <c:v>1.3662713485709137</c:v>
                </c:pt>
                <c:pt idx="50">
                  <c:v>1.6928120381314802</c:v>
                </c:pt>
                <c:pt idx="51">
                  <c:v>1.4308749070615665</c:v>
                </c:pt>
                <c:pt idx="52">
                  <c:v>-5.3681557630744337E-2</c:v>
                </c:pt>
                <c:pt idx="53">
                  <c:v>-2.1946638952625879</c:v>
                </c:pt>
                <c:pt idx="54">
                  <c:v>-4.2395092177373552</c:v>
                </c:pt>
                <c:pt idx="55">
                  <c:v>-4.6352751514121913</c:v>
                </c:pt>
                <c:pt idx="56">
                  <c:v>-4.4390280831061872</c:v>
                </c:pt>
                <c:pt idx="57">
                  <c:v>-1.4123018321171816</c:v>
                </c:pt>
                <c:pt idx="58">
                  <c:v>-9.6197380523339149E-2</c:v>
                </c:pt>
                <c:pt idx="59">
                  <c:v>0.51319692685878593</c:v>
                </c:pt>
                <c:pt idx="60">
                  <c:v>1.2874629426706807</c:v>
                </c:pt>
                <c:pt idx="61">
                  <c:v>1.4362365400841668</c:v>
                </c:pt>
                <c:pt idx="62">
                  <c:v>1.4741884919415877</c:v>
                </c:pt>
                <c:pt idx="63">
                  <c:v>1.728054473586436</c:v>
                </c:pt>
                <c:pt idx="64">
                  <c:v>2.3655253672444037</c:v>
                </c:pt>
                <c:pt idx="65">
                  <c:v>2.3063758605140094</c:v>
                </c:pt>
                <c:pt idx="66">
                  <c:v>2.5404962134685309</c:v>
                </c:pt>
                <c:pt idx="67">
                  <c:v>2.4753677752530194</c:v>
                </c:pt>
                <c:pt idx="68">
                  <c:v>2.6189594663774685</c:v>
                </c:pt>
                <c:pt idx="69">
                  <c:v>2.4857636843032918</c:v>
                </c:pt>
                <c:pt idx="70">
                  <c:v>2.240765907357547</c:v>
                </c:pt>
                <c:pt idx="71">
                  <c:v>2.080961732929401</c:v>
                </c:pt>
                <c:pt idx="72">
                  <c:v>1.9658366324976999</c:v>
                </c:pt>
                <c:pt idx="73">
                  <c:v>1.872160456108471</c:v>
                </c:pt>
                <c:pt idx="74">
                  <c:v>1.7894952565053366</c:v>
                </c:pt>
                <c:pt idx="75">
                  <c:v>1.713800942926845</c:v>
                </c:pt>
                <c:pt idx="76">
                  <c:v>1.6448429362868922</c:v>
                </c:pt>
                <c:pt idx="77">
                  <c:v>1.582460228198066</c:v>
                </c:pt>
                <c:pt idx="78">
                  <c:v>1.5263317922502697</c:v>
                </c:pt>
                <c:pt idx="79">
                  <c:v>1.4760195819804824</c:v>
                </c:pt>
                <c:pt idx="80">
                  <c:v>1.4310419395690399</c:v>
                </c:pt>
                <c:pt idx="81">
                  <c:v>1.3909230664616139</c:v>
                </c:pt>
                <c:pt idx="82">
                  <c:v>1.3552174562963764</c:v>
                </c:pt>
                <c:pt idx="83">
                  <c:v>1.323518273785977</c:v>
                </c:pt>
                <c:pt idx="84">
                  <c:v>1.2954574199475903</c:v>
                </c:pt>
                <c:pt idx="85">
                  <c:v>1.270702092141379</c:v>
                </c:pt>
                <c:pt idx="86">
                  <c:v>1.2489503814717793</c:v>
                </c:pt>
                <c:pt idx="87">
                  <c:v>1.2299270739893551</c:v>
                </c:pt>
                <c:pt idx="88">
                  <c:v>1.2133800857659462</c:v>
                </c:pt>
                <c:pt idx="89">
                  <c:v>1.1990776068460729</c:v>
                </c:pt>
                <c:pt idx="90">
                  <c:v>1.1868058791219855</c:v>
                </c:pt>
                <c:pt idx="91">
                  <c:v>1.1763674851218635</c:v>
                </c:pt>
                <c:pt idx="92">
                  <c:v>1.1675800230104674</c:v>
                </c:pt>
                <c:pt idx="93">
                  <c:v>1.16027505973641</c:v>
                </c:pt>
                <c:pt idx="94">
                  <c:v>1.1542972759154715</c:v>
                </c:pt>
                <c:pt idx="95">
                  <c:v>1.1495037369075352</c:v>
                </c:pt>
                <c:pt idx="96">
                  <c:v>1.1457632424603954</c:v>
                </c:pt>
                <c:pt idx="97">
                  <c:v>1.142955721761906</c:v>
                </c:pt>
                <c:pt idx="98">
                  <c:v>1.1409716519733255</c:v>
                </c:pt>
                <c:pt idx="99">
                  <c:v>1.139711486774134</c:v>
                </c:pt>
                <c:pt idx="100">
                  <c:v>1.1390850876377439</c:v>
                </c:pt>
                <c:pt idx="101">
                  <c:v>1.139011154946763</c:v>
                </c:pt>
                <c:pt idx="102">
                  <c:v>1.1394166590491288</c:v>
                </c:pt>
                <c:pt idx="103">
                  <c:v>1.1402362732827402</c:v>
                </c:pt>
                <c:pt idx="104">
                  <c:v>1.1414118121246357</c:v>
                </c:pt>
                <c:pt idx="105">
                  <c:v>1.1428916781635845</c:v>
                </c:pt>
                <c:pt idx="106">
                  <c:v>1.1446303217183225</c:v>
                </c:pt>
                <c:pt idx="107">
                  <c:v>1.1465877167579528</c:v>
                </c:pt>
                <c:pt idx="108">
                  <c:v>1.1487288564241442</c:v>
                </c:pt>
                <c:pt idx="109">
                  <c:v>1.1510232709829982</c:v>
                </c:pt>
                <c:pt idx="110">
                  <c:v>1.1534445705037566</c:v>
                </c:pt>
                <c:pt idx="111">
                  <c:v>1.1559700140124356</c:v>
                </c:pt>
                <c:pt idx="112">
                  <c:v>1.1585801063310175</c:v>
                </c:pt>
                <c:pt idx="113">
                  <c:v>1.1612582233068185</c:v>
                </c:pt>
                <c:pt idx="114">
                  <c:v>1.1639902656748617</c:v>
                </c:pt>
                <c:pt idx="115">
                  <c:v>1.16676434138693</c:v>
                </c:pt>
                <c:pt idx="116">
                  <c:v>1.1695704758869017</c:v>
                </c:pt>
                <c:pt idx="117">
                  <c:v>1.1724003495148949</c:v>
                </c:pt>
                <c:pt idx="118">
                  <c:v>1.1752470609802632</c:v>
                </c:pt>
                <c:pt idx="119">
                  <c:v>1.1781049156522769</c:v>
                </c:pt>
                <c:pt idx="120">
                  <c:v>1.1809692372746703</c:v>
                </c:pt>
                <c:pt idx="121">
                  <c:v>1.1838362016102693</c:v>
                </c:pt>
                <c:pt idx="122">
                  <c:v>1.1867026904598426</c:v>
                </c:pt>
                <c:pt idx="123">
                  <c:v>1.189566164471449</c:v>
                </c:pt>
                <c:pt idx="124">
                  <c:v>1.1924245531563091</c:v>
                </c:pt>
                <c:pt idx="125">
                  <c:v>1.195276160551046</c:v>
                </c:pt>
                <c:pt idx="126">
                  <c:v>1.1981195850098079</c:v>
                </c:pt>
                <c:pt idx="127">
                  <c:v>1.2009536516686765</c:v>
                </c:pt>
                <c:pt idx="128">
                  <c:v>1.2037773561957277</c:v>
                </c:pt>
                <c:pt idx="129">
                  <c:v>1.2065898185199622</c:v>
                </c:pt>
                <c:pt idx="130">
                  <c:v>9.9957821751132117E-2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5-4A01-A2A9-7CF1C6B7CF62}"/>
            </c:ext>
          </c:extLst>
        </c:ser>
        <c:ser>
          <c:idx val="1"/>
          <c:order val="1"/>
          <c:tx>
            <c:strRef>
              <c:f>EA_output_wFG!$AI$1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EA_output_wFG!$AI$2:$AI$132</c:f>
              <c:numCache>
                <c:formatCode>General</c:formatCode>
                <c:ptCount val="131"/>
                <c:pt idx="0">
                  <c:v>1.7825302067942217</c:v>
                </c:pt>
                <c:pt idx="1">
                  <c:v>2.0935409001438305</c:v>
                </c:pt>
                <c:pt idx="2">
                  <c:v>2.4705596462930588</c:v>
                </c:pt>
                <c:pt idx="3">
                  <c:v>2.5797240709912366</c:v>
                </c:pt>
                <c:pt idx="4">
                  <c:v>2.5814636252034076</c:v>
                </c:pt>
                <c:pt idx="5">
                  <c:v>2.503650650249241</c:v>
                </c:pt>
                <c:pt idx="6">
                  <c:v>2.2597998813430351</c:v>
                </c:pt>
                <c:pt idx="7">
                  <c:v>1.3217102928036588</c:v>
                </c:pt>
                <c:pt idx="8">
                  <c:v>-0.56206039892936144</c:v>
                </c:pt>
                <c:pt idx="9">
                  <c:v>-1.4349201439163266</c:v>
                </c:pt>
                <c:pt idx="10">
                  <c:v>-1.5899966809142356</c:v>
                </c:pt>
                <c:pt idx="11">
                  <c:v>-1.5909197859861424</c:v>
                </c:pt>
                <c:pt idx="12">
                  <c:v>-1.3625313921380191</c:v>
                </c:pt>
                <c:pt idx="13">
                  <c:v>-1.3719179481868584</c:v>
                </c:pt>
                <c:pt idx="14">
                  <c:v>-1.3151128901510809</c:v>
                </c:pt>
                <c:pt idx="15">
                  <c:v>-1.1618287775854101</c:v>
                </c:pt>
                <c:pt idx="16">
                  <c:v>-0.47601026057192719</c:v>
                </c:pt>
                <c:pt idx="17">
                  <c:v>-0.48599492273048417</c:v>
                </c:pt>
                <c:pt idx="18">
                  <c:v>-0.77311285944938324</c:v>
                </c:pt>
                <c:pt idx="19">
                  <c:v>-1.3211299185055503</c:v>
                </c:pt>
                <c:pt idx="20">
                  <c:v>-1.7022872882064382</c:v>
                </c:pt>
                <c:pt idx="21">
                  <c:v>-2.0940117960198639</c:v>
                </c:pt>
                <c:pt idx="22">
                  <c:v>-2.2770475045705392</c:v>
                </c:pt>
                <c:pt idx="23">
                  <c:v>-2.5330978674672093</c:v>
                </c:pt>
                <c:pt idx="24">
                  <c:v>-2.5810974077724231</c:v>
                </c:pt>
                <c:pt idx="25">
                  <c:v>-2.3343025378250521</c:v>
                </c:pt>
                <c:pt idx="26">
                  <c:v>-2.2277855897928838</c:v>
                </c:pt>
                <c:pt idx="27">
                  <c:v>-1.8226628553132171</c:v>
                </c:pt>
                <c:pt idx="28">
                  <c:v>-1.8172353584827248</c:v>
                </c:pt>
                <c:pt idx="29">
                  <c:v>-1.6311501683934528</c:v>
                </c:pt>
                <c:pt idx="30">
                  <c:v>-1.6038000171968365</c:v>
                </c:pt>
                <c:pt idx="31">
                  <c:v>-1.3290835947283783</c:v>
                </c:pt>
                <c:pt idx="32">
                  <c:v>-1.5354146526181807</c:v>
                </c:pt>
                <c:pt idx="33">
                  <c:v>-1.3942210175161205</c:v>
                </c:pt>
                <c:pt idx="34">
                  <c:v>-1.0168216641417391</c:v>
                </c:pt>
                <c:pt idx="35">
                  <c:v>-1.0887500272139001</c:v>
                </c:pt>
                <c:pt idx="36">
                  <c:v>-0.61577844666156112</c:v>
                </c:pt>
                <c:pt idx="37">
                  <c:v>-0.58270796407239223</c:v>
                </c:pt>
                <c:pt idx="38">
                  <c:v>-0.68893125707074532</c:v>
                </c:pt>
                <c:pt idx="39">
                  <c:v>-0.70552147923515052</c:v>
                </c:pt>
                <c:pt idx="40">
                  <c:v>-0.41545255508586992</c:v>
                </c:pt>
                <c:pt idx="41">
                  <c:v>-0.23634405620334104</c:v>
                </c:pt>
                <c:pt idx="42">
                  <c:v>5.1923082537995657E-2</c:v>
                </c:pt>
                <c:pt idx="43">
                  <c:v>0.37519344976713465</c:v>
                </c:pt>
                <c:pt idx="44">
                  <c:v>0.1494220795269468</c:v>
                </c:pt>
                <c:pt idx="45">
                  <c:v>0.68393266176301049</c:v>
                </c:pt>
                <c:pt idx="46">
                  <c:v>0.61263087359610147</c:v>
                </c:pt>
                <c:pt idx="47">
                  <c:v>0.61945282435476878</c:v>
                </c:pt>
                <c:pt idx="48">
                  <c:v>1.1194334591966644</c:v>
                </c:pt>
                <c:pt idx="49">
                  <c:v>0.57103171821723064</c:v>
                </c:pt>
                <c:pt idx="50">
                  <c:v>0.86921017631777509</c:v>
                </c:pt>
                <c:pt idx="51">
                  <c:v>0.56119749568022625</c:v>
                </c:pt>
                <c:pt idx="52">
                  <c:v>-0.26755146120698314</c:v>
                </c:pt>
                <c:pt idx="53">
                  <c:v>-1.4126640216984938</c:v>
                </c:pt>
                <c:pt idx="54">
                  <c:v>-2.1808990521397389</c:v>
                </c:pt>
                <c:pt idx="55">
                  <c:v>-1.5369321041466182</c:v>
                </c:pt>
                <c:pt idx="56">
                  <c:v>-1.1223325107843132</c:v>
                </c:pt>
                <c:pt idx="57">
                  <c:v>0.28605137748625697</c:v>
                </c:pt>
                <c:pt idx="58">
                  <c:v>0.30125647104554687</c:v>
                </c:pt>
                <c:pt idx="59">
                  <c:v>0.55880417261524051</c:v>
                </c:pt>
                <c:pt idx="60">
                  <c:v>0.86286947938470249</c:v>
                </c:pt>
                <c:pt idx="61">
                  <c:v>0.70699593682939654</c:v>
                </c:pt>
                <c:pt idx="62">
                  <c:v>0.73097179986131344</c:v>
                </c:pt>
                <c:pt idx="63">
                  <c:v>1.4852791797509879</c:v>
                </c:pt>
                <c:pt idx="64">
                  <c:v>2.2573893869877799</c:v>
                </c:pt>
                <c:pt idx="65">
                  <c:v>2.3217417015071797</c:v>
                </c:pt>
                <c:pt idx="66">
                  <c:v>2.6482342053504313</c:v>
                </c:pt>
                <c:pt idx="67">
                  <c:v>2.8130670983238106</c:v>
                </c:pt>
                <c:pt idx="68">
                  <c:v>2.8243060446339481</c:v>
                </c:pt>
                <c:pt idx="69">
                  <c:v>2.7825525311294896</c:v>
                </c:pt>
                <c:pt idx="70">
                  <c:v>2.5312678353029425</c:v>
                </c:pt>
                <c:pt idx="71">
                  <c:v>2.3266653131819903</c:v>
                </c:pt>
                <c:pt idx="72">
                  <c:v>2.1602257600048769</c:v>
                </c:pt>
                <c:pt idx="73">
                  <c:v>2.0224227205007095</c:v>
                </c:pt>
                <c:pt idx="74">
                  <c:v>1.9060556861876814</c:v>
                </c:pt>
                <c:pt idx="75">
                  <c:v>1.8061911333032517</c:v>
                </c:pt>
                <c:pt idx="76">
                  <c:v>1.7194889605746158</c:v>
                </c:pt>
                <c:pt idx="77">
                  <c:v>1.6436270636221277</c:v>
                </c:pt>
                <c:pt idx="78">
                  <c:v>1.5769213225329122</c:v>
                </c:pt>
                <c:pt idx="79">
                  <c:v>1.5180951089338193</c:v>
                </c:pt>
                <c:pt idx="80">
                  <c:v>1.466142288376405</c:v>
                </c:pt>
                <c:pt idx="81">
                  <c:v>1.4202445080833836</c:v>
                </c:pt>
                <c:pt idx="82">
                  <c:v>1.3797193976317221</c:v>
                </c:pt>
                <c:pt idx="83">
                  <c:v>1.343986631491926</c:v>
                </c:pt>
                <c:pt idx="84">
                  <c:v>1.3125447078461669</c:v>
                </c:pt>
                <c:pt idx="85">
                  <c:v>1.2849544849082724</c:v>
                </c:pt>
                <c:pt idx="86">
                  <c:v>1.2608271995164897</c:v>
                </c:pt>
                <c:pt idx="87">
                  <c:v>1.2398155880551933</c:v>
                </c:pt>
                <c:pt idx="88">
                  <c:v>1.2216072211220117</c:v>
                </c:pt>
                <c:pt idx="89">
                  <c:v>1.2059194476878263</c:v>
                </c:pt>
                <c:pt idx="90">
                  <c:v>1.1924955202458167</c:v>
                </c:pt>
                <c:pt idx="91">
                  <c:v>1.1811015885653109</c:v>
                </c:pt>
                <c:pt idx="92">
                  <c:v>1.1715243308305598</c:v>
                </c:pt>
                <c:pt idx="93">
                  <c:v>1.1635690500317613</c:v>
                </c:pt>
                <c:pt idx="94">
                  <c:v>1.1570581076041182</c:v>
                </c:pt>
                <c:pt idx="95">
                  <c:v>1.1518295997183619</c:v>
                </c:pt>
                <c:pt idx="96">
                  <c:v>1.1477362070491279</c:v>
                </c:pt>
                <c:pt idx="97">
                  <c:v>1.144644168180236</c:v>
                </c:pt>
                <c:pt idx="98">
                  <c:v>1.1424323414336444</c:v>
                </c:pt>
                <c:pt idx="99">
                  <c:v>1.1409913308844963</c:v>
                </c:pt>
                <c:pt idx="100">
                  <c:v>1.1402226604621002</c:v>
                </c:pt>
                <c:pt idx="101">
                  <c:v>1.1400379859750081</c:v>
                </c:pt>
                <c:pt idx="102">
                  <c:v>1.1403583391432441</c:v>
                </c:pt>
                <c:pt idx="103">
                  <c:v>1.1411134006689474</c:v>
                </c:pt>
                <c:pt idx="104">
                  <c:v>1.1422408013436682</c:v>
                </c:pt>
                <c:pt idx="105">
                  <c:v>1.1436854514236052</c:v>
                </c:pt>
                <c:pt idx="106">
                  <c:v>1.1453988991966504</c:v>
                </c:pt>
                <c:pt idx="107">
                  <c:v>1.1473387199694667</c:v>
                </c:pt>
                <c:pt idx="108">
                  <c:v>1.1494679367345382</c:v>
                </c:pt>
                <c:pt idx="109">
                  <c:v>1.1517544736270184</c:v>
                </c:pt>
                <c:pt idx="110">
                  <c:v>1.1541706430170822</c:v>
                </c:pt>
                <c:pt idx="111">
                  <c:v>1.1566926667556792</c:v>
                </c:pt>
                <c:pt idx="112">
                  <c:v>1.1593002317381851</c:v>
                </c:pt>
                <c:pt idx="113">
                  <c:v>1.1619760795978484</c:v>
                </c:pt>
                <c:pt idx="114">
                  <c:v>1.1647056300073693</c:v>
                </c:pt>
                <c:pt idx="115">
                  <c:v>1.1674766367653016</c:v>
                </c:pt>
                <c:pt idx="116">
                  <c:v>1.170278875580343</c:v>
                </c:pt>
                <c:pt idx="117">
                  <c:v>1.17310386224587</c:v>
                </c:pt>
                <c:pt idx="118">
                  <c:v>1.1759445997193629</c:v>
                </c:pt>
                <c:pt idx="119">
                  <c:v>1.1787953524853225</c:v>
                </c:pt>
                <c:pt idx="120">
                  <c:v>1.1816514464848138</c:v>
                </c:pt>
                <c:pt idx="121">
                  <c:v>1.1845090928353892</c:v>
                </c:pt>
                <c:pt idx="122">
                  <c:v>1.1873652335381004</c:v>
                </c:pt>
                <c:pt idx="123">
                  <c:v>1.1902174073708427</c:v>
                </c:pt>
                <c:pt idx="124">
                  <c:v>1.1930636341935168</c:v>
                </c:pt>
                <c:pt idx="125">
                  <c:v>1.1959023159374853</c:v>
                </c:pt>
                <c:pt idx="126">
                  <c:v>1.1987321526158234</c:v>
                </c:pt>
                <c:pt idx="127">
                  <c:v>1.2015520717676749</c:v>
                </c:pt>
                <c:pt idx="128">
                  <c:v>1.2043611698368399</c:v>
                </c:pt>
                <c:pt idx="129">
                  <c:v>1.2071586640785918</c:v>
                </c:pt>
                <c:pt idx="130">
                  <c:v>0.10408932457953181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5-4A01-A2A9-7CF1C6B7CF62}"/>
            </c:ext>
          </c:extLst>
        </c:ser>
        <c:ser>
          <c:idx val="2"/>
          <c:order val="2"/>
          <c:tx>
            <c:strRef>
              <c:f>EA_output_wFG!$AK$1</c:f>
              <c:strCache>
                <c:ptCount val="1"/>
                <c:pt idx="0">
                  <c:v>HLW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EA_output_wFG!$AK$2:$AK$75</c:f>
              <c:numCache>
                <c:formatCode>General</c:formatCode>
                <c:ptCount val="74"/>
                <c:pt idx="0">
                  <c:v>1.1661531999999999</c:v>
                </c:pt>
                <c:pt idx="1">
                  <c:v>0.63073330000000005</c:v>
                </c:pt>
                <c:pt idx="2">
                  <c:v>0.49029679999999998</c:v>
                </c:pt>
                <c:pt idx="3">
                  <c:v>0.58647769999999999</c:v>
                </c:pt>
                <c:pt idx="4">
                  <c:v>7.7620499999999995E-2</c:v>
                </c:pt>
                <c:pt idx="5">
                  <c:v>-0.26664339999999997</c:v>
                </c:pt>
                <c:pt idx="6">
                  <c:v>-0.43865599999999999</c:v>
                </c:pt>
                <c:pt idx="7">
                  <c:v>-1.9018168</c:v>
                </c:pt>
                <c:pt idx="8">
                  <c:v>-2.6583602000000002</c:v>
                </c:pt>
                <c:pt idx="9">
                  <c:v>-2.4732533000000001</c:v>
                </c:pt>
                <c:pt idx="10">
                  <c:v>-2.2970006999999999</c:v>
                </c:pt>
                <c:pt idx="11">
                  <c:v>-1.4258796</c:v>
                </c:pt>
                <c:pt idx="12">
                  <c:v>-1.2296765999999999</c:v>
                </c:pt>
                <c:pt idx="13">
                  <c:v>-0.90648519999999999</c:v>
                </c:pt>
                <c:pt idx="14">
                  <c:v>-0.66063400000000005</c:v>
                </c:pt>
                <c:pt idx="15">
                  <c:v>-0.20269400000000001</c:v>
                </c:pt>
                <c:pt idx="16">
                  <c:v>5.4567900000000003E-2</c:v>
                </c:pt>
                <c:pt idx="17">
                  <c:v>0.43834099999999998</c:v>
                </c:pt>
                <c:pt idx="18">
                  <c:v>0.44553039999999999</c:v>
                </c:pt>
                <c:pt idx="19">
                  <c:v>0.58010090000000003</c:v>
                </c:pt>
                <c:pt idx="20">
                  <c:v>1.2355438000000001</c:v>
                </c:pt>
                <c:pt idx="21">
                  <c:v>1.2491973999999999</c:v>
                </c:pt>
                <c:pt idx="22">
                  <c:v>1.1368252000000001</c:v>
                </c:pt>
                <c:pt idx="23">
                  <c:v>1.2547473</c:v>
                </c:pt>
                <c:pt idx="24">
                  <c:v>1.347278</c:v>
                </c:pt>
                <c:pt idx="25">
                  <c:v>1.3304111000000001</c:v>
                </c:pt>
                <c:pt idx="26">
                  <c:v>1.5884453000000001</c:v>
                </c:pt>
                <c:pt idx="27">
                  <c:v>1.8602263000000001</c:v>
                </c:pt>
                <c:pt idx="28">
                  <c:v>1.6738161</c:v>
                </c:pt>
                <c:pt idx="29">
                  <c:v>1.9215804000000001</c:v>
                </c:pt>
                <c:pt idx="30">
                  <c:v>2.1733503000000001</c:v>
                </c:pt>
                <c:pt idx="31">
                  <c:v>2.1986349999999999</c:v>
                </c:pt>
                <c:pt idx="32">
                  <c:v>2.154855</c:v>
                </c:pt>
                <c:pt idx="33">
                  <c:v>2.5226723999999998</c:v>
                </c:pt>
                <c:pt idx="34">
                  <c:v>2.4005920000000001</c:v>
                </c:pt>
                <c:pt idx="35">
                  <c:v>2.1906766000000002</c:v>
                </c:pt>
                <c:pt idx="36">
                  <c:v>2.3042479</c:v>
                </c:pt>
                <c:pt idx="37">
                  <c:v>2.4138378999999999</c:v>
                </c:pt>
                <c:pt idx="38">
                  <c:v>2.3217560000000002</c:v>
                </c:pt>
                <c:pt idx="39">
                  <c:v>2.2226626</c:v>
                </c:pt>
                <c:pt idx="40">
                  <c:v>2.3032009000000002</c:v>
                </c:pt>
                <c:pt idx="41">
                  <c:v>2.1260561</c:v>
                </c:pt>
                <c:pt idx="42">
                  <c:v>2.0759582999999999</c:v>
                </c:pt>
                <c:pt idx="43">
                  <c:v>2.3497718999999999</c:v>
                </c:pt>
                <c:pt idx="44">
                  <c:v>2.7037502999999998</c:v>
                </c:pt>
                <c:pt idx="45">
                  <c:v>2.6322911000000002</c:v>
                </c:pt>
                <c:pt idx="46">
                  <c:v>2.2840756999999998</c:v>
                </c:pt>
                <c:pt idx="47">
                  <c:v>2.1897834</c:v>
                </c:pt>
                <c:pt idx="48">
                  <c:v>1.9207498000000001</c:v>
                </c:pt>
                <c:pt idx="49">
                  <c:v>1.8669146000000001</c:v>
                </c:pt>
                <c:pt idx="50">
                  <c:v>1.8603308999999999</c:v>
                </c:pt>
                <c:pt idx="51">
                  <c:v>1.8138589000000001</c:v>
                </c:pt>
                <c:pt idx="52">
                  <c:v>1.807777</c:v>
                </c:pt>
                <c:pt idx="53">
                  <c:v>-0.76948850000000002</c:v>
                </c:pt>
                <c:pt idx="54">
                  <c:v>5.3801420000000002</c:v>
                </c:pt>
                <c:pt idx="55">
                  <c:v>6.1492106</c:v>
                </c:pt>
                <c:pt idx="56">
                  <c:v>6.7770843999999997</c:v>
                </c:pt>
                <c:pt idx="57">
                  <c:v>7.1591417000000002</c:v>
                </c:pt>
                <c:pt idx="58">
                  <c:v>6.7349230000000002</c:v>
                </c:pt>
                <c:pt idx="59">
                  <c:v>7.0128693000000002</c:v>
                </c:pt>
                <c:pt idx="60">
                  <c:v>6.3034492999999996</c:v>
                </c:pt>
                <c:pt idx="61">
                  <c:v>4.7855397000000002</c:v>
                </c:pt>
                <c:pt idx="62">
                  <c:v>4.3905462000000002</c:v>
                </c:pt>
                <c:pt idx="63">
                  <c:v>4.1402628999999997</c:v>
                </c:pt>
                <c:pt idx="64">
                  <c:v>3.7179175999999998</c:v>
                </c:pt>
                <c:pt idx="65">
                  <c:v>2.8940679999999999</c:v>
                </c:pt>
                <c:pt idx="66">
                  <c:v>1.6007921000000001</c:v>
                </c:pt>
                <c:pt idx="67">
                  <c:v>0.9680493</c:v>
                </c:pt>
                <c:pt idx="68">
                  <c:v>1.2242953000000001</c:v>
                </c:pt>
                <c:pt idx="69">
                  <c:v>0.56465549999999998</c:v>
                </c:pt>
                <c:pt idx="70">
                  <c:v>3.21257E-2</c:v>
                </c:pt>
                <c:pt idx="71">
                  <c:v>-0.14673259999999999</c:v>
                </c:pt>
                <c:pt idx="72">
                  <c:v>-0.18653500000000001</c:v>
                </c:pt>
                <c:pt idx="73">
                  <c:v>-0.63149599999999995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5-4A01-A2A9-7CF1C6B7CF62}"/>
            </c:ext>
          </c:extLst>
        </c:ser>
        <c:ser>
          <c:idx val="3"/>
          <c:order val="3"/>
          <c:tx>
            <c:strRef>
              <c:f>EA_output_wFG!$AJ$1</c:f>
              <c:strCache>
                <c:ptCount val="1"/>
                <c:pt idx="0">
                  <c:v>EC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EA_output_wFG!$AJ$2:$AJ$117</c:f>
              <c:numCache>
                <c:formatCode>General</c:formatCode>
                <c:ptCount val="116"/>
                <c:pt idx="0">
                  <c:v>2.7370000000000001</c:v>
                </c:pt>
                <c:pt idx="1">
                  <c:v>3.0494018114075221</c:v>
                </c:pt>
                <c:pt idx="2">
                  <c:v>2.9951680354802281</c:v>
                </c:pt>
                <c:pt idx="3">
                  <c:v>2.5742986722182222</c:v>
                </c:pt>
                <c:pt idx="4">
                  <c:v>1.786793721620711</c:v>
                </c:pt>
                <c:pt idx="5">
                  <c:v>0.63265318368917689</c:v>
                </c:pt>
                <c:pt idx="6">
                  <c:v>-0.88812294157855254</c:v>
                </c:pt>
                <c:pt idx="7">
                  <c:v>-2.469180645817433</c:v>
                </c:pt>
                <c:pt idx="8">
                  <c:v>-3.4688020633500409</c:v>
                </c:pt>
                <c:pt idx="9">
                  <c:v>-3.8667303168868918</c:v>
                </c:pt>
                <c:pt idx="10">
                  <c:v>-3.6629654064287331</c:v>
                </c:pt>
                <c:pt idx="11">
                  <c:v>-3.0097138680330628</c:v>
                </c:pt>
                <c:pt idx="12">
                  <c:v>-2.4148134426936441</c:v>
                </c:pt>
                <c:pt idx="13">
                  <c:v>-1.9189852607478819</c:v>
                </c:pt>
                <c:pt idx="14">
                  <c:v>-1.522229322194844</c:v>
                </c:pt>
                <c:pt idx="15">
                  <c:v>-1.236979562278554</c:v>
                </c:pt>
                <c:pt idx="16">
                  <c:v>-1.1314463403104229</c:v>
                </c:pt>
                <c:pt idx="17">
                  <c:v>-1.215995186427282</c:v>
                </c:pt>
                <c:pt idx="18">
                  <c:v>-1.4906261006292909</c:v>
                </c:pt>
                <c:pt idx="19">
                  <c:v>-1.93595021188762</c:v>
                </c:pt>
                <c:pt idx="20">
                  <c:v>-2.3604940326081478</c:v>
                </c:pt>
                <c:pt idx="21">
                  <c:v>-2.715349303346136</c:v>
                </c:pt>
                <c:pt idx="22">
                  <c:v>-3.0005160241009179</c:v>
                </c:pt>
                <c:pt idx="23">
                  <c:v>-3.2150264319633841</c:v>
                </c:pt>
                <c:pt idx="24">
                  <c:v>-3.3375897429209438</c:v>
                </c:pt>
                <c:pt idx="25">
                  <c:v>-3.3594960907870139</c:v>
                </c:pt>
                <c:pt idx="26">
                  <c:v>-3.2807454755615502</c:v>
                </c:pt>
                <c:pt idx="27">
                  <c:v>-3.1020381718246122</c:v>
                </c:pt>
                <c:pt idx="28">
                  <c:v>-2.8885277265185811</c:v>
                </c:pt>
                <c:pt idx="29">
                  <c:v>-2.682818845102628</c:v>
                </c:pt>
                <c:pt idx="30">
                  <c:v>-2.484911527577141</c:v>
                </c:pt>
                <c:pt idx="31">
                  <c:v>-2.294805773941746</c:v>
                </c:pt>
                <c:pt idx="32">
                  <c:v>-2.111491915949522</c:v>
                </c:pt>
                <c:pt idx="33">
                  <c:v>-1.9338658166634</c:v>
                </c:pt>
                <c:pt idx="34">
                  <c:v>-1.7619269300219269</c:v>
                </c:pt>
                <c:pt idx="35">
                  <c:v>-1.595675256024778</c:v>
                </c:pt>
                <c:pt idx="36">
                  <c:v>-1.4128213840725869</c:v>
                </c:pt>
                <c:pt idx="37">
                  <c:v>-1.173410446662237</c:v>
                </c:pt>
                <c:pt idx="38">
                  <c:v>-0.87664464896553329</c:v>
                </c:pt>
                <c:pt idx="39">
                  <c:v>-0.52252399098303526</c:v>
                </c:pt>
                <c:pt idx="40">
                  <c:v>-0.1507935449664399</c:v>
                </c:pt>
                <c:pt idx="41">
                  <c:v>0.12514295535212891</c:v>
                </c:pt>
                <c:pt idx="42">
                  <c:v>0.29829600194960421</c:v>
                </c:pt>
                <c:pt idx="43">
                  <c:v>0.3686655948256603</c:v>
                </c:pt>
                <c:pt idx="44">
                  <c:v>0.37558031997662422</c:v>
                </c:pt>
                <c:pt idx="45">
                  <c:v>0.50064385609828355</c:v>
                </c:pt>
                <c:pt idx="46">
                  <c:v>0.7665723944622912</c:v>
                </c:pt>
                <c:pt idx="47">
                  <c:v>1.1733659350681469</c:v>
                </c:pt>
                <c:pt idx="48">
                  <c:v>1.6350993152451729</c:v>
                </c:pt>
                <c:pt idx="49">
                  <c:v>1.46484727330469</c:v>
                </c:pt>
                <c:pt idx="50">
                  <c:v>0.51384740849952193</c:v>
                </c:pt>
                <c:pt idx="51">
                  <c:v>-1.2179002791685409</c:v>
                </c:pt>
                <c:pt idx="52">
                  <c:v>-3.6473719979353851</c:v>
                </c:pt>
                <c:pt idx="53">
                  <c:v>-5.4275190080011342</c:v>
                </c:pt>
                <c:pt idx="54">
                  <c:v>-6.0862356058883789</c:v>
                </c:pt>
                <c:pt idx="55">
                  <c:v>-5.6235217915958824</c:v>
                </c:pt>
                <c:pt idx="56">
                  <c:v>-4.0582885265128903</c:v>
                </c:pt>
                <c:pt idx="57">
                  <c:v>-2.3376276319970382</c:v>
                </c:pt>
                <c:pt idx="58">
                  <c:v>-0.98988821295873475</c:v>
                </c:pt>
                <c:pt idx="59">
                  <c:v>-1.507026939544448E-2</c:v>
                </c:pt>
                <c:pt idx="60">
                  <c:v>0.58687348151324703</c:v>
                </c:pt>
                <c:pt idx="61">
                  <c:v>0.91154890635729957</c:v>
                </c:pt>
                <c:pt idx="62">
                  <c:v>1.0463819434756849</c:v>
                </c:pt>
                <c:pt idx="63">
                  <c:v>0.99137259286865709</c:v>
                </c:pt>
                <c:pt idx="64">
                  <c:v>0.74652085453631911</c:v>
                </c:pt>
                <c:pt idx="65">
                  <c:v>0.4159068002087673</c:v>
                </c:pt>
                <c:pt idx="66">
                  <c:v>0.1586956151890587</c:v>
                </c:pt>
                <c:pt idx="67">
                  <c:v>-2.3401982710487629E-2</c:v>
                </c:pt>
                <c:pt idx="68">
                  <c:v>-0.13038599348952931</c:v>
                </c:pt>
                <c:pt idx="69">
                  <c:v>-0.18599296929577591</c:v>
                </c:pt>
                <c:pt idx="70">
                  <c:v>-0.24824559315627151</c:v>
                </c:pt>
                <c:pt idx="71">
                  <c:v>-0.31978125975418958</c:v>
                </c:pt>
                <c:pt idx="72">
                  <c:v>-0.40059996908939582</c:v>
                </c:pt>
                <c:pt idx="73">
                  <c:v>-0.48010871141303629</c:v>
                </c:pt>
                <c:pt idx="74">
                  <c:v>-0.51683636213841078</c:v>
                </c:pt>
                <c:pt idx="75">
                  <c:v>-0.50658349764770716</c:v>
                </c:pt>
                <c:pt idx="76">
                  <c:v>-0.44935011794084972</c:v>
                </c:pt>
                <c:pt idx="77">
                  <c:v>-0.35325662596799051</c:v>
                </c:pt>
                <c:pt idx="78">
                  <c:v>-0.27173932413502572</c:v>
                </c:pt>
                <c:pt idx="79">
                  <c:v>-0.21453901325974761</c:v>
                </c:pt>
                <c:pt idx="80">
                  <c:v>-0.1816556933420482</c:v>
                </c:pt>
                <c:pt idx="81">
                  <c:v>-0.17144367902727661</c:v>
                </c:pt>
                <c:pt idx="82">
                  <c:v>-0.16337944540281629</c:v>
                </c:pt>
                <c:pt idx="83">
                  <c:v>-0.15131178632061651</c:v>
                </c:pt>
                <c:pt idx="84">
                  <c:v>-0.1352407017806542</c:v>
                </c:pt>
                <c:pt idx="85">
                  <c:v>-0.1152633026663487</c:v>
                </c:pt>
                <c:pt idx="86">
                  <c:v>-9.4455965851442864E-2</c:v>
                </c:pt>
                <c:pt idx="87">
                  <c:v>-7.4287343584758164E-2</c:v>
                </c:pt>
                <c:pt idx="88">
                  <c:v>-5.4757435866256733E-2</c:v>
                </c:pt>
                <c:pt idx="89">
                  <c:v>-3.5866242695975263E-2</c:v>
                </c:pt>
                <c:pt idx="90">
                  <c:v>-1.7613764073878241E-2</c:v>
                </c:pt>
                <c:pt idx="91">
                  <c:v>0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05-4A01-A2A9-7CF1C6B7CF62}"/>
            </c:ext>
          </c:extLst>
        </c:ser>
        <c:ser>
          <c:idx val="4"/>
          <c:order val="4"/>
          <c:tx>
            <c:strRef>
              <c:f>EA_output_wFG!$AL$1</c:f>
              <c:strCache>
                <c:ptCount val="1"/>
                <c:pt idx="0">
                  <c:v>IMF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EA_output_wFG!$AL$2:$AL$77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05-4A01-A2A9-7CF1C6B7C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EA_output_wFG!$AH$1</c:f>
              <c:strCache>
                <c:ptCount val="1"/>
                <c:pt idx="0">
                  <c:v>DSGE (dev from trend)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EA_output_wFG!$AH$2:$AH$132</c:f>
              <c:numCache>
                <c:formatCode>General</c:formatCode>
                <c:ptCount val="131"/>
                <c:pt idx="0">
                  <c:v>2.5370476183408797</c:v>
                </c:pt>
                <c:pt idx="1">
                  <c:v>2.9441562484023107</c:v>
                </c:pt>
                <c:pt idx="2">
                  <c:v>3.2309608112508847</c:v>
                </c:pt>
                <c:pt idx="3">
                  <c:v>3.3947657179680624</c:v>
                </c:pt>
                <c:pt idx="4">
                  <c:v>3.5524214614260927</c:v>
                </c:pt>
                <c:pt idx="5">
                  <c:v>3.244277043788053</c:v>
                </c:pt>
                <c:pt idx="6">
                  <c:v>2.7093945749062831</c:v>
                </c:pt>
                <c:pt idx="7">
                  <c:v>1.6909666027893602</c:v>
                </c:pt>
                <c:pt idx="8">
                  <c:v>-0.15853173756181427</c:v>
                </c:pt>
                <c:pt idx="9">
                  <c:v>-1.0562526200311377</c:v>
                </c:pt>
                <c:pt idx="10">
                  <c:v>-1.2531771804200558</c:v>
                </c:pt>
                <c:pt idx="11">
                  <c:v>-1.4412229115102688</c:v>
                </c:pt>
                <c:pt idx="12">
                  <c:v>-1.0987828154692281</c:v>
                </c:pt>
                <c:pt idx="13">
                  <c:v>-1.0419642385824259</c:v>
                </c:pt>
                <c:pt idx="14">
                  <c:v>-1.116379427483686</c:v>
                </c:pt>
                <c:pt idx="15">
                  <c:v>-1.1181697765810021</c:v>
                </c:pt>
                <c:pt idx="16">
                  <c:v>-0.51914077058074959</c:v>
                </c:pt>
                <c:pt idx="17">
                  <c:v>-0.87840683246571771</c:v>
                </c:pt>
                <c:pt idx="18">
                  <c:v>-1.1858015041417884</c:v>
                </c:pt>
                <c:pt idx="19">
                  <c:v>-1.658651228369755</c:v>
                </c:pt>
                <c:pt idx="20">
                  <c:v>-1.9994664697838704</c:v>
                </c:pt>
                <c:pt idx="21">
                  <c:v>-2.6067197618208571</c:v>
                </c:pt>
                <c:pt idx="22">
                  <c:v>-2.9758160365885518</c:v>
                </c:pt>
                <c:pt idx="23">
                  <c:v>-3.5270747310014432</c:v>
                </c:pt>
                <c:pt idx="24">
                  <c:v>-4.0337044381371188</c:v>
                </c:pt>
                <c:pt idx="25">
                  <c:v>-3.9016055640000653</c:v>
                </c:pt>
                <c:pt idx="26">
                  <c:v>-3.8650004073198874</c:v>
                </c:pt>
                <c:pt idx="27">
                  <c:v>-3.5387088158407716</c:v>
                </c:pt>
                <c:pt idx="28">
                  <c:v>-3.8740453592427571</c:v>
                </c:pt>
                <c:pt idx="29">
                  <c:v>-3.8890568256478604</c:v>
                </c:pt>
                <c:pt idx="30">
                  <c:v>-3.7565366992532159</c:v>
                </c:pt>
                <c:pt idx="31">
                  <c:v>-3.483009706979761</c:v>
                </c:pt>
                <c:pt idx="32">
                  <c:v>-3.9097851694917569</c:v>
                </c:pt>
                <c:pt idx="33">
                  <c:v>-3.5093095623958641</c:v>
                </c:pt>
                <c:pt idx="34">
                  <c:v>-3.1585586952419948</c:v>
                </c:pt>
                <c:pt idx="35">
                  <c:v>-3.0779332219385722</c:v>
                </c:pt>
                <c:pt idx="36">
                  <c:v>-2.3875339501074331</c:v>
                </c:pt>
                <c:pt idx="37">
                  <c:v>-2.1764145387216614</c:v>
                </c:pt>
                <c:pt idx="38">
                  <c:v>-2.1386877866043221</c:v>
                </c:pt>
                <c:pt idx="39">
                  <c:v>-1.9419450320908336</c:v>
                </c:pt>
                <c:pt idx="40">
                  <c:v>-1.435611036165648</c:v>
                </c:pt>
                <c:pt idx="41">
                  <c:v>-1.048732560113363</c:v>
                </c:pt>
                <c:pt idx="42">
                  <c:v>-0.76335711635574555</c:v>
                </c:pt>
                <c:pt idx="43">
                  <c:v>-0.19696166745936239</c:v>
                </c:pt>
                <c:pt idx="44">
                  <c:v>-0.14556650795803172</c:v>
                </c:pt>
                <c:pt idx="45">
                  <c:v>0.75356963637963936</c:v>
                </c:pt>
                <c:pt idx="46">
                  <c:v>0.88959439144052155</c:v>
                </c:pt>
                <c:pt idx="47">
                  <c:v>1.1241997546960452</c:v>
                </c:pt>
                <c:pt idx="48">
                  <c:v>1.7313076869105934</c:v>
                </c:pt>
                <c:pt idx="49">
                  <c:v>1.3662713485709137</c:v>
                </c:pt>
                <c:pt idx="50">
                  <c:v>1.6928120381314802</c:v>
                </c:pt>
                <c:pt idx="51">
                  <c:v>1.4308749070615665</c:v>
                </c:pt>
                <c:pt idx="52">
                  <c:v>-5.3681557630744337E-2</c:v>
                </c:pt>
                <c:pt idx="53">
                  <c:v>-2.1946638952625879</c:v>
                </c:pt>
                <c:pt idx="54">
                  <c:v>-4.2395092177373552</c:v>
                </c:pt>
                <c:pt idx="55">
                  <c:v>-4.6352751514121913</c:v>
                </c:pt>
                <c:pt idx="56">
                  <c:v>-4.4390280831061872</c:v>
                </c:pt>
                <c:pt idx="57">
                  <c:v>-1.4123018321171816</c:v>
                </c:pt>
                <c:pt idx="58">
                  <c:v>-9.6197380523339149E-2</c:v>
                </c:pt>
                <c:pt idx="59">
                  <c:v>0.51319692685878593</c:v>
                </c:pt>
                <c:pt idx="60">
                  <c:v>1.2874629426706807</c:v>
                </c:pt>
                <c:pt idx="61">
                  <c:v>1.4362365400841668</c:v>
                </c:pt>
                <c:pt idx="62">
                  <c:v>1.4741884919415877</c:v>
                </c:pt>
                <c:pt idx="63">
                  <c:v>1.728054473586436</c:v>
                </c:pt>
                <c:pt idx="64">
                  <c:v>2.3655253672444037</c:v>
                </c:pt>
                <c:pt idx="65">
                  <c:v>2.3063758605140094</c:v>
                </c:pt>
                <c:pt idx="66">
                  <c:v>2.5404962134685309</c:v>
                </c:pt>
                <c:pt idx="67">
                  <c:v>2.4753677752530194</c:v>
                </c:pt>
                <c:pt idx="68">
                  <c:v>2.6189594663774685</c:v>
                </c:pt>
                <c:pt idx="69">
                  <c:v>2.4857636843032918</c:v>
                </c:pt>
                <c:pt idx="70">
                  <c:v>2.240765907357547</c:v>
                </c:pt>
                <c:pt idx="71">
                  <c:v>2.080961732929401</c:v>
                </c:pt>
                <c:pt idx="72">
                  <c:v>1.9658366324976999</c:v>
                </c:pt>
                <c:pt idx="73">
                  <c:v>1.872160456108471</c:v>
                </c:pt>
                <c:pt idx="74">
                  <c:v>1.7894952565053366</c:v>
                </c:pt>
                <c:pt idx="75">
                  <c:v>1.713800942926845</c:v>
                </c:pt>
                <c:pt idx="76">
                  <c:v>1.6448429362868922</c:v>
                </c:pt>
                <c:pt idx="77">
                  <c:v>1.582460228198066</c:v>
                </c:pt>
                <c:pt idx="78">
                  <c:v>1.5263317922502697</c:v>
                </c:pt>
                <c:pt idx="79">
                  <c:v>1.4760195819804824</c:v>
                </c:pt>
                <c:pt idx="80">
                  <c:v>1.4310419395690399</c:v>
                </c:pt>
                <c:pt idx="81">
                  <c:v>1.3909230664616139</c:v>
                </c:pt>
                <c:pt idx="82">
                  <c:v>1.3552174562963764</c:v>
                </c:pt>
                <c:pt idx="83">
                  <c:v>1.323518273785977</c:v>
                </c:pt>
                <c:pt idx="84">
                  <c:v>1.2954574199475903</c:v>
                </c:pt>
                <c:pt idx="85">
                  <c:v>1.270702092141379</c:v>
                </c:pt>
                <c:pt idx="86">
                  <c:v>1.2489503814717793</c:v>
                </c:pt>
                <c:pt idx="87">
                  <c:v>1.2299270739893551</c:v>
                </c:pt>
                <c:pt idx="88">
                  <c:v>1.2133800857659462</c:v>
                </c:pt>
                <c:pt idx="89">
                  <c:v>1.1990776068460729</c:v>
                </c:pt>
                <c:pt idx="90">
                  <c:v>1.1868058791219855</c:v>
                </c:pt>
                <c:pt idx="91">
                  <c:v>1.1763674851218635</c:v>
                </c:pt>
                <c:pt idx="92">
                  <c:v>1.1675800230104674</c:v>
                </c:pt>
                <c:pt idx="93">
                  <c:v>1.16027505973641</c:v>
                </c:pt>
                <c:pt idx="94">
                  <c:v>1.1542972759154715</c:v>
                </c:pt>
                <c:pt idx="95">
                  <c:v>1.1495037369075352</c:v>
                </c:pt>
                <c:pt idx="96">
                  <c:v>1.1457632424603954</c:v>
                </c:pt>
                <c:pt idx="97">
                  <c:v>1.142955721761906</c:v>
                </c:pt>
                <c:pt idx="98">
                  <c:v>1.1409716519733255</c:v>
                </c:pt>
                <c:pt idx="99">
                  <c:v>1.139711486774134</c:v>
                </c:pt>
                <c:pt idx="100">
                  <c:v>1.1390850876377439</c:v>
                </c:pt>
                <c:pt idx="101">
                  <c:v>1.139011154946763</c:v>
                </c:pt>
                <c:pt idx="102">
                  <c:v>1.1394166590491288</c:v>
                </c:pt>
                <c:pt idx="103">
                  <c:v>1.1402362732827402</c:v>
                </c:pt>
                <c:pt idx="104">
                  <c:v>1.1414118121246357</c:v>
                </c:pt>
                <c:pt idx="105">
                  <c:v>1.1428916781635845</c:v>
                </c:pt>
                <c:pt idx="106">
                  <c:v>1.1446303217183225</c:v>
                </c:pt>
                <c:pt idx="107">
                  <c:v>1.1465877167579528</c:v>
                </c:pt>
                <c:pt idx="108">
                  <c:v>1.1487288564241442</c:v>
                </c:pt>
                <c:pt idx="109">
                  <c:v>1.1510232709829982</c:v>
                </c:pt>
                <c:pt idx="110">
                  <c:v>1.1534445705037566</c:v>
                </c:pt>
                <c:pt idx="111">
                  <c:v>1.1559700140124356</c:v>
                </c:pt>
                <c:pt idx="112">
                  <c:v>1.1585801063310175</c:v>
                </c:pt>
                <c:pt idx="113">
                  <c:v>1.1612582233068185</c:v>
                </c:pt>
                <c:pt idx="114">
                  <c:v>1.1639902656748617</c:v>
                </c:pt>
                <c:pt idx="115">
                  <c:v>1.16676434138693</c:v>
                </c:pt>
                <c:pt idx="116">
                  <c:v>1.1695704758869017</c:v>
                </c:pt>
                <c:pt idx="117">
                  <c:v>1.1724003495148949</c:v>
                </c:pt>
                <c:pt idx="118">
                  <c:v>1.1752470609802632</c:v>
                </c:pt>
                <c:pt idx="119">
                  <c:v>1.1781049156522769</c:v>
                </c:pt>
                <c:pt idx="120">
                  <c:v>1.1809692372746703</c:v>
                </c:pt>
                <c:pt idx="121">
                  <c:v>1.1838362016102693</c:v>
                </c:pt>
                <c:pt idx="122">
                  <c:v>1.1867026904598426</c:v>
                </c:pt>
                <c:pt idx="123">
                  <c:v>1.189566164471449</c:v>
                </c:pt>
                <c:pt idx="124">
                  <c:v>1.1924245531563091</c:v>
                </c:pt>
                <c:pt idx="125">
                  <c:v>1.195276160551046</c:v>
                </c:pt>
                <c:pt idx="126">
                  <c:v>1.1981195850098079</c:v>
                </c:pt>
                <c:pt idx="127">
                  <c:v>1.2009536516686765</c:v>
                </c:pt>
                <c:pt idx="128">
                  <c:v>1.2037773561957277</c:v>
                </c:pt>
                <c:pt idx="129">
                  <c:v>1.2065898185199622</c:v>
                </c:pt>
                <c:pt idx="130">
                  <c:v>9.9957821751132117E-2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D-464B-979C-4DA3922992C2}"/>
            </c:ext>
          </c:extLst>
        </c:ser>
        <c:ser>
          <c:idx val="1"/>
          <c:order val="1"/>
          <c:tx>
            <c:strRef>
              <c:f>EA_output_wFG!$AI$1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EA_output_wFG!$AI$2:$AI$132</c:f>
              <c:numCache>
                <c:formatCode>General</c:formatCode>
                <c:ptCount val="131"/>
                <c:pt idx="0">
                  <c:v>1.7825302067942217</c:v>
                </c:pt>
                <c:pt idx="1">
                  <c:v>2.0935409001438305</c:v>
                </c:pt>
                <c:pt idx="2">
                  <c:v>2.4705596462930588</c:v>
                </c:pt>
                <c:pt idx="3">
                  <c:v>2.5797240709912366</c:v>
                </c:pt>
                <c:pt idx="4">
                  <c:v>2.5814636252034076</c:v>
                </c:pt>
                <c:pt idx="5">
                  <c:v>2.503650650249241</c:v>
                </c:pt>
                <c:pt idx="6">
                  <c:v>2.2597998813430351</c:v>
                </c:pt>
                <c:pt idx="7">
                  <c:v>1.3217102928036588</c:v>
                </c:pt>
                <c:pt idx="8">
                  <c:v>-0.56206039892936144</c:v>
                </c:pt>
                <c:pt idx="9">
                  <c:v>-1.4349201439163266</c:v>
                </c:pt>
                <c:pt idx="10">
                  <c:v>-1.5899966809142356</c:v>
                </c:pt>
                <c:pt idx="11">
                  <c:v>-1.5909197859861424</c:v>
                </c:pt>
                <c:pt idx="12">
                  <c:v>-1.3625313921380191</c:v>
                </c:pt>
                <c:pt idx="13">
                  <c:v>-1.3719179481868584</c:v>
                </c:pt>
                <c:pt idx="14">
                  <c:v>-1.3151128901510809</c:v>
                </c:pt>
                <c:pt idx="15">
                  <c:v>-1.1618287775854101</c:v>
                </c:pt>
                <c:pt idx="16">
                  <c:v>-0.47601026057192719</c:v>
                </c:pt>
                <c:pt idx="17">
                  <c:v>-0.48599492273048417</c:v>
                </c:pt>
                <c:pt idx="18">
                  <c:v>-0.77311285944938324</c:v>
                </c:pt>
                <c:pt idx="19">
                  <c:v>-1.3211299185055503</c:v>
                </c:pt>
                <c:pt idx="20">
                  <c:v>-1.7022872882064382</c:v>
                </c:pt>
                <c:pt idx="21">
                  <c:v>-2.0940117960198639</c:v>
                </c:pt>
                <c:pt idx="22">
                  <c:v>-2.2770475045705392</c:v>
                </c:pt>
                <c:pt idx="23">
                  <c:v>-2.5330978674672093</c:v>
                </c:pt>
                <c:pt idx="24">
                  <c:v>-2.5810974077724231</c:v>
                </c:pt>
                <c:pt idx="25">
                  <c:v>-2.3343025378250521</c:v>
                </c:pt>
                <c:pt idx="26">
                  <c:v>-2.2277855897928838</c:v>
                </c:pt>
                <c:pt idx="27">
                  <c:v>-1.8226628553132171</c:v>
                </c:pt>
                <c:pt idx="28">
                  <c:v>-1.8172353584827248</c:v>
                </c:pt>
                <c:pt idx="29">
                  <c:v>-1.6311501683934528</c:v>
                </c:pt>
                <c:pt idx="30">
                  <c:v>-1.6038000171968365</c:v>
                </c:pt>
                <c:pt idx="31">
                  <c:v>-1.3290835947283783</c:v>
                </c:pt>
                <c:pt idx="32">
                  <c:v>-1.5354146526181807</c:v>
                </c:pt>
                <c:pt idx="33">
                  <c:v>-1.3942210175161205</c:v>
                </c:pt>
                <c:pt idx="34">
                  <c:v>-1.0168216641417391</c:v>
                </c:pt>
                <c:pt idx="35">
                  <c:v>-1.0887500272139001</c:v>
                </c:pt>
                <c:pt idx="36">
                  <c:v>-0.61577844666156112</c:v>
                </c:pt>
                <c:pt idx="37">
                  <c:v>-0.58270796407239223</c:v>
                </c:pt>
                <c:pt idx="38">
                  <c:v>-0.68893125707074532</c:v>
                </c:pt>
                <c:pt idx="39">
                  <c:v>-0.70552147923515052</c:v>
                </c:pt>
                <c:pt idx="40">
                  <c:v>-0.41545255508586992</c:v>
                </c:pt>
                <c:pt idx="41">
                  <c:v>-0.23634405620334104</c:v>
                </c:pt>
                <c:pt idx="42">
                  <c:v>5.1923082537995657E-2</c:v>
                </c:pt>
                <c:pt idx="43">
                  <c:v>0.37519344976713465</c:v>
                </c:pt>
                <c:pt idx="44">
                  <c:v>0.1494220795269468</c:v>
                </c:pt>
                <c:pt idx="45">
                  <c:v>0.68393266176301049</c:v>
                </c:pt>
                <c:pt idx="46">
                  <c:v>0.61263087359610147</c:v>
                </c:pt>
                <c:pt idx="47">
                  <c:v>0.61945282435476878</c:v>
                </c:pt>
                <c:pt idx="48">
                  <c:v>1.1194334591966644</c:v>
                </c:pt>
                <c:pt idx="49">
                  <c:v>0.57103171821723064</c:v>
                </c:pt>
                <c:pt idx="50">
                  <c:v>0.86921017631777509</c:v>
                </c:pt>
                <c:pt idx="51">
                  <c:v>0.56119749568022625</c:v>
                </c:pt>
                <c:pt idx="52">
                  <c:v>-0.26755146120698314</c:v>
                </c:pt>
                <c:pt idx="53">
                  <c:v>-1.4126640216984938</c:v>
                </c:pt>
                <c:pt idx="54">
                  <c:v>-2.1808990521397389</c:v>
                </c:pt>
                <c:pt idx="55">
                  <c:v>-1.5369321041466182</c:v>
                </c:pt>
                <c:pt idx="56">
                  <c:v>-1.1223325107843132</c:v>
                </c:pt>
                <c:pt idx="57">
                  <c:v>0.28605137748625697</c:v>
                </c:pt>
                <c:pt idx="58">
                  <c:v>0.30125647104554687</c:v>
                </c:pt>
                <c:pt idx="59">
                  <c:v>0.55880417261524051</c:v>
                </c:pt>
                <c:pt idx="60">
                  <c:v>0.86286947938470249</c:v>
                </c:pt>
                <c:pt idx="61">
                  <c:v>0.70699593682939654</c:v>
                </c:pt>
                <c:pt idx="62">
                  <c:v>0.73097179986131344</c:v>
                </c:pt>
                <c:pt idx="63">
                  <c:v>1.4852791797509879</c:v>
                </c:pt>
                <c:pt idx="64">
                  <c:v>2.2573893869877799</c:v>
                </c:pt>
                <c:pt idx="65">
                  <c:v>2.3217417015071797</c:v>
                </c:pt>
                <c:pt idx="66">
                  <c:v>2.6482342053504313</c:v>
                </c:pt>
                <c:pt idx="67">
                  <c:v>2.8130670983238106</c:v>
                </c:pt>
                <c:pt idx="68">
                  <c:v>2.8243060446339481</c:v>
                </c:pt>
                <c:pt idx="69">
                  <c:v>2.7825525311294896</c:v>
                </c:pt>
                <c:pt idx="70">
                  <c:v>2.5312678353029425</c:v>
                </c:pt>
                <c:pt idx="71">
                  <c:v>2.3266653131819903</c:v>
                </c:pt>
                <c:pt idx="72">
                  <c:v>2.1602257600048769</c:v>
                </c:pt>
                <c:pt idx="73">
                  <c:v>2.0224227205007095</c:v>
                </c:pt>
                <c:pt idx="74">
                  <c:v>1.9060556861876814</c:v>
                </c:pt>
                <c:pt idx="75">
                  <c:v>1.8061911333032517</c:v>
                </c:pt>
                <c:pt idx="76">
                  <c:v>1.7194889605746158</c:v>
                </c:pt>
                <c:pt idx="77">
                  <c:v>1.6436270636221277</c:v>
                </c:pt>
                <c:pt idx="78">
                  <c:v>1.5769213225329122</c:v>
                </c:pt>
                <c:pt idx="79">
                  <c:v>1.5180951089338193</c:v>
                </c:pt>
                <c:pt idx="80">
                  <c:v>1.466142288376405</c:v>
                </c:pt>
                <c:pt idx="81">
                  <c:v>1.4202445080833836</c:v>
                </c:pt>
                <c:pt idx="82">
                  <c:v>1.3797193976317221</c:v>
                </c:pt>
                <c:pt idx="83">
                  <c:v>1.343986631491926</c:v>
                </c:pt>
                <c:pt idx="84">
                  <c:v>1.3125447078461669</c:v>
                </c:pt>
                <c:pt idx="85">
                  <c:v>1.2849544849082724</c:v>
                </c:pt>
                <c:pt idx="86">
                  <c:v>1.2608271995164897</c:v>
                </c:pt>
                <c:pt idx="87">
                  <c:v>1.2398155880551933</c:v>
                </c:pt>
                <c:pt idx="88">
                  <c:v>1.2216072211220117</c:v>
                </c:pt>
                <c:pt idx="89">
                  <c:v>1.2059194476878263</c:v>
                </c:pt>
                <c:pt idx="90">
                  <c:v>1.1924955202458167</c:v>
                </c:pt>
                <c:pt idx="91">
                  <c:v>1.1811015885653109</c:v>
                </c:pt>
                <c:pt idx="92">
                  <c:v>1.1715243308305598</c:v>
                </c:pt>
                <c:pt idx="93">
                  <c:v>1.1635690500317613</c:v>
                </c:pt>
                <c:pt idx="94">
                  <c:v>1.1570581076041182</c:v>
                </c:pt>
                <c:pt idx="95">
                  <c:v>1.1518295997183619</c:v>
                </c:pt>
                <c:pt idx="96">
                  <c:v>1.1477362070491279</c:v>
                </c:pt>
                <c:pt idx="97">
                  <c:v>1.144644168180236</c:v>
                </c:pt>
                <c:pt idx="98">
                  <c:v>1.1424323414336444</c:v>
                </c:pt>
                <c:pt idx="99">
                  <c:v>1.1409913308844963</c:v>
                </c:pt>
                <c:pt idx="100">
                  <c:v>1.1402226604621002</c:v>
                </c:pt>
                <c:pt idx="101">
                  <c:v>1.1400379859750081</c:v>
                </c:pt>
                <c:pt idx="102">
                  <c:v>1.1403583391432441</c:v>
                </c:pt>
                <c:pt idx="103">
                  <c:v>1.1411134006689474</c:v>
                </c:pt>
                <c:pt idx="104">
                  <c:v>1.1422408013436682</c:v>
                </c:pt>
                <c:pt idx="105">
                  <c:v>1.1436854514236052</c:v>
                </c:pt>
                <c:pt idx="106">
                  <c:v>1.1453988991966504</c:v>
                </c:pt>
                <c:pt idx="107">
                  <c:v>1.1473387199694667</c:v>
                </c:pt>
                <c:pt idx="108">
                  <c:v>1.1494679367345382</c:v>
                </c:pt>
                <c:pt idx="109">
                  <c:v>1.1517544736270184</c:v>
                </c:pt>
                <c:pt idx="110">
                  <c:v>1.1541706430170822</c:v>
                </c:pt>
                <c:pt idx="111">
                  <c:v>1.1566926667556792</c:v>
                </c:pt>
                <c:pt idx="112">
                  <c:v>1.1593002317381851</c:v>
                </c:pt>
                <c:pt idx="113">
                  <c:v>1.1619760795978484</c:v>
                </c:pt>
                <c:pt idx="114">
                  <c:v>1.1647056300073693</c:v>
                </c:pt>
                <c:pt idx="115">
                  <c:v>1.1674766367653016</c:v>
                </c:pt>
                <c:pt idx="116">
                  <c:v>1.170278875580343</c:v>
                </c:pt>
                <c:pt idx="117">
                  <c:v>1.17310386224587</c:v>
                </c:pt>
                <c:pt idx="118">
                  <c:v>1.1759445997193629</c:v>
                </c:pt>
                <c:pt idx="119">
                  <c:v>1.1787953524853225</c:v>
                </c:pt>
                <c:pt idx="120">
                  <c:v>1.1816514464848138</c:v>
                </c:pt>
                <c:pt idx="121">
                  <c:v>1.1845090928353892</c:v>
                </c:pt>
                <c:pt idx="122">
                  <c:v>1.1873652335381004</c:v>
                </c:pt>
                <c:pt idx="123">
                  <c:v>1.1902174073708427</c:v>
                </c:pt>
                <c:pt idx="124">
                  <c:v>1.1930636341935168</c:v>
                </c:pt>
                <c:pt idx="125">
                  <c:v>1.1959023159374853</c:v>
                </c:pt>
                <c:pt idx="126">
                  <c:v>1.1987321526158234</c:v>
                </c:pt>
                <c:pt idx="127">
                  <c:v>1.2015520717676749</c:v>
                </c:pt>
                <c:pt idx="128">
                  <c:v>1.2043611698368399</c:v>
                </c:pt>
                <c:pt idx="129">
                  <c:v>1.2071586640785918</c:v>
                </c:pt>
                <c:pt idx="130">
                  <c:v>0.10408932457953181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D-464B-979C-4DA3922992C2}"/>
            </c:ext>
          </c:extLst>
        </c:ser>
        <c:ser>
          <c:idx val="4"/>
          <c:order val="2"/>
          <c:tx>
            <c:strRef>
              <c:f>EA_output_wFG!$AL$1</c:f>
              <c:strCache>
                <c:ptCount val="1"/>
                <c:pt idx="0">
                  <c:v>IMF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EA_output_wFG!$AL$2:$AL$77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6D-464B-979C-4DA392299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EA_output_wFG!$AO$1</c:f>
              <c:strCache>
                <c:ptCount val="1"/>
                <c:pt idx="0">
                  <c:v>Policy Contribution (wFG)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EA_output_wFG!$AO$2:$AO$132</c:f>
              <c:numCache>
                <c:formatCode>General</c:formatCode>
                <c:ptCount val="131"/>
                <c:pt idx="0">
                  <c:v>0.75451741154665797</c:v>
                </c:pt>
                <c:pt idx="1">
                  <c:v>0.85061534825847995</c:v>
                </c:pt>
                <c:pt idx="2">
                  <c:v>0.76040116495782595</c:v>
                </c:pt>
                <c:pt idx="3">
                  <c:v>0.81504164697682602</c:v>
                </c:pt>
                <c:pt idx="4">
                  <c:v>0.97095783622268494</c:v>
                </c:pt>
                <c:pt idx="5">
                  <c:v>0.74062639353881199</c:v>
                </c:pt>
                <c:pt idx="6">
                  <c:v>0.44959469356324799</c:v>
                </c:pt>
                <c:pt idx="7">
                  <c:v>0.36925630998570147</c:v>
                </c:pt>
                <c:pt idx="8">
                  <c:v>0.40352866136754717</c:v>
                </c:pt>
                <c:pt idx="9">
                  <c:v>0.37866752388518876</c:v>
                </c:pt>
                <c:pt idx="10">
                  <c:v>0.33681950049417975</c:v>
                </c:pt>
                <c:pt idx="11">
                  <c:v>0.1496968744758736</c:v>
                </c:pt>
                <c:pt idx="12">
                  <c:v>0.2637485766687912</c:v>
                </c:pt>
                <c:pt idx="13">
                  <c:v>0.32995370960443271</c:v>
                </c:pt>
                <c:pt idx="14">
                  <c:v>0.19873346266739489</c:v>
                </c:pt>
                <c:pt idx="15">
                  <c:v>4.3659001004408199E-2</c:v>
                </c:pt>
                <c:pt idx="16">
                  <c:v>-4.3130510008822426E-2</c:v>
                </c:pt>
                <c:pt idx="17">
                  <c:v>-0.39241190973523354</c:v>
                </c:pt>
                <c:pt idx="18">
                  <c:v>-0.41268864469240513</c:v>
                </c:pt>
                <c:pt idx="19">
                  <c:v>-0.3375213098642047</c:v>
                </c:pt>
                <c:pt idx="20">
                  <c:v>-0.29717918157743228</c:v>
                </c:pt>
                <c:pt idx="21">
                  <c:v>-0.5127079658009932</c:v>
                </c:pt>
                <c:pt idx="22">
                  <c:v>-0.69876853201801259</c:v>
                </c:pt>
                <c:pt idx="23">
                  <c:v>-0.99397686353423387</c:v>
                </c:pt>
                <c:pt idx="24">
                  <c:v>-1.4526070303646956</c:v>
                </c:pt>
                <c:pt idx="25">
                  <c:v>-1.5673030261750134</c:v>
                </c:pt>
                <c:pt idx="26">
                  <c:v>-1.6372148175270036</c:v>
                </c:pt>
                <c:pt idx="27">
                  <c:v>-1.7160459605275544</c:v>
                </c:pt>
                <c:pt idx="28">
                  <c:v>-2.0568100007600325</c:v>
                </c:pt>
                <c:pt idx="29">
                  <c:v>-2.2579066572544075</c:v>
                </c:pt>
                <c:pt idx="30">
                  <c:v>-2.1527366820563794</c:v>
                </c:pt>
                <c:pt idx="31">
                  <c:v>-2.1539261122513826</c:v>
                </c:pt>
                <c:pt idx="32">
                  <c:v>-2.3743705168735763</c:v>
                </c:pt>
                <c:pt idx="33">
                  <c:v>-2.1150885448797436</c:v>
                </c:pt>
                <c:pt idx="34">
                  <c:v>-2.1417370311002557</c:v>
                </c:pt>
                <c:pt idx="35">
                  <c:v>-1.9891831947246721</c:v>
                </c:pt>
                <c:pt idx="36">
                  <c:v>-1.7717555034458718</c:v>
                </c:pt>
                <c:pt idx="37">
                  <c:v>-1.5937065746492691</c:v>
                </c:pt>
                <c:pt idx="38">
                  <c:v>-1.4497565295335768</c:v>
                </c:pt>
                <c:pt idx="39">
                  <c:v>-1.2364235528556831</c:v>
                </c:pt>
                <c:pt idx="40">
                  <c:v>-1.0201584810797781</c:v>
                </c:pt>
                <c:pt idx="41">
                  <c:v>-0.81238850391002204</c:v>
                </c:pt>
                <c:pt idx="42">
                  <c:v>-0.81528019889374126</c:v>
                </c:pt>
                <c:pt idx="43">
                  <c:v>-0.57215511722649703</c:v>
                </c:pt>
                <c:pt idx="44">
                  <c:v>-0.29498858748497853</c:v>
                </c:pt>
                <c:pt idx="45">
                  <c:v>6.9636974616628905E-2</c:v>
                </c:pt>
                <c:pt idx="46">
                  <c:v>0.27696351784442003</c:v>
                </c:pt>
                <c:pt idx="47">
                  <c:v>0.50474693034127638</c:v>
                </c:pt>
                <c:pt idx="48">
                  <c:v>0.61187422771392908</c:v>
                </c:pt>
                <c:pt idx="49">
                  <c:v>0.79523963035368306</c:v>
                </c:pt>
                <c:pt idx="50">
                  <c:v>0.8236018618137052</c:v>
                </c:pt>
                <c:pt idx="51">
                  <c:v>0.86967741138134036</c:v>
                </c:pt>
                <c:pt idx="52">
                  <c:v>0.21386990357623878</c:v>
                </c:pt>
                <c:pt idx="53">
                  <c:v>-0.78199987356409417</c:v>
                </c:pt>
                <c:pt idx="54">
                  <c:v>-2.0586101655976163</c:v>
                </c:pt>
                <c:pt idx="55">
                  <c:v>-3.0983430472655731</c:v>
                </c:pt>
                <c:pt idx="56">
                  <c:v>-3.3166955723218741</c:v>
                </c:pt>
                <c:pt idx="57">
                  <c:v>-1.6983532096034386</c:v>
                </c:pt>
                <c:pt idx="58">
                  <c:v>-0.39745385156888602</c:v>
                </c:pt>
                <c:pt idx="59">
                  <c:v>-4.5607245756454612E-2</c:v>
                </c:pt>
                <c:pt idx="60">
                  <c:v>0.42459346328597819</c:v>
                </c:pt>
                <c:pt idx="61">
                  <c:v>0.72924060325477025</c:v>
                </c:pt>
                <c:pt idx="62">
                  <c:v>0.7432166920802743</c:v>
                </c:pt>
                <c:pt idx="63">
                  <c:v>0.24277529383544816</c:v>
                </c:pt>
                <c:pt idx="64">
                  <c:v>0.10813598025662374</c:v>
                </c:pt>
                <c:pt idx="65">
                  <c:v>-1.536584099317051E-2</c:v>
                </c:pt>
                <c:pt idx="66">
                  <c:v>-0.10773799188190047</c:v>
                </c:pt>
                <c:pt idx="67">
                  <c:v>-0.33769932307079115</c:v>
                </c:pt>
                <c:pt idx="68">
                  <c:v>-0.20534657825647962</c:v>
                </c:pt>
                <c:pt idx="69">
                  <c:v>-0.29678884682619794</c:v>
                </c:pt>
                <c:pt idx="70">
                  <c:v>-0.29050192794539575</c:v>
                </c:pt>
                <c:pt idx="71">
                  <c:v>-0.24570358025258907</c:v>
                </c:pt>
                <c:pt idx="72">
                  <c:v>-0.19438912750717702</c:v>
                </c:pt>
                <c:pt idx="73">
                  <c:v>-0.15026226439223847</c:v>
                </c:pt>
                <c:pt idx="74">
                  <c:v>-0.11656042968234483</c:v>
                </c:pt>
                <c:pt idx="75">
                  <c:v>-9.2390190376406597E-2</c:v>
                </c:pt>
                <c:pt idx="76">
                  <c:v>-7.4646024287723517E-2</c:v>
                </c:pt>
                <c:pt idx="77">
                  <c:v>-6.1166835424061858E-2</c:v>
                </c:pt>
                <c:pt idx="78">
                  <c:v>-5.0589530282642604E-2</c:v>
                </c:pt>
                <c:pt idx="79">
                  <c:v>-4.2075526953336821E-2</c:v>
                </c:pt>
                <c:pt idx="80">
                  <c:v>-3.5100348807365095E-2</c:v>
                </c:pt>
                <c:pt idx="81">
                  <c:v>-2.932144162176966E-2</c:v>
                </c:pt>
                <c:pt idx="82">
                  <c:v>-2.4501941335345785E-2</c:v>
                </c:pt>
                <c:pt idx="83">
                  <c:v>-2.0468357705949011E-2</c:v>
                </c:pt>
                <c:pt idx="84">
                  <c:v>-1.7087287898576688E-2</c:v>
                </c:pt>
                <c:pt idx="85">
                  <c:v>-1.4252392766893378E-2</c:v>
                </c:pt>
                <c:pt idx="86">
                  <c:v>-1.1876818044710354E-2</c:v>
                </c:pt>
                <c:pt idx="87">
                  <c:v>-9.8885140658382525E-3</c:v>
                </c:pt>
                <c:pt idx="88">
                  <c:v>-8.2271353560656266E-3</c:v>
                </c:pt>
                <c:pt idx="89">
                  <c:v>-6.8418408417533503E-3</c:v>
                </c:pt>
                <c:pt idx="90">
                  <c:v>-5.6896411238310726E-3</c:v>
                </c:pt>
                <c:pt idx="91">
                  <c:v>-4.7341034434473942E-3</c:v>
                </c:pt>
                <c:pt idx="92">
                  <c:v>-3.9443078200923059E-3</c:v>
                </c:pt>
                <c:pt idx="93">
                  <c:v>-3.2939902953512375E-3</c:v>
                </c:pt>
                <c:pt idx="94">
                  <c:v>-2.7608316886467052E-3</c:v>
                </c:pt>
                <c:pt idx="95">
                  <c:v>-2.3258628108267366E-3</c:v>
                </c:pt>
                <c:pt idx="96">
                  <c:v>-1.9729645887326315E-3</c:v>
                </c:pt>
                <c:pt idx="97">
                  <c:v>-1.6884464183300894E-3</c:v>
                </c:pt>
                <c:pt idx="98">
                  <c:v>-1.4606894603186431E-3</c:v>
                </c:pt>
                <c:pt idx="99">
                  <c:v>-1.2798441103624523E-3</c:v>
                </c:pt>
                <c:pt idx="100">
                  <c:v>-1.1375728243563582E-3</c:v>
                </c:pt>
                <c:pt idx="101">
                  <c:v>-1.0268310282450606E-3</c:v>
                </c:pt>
                <c:pt idx="102">
                  <c:v>-9.4168009411542365E-4</c:v>
                </c:pt>
                <c:pt idx="103">
                  <c:v>-8.771273862072204E-4</c:v>
                </c:pt>
                <c:pt idx="104">
                  <c:v>-8.28989219032655E-4</c:v>
                </c:pt>
                <c:pt idx="105">
                  <c:v>-7.9377326002078941E-4</c:v>
                </c:pt>
                <c:pt idx="106">
                  <c:v>-7.6857747832795103E-4</c:v>
                </c:pt>
                <c:pt idx="107">
                  <c:v>-7.5100321151397287E-4</c:v>
                </c:pt>
                <c:pt idx="108">
                  <c:v>-7.3908031039394972E-4</c:v>
                </c:pt>
                <c:pt idx="109">
                  <c:v>-7.3120264402033079E-4</c:v>
                </c:pt>
                <c:pt idx="110">
                  <c:v>-7.2607251332570889E-4</c:v>
                </c:pt>
                <c:pt idx="111">
                  <c:v>-7.2265274324353633E-4</c:v>
                </c:pt>
                <c:pt idx="112">
                  <c:v>-7.2012540716763008E-4</c:v>
                </c:pt>
                <c:pt idx="113">
                  <c:v>-7.1785629103009348E-4</c:v>
                </c:pt>
                <c:pt idx="114">
                  <c:v>-7.1536433250754539E-4</c:v>
                </c:pt>
                <c:pt idx="115">
                  <c:v>-7.1229537837150963E-4</c:v>
                </c:pt>
                <c:pt idx="116">
                  <c:v>-7.083996934413605E-4</c:v>
                </c:pt>
                <c:pt idx="117">
                  <c:v>-7.0351273097508992E-4</c:v>
                </c:pt>
                <c:pt idx="118">
                  <c:v>-6.9753873909980603E-4</c:v>
                </c:pt>
                <c:pt idx="119">
                  <c:v>-6.9043683304556396E-4</c:v>
                </c:pt>
                <c:pt idx="120">
                  <c:v>-6.8220921014345692E-4</c:v>
                </c:pt>
                <c:pt idx="121">
                  <c:v>-6.7289122511994699E-4</c:v>
                </c:pt>
                <c:pt idx="122">
                  <c:v>-6.6254307825795169E-4</c:v>
                </c:pt>
                <c:pt idx="123">
                  <c:v>-6.5124289939380228E-4</c:v>
                </c:pt>
                <c:pt idx="124">
                  <c:v>-6.3908103720758315E-4</c:v>
                </c:pt>
                <c:pt idx="125">
                  <c:v>-6.2615538643941788E-4</c:v>
                </c:pt>
                <c:pt idx="126">
                  <c:v>-6.1256760601560093E-4</c:v>
                </c:pt>
                <c:pt idx="127">
                  <c:v>-5.9842009899825654E-4</c:v>
                </c:pt>
                <c:pt idx="128">
                  <c:v>-5.8381364111241096E-4</c:v>
                </c:pt>
                <c:pt idx="129">
                  <c:v>-5.6884555862984952E-4</c:v>
                </c:pt>
                <c:pt idx="130">
                  <c:v>-4.1315028283996792E-3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1-43FB-8297-ECBFBA1D3B25}"/>
            </c:ext>
          </c:extLst>
        </c:ser>
        <c:ser>
          <c:idx val="3"/>
          <c:order val="1"/>
          <c:tx>
            <c:strRef>
              <c:f>EA_output_wFG!$AQ$1</c:f>
              <c:strCache>
                <c:ptCount val="1"/>
                <c:pt idx="0">
                  <c:v>Policy Contribution (without FG)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EA_output_wFG!$AQ$2:$AQ$132</c:f>
              <c:numCache>
                <c:formatCode>General</c:formatCode>
                <c:ptCount val="131"/>
                <c:pt idx="0">
                  <c:v>1.7648647988989701</c:v>
                </c:pt>
                <c:pt idx="1">
                  <c:v>1.86770737708546</c:v>
                </c:pt>
                <c:pt idx="2">
                  <c:v>1.70183828413242</c:v>
                </c:pt>
                <c:pt idx="3">
                  <c:v>1.83642174062227</c:v>
                </c:pt>
                <c:pt idx="4">
                  <c:v>2.1682746140016298</c:v>
                </c:pt>
                <c:pt idx="5">
                  <c:v>1.9007008984845699</c:v>
                </c:pt>
                <c:pt idx="6">
                  <c:v>1.7251778650818399</c:v>
                </c:pt>
                <c:pt idx="7">
                  <c:v>1.9564091237033381</c:v>
                </c:pt>
                <c:pt idx="8">
                  <c:v>1.4959082700873931</c:v>
                </c:pt>
                <c:pt idx="9">
                  <c:v>1.4183017714136796</c:v>
                </c:pt>
                <c:pt idx="10">
                  <c:v>1.2287200521416528</c:v>
                </c:pt>
                <c:pt idx="11">
                  <c:v>1.4290119834186541</c:v>
                </c:pt>
                <c:pt idx="12">
                  <c:v>1.8350912276464206</c:v>
                </c:pt>
                <c:pt idx="13">
                  <c:v>2.1591249408662501</c:v>
                </c:pt>
                <c:pt idx="14">
                  <c:v>2.333420998324943</c:v>
                </c:pt>
                <c:pt idx="15">
                  <c:v>2.7829232939431106</c:v>
                </c:pt>
                <c:pt idx="16">
                  <c:v>2.7536190276158017</c:v>
                </c:pt>
                <c:pt idx="17">
                  <c:v>2.7651698579616313</c:v>
                </c:pt>
                <c:pt idx="18">
                  <c:v>2.4224798314061196</c:v>
                </c:pt>
                <c:pt idx="19">
                  <c:v>2.3056490320237115</c:v>
                </c:pt>
                <c:pt idx="20">
                  <c:v>2.2561258352904723</c:v>
                </c:pt>
                <c:pt idx="21">
                  <c:v>1.7061116105750496</c:v>
                </c:pt>
                <c:pt idx="22">
                  <c:v>1.3355123723126368</c:v>
                </c:pt>
                <c:pt idx="23">
                  <c:v>1.2787318217562369</c:v>
                </c:pt>
                <c:pt idx="24">
                  <c:v>0.40630850111610961</c:v>
                </c:pt>
                <c:pt idx="25">
                  <c:v>0.22224983788006103</c:v>
                </c:pt>
                <c:pt idx="26">
                  <c:v>0.46494753988371151</c:v>
                </c:pt>
                <c:pt idx="27">
                  <c:v>0.46297700419121757</c:v>
                </c:pt>
                <c:pt idx="28">
                  <c:v>-0.2726884399076468</c:v>
                </c:pt>
                <c:pt idx="29">
                  <c:v>-0.16675937516060646</c:v>
                </c:pt>
                <c:pt idx="30">
                  <c:v>-8.6750418678798624E-2</c:v>
                </c:pt>
                <c:pt idx="31">
                  <c:v>-4.2912652165622234E-2</c:v>
                </c:pt>
                <c:pt idx="32">
                  <c:v>-0.42529627893276079</c:v>
                </c:pt>
                <c:pt idx="33">
                  <c:v>-0.1084529889173238</c:v>
                </c:pt>
                <c:pt idx="34">
                  <c:v>-9.1404034448711258E-2</c:v>
                </c:pt>
                <c:pt idx="35">
                  <c:v>-4.6667323626896184E-2</c:v>
                </c:pt>
                <c:pt idx="36">
                  <c:v>-1.1750123982967153E-2</c:v>
                </c:pt>
                <c:pt idx="37">
                  <c:v>2.5664790636819923E-2</c:v>
                </c:pt>
                <c:pt idx="38">
                  <c:v>2.141111747266411E-2</c:v>
                </c:pt>
                <c:pt idx="39">
                  <c:v>0.44237277283311549</c:v>
                </c:pt>
                <c:pt idx="40">
                  <c:v>0.64189684154108351</c:v>
                </c:pt>
                <c:pt idx="41">
                  <c:v>0.70354528603458988</c:v>
                </c:pt>
                <c:pt idx="42">
                  <c:v>0.96974928089228296</c:v>
                </c:pt>
                <c:pt idx="43">
                  <c:v>1.223375000758367</c:v>
                </c:pt>
                <c:pt idx="44">
                  <c:v>1.5637215208908803</c:v>
                </c:pt>
                <c:pt idx="45">
                  <c:v>1.8983330630511852</c:v>
                </c:pt>
                <c:pt idx="46">
                  <c:v>1.8290318005218587</c:v>
                </c:pt>
                <c:pt idx="47">
                  <c:v>1.8826171717974436</c:v>
                </c:pt>
                <c:pt idx="48">
                  <c:v>1.9887360739376714</c:v>
                </c:pt>
                <c:pt idx="49">
                  <c:v>2.1520395726485115</c:v>
                </c:pt>
                <c:pt idx="50">
                  <c:v>2.4854518261621532</c:v>
                </c:pt>
                <c:pt idx="51">
                  <c:v>1.9526985630250411</c:v>
                </c:pt>
                <c:pt idx="52">
                  <c:v>0.25486080521549948</c:v>
                </c:pt>
                <c:pt idx="53">
                  <c:v>-1.7118496550314433</c:v>
                </c:pt>
                <c:pt idx="54">
                  <c:v>-2.2493778614164208</c:v>
                </c:pt>
                <c:pt idx="55">
                  <c:v>-4.5691245349019836</c:v>
                </c:pt>
                <c:pt idx="56">
                  <c:v>-5.3304603372736228</c:v>
                </c:pt>
                <c:pt idx="57">
                  <c:v>-2.8391900280686646</c:v>
                </c:pt>
                <c:pt idx="58">
                  <c:v>-0.52071656851408932</c:v>
                </c:pt>
                <c:pt idx="59">
                  <c:v>-0.51199589412106006</c:v>
                </c:pt>
                <c:pt idx="60">
                  <c:v>8.8705838648963642E-3</c:v>
                </c:pt>
                <c:pt idx="61">
                  <c:v>0.54194032818294957</c:v>
                </c:pt>
                <c:pt idx="62">
                  <c:v>1.2376740007387443</c:v>
                </c:pt>
                <c:pt idx="63">
                  <c:v>0.60851654329935734</c:v>
                </c:pt>
                <c:pt idx="64">
                  <c:v>6.1012331987338353E-2</c:v>
                </c:pt>
                <c:pt idx="65">
                  <c:v>5.8289978653980334E-3</c:v>
                </c:pt>
                <c:pt idx="66">
                  <c:v>-9.2581776270446614E-2</c:v>
                </c:pt>
                <c:pt idx="67">
                  <c:v>-0.70886096774223661</c:v>
                </c:pt>
                <c:pt idx="68">
                  <c:v>-0.2620286124019624</c:v>
                </c:pt>
                <c:pt idx="69">
                  <c:v>-0.51222066392951437</c:v>
                </c:pt>
                <c:pt idx="70">
                  <c:v>-0.47321582134907053</c:v>
                </c:pt>
                <c:pt idx="71">
                  <c:v>-0.39718264079285376</c:v>
                </c:pt>
                <c:pt idx="72">
                  <c:v>-0.33811952997631833</c:v>
                </c:pt>
                <c:pt idx="73">
                  <c:v>-0.30086652911590278</c:v>
                </c:pt>
                <c:pt idx="74">
                  <c:v>-0.27893057419904055</c:v>
                </c:pt>
                <c:pt idx="75">
                  <c:v>-0.26589018460644831</c:v>
                </c:pt>
                <c:pt idx="76">
                  <c:v>-0.25702781631093996</c:v>
                </c:pt>
                <c:pt idx="77">
                  <c:v>-0.24958511042151857</c:v>
                </c:pt>
                <c:pt idx="78">
                  <c:v>-0.24258900900823402</c:v>
                </c:pt>
                <c:pt idx="79">
                  <c:v>-0.23574887027820002</c:v>
                </c:pt>
                <c:pt idx="80">
                  <c:v>-0.22899315030181769</c:v>
                </c:pt>
                <c:pt idx="81">
                  <c:v>-0.22231521392841688</c:v>
                </c:pt>
                <c:pt idx="82">
                  <c:v>-0.21572585879419948</c:v>
                </c:pt>
                <c:pt idx="83">
                  <c:v>-0.20923921619542529</c:v>
                </c:pt>
                <c:pt idx="84">
                  <c:v>-0.20286870183254926</c:v>
                </c:pt>
                <c:pt idx="85">
                  <c:v>-0.19662594629762298</c:v>
                </c:pt>
                <c:pt idx="86">
                  <c:v>-0.19052060423596498</c:v>
                </c:pt>
                <c:pt idx="87">
                  <c:v>-0.18456042197897929</c:v>
                </c:pt>
                <c:pt idx="88">
                  <c:v>-0.17875138005094038</c:v>
                </c:pt>
                <c:pt idx="89">
                  <c:v>-0.17309785522346582</c:v>
                </c:pt>
                <c:pt idx="90">
                  <c:v>-0.16760278458117228</c:v>
                </c:pt>
                <c:pt idx="91">
                  <c:v>-0.16226782536618078</c:v>
                </c:pt>
                <c:pt idx="92">
                  <c:v>-0.15709350791661431</c:v>
                </c:pt>
                <c:pt idx="93">
                  <c:v>-0.15207938027516887</c:v>
                </c:pt>
                <c:pt idx="94">
                  <c:v>-0.14722414361327979</c:v>
                </c:pt>
                <c:pt idx="95">
                  <c:v>-0.14252577795920013</c:v>
                </c:pt>
                <c:pt idx="96">
                  <c:v>-0.13798165797053746</c:v>
                </c:pt>
                <c:pt idx="97">
                  <c:v>-0.13358865869395153</c:v>
                </c:pt>
                <c:pt idx="98">
                  <c:v>-0.12934325142038461</c:v>
                </c:pt>
                <c:pt idx="99">
                  <c:v>-0.12524158987899103</c:v>
                </c:pt>
                <c:pt idx="100">
                  <c:v>-0.12127958712041099</c:v>
                </c:pt>
                <c:pt idx="101">
                  <c:v>-0.11745298352335919</c:v>
                </c:pt>
                <c:pt idx="102">
                  <c:v>-0.11375740642039736</c:v>
                </c:pt>
                <c:pt idx="103">
                  <c:v>-0.11018842188199314</c:v>
                </c:pt>
                <c:pt idx="104">
                  <c:v>-0.10674157922508146</c:v>
                </c:pt>
                <c:pt idx="105">
                  <c:v>-0.10341244882576914</c:v>
                </c:pt>
                <c:pt idx="106">
                  <c:v>-0.1001966538176781</c:v>
                </c:pt>
                <c:pt idx="107">
                  <c:v>-9.7089896249845223E-2</c:v>
                </c:pt>
                <c:pt idx="108">
                  <c:v>-9.4087978262765382E-2</c:v>
                </c:pt>
                <c:pt idx="109">
                  <c:v>-9.1186818819804089E-2</c:v>
                </c:pt>
                <c:pt idx="110">
                  <c:v>-8.8382466505163418E-2</c:v>
                </c:pt>
                <c:pt idx="111">
                  <c:v>-8.5671108870169807E-2</c:v>
                </c:pt>
                <c:pt idx="112">
                  <c:v>-8.3049078777884811E-2</c:v>
                </c:pt>
                <c:pt idx="113">
                  <c:v>-8.0512858162892859E-2</c:v>
                </c:pt>
                <c:pt idx="114">
                  <c:v>-7.8059079589328784E-2</c:v>
                </c:pt>
                <c:pt idx="115">
                  <c:v>-7.568452595645922E-2</c:v>
                </c:pt>
                <c:pt idx="116">
                  <c:v>-7.3386128667928527E-2</c:v>
                </c:pt>
                <c:pt idx="117">
                  <c:v>-7.1160964548550837E-2</c:v>
                </c:pt>
                <c:pt idx="118">
                  <c:v>-6.9006251761638993E-2</c:v>
                </c:pt>
                <c:pt idx="119">
                  <c:v>-6.6919344950511134E-2</c:v>
                </c:pt>
                <c:pt idx="120">
                  <c:v>-6.4897729800239348E-2</c:v>
                </c:pt>
                <c:pt idx="121">
                  <c:v>-6.2939017189980295E-2</c:v>
                </c:pt>
                <c:pt idx="122">
                  <c:v>-6.1040937082463317E-2</c:v>
                </c:pt>
                <c:pt idx="123">
                  <c:v>-5.9201332275392198E-2</c:v>
                </c:pt>
                <c:pt idx="124">
                  <c:v>-5.741815211967613E-2</c:v>
                </c:pt>
                <c:pt idx="125">
                  <c:v>-5.5689446291469304E-2</c:v>
                </c:pt>
                <c:pt idx="126">
                  <c:v>-5.401335868891699E-2</c:v>
                </c:pt>
                <c:pt idx="127">
                  <c:v>-5.2388121510211057E-2</c:v>
                </c:pt>
                <c:pt idx="128">
                  <c:v>-5.0812049556929868E-2</c:v>
                </c:pt>
                <c:pt idx="129">
                  <c:v>-4.9283534795592304E-2</c:v>
                </c:pt>
                <c:pt idx="130">
                  <c:v>-4.1315028283996792E-3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11-43FB-8297-ECBFBA1D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EA_output_wFG!$AN$1</c:f>
              <c:strCache>
                <c:ptCount val="1"/>
                <c:pt idx="0">
                  <c:v>Convenience Yield Contribution (wFG)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EA_output_wFG!$AN$2:$AN$132</c:f>
              <c:numCache>
                <c:formatCode>General</c:formatCode>
                <c:ptCount val="131"/>
                <c:pt idx="0">
                  <c:v>1.0781708885334156</c:v>
                </c:pt>
                <c:pt idx="1">
                  <c:v>1.5359508475929404</c:v>
                </c:pt>
                <c:pt idx="2">
                  <c:v>1.6163055878415402</c:v>
                </c:pt>
                <c:pt idx="3">
                  <c:v>1.7907462046242197</c:v>
                </c:pt>
                <c:pt idx="4">
                  <c:v>1.6169933391881086</c:v>
                </c:pt>
                <c:pt idx="5">
                  <c:v>1.5315117768030237</c:v>
                </c:pt>
                <c:pt idx="6">
                  <c:v>1.3539947468799904</c:v>
                </c:pt>
                <c:pt idx="7">
                  <c:v>1.5372976066421629E-2</c:v>
                </c:pt>
                <c:pt idx="8">
                  <c:v>-1.389490023221116</c:v>
                </c:pt>
                <c:pt idx="9">
                  <c:v>-1.9265373206881757</c:v>
                </c:pt>
                <c:pt idx="10">
                  <c:v>-2.1522678307946732</c:v>
                </c:pt>
                <c:pt idx="11">
                  <c:v>-1.9739454917940447</c:v>
                </c:pt>
                <c:pt idx="12">
                  <c:v>-1.6998308071823252</c:v>
                </c:pt>
                <c:pt idx="13">
                  <c:v>-1.7473520265948823</c:v>
                </c:pt>
                <c:pt idx="14">
                  <c:v>-1.8015079753884671</c:v>
                </c:pt>
                <c:pt idx="15">
                  <c:v>-1.4742445052251314</c:v>
                </c:pt>
                <c:pt idx="16">
                  <c:v>-1.2868996484290343</c:v>
                </c:pt>
                <c:pt idx="17">
                  <c:v>-1.1069338537433311</c:v>
                </c:pt>
                <c:pt idx="18">
                  <c:v>-1.4987753913245367</c:v>
                </c:pt>
                <c:pt idx="19">
                  <c:v>-2.0059493554124832</c:v>
                </c:pt>
                <c:pt idx="20">
                  <c:v>-2.3132585230550902</c:v>
                </c:pt>
                <c:pt idx="21">
                  <c:v>-2.6772437951319055</c:v>
                </c:pt>
                <c:pt idx="22">
                  <c:v>-2.9890507340390613</c:v>
                </c:pt>
                <c:pt idx="23">
                  <c:v>-3.1055688887580306</c:v>
                </c:pt>
                <c:pt idx="24">
                  <c:v>-3.3147967127462037</c:v>
                </c:pt>
                <c:pt idx="25">
                  <c:v>-3.3345991500484429</c:v>
                </c:pt>
                <c:pt idx="26">
                  <c:v>-3.2308883812064715</c:v>
                </c:pt>
                <c:pt idx="27">
                  <c:v>-3.01293349511218</c:v>
                </c:pt>
                <c:pt idx="28">
                  <c:v>-3.2004082318174758</c:v>
                </c:pt>
                <c:pt idx="29">
                  <c:v>-2.9624858221750081</c:v>
                </c:pt>
                <c:pt idx="30">
                  <c:v>-3.0495075641106273</c:v>
                </c:pt>
                <c:pt idx="31">
                  <c:v>-2.9314218383113153</c:v>
                </c:pt>
                <c:pt idx="32">
                  <c:v>-3.1957988824502079</c:v>
                </c:pt>
                <c:pt idx="33">
                  <c:v>-3.0214855365994238</c:v>
                </c:pt>
                <c:pt idx="34">
                  <c:v>-3.1885318545792334</c:v>
                </c:pt>
                <c:pt idx="35">
                  <c:v>-3.3323461822200784</c:v>
                </c:pt>
                <c:pt idx="36">
                  <c:v>-3.2125003382470707</c:v>
                </c:pt>
                <c:pt idx="37">
                  <c:v>-3.0510623178684724</c:v>
                </c:pt>
                <c:pt idx="38">
                  <c:v>-2.990973500308475</c:v>
                </c:pt>
                <c:pt idx="39">
                  <c:v>-2.7567607442536577</c:v>
                </c:pt>
                <c:pt idx="40">
                  <c:v>-2.6152728650558807</c:v>
                </c:pt>
                <c:pt idx="41">
                  <c:v>-2.5438705127411523</c:v>
                </c:pt>
                <c:pt idx="42">
                  <c:v>-2.4975131018272982</c:v>
                </c:pt>
                <c:pt idx="43">
                  <c:v>-2.4723743864755185</c:v>
                </c:pt>
                <c:pt idx="44">
                  <c:v>-2.407232954016008</c:v>
                </c:pt>
                <c:pt idx="45">
                  <c:v>-2.1865224167073078</c:v>
                </c:pt>
                <c:pt idx="46">
                  <c:v>-2.2338653880425792</c:v>
                </c:pt>
                <c:pt idx="47">
                  <c:v>-2.192980284598935</c:v>
                </c:pt>
                <c:pt idx="48">
                  <c:v>-2.0640556307026174</c:v>
                </c:pt>
                <c:pt idx="49">
                  <c:v>-1.9752822938283203</c:v>
                </c:pt>
                <c:pt idx="50">
                  <c:v>-1.8319462487319171</c:v>
                </c:pt>
                <c:pt idx="51">
                  <c:v>-1.855341880306651</c:v>
                </c:pt>
                <c:pt idx="52">
                  <c:v>-2.532007569354811</c:v>
                </c:pt>
                <c:pt idx="53">
                  <c:v>-3.5039500186736285</c:v>
                </c:pt>
                <c:pt idx="54">
                  <c:v>-4.2312823824183594</c:v>
                </c:pt>
                <c:pt idx="55">
                  <c:v>-5.3390694926137066</c:v>
                </c:pt>
                <c:pt idx="56">
                  <c:v>-5.5376811734562228</c:v>
                </c:pt>
                <c:pt idx="57">
                  <c:v>-3.8651844590143347</c:v>
                </c:pt>
                <c:pt idx="58">
                  <c:v>-2.8197294087389211</c:v>
                </c:pt>
                <c:pt idx="59">
                  <c:v>-2.9175273888476614</c:v>
                </c:pt>
                <c:pt idx="60">
                  <c:v>-2.6272593789689771</c:v>
                </c:pt>
                <c:pt idx="61">
                  <c:v>-2.2319656614744217</c:v>
                </c:pt>
                <c:pt idx="62">
                  <c:v>-1.7112061319903793</c:v>
                </c:pt>
                <c:pt idx="63">
                  <c:v>-1.284409267451079</c:v>
                </c:pt>
                <c:pt idx="64">
                  <c:v>-0.67882680191667677</c:v>
                </c:pt>
                <c:pt idx="65">
                  <c:v>-0.17505130022832094</c:v>
                </c:pt>
                <c:pt idx="66">
                  <c:v>0.2151150064915528</c:v>
                </c:pt>
                <c:pt idx="67">
                  <c:v>0.10841822136664292</c:v>
                </c:pt>
                <c:pt idx="68">
                  <c:v>0.33992808845517319</c:v>
                </c:pt>
                <c:pt idx="69">
                  <c:v>0.20327771692304131</c:v>
                </c:pt>
                <c:pt idx="70">
                  <c:v>5.4489330666716018E-2</c:v>
                </c:pt>
                <c:pt idx="71">
                  <c:v>-8.3126228870112229E-2</c:v>
                </c:pt>
                <c:pt idx="72">
                  <c:v>-0.20258490397779449</c:v>
                </c:pt>
                <c:pt idx="73">
                  <c:v>-0.30323091726934615</c:v>
                </c:pt>
                <c:pt idx="74">
                  <c:v>-0.38665475390226156</c:v>
                </c:pt>
                <c:pt idx="75">
                  <c:v>-0.45506122600138599</c:v>
                </c:pt>
                <c:pt idx="76">
                  <c:v>-0.51064654630405482</c:v>
                </c:pt>
                <c:pt idx="77">
                  <c:v>-0.55538580381195657</c:v>
                </c:pt>
                <c:pt idx="78">
                  <c:v>-0.59098304247535238</c:v>
                </c:pt>
                <c:pt idx="79">
                  <c:v>-0.61888214229183391</c:v>
                </c:pt>
                <c:pt idx="80">
                  <c:v>-0.64029732392422567</c:v>
                </c:pt>
                <c:pt idx="81">
                  <c:v>-0.65624714758637115</c:v>
                </c:pt>
                <c:pt idx="82">
                  <c:v>-0.66758613052704674</c:v>
                </c:pt>
                <c:pt idx="83">
                  <c:v>-0.67503222685487463</c:v>
                </c:pt>
                <c:pt idx="84">
                  <c:v>-0.67919000495515292</c:v>
                </c:pt>
                <c:pt idx="85">
                  <c:v>-0.68056991913839027</c:v>
                </c:pt>
                <c:pt idx="86">
                  <c:v>-0.67960422298539103</c:v>
                </c:pt>
                <c:pt idx="87">
                  <c:v>-0.67666006658115041</c:v>
                </c:pt>
                <c:pt idx="88">
                  <c:v>-0.67205026161677628</c:v>
                </c:pt>
                <c:pt idx="89">
                  <c:v>-0.66604212792218087</c:v>
                </c:pt>
                <c:pt idx="90">
                  <c:v>-0.65886476757557899</c:v>
                </c:pt>
                <c:pt idx="91">
                  <c:v>-0.6507150532335052</c:v>
                </c:pt>
                <c:pt idx="92">
                  <c:v>-0.64176256662895637</c:v>
                </c:pt>
                <c:pt idx="93">
                  <c:v>-0.63215368072099609</c:v>
                </c:pt>
                <c:pt idx="94">
                  <c:v>-0.62201494372478161</c:v>
                </c:pt>
                <c:pt idx="95">
                  <c:v>-0.61145589413261847</c:v>
                </c:pt>
                <c:pt idx="96">
                  <c:v>-0.60057141186828833</c:v>
                </c:pt>
                <c:pt idx="97">
                  <c:v>-0.5894436910396883</c:v>
                </c:pt>
                <c:pt idx="98">
                  <c:v>-0.57814390363829316</c:v>
                </c:pt>
                <c:pt idx="99">
                  <c:v>-0.56673361036363956</c:v>
                </c:pt>
                <c:pt idx="100">
                  <c:v>-0.5552659640131169</c:v>
                </c:pt>
                <c:pt idx="101">
                  <c:v>-0.5437867421435838</c:v>
                </c:pt>
                <c:pt idx="102">
                  <c:v>-0.53233523862548393</c:v>
                </c:pt>
                <c:pt idx="103">
                  <c:v>-0.5209450379763485</c:v>
                </c:pt>
                <c:pt idx="104">
                  <c:v>-0.50964469173365246</c:v>
                </c:pt>
                <c:pt idx="105">
                  <c:v>-0.49845831240381039</c:v>
                </c:pt>
                <c:pt idx="106">
                  <c:v>-0.48740609753692365</c:v>
                </c:pt>
                <c:pt idx="107">
                  <c:v>-0.47650479408714896</c:v>
                </c:pt>
                <c:pt idx="108">
                  <c:v>-0.465768111312442</c:v>
                </c:pt>
                <c:pt idx="109">
                  <c:v>-0.45520708895115808</c:v>
                </c:pt>
                <c:pt idx="110">
                  <c:v>-0.44483042620999402</c:v>
                </c:pt>
                <c:pt idx="111">
                  <c:v>-0.43464477614520791</c:v>
                </c:pt>
                <c:pt idx="112">
                  <c:v>-0.42465500926613753</c:v>
                </c:pt>
                <c:pt idx="113">
                  <c:v>-0.41486444959505847</c:v>
                </c:pt>
                <c:pt idx="114">
                  <c:v>-0.40527508594717282</c:v>
                </c:pt>
                <c:pt idx="115">
                  <c:v>-0.39588776082181149</c:v>
                </c:pt>
                <c:pt idx="116">
                  <c:v>-0.38670233899933437</c:v>
                </c:pt>
                <c:pt idx="117">
                  <c:v>-0.37771785770049066</c:v>
                </c:pt>
                <c:pt idx="118">
                  <c:v>-0.36893265997245084</c:v>
                </c:pt>
                <c:pt idx="119">
                  <c:v>-0.36034451280783331</c:v>
                </c:pt>
                <c:pt idx="120">
                  <c:v>-0.351950711371251</c:v>
                </c:pt>
                <c:pt idx="121">
                  <c:v>-0.34374817059593216</c:v>
                </c:pt>
                <c:pt idx="122">
                  <c:v>-0.33573350531581581</c:v>
                </c:pt>
                <c:pt idx="123">
                  <c:v>-0.32790310001238854</c:v>
                </c:pt>
                <c:pt idx="124">
                  <c:v>-0.32025316917785468</c:v>
                </c:pt>
                <c:pt idx="125">
                  <c:v>-0.31277980922473064</c:v>
                </c:pt>
                <c:pt idx="126">
                  <c:v>-0.3054790428053924</c:v>
                </c:pt>
                <c:pt idx="127">
                  <c:v>-0.29834685634232938</c:v>
                </c:pt>
                <c:pt idx="128">
                  <c:v>-0.2913792315103414</c:v>
                </c:pt>
                <c:pt idx="129">
                  <c:v>-0.28457217135501278</c:v>
                </c:pt>
                <c:pt idx="130">
                  <c:v>6.5278567094242762E-2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7-4BAD-B2F2-FE99FCA114A6}"/>
            </c:ext>
          </c:extLst>
        </c:ser>
        <c:ser>
          <c:idx val="2"/>
          <c:order val="1"/>
          <c:tx>
            <c:strRef>
              <c:f>EA_output_wFG!$AP$1</c:f>
              <c:strCache>
                <c:ptCount val="1"/>
                <c:pt idx="0">
                  <c:v>Convenience Yield Contribution (without FG)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EA_output_wFG!$AP$2:$AP$132</c:f>
              <c:numCache>
                <c:formatCode>General</c:formatCode>
                <c:ptCount val="131"/>
                <c:pt idx="0">
                  <c:v>1.2008962103696312</c:v>
                </c:pt>
                <c:pt idx="1">
                  <c:v>1.7872384762342701</c:v>
                </c:pt>
                <c:pt idx="2">
                  <c:v>1.9797826372245284</c:v>
                </c:pt>
                <c:pt idx="3">
                  <c:v>2.262035026845937</c:v>
                </c:pt>
                <c:pt idx="4">
                  <c:v>2.1445220059967207</c:v>
                </c:pt>
                <c:pt idx="5">
                  <c:v>2.265442531080736</c:v>
                </c:pt>
                <c:pt idx="6">
                  <c:v>2.2517783664111422</c:v>
                </c:pt>
                <c:pt idx="7">
                  <c:v>0.34969896682862256</c:v>
                </c:pt>
                <c:pt idx="8">
                  <c:v>-0.97005434581811301</c:v>
                </c:pt>
                <c:pt idx="9">
                  <c:v>-1.5490930840171737</c:v>
                </c:pt>
                <c:pt idx="10">
                  <c:v>-1.5780325375019855</c:v>
                </c:pt>
                <c:pt idx="11">
                  <c:v>-1.5374551236471516</c:v>
                </c:pt>
                <c:pt idx="12">
                  <c:v>-1.3629169681594737</c:v>
                </c:pt>
                <c:pt idx="13">
                  <c:v>-1.4991456726608536</c:v>
                </c:pt>
                <c:pt idx="14">
                  <c:v>-1.682752439151336</c:v>
                </c:pt>
                <c:pt idx="15">
                  <c:v>-1.7145515862473539</c:v>
                </c:pt>
                <c:pt idx="16">
                  <c:v>-1.7014858075182904</c:v>
                </c:pt>
                <c:pt idx="17">
                  <c:v>-1.6279555168043336</c:v>
                </c:pt>
                <c:pt idx="18">
                  <c:v>-1.8197810357395854</c:v>
                </c:pt>
                <c:pt idx="19">
                  <c:v>-2.1094818295838271</c:v>
                </c:pt>
                <c:pt idx="20">
                  <c:v>-2.3585954138447449</c:v>
                </c:pt>
                <c:pt idx="21">
                  <c:v>-2.444524851460971</c:v>
                </c:pt>
                <c:pt idx="22">
                  <c:v>-2.6229999375395732</c:v>
                </c:pt>
                <c:pt idx="23">
                  <c:v>-2.9287190219257444</c:v>
                </c:pt>
                <c:pt idx="24">
                  <c:v>-2.847184319144056</c:v>
                </c:pt>
                <c:pt idx="25">
                  <c:v>-2.9543117563042922</c:v>
                </c:pt>
                <c:pt idx="26">
                  <c:v>-3.0335056079878031</c:v>
                </c:pt>
                <c:pt idx="27">
                  <c:v>-3.0305914742080784</c:v>
                </c:pt>
                <c:pt idx="28">
                  <c:v>-3.0924531263954433</c:v>
                </c:pt>
                <c:pt idx="29">
                  <c:v>-3.1806734021371255</c:v>
                </c:pt>
                <c:pt idx="30">
                  <c:v>-3.2829847625258557</c:v>
                </c:pt>
                <c:pt idx="31">
                  <c:v>-3.3271657061883211</c:v>
                </c:pt>
                <c:pt idx="32">
                  <c:v>-3.4645488785791345</c:v>
                </c:pt>
                <c:pt idx="33">
                  <c:v>-3.5630091416982297</c:v>
                </c:pt>
                <c:pt idx="34">
                  <c:v>-3.5811818615621993</c:v>
                </c:pt>
                <c:pt idx="35">
                  <c:v>-3.8155693094503986</c:v>
                </c:pt>
                <c:pt idx="36">
                  <c:v>-3.8566742474950191</c:v>
                </c:pt>
                <c:pt idx="37">
                  <c:v>-3.6932938633286634</c:v>
                </c:pt>
                <c:pt idx="38">
                  <c:v>-3.6868849896887212</c:v>
                </c:pt>
                <c:pt idx="39">
                  <c:v>-3.4922764401105026</c:v>
                </c:pt>
                <c:pt idx="40">
                  <c:v>-3.2927259148007293</c:v>
                </c:pt>
                <c:pt idx="41">
                  <c:v>-3.412741487776195</c:v>
                </c:pt>
                <c:pt idx="42">
                  <c:v>-3.3537790969443382</c:v>
                </c:pt>
                <c:pt idx="43">
                  <c:v>-3.3504196843724028</c:v>
                </c:pt>
                <c:pt idx="44">
                  <c:v>-3.2595069245817685</c:v>
                </c:pt>
                <c:pt idx="45">
                  <c:v>-3.2248650530452831</c:v>
                </c:pt>
                <c:pt idx="46">
                  <c:v>-3.1873336935648076</c:v>
                </c:pt>
                <c:pt idx="47">
                  <c:v>-3.1562132423856291</c:v>
                </c:pt>
                <c:pt idx="48">
                  <c:v>-3.170349937717003</c:v>
                </c:pt>
                <c:pt idx="49">
                  <c:v>-3.1741858424685292</c:v>
                </c:pt>
                <c:pt idx="50">
                  <c:v>-3.1304762781857538</c:v>
                </c:pt>
                <c:pt idx="51">
                  <c:v>-3.1539836565232404</c:v>
                </c:pt>
                <c:pt idx="52">
                  <c:v>-3.4924847720692891</c:v>
                </c:pt>
                <c:pt idx="53">
                  <c:v>-3.9516315380124527</c:v>
                </c:pt>
                <c:pt idx="54">
                  <c:v>-3.961837241081609</c:v>
                </c:pt>
                <c:pt idx="55">
                  <c:v>-4.53016615481254</c:v>
                </c:pt>
                <c:pt idx="56">
                  <c:v>-4.7001710284230303</c:v>
                </c:pt>
                <c:pt idx="57">
                  <c:v>-4.0394166730661283</c:v>
                </c:pt>
                <c:pt idx="58">
                  <c:v>-3.5029868441684604</c:v>
                </c:pt>
                <c:pt idx="59">
                  <c:v>-3.3790602302386339</c:v>
                </c:pt>
                <c:pt idx="60">
                  <c:v>-3.1138983419792092</c:v>
                </c:pt>
                <c:pt idx="61">
                  <c:v>-2.6133906700942706</c:v>
                </c:pt>
                <c:pt idx="62">
                  <c:v>-2.1931019938455107</c:v>
                </c:pt>
                <c:pt idx="63">
                  <c:v>-1.681223107273393</c:v>
                </c:pt>
                <c:pt idx="64">
                  <c:v>-1.1404726942185535</c:v>
                </c:pt>
                <c:pt idx="65">
                  <c:v>-0.64986618163987808</c:v>
                </c:pt>
                <c:pt idx="66">
                  <c:v>-0.1992035454880714</c:v>
                </c:pt>
                <c:pt idx="67">
                  <c:v>-5.1632092089761716E-2</c:v>
                </c:pt>
                <c:pt idx="68">
                  <c:v>0.10317811690809009</c:v>
                </c:pt>
                <c:pt idx="69">
                  <c:v>0.12184162197331005</c:v>
                </c:pt>
                <c:pt idx="70">
                  <c:v>9.329978753528767E-2</c:v>
                </c:pt>
                <c:pt idx="71">
                  <c:v>5.6040415750717276E-2</c:v>
                </c:pt>
                <c:pt idx="72">
                  <c:v>2.0526154802396501E-2</c:v>
                </c:pt>
                <c:pt idx="73">
                  <c:v>-1.0863053151563218E-2</c:v>
                </c:pt>
                <c:pt idx="74">
                  <c:v>-3.7998039395664929E-2</c:v>
                </c:pt>
                <c:pt idx="75">
                  <c:v>-6.1311362678480474E-2</c:v>
                </c:pt>
                <c:pt idx="76">
                  <c:v>-8.1319207937843974E-2</c:v>
                </c:pt>
                <c:pt idx="77">
                  <c:v>-9.8495301517037781E-2</c:v>
                </c:pt>
                <c:pt idx="78">
                  <c:v>-0.11324569119024019</c:v>
                </c:pt>
                <c:pt idx="79">
                  <c:v>-0.12591116119603685</c:v>
                </c:pt>
                <c:pt idx="80">
                  <c:v>-0.13677610822256048</c:v>
                </c:pt>
                <c:pt idx="81">
                  <c:v>-0.14607791759617328</c:v>
                </c:pt>
                <c:pt idx="82">
                  <c:v>-0.15401530636512195</c:v>
                </c:pt>
                <c:pt idx="83">
                  <c:v>-0.16075536984125316</c:v>
                </c:pt>
                <c:pt idx="84">
                  <c:v>-0.16643941500224679</c:v>
                </c:pt>
                <c:pt idx="85">
                  <c:v>-0.17118774297300821</c:v>
                </c:pt>
                <c:pt idx="86">
                  <c:v>-0.17510354564754316</c:v>
                </c:pt>
                <c:pt idx="87">
                  <c:v>-0.17827606459543066</c:v>
                </c:pt>
                <c:pt idx="88">
                  <c:v>-0.18078314001061146</c:v>
                </c:pt>
                <c:pt idx="89">
                  <c:v>-0.18269325816092419</c:v>
                </c:pt>
                <c:pt idx="90">
                  <c:v>-0.18406718868289307</c:v>
                </c:pt>
                <c:pt idx="91">
                  <c:v>-0.18495928824242513</c:v>
                </c:pt>
                <c:pt idx="92">
                  <c:v>-0.18541853436771216</c:v>
                </c:pt>
                <c:pt idx="93">
                  <c:v>-0.18548934241940884</c:v>
                </c:pt>
                <c:pt idx="94">
                  <c:v>-0.18521220945621453</c:v>
                </c:pt>
                <c:pt idx="95">
                  <c:v>-0.18462422096584952</c:v>
                </c:pt>
                <c:pt idx="96">
                  <c:v>-0.18375944986438597</c:v>
                </c:pt>
                <c:pt idx="97">
                  <c:v>-0.18264927165356193</c:v>
                </c:pt>
                <c:pt idx="98">
                  <c:v>-0.18132261501258151</c:v>
                </c:pt>
                <c:pt idx="99">
                  <c:v>-0.17980616325915344</c:v>
                </c:pt>
                <c:pt idx="100">
                  <c:v>-0.17812451892956904</c:v>
                </c:pt>
                <c:pt idx="101">
                  <c:v>-0.17630034110008941</c:v>
                </c:pt>
                <c:pt idx="102">
                  <c:v>-0.17435446291811552</c:v>
                </c:pt>
                <c:pt idx="103">
                  <c:v>-0.17230599505593069</c:v>
                </c:pt>
                <c:pt idx="104">
                  <c:v>-0.17017241938017946</c:v>
                </c:pt>
                <c:pt idx="105">
                  <c:v>-0.16796967599154478</c:v>
                </c:pt>
                <c:pt idx="106">
                  <c:v>-0.16571224588501243</c:v>
                </c:pt>
                <c:pt idx="107">
                  <c:v>-0.163413230771285</c:v>
                </c:pt>
                <c:pt idx="108">
                  <c:v>-0.16108443105079173</c:v>
                </c:pt>
                <c:pt idx="109">
                  <c:v>-0.15873642251442277</c:v>
                </c:pt>
                <c:pt idx="110">
                  <c:v>-0.15637863203439384</c:v>
                </c:pt>
                <c:pt idx="111">
                  <c:v>-0.1540194122854297</c:v>
                </c:pt>
                <c:pt idx="112">
                  <c:v>-0.15166611538111274</c:v>
                </c:pt>
                <c:pt idx="113">
                  <c:v>-0.14932516521098638</c:v>
                </c:pt>
                <c:pt idx="114">
                  <c:v>-0.1470021282060392</c:v>
                </c:pt>
                <c:pt idx="115">
                  <c:v>-0.14470178223561181</c:v>
                </c:pt>
                <c:pt idx="116">
                  <c:v>-0.14242818333838647</c:v>
                </c:pt>
                <c:pt idx="117">
                  <c:v>-0.14018473000687903</c:v>
                </c:pt>
                <c:pt idx="118">
                  <c:v>-0.13797422477467558</c:v>
                </c:pt>
                <c:pt idx="119">
                  <c:v>-0.13579893289260569</c:v>
                </c:pt>
                <c:pt idx="120">
                  <c:v>-0.13366063792178462</c:v>
                </c:pt>
                <c:pt idx="121">
                  <c:v>-0.13156069411523896</c:v>
                </c:pt>
                <c:pt idx="122">
                  <c:v>-0.12950007550250131</c:v>
                </c:pt>
                <c:pt idx="123">
                  <c:v>-0.12747942163388437</c:v>
                </c:pt>
                <c:pt idx="124">
                  <c:v>-0.12549907997919663</c:v>
                </c:pt>
                <c:pt idx="125">
                  <c:v>-0.12355914501126897</c:v>
                </c:pt>
                <c:pt idx="126">
                  <c:v>-0.12165949403574761</c:v>
                </c:pt>
                <c:pt idx="127">
                  <c:v>-0.11979981985573107</c:v>
                </c:pt>
                <c:pt idx="128">
                  <c:v>-0.11797966038264929</c:v>
                </c:pt>
                <c:pt idx="129">
                  <c:v>-0.11619842532333324</c:v>
                </c:pt>
                <c:pt idx="130">
                  <c:v>6.5278567094242762E-2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7-4BAD-B2F2-FE99FCA11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EA_output_wFG!$AH$1</c:f>
              <c:strCache>
                <c:ptCount val="1"/>
                <c:pt idx="0">
                  <c:v>DSGE (dev from trend)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EA_output_wFG!$AH$2:$AH$132</c:f>
              <c:numCache>
                <c:formatCode>General</c:formatCode>
                <c:ptCount val="131"/>
                <c:pt idx="0">
                  <c:v>2.5370476183408797</c:v>
                </c:pt>
                <c:pt idx="1">
                  <c:v>2.9441562484023107</c:v>
                </c:pt>
                <c:pt idx="2">
                  <c:v>3.2309608112508847</c:v>
                </c:pt>
                <c:pt idx="3">
                  <c:v>3.3947657179680624</c:v>
                </c:pt>
                <c:pt idx="4">
                  <c:v>3.5524214614260927</c:v>
                </c:pt>
                <c:pt idx="5">
                  <c:v>3.244277043788053</c:v>
                </c:pt>
                <c:pt idx="6">
                  <c:v>2.7093945749062831</c:v>
                </c:pt>
                <c:pt idx="7">
                  <c:v>1.6909666027893602</c:v>
                </c:pt>
                <c:pt idx="8">
                  <c:v>-0.15853173756181427</c:v>
                </c:pt>
                <c:pt idx="9">
                  <c:v>-1.0562526200311377</c:v>
                </c:pt>
                <c:pt idx="10">
                  <c:v>-1.2531771804200558</c:v>
                </c:pt>
                <c:pt idx="11">
                  <c:v>-1.4412229115102688</c:v>
                </c:pt>
                <c:pt idx="12">
                  <c:v>-1.0987828154692281</c:v>
                </c:pt>
                <c:pt idx="13">
                  <c:v>-1.0419642385824259</c:v>
                </c:pt>
                <c:pt idx="14">
                  <c:v>-1.116379427483686</c:v>
                </c:pt>
                <c:pt idx="15">
                  <c:v>-1.1181697765810021</c:v>
                </c:pt>
                <c:pt idx="16">
                  <c:v>-0.51914077058074959</c:v>
                </c:pt>
                <c:pt idx="17">
                  <c:v>-0.87840683246571771</c:v>
                </c:pt>
                <c:pt idx="18">
                  <c:v>-1.1858015041417884</c:v>
                </c:pt>
                <c:pt idx="19">
                  <c:v>-1.658651228369755</c:v>
                </c:pt>
                <c:pt idx="20">
                  <c:v>-1.9994664697838704</c:v>
                </c:pt>
                <c:pt idx="21">
                  <c:v>-2.6067197618208571</c:v>
                </c:pt>
                <c:pt idx="22">
                  <c:v>-2.9758160365885518</c:v>
                </c:pt>
                <c:pt idx="23">
                  <c:v>-3.5270747310014432</c:v>
                </c:pt>
                <c:pt idx="24">
                  <c:v>-4.0337044381371188</c:v>
                </c:pt>
                <c:pt idx="25">
                  <c:v>-3.9016055640000653</c:v>
                </c:pt>
                <c:pt idx="26">
                  <c:v>-3.8650004073198874</c:v>
                </c:pt>
                <c:pt idx="27">
                  <c:v>-3.5387088158407716</c:v>
                </c:pt>
                <c:pt idx="28">
                  <c:v>-3.8740453592427571</c:v>
                </c:pt>
                <c:pt idx="29">
                  <c:v>-3.8890568256478604</c:v>
                </c:pt>
                <c:pt idx="30">
                  <c:v>-3.7565366992532159</c:v>
                </c:pt>
                <c:pt idx="31">
                  <c:v>-3.483009706979761</c:v>
                </c:pt>
                <c:pt idx="32">
                  <c:v>-3.9097851694917569</c:v>
                </c:pt>
                <c:pt idx="33">
                  <c:v>-3.5093095623958641</c:v>
                </c:pt>
                <c:pt idx="34">
                  <c:v>-3.1585586952419948</c:v>
                </c:pt>
                <c:pt idx="35">
                  <c:v>-3.0779332219385722</c:v>
                </c:pt>
                <c:pt idx="36">
                  <c:v>-2.3875339501074331</c:v>
                </c:pt>
                <c:pt idx="37">
                  <c:v>-2.1764145387216614</c:v>
                </c:pt>
                <c:pt idx="38">
                  <c:v>-2.1386877866043221</c:v>
                </c:pt>
                <c:pt idx="39">
                  <c:v>-1.9419450320908336</c:v>
                </c:pt>
                <c:pt idx="40">
                  <c:v>-1.435611036165648</c:v>
                </c:pt>
                <c:pt idx="41">
                  <c:v>-1.048732560113363</c:v>
                </c:pt>
                <c:pt idx="42">
                  <c:v>-0.76335711635574555</c:v>
                </c:pt>
                <c:pt idx="43">
                  <c:v>-0.19696166745936239</c:v>
                </c:pt>
                <c:pt idx="44">
                  <c:v>-0.14556650795803172</c:v>
                </c:pt>
                <c:pt idx="45">
                  <c:v>0.75356963637963936</c:v>
                </c:pt>
                <c:pt idx="46">
                  <c:v>0.88959439144052155</c:v>
                </c:pt>
                <c:pt idx="47">
                  <c:v>1.1241997546960452</c:v>
                </c:pt>
                <c:pt idx="48">
                  <c:v>1.7313076869105934</c:v>
                </c:pt>
                <c:pt idx="49">
                  <c:v>1.3662713485709137</c:v>
                </c:pt>
                <c:pt idx="50">
                  <c:v>1.6928120381314802</c:v>
                </c:pt>
                <c:pt idx="51">
                  <c:v>1.4308749070615665</c:v>
                </c:pt>
                <c:pt idx="52">
                  <c:v>-5.3681557630744337E-2</c:v>
                </c:pt>
                <c:pt idx="53">
                  <c:v>-2.1946638952625879</c:v>
                </c:pt>
                <c:pt idx="54">
                  <c:v>-4.2395092177373552</c:v>
                </c:pt>
                <c:pt idx="55">
                  <c:v>-4.6352751514121913</c:v>
                </c:pt>
                <c:pt idx="56">
                  <c:v>-4.4390280831061872</c:v>
                </c:pt>
                <c:pt idx="57">
                  <c:v>-1.4123018321171816</c:v>
                </c:pt>
                <c:pt idx="58">
                  <c:v>-9.6197380523339149E-2</c:v>
                </c:pt>
                <c:pt idx="59">
                  <c:v>0.51319692685878593</c:v>
                </c:pt>
                <c:pt idx="60">
                  <c:v>1.2874629426706807</c:v>
                </c:pt>
                <c:pt idx="61">
                  <c:v>1.4362365400841668</c:v>
                </c:pt>
                <c:pt idx="62">
                  <c:v>1.4741884919415877</c:v>
                </c:pt>
                <c:pt idx="63">
                  <c:v>1.728054473586436</c:v>
                </c:pt>
                <c:pt idx="64">
                  <c:v>2.3655253672444037</c:v>
                </c:pt>
                <c:pt idx="65">
                  <c:v>2.3063758605140094</c:v>
                </c:pt>
                <c:pt idx="66">
                  <c:v>2.5404962134685309</c:v>
                </c:pt>
                <c:pt idx="67">
                  <c:v>2.4753677752530194</c:v>
                </c:pt>
                <c:pt idx="68">
                  <c:v>2.6189594663774685</c:v>
                </c:pt>
                <c:pt idx="69">
                  <c:v>2.4857636843032918</c:v>
                </c:pt>
                <c:pt idx="70">
                  <c:v>2.240765907357547</c:v>
                </c:pt>
                <c:pt idx="71">
                  <c:v>2.080961732929401</c:v>
                </c:pt>
                <c:pt idx="72">
                  <c:v>1.9658366324976999</c:v>
                </c:pt>
                <c:pt idx="73">
                  <c:v>1.872160456108471</c:v>
                </c:pt>
                <c:pt idx="74">
                  <c:v>1.7894952565053366</c:v>
                </c:pt>
                <c:pt idx="75">
                  <c:v>1.713800942926845</c:v>
                </c:pt>
                <c:pt idx="76">
                  <c:v>1.6448429362868922</c:v>
                </c:pt>
                <c:pt idx="77">
                  <c:v>1.582460228198066</c:v>
                </c:pt>
                <c:pt idx="78">
                  <c:v>1.5263317922502697</c:v>
                </c:pt>
                <c:pt idx="79">
                  <c:v>1.4760195819804824</c:v>
                </c:pt>
                <c:pt idx="80">
                  <c:v>1.4310419395690399</c:v>
                </c:pt>
                <c:pt idx="81">
                  <c:v>1.3909230664616139</c:v>
                </c:pt>
                <c:pt idx="82">
                  <c:v>1.3552174562963764</c:v>
                </c:pt>
                <c:pt idx="83">
                  <c:v>1.323518273785977</c:v>
                </c:pt>
                <c:pt idx="84">
                  <c:v>1.2954574199475903</c:v>
                </c:pt>
                <c:pt idx="85">
                  <c:v>1.270702092141379</c:v>
                </c:pt>
                <c:pt idx="86">
                  <c:v>1.2489503814717793</c:v>
                </c:pt>
                <c:pt idx="87">
                  <c:v>1.2299270739893551</c:v>
                </c:pt>
                <c:pt idx="88">
                  <c:v>1.2133800857659462</c:v>
                </c:pt>
                <c:pt idx="89">
                  <c:v>1.1990776068460729</c:v>
                </c:pt>
                <c:pt idx="90">
                  <c:v>1.1868058791219855</c:v>
                </c:pt>
                <c:pt idx="91">
                  <c:v>1.1763674851218635</c:v>
                </c:pt>
                <c:pt idx="92">
                  <c:v>1.1675800230104674</c:v>
                </c:pt>
                <c:pt idx="93">
                  <c:v>1.16027505973641</c:v>
                </c:pt>
                <c:pt idx="94">
                  <c:v>1.1542972759154715</c:v>
                </c:pt>
                <c:pt idx="95">
                  <c:v>1.1495037369075352</c:v>
                </c:pt>
                <c:pt idx="96">
                  <c:v>1.1457632424603954</c:v>
                </c:pt>
                <c:pt idx="97">
                  <c:v>1.142955721761906</c:v>
                </c:pt>
                <c:pt idx="98">
                  <c:v>1.1409716519733255</c:v>
                </c:pt>
                <c:pt idx="99">
                  <c:v>1.139711486774134</c:v>
                </c:pt>
                <c:pt idx="100">
                  <c:v>1.1390850876377439</c:v>
                </c:pt>
                <c:pt idx="101">
                  <c:v>1.139011154946763</c:v>
                </c:pt>
                <c:pt idx="102">
                  <c:v>1.1394166590491288</c:v>
                </c:pt>
                <c:pt idx="103">
                  <c:v>1.1402362732827402</c:v>
                </c:pt>
                <c:pt idx="104">
                  <c:v>1.1414118121246357</c:v>
                </c:pt>
                <c:pt idx="105">
                  <c:v>1.1428916781635845</c:v>
                </c:pt>
                <c:pt idx="106">
                  <c:v>1.1446303217183225</c:v>
                </c:pt>
                <c:pt idx="107">
                  <c:v>1.1465877167579528</c:v>
                </c:pt>
                <c:pt idx="108">
                  <c:v>1.1487288564241442</c:v>
                </c:pt>
                <c:pt idx="109">
                  <c:v>1.1510232709829982</c:v>
                </c:pt>
                <c:pt idx="110">
                  <c:v>1.1534445705037566</c:v>
                </c:pt>
                <c:pt idx="111">
                  <c:v>1.1559700140124356</c:v>
                </c:pt>
                <c:pt idx="112">
                  <c:v>1.1585801063310175</c:v>
                </c:pt>
                <c:pt idx="113">
                  <c:v>1.1612582233068185</c:v>
                </c:pt>
                <c:pt idx="114">
                  <c:v>1.1639902656748617</c:v>
                </c:pt>
                <c:pt idx="115">
                  <c:v>1.16676434138693</c:v>
                </c:pt>
                <c:pt idx="116">
                  <c:v>1.1695704758869017</c:v>
                </c:pt>
                <c:pt idx="117">
                  <c:v>1.1724003495148949</c:v>
                </c:pt>
                <c:pt idx="118">
                  <c:v>1.1752470609802632</c:v>
                </c:pt>
                <c:pt idx="119">
                  <c:v>1.1781049156522769</c:v>
                </c:pt>
                <c:pt idx="120">
                  <c:v>1.1809692372746703</c:v>
                </c:pt>
                <c:pt idx="121">
                  <c:v>1.1838362016102693</c:v>
                </c:pt>
                <c:pt idx="122">
                  <c:v>1.1867026904598426</c:v>
                </c:pt>
                <c:pt idx="123">
                  <c:v>1.189566164471449</c:v>
                </c:pt>
                <c:pt idx="124">
                  <c:v>1.1924245531563091</c:v>
                </c:pt>
                <c:pt idx="125">
                  <c:v>1.195276160551046</c:v>
                </c:pt>
                <c:pt idx="126">
                  <c:v>1.1981195850098079</c:v>
                </c:pt>
                <c:pt idx="127">
                  <c:v>1.2009536516686765</c:v>
                </c:pt>
                <c:pt idx="128">
                  <c:v>1.2037773561957277</c:v>
                </c:pt>
                <c:pt idx="129">
                  <c:v>1.2065898185199622</c:v>
                </c:pt>
                <c:pt idx="130">
                  <c:v>9.9957821751132117E-2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E-421C-BEB8-2B7693F52EF5}"/>
            </c:ext>
          </c:extLst>
        </c:ser>
        <c:ser>
          <c:idx val="1"/>
          <c:order val="1"/>
          <c:tx>
            <c:strRef>
              <c:f>EA_output_wFG!$AI$1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EA_output_wFG!$AI$2:$AI$132</c:f>
              <c:numCache>
                <c:formatCode>General</c:formatCode>
                <c:ptCount val="131"/>
                <c:pt idx="0">
                  <c:v>1.7825302067942217</c:v>
                </c:pt>
                <c:pt idx="1">
                  <c:v>2.0935409001438305</c:v>
                </c:pt>
                <c:pt idx="2">
                  <c:v>2.4705596462930588</c:v>
                </c:pt>
                <c:pt idx="3">
                  <c:v>2.5797240709912366</c:v>
                </c:pt>
                <c:pt idx="4">
                  <c:v>2.5814636252034076</c:v>
                </c:pt>
                <c:pt idx="5">
                  <c:v>2.503650650249241</c:v>
                </c:pt>
                <c:pt idx="6">
                  <c:v>2.2597998813430351</c:v>
                </c:pt>
                <c:pt idx="7">
                  <c:v>1.3217102928036588</c:v>
                </c:pt>
                <c:pt idx="8">
                  <c:v>-0.56206039892936144</c:v>
                </c:pt>
                <c:pt idx="9">
                  <c:v>-1.4349201439163266</c:v>
                </c:pt>
                <c:pt idx="10">
                  <c:v>-1.5899966809142356</c:v>
                </c:pt>
                <c:pt idx="11">
                  <c:v>-1.5909197859861424</c:v>
                </c:pt>
                <c:pt idx="12">
                  <c:v>-1.3625313921380191</c:v>
                </c:pt>
                <c:pt idx="13">
                  <c:v>-1.3719179481868584</c:v>
                </c:pt>
                <c:pt idx="14">
                  <c:v>-1.3151128901510809</c:v>
                </c:pt>
                <c:pt idx="15">
                  <c:v>-1.1618287775854101</c:v>
                </c:pt>
                <c:pt idx="16">
                  <c:v>-0.47601026057192719</c:v>
                </c:pt>
                <c:pt idx="17">
                  <c:v>-0.48599492273048417</c:v>
                </c:pt>
                <c:pt idx="18">
                  <c:v>-0.77311285944938324</c:v>
                </c:pt>
                <c:pt idx="19">
                  <c:v>-1.3211299185055503</c:v>
                </c:pt>
                <c:pt idx="20">
                  <c:v>-1.7022872882064382</c:v>
                </c:pt>
                <c:pt idx="21">
                  <c:v>-2.0940117960198639</c:v>
                </c:pt>
                <c:pt idx="22">
                  <c:v>-2.2770475045705392</c:v>
                </c:pt>
                <c:pt idx="23">
                  <c:v>-2.5330978674672093</c:v>
                </c:pt>
                <c:pt idx="24">
                  <c:v>-2.5810974077724231</c:v>
                </c:pt>
                <c:pt idx="25">
                  <c:v>-2.3343025378250521</c:v>
                </c:pt>
                <c:pt idx="26">
                  <c:v>-2.2277855897928838</c:v>
                </c:pt>
                <c:pt idx="27">
                  <c:v>-1.8226628553132171</c:v>
                </c:pt>
                <c:pt idx="28">
                  <c:v>-1.8172353584827248</c:v>
                </c:pt>
                <c:pt idx="29">
                  <c:v>-1.6311501683934528</c:v>
                </c:pt>
                <c:pt idx="30">
                  <c:v>-1.6038000171968365</c:v>
                </c:pt>
                <c:pt idx="31">
                  <c:v>-1.3290835947283783</c:v>
                </c:pt>
                <c:pt idx="32">
                  <c:v>-1.5354146526181807</c:v>
                </c:pt>
                <c:pt idx="33">
                  <c:v>-1.3942210175161205</c:v>
                </c:pt>
                <c:pt idx="34">
                  <c:v>-1.0168216641417391</c:v>
                </c:pt>
                <c:pt idx="35">
                  <c:v>-1.0887500272139001</c:v>
                </c:pt>
                <c:pt idx="36">
                  <c:v>-0.61577844666156112</c:v>
                </c:pt>
                <c:pt idx="37">
                  <c:v>-0.58270796407239223</c:v>
                </c:pt>
                <c:pt idx="38">
                  <c:v>-0.68893125707074532</c:v>
                </c:pt>
                <c:pt idx="39">
                  <c:v>-0.70552147923515052</c:v>
                </c:pt>
                <c:pt idx="40">
                  <c:v>-0.41545255508586992</c:v>
                </c:pt>
                <c:pt idx="41">
                  <c:v>-0.23634405620334104</c:v>
                </c:pt>
                <c:pt idx="42">
                  <c:v>5.1923082537995657E-2</c:v>
                </c:pt>
                <c:pt idx="43">
                  <c:v>0.37519344976713465</c:v>
                </c:pt>
                <c:pt idx="44">
                  <c:v>0.1494220795269468</c:v>
                </c:pt>
                <c:pt idx="45">
                  <c:v>0.68393266176301049</c:v>
                </c:pt>
                <c:pt idx="46">
                  <c:v>0.61263087359610147</c:v>
                </c:pt>
                <c:pt idx="47">
                  <c:v>0.61945282435476878</c:v>
                </c:pt>
                <c:pt idx="48">
                  <c:v>1.1194334591966644</c:v>
                </c:pt>
                <c:pt idx="49">
                  <c:v>0.57103171821723064</c:v>
                </c:pt>
                <c:pt idx="50">
                  <c:v>0.86921017631777509</c:v>
                </c:pt>
                <c:pt idx="51">
                  <c:v>0.56119749568022625</c:v>
                </c:pt>
                <c:pt idx="52">
                  <c:v>-0.26755146120698314</c:v>
                </c:pt>
                <c:pt idx="53">
                  <c:v>-1.4126640216984938</c:v>
                </c:pt>
                <c:pt idx="54">
                  <c:v>-2.1808990521397389</c:v>
                </c:pt>
                <c:pt idx="55">
                  <c:v>-1.5369321041466182</c:v>
                </c:pt>
                <c:pt idx="56">
                  <c:v>-1.1223325107843132</c:v>
                </c:pt>
                <c:pt idx="57">
                  <c:v>0.28605137748625697</c:v>
                </c:pt>
                <c:pt idx="58">
                  <c:v>0.30125647104554687</c:v>
                </c:pt>
                <c:pt idx="59">
                  <c:v>0.55880417261524051</c:v>
                </c:pt>
                <c:pt idx="60">
                  <c:v>0.86286947938470249</c:v>
                </c:pt>
                <c:pt idx="61">
                  <c:v>0.70699593682939654</c:v>
                </c:pt>
                <c:pt idx="62">
                  <c:v>0.73097179986131344</c:v>
                </c:pt>
                <c:pt idx="63">
                  <c:v>1.4852791797509879</c:v>
                </c:pt>
                <c:pt idx="64">
                  <c:v>2.2573893869877799</c:v>
                </c:pt>
                <c:pt idx="65">
                  <c:v>2.3217417015071797</c:v>
                </c:pt>
                <c:pt idx="66">
                  <c:v>2.6482342053504313</c:v>
                </c:pt>
                <c:pt idx="67">
                  <c:v>2.8130670983238106</c:v>
                </c:pt>
                <c:pt idx="68">
                  <c:v>2.8243060446339481</c:v>
                </c:pt>
                <c:pt idx="69">
                  <c:v>2.7825525311294896</c:v>
                </c:pt>
                <c:pt idx="70">
                  <c:v>2.5312678353029425</c:v>
                </c:pt>
                <c:pt idx="71">
                  <c:v>2.3266653131819903</c:v>
                </c:pt>
                <c:pt idx="72">
                  <c:v>2.1602257600048769</c:v>
                </c:pt>
                <c:pt idx="73">
                  <c:v>2.0224227205007095</c:v>
                </c:pt>
                <c:pt idx="74">
                  <c:v>1.9060556861876814</c:v>
                </c:pt>
                <c:pt idx="75">
                  <c:v>1.8061911333032517</c:v>
                </c:pt>
                <c:pt idx="76">
                  <c:v>1.7194889605746158</c:v>
                </c:pt>
                <c:pt idx="77">
                  <c:v>1.6436270636221277</c:v>
                </c:pt>
                <c:pt idx="78">
                  <c:v>1.5769213225329122</c:v>
                </c:pt>
                <c:pt idx="79">
                  <c:v>1.5180951089338193</c:v>
                </c:pt>
                <c:pt idx="80">
                  <c:v>1.466142288376405</c:v>
                </c:pt>
                <c:pt idx="81">
                  <c:v>1.4202445080833836</c:v>
                </c:pt>
                <c:pt idx="82">
                  <c:v>1.3797193976317221</c:v>
                </c:pt>
                <c:pt idx="83">
                  <c:v>1.343986631491926</c:v>
                </c:pt>
                <c:pt idx="84">
                  <c:v>1.3125447078461669</c:v>
                </c:pt>
                <c:pt idx="85">
                  <c:v>1.2849544849082724</c:v>
                </c:pt>
                <c:pt idx="86">
                  <c:v>1.2608271995164897</c:v>
                </c:pt>
                <c:pt idx="87">
                  <c:v>1.2398155880551933</c:v>
                </c:pt>
                <c:pt idx="88">
                  <c:v>1.2216072211220117</c:v>
                </c:pt>
                <c:pt idx="89">
                  <c:v>1.2059194476878263</c:v>
                </c:pt>
                <c:pt idx="90">
                  <c:v>1.1924955202458167</c:v>
                </c:pt>
                <c:pt idx="91">
                  <c:v>1.1811015885653109</c:v>
                </c:pt>
                <c:pt idx="92">
                  <c:v>1.1715243308305598</c:v>
                </c:pt>
                <c:pt idx="93">
                  <c:v>1.1635690500317613</c:v>
                </c:pt>
                <c:pt idx="94">
                  <c:v>1.1570581076041182</c:v>
                </c:pt>
                <c:pt idx="95">
                  <c:v>1.1518295997183619</c:v>
                </c:pt>
                <c:pt idx="96">
                  <c:v>1.1477362070491279</c:v>
                </c:pt>
                <c:pt idx="97">
                  <c:v>1.144644168180236</c:v>
                </c:pt>
                <c:pt idx="98">
                  <c:v>1.1424323414336444</c:v>
                </c:pt>
                <c:pt idx="99">
                  <c:v>1.1409913308844963</c:v>
                </c:pt>
                <c:pt idx="100">
                  <c:v>1.1402226604621002</c:v>
                </c:pt>
                <c:pt idx="101">
                  <c:v>1.1400379859750081</c:v>
                </c:pt>
                <c:pt idx="102">
                  <c:v>1.1403583391432441</c:v>
                </c:pt>
                <c:pt idx="103">
                  <c:v>1.1411134006689474</c:v>
                </c:pt>
                <c:pt idx="104">
                  <c:v>1.1422408013436682</c:v>
                </c:pt>
                <c:pt idx="105">
                  <c:v>1.1436854514236052</c:v>
                </c:pt>
                <c:pt idx="106">
                  <c:v>1.1453988991966504</c:v>
                </c:pt>
                <c:pt idx="107">
                  <c:v>1.1473387199694667</c:v>
                </c:pt>
                <c:pt idx="108">
                  <c:v>1.1494679367345382</c:v>
                </c:pt>
                <c:pt idx="109">
                  <c:v>1.1517544736270184</c:v>
                </c:pt>
                <c:pt idx="110">
                  <c:v>1.1541706430170822</c:v>
                </c:pt>
                <c:pt idx="111">
                  <c:v>1.1566926667556792</c:v>
                </c:pt>
                <c:pt idx="112">
                  <c:v>1.1593002317381851</c:v>
                </c:pt>
                <c:pt idx="113">
                  <c:v>1.1619760795978484</c:v>
                </c:pt>
                <c:pt idx="114">
                  <c:v>1.1647056300073693</c:v>
                </c:pt>
                <c:pt idx="115">
                  <c:v>1.1674766367653016</c:v>
                </c:pt>
                <c:pt idx="116">
                  <c:v>1.170278875580343</c:v>
                </c:pt>
                <c:pt idx="117">
                  <c:v>1.17310386224587</c:v>
                </c:pt>
                <c:pt idx="118">
                  <c:v>1.1759445997193629</c:v>
                </c:pt>
                <c:pt idx="119">
                  <c:v>1.1787953524853225</c:v>
                </c:pt>
                <c:pt idx="120">
                  <c:v>1.1816514464848138</c:v>
                </c:pt>
                <c:pt idx="121">
                  <c:v>1.1845090928353892</c:v>
                </c:pt>
                <c:pt idx="122">
                  <c:v>1.1873652335381004</c:v>
                </c:pt>
                <c:pt idx="123">
                  <c:v>1.1902174073708427</c:v>
                </c:pt>
                <c:pt idx="124">
                  <c:v>1.1930636341935168</c:v>
                </c:pt>
                <c:pt idx="125">
                  <c:v>1.1959023159374853</c:v>
                </c:pt>
                <c:pt idx="126">
                  <c:v>1.1987321526158234</c:v>
                </c:pt>
                <c:pt idx="127">
                  <c:v>1.2015520717676749</c:v>
                </c:pt>
                <c:pt idx="128">
                  <c:v>1.2043611698368399</c:v>
                </c:pt>
                <c:pt idx="129">
                  <c:v>1.2071586640785918</c:v>
                </c:pt>
                <c:pt idx="130">
                  <c:v>0.10408932457953181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E-421C-BEB8-2B7693F52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8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EA_output_wFG!$AH$1</c:f>
              <c:strCache>
                <c:ptCount val="1"/>
                <c:pt idx="0">
                  <c:v>DSGE (dev from trend)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EA_output_wFG!$AH$2:$AH$132</c:f>
              <c:numCache>
                <c:formatCode>General</c:formatCode>
                <c:ptCount val="131"/>
                <c:pt idx="0">
                  <c:v>2.5370476183408797</c:v>
                </c:pt>
                <c:pt idx="1">
                  <c:v>2.9441562484023107</c:v>
                </c:pt>
                <c:pt idx="2">
                  <c:v>3.2309608112508847</c:v>
                </c:pt>
                <c:pt idx="3">
                  <c:v>3.3947657179680624</c:v>
                </c:pt>
                <c:pt idx="4">
                  <c:v>3.5524214614260927</c:v>
                </c:pt>
                <c:pt idx="5">
                  <c:v>3.244277043788053</c:v>
                </c:pt>
                <c:pt idx="6">
                  <c:v>2.7093945749062831</c:v>
                </c:pt>
                <c:pt idx="7">
                  <c:v>1.6909666027893602</c:v>
                </c:pt>
                <c:pt idx="8">
                  <c:v>-0.15853173756181427</c:v>
                </c:pt>
                <c:pt idx="9">
                  <c:v>-1.0562526200311377</c:v>
                </c:pt>
                <c:pt idx="10">
                  <c:v>-1.2531771804200558</c:v>
                </c:pt>
                <c:pt idx="11">
                  <c:v>-1.4412229115102688</c:v>
                </c:pt>
                <c:pt idx="12">
                  <c:v>-1.0987828154692281</c:v>
                </c:pt>
                <c:pt idx="13">
                  <c:v>-1.0419642385824259</c:v>
                </c:pt>
                <c:pt idx="14">
                  <c:v>-1.116379427483686</c:v>
                </c:pt>
                <c:pt idx="15">
                  <c:v>-1.1181697765810021</c:v>
                </c:pt>
                <c:pt idx="16">
                  <c:v>-0.51914077058074959</c:v>
                </c:pt>
                <c:pt idx="17">
                  <c:v>-0.87840683246571771</c:v>
                </c:pt>
                <c:pt idx="18">
                  <c:v>-1.1858015041417884</c:v>
                </c:pt>
                <c:pt idx="19">
                  <c:v>-1.658651228369755</c:v>
                </c:pt>
                <c:pt idx="20">
                  <c:v>-1.9994664697838704</c:v>
                </c:pt>
                <c:pt idx="21">
                  <c:v>-2.6067197618208571</c:v>
                </c:pt>
                <c:pt idx="22">
                  <c:v>-2.9758160365885518</c:v>
                </c:pt>
                <c:pt idx="23">
                  <c:v>-3.5270747310014432</c:v>
                </c:pt>
                <c:pt idx="24">
                  <c:v>-4.0337044381371188</c:v>
                </c:pt>
                <c:pt idx="25">
                  <c:v>-3.9016055640000653</c:v>
                </c:pt>
                <c:pt idx="26">
                  <c:v>-3.8650004073198874</c:v>
                </c:pt>
                <c:pt idx="27">
                  <c:v>-3.5387088158407716</c:v>
                </c:pt>
                <c:pt idx="28">
                  <c:v>-3.8740453592427571</c:v>
                </c:pt>
                <c:pt idx="29">
                  <c:v>-3.8890568256478604</c:v>
                </c:pt>
                <c:pt idx="30">
                  <c:v>-3.7565366992532159</c:v>
                </c:pt>
                <c:pt idx="31">
                  <c:v>-3.483009706979761</c:v>
                </c:pt>
                <c:pt idx="32">
                  <c:v>-3.9097851694917569</c:v>
                </c:pt>
                <c:pt idx="33">
                  <c:v>-3.5093095623958641</c:v>
                </c:pt>
                <c:pt idx="34">
                  <c:v>-3.1585586952419948</c:v>
                </c:pt>
                <c:pt idx="35">
                  <c:v>-3.0779332219385722</c:v>
                </c:pt>
                <c:pt idx="36">
                  <c:v>-2.3875339501074331</c:v>
                </c:pt>
                <c:pt idx="37">
                  <c:v>-2.1764145387216614</c:v>
                </c:pt>
                <c:pt idx="38">
                  <c:v>-2.1386877866043221</c:v>
                </c:pt>
                <c:pt idx="39">
                  <c:v>-1.9419450320908336</c:v>
                </c:pt>
                <c:pt idx="40">
                  <c:v>-1.435611036165648</c:v>
                </c:pt>
                <c:pt idx="41">
                  <c:v>-1.048732560113363</c:v>
                </c:pt>
                <c:pt idx="42">
                  <c:v>-0.76335711635574555</c:v>
                </c:pt>
                <c:pt idx="43">
                  <c:v>-0.19696166745936239</c:v>
                </c:pt>
                <c:pt idx="44">
                  <c:v>-0.14556650795803172</c:v>
                </c:pt>
                <c:pt idx="45">
                  <c:v>0.75356963637963936</c:v>
                </c:pt>
                <c:pt idx="46">
                  <c:v>0.88959439144052155</c:v>
                </c:pt>
                <c:pt idx="47">
                  <c:v>1.1241997546960452</c:v>
                </c:pt>
                <c:pt idx="48">
                  <c:v>1.7313076869105934</c:v>
                </c:pt>
                <c:pt idx="49">
                  <c:v>1.3662713485709137</c:v>
                </c:pt>
                <c:pt idx="50">
                  <c:v>1.6928120381314802</c:v>
                </c:pt>
                <c:pt idx="51">
                  <c:v>1.4308749070615665</c:v>
                </c:pt>
                <c:pt idx="52">
                  <c:v>-5.3681557630744337E-2</c:v>
                </c:pt>
                <c:pt idx="53">
                  <c:v>-2.1946638952625879</c:v>
                </c:pt>
                <c:pt idx="54">
                  <c:v>-4.2395092177373552</c:v>
                </c:pt>
                <c:pt idx="55">
                  <c:v>-4.6352751514121913</c:v>
                </c:pt>
                <c:pt idx="56">
                  <c:v>-4.4390280831061872</c:v>
                </c:pt>
                <c:pt idx="57">
                  <c:v>-1.4123018321171816</c:v>
                </c:pt>
                <c:pt idx="58">
                  <c:v>-9.6197380523339149E-2</c:v>
                </c:pt>
                <c:pt idx="59">
                  <c:v>0.51319692685878593</c:v>
                </c:pt>
                <c:pt idx="60">
                  <c:v>1.2874629426706807</c:v>
                </c:pt>
                <c:pt idx="61">
                  <c:v>1.4362365400841668</c:v>
                </c:pt>
                <c:pt idx="62">
                  <c:v>1.4741884919415877</c:v>
                </c:pt>
                <c:pt idx="63">
                  <c:v>1.728054473586436</c:v>
                </c:pt>
                <c:pt idx="64">
                  <c:v>2.3655253672444037</c:v>
                </c:pt>
                <c:pt idx="65">
                  <c:v>2.3063758605140094</c:v>
                </c:pt>
                <c:pt idx="66">
                  <c:v>2.5404962134685309</c:v>
                </c:pt>
                <c:pt idx="67">
                  <c:v>2.4753677752530194</c:v>
                </c:pt>
                <c:pt idx="68">
                  <c:v>2.6189594663774685</c:v>
                </c:pt>
                <c:pt idx="69">
                  <c:v>2.4857636843032918</c:v>
                </c:pt>
                <c:pt idx="70">
                  <c:v>2.240765907357547</c:v>
                </c:pt>
                <c:pt idx="71">
                  <c:v>2.080961732929401</c:v>
                </c:pt>
                <c:pt idx="72">
                  <c:v>1.9658366324976999</c:v>
                </c:pt>
                <c:pt idx="73">
                  <c:v>1.872160456108471</c:v>
                </c:pt>
                <c:pt idx="74">
                  <c:v>1.7894952565053366</c:v>
                </c:pt>
                <c:pt idx="75">
                  <c:v>1.713800942926845</c:v>
                </c:pt>
                <c:pt idx="76">
                  <c:v>1.6448429362868922</c:v>
                </c:pt>
                <c:pt idx="77">
                  <c:v>1.582460228198066</c:v>
                </c:pt>
                <c:pt idx="78">
                  <c:v>1.5263317922502697</c:v>
                </c:pt>
                <c:pt idx="79">
                  <c:v>1.4760195819804824</c:v>
                </c:pt>
                <c:pt idx="80">
                  <c:v>1.4310419395690399</c:v>
                </c:pt>
                <c:pt idx="81">
                  <c:v>1.3909230664616139</c:v>
                </c:pt>
                <c:pt idx="82">
                  <c:v>1.3552174562963764</c:v>
                </c:pt>
                <c:pt idx="83">
                  <c:v>1.323518273785977</c:v>
                </c:pt>
                <c:pt idx="84">
                  <c:v>1.2954574199475903</c:v>
                </c:pt>
                <c:pt idx="85">
                  <c:v>1.270702092141379</c:v>
                </c:pt>
                <c:pt idx="86">
                  <c:v>1.2489503814717793</c:v>
                </c:pt>
                <c:pt idx="87">
                  <c:v>1.2299270739893551</c:v>
                </c:pt>
                <c:pt idx="88">
                  <c:v>1.2133800857659462</c:v>
                </c:pt>
                <c:pt idx="89">
                  <c:v>1.1990776068460729</c:v>
                </c:pt>
                <c:pt idx="90">
                  <c:v>1.1868058791219855</c:v>
                </c:pt>
                <c:pt idx="91">
                  <c:v>1.1763674851218635</c:v>
                </c:pt>
                <c:pt idx="92">
                  <c:v>1.1675800230104674</c:v>
                </c:pt>
                <c:pt idx="93">
                  <c:v>1.16027505973641</c:v>
                </c:pt>
                <c:pt idx="94">
                  <c:v>1.1542972759154715</c:v>
                </c:pt>
                <c:pt idx="95">
                  <c:v>1.1495037369075352</c:v>
                </c:pt>
                <c:pt idx="96">
                  <c:v>1.1457632424603954</c:v>
                </c:pt>
                <c:pt idx="97">
                  <c:v>1.142955721761906</c:v>
                </c:pt>
                <c:pt idx="98">
                  <c:v>1.1409716519733255</c:v>
                </c:pt>
                <c:pt idx="99">
                  <c:v>1.139711486774134</c:v>
                </c:pt>
                <c:pt idx="100">
                  <c:v>1.1390850876377439</c:v>
                </c:pt>
                <c:pt idx="101">
                  <c:v>1.139011154946763</c:v>
                </c:pt>
                <c:pt idx="102">
                  <c:v>1.1394166590491288</c:v>
                </c:pt>
                <c:pt idx="103">
                  <c:v>1.1402362732827402</c:v>
                </c:pt>
                <c:pt idx="104">
                  <c:v>1.1414118121246357</c:v>
                </c:pt>
                <c:pt idx="105">
                  <c:v>1.1428916781635845</c:v>
                </c:pt>
                <c:pt idx="106">
                  <c:v>1.1446303217183225</c:v>
                </c:pt>
                <c:pt idx="107">
                  <c:v>1.1465877167579528</c:v>
                </c:pt>
                <c:pt idx="108">
                  <c:v>1.1487288564241442</c:v>
                </c:pt>
                <c:pt idx="109">
                  <c:v>1.1510232709829982</c:v>
                </c:pt>
                <c:pt idx="110">
                  <c:v>1.1534445705037566</c:v>
                </c:pt>
                <c:pt idx="111">
                  <c:v>1.1559700140124356</c:v>
                </c:pt>
                <c:pt idx="112">
                  <c:v>1.1585801063310175</c:v>
                </c:pt>
                <c:pt idx="113">
                  <c:v>1.1612582233068185</c:v>
                </c:pt>
                <c:pt idx="114">
                  <c:v>1.1639902656748617</c:v>
                </c:pt>
                <c:pt idx="115">
                  <c:v>1.16676434138693</c:v>
                </c:pt>
                <c:pt idx="116">
                  <c:v>1.1695704758869017</c:v>
                </c:pt>
                <c:pt idx="117">
                  <c:v>1.1724003495148949</c:v>
                </c:pt>
                <c:pt idx="118">
                  <c:v>1.1752470609802632</c:v>
                </c:pt>
                <c:pt idx="119">
                  <c:v>1.1781049156522769</c:v>
                </c:pt>
                <c:pt idx="120">
                  <c:v>1.1809692372746703</c:v>
                </c:pt>
                <c:pt idx="121">
                  <c:v>1.1838362016102693</c:v>
                </c:pt>
                <c:pt idx="122">
                  <c:v>1.1867026904598426</c:v>
                </c:pt>
                <c:pt idx="123">
                  <c:v>1.189566164471449</c:v>
                </c:pt>
                <c:pt idx="124">
                  <c:v>1.1924245531563091</c:v>
                </c:pt>
                <c:pt idx="125">
                  <c:v>1.195276160551046</c:v>
                </c:pt>
                <c:pt idx="126">
                  <c:v>1.1981195850098079</c:v>
                </c:pt>
                <c:pt idx="127">
                  <c:v>1.2009536516686765</c:v>
                </c:pt>
                <c:pt idx="128">
                  <c:v>1.2037773561957277</c:v>
                </c:pt>
                <c:pt idx="129">
                  <c:v>1.2065898185199622</c:v>
                </c:pt>
                <c:pt idx="130">
                  <c:v>9.9957821751132117E-2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B-440D-BD5D-B9C069D9F2BA}"/>
            </c:ext>
          </c:extLst>
        </c:ser>
        <c:ser>
          <c:idx val="2"/>
          <c:order val="1"/>
          <c:tx>
            <c:strRef>
              <c:f>EA_output_wFG!$AK$1</c:f>
              <c:strCache>
                <c:ptCount val="1"/>
                <c:pt idx="0">
                  <c:v>HLW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EA_output_wFG!$AK$2:$AK$75</c:f>
              <c:numCache>
                <c:formatCode>General</c:formatCode>
                <c:ptCount val="74"/>
                <c:pt idx="0">
                  <c:v>1.1661531999999999</c:v>
                </c:pt>
                <c:pt idx="1">
                  <c:v>0.63073330000000005</c:v>
                </c:pt>
                <c:pt idx="2">
                  <c:v>0.49029679999999998</c:v>
                </c:pt>
                <c:pt idx="3">
                  <c:v>0.58647769999999999</c:v>
                </c:pt>
                <c:pt idx="4">
                  <c:v>7.7620499999999995E-2</c:v>
                </c:pt>
                <c:pt idx="5">
                  <c:v>-0.26664339999999997</c:v>
                </c:pt>
                <c:pt idx="6">
                  <c:v>-0.43865599999999999</c:v>
                </c:pt>
                <c:pt idx="7">
                  <c:v>-1.9018168</c:v>
                </c:pt>
                <c:pt idx="8">
                  <c:v>-2.6583602000000002</c:v>
                </c:pt>
                <c:pt idx="9">
                  <c:v>-2.4732533000000001</c:v>
                </c:pt>
                <c:pt idx="10">
                  <c:v>-2.2970006999999999</c:v>
                </c:pt>
                <c:pt idx="11">
                  <c:v>-1.4258796</c:v>
                </c:pt>
                <c:pt idx="12">
                  <c:v>-1.2296765999999999</c:v>
                </c:pt>
                <c:pt idx="13">
                  <c:v>-0.90648519999999999</c:v>
                </c:pt>
                <c:pt idx="14">
                  <c:v>-0.66063400000000005</c:v>
                </c:pt>
                <c:pt idx="15">
                  <c:v>-0.20269400000000001</c:v>
                </c:pt>
                <c:pt idx="16">
                  <c:v>5.4567900000000003E-2</c:v>
                </c:pt>
                <c:pt idx="17">
                  <c:v>0.43834099999999998</c:v>
                </c:pt>
                <c:pt idx="18">
                  <c:v>0.44553039999999999</c:v>
                </c:pt>
                <c:pt idx="19">
                  <c:v>0.58010090000000003</c:v>
                </c:pt>
                <c:pt idx="20">
                  <c:v>1.2355438000000001</c:v>
                </c:pt>
                <c:pt idx="21">
                  <c:v>1.2491973999999999</c:v>
                </c:pt>
                <c:pt idx="22">
                  <c:v>1.1368252000000001</c:v>
                </c:pt>
                <c:pt idx="23">
                  <c:v>1.2547473</c:v>
                </c:pt>
                <c:pt idx="24">
                  <c:v>1.347278</c:v>
                </c:pt>
                <c:pt idx="25">
                  <c:v>1.3304111000000001</c:v>
                </c:pt>
                <c:pt idx="26">
                  <c:v>1.5884453000000001</c:v>
                </c:pt>
                <c:pt idx="27">
                  <c:v>1.8602263000000001</c:v>
                </c:pt>
                <c:pt idx="28">
                  <c:v>1.6738161</c:v>
                </c:pt>
                <c:pt idx="29">
                  <c:v>1.9215804000000001</c:v>
                </c:pt>
                <c:pt idx="30">
                  <c:v>2.1733503000000001</c:v>
                </c:pt>
                <c:pt idx="31">
                  <c:v>2.1986349999999999</c:v>
                </c:pt>
                <c:pt idx="32">
                  <c:v>2.154855</c:v>
                </c:pt>
                <c:pt idx="33">
                  <c:v>2.5226723999999998</c:v>
                </c:pt>
                <c:pt idx="34">
                  <c:v>2.4005920000000001</c:v>
                </c:pt>
                <c:pt idx="35">
                  <c:v>2.1906766000000002</c:v>
                </c:pt>
                <c:pt idx="36">
                  <c:v>2.3042479</c:v>
                </c:pt>
                <c:pt idx="37">
                  <c:v>2.4138378999999999</c:v>
                </c:pt>
                <c:pt idx="38">
                  <c:v>2.3217560000000002</c:v>
                </c:pt>
                <c:pt idx="39">
                  <c:v>2.2226626</c:v>
                </c:pt>
                <c:pt idx="40">
                  <c:v>2.3032009000000002</c:v>
                </c:pt>
                <c:pt idx="41">
                  <c:v>2.1260561</c:v>
                </c:pt>
                <c:pt idx="42">
                  <c:v>2.0759582999999999</c:v>
                </c:pt>
                <c:pt idx="43">
                  <c:v>2.3497718999999999</c:v>
                </c:pt>
                <c:pt idx="44">
                  <c:v>2.7037502999999998</c:v>
                </c:pt>
                <c:pt idx="45">
                  <c:v>2.6322911000000002</c:v>
                </c:pt>
                <c:pt idx="46">
                  <c:v>2.2840756999999998</c:v>
                </c:pt>
                <c:pt idx="47">
                  <c:v>2.1897834</c:v>
                </c:pt>
                <c:pt idx="48">
                  <c:v>1.9207498000000001</c:v>
                </c:pt>
                <c:pt idx="49">
                  <c:v>1.8669146000000001</c:v>
                </c:pt>
                <c:pt idx="50">
                  <c:v>1.8603308999999999</c:v>
                </c:pt>
                <c:pt idx="51">
                  <c:v>1.8138589000000001</c:v>
                </c:pt>
                <c:pt idx="52">
                  <c:v>1.807777</c:v>
                </c:pt>
                <c:pt idx="53">
                  <c:v>-0.76948850000000002</c:v>
                </c:pt>
                <c:pt idx="54">
                  <c:v>5.3801420000000002</c:v>
                </c:pt>
                <c:pt idx="55">
                  <c:v>6.1492106</c:v>
                </c:pt>
                <c:pt idx="56">
                  <c:v>6.7770843999999997</c:v>
                </c:pt>
                <c:pt idx="57">
                  <c:v>7.1591417000000002</c:v>
                </c:pt>
                <c:pt idx="58">
                  <c:v>6.7349230000000002</c:v>
                </c:pt>
                <c:pt idx="59">
                  <c:v>7.0128693000000002</c:v>
                </c:pt>
                <c:pt idx="60">
                  <c:v>6.3034492999999996</c:v>
                </c:pt>
                <c:pt idx="61">
                  <c:v>4.7855397000000002</c:v>
                </c:pt>
                <c:pt idx="62">
                  <c:v>4.3905462000000002</c:v>
                </c:pt>
                <c:pt idx="63">
                  <c:v>4.1402628999999997</c:v>
                </c:pt>
                <c:pt idx="64">
                  <c:v>3.7179175999999998</c:v>
                </c:pt>
                <c:pt idx="65">
                  <c:v>2.8940679999999999</c:v>
                </c:pt>
                <c:pt idx="66">
                  <c:v>1.6007921000000001</c:v>
                </c:pt>
                <c:pt idx="67">
                  <c:v>0.9680493</c:v>
                </c:pt>
                <c:pt idx="68">
                  <c:v>1.2242953000000001</c:v>
                </c:pt>
                <c:pt idx="69">
                  <c:v>0.56465549999999998</c:v>
                </c:pt>
                <c:pt idx="70">
                  <c:v>3.21257E-2</c:v>
                </c:pt>
                <c:pt idx="71">
                  <c:v>-0.14673259999999999</c:v>
                </c:pt>
                <c:pt idx="72">
                  <c:v>-0.18653500000000001</c:v>
                </c:pt>
                <c:pt idx="73">
                  <c:v>-0.63149599999999995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7B-440D-BD5D-B9C069D9F2BA}"/>
            </c:ext>
          </c:extLst>
        </c:ser>
        <c:ser>
          <c:idx val="3"/>
          <c:order val="2"/>
          <c:tx>
            <c:strRef>
              <c:f>EA_output_wFG!$AJ$1</c:f>
              <c:strCache>
                <c:ptCount val="1"/>
                <c:pt idx="0">
                  <c:v>EC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EA_output_wFG!$AJ$2:$AJ$117</c:f>
              <c:numCache>
                <c:formatCode>General</c:formatCode>
                <c:ptCount val="116"/>
                <c:pt idx="0">
                  <c:v>2.7370000000000001</c:v>
                </c:pt>
                <c:pt idx="1">
                  <c:v>3.0494018114075221</c:v>
                </c:pt>
                <c:pt idx="2">
                  <c:v>2.9951680354802281</c:v>
                </c:pt>
                <c:pt idx="3">
                  <c:v>2.5742986722182222</c:v>
                </c:pt>
                <c:pt idx="4">
                  <c:v>1.786793721620711</c:v>
                </c:pt>
                <c:pt idx="5">
                  <c:v>0.63265318368917689</c:v>
                </c:pt>
                <c:pt idx="6">
                  <c:v>-0.88812294157855254</c:v>
                </c:pt>
                <c:pt idx="7">
                  <c:v>-2.469180645817433</c:v>
                </c:pt>
                <c:pt idx="8">
                  <c:v>-3.4688020633500409</c:v>
                </c:pt>
                <c:pt idx="9">
                  <c:v>-3.8667303168868918</c:v>
                </c:pt>
                <c:pt idx="10">
                  <c:v>-3.6629654064287331</c:v>
                </c:pt>
                <c:pt idx="11">
                  <c:v>-3.0097138680330628</c:v>
                </c:pt>
                <c:pt idx="12">
                  <c:v>-2.4148134426936441</c:v>
                </c:pt>
                <c:pt idx="13">
                  <c:v>-1.9189852607478819</c:v>
                </c:pt>
                <c:pt idx="14">
                  <c:v>-1.522229322194844</c:v>
                </c:pt>
                <c:pt idx="15">
                  <c:v>-1.236979562278554</c:v>
                </c:pt>
                <c:pt idx="16">
                  <c:v>-1.1314463403104229</c:v>
                </c:pt>
                <c:pt idx="17">
                  <c:v>-1.215995186427282</c:v>
                </c:pt>
                <c:pt idx="18">
                  <c:v>-1.4906261006292909</c:v>
                </c:pt>
                <c:pt idx="19">
                  <c:v>-1.93595021188762</c:v>
                </c:pt>
                <c:pt idx="20">
                  <c:v>-2.3604940326081478</c:v>
                </c:pt>
                <c:pt idx="21">
                  <c:v>-2.715349303346136</c:v>
                </c:pt>
                <c:pt idx="22">
                  <c:v>-3.0005160241009179</c:v>
                </c:pt>
                <c:pt idx="23">
                  <c:v>-3.2150264319633841</c:v>
                </c:pt>
                <c:pt idx="24">
                  <c:v>-3.3375897429209438</c:v>
                </c:pt>
                <c:pt idx="25">
                  <c:v>-3.3594960907870139</c:v>
                </c:pt>
                <c:pt idx="26">
                  <c:v>-3.2807454755615502</c:v>
                </c:pt>
                <c:pt idx="27">
                  <c:v>-3.1020381718246122</c:v>
                </c:pt>
                <c:pt idx="28">
                  <c:v>-2.8885277265185811</c:v>
                </c:pt>
                <c:pt idx="29">
                  <c:v>-2.682818845102628</c:v>
                </c:pt>
                <c:pt idx="30">
                  <c:v>-2.484911527577141</c:v>
                </c:pt>
                <c:pt idx="31">
                  <c:v>-2.294805773941746</c:v>
                </c:pt>
                <c:pt idx="32">
                  <c:v>-2.111491915949522</c:v>
                </c:pt>
                <c:pt idx="33">
                  <c:v>-1.9338658166634</c:v>
                </c:pt>
                <c:pt idx="34">
                  <c:v>-1.7619269300219269</c:v>
                </c:pt>
                <c:pt idx="35">
                  <c:v>-1.595675256024778</c:v>
                </c:pt>
                <c:pt idx="36">
                  <c:v>-1.4128213840725869</c:v>
                </c:pt>
                <c:pt idx="37">
                  <c:v>-1.173410446662237</c:v>
                </c:pt>
                <c:pt idx="38">
                  <c:v>-0.87664464896553329</c:v>
                </c:pt>
                <c:pt idx="39">
                  <c:v>-0.52252399098303526</c:v>
                </c:pt>
                <c:pt idx="40">
                  <c:v>-0.1507935449664399</c:v>
                </c:pt>
                <c:pt idx="41">
                  <c:v>0.12514295535212891</c:v>
                </c:pt>
                <c:pt idx="42">
                  <c:v>0.29829600194960421</c:v>
                </c:pt>
                <c:pt idx="43">
                  <c:v>0.3686655948256603</c:v>
                </c:pt>
                <c:pt idx="44">
                  <c:v>0.37558031997662422</c:v>
                </c:pt>
                <c:pt idx="45">
                  <c:v>0.50064385609828355</c:v>
                </c:pt>
                <c:pt idx="46">
                  <c:v>0.7665723944622912</c:v>
                </c:pt>
                <c:pt idx="47">
                  <c:v>1.1733659350681469</c:v>
                </c:pt>
                <c:pt idx="48">
                  <c:v>1.6350993152451729</c:v>
                </c:pt>
                <c:pt idx="49">
                  <c:v>1.46484727330469</c:v>
                </c:pt>
                <c:pt idx="50">
                  <c:v>0.51384740849952193</c:v>
                </c:pt>
                <c:pt idx="51">
                  <c:v>-1.2179002791685409</c:v>
                </c:pt>
                <c:pt idx="52">
                  <c:v>-3.6473719979353851</c:v>
                </c:pt>
                <c:pt idx="53">
                  <c:v>-5.4275190080011342</c:v>
                </c:pt>
                <c:pt idx="54">
                  <c:v>-6.0862356058883789</c:v>
                </c:pt>
                <c:pt idx="55">
                  <c:v>-5.6235217915958824</c:v>
                </c:pt>
                <c:pt idx="56">
                  <c:v>-4.0582885265128903</c:v>
                </c:pt>
                <c:pt idx="57">
                  <c:v>-2.3376276319970382</c:v>
                </c:pt>
                <c:pt idx="58">
                  <c:v>-0.98988821295873475</c:v>
                </c:pt>
                <c:pt idx="59">
                  <c:v>-1.507026939544448E-2</c:v>
                </c:pt>
                <c:pt idx="60">
                  <c:v>0.58687348151324703</c:v>
                </c:pt>
                <c:pt idx="61">
                  <c:v>0.91154890635729957</c:v>
                </c:pt>
                <c:pt idx="62">
                  <c:v>1.0463819434756849</c:v>
                </c:pt>
                <c:pt idx="63">
                  <c:v>0.99137259286865709</c:v>
                </c:pt>
                <c:pt idx="64">
                  <c:v>0.74652085453631911</c:v>
                </c:pt>
                <c:pt idx="65">
                  <c:v>0.4159068002087673</c:v>
                </c:pt>
                <c:pt idx="66">
                  <c:v>0.1586956151890587</c:v>
                </c:pt>
                <c:pt idx="67">
                  <c:v>-2.3401982710487629E-2</c:v>
                </c:pt>
                <c:pt idx="68">
                  <c:v>-0.13038599348952931</c:v>
                </c:pt>
                <c:pt idx="69">
                  <c:v>-0.18599296929577591</c:v>
                </c:pt>
                <c:pt idx="70">
                  <c:v>-0.24824559315627151</c:v>
                </c:pt>
                <c:pt idx="71">
                  <c:v>-0.31978125975418958</c:v>
                </c:pt>
                <c:pt idx="72">
                  <c:v>-0.40059996908939582</c:v>
                </c:pt>
                <c:pt idx="73">
                  <c:v>-0.48010871141303629</c:v>
                </c:pt>
                <c:pt idx="74">
                  <c:v>-0.51683636213841078</c:v>
                </c:pt>
                <c:pt idx="75">
                  <c:v>-0.50658349764770716</c:v>
                </c:pt>
                <c:pt idx="76">
                  <c:v>-0.44935011794084972</c:v>
                </c:pt>
                <c:pt idx="77">
                  <c:v>-0.35325662596799051</c:v>
                </c:pt>
                <c:pt idx="78">
                  <c:v>-0.27173932413502572</c:v>
                </c:pt>
                <c:pt idx="79">
                  <c:v>-0.21453901325974761</c:v>
                </c:pt>
                <c:pt idx="80">
                  <c:v>-0.1816556933420482</c:v>
                </c:pt>
                <c:pt idx="81">
                  <c:v>-0.17144367902727661</c:v>
                </c:pt>
                <c:pt idx="82">
                  <c:v>-0.16337944540281629</c:v>
                </c:pt>
                <c:pt idx="83">
                  <c:v>-0.15131178632061651</c:v>
                </c:pt>
                <c:pt idx="84">
                  <c:v>-0.1352407017806542</c:v>
                </c:pt>
                <c:pt idx="85">
                  <c:v>-0.1152633026663487</c:v>
                </c:pt>
                <c:pt idx="86">
                  <c:v>-9.4455965851442864E-2</c:v>
                </c:pt>
                <c:pt idx="87">
                  <c:v>-7.4287343584758164E-2</c:v>
                </c:pt>
                <c:pt idx="88">
                  <c:v>-5.4757435866256733E-2</c:v>
                </c:pt>
                <c:pt idx="89">
                  <c:v>-3.5866242695975263E-2</c:v>
                </c:pt>
                <c:pt idx="90">
                  <c:v>-1.7613764073878241E-2</c:v>
                </c:pt>
                <c:pt idx="91">
                  <c:v>0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7B-440D-BD5D-B9C069D9F2BA}"/>
            </c:ext>
          </c:extLst>
        </c:ser>
        <c:ser>
          <c:idx val="4"/>
          <c:order val="3"/>
          <c:tx>
            <c:strRef>
              <c:f>EA_output_wFG!$AL$1</c:f>
              <c:strCache>
                <c:ptCount val="1"/>
                <c:pt idx="0">
                  <c:v>IMF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EA_output_wFG!$AL$2:$AL$77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7B-440D-BD5D-B9C069D9F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Output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growth - deviation from trend (yoy 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DSGE Baseline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EA_output_wFG!$AH$2:$AH$132</c:f>
              <c:numCache>
                <c:formatCode>General</c:formatCode>
                <c:ptCount val="131"/>
                <c:pt idx="0">
                  <c:v>2.5370476183408797</c:v>
                </c:pt>
                <c:pt idx="1">
                  <c:v>2.9441562484023107</c:v>
                </c:pt>
                <c:pt idx="2">
                  <c:v>3.2309608112508847</c:v>
                </c:pt>
                <c:pt idx="3">
                  <c:v>3.3947657179680624</c:v>
                </c:pt>
                <c:pt idx="4">
                  <c:v>3.5524214614260927</c:v>
                </c:pt>
                <c:pt idx="5">
                  <c:v>3.244277043788053</c:v>
                </c:pt>
                <c:pt idx="6">
                  <c:v>2.7093945749062831</c:v>
                </c:pt>
                <c:pt idx="7">
                  <c:v>1.6909666027893602</c:v>
                </c:pt>
                <c:pt idx="8">
                  <c:v>-0.15853173756181427</c:v>
                </c:pt>
                <c:pt idx="9">
                  <c:v>-1.0562526200311377</c:v>
                </c:pt>
                <c:pt idx="10">
                  <c:v>-1.2531771804200558</c:v>
                </c:pt>
                <c:pt idx="11">
                  <c:v>-1.4412229115102688</c:v>
                </c:pt>
                <c:pt idx="12">
                  <c:v>-1.0987828154692281</c:v>
                </c:pt>
                <c:pt idx="13">
                  <c:v>-1.0419642385824259</c:v>
                </c:pt>
                <c:pt idx="14">
                  <c:v>-1.116379427483686</c:v>
                </c:pt>
                <c:pt idx="15">
                  <c:v>-1.1181697765810021</c:v>
                </c:pt>
                <c:pt idx="16">
                  <c:v>-0.51914077058074959</c:v>
                </c:pt>
                <c:pt idx="17">
                  <c:v>-0.87840683246571771</c:v>
                </c:pt>
                <c:pt idx="18">
                  <c:v>-1.1858015041417884</c:v>
                </c:pt>
                <c:pt idx="19">
                  <c:v>-1.658651228369755</c:v>
                </c:pt>
                <c:pt idx="20">
                  <c:v>-1.9994664697838704</c:v>
                </c:pt>
                <c:pt idx="21">
                  <c:v>-2.6067197618208571</c:v>
                </c:pt>
                <c:pt idx="22">
                  <c:v>-2.9758160365885518</c:v>
                </c:pt>
                <c:pt idx="23">
                  <c:v>-3.5270747310014432</c:v>
                </c:pt>
                <c:pt idx="24">
                  <c:v>-4.0337044381371188</c:v>
                </c:pt>
                <c:pt idx="25">
                  <c:v>-3.9016055640000653</c:v>
                </c:pt>
                <c:pt idx="26">
                  <c:v>-3.8650004073198874</c:v>
                </c:pt>
                <c:pt idx="27">
                  <c:v>-3.5387088158407716</c:v>
                </c:pt>
                <c:pt idx="28">
                  <c:v>-3.8740453592427571</c:v>
                </c:pt>
                <c:pt idx="29">
                  <c:v>-3.8890568256478604</c:v>
                </c:pt>
                <c:pt idx="30">
                  <c:v>-3.7565366992532159</c:v>
                </c:pt>
                <c:pt idx="31">
                  <c:v>-3.483009706979761</c:v>
                </c:pt>
                <c:pt idx="32">
                  <c:v>-3.9097851694917569</c:v>
                </c:pt>
                <c:pt idx="33">
                  <c:v>-3.5093095623958641</c:v>
                </c:pt>
                <c:pt idx="34">
                  <c:v>-3.1585586952419948</c:v>
                </c:pt>
                <c:pt idx="35">
                  <c:v>-3.0779332219385722</c:v>
                </c:pt>
                <c:pt idx="36">
                  <c:v>-2.3875339501074331</c:v>
                </c:pt>
                <c:pt idx="37">
                  <c:v>-2.1764145387216614</c:v>
                </c:pt>
                <c:pt idx="38">
                  <c:v>-2.1386877866043221</c:v>
                </c:pt>
                <c:pt idx="39">
                  <c:v>-1.9419450320908336</c:v>
                </c:pt>
                <c:pt idx="40">
                  <c:v>-1.435611036165648</c:v>
                </c:pt>
                <c:pt idx="41">
                  <c:v>-1.048732560113363</c:v>
                </c:pt>
                <c:pt idx="42">
                  <c:v>-0.76335711635574555</c:v>
                </c:pt>
                <c:pt idx="43">
                  <c:v>-0.19696166745936239</c:v>
                </c:pt>
                <c:pt idx="44">
                  <c:v>-0.14556650795803172</c:v>
                </c:pt>
                <c:pt idx="45">
                  <c:v>0.75356963637963936</c:v>
                </c:pt>
                <c:pt idx="46">
                  <c:v>0.88959439144052155</c:v>
                </c:pt>
                <c:pt idx="47">
                  <c:v>1.1241997546960452</c:v>
                </c:pt>
                <c:pt idx="48">
                  <c:v>1.7313076869105934</c:v>
                </c:pt>
                <c:pt idx="49">
                  <c:v>1.3662713485709137</c:v>
                </c:pt>
                <c:pt idx="50">
                  <c:v>1.6928120381314802</c:v>
                </c:pt>
                <c:pt idx="51">
                  <c:v>1.4308749070615665</c:v>
                </c:pt>
                <c:pt idx="52">
                  <c:v>-5.3681557630744337E-2</c:v>
                </c:pt>
                <c:pt idx="53">
                  <c:v>-2.1946638952625879</c:v>
                </c:pt>
                <c:pt idx="54">
                  <c:v>-4.2395092177373552</c:v>
                </c:pt>
                <c:pt idx="55">
                  <c:v>-4.6352751514121913</c:v>
                </c:pt>
                <c:pt idx="56">
                  <c:v>-4.4390280831061872</c:v>
                </c:pt>
                <c:pt idx="57">
                  <c:v>-1.4123018321171816</c:v>
                </c:pt>
                <c:pt idx="58">
                  <c:v>-9.6197380523339149E-2</c:v>
                </c:pt>
                <c:pt idx="59">
                  <c:v>0.51319692685878593</c:v>
                </c:pt>
                <c:pt idx="60">
                  <c:v>1.2874629426706807</c:v>
                </c:pt>
                <c:pt idx="61">
                  <c:v>1.4362365400841668</c:v>
                </c:pt>
                <c:pt idx="62">
                  <c:v>1.4741884919415877</c:v>
                </c:pt>
                <c:pt idx="63">
                  <c:v>1.728054473586436</c:v>
                </c:pt>
                <c:pt idx="64">
                  <c:v>2.3655253672444037</c:v>
                </c:pt>
                <c:pt idx="65">
                  <c:v>2.3063758605140094</c:v>
                </c:pt>
                <c:pt idx="66">
                  <c:v>2.5404962134685309</c:v>
                </c:pt>
                <c:pt idx="67">
                  <c:v>2.4753677752530194</c:v>
                </c:pt>
                <c:pt idx="68">
                  <c:v>2.6189594663774685</c:v>
                </c:pt>
                <c:pt idx="69">
                  <c:v>2.4857636843032918</c:v>
                </c:pt>
                <c:pt idx="70">
                  <c:v>2.240765907357547</c:v>
                </c:pt>
                <c:pt idx="71">
                  <c:v>2.080961732929401</c:v>
                </c:pt>
                <c:pt idx="72">
                  <c:v>1.9658366324976999</c:v>
                </c:pt>
                <c:pt idx="73">
                  <c:v>1.872160456108471</c:v>
                </c:pt>
                <c:pt idx="74">
                  <c:v>1.7894952565053366</c:v>
                </c:pt>
                <c:pt idx="75">
                  <c:v>1.713800942926845</c:v>
                </c:pt>
                <c:pt idx="76">
                  <c:v>1.6448429362868922</c:v>
                </c:pt>
                <c:pt idx="77">
                  <c:v>1.582460228198066</c:v>
                </c:pt>
                <c:pt idx="78">
                  <c:v>1.5263317922502697</c:v>
                </c:pt>
                <c:pt idx="79">
                  <c:v>1.4760195819804824</c:v>
                </c:pt>
                <c:pt idx="80">
                  <c:v>1.4310419395690399</c:v>
                </c:pt>
                <c:pt idx="81">
                  <c:v>1.3909230664616139</c:v>
                </c:pt>
                <c:pt idx="82">
                  <c:v>1.3552174562963764</c:v>
                </c:pt>
                <c:pt idx="83">
                  <c:v>1.323518273785977</c:v>
                </c:pt>
                <c:pt idx="84">
                  <c:v>1.2954574199475903</c:v>
                </c:pt>
                <c:pt idx="85">
                  <c:v>1.270702092141379</c:v>
                </c:pt>
                <c:pt idx="86">
                  <c:v>1.2489503814717793</c:v>
                </c:pt>
                <c:pt idx="87">
                  <c:v>1.2299270739893551</c:v>
                </c:pt>
                <c:pt idx="88">
                  <c:v>1.2133800857659462</c:v>
                </c:pt>
                <c:pt idx="89">
                  <c:v>1.1990776068460729</c:v>
                </c:pt>
                <c:pt idx="90">
                  <c:v>1.1868058791219855</c:v>
                </c:pt>
                <c:pt idx="91">
                  <c:v>1.1763674851218635</c:v>
                </c:pt>
                <c:pt idx="92">
                  <c:v>1.1675800230104674</c:v>
                </c:pt>
                <c:pt idx="93">
                  <c:v>1.16027505973641</c:v>
                </c:pt>
                <c:pt idx="94">
                  <c:v>1.1542972759154715</c:v>
                </c:pt>
                <c:pt idx="95">
                  <c:v>1.1495037369075352</c:v>
                </c:pt>
                <c:pt idx="96">
                  <c:v>1.1457632424603954</c:v>
                </c:pt>
                <c:pt idx="97">
                  <c:v>1.142955721761906</c:v>
                </c:pt>
                <c:pt idx="98">
                  <c:v>1.1409716519733255</c:v>
                </c:pt>
                <c:pt idx="99">
                  <c:v>1.139711486774134</c:v>
                </c:pt>
                <c:pt idx="100">
                  <c:v>1.1390850876377439</c:v>
                </c:pt>
                <c:pt idx="101">
                  <c:v>1.139011154946763</c:v>
                </c:pt>
                <c:pt idx="102">
                  <c:v>1.1394166590491288</c:v>
                </c:pt>
                <c:pt idx="103">
                  <c:v>1.1402362732827402</c:v>
                </c:pt>
                <c:pt idx="104">
                  <c:v>1.1414118121246357</c:v>
                </c:pt>
                <c:pt idx="105">
                  <c:v>1.1428916781635845</c:v>
                </c:pt>
                <c:pt idx="106">
                  <c:v>1.1446303217183225</c:v>
                </c:pt>
                <c:pt idx="107">
                  <c:v>1.1465877167579528</c:v>
                </c:pt>
                <c:pt idx="108">
                  <c:v>1.1487288564241442</c:v>
                </c:pt>
                <c:pt idx="109">
                  <c:v>1.1510232709829982</c:v>
                </c:pt>
                <c:pt idx="110">
                  <c:v>1.1534445705037566</c:v>
                </c:pt>
                <c:pt idx="111">
                  <c:v>1.1559700140124356</c:v>
                </c:pt>
                <c:pt idx="112">
                  <c:v>1.1585801063310175</c:v>
                </c:pt>
                <c:pt idx="113">
                  <c:v>1.1612582233068185</c:v>
                </c:pt>
                <c:pt idx="114">
                  <c:v>1.1639902656748617</c:v>
                </c:pt>
                <c:pt idx="115">
                  <c:v>1.16676434138693</c:v>
                </c:pt>
                <c:pt idx="116">
                  <c:v>1.1695704758869017</c:v>
                </c:pt>
                <c:pt idx="117">
                  <c:v>1.1724003495148949</c:v>
                </c:pt>
                <c:pt idx="118">
                  <c:v>1.1752470609802632</c:v>
                </c:pt>
                <c:pt idx="119">
                  <c:v>1.1781049156522769</c:v>
                </c:pt>
                <c:pt idx="120">
                  <c:v>1.1809692372746703</c:v>
                </c:pt>
                <c:pt idx="121">
                  <c:v>1.1838362016102693</c:v>
                </c:pt>
                <c:pt idx="122">
                  <c:v>1.1867026904598426</c:v>
                </c:pt>
                <c:pt idx="123">
                  <c:v>1.189566164471449</c:v>
                </c:pt>
                <c:pt idx="124">
                  <c:v>1.1924245531563091</c:v>
                </c:pt>
                <c:pt idx="125">
                  <c:v>1.195276160551046</c:v>
                </c:pt>
                <c:pt idx="126">
                  <c:v>1.1981195850098079</c:v>
                </c:pt>
                <c:pt idx="127">
                  <c:v>1.2009536516686765</c:v>
                </c:pt>
                <c:pt idx="128">
                  <c:v>1.2037773561957277</c:v>
                </c:pt>
                <c:pt idx="129">
                  <c:v>1.2065898185199622</c:v>
                </c:pt>
                <c:pt idx="130">
                  <c:v>9.9957821751132117E-2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1E-4AF1-B50F-10DA4686642C}"/>
            </c:ext>
          </c:extLst>
        </c:ser>
        <c:ser>
          <c:idx val="1"/>
          <c:order val="1"/>
          <c:tx>
            <c:v>DSGE without FG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EA_output_wFG!$AI$2:$AI$132</c:f>
              <c:numCache>
                <c:formatCode>General</c:formatCode>
                <c:ptCount val="131"/>
                <c:pt idx="0">
                  <c:v>1.7825302067942217</c:v>
                </c:pt>
                <c:pt idx="1">
                  <c:v>2.0935409001438305</c:v>
                </c:pt>
                <c:pt idx="2">
                  <c:v>2.4705596462930588</c:v>
                </c:pt>
                <c:pt idx="3">
                  <c:v>2.5797240709912366</c:v>
                </c:pt>
                <c:pt idx="4">
                  <c:v>2.5814636252034076</c:v>
                </c:pt>
                <c:pt idx="5">
                  <c:v>2.503650650249241</c:v>
                </c:pt>
                <c:pt idx="6">
                  <c:v>2.2597998813430351</c:v>
                </c:pt>
                <c:pt idx="7">
                  <c:v>1.3217102928036588</c:v>
                </c:pt>
                <c:pt idx="8">
                  <c:v>-0.56206039892936144</c:v>
                </c:pt>
                <c:pt idx="9">
                  <c:v>-1.4349201439163266</c:v>
                </c:pt>
                <c:pt idx="10">
                  <c:v>-1.5899966809142356</c:v>
                </c:pt>
                <c:pt idx="11">
                  <c:v>-1.5909197859861424</c:v>
                </c:pt>
                <c:pt idx="12">
                  <c:v>-1.3625313921380191</c:v>
                </c:pt>
                <c:pt idx="13">
                  <c:v>-1.3719179481868584</c:v>
                </c:pt>
                <c:pt idx="14">
                  <c:v>-1.3151128901510809</c:v>
                </c:pt>
                <c:pt idx="15">
                  <c:v>-1.1618287775854101</c:v>
                </c:pt>
                <c:pt idx="16">
                  <c:v>-0.47601026057192719</c:v>
                </c:pt>
                <c:pt idx="17">
                  <c:v>-0.48599492273048417</c:v>
                </c:pt>
                <c:pt idx="18">
                  <c:v>-0.77311285944938324</c:v>
                </c:pt>
                <c:pt idx="19">
                  <c:v>-1.3211299185055503</c:v>
                </c:pt>
                <c:pt idx="20">
                  <c:v>-1.7022872882064382</c:v>
                </c:pt>
                <c:pt idx="21">
                  <c:v>-2.0940117960198639</c:v>
                </c:pt>
                <c:pt idx="22">
                  <c:v>-2.2770475045705392</c:v>
                </c:pt>
                <c:pt idx="23">
                  <c:v>-2.5330978674672093</c:v>
                </c:pt>
                <c:pt idx="24">
                  <c:v>-2.5810974077724231</c:v>
                </c:pt>
                <c:pt idx="25">
                  <c:v>-2.3343025378250521</c:v>
                </c:pt>
                <c:pt idx="26">
                  <c:v>-2.2277855897928838</c:v>
                </c:pt>
                <c:pt idx="27">
                  <c:v>-1.8226628553132171</c:v>
                </c:pt>
                <c:pt idx="28">
                  <c:v>-1.8172353584827248</c:v>
                </c:pt>
                <c:pt idx="29">
                  <c:v>-1.6311501683934528</c:v>
                </c:pt>
                <c:pt idx="30">
                  <c:v>-1.6038000171968365</c:v>
                </c:pt>
                <c:pt idx="31">
                  <c:v>-1.3290835947283783</c:v>
                </c:pt>
                <c:pt idx="32">
                  <c:v>-1.5354146526181807</c:v>
                </c:pt>
                <c:pt idx="33">
                  <c:v>-1.3942210175161205</c:v>
                </c:pt>
                <c:pt idx="34">
                  <c:v>-1.0168216641417391</c:v>
                </c:pt>
                <c:pt idx="35">
                  <c:v>-1.0887500272139001</c:v>
                </c:pt>
                <c:pt idx="36">
                  <c:v>-0.61577844666156112</c:v>
                </c:pt>
                <c:pt idx="37">
                  <c:v>-0.58270796407239223</c:v>
                </c:pt>
                <c:pt idx="38">
                  <c:v>-0.68893125707074532</c:v>
                </c:pt>
                <c:pt idx="39">
                  <c:v>-0.70552147923515052</c:v>
                </c:pt>
                <c:pt idx="40">
                  <c:v>-0.41545255508586992</c:v>
                </c:pt>
                <c:pt idx="41">
                  <c:v>-0.23634405620334104</c:v>
                </c:pt>
                <c:pt idx="42">
                  <c:v>5.1923082537995657E-2</c:v>
                </c:pt>
                <c:pt idx="43">
                  <c:v>0.37519344976713465</c:v>
                </c:pt>
                <c:pt idx="44">
                  <c:v>0.1494220795269468</c:v>
                </c:pt>
                <c:pt idx="45">
                  <c:v>0.68393266176301049</c:v>
                </c:pt>
                <c:pt idx="46">
                  <c:v>0.61263087359610147</c:v>
                </c:pt>
                <c:pt idx="47">
                  <c:v>0.61945282435476878</c:v>
                </c:pt>
                <c:pt idx="48">
                  <c:v>1.1194334591966644</c:v>
                </c:pt>
                <c:pt idx="49">
                  <c:v>0.57103171821723064</c:v>
                </c:pt>
                <c:pt idx="50">
                  <c:v>0.86921017631777509</c:v>
                </c:pt>
                <c:pt idx="51">
                  <c:v>0.56119749568022625</c:v>
                </c:pt>
                <c:pt idx="52">
                  <c:v>-0.26755146120698314</c:v>
                </c:pt>
                <c:pt idx="53">
                  <c:v>-1.4126640216984938</c:v>
                </c:pt>
                <c:pt idx="54">
                  <c:v>-2.1808990521397389</c:v>
                </c:pt>
                <c:pt idx="55">
                  <c:v>-1.5369321041466182</c:v>
                </c:pt>
                <c:pt idx="56">
                  <c:v>-1.1223325107843132</c:v>
                </c:pt>
                <c:pt idx="57">
                  <c:v>0.28605137748625697</c:v>
                </c:pt>
                <c:pt idx="58">
                  <c:v>0.30125647104554687</c:v>
                </c:pt>
                <c:pt idx="59">
                  <c:v>0.55880417261524051</c:v>
                </c:pt>
                <c:pt idx="60">
                  <c:v>0.86286947938470249</c:v>
                </c:pt>
                <c:pt idx="61">
                  <c:v>0.70699593682939654</c:v>
                </c:pt>
                <c:pt idx="62">
                  <c:v>0.73097179986131344</c:v>
                </c:pt>
                <c:pt idx="63">
                  <c:v>1.4852791797509879</c:v>
                </c:pt>
                <c:pt idx="64">
                  <c:v>2.2573893869877799</c:v>
                </c:pt>
                <c:pt idx="65">
                  <c:v>2.3217417015071797</c:v>
                </c:pt>
                <c:pt idx="66">
                  <c:v>2.6482342053504313</c:v>
                </c:pt>
                <c:pt idx="67">
                  <c:v>2.8130670983238106</c:v>
                </c:pt>
                <c:pt idx="68">
                  <c:v>2.8243060446339481</c:v>
                </c:pt>
                <c:pt idx="69">
                  <c:v>2.7825525311294896</c:v>
                </c:pt>
                <c:pt idx="70">
                  <c:v>2.5312678353029425</c:v>
                </c:pt>
                <c:pt idx="71">
                  <c:v>2.3266653131819903</c:v>
                </c:pt>
                <c:pt idx="72">
                  <c:v>2.1602257600048769</c:v>
                </c:pt>
                <c:pt idx="73">
                  <c:v>2.0224227205007095</c:v>
                </c:pt>
                <c:pt idx="74">
                  <c:v>1.9060556861876814</c:v>
                </c:pt>
                <c:pt idx="75">
                  <c:v>1.8061911333032517</c:v>
                </c:pt>
                <c:pt idx="76">
                  <c:v>1.7194889605746158</c:v>
                </c:pt>
                <c:pt idx="77">
                  <c:v>1.6436270636221277</c:v>
                </c:pt>
                <c:pt idx="78">
                  <c:v>1.5769213225329122</c:v>
                </c:pt>
                <c:pt idx="79">
                  <c:v>1.5180951089338193</c:v>
                </c:pt>
                <c:pt idx="80">
                  <c:v>1.466142288376405</c:v>
                </c:pt>
                <c:pt idx="81">
                  <c:v>1.4202445080833836</c:v>
                </c:pt>
                <c:pt idx="82">
                  <c:v>1.3797193976317221</c:v>
                </c:pt>
                <c:pt idx="83">
                  <c:v>1.343986631491926</c:v>
                </c:pt>
                <c:pt idx="84">
                  <c:v>1.3125447078461669</c:v>
                </c:pt>
                <c:pt idx="85">
                  <c:v>1.2849544849082724</c:v>
                </c:pt>
                <c:pt idx="86">
                  <c:v>1.2608271995164897</c:v>
                </c:pt>
                <c:pt idx="87">
                  <c:v>1.2398155880551933</c:v>
                </c:pt>
                <c:pt idx="88">
                  <c:v>1.2216072211220117</c:v>
                </c:pt>
                <c:pt idx="89">
                  <c:v>1.2059194476878263</c:v>
                </c:pt>
                <c:pt idx="90">
                  <c:v>1.1924955202458167</c:v>
                </c:pt>
                <c:pt idx="91">
                  <c:v>1.1811015885653109</c:v>
                </c:pt>
                <c:pt idx="92">
                  <c:v>1.1715243308305598</c:v>
                </c:pt>
                <c:pt idx="93">
                  <c:v>1.1635690500317613</c:v>
                </c:pt>
                <c:pt idx="94">
                  <c:v>1.1570581076041182</c:v>
                </c:pt>
                <c:pt idx="95">
                  <c:v>1.1518295997183619</c:v>
                </c:pt>
                <c:pt idx="96">
                  <c:v>1.1477362070491279</c:v>
                </c:pt>
                <c:pt idx="97">
                  <c:v>1.144644168180236</c:v>
                </c:pt>
                <c:pt idx="98">
                  <c:v>1.1424323414336444</c:v>
                </c:pt>
                <c:pt idx="99">
                  <c:v>1.1409913308844963</c:v>
                </c:pt>
                <c:pt idx="100">
                  <c:v>1.1402226604621002</c:v>
                </c:pt>
                <c:pt idx="101">
                  <c:v>1.1400379859750081</c:v>
                </c:pt>
                <c:pt idx="102">
                  <c:v>1.1403583391432441</c:v>
                </c:pt>
                <c:pt idx="103">
                  <c:v>1.1411134006689474</c:v>
                </c:pt>
                <c:pt idx="104">
                  <c:v>1.1422408013436682</c:v>
                </c:pt>
                <c:pt idx="105">
                  <c:v>1.1436854514236052</c:v>
                </c:pt>
                <c:pt idx="106">
                  <c:v>1.1453988991966504</c:v>
                </c:pt>
                <c:pt idx="107">
                  <c:v>1.1473387199694667</c:v>
                </c:pt>
                <c:pt idx="108">
                  <c:v>1.1494679367345382</c:v>
                </c:pt>
                <c:pt idx="109">
                  <c:v>1.1517544736270184</c:v>
                </c:pt>
                <c:pt idx="110">
                  <c:v>1.1541706430170822</c:v>
                </c:pt>
                <c:pt idx="111">
                  <c:v>1.1566926667556792</c:v>
                </c:pt>
                <c:pt idx="112">
                  <c:v>1.1593002317381851</c:v>
                </c:pt>
                <c:pt idx="113">
                  <c:v>1.1619760795978484</c:v>
                </c:pt>
                <c:pt idx="114">
                  <c:v>1.1647056300073693</c:v>
                </c:pt>
                <c:pt idx="115">
                  <c:v>1.1674766367653016</c:v>
                </c:pt>
                <c:pt idx="116">
                  <c:v>1.170278875580343</c:v>
                </c:pt>
                <c:pt idx="117">
                  <c:v>1.17310386224587</c:v>
                </c:pt>
                <c:pt idx="118">
                  <c:v>1.1759445997193629</c:v>
                </c:pt>
                <c:pt idx="119">
                  <c:v>1.1787953524853225</c:v>
                </c:pt>
                <c:pt idx="120">
                  <c:v>1.1816514464848138</c:v>
                </c:pt>
                <c:pt idx="121">
                  <c:v>1.1845090928353892</c:v>
                </c:pt>
                <c:pt idx="122">
                  <c:v>1.1873652335381004</c:v>
                </c:pt>
                <c:pt idx="123">
                  <c:v>1.1902174073708427</c:v>
                </c:pt>
                <c:pt idx="124">
                  <c:v>1.1930636341935168</c:v>
                </c:pt>
                <c:pt idx="125">
                  <c:v>1.1959023159374853</c:v>
                </c:pt>
                <c:pt idx="126">
                  <c:v>1.1987321526158234</c:v>
                </c:pt>
                <c:pt idx="127">
                  <c:v>1.2015520717676749</c:v>
                </c:pt>
                <c:pt idx="128">
                  <c:v>1.2043611698368399</c:v>
                </c:pt>
                <c:pt idx="129">
                  <c:v>1.2071586640785918</c:v>
                </c:pt>
                <c:pt idx="130">
                  <c:v>0.10408932457953181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1E-4AF1-B50F-10DA46866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DSGE Baseline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EA_output_wFG!$AH$2:$AH$132</c:f>
              <c:numCache>
                <c:formatCode>General</c:formatCode>
                <c:ptCount val="131"/>
                <c:pt idx="0">
                  <c:v>2.5370476183408797</c:v>
                </c:pt>
                <c:pt idx="1">
                  <c:v>2.9441562484023107</c:v>
                </c:pt>
                <c:pt idx="2">
                  <c:v>3.2309608112508847</c:v>
                </c:pt>
                <c:pt idx="3">
                  <c:v>3.3947657179680624</c:v>
                </c:pt>
                <c:pt idx="4">
                  <c:v>3.5524214614260927</c:v>
                </c:pt>
                <c:pt idx="5">
                  <c:v>3.244277043788053</c:v>
                </c:pt>
                <c:pt idx="6">
                  <c:v>2.7093945749062831</c:v>
                </c:pt>
                <c:pt idx="7">
                  <c:v>1.6909666027893602</c:v>
                </c:pt>
                <c:pt idx="8">
                  <c:v>-0.15853173756181427</c:v>
                </c:pt>
                <c:pt idx="9">
                  <c:v>-1.0562526200311377</c:v>
                </c:pt>
                <c:pt idx="10">
                  <c:v>-1.2531771804200558</c:v>
                </c:pt>
                <c:pt idx="11">
                  <c:v>-1.4412229115102688</c:v>
                </c:pt>
                <c:pt idx="12">
                  <c:v>-1.0987828154692281</c:v>
                </c:pt>
                <c:pt idx="13">
                  <c:v>-1.0419642385824259</c:v>
                </c:pt>
                <c:pt idx="14">
                  <c:v>-1.116379427483686</c:v>
                </c:pt>
                <c:pt idx="15">
                  <c:v>-1.1181697765810021</c:v>
                </c:pt>
                <c:pt idx="16">
                  <c:v>-0.51914077058074959</c:v>
                </c:pt>
                <c:pt idx="17">
                  <c:v>-0.87840683246571771</c:v>
                </c:pt>
                <c:pt idx="18">
                  <c:v>-1.1858015041417884</c:v>
                </c:pt>
                <c:pt idx="19">
                  <c:v>-1.658651228369755</c:v>
                </c:pt>
                <c:pt idx="20">
                  <c:v>-1.9994664697838704</c:v>
                </c:pt>
                <c:pt idx="21">
                  <c:v>-2.6067197618208571</c:v>
                </c:pt>
                <c:pt idx="22">
                  <c:v>-2.9758160365885518</c:v>
                </c:pt>
                <c:pt idx="23">
                  <c:v>-3.5270747310014432</c:v>
                </c:pt>
                <c:pt idx="24">
                  <c:v>-4.0337044381371188</c:v>
                </c:pt>
                <c:pt idx="25">
                  <c:v>-3.9016055640000653</c:v>
                </c:pt>
                <c:pt idx="26">
                  <c:v>-3.8650004073198874</c:v>
                </c:pt>
                <c:pt idx="27">
                  <c:v>-3.5387088158407716</c:v>
                </c:pt>
                <c:pt idx="28">
                  <c:v>-3.8740453592427571</c:v>
                </c:pt>
                <c:pt idx="29">
                  <c:v>-3.8890568256478604</c:v>
                </c:pt>
                <c:pt idx="30">
                  <c:v>-3.7565366992532159</c:v>
                </c:pt>
                <c:pt idx="31">
                  <c:v>-3.483009706979761</c:v>
                </c:pt>
                <c:pt idx="32">
                  <c:v>-3.9097851694917569</c:v>
                </c:pt>
                <c:pt idx="33">
                  <c:v>-3.5093095623958641</c:v>
                </c:pt>
                <c:pt idx="34">
                  <c:v>-3.1585586952419948</c:v>
                </c:pt>
                <c:pt idx="35">
                  <c:v>-3.0779332219385722</c:v>
                </c:pt>
                <c:pt idx="36">
                  <c:v>-2.3875339501074331</c:v>
                </c:pt>
                <c:pt idx="37">
                  <c:v>-2.1764145387216614</c:v>
                </c:pt>
                <c:pt idx="38">
                  <c:v>-2.1386877866043221</c:v>
                </c:pt>
                <c:pt idx="39">
                  <c:v>-1.9419450320908336</c:v>
                </c:pt>
                <c:pt idx="40">
                  <c:v>-1.435611036165648</c:v>
                </c:pt>
                <c:pt idx="41">
                  <c:v>-1.048732560113363</c:v>
                </c:pt>
                <c:pt idx="42">
                  <c:v>-0.76335711635574555</c:v>
                </c:pt>
                <c:pt idx="43">
                  <c:v>-0.19696166745936239</c:v>
                </c:pt>
                <c:pt idx="44">
                  <c:v>-0.14556650795803172</c:v>
                </c:pt>
                <c:pt idx="45">
                  <c:v>0.75356963637963936</c:v>
                </c:pt>
                <c:pt idx="46">
                  <c:v>0.88959439144052155</c:v>
                </c:pt>
                <c:pt idx="47">
                  <c:v>1.1241997546960452</c:v>
                </c:pt>
                <c:pt idx="48">
                  <c:v>1.7313076869105934</c:v>
                </c:pt>
                <c:pt idx="49">
                  <c:v>1.3662713485709137</c:v>
                </c:pt>
                <c:pt idx="50">
                  <c:v>1.6928120381314802</c:v>
                </c:pt>
                <c:pt idx="51">
                  <c:v>1.4308749070615665</c:v>
                </c:pt>
                <c:pt idx="52">
                  <c:v>-5.3681557630744337E-2</c:v>
                </c:pt>
                <c:pt idx="53">
                  <c:v>-2.1946638952625879</c:v>
                </c:pt>
                <c:pt idx="54">
                  <c:v>-4.2395092177373552</c:v>
                </c:pt>
                <c:pt idx="55">
                  <c:v>-4.6352751514121913</c:v>
                </c:pt>
                <c:pt idx="56">
                  <c:v>-4.4390280831061872</c:v>
                </c:pt>
                <c:pt idx="57">
                  <c:v>-1.4123018321171816</c:v>
                </c:pt>
                <c:pt idx="58">
                  <c:v>-9.6197380523339149E-2</c:v>
                </c:pt>
                <c:pt idx="59">
                  <c:v>0.51319692685878593</c:v>
                </c:pt>
                <c:pt idx="60">
                  <c:v>1.2874629426706807</c:v>
                </c:pt>
                <c:pt idx="61">
                  <c:v>1.4362365400841668</c:v>
                </c:pt>
                <c:pt idx="62">
                  <c:v>1.4741884919415877</c:v>
                </c:pt>
                <c:pt idx="63">
                  <c:v>1.728054473586436</c:v>
                </c:pt>
                <c:pt idx="64">
                  <c:v>2.3655253672444037</c:v>
                </c:pt>
                <c:pt idx="65">
                  <c:v>2.3063758605140094</c:v>
                </c:pt>
                <c:pt idx="66">
                  <c:v>2.5404962134685309</c:v>
                </c:pt>
                <c:pt idx="67">
                  <c:v>2.4753677752530194</c:v>
                </c:pt>
                <c:pt idx="68">
                  <c:v>2.6189594663774685</c:v>
                </c:pt>
                <c:pt idx="69">
                  <c:v>2.4857636843032918</c:v>
                </c:pt>
                <c:pt idx="70">
                  <c:v>2.240765907357547</c:v>
                </c:pt>
                <c:pt idx="71">
                  <c:v>2.080961732929401</c:v>
                </c:pt>
                <c:pt idx="72">
                  <c:v>1.9658366324976999</c:v>
                </c:pt>
                <c:pt idx="73">
                  <c:v>1.872160456108471</c:v>
                </c:pt>
                <c:pt idx="74">
                  <c:v>1.7894952565053366</c:v>
                </c:pt>
                <c:pt idx="75">
                  <c:v>1.713800942926845</c:v>
                </c:pt>
                <c:pt idx="76">
                  <c:v>1.6448429362868922</c:v>
                </c:pt>
                <c:pt idx="77">
                  <c:v>1.582460228198066</c:v>
                </c:pt>
                <c:pt idx="78">
                  <c:v>1.5263317922502697</c:v>
                </c:pt>
                <c:pt idx="79">
                  <c:v>1.4760195819804824</c:v>
                </c:pt>
                <c:pt idx="80">
                  <c:v>1.4310419395690399</c:v>
                </c:pt>
                <c:pt idx="81">
                  <c:v>1.3909230664616139</c:v>
                </c:pt>
                <c:pt idx="82">
                  <c:v>1.3552174562963764</c:v>
                </c:pt>
                <c:pt idx="83">
                  <c:v>1.323518273785977</c:v>
                </c:pt>
                <c:pt idx="84">
                  <c:v>1.2954574199475903</c:v>
                </c:pt>
                <c:pt idx="85">
                  <c:v>1.270702092141379</c:v>
                </c:pt>
                <c:pt idx="86">
                  <c:v>1.2489503814717793</c:v>
                </c:pt>
                <c:pt idx="87">
                  <c:v>1.2299270739893551</c:v>
                </c:pt>
                <c:pt idx="88">
                  <c:v>1.2133800857659462</c:v>
                </c:pt>
                <c:pt idx="89">
                  <c:v>1.1990776068460729</c:v>
                </c:pt>
                <c:pt idx="90">
                  <c:v>1.1868058791219855</c:v>
                </c:pt>
                <c:pt idx="91">
                  <c:v>1.1763674851218635</c:v>
                </c:pt>
                <c:pt idx="92">
                  <c:v>1.1675800230104674</c:v>
                </c:pt>
                <c:pt idx="93">
                  <c:v>1.16027505973641</c:v>
                </c:pt>
                <c:pt idx="94">
                  <c:v>1.1542972759154715</c:v>
                </c:pt>
                <c:pt idx="95">
                  <c:v>1.1495037369075352</c:v>
                </c:pt>
                <c:pt idx="96">
                  <c:v>1.1457632424603954</c:v>
                </c:pt>
                <c:pt idx="97">
                  <c:v>1.142955721761906</c:v>
                </c:pt>
                <c:pt idx="98">
                  <c:v>1.1409716519733255</c:v>
                </c:pt>
                <c:pt idx="99">
                  <c:v>1.139711486774134</c:v>
                </c:pt>
                <c:pt idx="100">
                  <c:v>1.1390850876377439</c:v>
                </c:pt>
                <c:pt idx="101">
                  <c:v>1.139011154946763</c:v>
                </c:pt>
                <c:pt idx="102">
                  <c:v>1.1394166590491288</c:v>
                </c:pt>
                <c:pt idx="103">
                  <c:v>1.1402362732827402</c:v>
                </c:pt>
                <c:pt idx="104">
                  <c:v>1.1414118121246357</c:v>
                </c:pt>
                <c:pt idx="105">
                  <c:v>1.1428916781635845</c:v>
                </c:pt>
                <c:pt idx="106">
                  <c:v>1.1446303217183225</c:v>
                </c:pt>
                <c:pt idx="107">
                  <c:v>1.1465877167579528</c:v>
                </c:pt>
                <c:pt idx="108">
                  <c:v>1.1487288564241442</c:v>
                </c:pt>
                <c:pt idx="109">
                  <c:v>1.1510232709829982</c:v>
                </c:pt>
                <c:pt idx="110">
                  <c:v>1.1534445705037566</c:v>
                </c:pt>
                <c:pt idx="111">
                  <c:v>1.1559700140124356</c:v>
                </c:pt>
                <c:pt idx="112">
                  <c:v>1.1585801063310175</c:v>
                </c:pt>
                <c:pt idx="113">
                  <c:v>1.1612582233068185</c:v>
                </c:pt>
                <c:pt idx="114">
                  <c:v>1.1639902656748617</c:v>
                </c:pt>
                <c:pt idx="115">
                  <c:v>1.16676434138693</c:v>
                </c:pt>
                <c:pt idx="116">
                  <c:v>1.1695704758869017</c:v>
                </c:pt>
                <c:pt idx="117">
                  <c:v>1.1724003495148949</c:v>
                </c:pt>
                <c:pt idx="118">
                  <c:v>1.1752470609802632</c:v>
                </c:pt>
                <c:pt idx="119">
                  <c:v>1.1781049156522769</c:v>
                </c:pt>
                <c:pt idx="120">
                  <c:v>1.1809692372746703</c:v>
                </c:pt>
                <c:pt idx="121">
                  <c:v>1.1838362016102693</c:v>
                </c:pt>
                <c:pt idx="122">
                  <c:v>1.1867026904598426</c:v>
                </c:pt>
                <c:pt idx="123">
                  <c:v>1.189566164471449</c:v>
                </c:pt>
                <c:pt idx="124">
                  <c:v>1.1924245531563091</c:v>
                </c:pt>
                <c:pt idx="125">
                  <c:v>1.195276160551046</c:v>
                </c:pt>
                <c:pt idx="126">
                  <c:v>1.1981195850098079</c:v>
                </c:pt>
                <c:pt idx="127">
                  <c:v>1.2009536516686765</c:v>
                </c:pt>
                <c:pt idx="128">
                  <c:v>1.2037773561957277</c:v>
                </c:pt>
                <c:pt idx="129">
                  <c:v>1.2065898185199622</c:v>
                </c:pt>
                <c:pt idx="130">
                  <c:v>9.9957821751132117E-2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2-47C0-971E-A3018681EF47}"/>
            </c:ext>
          </c:extLst>
        </c:ser>
        <c:ser>
          <c:idx val="4"/>
          <c:order val="1"/>
          <c:tx>
            <c:v>DSGE without FG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EA_output_wFG!$A$2:$A$132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EA_output_wFG!$AI$2:$AI$132</c:f>
              <c:numCache>
                <c:formatCode>General</c:formatCode>
                <c:ptCount val="131"/>
                <c:pt idx="0">
                  <c:v>1.7825302067942217</c:v>
                </c:pt>
                <c:pt idx="1">
                  <c:v>2.0935409001438305</c:v>
                </c:pt>
                <c:pt idx="2">
                  <c:v>2.4705596462930588</c:v>
                </c:pt>
                <c:pt idx="3">
                  <c:v>2.5797240709912366</c:v>
                </c:pt>
                <c:pt idx="4">
                  <c:v>2.5814636252034076</c:v>
                </c:pt>
                <c:pt idx="5">
                  <c:v>2.503650650249241</c:v>
                </c:pt>
                <c:pt idx="6">
                  <c:v>2.2597998813430351</c:v>
                </c:pt>
                <c:pt idx="7">
                  <c:v>1.3217102928036588</c:v>
                </c:pt>
                <c:pt idx="8">
                  <c:v>-0.56206039892936144</c:v>
                </c:pt>
                <c:pt idx="9">
                  <c:v>-1.4349201439163266</c:v>
                </c:pt>
                <c:pt idx="10">
                  <c:v>-1.5899966809142356</c:v>
                </c:pt>
                <c:pt idx="11">
                  <c:v>-1.5909197859861424</c:v>
                </c:pt>
                <c:pt idx="12">
                  <c:v>-1.3625313921380191</c:v>
                </c:pt>
                <c:pt idx="13">
                  <c:v>-1.3719179481868584</c:v>
                </c:pt>
                <c:pt idx="14">
                  <c:v>-1.3151128901510809</c:v>
                </c:pt>
                <c:pt idx="15">
                  <c:v>-1.1618287775854101</c:v>
                </c:pt>
                <c:pt idx="16">
                  <c:v>-0.47601026057192719</c:v>
                </c:pt>
                <c:pt idx="17">
                  <c:v>-0.48599492273048417</c:v>
                </c:pt>
                <c:pt idx="18">
                  <c:v>-0.77311285944938324</c:v>
                </c:pt>
                <c:pt idx="19">
                  <c:v>-1.3211299185055503</c:v>
                </c:pt>
                <c:pt idx="20">
                  <c:v>-1.7022872882064382</c:v>
                </c:pt>
                <c:pt idx="21">
                  <c:v>-2.0940117960198639</c:v>
                </c:pt>
                <c:pt idx="22">
                  <c:v>-2.2770475045705392</c:v>
                </c:pt>
                <c:pt idx="23">
                  <c:v>-2.5330978674672093</c:v>
                </c:pt>
                <c:pt idx="24">
                  <c:v>-2.5810974077724231</c:v>
                </c:pt>
                <c:pt idx="25">
                  <c:v>-2.3343025378250521</c:v>
                </c:pt>
                <c:pt idx="26">
                  <c:v>-2.2277855897928838</c:v>
                </c:pt>
                <c:pt idx="27">
                  <c:v>-1.8226628553132171</c:v>
                </c:pt>
                <c:pt idx="28">
                  <c:v>-1.8172353584827248</c:v>
                </c:pt>
                <c:pt idx="29">
                  <c:v>-1.6311501683934528</c:v>
                </c:pt>
                <c:pt idx="30">
                  <c:v>-1.6038000171968365</c:v>
                </c:pt>
                <c:pt idx="31">
                  <c:v>-1.3290835947283783</c:v>
                </c:pt>
                <c:pt idx="32">
                  <c:v>-1.5354146526181807</c:v>
                </c:pt>
                <c:pt idx="33">
                  <c:v>-1.3942210175161205</c:v>
                </c:pt>
                <c:pt idx="34">
                  <c:v>-1.0168216641417391</c:v>
                </c:pt>
                <c:pt idx="35">
                  <c:v>-1.0887500272139001</c:v>
                </c:pt>
                <c:pt idx="36">
                  <c:v>-0.61577844666156112</c:v>
                </c:pt>
                <c:pt idx="37">
                  <c:v>-0.58270796407239223</c:v>
                </c:pt>
                <c:pt idx="38">
                  <c:v>-0.68893125707074532</c:v>
                </c:pt>
                <c:pt idx="39">
                  <c:v>-0.70552147923515052</c:v>
                </c:pt>
                <c:pt idx="40">
                  <c:v>-0.41545255508586992</c:v>
                </c:pt>
                <c:pt idx="41">
                  <c:v>-0.23634405620334104</c:v>
                </c:pt>
                <c:pt idx="42">
                  <c:v>5.1923082537995657E-2</c:v>
                </c:pt>
                <c:pt idx="43">
                  <c:v>0.37519344976713465</c:v>
                </c:pt>
                <c:pt idx="44">
                  <c:v>0.1494220795269468</c:v>
                </c:pt>
                <c:pt idx="45">
                  <c:v>0.68393266176301049</c:v>
                </c:pt>
                <c:pt idx="46">
                  <c:v>0.61263087359610147</c:v>
                </c:pt>
                <c:pt idx="47">
                  <c:v>0.61945282435476878</c:v>
                </c:pt>
                <c:pt idx="48">
                  <c:v>1.1194334591966644</c:v>
                </c:pt>
                <c:pt idx="49">
                  <c:v>0.57103171821723064</c:v>
                </c:pt>
                <c:pt idx="50">
                  <c:v>0.86921017631777509</c:v>
                </c:pt>
                <c:pt idx="51">
                  <c:v>0.56119749568022625</c:v>
                </c:pt>
                <c:pt idx="52">
                  <c:v>-0.26755146120698314</c:v>
                </c:pt>
                <c:pt idx="53">
                  <c:v>-1.4126640216984938</c:v>
                </c:pt>
                <c:pt idx="54">
                  <c:v>-2.1808990521397389</c:v>
                </c:pt>
                <c:pt idx="55">
                  <c:v>-1.5369321041466182</c:v>
                </c:pt>
                <c:pt idx="56">
                  <c:v>-1.1223325107843132</c:v>
                </c:pt>
                <c:pt idx="57">
                  <c:v>0.28605137748625697</c:v>
                </c:pt>
                <c:pt idx="58">
                  <c:v>0.30125647104554687</c:v>
                </c:pt>
                <c:pt idx="59">
                  <c:v>0.55880417261524051</c:v>
                </c:pt>
                <c:pt idx="60">
                  <c:v>0.86286947938470249</c:v>
                </c:pt>
                <c:pt idx="61">
                  <c:v>0.70699593682939654</c:v>
                </c:pt>
                <c:pt idx="62">
                  <c:v>0.73097179986131344</c:v>
                </c:pt>
                <c:pt idx="63">
                  <c:v>1.4852791797509879</c:v>
                </c:pt>
                <c:pt idx="64">
                  <c:v>2.2573893869877799</c:v>
                </c:pt>
                <c:pt idx="65">
                  <c:v>2.3217417015071797</c:v>
                </c:pt>
                <c:pt idx="66">
                  <c:v>2.6482342053504313</c:v>
                </c:pt>
                <c:pt idx="67">
                  <c:v>2.8130670983238106</c:v>
                </c:pt>
                <c:pt idx="68">
                  <c:v>2.8243060446339481</c:v>
                </c:pt>
                <c:pt idx="69">
                  <c:v>2.7825525311294896</c:v>
                </c:pt>
                <c:pt idx="70">
                  <c:v>2.5312678353029425</c:v>
                </c:pt>
                <c:pt idx="71">
                  <c:v>2.3266653131819903</c:v>
                </c:pt>
                <c:pt idx="72">
                  <c:v>2.1602257600048769</c:v>
                </c:pt>
                <c:pt idx="73">
                  <c:v>2.0224227205007095</c:v>
                </c:pt>
                <c:pt idx="74">
                  <c:v>1.9060556861876814</c:v>
                </c:pt>
                <c:pt idx="75">
                  <c:v>1.8061911333032517</c:v>
                </c:pt>
                <c:pt idx="76">
                  <c:v>1.7194889605746158</c:v>
                </c:pt>
                <c:pt idx="77">
                  <c:v>1.6436270636221277</c:v>
                </c:pt>
                <c:pt idx="78">
                  <c:v>1.5769213225329122</c:v>
                </c:pt>
                <c:pt idx="79">
                  <c:v>1.5180951089338193</c:v>
                </c:pt>
                <c:pt idx="80">
                  <c:v>1.466142288376405</c:v>
                </c:pt>
                <c:pt idx="81">
                  <c:v>1.4202445080833836</c:v>
                </c:pt>
                <c:pt idx="82">
                  <c:v>1.3797193976317221</c:v>
                </c:pt>
                <c:pt idx="83">
                  <c:v>1.343986631491926</c:v>
                </c:pt>
                <c:pt idx="84">
                  <c:v>1.3125447078461669</c:v>
                </c:pt>
                <c:pt idx="85">
                  <c:v>1.2849544849082724</c:v>
                </c:pt>
                <c:pt idx="86">
                  <c:v>1.2608271995164897</c:v>
                </c:pt>
                <c:pt idx="87">
                  <c:v>1.2398155880551933</c:v>
                </c:pt>
                <c:pt idx="88">
                  <c:v>1.2216072211220117</c:v>
                </c:pt>
                <c:pt idx="89">
                  <c:v>1.2059194476878263</c:v>
                </c:pt>
                <c:pt idx="90">
                  <c:v>1.1924955202458167</c:v>
                </c:pt>
                <c:pt idx="91">
                  <c:v>1.1811015885653109</c:v>
                </c:pt>
                <c:pt idx="92">
                  <c:v>1.1715243308305598</c:v>
                </c:pt>
                <c:pt idx="93">
                  <c:v>1.1635690500317613</c:v>
                </c:pt>
                <c:pt idx="94">
                  <c:v>1.1570581076041182</c:v>
                </c:pt>
                <c:pt idx="95">
                  <c:v>1.1518295997183619</c:v>
                </c:pt>
                <c:pt idx="96">
                  <c:v>1.1477362070491279</c:v>
                </c:pt>
                <c:pt idx="97">
                  <c:v>1.144644168180236</c:v>
                </c:pt>
                <c:pt idx="98">
                  <c:v>1.1424323414336444</c:v>
                </c:pt>
                <c:pt idx="99">
                  <c:v>1.1409913308844963</c:v>
                </c:pt>
                <c:pt idx="100">
                  <c:v>1.1402226604621002</c:v>
                </c:pt>
                <c:pt idx="101">
                  <c:v>1.1400379859750081</c:v>
                </c:pt>
                <c:pt idx="102">
                  <c:v>1.1403583391432441</c:v>
                </c:pt>
                <c:pt idx="103">
                  <c:v>1.1411134006689474</c:v>
                </c:pt>
                <c:pt idx="104">
                  <c:v>1.1422408013436682</c:v>
                </c:pt>
                <c:pt idx="105">
                  <c:v>1.1436854514236052</c:v>
                </c:pt>
                <c:pt idx="106">
                  <c:v>1.1453988991966504</c:v>
                </c:pt>
                <c:pt idx="107">
                  <c:v>1.1473387199694667</c:v>
                </c:pt>
                <c:pt idx="108">
                  <c:v>1.1494679367345382</c:v>
                </c:pt>
                <c:pt idx="109">
                  <c:v>1.1517544736270184</c:v>
                </c:pt>
                <c:pt idx="110">
                  <c:v>1.1541706430170822</c:v>
                </c:pt>
                <c:pt idx="111">
                  <c:v>1.1566926667556792</c:v>
                </c:pt>
                <c:pt idx="112">
                  <c:v>1.1593002317381851</c:v>
                </c:pt>
                <c:pt idx="113">
                  <c:v>1.1619760795978484</c:v>
                </c:pt>
                <c:pt idx="114">
                  <c:v>1.1647056300073693</c:v>
                </c:pt>
                <c:pt idx="115">
                  <c:v>1.1674766367653016</c:v>
                </c:pt>
                <c:pt idx="116">
                  <c:v>1.170278875580343</c:v>
                </c:pt>
                <c:pt idx="117">
                  <c:v>1.17310386224587</c:v>
                </c:pt>
                <c:pt idx="118">
                  <c:v>1.1759445997193629</c:v>
                </c:pt>
                <c:pt idx="119">
                  <c:v>1.1787953524853225</c:v>
                </c:pt>
                <c:pt idx="120">
                  <c:v>1.1816514464848138</c:v>
                </c:pt>
                <c:pt idx="121">
                  <c:v>1.1845090928353892</c:v>
                </c:pt>
                <c:pt idx="122">
                  <c:v>1.1873652335381004</c:v>
                </c:pt>
                <c:pt idx="123">
                  <c:v>1.1902174073708427</c:v>
                </c:pt>
                <c:pt idx="124">
                  <c:v>1.1930636341935168</c:v>
                </c:pt>
                <c:pt idx="125">
                  <c:v>1.1959023159374853</c:v>
                </c:pt>
                <c:pt idx="126">
                  <c:v>1.1987321526158234</c:v>
                </c:pt>
                <c:pt idx="127">
                  <c:v>1.2015520717676749</c:v>
                </c:pt>
                <c:pt idx="128">
                  <c:v>1.2043611698368399</c:v>
                </c:pt>
                <c:pt idx="129">
                  <c:v>1.2071586640785918</c:v>
                </c:pt>
                <c:pt idx="130">
                  <c:v>0.10408932457953181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2-47C0-971E-A3018681E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Output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 - deviation from trend (yoy </a:t>
                </a:r>
                <a:r>
                  <a:rPr lang="en-US" sz="1200">
                    <a:solidFill>
                      <a:sysClr val="windowText" lastClr="000000"/>
                    </a:solidFill>
                  </a:rPr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EA_policy_rarte_vs_shadow_rate!$AJ$2:$AJ$75</c:f>
              <c:numCache>
                <c:formatCode>General</c:formatCode>
                <c:ptCount val="74"/>
                <c:pt idx="0">
                  <c:v>3.7</c:v>
                </c:pt>
                <c:pt idx="1">
                  <c:v>3.96</c:v>
                </c:pt>
                <c:pt idx="2">
                  <c:v>4.28</c:v>
                </c:pt>
                <c:pt idx="3">
                  <c:v>4.3899999999999997</c:v>
                </c:pt>
                <c:pt idx="4">
                  <c:v>4.2300000000000004</c:v>
                </c:pt>
                <c:pt idx="5">
                  <c:v>4.41</c:v>
                </c:pt>
                <c:pt idx="6">
                  <c:v>4.54</c:v>
                </c:pt>
                <c:pt idx="7">
                  <c:v>3.89</c:v>
                </c:pt>
                <c:pt idx="8">
                  <c:v>1.68</c:v>
                </c:pt>
                <c:pt idx="9">
                  <c:v>0.93</c:v>
                </c:pt>
                <c:pt idx="10">
                  <c:v>0.53</c:v>
                </c:pt>
                <c:pt idx="11">
                  <c:v>0.45</c:v>
                </c:pt>
                <c:pt idx="12">
                  <c:v>0.42</c:v>
                </c:pt>
                <c:pt idx="13">
                  <c:v>0.42</c:v>
                </c:pt>
                <c:pt idx="14">
                  <c:v>0.61</c:v>
                </c:pt>
                <c:pt idx="15">
                  <c:v>0.81</c:v>
                </c:pt>
                <c:pt idx="16">
                  <c:v>0.86</c:v>
                </c:pt>
                <c:pt idx="17">
                  <c:v>1.22</c:v>
                </c:pt>
                <c:pt idx="18">
                  <c:v>1.38</c:v>
                </c:pt>
                <c:pt idx="19">
                  <c:v>1.24</c:v>
                </c:pt>
                <c:pt idx="20">
                  <c:v>0.65</c:v>
                </c:pt>
                <c:pt idx="21">
                  <c:v>0.39</c:v>
                </c:pt>
                <c:pt idx="22">
                  <c:v>0.16</c:v>
                </c:pt>
                <c:pt idx="23">
                  <c:v>0.11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0.16</c:v>
                </c:pt>
                <c:pt idx="28">
                  <c:v>0.22</c:v>
                </c:pt>
                <c:pt idx="29">
                  <c:v>0.22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0</c:v>
                </c:pt>
                <c:pt idx="33">
                  <c:v>-0.05</c:v>
                </c:pt>
                <c:pt idx="34">
                  <c:v>-0.09</c:v>
                </c:pt>
                <c:pt idx="35">
                  <c:v>-0.15</c:v>
                </c:pt>
                <c:pt idx="36">
                  <c:v>-0.26</c:v>
                </c:pt>
                <c:pt idx="37">
                  <c:v>-0.35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-0.42</c:v>
                </c:pt>
                <c:pt idx="51">
                  <c:v>-0.45</c:v>
                </c:pt>
                <c:pt idx="52">
                  <c:v>-0.47</c:v>
                </c:pt>
                <c:pt idx="53">
                  <c:v>-0.46</c:v>
                </c:pt>
                <c:pt idx="54">
                  <c:v>-0.52</c:v>
                </c:pt>
                <c:pt idx="55">
                  <c:v>-0.55000000000000004</c:v>
                </c:pt>
                <c:pt idx="56">
                  <c:v>-0.55000000000000004</c:v>
                </c:pt>
                <c:pt idx="57">
                  <c:v>-0.56000000000000005</c:v>
                </c:pt>
                <c:pt idx="58">
                  <c:v>-0.56000000000000005</c:v>
                </c:pt>
                <c:pt idx="59">
                  <c:v>-0.57999999999999996</c:v>
                </c:pt>
                <c:pt idx="60">
                  <c:v>-0.55000000000000004</c:v>
                </c:pt>
                <c:pt idx="61">
                  <c:v>-0.54</c:v>
                </c:pt>
                <c:pt idx="62">
                  <c:v>0.09</c:v>
                </c:pt>
                <c:pt idx="63">
                  <c:v>1.35</c:v>
                </c:pt>
                <c:pt idx="64">
                  <c:v>2.35</c:v>
                </c:pt>
                <c:pt idx="65">
                  <c:v>3.15</c:v>
                </c:pt>
                <c:pt idx="66">
                  <c:v>3.62</c:v>
                </c:pt>
                <c:pt idx="67">
                  <c:v>3.85</c:v>
                </c:pt>
                <c:pt idx="68">
                  <c:v>3.86</c:v>
                </c:pt>
                <c:pt idx="69">
                  <c:v>3.77</c:v>
                </c:pt>
                <c:pt idx="70">
                  <c:v>3.55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F-4609-A37E-17CE11A9A36D}"/>
            </c:ext>
          </c:extLst>
        </c:ser>
        <c:ser>
          <c:idx val="1"/>
          <c:order val="1"/>
          <c:tx>
            <c:strRef>
              <c:f>EA_policy_rarte_vs_shadow_rate!$AK$1</c:f>
              <c:strCache>
                <c:ptCount val="1"/>
                <c:pt idx="0">
                  <c:v>Shadow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EA_policy_rarte_vs_shadow_rate!$AK$2:$AK$75</c:f>
              <c:numCache>
                <c:formatCode>General</c:formatCode>
                <c:ptCount val="74"/>
                <c:pt idx="0">
                  <c:v>3.9275338046664983</c:v>
                </c:pt>
                <c:pt idx="1">
                  <c:v>4.3504614330967666</c:v>
                </c:pt>
                <c:pt idx="2">
                  <c:v>4.5859350696848473</c:v>
                </c:pt>
                <c:pt idx="3">
                  <c:v>4.8032068533614805</c:v>
                </c:pt>
                <c:pt idx="4">
                  <c:v>4.7739910049121992</c:v>
                </c:pt>
                <c:pt idx="5">
                  <c:v>4.746496038192646</c:v>
                </c:pt>
                <c:pt idx="6">
                  <c:v>4.8516042781439346</c:v>
                </c:pt>
                <c:pt idx="7">
                  <c:v>4.1481911217717622</c:v>
                </c:pt>
                <c:pt idx="8">
                  <c:v>3.9349586486539545</c:v>
                </c:pt>
                <c:pt idx="9">
                  <c:v>3.494443171284531</c:v>
                </c:pt>
                <c:pt idx="10">
                  <c:v>3.0495917483596688</c:v>
                </c:pt>
                <c:pt idx="11">
                  <c:v>3.0786806842316432</c:v>
                </c:pt>
                <c:pt idx="12">
                  <c:v>2.8535106153078558</c:v>
                </c:pt>
                <c:pt idx="13">
                  <c:v>2.4804477100706013</c:v>
                </c:pt>
                <c:pt idx="14">
                  <c:v>2.6122989713065148</c:v>
                </c:pt>
                <c:pt idx="15">
                  <c:v>3.2484935388327245</c:v>
                </c:pt>
                <c:pt idx="16">
                  <c:v>4.2737176276947553</c:v>
                </c:pt>
                <c:pt idx="17">
                  <c:v>5.4688047787140803</c:v>
                </c:pt>
                <c:pt idx="18">
                  <c:v>4.2222404030704155</c:v>
                </c:pt>
                <c:pt idx="19">
                  <c:v>2.7176986252068565</c:v>
                </c:pt>
                <c:pt idx="20">
                  <c:v>1.7871119177835588</c:v>
                </c:pt>
                <c:pt idx="21">
                  <c:v>1.2951238787965522</c:v>
                </c:pt>
                <c:pt idx="22">
                  <c:v>0.60205709539461638</c:v>
                </c:pt>
                <c:pt idx="23">
                  <c:v>0.38628736074256997</c:v>
                </c:pt>
                <c:pt idx="24">
                  <c:v>0.44030058217440826</c:v>
                </c:pt>
                <c:pt idx="25">
                  <c:v>0.35490328239043556</c:v>
                </c:pt>
                <c:pt idx="26">
                  <c:v>0.5236383247166102</c:v>
                </c:pt>
                <c:pt idx="27">
                  <c:v>0.54039742050650108</c:v>
                </c:pt>
                <c:pt idx="28">
                  <c:v>0.40457755060385758</c:v>
                </c:pt>
                <c:pt idx="29">
                  <c:v>0.33179269068474482</c:v>
                </c:pt>
                <c:pt idx="30">
                  <c:v>0.13092316661898201</c:v>
                </c:pt>
                <c:pt idx="31">
                  <c:v>-8.5952012664709618E-3</c:v>
                </c:pt>
                <c:pt idx="32">
                  <c:v>-0.23210291115443615</c:v>
                </c:pt>
                <c:pt idx="33">
                  <c:v>-0.18267688486624872</c:v>
                </c:pt>
                <c:pt idx="34">
                  <c:v>-0.43772996268652531</c:v>
                </c:pt>
                <c:pt idx="35">
                  <c:v>-0.68344497848724395</c:v>
                </c:pt>
                <c:pt idx="36">
                  <c:v>-1.1342603524296546</c:v>
                </c:pt>
                <c:pt idx="37">
                  <c:v>-1.2395291501617538</c:v>
                </c:pt>
                <c:pt idx="38">
                  <c:v>-1.2802125793379502</c:v>
                </c:pt>
                <c:pt idx="39">
                  <c:v>-1.0755732839124912</c:v>
                </c:pt>
                <c:pt idx="40">
                  <c:v>-0.98157064568920005</c:v>
                </c:pt>
                <c:pt idx="41">
                  <c:v>-0.83281469951604226</c:v>
                </c:pt>
                <c:pt idx="42">
                  <c:v>-0.96917189928058867</c:v>
                </c:pt>
                <c:pt idx="43">
                  <c:v>-0.93133593268681636</c:v>
                </c:pt>
                <c:pt idx="44">
                  <c:v>-0.83206716063023367</c:v>
                </c:pt>
                <c:pt idx="45">
                  <c:v>-0.79836355275453919</c:v>
                </c:pt>
                <c:pt idx="46">
                  <c:v>-0.84097394895178956</c:v>
                </c:pt>
                <c:pt idx="47">
                  <c:v>-0.71272575517823511</c:v>
                </c:pt>
                <c:pt idx="48">
                  <c:v>-0.78567805749745734</c:v>
                </c:pt>
                <c:pt idx="49">
                  <c:v>-0.75007817279657851</c:v>
                </c:pt>
                <c:pt idx="50">
                  <c:v>-1.3173877605586635</c:v>
                </c:pt>
                <c:pt idx="51">
                  <c:v>-1.0659140781621643</c:v>
                </c:pt>
                <c:pt idx="52">
                  <c:v>-1.3350867170151897</c:v>
                </c:pt>
                <c:pt idx="53">
                  <c:v>-1.6437164969294484</c:v>
                </c:pt>
                <c:pt idx="54">
                  <c:v>-1.73906681055804</c:v>
                </c:pt>
                <c:pt idx="55">
                  <c:v>-2.1924952531787798</c:v>
                </c:pt>
                <c:pt idx="56">
                  <c:v>-2.353036051714505</c:v>
                </c:pt>
                <c:pt idx="57">
                  <c:v>-1.8495395126471936</c:v>
                </c:pt>
                <c:pt idx="58">
                  <c:v>-1.454739301740434</c:v>
                </c:pt>
                <c:pt idx="59">
                  <c:v>-1.3116933981168968</c:v>
                </c:pt>
                <c:pt idx="60">
                  <c:v>-1.0544965517347518</c:v>
                </c:pt>
                <c:pt idx="61">
                  <c:v>-0.1164652713127059</c:v>
                </c:pt>
                <c:pt idx="62">
                  <c:v>0.62479460933679454</c:v>
                </c:pt>
                <c:pt idx="63">
                  <c:v>1.1987092831670427</c:v>
                </c:pt>
                <c:pt idx="64">
                  <c:v>1.6209221226360837</c:v>
                </c:pt>
                <c:pt idx="65">
                  <c:v>2.069131315290782</c:v>
                </c:pt>
                <c:pt idx="66">
                  <c:v>2.4860665523953269</c:v>
                </c:pt>
                <c:pt idx="67">
                  <c:v>2.6986597471522176</c:v>
                </c:pt>
                <c:pt idx="68">
                  <c:v>2.6863661930238036</c:v>
                </c:pt>
                <c:pt idx="69">
                  <c:v>2.6769344806685313</c:v>
                </c:pt>
                <c:pt idx="70">
                  <c:v>3.1280975358200518</c:v>
                </c:pt>
                <c:pt idx="71">
                  <c:v>4.5332789410490602</c:v>
                </c:pt>
                <c:pt idx="72">
                  <c:v>4.3761111245986521</c:v>
                </c:pt>
                <c:pt idx="73">
                  <c:v>4.4567652667576461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F-4609-A37E-17CE11A9A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EA_policy_rarte_vs_shadow_rate!$AJ$2:$AJ$75</c:f>
              <c:numCache>
                <c:formatCode>General</c:formatCode>
                <c:ptCount val="74"/>
                <c:pt idx="0">
                  <c:v>3.7</c:v>
                </c:pt>
                <c:pt idx="1">
                  <c:v>3.96</c:v>
                </c:pt>
                <c:pt idx="2">
                  <c:v>4.28</c:v>
                </c:pt>
                <c:pt idx="3">
                  <c:v>4.3899999999999997</c:v>
                </c:pt>
                <c:pt idx="4">
                  <c:v>4.2300000000000004</c:v>
                </c:pt>
                <c:pt idx="5">
                  <c:v>4.41</c:v>
                </c:pt>
                <c:pt idx="6">
                  <c:v>4.54</c:v>
                </c:pt>
                <c:pt idx="7">
                  <c:v>3.89</c:v>
                </c:pt>
                <c:pt idx="8">
                  <c:v>1.68</c:v>
                </c:pt>
                <c:pt idx="9">
                  <c:v>0.93</c:v>
                </c:pt>
                <c:pt idx="10">
                  <c:v>0.53</c:v>
                </c:pt>
                <c:pt idx="11">
                  <c:v>0.45</c:v>
                </c:pt>
                <c:pt idx="12">
                  <c:v>0.42</c:v>
                </c:pt>
                <c:pt idx="13">
                  <c:v>0.42</c:v>
                </c:pt>
                <c:pt idx="14">
                  <c:v>0.61</c:v>
                </c:pt>
                <c:pt idx="15">
                  <c:v>0.81</c:v>
                </c:pt>
                <c:pt idx="16">
                  <c:v>0.86</c:v>
                </c:pt>
                <c:pt idx="17">
                  <c:v>1.22</c:v>
                </c:pt>
                <c:pt idx="18">
                  <c:v>1.38</c:v>
                </c:pt>
                <c:pt idx="19">
                  <c:v>1.24</c:v>
                </c:pt>
                <c:pt idx="20">
                  <c:v>0.65</c:v>
                </c:pt>
                <c:pt idx="21">
                  <c:v>0.39</c:v>
                </c:pt>
                <c:pt idx="22">
                  <c:v>0.16</c:v>
                </c:pt>
                <c:pt idx="23">
                  <c:v>0.11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0.16</c:v>
                </c:pt>
                <c:pt idx="28">
                  <c:v>0.22</c:v>
                </c:pt>
                <c:pt idx="29">
                  <c:v>0.22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0</c:v>
                </c:pt>
                <c:pt idx="33">
                  <c:v>-0.05</c:v>
                </c:pt>
                <c:pt idx="34">
                  <c:v>-0.09</c:v>
                </c:pt>
                <c:pt idx="35">
                  <c:v>-0.15</c:v>
                </c:pt>
                <c:pt idx="36">
                  <c:v>-0.26</c:v>
                </c:pt>
                <c:pt idx="37">
                  <c:v>-0.35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-0.42</c:v>
                </c:pt>
                <c:pt idx="51">
                  <c:v>-0.45</c:v>
                </c:pt>
                <c:pt idx="52">
                  <c:v>-0.47</c:v>
                </c:pt>
                <c:pt idx="53">
                  <c:v>-0.46</c:v>
                </c:pt>
                <c:pt idx="54">
                  <c:v>-0.52</c:v>
                </c:pt>
                <c:pt idx="55">
                  <c:v>-0.55000000000000004</c:v>
                </c:pt>
                <c:pt idx="56">
                  <c:v>-0.55000000000000004</c:v>
                </c:pt>
                <c:pt idx="57">
                  <c:v>-0.56000000000000005</c:v>
                </c:pt>
                <c:pt idx="58">
                  <c:v>-0.56000000000000005</c:v>
                </c:pt>
                <c:pt idx="59">
                  <c:v>-0.57999999999999996</c:v>
                </c:pt>
                <c:pt idx="60">
                  <c:v>-0.55000000000000004</c:v>
                </c:pt>
                <c:pt idx="61">
                  <c:v>-0.54</c:v>
                </c:pt>
                <c:pt idx="62">
                  <c:v>0.09</c:v>
                </c:pt>
                <c:pt idx="63">
                  <c:v>1.35</c:v>
                </c:pt>
                <c:pt idx="64">
                  <c:v>2.35</c:v>
                </c:pt>
                <c:pt idx="65">
                  <c:v>3.15</c:v>
                </c:pt>
                <c:pt idx="66">
                  <c:v>3.62</c:v>
                </c:pt>
                <c:pt idx="67">
                  <c:v>3.85</c:v>
                </c:pt>
                <c:pt idx="68">
                  <c:v>3.86</c:v>
                </c:pt>
                <c:pt idx="69">
                  <c:v>3.77</c:v>
                </c:pt>
                <c:pt idx="70">
                  <c:v>3.55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B-4B7F-972F-E583F143FA59}"/>
            </c:ext>
          </c:extLst>
        </c:ser>
        <c:ser>
          <c:idx val="1"/>
          <c:order val="1"/>
          <c:tx>
            <c:strRef>
              <c:f>EA_policy_rarte_vs_shadow_rate!$AK$1</c:f>
              <c:strCache>
                <c:ptCount val="1"/>
                <c:pt idx="0">
                  <c:v>Shadow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EA_policy_rarte_vs_shadow_rate!$AK$2:$AK$75</c:f>
              <c:numCache>
                <c:formatCode>General</c:formatCode>
                <c:ptCount val="74"/>
                <c:pt idx="0">
                  <c:v>3.9275338046664983</c:v>
                </c:pt>
                <c:pt idx="1">
                  <c:v>4.3504614330967666</c:v>
                </c:pt>
                <c:pt idx="2">
                  <c:v>4.5859350696848473</c:v>
                </c:pt>
                <c:pt idx="3">
                  <c:v>4.8032068533614805</c:v>
                </c:pt>
                <c:pt idx="4">
                  <c:v>4.7739910049121992</c:v>
                </c:pt>
                <c:pt idx="5">
                  <c:v>4.746496038192646</c:v>
                </c:pt>
                <c:pt idx="6">
                  <c:v>4.8516042781439346</c:v>
                </c:pt>
                <c:pt idx="7">
                  <c:v>4.1481911217717622</c:v>
                </c:pt>
                <c:pt idx="8">
                  <c:v>3.9349586486539545</c:v>
                </c:pt>
                <c:pt idx="9">
                  <c:v>3.494443171284531</c:v>
                </c:pt>
                <c:pt idx="10">
                  <c:v>3.0495917483596688</c:v>
                </c:pt>
                <c:pt idx="11">
                  <c:v>3.0786806842316432</c:v>
                </c:pt>
                <c:pt idx="12">
                  <c:v>2.8535106153078558</c:v>
                </c:pt>
                <c:pt idx="13">
                  <c:v>2.4804477100706013</c:v>
                </c:pt>
                <c:pt idx="14">
                  <c:v>2.6122989713065148</c:v>
                </c:pt>
                <c:pt idx="15">
                  <c:v>3.2484935388327245</c:v>
                </c:pt>
                <c:pt idx="16">
                  <c:v>4.2737176276947553</c:v>
                </c:pt>
                <c:pt idx="17">
                  <c:v>5.4688047787140803</c:v>
                </c:pt>
                <c:pt idx="18">
                  <c:v>4.2222404030704155</c:v>
                </c:pt>
                <c:pt idx="19">
                  <c:v>2.7176986252068565</c:v>
                </c:pt>
                <c:pt idx="20">
                  <c:v>1.7871119177835588</c:v>
                </c:pt>
                <c:pt idx="21">
                  <c:v>1.2951238787965522</c:v>
                </c:pt>
                <c:pt idx="22">
                  <c:v>0.60205709539461638</c:v>
                </c:pt>
                <c:pt idx="23">
                  <c:v>0.38628736074256997</c:v>
                </c:pt>
                <c:pt idx="24">
                  <c:v>0.44030058217440826</c:v>
                </c:pt>
                <c:pt idx="25">
                  <c:v>0.35490328239043556</c:v>
                </c:pt>
                <c:pt idx="26">
                  <c:v>0.5236383247166102</c:v>
                </c:pt>
                <c:pt idx="27">
                  <c:v>0.54039742050650108</c:v>
                </c:pt>
                <c:pt idx="28">
                  <c:v>0.40457755060385758</c:v>
                </c:pt>
                <c:pt idx="29">
                  <c:v>0.33179269068474482</c:v>
                </c:pt>
                <c:pt idx="30">
                  <c:v>0.13092316661898201</c:v>
                </c:pt>
                <c:pt idx="31">
                  <c:v>-8.5952012664709618E-3</c:v>
                </c:pt>
                <c:pt idx="32">
                  <c:v>-0.23210291115443615</c:v>
                </c:pt>
                <c:pt idx="33">
                  <c:v>-0.18267688486624872</c:v>
                </c:pt>
                <c:pt idx="34">
                  <c:v>-0.43772996268652531</c:v>
                </c:pt>
                <c:pt idx="35">
                  <c:v>-0.68344497848724395</c:v>
                </c:pt>
                <c:pt idx="36">
                  <c:v>-1.1342603524296546</c:v>
                </c:pt>
                <c:pt idx="37">
                  <c:v>-1.2395291501617538</c:v>
                </c:pt>
                <c:pt idx="38">
                  <c:v>-1.2802125793379502</c:v>
                </c:pt>
                <c:pt idx="39">
                  <c:v>-1.0755732839124912</c:v>
                </c:pt>
                <c:pt idx="40">
                  <c:v>-0.98157064568920005</c:v>
                </c:pt>
                <c:pt idx="41">
                  <c:v>-0.83281469951604226</c:v>
                </c:pt>
                <c:pt idx="42">
                  <c:v>-0.96917189928058867</c:v>
                </c:pt>
                <c:pt idx="43">
                  <c:v>-0.93133593268681636</c:v>
                </c:pt>
                <c:pt idx="44">
                  <c:v>-0.83206716063023367</c:v>
                </c:pt>
                <c:pt idx="45">
                  <c:v>-0.79836355275453919</c:v>
                </c:pt>
                <c:pt idx="46">
                  <c:v>-0.84097394895178956</c:v>
                </c:pt>
                <c:pt idx="47">
                  <c:v>-0.71272575517823511</c:v>
                </c:pt>
                <c:pt idx="48">
                  <c:v>-0.78567805749745734</c:v>
                </c:pt>
                <c:pt idx="49">
                  <c:v>-0.75007817279657851</c:v>
                </c:pt>
                <c:pt idx="50">
                  <c:v>-1.3173877605586635</c:v>
                </c:pt>
                <c:pt idx="51">
                  <c:v>-1.0659140781621643</c:v>
                </c:pt>
                <c:pt idx="52">
                  <c:v>-1.3350867170151897</c:v>
                </c:pt>
                <c:pt idx="53">
                  <c:v>-1.6437164969294484</c:v>
                </c:pt>
                <c:pt idx="54">
                  <c:v>-1.73906681055804</c:v>
                </c:pt>
                <c:pt idx="55">
                  <c:v>-2.1924952531787798</c:v>
                </c:pt>
                <c:pt idx="56">
                  <c:v>-2.353036051714505</c:v>
                </c:pt>
                <c:pt idx="57">
                  <c:v>-1.8495395126471936</c:v>
                </c:pt>
                <c:pt idx="58">
                  <c:v>-1.454739301740434</c:v>
                </c:pt>
                <c:pt idx="59">
                  <c:v>-1.3116933981168968</c:v>
                </c:pt>
                <c:pt idx="60">
                  <c:v>-1.0544965517347518</c:v>
                </c:pt>
                <c:pt idx="61">
                  <c:v>-0.1164652713127059</c:v>
                </c:pt>
                <c:pt idx="62">
                  <c:v>0.62479460933679454</c:v>
                </c:pt>
                <c:pt idx="63">
                  <c:v>1.1987092831670427</c:v>
                </c:pt>
                <c:pt idx="64">
                  <c:v>1.6209221226360837</c:v>
                </c:pt>
                <c:pt idx="65">
                  <c:v>2.069131315290782</c:v>
                </c:pt>
                <c:pt idx="66">
                  <c:v>2.4860665523953269</c:v>
                </c:pt>
                <c:pt idx="67">
                  <c:v>2.6986597471522176</c:v>
                </c:pt>
                <c:pt idx="68">
                  <c:v>2.6863661930238036</c:v>
                </c:pt>
                <c:pt idx="69">
                  <c:v>2.6769344806685313</c:v>
                </c:pt>
                <c:pt idx="70">
                  <c:v>3.1280975358200518</c:v>
                </c:pt>
                <c:pt idx="71">
                  <c:v>4.5332789410490602</c:v>
                </c:pt>
                <c:pt idx="72">
                  <c:v>4.3761111245986521</c:v>
                </c:pt>
                <c:pt idx="73">
                  <c:v>4.4567652667576461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AB-4B7F-972F-E583F143F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B-455C-A49C-942EF4049C80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B-455C-A49C-942EF4049C80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B-455C-A49C-942EF4049C80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BB-455C-A49C-942EF4049C80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B-455C-A49C-942EF4049C80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BB-455C-A49C-942EF4049C80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BB-455C-A49C-942EF4049C80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BB-455C-A49C-942EF4049C80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BB-455C-A49C-942EF4049C80}"/>
            </c:ext>
          </c:extLst>
        </c:ser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BB-455C-A49C-942EF404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D-4051-BFF3-8571AA4822E0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D-4051-BFF3-8571AA4822E0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D-4051-BFF3-8571AA4822E0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D-4051-BFF3-8571AA4822E0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FD-4051-BFF3-8571AA4822E0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FD-4051-BFF3-8571AA4822E0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FD-4051-BFF3-8571AA4822E0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FD-4051-BFF3-8571AA4822E0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FD-4051-BFF3-8571AA48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FD-4051-BFF3-8571AA48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5.xml"/><Relationship Id="rId4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image" Target="../media/image11.png"/><Relationship Id="rId1" Type="http://schemas.openxmlformats.org/officeDocument/2006/relationships/customXml" Target="../ink/ink1.xml"/><Relationship Id="rId4" Type="http://schemas.openxmlformats.org/officeDocument/2006/relationships/chart" Target="../charts/chart52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5" Type="http://schemas.openxmlformats.org/officeDocument/2006/relationships/chart" Target="../charts/chart57.xml"/><Relationship Id="rId4" Type="http://schemas.openxmlformats.org/officeDocument/2006/relationships/chart" Target="../charts/chart56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0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5" Type="http://schemas.openxmlformats.org/officeDocument/2006/relationships/image" Target="../media/image4.png"/><Relationship Id="rId4" Type="http://schemas.openxmlformats.org/officeDocument/2006/relationships/chart" Target="../charts/chart61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2.xml"/><Relationship Id="rId2" Type="http://schemas.openxmlformats.org/officeDocument/2006/relationships/image" Target="../media/image10.png"/><Relationship Id="rId1" Type="http://schemas.openxmlformats.org/officeDocument/2006/relationships/customXml" Target="../ink/ink2.xml"/><Relationship Id="rId4" Type="http://schemas.openxmlformats.org/officeDocument/2006/relationships/chart" Target="../charts/chart63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6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image" Target="../media/image11.png"/><Relationship Id="rId1" Type="http://schemas.openxmlformats.org/officeDocument/2006/relationships/customXml" Target="../ink/ink3.xml"/><Relationship Id="rId4" Type="http://schemas.openxmlformats.org/officeDocument/2006/relationships/chart" Target="../charts/chart71.xml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9.xml"/><Relationship Id="rId3" Type="http://schemas.openxmlformats.org/officeDocument/2006/relationships/chart" Target="../charts/chart74.xml"/><Relationship Id="rId7" Type="http://schemas.openxmlformats.org/officeDocument/2006/relationships/chart" Target="../charts/chart78.xml"/><Relationship Id="rId2" Type="http://schemas.openxmlformats.org/officeDocument/2006/relationships/chart" Target="../charts/chart73.xml"/><Relationship Id="rId1" Type="http://schemas.openxmlformats.org/officeDocument/2006/relationships/chart" Target="../charts/chart72.xml"/><Relationship Id="rId6" Type="http://schemas.openxmlformats.org/officeDocument/2006/relationships/chart" Target="../charts/chart77.xml"/><Relationship Id="rId5" Type="http://schemas.openxmlformats.org/officeDocument/2006/relationships/chart" Target="../charts/chart76.xml"/><Relationship Id="rId4" Type="http://schemas.openxmlformats.org/officeDocument/2006/relationships/chart" Target="../charts/chart75.xml"/><Relationship Id="rId9" Type="http://schemas.openxmlformats.org/officeDocument/2006/relationships/chart" Target="../charts/chart80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2.xml"/><Relationship Id="rId1" Type="http://schemas.openxmlformats.org/officeDocument/2006/relationships/chart" Target="../charts/chart81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image" Target="../media/image11.png"/><Relationship Id="rId1" Type="http://schemas.openxmlformats.org/officeDocument/2006/relationships/customXml" Target="../ink/ink4.xml"/><Relationship Id="rId4" Type="http://schemas.openxmlformats.org/officeDocument/2006/relationships/chart" Target="../charts/chart8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14</xdr:col>
      <xdr:colOff>63825</xdr:colOff>
      <xdr:row>25</xdr:row>
      <xdr:rowOff>136751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5813F0-862A-4BC5-8D10-B62BF15D3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5229</xdr:colOff>
      <xdr:row>5</xdr:row>
      <xdr:rowOff>55121</xdr:rowOff>
    </xdr:from>
    <xdr:to>
      <xdr:col>23</xdr:col>
      <xdr:colOff>463179</xdr:colOff>
      <xdr:row>24</xdr:row>
      <xdr:rowOff>107752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3AF228-1CB7-4B2D-B52B-55D3025A1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25</xdr:row>
      <xdr:rowOff>180975</xdr:rowOff>
    </xdr:from>
    <xdr:to>
      <xdr:col>23</xdr:col>
      <xdr:colOff>522241</xdr:colOff>
      <xdr:row>47</xdr:row>
      <xdr:rowOff>96453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034647-5E10-4F68-BB6D-0AD5B4947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5</xdr:row>
      <xdr:rowOff>0</xdr:rowOff>
    </xdr:from>
    <xdr:to>
      <xdr:col>34</xdr:col>
      <xdr:colOff>557432</xdr:colOff>
      <xdr:row>29</xdr:row>
      <xdr:rowOff>56271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E2049F6-07AA-32DF-8268-154E177BDDEF}"/>
            </a:ext>
          </a:extLst>
        </xdr:cNvPr>
        <xdr:cNvGrpSpPr/>
      </xdr:nvGrpSpPr>
      <xdr:grpSpPr>
        <a:xfrm>
          <a:off x="17161565" y="952500"/>
          <a:ext cx="4234910" cy="4628271"/>
          <a:chOff x="17027769" y="952500"/>
          <a:chExt cx="4206240" cy="4628271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31B361D-7EA7-40BA-BA0F-9AC7999C35E2}"/>
              </a:ext>
            </a:extLst>
          </xdr:cNvPr>
          <xdr:cNvGraphicFramePr>
            <a:graphicFrameLocks/>
          </xdr:cNvGraphicFramePr>
        </xdr:nvGraphicFramePr>
        <xdr:xfrm>
          <a:off x="17027769" y="952500"/>
          <a:ext cx="4197448" cy="28346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FA50E164-1C4F-46D2-A863-1AF0516261E9}"/>
              </a:ext>
            </a:extLst>
          </xdr:cNvPr>
          <xdr:cNvGraphicFramePr>
            <a:graphicFrameLocks/>
          </xdr:cNvGraphicFramePr>
        </xdr:nvGraphicFramePr>
        <xdr:xfrm>
          <a:off x="17027769" y="3660531"/>
          <a:ext cx="4206240" cy="1920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597694</xdr:colOff>
      <xdr:row>133</xdr:row>
      <xdr:rowOff>0</xdr:rowOff>
    </xdr:from>
    <xdr:to>
      <xdr:col>58</xdr:col>
      <xdr:colOff>198438</xdr:colOff>
      <xdr:row>176</xdr:row>
      <xdr:rowOff>39688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67B97D-C255-2BC0-340A-7F23C1083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503367</xdr:colOff>
      <xdr:row>237</xdr:row>
      <xdr:rowOff>100037</xdr:rowOff>
    </xdr:from>
    <xdr:to>
      <xdr:col>43</xdr:col>
      <xdr:colOff>503367</xdr:colOff>
      <xdr:row>254</xdr:row>
      <xdr:rowOff>61937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633D0-4171-4D5C-9F41-A728BA373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521804</xdr:colOff>
      <xdr:row>258</xdr:row>
      <xdr:rowOff>16566</xdr:rowOff>
    </xdr:from>
    <xdr:to>
      <xdr:col>43</xdr:col>
      <xdr:colOff>488923</xdr:colOff>
      <xdr:row>274</xdr:row>
      <xdr:rowOff>168966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74E11D-0489-45FD-957D-B9083AF54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279</xdr:row>
      <xdr:rowOff>0</xdr:rowOff>
    </xdr:from>
    <xdr:to>
      <xdr:col>43</xdr:col>
      <xdr:colOff>580032</xdr:colOff>
      <xdr:row>295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BBDA74-1884-40B8-9681-761F5FBE5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0</xdr:colOff>
      <xdr:row>299</xdr:row>
      <xdr:rowOff>0</xdr:rowOff>
    </xdr:from>
    <xdr:to>
      <xdr:col>43</xdr:col>
      <xdr:colOff>580032</xdr:colOff>
      <xdr:row>315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6ECA7E-BC5E-40BC-AC2E-7A2A0233E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319</xdr:row>
      <xdr:rowOff>0</xdr:rowOff>
    </xdr:from>
    <xdr:to>
      <xdr:col>43</xdr:col>
      <xdr:colOff>580032</xdr:colOff>
      <xdr:row>337</xdr:row>
      <xdr:rowOff>129436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C2A313-FABC-43DD-B8EE-721047F70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13</xdr:row>
      <xdr:rowOff>0</xdr:rowOff>
    </xdr:from>
    <xdr:to>
      <xdr:col>18</xdr:col>
      <xdr:colOff>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6D909-428C-462B-B13E-8553B2A57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35</xdr:row>
      <xdr:rowOff>180975</xdr:rowOff>
    </xdr:from>
    <xdr:to>
      <xdr:col>18</xdr:col>
      <xdr:colOff>76200</xdr:colOff>
      <xdr:row>55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168679-9A71-4783-AFF8-AA9CB6636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459827</xdr:colOff>
      <xdr:row>35</xdr:row>
      <xdr:rowOff>183931</xdr:rowOff>
    </xdr:from>
    <xdr:to>
      <xdr:col>27</xdr:col>
      <xdr:colOff>456892</xdr:colOff>
      <xdr:row>55</xdr:row>
      <xdr:rowOff>31531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50E2C4-E85E-4B39-BFC8-1F2E6B33A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13</xdr:row>
      <xdr:rowOff>0</xdr:rowOff>
    </xdr:from>
    <xdr:to>
      <xdr:col>28</xdr:col>
      <xdr:colOff>0</xdr:colOff>
      <xdr:row>32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123B89-3FEB-4A1A-8FF1-419154688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17CF1-4A02-4269-9F54-5A53586FE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205858</xdr:colOff>
      <xdr:row>1</xdr:row>
      <xdr:rowOff>52486</xdr:rowOff>
    </xdr:from>
    <xdr:to>
      <xdr:col>65</xdr:col>
      <xdr:colOff>335187</xdr:colOff>
      <xdr:row>28</xdr:row>
      <xdr:rowOff>155356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B27608-2EDC-4149-945E-370B6E321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67</xdr:col>
      <xdr:colOff>88194</xdr:colOff>
      <xdr:row>5</xdr:row>
      <xdr:rowOff>79374</xdr:rowOff>
    </xdr:from>
    <xdr:to>
      <xdr:col>74</xdr:col>
      <xdr:colOff>217523</xdr:colOff>
      <xdr:row>28</xdr:row>
      <xdr:rowOff>5855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693BCC-0397-4D0D-B041-80B6B6A26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0.14695</cdr:x>
      <cdr:y>0.16123</cdr:y>
    </cdr:from>
    <cdr:to>
      <cdr:x>0.97104</cdr:x>
      <cdr:y>0.85289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644981" y="861229"/>
          <a:ext cx="3617030" cy="3694585"/>
          <a:chOff x="560456" y="422510"/>
          <a:chExt cx="3172091" cy="3238528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30355"/>
            <a:ext cx="497700" cy="114595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Loose 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560456" y="670102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24684" y="498018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341786" cy="124542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0.2012</cdr:x>
      <cdr:y>0.16123</cdr:y>
    </cdr:from>
    <cdr:to>
      <cdr:x>0.97104</cdr:x>
      <cdr:y>0.85289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883106" y="707658"/>
          <a:ext cx="3378905" cy="3035779"/>
          <a:chOff x="769289" y="422510"/>
          <a:chExt cx="2963258" cy="3238528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30355"/>
            <a:ext cx="497700" cy="114595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Loose 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769289" y="1733258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24684" y="498018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341786" cy="124542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0F8CD0-16CB-4C81-A12E-0F40132D5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6811FC-78CA-4790-802F-BAA753096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0.23122</cdr:x>
      <cdr:y>0.09675</cdr:y>
    </cdr:from>
    <cdr:to>
      <cdr:x>0.23304</cdr:x>
      <cdr:y>0.84006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3416510C-AC90-47C9-B02C-34AB0941E304}"/>
            </a:ext>
          </a:extLst>
        </cdr:cNvPr>
        <cdr:cNvCxnSpPr/>
      </cdr:nvCxnSpPr>
      <cdr:spPr>
        <a:xfrm xmlns:a="http://schemas.openxmlformats.org/drawingml/2006/main">
          <a:off x="892503" y="405611"/>
          <a:ext cx="7025" cy="3116081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0.39006</cdr:x>
      <cdr:y>0.08881</cdr:y>
    </cdr:from>
    <cdr:to>
      <cdr:x>0.51936</cdr:x>
      <cdr:y>0.35811</cdr:y>
    </cdr:to>
    <cdr:sp macro="" textlink="">
      <cdr:nvSpPr>
        <cdr:cNvPr id="3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1501425" y="377904"/>
          <a:ext cx="497700" cy="114595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"Whatever it</a:t>
          </a:r>
          <a:r>
            <a:rPr lang="en-US" sz="1000" baseline="0"/>
            <a:t> takes"</a:t>
          </a:r>
        </a:p>
        <a:p xmlns:a="http://schemas.openxmlformats.org/drawingml/2006/main">
          <a:r>
            <a:rPr lang="en-US" sz="1000" baseline="0"/>
            <a:t>Loose FG dominates</a:t>
          </a:r>
        </a:p>
      </cdr:txBody>
    </cdr:sp>
  </cdr:relSizeAnchor>
  <cdr:relSizeAnchor xmlns:cdr="http://schemas.openxmlformats.org/drawingml/2006/chartDrawing">
    <cdr:from>
      <cdr:x>0.80747</cdr:x>
      <cdr:y>0.09929</cdr:y>
    </cdr:from>
    <cdr:to>
      <cdr:x>0.80929</cdr:x>
      <cdr:y>0.84261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01989A5B-F638-C9E5-4E61-AA0237E3084B}"/>
            </a:ext>
          </a:extLst>
        </cdr:cNvPr>
        <cdr:cNvCxnSpPr/>
      </cdr:nvCxnSpPr>
      <cdr:spPr>
        <a:xfrm xmlns:a="http://schemas.openxmlformats.org/drawingml/2006/main">
          <a:off x="3108093" y="422507"/>
          <a:ext cx="7032" cy="316305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0.28359</cdr:x>
      <cdr:y>0.08383</cdr:y>
    </cdr:from>
    <cdr:to>
      <cdr:x>0.37222</cdr:x>
      <cdr:y>0.44286</cdr:y>
    </cdr:to>
    <cdr:sp macro="" textlink="">
      <cdr:nvSpPr>
        <cdr:cNvPr id="6" name="TextBox 11">
          <a:extLst xmlns:a="http://schemas.openxmlformats.org/drawingml/2006/main">
            <a:ext uri="{FF2B5EF4-FFF2-40B4-BE49-F238E27FC236}">
              <a16:creationId xmlns:a16="http://schemas.microsoft.com/office/drawing/2014/main" id="{3F9A41BB-F49A-26DC-F765-D50C8F52F732}"/>
            </a:ext>
          </a:extLst>
        </cdr:cNvPr>
        <cdr:cNvSpPr txBox="1"/>
      </cdr:nvSpPr>
      <cdr:spPr>
        <a:xfrm xmlns:a="http://schemas.openxmlformats.org/drawingml/2006/main">
          <a:off x="1091581" y="356737"/>
          <a:ext cx="341184" cy="152779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aseline="0"/>
            <a:t>Tightened suprise, loose FG</a:t>
          </a:r>
        </a:p>
      </cdr:txBody>
    </cdr:sp>
  </cdr:relSizeAnchor>
  <cdr:relSizeAnchor xmlns:cdr="http://schemas.openxmlformats.org/drawingml/2006/chartDrawing">
    <cdr:from>
      <cdr:x>0.39826</cdr:x>
      <cdr:y>0.10256</cdr:y>
    </cdr:from>
    <cdr:to>
      <cdr:x>0.40008</cdr:x>
      <cdr:y>0.84587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3116AEFA-F635-03D5-FE66-BFEB4A313BBA}"/>
            </a:ext>
          </a:extLst>
        </cdr:cNvPr>
        <cdr:cNvCxnSpPr/>
      </cdr:nvCxnSpPr>
      <cdr:spPr>
        <a:xfrm xmlns:a="http://schemas.openxmlformats.org/drawingml/2006/main">
          <a:off x="1532984" y="436446"/>
          <a:ext cx="7005" cy="316302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0.73625</cdr:x>
      <cdr:y>0.10147</cdr:y>
    </cdr:from>
    <cdr:to>
      <cdr:x>0.73807</cdr:x>
      <cdr:y>0.84479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D81999AA-34A2-3F20-34BA-1235BF4898EA}"/>
            </a:ext>
          </a:extLst>
        </cdr:cNvPr>
        <cdr:cNvCxnSpPr/>
      </cdr:nvCxnSpPr>
      <cdr:spPr>
        <a:xfrm xmlns:a="http://schemas.openxmlformats.org/drawingml/2006/main">
          <a:off x="2833959" y="431800"/>
          <a:ext cx="7005" cy="3163063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0.73021</cdr:x>
      <cdr:y>0.08849</cdr:y>
    </cdr:from>
    <cdr:to>
      <cdr:x>0.81885</cdr:x>
      <cdr:y>0.3775</cdr:y>
    </cdr:to>
    <cdr:sp macro="" textlink="">
      <cdr:nvSpPr>
        <cdr:cNvPr id="15" name="TextBox 11">
          <a:extLst xmlns:a="http://schemas.openxmlformats.org/drawingml/2006/main">
            <a:ext uri="{FF2B5EF4-FFF2-40B4-BE49-F238E27FC236}">
              <a16:creationId xmlns:a16="http://schemas.microsoft.com/office/drawing/2014/main" id="{CB66BE15-0E0A-2A6D-2414-430C35F63F94}"/>
            </a:ext>
          </a:extLst>
        </cdr:cNvPr>
        <cdr:cNvSpPr txBox="1"/>
      </cdr:nvSpPr>
      <cdr:spPr>
        <a:xfrm xmlns:a="http://schemas.openxmlformats.org/drawingml/2006/main">
          <a:off x="2810727" y="376573"/>
          <a:ext cx="341184" cy="122982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Tight</a:t>
          </a:r>
          <a:r>
            <a:rPr lang="en-US" sz="1000" baseline="0"/>
            <a:t> surpise, tight FG</a:t>
          </a:r>
        </a:p>
      </cdr:txBody>
    </cdr:sp>
  </cdr:relSizeAnchor>
  <cdr:relSizeAnchor xmlns:cdr="http://schemas.openxmlformats.org/drawingml/2006/chartDrawing">
    <cdr:from>
      <cdr:x>0.80641</cdr:x>
      <cdr:y>0.11301</cdr:y>
    </cdr:from>
    <cdr:to>
      <cdr:x>0.96568</cdr:x>
      <cdr:y>0.31503</cdr:y>
    </cdr:to>
    <cdr:sp macro="" textlink="">
      <cdr:nvSpPr>
        <cdr:cNvPr id="16" name="TextBox 9">
          <a:extLst xmlns:a="http://schemas.openxmlformats.org/drawingml/2006/main">
            <a:ext uri="{FF2B5EF4-FFF2-40B4-BE49-F238E27FC236}">
              <a16:creationId xmlns:a16="http://schemas.microsoft.com/office/drawing/2014/main" id="{65231242-0BA6-4153-BA94-A95B23FE427B}"/>
            </a:ext>
          </a:extLst>
        </cdr:cNvPr>
        <cdr:cNvSpPr txBox="1"/>
      </cdr:nvSpPr>
      <cdr:spPr>
        <a:xfrm xmlns:a="http://schemas.openxmlformats.org/drawingml/2006/main">
          <a:off x="3104036" y="480896"/>
          <a:ext cx="613038" cy="85966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Rising r*</a:t>
          </a:r>
          <a:b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Loose policies</a:t>
          </a:r>
          <a:b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Behind the curve ?</a:t>
          </a:r>
        </a:p>
      </cdr:txBody>
    </cdr:sp>
  </cdr:relSizeAnchor>
  <cdr:relSizeAnchor xmlns:cdr="http://schemas.openxmlformats.org/drawingml/2006/chartDrawing">
    <cdr:from>
      <cdr:x>0.57691</cdr:x>
      <cdr:y>0.10038</cdr:y>
    </cdr:from>
    <cdr:to>
      <cdr:x>0.57873</cdr:x>
      <cdr:y>0.8437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38EDAB2D-B835-3576-E1E7-D06BD885EE9E}"/>
            </a:ext>
          </a:extLst>
        </cdr:cNvPr>
        <cdr:cNvCxnSpPr/>
      </cdr:nvCxnSpPr>
      <cdr:spPr>
        <a:xfrm xmlns:a="http://schemas.openxmlformats.org/drawingml/2006/main">
          <a:off x="2220641" y="427153"/>
          <a:ext cx="7005" cy="3163063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0.57933</cdr:x>
      <cdr:y>0.08638</cdr:y>
    </cdr:from>
    <cdr:to>
      <cdr:x>0.74929</cdr:x>
      <cdr:y>0.27032</cdr:y>
    </cdr:to>
    <cdr:sp macro="" textlink="">
      <cdr:nvSpPr>
        <cdr:cNvPr id="20" name="TextBox 11">
          <a:extLst xmlns:a="http://schemas.openxmlformats.org/drawingml/2006/main">
            <a:ext uri="{FF2B5EF4-FFF2-40B4-BE49-F238E27FC236}">
              <a16:creationId xmlns:a16="http://schemas.microsoft.com/office/drawing/2014/main" id="{C4301380-8D02-A045-D27A-D13BC151C344}"/>
            </a:ext>
          </a:extLst>
        </cdr:cNvPr>
        <cdr:cNvSpPr txBox="1"/>
      </cdr:nvSpPr>
      <cdr:spPr>
        <a:xfrm xmlns:a="http://schemas.openxmlformats.org/drawingml/2006/main">
          <a:off x="2229936" y="367577"/>
          <a:ext cx="654218" cy="78271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Downward </a:t>
          </a:r>
        </a:p>
        <a:p xmlns:a="http://schemas.openxmlformats.org/drawingml/2006/main">
          <a:r>
            <a:rPr lang="en-US" sz="1000"/>
            <a:t>de-anchoring</a:t>
          </a:r>
          <a:br>
            <a:rPr lang="en-US" sz="1000"/>
          </a:br>
          <a:r>
            <a:rPr lang="en-US" sz="1000" baseline="0"/>
            <a:t>Loose FG 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195A4-20A4-42CA-A121-36AD09284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FD5F24-4D7D-4A48-A496-12366DC09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7D0D2-5DD8-44C2-8DB2-159CB4BFE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65</xdr:col>
      <xdr:colOff>361646</xdr:colOff>
      <xdr:row>28</xdr:row>
      <xdr:rowOff>137717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240DF4-C558-4413-9280-BFAAA9C58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62</xdr:col>
      <xdr:colOff>0</xdr:colOff>
      <xdr:row>34</xdr:row>
      <xdr:rowOff>0</xdr:rowOff>
    </xdr:from>
    <xdr:to>
      <xdr:col>69</xdr:col>
      <xdr:colOff>129708</xdr:colOff>
      <xdr:row>61</xdr:row>
      <xdr:rowOff>101809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0155BE-EDB4-F30B-7E07-7E1FFA38D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144722" y="6596944"/>
          <a:ext cx="4389500" cy="5340559"/>
        </a:xfrm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34</xdr:row>
      <xdr:rowOff>0</xdr:rowOff>
    </xdr:from>
    <xdr:to>
      <xdr:col>79</xdr:col>
      <xdr:colOff>129708</xdr:colOff>
      <xdr:row>61</xdr:row>
      <xdr:rowOff>101809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AEC3C46-E4FC-9037-1058-45E810860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230139" y="6596944"/>
          <a:ext cx="4389500" cy="5340559"/>
        </a:xfrm>
        <a:prstGeom prst="rect">
          <a:avLst/>
        </a:prstGeom>
      </xdr:spPr>
    </xdr:pic>
    <xdr:clientData/>
  </xdr:twoCellAnchor>
  <xdr:twoCellAnchor>
    <xdr:from>
      <xdr:col>67</xdr:col>
      <xdr:colOff>88195</xdr:colOff>
      <xdr:row>1</xdr:row>
      <xdr:rowOff>79374</xdr:rowOff>
    </xdr:from>
    <xdr:to>
      <xdr:col>74</xdr:col>
      <xdr:colOff>217524</xdr:colOff>
      <xdr:row>24</xdr:row>
      <xdr:rowOff>5855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E89123-FBEF-4A13-8A88-7978E7DA3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0.2243</cdr:x>
      <cdr:y>0.15593</cdr:y>
    </cdr:from>
    <cdr:to>
      <cdr:x>1</cdr:x>
      <cdr:y>0.85816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984480" y="832919"/>
          <a:ext cx="3404640" cy="3751046"/>
          <a:chOff x="746754" y="374464"/>
          <a:chExt cx="2985793" cy="3288090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 rot="5400000">
            <a:off x="1269533" y="243400"/>
            <a:ext cx="450045" cy="149560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ELB and "Whatever it</a:t>
            </a:r>
            <a:r>
              <a:rPr lang="en-US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takes"</a:t>
            </a:r>
            <a:endParaRPr lang="en-US" sz="1000">
              <a:effectLst/>
            </a:endParaRPr>
          </a:p>
          <a:p xmlns:a="http://schemas.openxmlformats.org/drawingml/2006/main">
            <a:endParaRPr lang="en-US" sz="1000" baseline="0"/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2984348" y="430242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702472" y="454992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743693" y="434271"/>
            <a:ext cx="299213" cy="1313047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85672" y="499491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317604" y="374464"/>
            <a:ext cx="401681" cy="132669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0.2243</cdr:x>
      <cdr:y>0.15593</cdr:y>
    </cdr:from>
    <cdr:to>
      <cdr:x>1</cdr:x>
      <cdr:y>0.85816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984480" y="684395"/>
          <a:ext cx="3404640" cy="3082172"/>
          <a:chOff x="746754" y="374464"/>
          <a:chExt cx="2985793" cy="3288090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 rot="5400000">
            <a:off x="1269533" y="243400"/>
            <a:ext cx="450045" cy="149560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ELB and "Whatever it</a:t>
            </a:r>
            <a:r>
              <a:rPr lang="en-US" sz="1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takes"</a:t>
            </a:r>
            <a:endParaRPr lang="en-US" sz="1000">
              <a:effectLst/>
            </a:endParaRPr>
          </a:p>
          <a:p xmlns:a="http://schemas.openxmlformats.org/drawingml/2006/main">
            <a:endParaRPr lang="en-US" sz="1000" baseline="0"/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2984348" y="430242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702472" y="454992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743693" y="434271"/>
            <a:ext cx="299213" cy="1313047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85672" y="499491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317604" y="374464"/>
            <a:ext cx="401681" cy="132669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665807</xdr:colOff>
      <xdr:row>147</xdr:row>
      <xdr:rowOff>132595</xdr:rowOff>
    </xdr:from>
    <xdr:to>
      <xdr:col>49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A8D36-3179-4543-96DE-3FDC41793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232317</xdr:colOff>
      <xdr:row>1</xdr:row>
      <xdr:rowOff>34847</xdr:rowOff>
    </xdr:from>
    <xdr:to>
      <xdr:col>62</xdr:col>
      <xdr:colOff>330107</xdr:colOff>
      <xdr:row>26</xdr:row>
      <xdr:rowOff>21329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FC85C3-820F-4686-B7CB-F1EA6E8A8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665807</xdr:colOff>
      <xdr:row>147</xdr:row>
      <xdr:rowOff>132595</xdr:rowOff>
    </xdr:from>
    <xdr:to>
      <xdr:col>49</xdr:col>
      <xdr:colOff>371569</xdr:colOff>
      <xdr:row>164</xdr:row>
      <xdr:rowOff>150325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95BD1-1BED-46CD-8339-E2F4517FA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62</xdr:col>
      <xdr:colOff>559592</xdr:colOff>
      <xdr:row>2</xdr:row>
      <xdr:rowOff>65484</xdr:rowOff>
    </xdr:from>
    <xdr:to>
      <xdr:col>70</xdr:col>
      <xdr:colOff>90962</xdr:colOff>
      <xdr:row>25</xdr:row>
      <xdr:rowOff>73104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23883E-B0CA-4944-A37F-8D443C300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0.21557</cdr:x>
      <cdr:y>0.16725</cdr:y>
    </cdr:from>
    <cdr:to>
      <cdr:x>0.91174</cdr:x>
      <cdr:y>0.84616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806470" y="794267"/>
          <a:ext cx="2604443" cy="3224132"/>
          <a:chOff x="1016636" y="445375"/>
          <a:chExt cx="2679692" cy="3178851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 rot="5400000">
            <a:off x="1600189" y="171119"/>
            <a:ext cx="282097" cy="144920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ELB and "Whatever it</a:t>
            </a:r>
            <a:r>
              <a:rPr lang="en-US" sz="1000" baseline="0"/>
              <a:t> takes"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177710" y="461164"/>
            <a:ext cx="7005" cy="3163062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957711" y="454993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913852" y="449731"/>
            <a:ext cx="299211" cy="130554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083290" y="729483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609971" y="445375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541903" y="541526"/>
            <a:ext cx="299211" cy="1210928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Downward de-anchoring</a:t>
            </a:r>
          </a:p>
        </cdr:txBody>
      </cdr:sp>
    </cdr:grpSp>
  </cdr:relSizeAnchor>
  <cdr:relSizeAnchor xmlns:cdr="http://schemas.openxmlformats.org/drawingml/2006/chartDrawing">
    <cdr:from>
      <cdr:x>0.84949</cdr:x>
      <cdr:y>0.17132</cdr:y>
    </cdr:from>
    <cdr:to>
      <cdr:x>0.85131</cdr:x>
      <cdr:y>0.84685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FB11FBE-2099-92C8-1B74-4699144AA5D6}"/>
            </a:ext>
          </a:extLst>
        </cdr:cNvPr>
        <cdr:cNvCxnSpPr/>
      </cdr:nvCxnSpPr>
      <cdr:spPr>
        <a:xfrm xmlns:a="http://schemas.openxmlformats.org/drawingml/2006/main">
          <a:off x="3728509" y="915106"/>
          <a:ext cx="7988" cy="3608443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0.88396</cdr:x>
      <cdr:y>0.14178</cdr:y>
    </cdr:from>
    <cdr:to>
      <cdr:x>0.96169</cdr:x>
      <cdr:y>0.4206</cdr:y>
    </cdr:to>
    <cdr:sp macro="" textlink="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4F758718-2E85-F9C8-3D62-E64C453DD622}"/>
            </a:ext>
          </a:extLst>
        </cdr:cNvPr>
        <cdr:cNvSpPr txBox="1"/>
      </cdr:nvSpPr>
      <cdr:spPr>
        <a:xfrm xmlns:a="http://schemas.openxmlformats.org/drawingml/2006/main">
          <a:off x="3313995" y="685800"/>
          <a:ext cx="291429" cy="134873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Tight</a:t>
          </a:r>
          <a:r>
            <a:rPr lang="en-US" sz="1000" baseline="0"/>
            <a:t> surpise, tight FG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0.21557</cdr:x>
      <cdr:y>0.16725</cdr:y>
    </cdr:from>
    <cdr:to>
      <cdr:x>0.91174</cdr:x>
      <cdr:y>0.84616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946163" y="734080"/>
          <a:ext cx="3055573" cy="2979818"/>
          <a:chOff x="1016636" y="445375"/>
          <a:chExt cx="2679692" cy="3178851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 rot="5400000">
            <a:off x="1600189" y="171119"/>
            <a:ext cx="282097" cy="144920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ELB and "Whatever it</a:t>
            </a:r>
            <a:r>
              <a:rPr lang="en-US" sz="1000" baseline="0"/>
              <a:t> takes"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177710" y="461164"/>
            <a:ext cx="7005" cy="3163062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957711" y="454993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913852" y="449731"/>
            <a:ext cx="299211" cy="130554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083290" y="729483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609971" y="445375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541903" y="541526"/>
            <a:ext cx="299211" cy="1210928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Downward de-anchoring</a:t>
            </a:r>
          </a:p>
        </cdr:txBody>
      </cdr:sp>
    </cdr:grpSp>
  </cdr:relSizeAnchor>
  <cdr:relSizeAnchor xmlns:cdr="http://schemas.openxmlformats.org/drawingml/2006/chartDrawing">
    <cdr:from>
      <cdr:x>0.84949</cdr:x>
      <cdr:y>0.17132</cdr:y>
    </cdr:from>
    <cdr:to>
      <cdr:x>0.85131</cdr:x>
      <cdr:y>0.84685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FB11FBE-2099-92C8-1B74-4699144AA5D6}"/>
            </a:ext>
          </a:extLst>
        </cdr:cNvPr>
        <cdr:cNvCxnSpPr/>
      </cdr:nvCxnSpPr>
      <cdr:spPr>
        <a:xfrm xmlns:a="http://schemas.openxmlformats.org/drawingml/2006/main">
          <a:off x="3728509" y="915106"/>
          <a:ext cx="7988" cy="3608443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0.88396</cdr:x>
      <cdr:y>0.14178</cdr:y>
    </cdr:from>
    <cdr:to>
      <cdr:x>0.96169</cdr:x>
      <cdr:y>0.4206</cdr:y>
    </cdr:to>
    <cdr:sp macro="" textlink="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4F758718-2E85-F9C8-3D62-E64C453DD622}"/>
            </a:ext>
          </a:extLst>
        </cdr:cNvPr>
        <cdr:cNvSpPr txBox="1"/>
      </cdr:nvSpPr>
      <cdr:spPr>
        <a:xfrm xmlns:a="http://schemas.openxmlformats.org/drawingml/2006/main">
          <a:off x="3313995" y="685800"/>
          <a:ext cx="291429" cy="134873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Tight</a:t>
          </a:r>
          <a:r>
            <a:rPr lang="en-US" sz="1000" baseline="0"/>
            <a:t> surpise, tight FG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665807</xdr:colOff>
      <xdr:row>147</xdr:row>
      <xdr:rowOff>132595</xdr:rowOff>
    </xdr:from>
    <xdr:to>
      <xdr:col>49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BAC62-F924-41F9-8412-87E6D974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232317</xdr:colOff>
      <xdr:row>1</xdr:row>
      <xdr:rowOff>34847</xdr:rowOff>
    </xdr:from>
    <xdr:to>
      <xdr:col>62</xdr:col>
      <xdr:colOff>330107</xdr:colOff>
      <xdr:row>26</xdr:row>
      <xdr:rowOff>21329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9E6981-7575-4870-9E41-6EF2C7456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665807</xdr:colOff>
      <xdr:row>147</xdr:row>
      <xdr:rowOff>132595</xdr:rowOff>
    </xdr:from>
    <xdr:to>
      <xdr:col>49</xdr:col>
      <xdr:colOff>371569</xdr:colOff>
      <xdr:row>164</xdr:row>
      <xdr:rowOff>150325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1841A3-8B3C-451A-B65F-186779308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62</xdr:col>
      <xdr:colOff>607218</xdr:colOff>
      <xdr:row>3</xdr:row>
      <xdr:rowOff>0</xdr:rowOff>
    </xdr:from>
    <xdr:to>
      <xdr:col>69</xdr:col>
      <xdr:colOff>93859</xdr:colOff>
      <xdr:row>27</xdr:row>
      <xdr:rowOff>177196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713CCC-9906-4CCB-CFBD-5AC86D1B2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499484" y="571500"/>
          <a:ext cx="3737172" cy="4749196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0.21557</cdr:x>
      <cdr:y>0.16725</cdr:y>
    </cdr:from>
    <cdr:to>
      <cdr:x>0.91174</cdr:x>
      <cdr:y>0.84616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806470" y="794267"/>
          <a:ext cx="2604443" cy="3224132"/>
          <a:chOff x="1016636" y="445375"/>
          <a:chExt cx="2679692" cy="3178851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 rot="5400000">
            <a:off x="1600189" y="171119"/>
            <a:ext cx="282097" cy="144920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ELB and "Whatever it</a:t>
            </a:r>
            <a:r>
              <a:rPr lang="en-US" sz="1000" baseline="0"/>
              <a:t> takes"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177710" y="461164"/>
            <a:ext cx="7005" cy="3163062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957711" y="454993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913852" y="449731"/>
            <a:ext cx="299211" cy="130554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083290" y="729483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endParaRPr lang="en-US" sz="10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609971" y="445375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541903" y="541526"/>
            <a:ext cx="299211" cy="1210928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Downward de-anchoring</a:t>
            </a:r>
          </a:p>
        </cdr:txBody>
      </cdr:sp>
    </cdr:grpSp>
  </cdr:relSizeAnchor>
  <cdr:relSizeAnchor xmlns:cdr="http://schemas.openxmlformats.org/drawingml/2006/chartDrawing">
    <cdr:from>
      <cdr:x>0.84949</cdr:x>
      <cdr:y>0.17132</cdr:y>
    </cdr:from>
    <cdr:to>
      <cdr:x>0.85131</cdr:x>
      <cdr:y>0.84685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FB11FBE-2099-92C8-1B74-4699144AA5D6}"/>
            </a:ext>
          </a:extLst>
        </cdr:cNvPr>
        <cdr:cNvCxnSpPr/>
      </cdr:nvCxnSpPr>
      <cdr:spPr>
        <a:xfrm xmlns:a="http://schemas.openxmlformats.org/drawingml/2006/main">
          <a:off x="3728509" y="915106"/>
          <a:ext cx="7988" cy="3608443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0.88396</cdr:x>
      <cdr:y>0.14178</cdr:y>
    </cdr:from>
    <cdr:to>
      <cdr:x>0.96169</cdr:x>
      <cdr:y>0.4206</cdr:y>
    </cdr:to>
    <cdr:sp macro="" textlink="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4F758718-2E85-F9C8-3D62-E64C453DD622}"/>
            </a:ext>
          </a:extLst>
        </cdr:cNvPr>
        <cdr:cNvSpPr txBox="1"/>
      </cdr:nvSpPr>
      <cdr:spPr>
        <a:xfrm xmlns:a="http://schemas.openxmlformats.org/drawingml/2006/main">
          <a:off x="3313995" y="685800"/>
          <a:ext cx="291429" cy="134873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Tight</a:t>
          </a:r>
          <a:r>
            <a:rPr lang="en-US" sz="1000" baseline="0"/>
            <a:t> surpise, tight FG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0846A-D316-4106-A1F3-7A638A84A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60972-8415-4E1E-A154-52DF0F008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0.26349</cdr:x>
      <cdr:y>0.0927</cdr:y>
    </cdr:from>
    <cdr:to>
      <cdr:x>0.97104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1012437" y="387204"/>
          <a:ext cx="2718699" cy="3121440"/>
          <a:chOff x="1009057" y="420710"/>
          <a:chExt cx="2723490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72517"/>
            <a:ext cx="435547" cy="1103793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009057" y="445906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341786" cy="124542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50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AB3D1-9524-4458-9C5E-2CB51D88D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232317</xdr:colOff>
      <xdr:row>1</xdr:row>
      <xdr:rowOff>34846</xdr:rowOff>
    </xdr:from>
    <xdr:to>
      <xdr:col>63</xdr:col>
      <xdr:colOff>429485</xdr:colOff>
      <xdr:row>31</xdr:row>
      <xdr:rowOff>75370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9D7DB1-CBED-48BF-949E-8F7074E56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0.24875</cdr:x>
      <cdr:y>0.09079</cdr:y>
    </cdr:from>
    <cdr:to>
      <cdr:x>0.83602</cdr:x>
      <cdr:y>0.83897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952184" y="430980"/>
          <a:ext cx="2247995" cy="3551606"/>
          <a:chOff x="1009057" y="412572"/>
          <a:chExt cx="2260495" cy="3183741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12572"/>
            <a:ext cx="496310" cy="1163737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Euro debt</a:t>
            </a:r>
            <a:r>
              <a:rPr lang="en-US" sz="1000" baseline="0"/>
              <a:t> crisis and </a:t>
            </a:r>
            <a:br>
              <a:rPr lang="en-US" sz="1000" baseline="0"/>
            </a:br>
            <a:r>
              <a:rPr lang="en-US" sz="1000" baseline="0"/>
              <a:t>ELB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009057" y="909606"/>
            <a:ext cx="340231" cy="10640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 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06329" y="429499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341786" cy="124542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059066" y="687303"/>
            <a:ext cx="210486" cy="1399868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 - Loose policies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470590" y="43325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423328" y="467235"/>
            <a:ext cx="336762" cy="172980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  <cdr:relSizeAnchor xmlns:cdr="http://schemas.openxmlformats.org/drawingml/2006/chartDrawing">
    <cdr:from>
      <cdr:x>0.85889</cdr:x>
      <cdr:y>0.0999</cdr:y>
    </cdr:from>
    <cdr:to>
      <cdr:x>0.86071</cdr:x>
      <cdr:y>0.84321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C43DEF69-B761-6DA8-8DD0-1153D409F76D}"/>
            </a:ext>
          </a:extLst>
        </cdr:cNvPr>
        <cdr:cNvCxnSpPr/>
      </cdr:nvCxnSpPr>
      <cdr:spPr>
        <a:xfrm xmlns:a="http://schemas.openxmlformats.org/drawingml/2006/main">
          <a:off x="3315277" y="418811"/>
          <a:ext cx="7025" cy="3116082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381553</xdr:colOff>
      <xdr:row>178</xdr:row>
      <xdr:rowOff>32923</xdr:rowOff>
    </xdr:from>
    <xdr:to>
      <xdr:col>29</xdr:col>
      <xdr:colOff>76752</xdr:colOff>
      <xdr:row>195</xdr:row>
      <xdr:rowOff>23398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9543C-55BE-4BF5-BA67-3D7B5DBAE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562169</xdr:colOff>
      <xdr:row>141</xdr:row>
      <xdr:rowOff>94344</xdr:rowOff>
    </xdr:from>
    <xdr:to>
      <xdr:col>27</xdr:col>
      <xdr:colOff>137106</xdr:colOff>
      <xdr:row>167</xdr:row>
      <xdr:rowOff>148368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681B4A-0DB9-42EC-8579-A3014EA10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137</xdr:row>
      <xdr:rowOff>0</xdr:rowOff>
    </xdr:from>
    <xdr:to>
      <xdr:col>44</xdr:col>
      <xdr:colOff>181072</xdr:colOff>
      <xdr:row>163</xdr:row>
      <xdr:rowOff>54023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30DEBC-8073-4669-8429-3FB4932F8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208</xdr:row>
      <xdr:rowOff>14286</xdr:rowOff>
    </xdr:from>
    <xdr:to>
      <xdr:col>20</xdr:col>
      <xdr:colOff>338137</xdr:colOff>
      <xdr:row>228</xdr:row>
      <xdr:rowOff>145350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FBBF87-B8CF-95AD-F568-056F22D7A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205</xdr:row>
      <xdr:rowOff>28575</xdr:rowOff>
    </xdr:from>
    <xdr:to>
      <xdr:col>32</xdr:col>
      <xdr:colOff>0</xdr:colOff>
      <xdr:row>225</xdr:row>
      <xdr:rowOff>159639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D5921-8A88-4B07-A272-479FBFC47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232</xdr:row>
      <xdr:rowOff>0</xdr:rowOff>
    </xdr:from>
    <xdr:to>
      <xdr:col>27</xdr:col>
      <xdr:colOff>548640</xdr:colOff>
      <xdr:row>252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D5CB2-F50B-482A-A182-694684892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352425</xdr:colOff>
      <xdr:row>226</xdr:row>
      <xdr:rowOff>57150</xdr:rowOff>
    </xdr:from>
    <xdr:to>
      <xdr:col>39</xdr:col>
      <xdr:colOff>523875</xdr:colOff>
      <xdr:row>245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87C768-D5C3-43EA-9935-A58CDE693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5F64D-08AE-4747-AA73-D03544D06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9474E8-3961-461D-87E3-600BDACC9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495861</xdr:colOff>
      <xdr:row>23</xdr:row>
      <xdr:rowOff>108323</xdr:rowOff>
    </xdr:from>
    <xdr:to>
      <xdr:col>52</xdr:col>
      <xdr:colOff>456266</xdr:colOff>
      <xdr:row>60</xdr:row>
      <xdr:rowOff>171823</xdr:rowOff>
    </xdr:to>
    <xdr:graphicFrame macro="">
      <xdr:nvGraphicFramePr>
        <xdr:cNvPr id="20" name="RstarChart_2008Q1">
          <a:extLst>
            <a:ext uri="{FF2B5EF4-FFF2-40B4-BE49-F238E27FC236}">
              <a16:creationId xmlns:a16="http://schemas.microsoft.com/office/drawing/2014/main" id="{9E53D298-1406-A30E-A54B-717F0ED06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0</xdr:colOff>
      <xdr:row>65</xdr:row>
      <xdr:rowOff>0</xdr:rowOff>
    </xdr:from>
    <xdr:to>
      <xdr:col>37</xdr:col>
      <xdr:colOff>295102</xdr:colOff>
      <xdr:row>91</xdr:row>
      <xdr:rowOff>167640</xdr:rowOff>
    </xdr:to>
    <xdr:graphicFrame macro="">
      <xdr:nvGraphicFramePr>
        <xdr:cNvPr id="2" name="RstarChart_2008Q1">
          <a:extLst>
            <a:ext uri="{FF2B5EF4-FFF2-40B4-BE49-F238E27FC236}">
              <a16:creationId xmlns:a16="http://schemas.microsoft.com/office/drawing/2014/main" id="{6623AF9F-2D89-4987-BEB9-464F9C787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A565D-7448-3649-AA1B-28A6AFD8D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DF4AE-CE15-B445-95C3-0A53FD978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802D9-B176-7D41-BCE5-983079B1A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A448425-54E7-4A61-8BF9-6C7BE608A18B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375A29-5FD2-46B7-8BF9-648A745B0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984502-FF0F-40B5-860C-5BCD80A3A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117231</xdr:colOff>
      <xdr:row>11</xdr:row>
      <xdr:rowOff>51288</xdr:rowOff>
    </xdr:from>
    <xdr:to>
      <xdr:col>64</xdr:col>
      <xdr:colOff>590257</xdr:colOff>
      <xdr:row>31</xdr:row>
      <xdr:rowOff>182352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8F595-4161-4461-8C6D-B817F5A82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179668</xdr:colOff>
      <xdr:row>35</xdr:row>
      <xdr:rowOff>116329</xdr:rowOff>
    </xdr:from>
    <xdr:to>
      <xdr:col>65</xdr:col>
      <xdr:colOff>292799</xdr:colOff>
      <xdr:row>56</xdr:row>
      <xdr:rowOff>62580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0A541-267E-412D-B559-DBD459684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0</xdr:colOff>
      <xdr:row>66</xdr:row>
      <xdr:rowOff>0</xdr:rowOff>
    </xdr:from>
    <xdr:to>
      <xdr:col>63</xdr:col>
      <xdr:colOff>524540</xdr:colOff>
      <xdr:row>86</xdr:row>
      <xdr:rowOff>127591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5BBA8E-2A1E-4E82-AB09-EA19AC2F4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68</xdr:col>
      <xdr:colOff>0</xdr:colOff>
      <xdr:row>37</xdr:row>
      <xdr:rowOff>0</xdr:rowOff>
    </xdr:from>
    <xdr:to>
      <xdr:col>74</xdr:col>
      <xdr:colOff>484844</xdr:colOff>
      <xdr:row>56</xdr:row>
      <xdr:rowOff>52631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2F0810-06C6-4E08-BED2-EE3C33B86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66</xdr:col>
      <xdr:colOff>257735</xdr:colOff>
      <xdr:row>9</xdr:row>
      <xdr:rowOff>22412</xdr:rowOff>
    </xdr:from>
    <xdr:to>
      <xdr:col>75</xdr:col>
      <xdr:colOff>398929</xdr:colOff>
      <xdr:row>28</xdr:row>
      <xdr:rowOff>60512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BA0C7B-50DB-4C1C-9668-99F78223F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208</xdr:row>
      <xdr:rowOff>14286</xdr:rowOff>
    </xdr:from>
    <xdr:to>
      <xdr:col>20</xdr:col>
      <xdr:colOff>338137</xdr:colOff>
      <xdr:row>228</xdr:row>
      <xdr:rowOff>145350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CFBC4-4804-4CD2-BCF4-E6CC7BB85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205</xdr:row>
      <xdr:rowOff>28575</xdr:rowOff>
    </xdr:from>
    <xdr:to>
      <xdr:col>32</xdr:col>
      <xdr:colOff>0</xdr:colOff>
      <xdr:row>225</xdr:row>
      <xdr:rowOff>159639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F3DF1D-7B5F-47F4-993C-13BFF9CDB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232</xdr:row>
      <xdr:rowOff>0</xdr:rowOff>
    </xdr:from>
    <xdr:to>
      <xdr:col>27</xdr:col>
      <xdr:colOff>548640</xdr:colOff>
      <xdr:row>252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D26B27-94BE-41A9-88B3-08836E863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229</xdr:row>
      <xdr:rowOff>0</xdr:rowOff>
    </xdr:from>
    <xdr:to>
      <xdr:col>39</xdr:col>
      <xdr:colOff>171450</xdr:colOff>
      <xdr:row>248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7C8022-AF45-4C84-A291-C9291C1B4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42</xdr:col>
      <xdr:colOff>0</xdr:colOff>
      <xdr:row>214</xdr:row>
      <xdr:rowOff>0</xdr:rowOff>
    </xdr:from>
    <xdr:ext cx="5474682" cy="3657917"/>
    <xdr:pic>
      <xdr:nvPicPr>
        <xdr:cNvPr id="6" name="Picture 5">
          <a:extLst>
            <a:ext uri="{FF2B5EF4-FFF2-40B4-BE49-F238E27FC236}">
              <a16:creationId xmlns:a16="http://schemas.microsoft.com/office/drawing/2014/main" id="{6BFB26F4-E7F3-4134-ACE9-227F8B45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803100" y="40767000"/>
          <a:ext cx="5474682" cy="3657917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143</xdr:row>
      <xdr:rowOff>9225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F7E68C-C248-3E46-AF1B-E4F6AE39CFB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81</xdr:col>
      <xdr:colOff>132782</xdr:colOff>
      <xdr:row>24</xdr:row>
      <xdr:rowOff>104401</xdr:rowOff>
    </xdr:from>
    <xdr:to>
      <xdr:col>91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304A6B-D0E5-864C-A5FA-7176D6316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182217</xdr:colOff>
      <xdr:row>6</xdr:row>
      <xdr:rowOff>0</xdr:rowOff>
    </xdr:from>
    <xdr:to>
      <xdr:col>66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8A523B-3B52-5F4E-BCA4-B453293F0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176645</xdr:colOff>
      <xdr:row>2</xdr:row>
      <xdr:rowOff>0</xdr:rowOff>
    </xdr:from>
    <xdr:to>
      <xdr:col>72</xdr:col>
      <xdr:colOff>392256</xdr:colOff>
      <xdr:row>39</xdr:row>
      <xdr:rowOff>126423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FB3C8B-558A-432D-BAD2-08E351F9B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9</xdr:row>
      <xdr:rowOff>0</xdr:rowOff>
    </xdr:from>
    <xdr:to>
      <xdr:col>42</xdr:col>
      <xdr:colOff>590550</xdr:colOff>
      <xdr:row>34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6A72B-6D34-4C08-9FFF-AD7F0F23E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95250</xdr:colOff>
      <xdr:row>46</xdr:row>
      <xdr:rowOff>0</xdr:rowOff>
    </xdr:from>
    <xdr:to>
      <xdr:col>46</xdr:col>
      <xdr:colOff>400050</xdr:colOff>
      <xdr:row>66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8AC02-A481-4B89-A7BD-1EE2A916F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381000</xdr:colOff>
      <xdr:row>43</xdr:row>
      <xdr:rowOff>0</xdr:rowOff>
    </xdr:from>
    <xdr:to>
      <xdr:col>32</xdr:col>
      <xdr:colOff>297180</xdr:colOff>
      <xdr:row>63</xdr:row>
      <xdr:rowOff>131064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D2552-A1F0-440D-970C-91A971E47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68</xdr:row>
      <xdr:rowOff>0</xdr:rowOff>
    </xdr:from>
    <xdr:to>
      <xdr:col>33</xdr:col>
      <xdr:colOff>524315</xdr:colOff>
      <xdr:row>88</xdr:row>
      <xdr:rowOff>131064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FBC780-385D-481D-A67A-B4385DC57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510571</xdr:colOff>
      <xdr:row>9</xdr:row>
      <xdr:rowOff>136470</xdr:rowOff>
    </xdr:from>
    <xdr:to>
      <xdr:col>20</xdr:col>
      <xdr:colOff>191319</xdr:colOff>
      <xdr:row>30</xdr:row>
      <xdr:rowOff>77034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1ADFF-13D0-4BE3-9FD6-3C82561DF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250BA9-30FC-4908-86D6-519785B6EF1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C22D8-DDCB-4D21-A9E8-F5BA7E158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BE5AA7-540E-4CFD-9DFA-67CFD6F9F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373155</xdr:colOff>
      <xdr:row>10</xdr:row>
      <xdr:rowOff>32497</xdr:rowOff>
    </xdr:from>
    <xdr:to>
      <xdr:col>55</xdr:col>
      <xdr:colOff>79561</xdr:colOff>
      <xdr:row>30</xdr:row>
      <xdr:rowOff>163561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AE10B-AEED-4A63-9608-D91BCFC31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6163</xdr:colOff>
      <xdr:row>31</xdr:row>
      <xdr:rowOff>9525</xdr:rowOff>
    </xdr:from>
    <xdr:to>
      <xdr:col>49</xdr:col>
      <xdr:colOff>581697</xdr:colOff>
      <xdr:row>51</xdr:row>
      <xdr:rowOff>40005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70B6EE-DD37-4AD2-8418-E14015852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0</xdr:colOff>
      <xdr:row>55</xdr:row>
      <xdr:rowOff>0</xdr:rowOff>
    </xdr:from>
    <xdr:to>
      <xdr:col>50</xdr:col>
      <xdr:colOff>575534</xdr:colOff>
      <xdr:row>75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9BE6E2-BB81-40FC-A419-F66CF3D30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571501</xdr:colOff>
      <xdr:row>80</xdr:row>
      <xdr:rowOff>123265</xdr:rowOff>
    </xdr:from>
    <xdr:to>
      <xdr:col>58</xdr:col>
      <xdr:colOff>553123</xdr:colOff>
      <xdr:row>100</xdr:row>
      <xdr:rowOff>153745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195A27-3F41-49D9-89E6-DE0BD2E6D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571501</xdr:colOff>
      <xdr:row>104</xdr:row>
      <xdr:rowOff>123265</xdr:rowOff>
    </xdr:from>
    <xdr:to>
      <xdr:col>58</xdr:col>
      <xdr:colOff>553123</xdr:colOff>
      <xdr:row>124</xdr:row>
      <xdr:rowOff>153745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78008A-4CCD-4EB0-92D0-38DCCD58E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0</xdr:colOff>
      <xdr:row>55</xdr:row>
      <xdr:rowOff>0</xdr:rowOff>
    </xdr:from>
    <xdr:to>
      <xdr:col>59</xdr:col>
      <xdr:colOff>575533</xdr:colOff>
      <xdr:row>75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29CC33-7853-427D-96E6-471D4B5EA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59</xdr:col>
      <xdr:colOff>89645</xdr:colOff>
      <xdr:row>29</xdr:row>
      <xdr:rowOff>56029</xdr:rowOff>
    </xdr:from>
    <xdr:to>
      <xdr:col>68</xdr:col>
      <xdr:colOff>230839</xdr:colOff>
      <xdr:row>48</xdr:row>
      <xdr:rowOff>94129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972DD2-F5D3-4F02-A448-76FE5B044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60</xdr:col>
      <xdr:colOff>168090</xdr:colOff>
      <xdr:row>53</xdr:row>
      <xdr:rowOff>179295</xdr:rowOff>
    </xdr:from>
    <xdr:to>
      <xdr:col>69</xdr:col>
      <xdr:colOff>331244</xdr:colOff>
      <xdr:row>72</xdr:row>
      <xdr:rowOff>188205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D05593-C377-44E3-82F1-A3DF838E0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61</xdr:col>
      <xdr:colOff>0</xdr:colOff>
      <xdr:row>76</xdr:row>
      <xdr:rowOff>0</xdr:rowOff>
    </xdr:from>
    <xdr:to>
      <xdr:col>70</xdr:col>
      <xdr:colOff>55964</xdr:colOff>
      <xdr:row>95</xdr:row>
      <xdr:rowOff>37083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6E384C-A265-4F76-87E4-DD3AD9D00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AB894-DAF2-4038-A2A5-AC754E431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0</xdr:colOff>
      <xdr:row>41</xdr:row>
      <xdr:rowOff>0</xdr:rowOff>
    </xdr:from>
    <xdr:to>
      <xdr:col>50</xdr:col>
      <xdr:colOff>548640</xdr:colOff>
      <xdr:row>61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96982-2C2C-4F86-AD28-2E3A20B1D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DD9962-0630-4E35-A439-982E14B9F101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5791F-CEB2-47D0-9032-BB83148DB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5BEA55-7C83-4867-A7F0-F9EB104A8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/Chart%20US.xlsx" TargetMode="External"/><Relationship Id="rId2" Type="http://schemas.openxmlformats.org/officeDocument/2006/relationships/externalLinkPath" Target="file:///C:\Mac\Home\Documents\GitHub\rstarBrookings2017\Main%20results\US\Chart%20US.xlsx" TargetMode="External"/><Relationship Id="rId1" Type="http://schemas.openxmlformats.org/officeDocument/2006/relationships/externalLinkPath" Target="/Mac/Home/Documents/GitHub/rstarBrookings2017/Main%20results/US/Chart%20U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/Update%20of%20Chart%20US.xlsx" TargetMode="External"/><Relationship Id="rId2" Type="http://schemas.openxmlformats.org/officeDocument/2006/relationships/externalLinkPath" Target="file:///C:\Mac\Home\Documents\GitHub\rstarBrookings2017\Main%20results\US\Update%20of%20Chart%20US.xlsx" TargetMode="External"/><Relationship Id="rId1" Type="http://schemas.openxmlformats.org/officeDocument/2006/relationships/externalLinkPath" Target="/Mac/Home/Documents/GitHub/rstarBrookings2017/Main%20results/US/Update%20of%20Chart%20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charts"/>
      <sheetName val="US_output_policy"/>
      <sheetName val="US_output_with_textbckup"/>
      <sheetName val="US_nominal_obs_with_text"/>
      <sheetName val="US_output_with_text_backup"/>
      <sheetName val="US_output_with_text_backup_1"/>
      <sheetName val="US_core_obs_with_textbckup"/>
      <sheetName val="US_core_obs_with_text_backup"/>
      <sheetName val="US_core_obs"/>
      <sheetName val="US_core_with_text"/>
      <sheetName val="US_output_with_text"/>
      <sheetName val="US_raw_policy_shocks_with_text"/>
      <sheetName val="Output gap"/>
      <sheetName val="Raw_Policy_Shocks"/>
      <sheetName val="YC Chart - Policy rate"/>
      <sheetName val="Chart 2 - Real rate gaps"/>
      <sheetName val="Chart 3 - rstar"/>
      <sheetName val="US_5yExpectedAveRealRateGap"/>
      <sheetName val="US_5yFWDRealRateGap"/>
      <sheetName val="US_RealRateGap"/>
      <sheetName val="Decomposition"/>
      <sheetName val="DSGE HVD wFG_new"/>
      <sheetName val="DSGE HVD wFG"/>
      <sheetName val="DSGE HVD woFG"/>
      <sheetName val="US_output_withoutFG"/>
      <sheetName val="US_inflation"/>
      <sheetName val="US_policy_rarte_vs_shadow_rate"/>
      <sheetName val="wFG_rstar_shock_decomposition"/>
      <sheetName val="HLW - 2025Q2"/>
      <sheetName val="LM_RealRate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NatR_woFG"/>
      <sheetName val="hist_Forward5YearRealR_wo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G2" t="str">
            <v>Policy rate (%, apr)</v>
          </cell>
          <cell r="H2" t="str">
            <v>Real rate gap - with FG (lhs)</v>
          </cell>
        </row>
        <row r="3">
          <cell r="A3">
            <v>17258</v>
          </cell>
        </row>
        <row r="4">
          <cell r="A4">
            <v>17349</v>
          </cell>
          <cell r="H4"/>
        </row>
        <row r="5">
          <cell r="A5">
            <v>17441</v>
          </cell>
          <cell r="H5"/>
        </row>
        <row r="6">
          <cell r="A6">
            <v>17533</v>
          </cell>
          <cell r="H6"/>
        </row>
        <row r="7">
          <cell r="A7">
            <v>17624</v>
          </cell>
          <cell r="H7"/>
        </row>
        <row r="8">
          <cell r="A8">
            <v>17715</v>
          </cell>
          <cell r="H8"/>
        </row>
        <row r="9">
          <cell r="A9">
            <v>17807</v>
          </cell>
          <cell r="H9"/>
        </row>
        <row r="10">
          <cell r="A10">
            <v>17899</v>
          </cell>
          <cell r="H10"/>
        </row>
        <row r="11">
          <cell r="A11">
            <v>17989</v>
          </cell>
          <cell r="H11"/>
        </row>
        <row r="12">
          <cell r="A12">
            <v>18080</v>
          </cell>
          <cell r="H12"/>
        </row>
        <row r="13">
          <cell r="A13">
            <v>18172</v>
          </cell>
          <cell r="H13"/>
        </row>
        <row r="14">
          <cell r="A14">
            <v>18264</v>
          </cell>
          <cell r="H14"/>
        </row>
        <row r="15">
          <cell r="A15">
            <v>18354</v>
          </cell>
          <cell r="H15"/>
        </row>
        <row r="16">
          <cell r="A16">
            <v>18445</v>
          </cell>
          <cell r="H16"/>
        </row>
        <row r="17">
          <cell r="A17">
            <v>18537</v>
          </cell>
          <cell r="H17"/>
        </row>
        <row r="18">
          <cell r="A18">
            <v>18629</v>
          </cell>
          <cell r="H18"/>
        </row>
        <row r="19">
          <cell r="A19">
            <v>18719</v>
          </cell>
          <cell r="H19"/>
        </row>
        <row r="20">
          <cell r="A20">
            <v>18810</v>
          </cell>
          <cell r="H20"/>
        </row>
        <row r="21">
          <cell r="A21">
            <v>18902</v>
          </cell>
          <cell r="H21"/>
        </row>
        <row r="22">
          <cell r="A22">
            <v>18994</v>
          </cell>
          <cell r="H22"/>
        </row>
        <row r="23">
          <cell r="A23">
            <v>19085</v>
          </cell>
          <cell r="H23"/>
        </row>
        <row r="24">
          <cell r="A24">
            <v>19176</v>
          </cell>
          <cell r="H24"/>
        </row>
        <row r="25">
          <cell r="A25">
            <v>19268</v>
          </cell>
          <cell r="H25"/>
        </row>
        <row r="26">
          <cell r="A26">
            <v>19360</v>
          </cell>
          <cell r="H26"/>
        </row>
        <row r="27">
          <cell r="A27">
            <v>19450</v>
          </cell>
          <cell r="H27"/>
        </row>
        <row r="28">
          <cell r="A28">
            <v>19541</v>
          </cell>
          <cell r="H28"/>
        </row>
        <row r="29">
          <cell r="A29">
            <v>19633</v>
          </cell>
          <cell r="H29"/>
        </row>
        <row r="30">
          <cell r="A30">
            <v>19725</v>
          </cell>
          <cell r="H30"/>
        </row>
        <row r="31">
          <cell r="A31">
            <v>19815</v>
          </cell>
          <cell r="H31"/>
        </row>
        <row r="32">
          <cell r="A32">
            <v>19906</v>
          </cell>
          <cell r="H32"/>
        </row>
        <row r="33">
          <cell r="A33">
            <v>19998</v>
          </cell>
          <cell r="H33"/>
        </row>
        <row r="34">
          <cell r="A34">
            <v>20090</v>
          </cell>
          <cell r="H34"/>
        </row>
        <row r="35">
          <cell r="A35">
            <v>20180</v>
          </cell>
          <cell r="H35"/>
        </row>
        <row r="36">
          <cell r="A36">
            <v>20271</v>
          </cell>
          <cell r="H36"/>
        </row>
        <row r="37">
          <cell r="A37">
            <v>20363</v>
          </cell>
          <cell r="H37"/>
        </row>
        <row r="38">
          <cell r="A38">
            <v>20455</v>
          </cell>
          <cell r="H38"/>
        </row>
        <row r="39">
          <cell r="A39">
            <v>20546</v>
          </cell>
          <cell r="H39"/>
        </row>
        <row r="40">
          <cell r="A40">
            <v>20637</v>
          </cell>
          <cell r="H40"/>
        </row>
        <row r="41">
          <cell r="A41">
            <v>20729</v>
          </cell>
          <cell r="H41"/>
        </row>
        <row r="42">
          <cell r="A42">
            <v>20821</v>
          </cell>
          <cell r="H42"/>
        </row>
        <row r="43">
          <cell r="A43">
            <v>20911</v>
          </cell>
          <cell r="H43"/>
        </row>
        <row r="44">
          <cell r="A44">
            <v>21002</v>
          </cell>
          <cell r="H44"/>
        </row>
        <row r="45">
          <cell r="A45">
            <v>21094</v>
          </cell>
          <cell r="H45"/>
        </row>
        <row r="46">
          <cell r="A46">
            <v>21186</v>
          </cell>
          <cell r="H46"/>
        </row>
        <row r="47">
          <cell r="A47">
            <v>21276</v>
          </cell>
          <cell r="H47"/>
        </row>
        <row r="48">
          <cell r="A48">
            <v>21367</v>
          </cell>
          <cell r="H48"/>
        </row>
        <row r="49">
          <cell r="A49">
            <v>21459</v>
          </cell>
          <cell r="H49"/>
        </row>
        <row r="50">
          <cell r="A50">
            <v>21551</v>
          </cell>
          <cell r="H50"/>
        </row>
        <row r="51">
          <cell r="A51">
            <v>21641</v>
          </cell>
          <cell r="H51"/>
        </row>
        <row r="52">
          <cell r="A52">
            <v>21732</v>
          </cell>
          <cell r="H52"/>
        </row>
        <row r="53">
          <cell r="A53">
            <v>21824</v>
          </cell>
          <cell r="G53">
            <v>3.57</v>
          </cell>
          <cell r="H53"/>
        </row>
        <row r="54">
          <cell r="A54">
            <v>21916</v>
          </cell>
          <cell r="G54">
            <v>3.99</v>
          </cell>
        </row>
        <row r="55">
          <cell r="A55">
            <v>22007</v>
          </cell>
          <cell r="G55">
            <v>3.93</v>
          </cell>
          <cell r="H55">
            <v>0.98414473335785013</v>
          </cell>
        </row>
        <row r="56">
          <cell r="A56">
            <v>22098</v>
          </cell>
          <cell r="G56">
            <v>3.7</v>
          </cell>
          <cell r="H56">
            <v>-2.1797772542855105</v>
          </cell>
        </row>
        <row r="57">
          <cell r="A57">
            <v>22190</v>
          </cell>
          <cell r="G57">
            <v>2.94</v>
          </cell>
          <cell r="H57">
            <v>1.468384795688729</v>
          </cell>
        </row>
        <row r="58">
          <cell r="A58">
            <v>22282</v>
          </cell>
          <cell r="G58">
            <v>2.2999999999999998</v>
          </cell>
          <cell r="H58">
            <v>1.193238087921868</v>
          </cell>
        </row>
        <row r="59">
          <cell r="A59">
            <v>22372</v>
          </cell>
          <cell r="G59">
            <v>1.99</v>
          </cell>
          <cell r="H59">
            <v>2.1195851297584398</v>
          </cell>
        </row>
        <row r="60">
          <cell r="A60">
            <v>22463</v>
          </cell>
          <cell r="G60">
            <v>1.73</v>
          </cell>
          <cell r="H60">
            <v>2.3952092964565388</v>
          </cell>
        </row>
        <row r="61">
          <cell r="A61">
            <v>22555</v>
          </cell>
          <cell r="G61">
            <v>1.68</v>
          </cell>
          <cell r="H61">
            <v>1.710292573759562</v>
          </cell>
        </row>
        <row r="62">
          <cell r="A62">
            <v>22647</v>
          </cell>
          <cell r="G62">
            <v>2.4</v>
          </cell>
          <cell r="H62">
            <v>-0.93240227340706294</v>
          </cell>
        </row>
        <row r="63">
          <cell r="A63">
            <v>22737</v>
          </cell>
          <cell r="G63">
            <v>2.46</v>
          </cell>
          <cell r="H63">
            <v>-0.11940061218412001</v>
          </cell>
        </row>
        <row r="64">
          <cell r="A64">
            <v>22828</v>
          </cell>
          <cell r="G64">
            <v>2.61</v>
          </cell>
          <cell r="H64">
            <v>-0.89514751608234611</v>
          </cell>
        </row>
        <row r="65">
          <cell r="A65">
            <v>22920</v>
          </cell>
          <cell r="G65">
            <v>2.85</v>
          </cell>
          <cell r="H65">
            <v>0.482199797799017</v>
          </cell>
        </row>
        <row r="66">
          <cell r="A66">
            <v>23012</v>
          </cell>
          <cell r="G66">
            <v>2.92</v>
          </cell>
          <cell r="H66">
            <v>0.22471560753106012</v>
          </cell>
        </row>
        <row r="67">
          <cell r="A67">
            <v>23102</v>
          </cell>
          <cell r="G67">
            <v>2.97</v>
          </cell>
          <cell r="H67">
            <v>0.36163635484777712</v>
          </cell>
        </row>
        <row r="68">
          <cell r="A68">
            <v>23193</v>
          </cell>
          <cell r="G68">
            <v>2.96</v>
          </cell>
          <cell r="H68">
            <v>-0.15799689942895001</v>
          </cell>
        </row>
        <row r="69">
          <cell r="A69">
            <v>23285</v>
          </cell>
          <cell r="G69">
            <v>3.33</v>
          </cell>
          <cell r="H69">
            <v>-0.42785808261622016</v>
          </cell>
        </row>
        <row r="70">
          <cell r="A70">
            <v>23377</v>
          </cell>
          <cell r="G70">
            <v>3.45</v>
          </cell>
          <cell r="H70">
            <v>-0.14715322276986997</v>
          </cell>
        </row>
        <row r="71">
          <cell r="A71">
            <v>23468</v>
          </cell>
          <cell r="G71">
            <v>3.46</v>
          </cell>
          <cell r="H71">
            <v>-1.7778847719468203</v>
          </cell>
        </row>
        <row r="72">
          <cell r="A72">
            <v>23559</v>
          </cell>
          <cell r="G72">
            <v>3.49</v>
          </cell>
          <cell r="H72">
            <v>-3.6465354068123603</v>
          </cell>
        </row>
        <row r="73">
          <cell r="A73">
            <v>23651</v>
          </cell>
          <cell r="G73">
            <v>3.46</v>
          </cell>
          <cell r="H73">
            <v>0.47667956425771996</v>
          </cell>
        </row>
        <row r="74">
          <cell r="A74">
            <v>23743</v>
          </cell>
          <cell r="G74">
            <v>3.58</v>
          </cell>
          <cell r="H74">
            <v>0.77878228428613006</v>
          </cell>
        </row>
        <row r="75">
          <cell r="A75">
            <v>23833</v>
          </cell>
          <cell r="G75">
            <v>3.98</v>
          </cell>
          <cell r="H75">
            <v>-0.86563229914751005</v>
          </cell>
        </row>
        <row r="76">
          <cell r="A76">
            <v>23924</v>
          </cell>
          <cell r="G76">
            <v>4.08</v>
          </cell>
          <cell r="H76">
            <v>-0.72063711678294018</v>
          </cell>
        </row>
        <row r="77">
          <cell r="A77">
            <v>24016</v>
          </cell>
          <cell r="G77">
            <v>4.08</v>
          </cell>
          <cell r="H77">
            <v>0.3722227399095801</v>
          </cell>
        </row>
        <row r="78">
          <cell r="A78">
            <v>24108</v>
          </cell>
          <cell r="G78">
            <v>4.17</v>
          </cell>
          <cell r="H78">
            <v>8.9912897125139946E-2</v>
          </cell>
        </row>
        <row r="79">
          <cell r="A79">
            <v>24198</v>
          </cell>
          <cell r="G79">
            <v>4.5599999999999996</v>
          </cell>
          <cell r="H79">
            <v>0.44033004928990005</v>
          </cell>
        </row>
        <row r="80">
          <cell r="A80">
            <v>24289</v>
          </cell>
          <cell r="G80">
            <v>4.91</v>
          </cell>
          <cell r="H80">
            <v>-0.32810694127411999</v>
          </cell>
        </row>
        <row r="81">
          <cell r="A81">
            <v>24381</v>
          </cell>
          <cell r="G81">
            <v>5.41</v>
          </cell>
          <cell r="H81">
            <v>-1.6233743187093599</v>
          </cell>
        </row>
        <row r="82">
          <cell r="A82">
            <v>24473</v>
          </cell>
          <cell r="G82">
            <v>5.56</v>
          </cell>
          <cell r="H82">
            <v>-2.2901335934570599</v>
          </cell>
        </row>
        <row r="83">
          <cell r="A83">
            <v>24563</v>
          </cell>
          <cell r="G83">
            <v>4.82</v>
          </cell>
          <cell r="H83">
            <v>1.889472523492145</v>
          </cell>
        </row>
        <row r="84">
          <cell r="A84">
            <v>24654</v>
          </cell>
          <cell r="G84">
            <v>3.99</v>
          </cell>
          <cell r="H84">
            <v>1.5630713730897809</v>
          </cell>
        </row>
        <row r="85">
          <cell r="A85">
            <v>24746</v>
          </cell>
          <cell r="G85">
            <v>3.89</v>
          </cell>
          <cell r="H85">
            <v>-0.56687469445414596</v>
          </cell>
        </row>
        <row r="86">
          <cell r="A86">
            <v>24838</v>
          </cell>
          <cell r="G86">
            <v>4.17</v>
          </cell>
          <cell r="H86">
            <v>-0.31556641266184299</v>
          </cell>
        </row>
        <row r="87">
          <cell r="A87">
            <v>24929</v>
          </cell>
          <cell r="G87">
            <v>4.79</v>
          </cell>
          <cell r="H87">
            <v>0.60662682307437699</v>
          </cell>
        </row>
        <row r="88">
          <cell r="A88">
            <v>25020</v>
          </cell>
          <cell r="G88">
            <v>5.98</v>
          </cell>
          <cell r="H88">
            <v>-2.4787626831008405</v>
          </cell>
        </row>
        <row r="89">
          <cell r="A89">
            <v>25112</v>
          </cell>
          <cell r="G89">
            <v>5.95</v>
          </cell>
          <cell r="H89">
            <v>-1.2172338415373898</v>
          </cell>
        </row>
        <row r="90">
          <cell r="A90">
            <v>25204</v>
          </cell>
          <cell r="G90">
            <v>5.92</v>
          </cell>
          <cell r="H90">
            <v>0.84860673985759094</v>
          </cell>
        </row>
        <row r="91">
          <cell r="A91">
            <v>25294</v>
          </cell>
          <cell r="G91">
            <v>6.57</v>
          </cell>
          <cell r="H91">
            <v>-2.0264245911517196</v>
          </cell>
        </row>
        <row r="92">
          <cell r="A92">
            <v>25385</v>
          </cell>
          <cell r="G92">
            <v>8.33</v>
          </cell>
          <cell r="H92">
            <v>-3.7046930276223797</v>
          </cell>
        </row>
        <row r="93">
          <cell r="A93">
            <v>25477</v>
          </cell>
          <cell r="G93">
            <v>8.98</v>
          </cell>
          <cell r="H93">
            <v>-3.1066103205504998</v>
          </cell>
        </row>
        <row r="94">
          <cell r="A94">
            <v>25569</v>
          </cell>
          <cell r="G94">
            <v>8.94</v>
          </cell>
          <cell r="H94">
            <v>-5.1834509248519698</v>
          </cell>
        </row>
        <row r="95">
          <cell r="A95">
            <v>25659</v>
          </cell>
          <cell r="G95">
            <v>8.56</v>
          </cell>
          <cell r="H95">
            <v>-2.7508326695602703</v>
          </cell>
        </row>
        <row r="96">
          <cell r="A96">
            <v>25750</v>
          </cell>
          <cell r="G96">
            <v>7.88</v>
          </cell>
          <cell r="H96">
            <v>1.0372342659121401</v>
          </cell>
        </row>
        <row r="97">
          <cell r="A97">
            <v>25842</v>
          </cell>
          <cell r="G97">
            <v>6.71</v>
          </cell>
          <cell r="H97">
            <v>1.4525302940525118</v>
          </cell>
        </row>
        <row r="98">
          <cell r="A98">
            <v>25934</v>
          </cell>
          <cell r="G98">
            <v>5.57</v>
          </cell>
          <cell r="H98">
            <v>1.910138110324695</v>
          </cell>
        </row>
        <row r="99">
          <cell r="A99">
            <v>26024</v>
          </cell>
          <cell r="G99">
            <v>3.86</v>
          </cell>
          <cell r="H99">
            <v>4.1065231671390512</v>
          </cell>
        </row>
        <row r="100">
          <cell r="A100">
            <v>26115</v>
          </cell>
          <cell r="G100">
            <v>4.57</v>
          </cell>
          <cell r="H100">
            <v>2.4652834134829229</v>
          </cell>
        </row>
        <row r="101">
          <cell r="A101">
            <v>26207</v>
          </cell>
          <cell r="G101">
            <v>5.48</v>
          </cell>
          <cell r="H101">
            <v>1.4074272950954261</v>
          </cell>
        </row>
        <row r="102">
          <cell r="A102">
            <v>26299</v>
          </cell>
          <cell r="G102">
            <v>4.75</v>
          </cell>
          <cell r="H102">
            <v>9.148722908007989E-2</v>
          </cell>
        </row>
        <row r="103">
          <cell r="A103">
            <v>26390</v>
          </cell>
          <cell r="G103">
            <v>3.55</v>
          </cell>
          <cell r="H103">
            <v>0.43895531668617704</v>
          </cell>
        </row>
        <row r="104">
          <cell r="A104">
            <v>26481</v>
          </cell>
          <cell r="G104">
            <v>4.3</v>
          </cell>
          <cell r="H104">
            <v>-0.21473409051547998</v>
          </cell>
        </row>
        <row r="105">
          <cell r="A105">
            <v>26573</v>
          </cell>
          <cell r="G105">
            <v>4.74</v>
          </cell>
          <cell r="H105">
            <v>1.2480661422299872</v>
          </cell>
        </row>
        <row r="106">
          <cell r="A106">
            <v>26665</v>
          </cell>
          <cell r="G106">
            <v>5.15</v>
          </cell>
          <cell r="H106">
            <v>1.2240530421200231</v>
          </cell>
        </row>
        <row r="107">
          <cell r="A107">
            <v>26755</v>
          </cell>
          <cell r="G107">
            <v>6.54</v>
          </cell>
          <cell r="H107">
            <v>0.17938966216220997</v>
          </cell>
        </row>
        <row r="108">
          <cell r="A108">
            <v>26846</v>
          </cell>
          <cell r="G108">
            <v>7.82</v>
          </cell>
          <cell r="H108">
            <v>-1.7279990506786698</v>
          </cell>
        </row>
        <row r="109">
          <cell r="A109">
            <v>26938</v>
          </cell>
          <cell r="G109">
            <v>10.56</v>
          </cell>
          <cell r="H109">
            <v>-3.5849941803687306</v>
          </cell>
        </row>
        <row r="110">
          <cell r="A110">
            <v>27030</v>
          </cell>
          <cell r="G110">
            <v>10</v>
          </cell>
          <cell r="H110">
            <v>-3.5749425523261502</v>
          </cell>
        </row>
        <row r="111">
          <cell r="A111">
            <v>27120</v>
          </cell>
          <cell r="G111">
            <v>9.33</v>
          </cell>
          <cell r="H111">
            <v>-2.7170000062240103</v>
          </cell>
        </row>
        <row r="112">
          <cell r="A112">
            <v>27211</v>
          </cell>
          <cell r="G112">
            <v>11.25</v>
          </cell>
          <cell r="H112">
            <v>-3.8093930088335997</v>
          </cell>
        </row>
        <row r="113">
          <cell r="A113">
            <v>27303</v>
          </cell>
          <cell r="G113">
            <v>12.1</v>
          </cell>
          <cell r="H113">
            <v>-4.6354319743313104</v>
          </cell>
        </row>
        <row r="114">
          <cell r="A114">
            <v>27395</v>
          </cell>
          <cell r="G114">
            <v>9.34</v>
          </cell>
          <cell r="H114">
            <v>2.3608444143551637</v>
          </cell>
        </row>
        <row r="115">
          <cell r="A115">
            <v>27485</v>
          </cell>
          <cell r="G115">
            <v>6.31</v>
          </cell>
          <cell r="H115">
            <v>6.0173865661025099</v>
          </cell>
        </row>
        <row r="116">
          <cell r="A116">
            <v>27576</v>
          </cell>
          <cell r="G116">
            <v>5.42</v>
          </cell>
          <cell r="H116">
            <v>5.0363778247585493</v>
          </cell>
        </row>
        <row r="117">
          <cell r="A117">
            <v>27668</v>
          </cell>
          <cell r="G117">
            <v>6.16</v>
          </cell>
          <cell r="H117">
            <v>2.2825796852181268</v>
          </cell>
        </row>
        <row r="118">
          <cell r="A118">
            <v>27760</v>
          </cell>
          <cell r="G118">
            <v>5.41</v>
          </cell>
          <cell r="H118">
            <v>3.2119860111006844</v>
          </cell>
        </row>
        <row r="119">
          <cell r="A119">
            <v>27851</v>
          </cell>
          <cell r="G119">
            <v>4.83</v>
          </cell>
          <cell r="H119">
            <v>1.2153955706889221</v>
          </cell>
        </row>
        <row r="120">
          <cell r="A120">
            <v>27942</v>
          </cell>
          <cell r="G120">
            <v>5.2</v>
          </cell>
          <cell r="H120">
            <v>2.4552468162739243</v>
          </cell>
        </row>
        <row r="121">
          <cell r="A121">
            <v>28034</v>
          </cell>
          <cell r="G121">
            <v>5.28</v>
          </cell>
          <cell r="H121">
            <v>1.284273510030165</v>
          </cell>
        </row>
        <row r="122">
          <cell r="A122">
            <v>28126</v>
          </cell>
          <cell r="G122">
            <v>4.87</v>
          </cell>
          <cell r="H122">
            <v>4.4287462596343996</v>
          </cell>
        </row>
        <row r="123">
          <cell r="A123">
            <v>28216</v>
          </cell>
          <cell r="G123">
            <v>4.66</v>
          </cell>
          <cell r="H123">
            <v>3.8339751227663803</v>
          </cell>
        </row>
        <row r="124">
          <cell r="A124">
            <v>28307</v>
          </cell>
          <cell r="G124">
            <v>5.16</v>
          </cell>
          <cell r="H124">
            <v>1.1537742104370237</v>
          </cell>
        </row>
        <row r="125">
          <cell r="A125">
            <v>28399</v>
          </cell>
          <cell r="G125">
            <v>5.82</v>
          </cell>
          <cell r="H125">
            <v>1.873421250408192</v>
          </cell>
        </row>
        <row r="126">
          <cell r="A126">
            <v>28491</v>
          </cell>
          <cell r="G126">
            <v>6.51</v>
          </cell>
          <cell r="H126">
            <v>-0.51743151446334457</v>
          </cell>
        </row>
        <row r="127">
          <cell r="A127">
            <v>28581</v>
          </cell>
          <cell r="G127">
            <v>6.76</v>
          </cell>
          <cell r="H127">
            <v>1.8086997829108831</v>
          </cell>
        </row>
        <row r="128">
          <cell r="A128">
            <v>28672</v>
          </cell>
          <cell r="G128">
            <v>7.28</v>
          </cell>
          <cell r="H128">
            <v>-0.28173859180738203</v>
          </cell>
        </row>
        <row r="129">
          <cell r="A129">
            <v>28764</v>
          </cell>
          <cell r="G129">
            <v>8.09</v>
          </cell>
          <cell r="H129">
            <v>1.5616890337792713</v>
          </cell>
        </row>
        <row r="130">
          <cell r="A130">
            <v>28856</v>
          </cell>
          <cell r="G130">
            <v>9.58</v>
          </cell>
          <cell r="H130">
            <v>-0.37363224037524034</v>
          </cell>
        </row>
        <row r="131">
          <cell r="A131">
            <v>28946</v>
          </cell>
          <cell r="G131">
            <v>10.07</v>
          </cell>
          <cell r="H131">
            <v>-1.2631999661233597</v>
          </cell>
        </row>
        <row r="132">
          <cell r="A132">
            <v>29037</v>
          </cell>
          <cell r="G132">
            <v>10.18</v>
          </cell>
          <cell r="H132">
            <v>0.55965829862079008</v>
          </cell>
        </row>
        <row r="133">
          <cell r="A133">
            <v>29129</v>
          </cell>
          <cell r="G133">
            <v>10.94</v>
          </cell>
          <cell r="H133">
            <v>-2.3561686908513799</v>
          </cell>
        </row>
        <row r="134">
          <cell r="A134">
            <v>29221</v>
          </cell>
          <cell r="G134">
            <v>13.58</v>
          </cell>
          <cell r="H134">
            <v>-4.3278299293838298</v>
          </cell>
        </row>
        <row r="135">
          <cell r="A135">
            <v>29312</v>
          </cell>
          <cell r="G135">
            <v>15.07</v>
          </cell>
          <cell r="H135">
            <v>-2.6124878109862406</v>
          </cell>
        </row>
        <row r="136">
          <cell r="A136">
            <v>29403</v>
          </cell>
          <cell r="G136">
            <v>12.67</v>
          </cell>
          <cell r="H136">
            <v>2.5307476928747801</v>
          </cell>
        </row>
        <row r="137">
          <cell r="A137">
            <v>29495</v>
          </cell>
          <cell r="G137">
            <v>9.82</v>
          </cell>
          <cell r="H137">
            <v>3.0437681712478044</v>
          </cell>
        </row>
        <row r="138">
          <cell r="A138">
            <v>29587</v>
          </cell>
          <cell r="G138">
            <v>15.85</v>
          </cell>
          <cell r="H138">
            <v>-4.7573405917734792</v>
          </cell>
        </row>
        <row r="139">
          <cell r="A139">
            <v>29677</v>
          </cell>
          <cell r="G139">
            <v>16.600000000000001</v>
          </cell>
          <cell r="H139">
            <v>-2.6975646714617305</v>
          </cell>
        </row>
        <row r="140">
          <cell r="A140">
            <v>29768</v>
          </cell>
          <cell r="G140">
            <v>17.79</v>
          </cell>
          <cell r="H140">
            <v>-3.3839179176497289</v>
          </cell>
        </row>
        <row r="141">
          <cell r="A141">
            <v>29860</v>
          </cell>
          <cell r="G141">
            <v>17.59</v>
          </cell>
          <cell r="H141">
            <v>1.4989722376464805</v>
          </cell>
        </row>
        <row r="142">
          <cell r="A142">
            <v>29952</v>
          </cell>
          <cell r="G142">
            <v>13.59</v>
          </cell>
          <cell r="H142">
            <v>4.8158602300541</v>
          </cell>
        </row>
        <row r="143">
          <cell r="A143">
            <v>30042</v>
          </cell>
          <cell r="G143">
            <v>14.21</v>
          </cell>
          <cell r="H143">
            <v>2.2838374948992808</v>
          </cell>
        </row>
        <row r="144">
          <cell r="A144">
            <v>30133</v>
          </cell>
          <cell r="G144">
            <v>14.51</v>
          </cell>
          <cell r="H144">
            <v>0.68107691173243978</v>
          </cell>
        </row>
        <row r="145">
          <cell r="A145">
            <v>30225</v>
          </cell>
          <cell r="G145">
            <v>11.01</v>
          </cell>
          <cell r="H145">
            <v>1.9708770791925398</v>
          </cell>
        </row>
        <row r="146">
          <cell r="A146">
            <v>30317</v>
          </cell>
          <cell r="G146">
            <v>9.2799999999999994</v>
          </cell>
          <cell r="H146">
            <v>4.6888329198896033</v>
          </cell>
        </row>
        <row r="147">
          <cell r="A147">
            <v>30407</v>
          </cell>
          <cell r="G147">
            <v>8.66</v>
          </cell>
          <cell r="H147">
            <v>5.3785944824408602</v>
          </cell>
        </row>
        <row r="148">
          <cell r="A148">
            <v>30498</v>
          </cell>
          <cell r="G148">
            <v>8.8000000000000007</v>
          </cell>
          <cell r="H148">
            <v>2.2281196458505197</v>
          </cell>
        </row>
        <row r="149">
          <cell r="A149">
            <v>30590</v>
          </cell>
          <cell r="G149">
            <v>9.4600000000000009</v>
          </cell>
          <cell r="H149">
            <v>0.53943043464956997</v>
          </cell>
        </row>
        <row r="150">
          <cell r="A150">
            <v>30682</v>
          </cell>
          <cell r="G150">
            <v>9.43</v>
          </cell>
          <cell r="H150">
            <v>1.50696213120982</v>
          </cell>
        </row>
        <row r="151">
          <cell r="A151">
            <v>30773</v>
          </cell>
          <cell r="G151">
            <v>9.69</v>
          </cell>
          <cell r="H151">
            <v>1.1144199677714197</v>
          </cell>
        </row>
        <row r="152">
          <cell r="A152">
            <v>30864</v>
          </cell>
          <cell r="G152">
            <v>10.55</v>
          </cell>
          <cell r="H152">
            <v>0.53093984760159962</v>
          </cell>
        </row>
        <row r="153">
          <cell r="A153">
            <v>30956</v>
          </cell>
          <cell r="G153">
            <v>11.39</v>
          </cell>
          <cell r="H153">
            <v>1.2632909453736199</v>
          </cell>
        </row>
        <row r="154">
          <cell r="A154">
            <v>31048</v>
          </cell>
          <cell r="G154">
            <v>9.26</v>
          </cell>
          <cell r="H154">
            <v>2.9389691533642299</v>
          </cell>
        </row>
        <row r="155">
          <cell r="A155">
            <v>31138</v>
          </cell>
          <cell r="G155">
            <v>8.48</v>
          </cell>
          <cell r="H155">
            <v>1.9368601602989099</v>
          </cell>
        </row>
        <row r="156">
          <cell r="A156">
            <v>31229</v>
          </cell>
          <cell r="G156">
            <v>7.92</v>
          </cell>
          <cell r="H156">
            <v>3.1595931895403799</v>
          </cell>
        </row>
        <row r="157">
          <cell r="A157">
            <v>31321</v>
          </cell>
          <cell r="G157">
            <v>7.9</v>
          </cell>
          <cell r="H157">
            <v>2.2468193373919099</v>
          </cell>
        </row>
        <row r="158">
          <cell r="A158">
            <v>31413</v>
          </cell>
          <cell r="G158">
            <v>8.1</v>
          </cell>
          <cell r="H158">
            <v>1.7655195715049401</v>
          </cell>
        </row>
        <row r="159">
          <cell r="A159">
            <v>31503</v>
          </cell>
          <cell r="G159">
            <v>7.83</v>
          </cell>
          <cell r="H159">
            <v>-0.73161596291687037</v>
          </cell>
        </row>
        <row r="160">
          <cell r="A160">
            <v>31594</v>
          </cell>
          <cell r="G160">
            <v>6.92</v>
          </cell>
          <cell r="H160">
            <v>1.87264153437304</v>
          </cell>
        </row>
        <row r="161">
          <cell r="A161">
            <v>31686</v>
          </cell>
          <cell r="G161">
            <v>6.21</v>
          </cell>
          <cell r="H161">
            <v>-0.8321059219258804</v>
          </cell>
        </row>
        <row r="162">
          <cell r="A162">
            <v>31778</v>
          </cell>
          <cell r="G162">
            <v>6.27</v>
          </cell>
          <cell r="H162">
            <v>0.15163317983508007</v>
          </cell>
        </row>
        <row r="163">
          <cell r="A163">
            <v>31868</v>
          </cell>
          <cell r="G163">
            <v>6.22</v>
          </cell>
          <cell r="H163">
            <v>-2.5324868072413498</v>
          </cell>
        </row>
        <row r="164">
          <cell r="A164">
            <v>31959</v>
          </cell>
          <cell r="G164">
            <v>6.65</v>
          </cell>
          <cell r="H164">
            <v>-1.7914534100077697</v>
          </cell>
        </row>
        <row r="165">
          <cell r="A165">
            <v>32051</v>
          </cell>
          <cell r="G165">
            <v>6.84</v>
          </cell>
          <cell r="H165">
            <v>-0.79635085429526997</v>
          </cell>
        </row>
        <row r="166">
          <cell r="A166">
            <v>32143</v>
          </cell>
          <cell r="G166">
            <v>6.92</v>
          </cell>
          <cell r="H166">
            <v>-0.49025829266692034</v>
          </cell>
        </row>
        <row r="167">
          <cell r="A167">
            <v>32234</v>
          </cell>
          <cell r="G167">
            <v>6.67</v>
          </cell>
          <cell r="H167">
            <v>-1.2668424582096796</v>
          </cell>
        </row>
        <row r="168">
          <cell r="A168">
            <v>32325</v>
          </cell>
          <cell r="G168">
            <v>7.15</v>
          </cell>
          <cell r="H168">
            <v>-0.55162007684933023</v>
          </cell>
        </row>
        <row r="169">
          <cell r="A169">
            <v>32417</v>
          </cell>
          <cell r="G169">
            <v>7.98</v>
          </cell>
          <cell r="H169">
            <v>-1.5124304565019102</v>
          </cell>
        </row>
        <row r="170">
          <cell r="A170">
            <v>32509</v>
          </cell>
          <cell r="G170">
            <v>8.4700000000000006</v>
          </cell>
          <cell r="H170">
            <v>-2.6349536911947409</v>
          </cell>
        </row>
        <row r="171">
          <cell r="A171">
            <v>32599</v>
          </cell>
          <cell r="G171">
            <v>9.4499999999999993</v>
          </cell>
          <cell r="H171">
            <v>-3.1771056687062105</v>
          </cell>
        </row>
        <row r="172">
          <cell r="A172">
            <v>32690</v>
          </cell>
          <cell r="G172">
            <v>9.73</v>
          </cell>
          <cell r="H172">
            <v>-2.5841103635094704</v>
          </cell>
        </row>
        <row r="173">
          <cell r="A173">
            <v>32782</v>
          </cell>
          <cell r="G173">
            <v>9.08</v>
          </cell>
          <cell r="H173">
            <v>-1.3313523389840096</v>
          </cell>
        </row>
        <row r="174">
          <cell r="A174">
            <v>32874</v>
          </cell>
          <cell r="G174">
            <v>8.61</v>
          </cell>
          <cell r="H174">
            <v>-1.5734430046801302</v>
          </cell>
        </row>
        <row r="175">
          <cell r="A175">
            <v>32964</v>
          </cell>
          <cell r="G175">
            <v>8.25</v>
          </cell>
          <cell r="H175">
            <v>-4.1850455817543093</v>
          </cell>
        </row>
        <row r="176">
          <cell r="A176">
            <v>33055</v>
          </cell>
          <cell r="G176">
            <v>8.24</v>
          </cell>
          <cell r="H176">
            <v>-1.6606195335911504</v>
          </cell>
        </row>
        <row r="177">
          <cell r="A177">
            <v>33147</v>
          </cell>
          <cell r="G177">
            <v>8.16</v>
          </cell>
          <cell r="H177">
            <v>-1.0534807121421803</v>
          </cell>
        </row>
        <row r="178">
          <cell r="A178">
            <v>33239</v>
          </cell>
          <cell r="G178">
            <v>7.74</v>
          </cell>
          <cell r="H178">
            <v>-1.0645194547201502</v>
          </cell>
        </row>
        <row r="179">
          <cell r="A179">
            <v>33329</v>
          </cell>
          <cell r="G179">
            <v>6.43</v>
          </cell>
          <cell r="H179">
            <v>1.6410705528313303</v>
          </cell>
        </row>
        <row r="180">
          <cell r="A180">
            <v>33420</v>
          </cell>
          <cell r="G180">
            <v>5.86</v>
          </cell>
          <cell r="H180">
            <v>0.55796510423661005</v>
          </cell>
        </row>
        <row r="181">
          <cell r="A181">
            <v>33512</v>
          </cell>
          <cell r="G181">
            <v>5.65</v>
          </cell>
          <cell r="H181">
            <v>0.75712200802049989</v>
          </cell>
        </row>
        <row r="182">
          <cell r="A182">
            <v>33604</v>
          </cell>
          <cell r="G182">
            <v>4.82</v>
          </cell>
          <cell r="H182">
            <v>1.205145540402992</v>
          </cell>
        </row>
        <row r="183">
          <cell r="A183">
            <v>33695</v>
          </cell>
          <cell r="G183">
            <v>4.0199999999999996</v>
          </cell>
          <cell r="H183">
            <v>0.45754435459378606</v>
          </cell>
        </row>
        <row r="184">
          <cell r="A184">
            <v>33786</v>
          </cell>
          <cell r="G184">
            <v>3.77</v>
          </cell>
          <cell r="H184">
            <v>0.41285589827651503</v>
          </cell>
        </row>
        <row r="185">
          <cell r="A185">
            <v>33878</v>
          </cell>
          <cell r="G185">
            <v>3.26</v>
          </cell>
          <cell r="H185">
            <v>0.80030737531223006</v>
          </cell>
        </row>
        <row r="186">
          <cell r="A186">
            <v>33970</v>
          </cell>
          <cell r="G186">
            <v>3.03</v>
          </cell>
          <cell r="H186">
            <v>1.9658766180797069</v>
          </cell>
        </row>
        <row r="187">
          <cell r="A187">
            <v>34060</v>
          </cell>
          <cell r="G187">
            <v>3.04</v>
          </cell>
          <cell r="H187">
            <v>0.61677935105116799</v>
          </cell>
        </row>
        <row r="188">
          <cell r="A188">
            <v>34151</v>
          </cell>
          <cell r="G188">
            <v>3</v>
          </cell>
          <cell r="H188">
            <v>-1.1414202191482368</v>
          </cell>
        </row>
        <row r="189">
          <cell r="A189">
            <v>34243</v>
          </cell>
          <cell r="G189">
            <v>3.06</v>
          </cell>
          <cell r="H189">
            <v>-1.9860236993252258</v>
          </cell>
        </row>
        <row r="190">
          <cell r="A190">
            <v>34335</v>
          </cell>
          <cell r="G190">
            <v>2.99</v>
          </cell>
          <cell r="H190">
            <v>0.90633657608353102</v>
          </cell>
        </row>
        <row r="191">
          <cell r="A191">
            <v>34425</v>
          </cell>
          <cell r="G191">
            <v>3.21</v>
          </cell>
          <cell r="H191">
            <v>-0.36537380753235105</v>
          </cell>
        </row>
        <row r="192">
          <cell r="A192">
            <v>34516</v>
          </cell>
          <cell r="G192">
            <v>3.94</v>
          </cell>
          <cell r="H192">
            <v>-0.65416195496191021</v>
          </cell>
        </row>
        <row r="193">
          <cell r="A193">
            <v>34608</v>
          </cell>
          <cell r="G193">
            <v>4.49</v>
          </cell>
          <cell r="H193">
            <v>-1.0771828187864303</v>
          </cell>
        </row>
        <row r="194">
          <cell r="A194">
            <v>34700</v>
          </cell>
          <cell r="G194">
            <v>5.17</v>
          </cell>
          <cell r="H194">
            <v>-1.9740508295493804</v>
          </cell>
        </row>
        <row r="195">
          <cell r="A195">
            <v>34790</v>
          </cell>
          <cell r="G195">
            <v>5.8</v>
          </cell>
          <cell r="H195">
            <v>-0.15587140520366027</v>
          </cell>
        </row>
        <row r="196">
          <cell r="A196">
            <v>34881</v>
          </cell>
          <cell r="G196">
            <v>6.02</v>
          </cell>
          <cell r="H196">
            <v>0.78449268276053008</v>
          </cell>
        </row>
        <row r="197">
          <cell r="A197">
            <v>34973</v>
          </cell>
          <cell r="G197">
            <v>5.8</v>
          </cell>
          <cell r="H197">
            <v>-3.1896987126419862E-2</v>
          </cell>
        </row>
        <row r="198">
          <cell r="A198">
            <v>35065</v>
          </cell>
          <cell r="G198">
            <v>5.72</v>
          </cell>
          <cell r="H198">
            <v>0.8200813423877702</v>
          </cell>
        </row>
        <row r="199">
          <cell r="A199">
            <v>35156</v>
          </cell>
          <cell r="G199">
            <v>5.37</v>
          </cell>
          <cell r="H199">
            <v>1.7757383128322002</v>
          </cell>
        </row>
        <row r="200">
          <cell r="A200">
            <v>35247</v>
          </cell>
          <cell r="G200">
            <v>5.24</v>
          </cell>
          <cell r="H200">
            <v>-0.75193183080612958</v>
          </cell>
        </row>
        <row r="201">
          <cell r="A201">
            <v>35339</v>
          </cell>
          <cell r="G201">
            <v>5.31</v>
          </cell>
          <cell r="H201">
            <v>-1.3020599847104997</v>
          </cell>
        </row>
        <row r="202">
          <cell r="A202">
            <v>35431</v>
          </cell>
          <cell r="G202">
            <v>5.28</v>
          </cell>
          <cell r="H202">
            <v>-1.0466401205129698</v>
          </cell>
        </row>
        <row r="203">
          <cell r="A203">
            <v>35521</v>
          </cell>
          <cell r="G203">
            <v>5.28</v>
          </cell>
          <cell r="H203">
            <v>-0.63683637273752991</v>
          </cell>
        </row>
        <row r="204">
          <cell r="A204">
            <v>35612</v>
          </cell>
          <cell r="G204">
            <v>5.52</v>
          </cell>
          <cell r="H204">
            <v>-1.2036156607599198</v>
          </cell>
        </row>
        <row r="205">
          <cell r="A205">
            <v>35704</v>
          </cell>
          <cell r="G205">
            <v>5.53</v>
          </cell>
          <cell r="H205">
            <v>-1.6193994440178696</v>
          </cell>
        </row>
        <row r="206">
          <cell r="A206">
            <v>35796</v>
          </cell>
          <cell r="G206">
            <v>5.51</v>
          </cell>
          <cell r="H206">
            <v>-1.3864476021272703</v>
          </cell>
        </row>
        <row r="207">
          <cell r="A207">
            <v>35886</v>
          </cell>
          <cell r="G207">
            <v>5.52</v>
          </cell>
          <cell r="H207">
            <v>0.70672008836912026</v>
          </cell>
        </row>
        <row r="208">
          <cell r="A208">
            <v>35977</v>
          </cell>
          <cell r="G208">
            <v>5.5</v>
          </cell>
          <cell r="H208">
            <v>0.33521614941841005</v>
          </cell>
        </row>
        <row r="209">
          <cell r="A209">
            <v>36069</v>
          </cell>
          <cell r="G209">
            <v>5.53</v>
          </cell>
          <cell r="H209">
            <v>4.320940604861967E-2</v>
          </cell>
        </row>
        <row r="210">
          <cell r="A210">
            <v>36161</v>
          </cell>
          <cell r="G210">
            <v>4.8600000000000003</v>
          </cell>
          <cell r="H210">
            <v>-1.1725912033679498</v>
          </cell>
        </row>
        <row r="211">
          <cell r="A211">
            <v>36251</v>
          </cell>
          <cell r="G211">
            <v>4.7300000000000004</v>
          </cell>
          <cell r="H211">
            <v>0.37542250438345004</v>
          </cell>
        </row>
        <row r="212">
          <cell r="A212">
            <v>36342</v>
          </cell>
          <cell r="G212">
            <v>4.75</v>
          </cell>
          <cell r="H212">
            <v>-0.47930932050533004</v>
          </cell>
        </row>
        <row r="213">
          <cell r="A213">
            <v>36434</v>
          </cell>
          <cell r="G213">
            <v>5.0999999999999996</v>
          </cell>
          <cell r="H213">
            <v>-9.8176827850680048E-2</v>
          </cell>
        </row>
        <row r="214">
          <cell r="A214">
            <v>36526</v>
          </cell>
          <cell r="G214">
            <v>5.3</v>
          </cell>
          <cell r="H214">
            <v>-1.5430771434914403</v>
          </cell>
        </row>
        <row r="215">
          <cell r="A215">
            <v>36617</v>
          </cell>
          <cell r="G215">
            <v>5.68</v>
          </cell>
          <cell r="H215">
            <v>-5.8558416052500988</v>
          </cell>
        </row>
        <row r="216">
          <cell r="A216">
            <v>36708</v>
          </cell>
          <cell r="G216">
            <v>6.27</v>
          </cell>
          <cell r="H216">
            <v>-2.6030344989399898</v>
          </cell>
        </row>
        <row r="217">
          <cell r="A217">
            <v>36800</v>
          </cell>
          <cell r="G217">
            <v>6.52</v>
          </cell>
          <cell r="H217">
            <v>-2.87928918966597</v>
          </cell>
        </row>
        <row r="218">
          <cell r="A218">
            <v>36892</v>
          </cell>
          <cell r="G218">
            <v>6.47</v>
          </cell>
          <cell r="H218">
            <v>-3.01383346730226</v>
          </cell>
        </row>
        <row r="219">
          <cell r="A219">
            <v>36982</v>
          </cell>
          <cell r="G219">
            <v>5.6</v>
          </cell>
          <cell r="H219">
            <v>-3.6975750053317302</v>
          </cell>
        </row>
        <row r="220">
          <cell r="A220">
            <v>37073</v>
          </cell>
          <cell r="G220">
            <v>4.33</v>
          </cell>
          <cell r="H220">
            <v>-2.857982332910014E-2</v>
          </cell>
        </row>
        <row r="221">
          <cell r="A221">
            <v>37165</v>
          </cell>
          <cell r="G221">
            <v>3.5</v>
          </cell>
          <cell r="H221">
            <v>0.44191393484732</v>
          </cell>
        </row>
        <row r="222">
          <cell r="A222">
            <v>37257</v>
          </cell>
          <cell r="G222">
            <v>2.13</v>
          </cell>
          <cell r="H222">
            <v>0.22040445059704733</v>
          </cell>
        </row>
        <row r="223">
          <cell r="A223">
            <v>37347</v>
          </cell>
          <cell r="G223">
            <v>1.73</v>
          </cell>
          <cell r="H223">
            <v>2.1705432396683801</v>
          </cell>
        </row>
        <row r="224">
          <cell r="A224">
            <v>37438</v>
          </cell>
          <cell r="G224">
            <v>1.75</v>
          </cell>
          <cell r="H224">
            <v>-0.9437766494192481</v>
          </cell>
        </row>
        <row r="225">
          <cell r="A225">
            <v>37530</v>
          </cell>
          <cell r="G225">
            <v>1.74</v>
          </cell>
          <cell r="H225">
            <v>-1.657221449170825</v>
          </cell>
        </row>
        <row r="226">
          <cell r="A226">
            <v>37622</v>
          </cell>
          <cell r="G226">
            <v>1.44</v>
          </cell>
          <cell r="H226">
            <v>0.99500672929977596</v>
          </cell>
        </row>
        <row r="227">
          <cell r="A227">
            <v>37712</v>
          </cell>
          <cell r="G227">
            <v>1.25</v>
          </cell>
          <cell r="H227">
            <v>7.6826619188630985E-2</v>
          </cell>
        </row>
        <row r="228">
          <cell r="A228">
            <v>37803</v>
          </cell>
          <cell r="G228">
            <v>1.25</v>
          </cell>
          <cell r="H228">
            <v>1.5804335039680359</v>
          </cell>
        </row>
        <row r="229">
          <cell r="A229">
            <v>37895</v>
          </cell>
          <cell r="G229">
            <v>1.02</v>
          </cell>
          <cell r="H229">
            <v>2.3954619454736759</v>
          </cell>
        </row>
        <row r="230">
          <cell r="A230">
            <v>37987</v>
          </cell>
          <cell r="G230">
            <v>1</v>
          </cell>
          <cell r="H230">
            <v>0.77157316712452495</v>
          </cell>
        </row>
        <row r="231">
          <cell r="A231">
            <v>38078</v>
          </cell>
          <cell r="G231">
            <v>1</v>
          </cell>
          <cell r="H231">
            <v>0.29201098584318985</v>
          </cell>
        </row>
        <row r="232">
          <cell r="A232">
            <v>38169</v>
          </cell>
          <cell r="G232">
            <v>1.01</v>
          </cell>
          <cell r="H232">
            <v>1.7471569250027101</v>
          </cell>
        </row>
        <row r="233">
          <cell r="A233">
            <v>38261</v>
          </cell>
          <cell r="G233">
            <v>1.43</v>
          </cell>
          <cell r="H233">
            <v>6.3881530917140994E-2</v>
          </cell>
        </row>
        <row r="234">
          <cell r="A234">
            <v>38353</v>
          </cell>
          <cell r="G234">
            <v>1.95</v>
          </cell>
          <cell r="H234">
            <v>-1.1897509628191592</v>
          </cell>
        </row>
        <row r="235">
          <cell r="A235">
            <v>38443</v>
          </cell>
          <cell r="G235">
            <v>2.4700000000000002</v>
          </cell>
          <cell r="H235">
            <v>0.9964976972918449</v>
          </cell>
        </row>
        <row r="236">
          <cell r="A236">
            <v>38534</v>
          </cell>
          <cell r="G236">
            <v>2.94</v>
          </cell>
          <cell r="H236">
            <v>-1.8793298522223238</v>
          </cell>
        </row>
        <row r="237">
          <cell r="A237">
            <v>38626</v>
          </cell>
          <cell r="G237">
            <v>3.46</v>
          </cell>
          <cell r="H237">
            <v>-1.9836767961692401</v>
          </cell>
        </row>
        <row r="238">
          <cell r="A238">
            <v>38718</v>
          </cell>
          <cell r="G238">
            <v>3.98</v>
          </cell>
          <cell r="H238">
            <v>-1.77474449926543</v>
          </cell>
        </row>
        <row r="239">
          <cell r="A239">
            <v>38808</v>
          </cell>
          <cell r="G239">
            <v>4.45</v>
          </cell>
          <cell r="H239">
            <v>-2.5167109333638504</v>
          </cell>
        </row>
        <row r="240">
          <cell r="A240">
            <v>38899</v>
          </cell>
          <cell r="G240">
            <v>4.91</v>
          </cell>
          <cell r="H240">
            <v>-3.2301800117091197</v>
          </cell>
        </row>
        <row r="241">
          <cell r="A241">
            <v>38991</v>
          </cell>
          <cell r="G241">
            <v>5.25</v>
          </cell>
          <cell r="H241">
            <v>-3.4950032396955195</v>
          </cell>
        </row>
        <row r="242">
          <cell r="A242">
            <v>39083</v>
          </cell>
          <cell r="G242">
            <v>5.24</v>
          </cell>
          <cell r="H242">
            <v>-4.7767993772227708</v>
          </cell>
        </row>
        <row r="243">
          <cell r="A243">
            <v>39173</v>
          </cell>
          <cell r="G243">
            <v>5.25</v>
          </cell>
          <cell r="H243">
            <v>-3.8555229213202695</v>
          </cell>
        </row>
        <row r="244">
          <cell r="A244">
            <v>39264</v>
          </cell>
          <cell r="G244">
            <v>5.25</v>
          </cell>
          <cell r="H244">
            <v>-1.5095726219719099</v>
          </cell>
        </row>
        <row r="245">
          <cell r="A245">
            <v>39356</v>
          </cell>
          <cell r="G245">
            <v>5.07</v>
          </cell>
          <cell r="H245">
            <v>-2.67625099914732</v>
          </cell>
        </row>
        <row r="246">
          <cell r="A246">
            <v>39448</v>
          </cell>
          <cell r="G246">
            <v>4.5</v>
          </cell>
          <cell r="H246">
            <v>-3.1966486425088201</v>
          </cell>
        </row>
        <row r="247">
          <cell r="A247">
            <v>39539</v>
          </cell>
          <cell r="G247">
            <v>3.18</v>
          </cell>
          <cell r="H247">
            <v>-1.0901987979191101</v>
          </cell>
        </row>
        <row r="248">
          <cell r="A248">
            <v>39630</v>
          </cell>
          <cell r="G248">
            <v>2.08</v>
          </cell>
          <cell r="H248">
            <v>-0.416267492337349</v>
          </cell>
        </row>
        <row r="249">
          <cell r="A249">
            <v>39722</v>
          </cell>
          <cell r="G249">
            <v>1.94</v>
          </cell>
          <cell r="H249">
            <v>1.4298248373521103</v>
          </cell>
        </row>
        <row r="250">
          <cell r="A250">
            <v>39814</v>
          </cell>
          <cell r="G250">
            <v>0.51</v>
          </cell>
          <cell r="H250">
            <v>2.0514698033665688</v>
          </cell>
        </row>
        <row r="251">
          <cell r="A251">
            <v>39904</v>
          </cell>
          <cell r="G251">
            <v>0.18</v>
          </cell>
          <cell r="H251">
            <v>3.3327446245504415</v>
          </cell>
        </row>
        <row r="252">
          <cell r="A252">
            <v>39995</v>
          </cell>
          <cell r="G252">
            <v>0.18</v>
          </cell>
          <cell r="H252">
            <v>4.6152088357756398</v>
          </cell>
        </row>
        <row r="253">
          <cell r="A253">
            <v>40087</v>
          </cell>
          <cell r="G253">
            <v>0.15</v>
          </cell>
          <cell r="H253">
            <v>3.3391349989541093</v>
          </cell>
        </row>
        <row r="254">
          <cell r="A254">
            <v>40179</v>
          </cell>
          <cell r="G254">
            <v>0.12</v>
          </cell>
          <cell r="H254">
            <v>4.7749651174248804</v>
          </cell>
        </row>
        <row r="255">
          <cell r="A255">
            <v>40269</v>
          </cell>
          <cell r="G255">
            <v>0.13</v>
          </cell>
          <cell r="H255">
            <v>2.4250702881077997</v>
          </cell>
        </row>
        <row r="256">
          <cell r="A256">
            <v>40360</v>
          </cell>
          <cell r="G256">
            <v>0.19</v>
          </cell>
          <cell r="H256">
            <v>0.95322764715276009</v>
          </cell>
        </row>
        <row r="257">
          <cell r="A257">
            <v>40452</v>
          </cell>
          <cell r="G257">
            <v>0.19</v>
          </cell>
          <cell r="H257">
            <v>0.843519979203739</v>
          </cell>
        </row>
        <row r="258">
          <cell r="A258">
            <v>40544</v>
          </cell>
          <cell r="G258">
            <v>0.19</v>
          </cell>
          <cell r="H258">
            <v>2.3569151485534499</v>
          </cell>
        </row>
        <row r="259">
          <cell r="A259">
            <v>40634</v>
          </cell>
          <cell r="G259">
            <v>0.15</v>
          </cell>
          <cell r="H259">
            <v>0.33473927994752994</v>
          </cell>
        </row>
        <row r="260">
          <cell r="A260">
            <v>40725</v>
          </cell>
          <cell r="G260">
            <v>0.09</v>
          </cell>
          <cell r="H260">
            <v>1.1731850338928498</v>
          </cell>
        </row>
        <row r="261">
          <cell r="A261">
            <v>40817</v>
          </cell>
          <cell r="G261">
            <v>0.08</v>
          </cell>
          <cell r="H261">
            <v>1.4459812448716902</v>
          </cell>
        </row>
        <row r="262">
          <cell r="A262">
            <v>40909</v>
          </cell>
          <cell r="G262">
            <v>7.0000000000000007E-2</v>
          </cell>
          <cell r="H262">
            <v>0.32890183871032996</v>
          </cell>
        </row>
        <row r="263">
          <cell r="A263">
            <v>41000</v>
          </cell>
          <cell r="G263">
            <v>0.1</v>
          </cell>
          <cell r="H263">
            <v>-0.19382837919766005</v>
          </cell>
        </row>
        <row r="264">
          <cell r="A264">
            <v>41091</v>
          </cell>
          <cell r="G264">
            <v>0.15</v>
          </cell>
          <cell r="H264">
            <v>0.49948557001905991</v>
          </cell>
        </row>
        <row r="265">
          <cell r="A265">
            <v>41183</v>
          </cell>
          <cell r="G265">
            <v>0.14000000000000001</v>
          </cell>
          <cell r="H265">
            <v>-0.31059165183304005</v>
          </cell>
        </row>
        <row r="266">
          <cell r="A266">
            <v>41275</v>
          </cell>
          <cell r="G266">
            <v>0.16</v>
          </cell>
          <cell r="H266">
            <v>-0.51110937776614207</v>
          </cell>
        </row>
        <row r="267">
          <cell r="A267">
            <v>41365</v>
          </cell>
          <cell r="G267">
            <v>0.14000000000000001</v>
          </cell>
          <cell r="H267">
            <v>1.3710909220702199</v>
          </cell>
        </row>
        <row r="268">
          <cell r="A268">
            <v>41456</v>
          </cell>
          <cell r="G268">
            <v>0.12</v>
          </cell>
          <cell r="H268">
            <v>1.3401017404600999</v>
          </cell>
        </row>
        <row r="269">
          <cell r="A269">
            <v>41548</v>
          </cell>
          <cell r="G269">
            <v>0.09</v>
          </cell>
          <cell r="H269">
            <v>2.2596980172286001</v>
          </cell>
        </row>
        <row r="270">
          <cell r="A270">
            <v>41640</v>
          </cell>
          <cell r="G270">
            <v>0.09</v>
          </cell>
          <cell r="H270">
            <v>3.0688812699527301</v>
          </cell>
        </row>
        <row r="271">
          <cell r="A271">
            <v>41730</v>
          </cell>
          <cell r="G271">
            <v>7.0000000000000007E-2</v>
          </cell>
          <cell r="H271">
            <v>1.7657316207118201</v>
          </cell>
        </row>
        <row r="272">
          <cell r="A272">
            <v>41821</v>
          </cell>
          <cell r="G272">
            <v>0.09</v>
          </cell>
          <cell r="H272">
            <v>0.73067141326162988</v>
          </cell>
        </row>
        <row r="273">
          <cell r="A273">
            <v>41913</v>
          </cell>
          <cell r="G273">
            <v>0.09</v>
          </cell>
          <cell r="H273">
            <v>1.3631865118303099</v>
          </cell>
        </row>
        <row r="274">
          <cell r="A274">
            <v>42005</v>
          </cell>
          <cell r="G274">
            <v>0.1</v>
          </cell>
          <cell r="H274">
            <v>-0.58752738599887389</v>
          </cell>
        </row>
        <row r="275">
          <cell r="A275">
            <v>42095</v>
          </cell>
          <cell r="G275">
            <v>0.11</v>
          </cell>
          <cell r="H275">
            <v>0.93936508303762001</v>
          </cell>
        </row>
        <row r="276">
          <cell r="A276">
            <v>42186</v>
          </cell>
          <cell r="G276">
            <v>0.13</v>
          </cell>
          <cell r="H276">
            <v>0.77365892570047978</v>
          </cell>
        </row>
        <row r="277">
          <cell r="A277">
            <v>42278</v>
          </cell>
          <cell r="G277">
            <v>0.13</v>
          </cell>
          <cell r="H277">
            <v>0.28829115357928004</v>
          </cell>
        </row>
        <row r="278">
          <cell r="A278">
            <v>42370</v>
          </cell>
          <cell r="G278">
            <v>0.16</v>
          </cell>
          <cell r="H278">
            <v>8.9917591777251005E-2</v>
          </cell>
        </row>
        <row r="279">
          <cell r="A279">
            <v>42461</v>
          </cell>
          <cell r="G279">
            <v>0.36</v>
          </cell>
          <cell r="H279">
            <v>-0.33147194671201902</v>
          </cell>
        </row>
        <row r="280">
          <cell r="A280">
            <v>42552</v>
          </cell>
          <cell r="G280">
            <v>0.37</v>
          </cell>
          <cell r="H280">
            <v>1.436813812855009E-2</v>
          </cell>
        </row>
        <row r="281">
          <cell r="A281">
            <v>42644</v>
          </cell>
          <cell r="G281">
            <v>0.39</v>
          </cell>
          <cell r="H281">
            <v>0.29277298036206001</v>
          </cell>
        </row>
        <row r="282">
          <cell r="A282">
            <v>42736</v>
          </cell>
          <cell r="G282">
            <v>0.45</v>
          </cell>
          <cell r="H282">
            <v>0.98753333189160997</v>
          </cell>
        </row>
        <row r="283">
          <cell r="A283">
            <v>42826</v>
          </cell>
          <cell r="G283">
            <v>0.7</v>
          </cell>
          <cell r="H283">
            <v>0.10070031714610506</v>
          </cell>
        </row>
        <row r="284">
          <cell r="A284">
            <v>42917</v>
          </cell>
          <cell r="G284">
            <v>0.95</v>
          </cell>
          <cell r="H284">
            <v>-0.42768824316353921</v>
          </cell>
        </row>
        <row r="285">
          <cell r="A285">
            <v>43009</v>
          </cell>
          <cell r="G285">
            <v>1.1499999999999999</v>
          </cell>
          <cell r="H285">
            <v>0.52202035597698493</v>
          </cell>
        </row>
        <row r="286">
          <cell r="A286">
            <v>43101</v>
          </cell>
          <cell r="G286">
            <v>1.2</v>
          </cell>
          <cell r="H286">
            <v>0.60311824641968292</v>
          </cell>
        </row>
        <row r="287">
          <cell r="A287">
            <v>43191</v>
          </cell>
          <cell r="G287">
            <v>1.45</v>
          </cell>
          <cell r="H287">
            <v>-1.04102407261045</v>
          </cell>
        </row>
        <row r="288">
          <cell r="A288">
            <v>43282</v>
          </cell>
          <cell r="G288">
            <v>1.74</v>
          </cell>
          <cell r="H288">
            <v>-0.86116043604943704</v>
          </cell>
        </row>
        <row r="289">
          <cell r="A289">
            <v>43374</v>
          </cell>
          <cell r="G289">
            <v>1.93</v>
          </cell>
          <cell r="H289">
            <v>-0.401559846101257</v>
          </cell>
        </row>
        <row r="290">
          <cell r="A290">
            <v>43466</v>
          </cell>
          <cell r="G290">
            <v>2.2200000000000002</v>
          </cell>
          <cell r="H290">
            <v>-1.5334577343366802</v>
          </cell>
        </row>
        <row r="291">
          <cell r="A291">
            <v>43556</v>
          </cell>
          <cell r="G291">
            <v>2.4</v>
          </cell>
          <cell r="H291">
            <v>0.11776897157697408</v>
          </cell>
        </row>
        <row r="292">
          <cell r="A292">
            <v>43647</v>
          </cell>
          <cell r="G292">
            <v>2.4</v>
          </cell>
          <cell r="H292">
            <v>1.0712778653846569</v>
          </cell>
        </row>
        <row r="293">
          <cell r="A293">
            <v>43739</v>
          </cell>
          <cell r="G293">
            <v>2.19</v>
          </cell>
          <cell r="H293">
            <v>-0.58220934313516393</v>
          </cell>
        </row>
        <row r="294">
          <cell r="A294">
            <v>43831</v>
          </cell>
          <cell r="G294">
            <v>1.65</v>
          </cell>
          <cell r="H294">
            <v>-2.1130933988200482</v>
          </cell>
        </row>
        <row r="295">
          <cell r="A295">
            <v>43922</v>
          </cell>
          <cell r="G295">
            <v>1.25</v>
          </cell>
          <cell r="H295">
            <v>2.413176286692952</v>
          </cell>
        </row>
        <row r="296">
          <cell r="A296">
            <v>44013</v>
          </cell>
          <cell r="G296">
            <v>0.06</v>
          </cell>
          <cell r="H296">
            <v>3.5738346323497847</v>
          </cell>
        </row>
        <row r="297">
          <cell r="A297">
            <v>44105</v>
          </cell>
          <cell r="G297">
            <v>0.09</v>
          </cell>
          <cell r="H297">
            <v>4.3456476462262899</v>
          </cell>
        </row>
        <row r="298">
          <cell r="A298">
            <v>44197</v>
          </cell>
          <cell r="G298">
            <v>0.09</v>
          </cell>
          <cell r="H298">
            <v>4.2414859382235903</v>
          </cell>
        </row>
        <row r="299">
          <cell r="A299">
            <v>44287</v>
          </cell>
          <cell r="G299">
            <v>0.08</v>
          </cell>
          <cell r="H299">
            <v>3.0466498467858001</v>
          </cell>
        </row>
        <row r="300">
          <cell r="A300">
            <v>44378</v>
          </cell>
          <cell r="G300">
            <v>7.0000000000000007E-2</v>
          </cell>
          <cell r="H300">
            <v>0.47223394659673978</v>
          </cell>
        </row>
        <row r="301">
          <cell r="A301">
            <v>44470</v>
          </cell>
          <cell r="G301">
            <v>0.09</v>
          </cell>
          <cell r="H301">
            <v>0.32617072805877978</v>
          </cell>
        </row>
        <row r="302">
          <cell r="A302">
            <v>44562</v>
          </cell>
          <cell r="G302">
            <v>0.08</v>
          </cell>
          <cell r="H302">
            <v>-2.0148795728032902</v>
          </cell>
        </row>
        <row r="303">
          <cell r="A303">
            <v>44652</v>
          </cell>
          <cell r="G303">
            <v>0.12</v>
          </cell>
          <cell r="H303">
            <v>-2.9433579919864798</v>
          </cell>
        </row>
        <row r="304">
          <cell r="A304">
            <v>44743</v>
          </cell>
          <cell r="G304">
            <v>0.77</v>
          </cell>
          <cell r="H304">
            <v>-2.9074294221101429</v>
          </cell>
        </row>
        <row r="305">
          <cell r="A305">
            <v>44835</v>
          </cell>
          <cell r="G305">
            <v>2.1800000000000002</v>
          </cell>
          <cell r="H305">
            <v>-2.0546854180596319</v>
          </cell>
        </row>
        <row r="306">
          <cell r="A306">
            <v>44927</v>
          </cell>
          <cell r="G306">
            <v>3.65</v>
          </cell>
          <cell r="H306">
            <v>-1.497809317078338</v>
          </cell>
        </row>
        <row r="307">
          <cell r="A307">
            <v>45017</v>
          </cell>
          <cell r="G307">
            <v>4.51</v>
          </cell>
          <cell r="H307">
            <v>-4.6519307768690297</v>
          </cell>
        </row>
        <row r="308">
          <cell r="A308">
            <v>45108</v>
          </cell>
          <cell r="G308">
            <v>4.99</v>
          </cell>
          <cell r="H308">
            <v>3.5636963805099064E-3</v>
          </cell>
        </row>
        <row r="309">
          <cell r="A309">
            <v>45200</v>
          </cell>
          <cell r="G309">
            <v>5.26</v>
          </cell>
          <cell r="H309">
            <v>-0.40797127054457993</v>
          </cell>
        </row>
        <row r="310">
          <cell r="A310">
            <v>45292</v>
          </cell>
          <cell r="G310">
            <v>5.33</v>
          </cell>
          <cell r="H310">
            <v>0.64987252235138993</v>
          </cell>
        </row>
        <row r="311">
          <cell r="A311">
            <v>45383</v>
          </cell>
          <cell r="G311">
            <v>5.33</v>
          </cell>
          <cell r="H311">
            <v>2.07558326790492</v>
          </cell>
        </row>
        <row r="312">
          <cell r="A312">
            <v>45474</v>
          </cell>
          <cell r="G312">
            <v>5.33</v>
          </cell>
          <cell r="H312">
            <v>1.9401114606591299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charts"/>
      <sheetName val="US_output_policy"/>
      <sheetName val="US_output_with_textbckup"/>
      <sheetName val="US_nominal_obs_with_text"/>
      <sheetName val="US_output_with_text_backup"/>
      <sheetName val="US_output_with_text_backup_1"/>
      <sheetName val="US_core_obs_with_textbckup"/>
      <sheetName val="US_core_obs_with_text_backup"/>
      <sheetName val="US_core_obs"/>
      <sheetName val="drstar_Table"/>
      <sheetName val="Counterfactual_charts"/>
      <sheetName val="US_core_with_text"/>
      <sheetName val="US_output_with_text"/>
      <sheetName val="US_policy_with_text"/>
      <sheetName val="US_raw_shocks_with_text"/>
      <sheetName val="Output gap"/>
      <sheetName val="Raw_Policy_Shocks"/>
      <sheetName val="Chart 1 -panel 2 - spreads"/>
      <sheetName val="YC Chart - Policy rate"/>
      <sheetName val="Chart 2 - Real rate gaps"/>
      <sheetName val="Chart 3 - rstar"/>
      <sheetName val="rstar_confidence bands Chart"/>
      <sheetName val="US_5yExpectedAveRealRateGap"/>
      <sheetName val="US_5yFWDRealRateGap"/>
      <sheetName val="US_RealRateGap"/>
      <sheetName val="Decomposition"/>
      <sheetName val="DSGE HVD wFG_new"/>
      <sheetName val="DSGE HVD wFG"/>
      <sheetName val="DSGE HVD wFG_backup"/>
      <sheetName val="DSGE HVD woFG"/>
      <sheetName val="US_output_withoutFG_DELTA"/>
      <sheetName val="US_output_withoutFG_noYC"/>
      <sheetName val="US_output_wFG"/>
      <sheetName val="US_inflation"/>
      <sheetName val="US_policy_rarte_vs_shadow_rate"/>
      <sheetName val="wFG_rstar_shock_decomposition"/>
      <sheetName val="HLW - 2025Q2"/>
      <sheetName val="HLW - 2025Q4"/>
      <sheetName val="HLW - 2025q3"/>
      <sheetName val="LM_RealRate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NatR_woFG"/>
      <sheetName val="hist_Forward5YearRealR_wo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V1" t="str">
            <v>HLW</v>
          </cell>
          <cell r="AW1" t="str">
            <v>DSGE</v>
          </cell>
          <cell r="AX1" t="str">
            <v>Actual Real Rate Gap</v>
          </cell>
          <cell r="AY1" t="str">
            <v>Counterfactual  Real Rate Gap</v>
          </cell>
          <cell r="AZ1" t="str">
            <v>Actual Output Growth</v>
          </cell>
          <cell r="BA1" t="str">
            <v>Counterfactual  Output Growth</v>
          </cell>
          <cell r="BB1" t="str">
            <v>Output (deviation from baseline)</v>
          </cell>
          <cell r="BC1" t="str">
            <v>Inflation (deviation from baseline)</v>
          </cell>
        </row>
        <row r="247">
          <cell r="AU247" t="str">
            <v>2020Q4</v>
          </cell>
          <cell r="AV247">
            <v>0</v>
          </cell>
          <cell r="AW247">
            <v>0</v>
          </cell>
          <cell r="AX247">
            <v>-1.874517207</v>
          </cell>
          <cell r="AY247">
            <v>-1.874517207</v>
          </cell>
          <cell r="AZ247">
            <v>3.6356800840000001</v>
          </cell>
          <cell r="BA247">
            <v>3.6356800840000001</v>
          </cell>
          <cell r="BB247">
            <v>0</v>
          </cell>
          <cell r="BC247">
            <v>0</v>
          </cell>
        </row>
        <row r="248">
          <cell r="AV248">
            <v>0.12939999999999996</v>
          </cell>
          <cell r="AW248">
            <v>0.212518123</v>
          </cell>
          <cell r="AX248">
            <v>-2.6544371660000001</v>
          </cell>
          <cell r="AY248">
            <v>-2.5713190429999999</v>
          </cell>
          <cell r="AZ248">
            <v>4.7870185479999998</v>
          </cell>
          <cell r="BA248">
            <v>4.5972464725050504</v>
          </cell>
          <cell r="BB248">
            <v>-4.7443018873737301E-2</v>
          </cell>
          <cell r="BC248">
            <v>-1.24131388170475E-3</v>
          </cell>
        </row>
        <row r="249">
          <cell r="AV249">
            <v>0.24419999999999997</v>
          </cell>
          <cell r="AW249">
            <v>0.34648156299999999</v>
          </cell>
          <cell r="AX249">
            <v>-3.6323085220000002</v>
          </cell>
          <cell r="AY249">
            <v>-3.5300269590000002</v>
          </cell>
          <cell r="AZ249">
            <v>5.5175822119999998</v>
          </cell>
          <cell r="BA249">
            <v>5.3593286809561782</v>
          </cell>
          <cell r="BB249">
            <v>-8.7006401634693004E-2</v>
          </cell>
          <cell r="BC249">
            <v>-1.9060972144242299E-3</v>
          </cell>
        </row>
        <row r="250">
          <cell r="AV250">
            <v>0.23310000000000008</v>
          </cell>
          <cell r="AW250">
            <v>0.31359805400000001</v>
          </cell>
          <cell r="AX250">
            <v>-3.8116592300000001</v>
          </cell>
          <cell r="AY250">
            <v>-3.7311611760000001</v>
          </cell>
          <cell r="AZ250">
            <v>2.659694048</v>
          </cell>
          <cell r="BA250">
            <v>2.5951044895462161</v>
          </cell>
          <cell r="BB250">
            <v>-0.103153791248139</v>
          </cell>
          <cell r="BC250">
            <v>-1.93600311861042E-3</v>
          </cell>
        </row>
        <row r="251">
          <cell r="AU251" t="str">
            <v>2021Q4</v>
          </cell>
          <cell r="AV251">
            <v>0.50470000000000015</v>
          </cell>
          <cell r="AW251">
            <v>0.46144093600000002</v>
          </cell>
          <cell r="AX251">
            <v>-4.1817912340000003</v>
          </cell>
          <cell r="AY251">
            <v>-4.2250502980000002</v>
          </cell>
          <cell r="AZ251">
            <v>6.3927319520000001</v>
          </cell>
          <cell r="BA251">
            <v>6.616100721618718</v>
          </cell>
          <cell r="BB251">
            <v>-4.7311598843459299E-2</v>
          </cell>
          <cell r="BC251">
            <v>-2.3984459817449701E-4</v>
          </cell>
        </row>
        <row r="252">
          <cell r="AV252">
            <v>0.24170000000000003</v>
          </cell>
          <cell r="AW252">
            <v>0.71721797700000001</v>
          </cell>
          <cell r="AX252">
            <v>-4.5092219839999998</v>
          </cell>
          <cell r="AY252">
            <v>-4.0337040069999999</v>
          </cell>
          <cell r="AZ252">
            <v>-1.811385652</v>
          </cell>
          <cell r="BA252">
            <v>-2.8731038671051303</v>
          </cell>
          <cell r="BB252">
            <v>-0.312741152619743</v>
          </cell>
          <cell r="BC252">
            <v>-7.5306137163549504E-3</v>
          </cell>
        </row>
        <row r="253">
          <cell r="AV253">
            <v>-5.9900000000000064E-2</v>
          </cell>
          <cell r="AW253">
            <v>0.71185336200000005</v>
          </cell>
          <cell r="AX253">
            <v>-4.026123514</v>
          </cell>
          <cell r="AY253">
            <v>-3.2543701519999999</v>
          </cell>
          <cell r="AZ253">
            <v>-0.520996668</v>
          </cell>
          <cell r="BA253">
            <v>-1.81987837895598</v>
          </cell>
          <cell r="BB253">
            <v>-0.63746158035873901</v>
          </cell>
          <cell r="BC253">
            <v>-1.39929089838743E-2</v>
          </cell>
        </row>
        <row r="254">
          <cell r="AV254">
            <v>8.0699999999999994E-2</v>
          </cell>
          <cell r="AW254">
            <v>1.1228969069999999</v>
          </cell>
          <cell r="AX254">
            <v>-2.1618436609999998</v>
          </cell>
          <cell r="AY254">
            <v>-1.1196467539999999</v>
          </cell>
          <cell r="AZ254">
            <v>1.8572650719999999</v>
          </cell>
          <cell r="BA254">
            <v>0.35398146868281</v>
          </cell>
          <cell r="BB254">
            <v>-1.0132824811880301</v>
          </cell>
          <cell r="BC254">
            <v>-2.0822135629640699E-2</v>
          </cell>
        </row>
        <row r="255">
          <cell r="AU255" t="str">
            <v>2022Q4</v>
          </cell>
          <cell r="AV255">
            <v>2.1700000000000053E-2</v>
          </cell>
          <cell r="AW255">
            <v>1.091197556</v>
          </cell>
          <cell r="AX255">
            <v>-0.48398215700000002</v>
          </cell>
          <cell r="AY255">
            <v>0.58551539899999994</v>
          </cell>
          <cell r="AZ255">
            <v>2.452445692</v>
          </cell>
          <cell r="BA255">
            <v>1.3301487950334601</v>
          </cell>
          <cell r="BB255">
            <v>-1.2938567054296699</v>
          </cell>
          <cell r="BC255">
            <v>-2.4435387716811401E-2</v>
          </cell>
        </row>
        <row r="256">
          <cell r="AV256">
            <v>7.9000000000000181E-3</v>
          </cell>
          <cell r="AW256">
            <v>1.376746158</v>
          </cell>
          <cell r="AX256">
            <v>1.032027319</v>
          </cell>
          <cell r="AY256">
            <v>2.4008734770000002</v>
          </cell>
          <cell r="AZ256">
            <v>1.8931980719999999</v>
          </cell>
          <cell r="BA256">
            <v>0.34298586091863981</v>
          </cell>
          <cell r="BB256">
            <v>-1.68140975820001</v>
          </cell>
          <cell r="BC256">
            <v>-3.1295074530777997E-2</v>
          </cell>
        </row>
        <row r="257">
          <cell r="AV257">
            <v>-8.3899999999999864E-2</v>
          </cell>
          <cell r="AW257">
            <v>1.550526737</v>
          </cell>
          <cell r="AX257">
            <v>1.932870936</v>
          </cell>
          <cell r="AY257">
            <v>3.5672976729999997</v>
          </cell>
          <cell r="AZ257">
            <v>1.5373324319999999</v>
          </cell>
          <cell r="BA257">
            <v>-0.16908387313947015</v>
          </cell>
          <cell r="BB257">
            <v>-2.10801383448488</v>
          </cell>
          <cell r="BC257">
            <v>-3.8307091624180598E-2</v>
          </cell>
        </row>
        <row r="258">
          <cell r="AV258">
            <v>-0.21089999999999987</v>
          </cell>
          <cell r="AW258">
            <v>1.871407262</v>
          </cell>
          <cell r="AX258">
            <v>2.454313124</v>
          </cell>
          <cell r="AY258">
            <v>4.5366203859999992</v>
          </cell>
          <cell r="AZ258">
            <v>3.3672310680000002</v>
          </cell>
          <cell r="BA258">
            <v>1.1106073859038101</v>
          </cell>
          <cell r="BB258">
            <v>-2.6721697550089201</v>
          </cell>
          <cell r="BC258">
            <v>-4.8347913454430902E-2</v>
          </cell>
        </row>
        <row r="259">
          <cell r="AU259" t="str">
            <v>2023Q4</v>
          </cell>
          <cell r="AV259">
            <v>-0.33149999999999991</v>
          </cell>
          <cell r="AW259">
            <v>1.6954546229999998</v>
          </cell>
          <cell r="AX259">
            <v>3.0150103760000002</v>
          </cell>
          <cell r="AY259">
            <v>5.0419649990000002</v>
          </cell>
          <cell r="AZ259">
            <v>2.2325909479999999</v>
          </cell>
          <cell r="BA259">
            <v>0.76819625125839996</v>
          </cell>
          <cell r="BB259">
            <v>-3.0382684291943201</v>
          </cell>
          <cell r="BC259">
            <v>-5.1918376604693998E-2</v>
          </cell>
        </row>
        <row r="260">
          <cell r="AV260">
            <v>-0.27180000000000004</v>
          </cell>
          <cell r="AW260">
            <v>1.8911283169999999</v>
          </cell>
          <cell r="AX260">
            <v>2.7052625149999998</v>
          </cell>
          <cell r="AY260">
            <v>4.8681908319999998</v>
          </cell>
          <cell r="AZ260">
            <v>0.69292726400000004</v>
          </cell>
          <cell r="BA260">
            <v>-0.79124759735329986</v>
          </cell>
          <cell r="BB260">
            <v>-3.4093121445326502</v>
          </cell>
          <cell r="BC260">
            <v>-5.6793873870529699E-2</v>
          </cell>
        </row>
        <row r="261">
          <cell r="AV261">
            <v>-0.26990000000000003</v>
          </cell>
          <cell r="AW261">
            <v>1.8840953779999998</v>
          </cell>
          <cell r="AX261">
            <v>2.8385415040000002</v>
          </cell>
          <cell r="AY261">
            <v>4.9925368819999996</v>
          </cell>
          <cell r="AZ261">
            <v>2.0110275560000002</v>
          </cell>
          <cell r="BA261">
            <v>0.90988828955919021</v>
          </cell>
          <cell r="BB261">
            <v>-3.6845969611428502</v>
          </cell>
          <cell r="BC261">
            <v>-5.9280934801165898E-2</v>
          </cell>
        </row>
        <row r="262">
          <cell r="AV262">
            <v>-0.31969999999999987</v>
          </cell>
          <cell r="AW262">
            <v>1.5866065269999998</v>
          </cell>
          <cell r="AX262">
            <v>3.1216979710000001</v>
          </cell>
          <cell r="AY262">
            <v>5.0280044979999996</v>
          </cell>
          <cell r="AZ262">
            <v>2.084024388</v>
          </cell>
          <cell r="BA262">
            <v>1.7714315624803461</v>
          </cell>
          <cell r="BB262">
            <v>-3.7627451675227599</v>
          </cell>
          <cell r="BC262">
            <v>-5.73892275188417E-2</v>
          </cell>
        </row>
        <row r="263">
          <cell r="AU263" t="str">
            <v>2024Q4</v>
          </cell>
          <cell r="AV263">
            <v>-0.34840000000000004</v>
          </cell>
          <cell r="AW263">
            <v>1.970294848</v>
          </cell>
          <cell r="AX263">
            <v>2.4432804109999999</v>
          </cell>
          <cell r="AY263">
            <v>4.7619752589999997</v>
          </cell>
          <cell r="AZ263">
            <v>1.471527292</v>
          </cell>
          <cell r="BA263">
            <v>0.17247651554054988</v>
          </cell>
          <cell r="BB263">
            <v>-4.0875078616376204</v>
          </cell>
          <cell r="BC263">
            <v>-6.3704444809229696E-2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9T16:03:44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6T23:27:29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2:52:0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23:03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47B9-22E5-4229-BE7A-2307664A82C5}">
  <sheetPr codeName="Sheet12"/>
  <dimension ref="A1:AK31"/>
  <sheetViews>
    <sheetView topLeftCell="AB1" zoomScale="115" zoomScaleNormal="115" workbookViewId="0">
      <selection activeCell="Y4" sqref="Y4"/>
    </sheetView>
  </sheetViews>
  <sheetFormatPr defaultColWidth="9.140625" defaultRowHeight="15"/>
  <cols>
    <col min="1" max="25" width="9.140625" style="15"/>
    <col min="26" max="28" width="9.140625" style="18"/>
    <col min="29" max="35" width="9.140625" style="15"/>
    <col min="36" max="37" width="9.140625" style="18"/>
    <col min="38" max="16384" width="9.140625" style="15"/>
  </cols>
  <sheetData>
    <row r="1" spans="1: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C1" s="18"/>
      <c r="AD1" s="18"/>
      <c r="AE1" s="18"/>
      <c r="AF1" s="18"/>
      <c r="AG1" s="18"/>
      <c r="AH1" s="18"/>
      <c r="AI1" s="18"/>
    </row>
    <row r="2" spans="1: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AC2" s="18"/>
      <c r="AD2" s="18"/>
      <c r="AE2" s="18"/>
      <c r="AF2" s="18"/>
      <c r="AG2" s="18"/>
      <c r="AH2" s="18"/>
      <c r="AI2" s="18"/>
    </row>
    <row r="3" spans="1: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AC3" s="18"/>
      <c r="AD3" s="18"/>
      <c r="AE3" s="18"/>
      <c r="AF3" s="18"/>
      <c r="AG3" s="18"/>
      <c r="AH3" s="18"/>
      <c r="AI3" s="18"/>
    </row>
    <row r="4" spans="1: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AC4" s="18"/>
      <c r="AD4" s="18"/>
      <c r="AE4" s="18"/>
      <c r="AF4" s="18"/>
      <c r="AG4" s="18"/>
      <c r="AH4" s="18"/>
      <c r="AI4" s="18"/>
    </row>
    <row r="5" spans="1: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AC5" s="18"/>
      <c r="AD5" s="18"/>
      <c r="AE5" s="18"/>
      <c r="AF5" s="18"/>
      <c r="AG5" s="18"/>
      <c r="AH5" s="18"/>
      <c r="AI5" s="18"/>
    </row>
    <row r="30" spans="29:35">
      <c r="AC30" s="18"/>
      <c r="AD30" s="18"/>
      <c r="AE30" s="18"/>
      <c r="AF30" s="18"/>
      <c r="AG30" s="18"/>
      <c r="AH30" s="18"/>
      <c r="AI30" s="18"/>
    </row>
    <row r="31" spans="29:35">
      <c r="AC31" s="18"/>
      <c r="AD31" s="18"/>
      <c r="AE31" s="18"/>
      <c r="AF31" s="18"/>
      <c r="AG31" s="18"/>
      <c r="AH31" s="18"/>
      <c r="AI31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E36F-2817-4AF6-A611-A10E64649453}">
  <dimension ref="A1:AN199"/>
  <sheetViews>
    <sheetView zoomScale="48" workbookViewId="0">
      <pane xSplit="1" ySplit="1" topLeftCell="W119" activePane="bottomRight" state="frozen"/>
      <selection pane="topRight" activeCell="B1" sqref="B1"/>
      <selection pane="bottomLeft" activeCell="A2" sqref="A2"/>
      <selection pane="bottomRight" sqref="A1:XFD145"/>
    </sheetView>
  </sheetViews>
  <sheetFormatPr defaultRowHeight="15"/>
  <cols>
    <col min="1" max="1" width="15.42578125" customWidth="1"/>
  </cols>
  <sheetData>
    <row r="1" spans="1:40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396</v>
      </c>
      <c r="AH1" t="s">
        <v>397</v>
      </c>
      <c r="AI1" t="s">
        <v>398</v>
      </c>
      <c r="AJ1" t="s">
        <v>383</v>
      </c>
      <c r="AK1" t="s">
        <v>393</v>
      </c>
      <c r="AL1" s="2">
        <f>$AF$121-$AF$38</f>
        <v>-3.202979781544244</v>
      </c>
      <c r="AM1" t="s">
        <v>399</v>
      </c>
      <c r="AN1" s="2">
        <f>AF139-$AF$122</f>
        <v>1.6722980381283798</v>
      </c>
    </row>
    <row r="2" spans="1:40">
      <c r="A2" s="1">
        <v>32963</v>
      </c>
      <c r="B2">
        <v>2.2857106209773999E-2</v>
      </c>
      <c r="C2" s="16">
        <v>-1.26598060157928E-8</v>
      </c>
      <c r="D2">
        <v>1.89124941297164</v>
      </c>
      <c r="E2">
        <v>-2.2407009830378299E-2</v>
      </c>
      <c r="F2">
        <v>1.38716343466408</v>
      </c>
      <c r="G2">
        <v>0.31928117304230302</v>
      </c>
      <c r="H2">
        <v>3.5326531622129401E-4</v>
      </c>
      <c r="I2" s="16">
        <v>5.7968303436754299E-15</v>
      </c>
      <c r="J2" s="16">
        <v>-9.1586529668194707E-15</v>
      </c>
      <c r="K2" s="16">
        <v>-9.7580562677055307E-15</v>
      </c>
      <c r="L2">
        <v>4.1028460396995599E-2</v>
      </c>
      <c r="M2">
        <v>0</v>
      </c>
      <c r="N2">
        <v>0</v>
      </c>
      <c r="O2" s="16">
        <v>4.4430119143196998E-15</v>
      </c>
      <c r="P2">
        <v>0</v>
      </c>
      <c r="Q2">
        <v>3.4888619414938898E-2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0.74137884146522604</v>
      </c>
      <c r="AF2">
        <v>4.4157932909909903</v>
      </c>
      <c r="AG2" s="17">
        <v>1.0508021779646199</v>
      </c>
      <c r="AH2">
        <f>+AF2+$AG$2</f>
        <v>5.4665954689556102</v>
      </c>
      <c r="AI2">
        <v>5.46659546895562</v>
      </c>
      <c r="AJ2" t="s">
        <v>394</v>
      </c>
      <c r="AL2" s="2">
        <f>SUM($C$121:$F$121)+SUM($C$38:$F$38)</f>
        <v>-2.5068045019525229</v>
      </c>
      <c r="AN2" s="2">
        <f>SUM($C$139:$F$139)-SUM($C$122:$F$122)</f>
        <v>1.7776855549034534</v>
      </c>
    </row>
    <row r="3" spans="1:40">
      <c r="A3" s="1">
        <v>33054</v>
      </c>
      <c r="B3">
        <v>3.1388764516727098E-2</v>
      </c>
      <c r="C3" s="16">
        <v>-2.87445236930524E-8</v>
      </c>
      <c r="D3">
        <v>1.85779234783005</v>
      </c>
      <c r="E3">
        <v>-5.82926267728682E-2</v>
      </c>
      <c r="F3">
        <v>1.3633833158519399</v>
      </c>
      <c r="G3">
        <v>0.270787157482546</v>
      </c>
      <c r="H3">
        <v>3.3297928294866999E-4</v>
      </c>
      <c r="I3" s="16">
        <v>5.5767535074941698E-15</v>
      </c>
      <c r="J3" s="16">
        <v>-9.4119371786646898E-15</v>
      </c>
      <c r="K3" s="16">
        <v>-8.7979062269168106E-15</v>
      </c>
      <c r="L3">
        <v>-1.7738698503755E-2</v>
      </c>
      <c r="M3">
        <v>0</v>
      </c>
      <c r="N3">
        <v>0</v>
      </c>
      <c r="O3" s="16">
        <v>6.0573514670666699E-15</v>
      </c>
      <c r="P3">
        <v>0</v>
      </c>
      <c r="Q3">
        <v>2.9167752426622399E-2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0.72988043234129096</v>
      </c>
      <c r="AF3">
        <v>4.2067013957109696</v>
      </c>
      <c r="AH3">
        <f t="shared" ref="AH3:AH66" si="0">+AF3+$AG$2</f>
        <v>5.2575035736755895</v>
      </c>
      <c r="AI3">
        <v>5.2575035736756002</v>
      </c>
      <c r="AJ3" t="s">
        <v>395</v>
      </c>
      <c r="AL3" s="2">
        <f>AL1-AL2</f>
        <v>-0.6961752795917211</v>
      </c>
      <c r="AN3" s="2">
        <f>AN1-AN2</f>
        <v>-0.10538751677507352</v>
      </c>
    </row>
    <row r="4" spans="1:40">
      <c r="A4" s="1">
        <v>33146</v>
      </c>
      <c r="B4">
        <v>3.5367480487818799E-2</v>
      </c>
      <c r="C4" s="16">
        <v>-1.6807461957799999E-8</v>
      </c>
      <c r="D4">
        <v>1.88154043521832</v>
      </c>
      <c r="E4">
        <v>-4.1551058840303003E-2</v>
      </c>
      <c r="F4">
        <v>1.39588326217406</v>
      </c>
      <c r="G4">
        <v>0.26835114982757602</v>
      </c>
      <c r="H4">
        <v>6.4458600991454699E-4</v>
      </c>
      <c r="I4" s="16">
        <v>4.5936694148561801E-15</v>
      </c>
      <c r="J4" s="16">
        <v>-1.0604510366947399E-14</v>
      </c>
      <c r="K4" s="16">
        <v>-1.00705128059466E-14</v>
      </c>
      <c r="L4">
        <v>-9.0666522000973498E-3</v>
      </c>
      <c r="M4">
        <v>0</v>
      </c>
      <c r="N4">
        <v>0</v>
      </c>
      <c r="O4" s="16">
        <v>7.5410461584356206E-15</v>
      </c>
      <c r="P4">
        <v>0</v>
      </c>
      <c r="Q4">
        <v>2.7730931980350901E-2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0.71858231347515999</v>
      </c>
      <c r="AF4">
        <v>4.2774824313253399</v>
      </c>
      <c r="AH4">
        <f t="shared" si="0"/>
        <v>5.3282846092899598</v>
      </c>
      <c r="AI4">
        <v>5.3282846092899696</v>
      </c>
    </row>
    <row r="5" spans="1:40">
      <c r="A5" s="1">
        <v>33238</v>
      </c>
      <c r="B5">
        <v>2.7450198010890402E-2</v>
      </c>
      <c r="C5" s="16">
        <v>1.93786206632875E-9</v>
      </c>
      <c r="D5">
        <v>1.93479055576949</v>
      </c>
      <c r="E5">
        <v>-9.3954249380145006E-3</v>
      </c>
      <c r="F5">
        <v>1.4495208810421301</v>
      </c>
      <c r="G5">
        <v>0.26681506033617902</v>
      </c>
      <c r="H5">
        <v>4.5264436564505702E-4</v>
      </c>
      <c r="I5" s="16">
        <v>4.99139347036853E-15</v>
      </c>
      <c r="J5" s="16">
        <v>-9.3997372787060595E-15</v>
      </c>
      <c r="K5" s="16">
        <v>-1.13025920568604E-14</v>
      </c>
      <c r="L5">
        <v>-1.37315689244188E-2</v>
      </c>
      <c r="M5">
        <v>0</v>
      </c>
      <c r="N5">
        <v>0</v>
      </c>
      <c r="O5" s="16">
        <v>8.6228975850278296E-15</v>
      </c>
      <c r="P5">
        <v>0</v>
      </c>
      <c r="Q5">
        <v>2.1289519854303399E-2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0.70748044150740697</v>
      </c>
      <c r="AF5">
        <v>4.3846723089614699</v>
      </c>
      <c r="AH5">
        <f t="shared" si="0"/>
        <v>5.4354744869260898</v>
      </c>
      <c r="AI5">
        <v>5.4354744869260898</v>
      </c>
    </row>
    <row r="6" spans="1:40">
      <c r="A6" s="1">
        <v>33328</v>
      </c>
      <c r="B6">
        <v>3.2044801980599599E-2</v>
      </c>
      <c r="C6" s="16">
        <v>4.0733035573001301E-10</v>
      </c>
      <c r="D6">
        <v>1.8600487974078299</v>
      </c>
      <c r="E6">
        <v>-9.6801324884890506E-3</v>
      </c>
      <c r="F6">
        <v>1.40765773825211</v>
      </c>
      <c r="G6">
        <v>0.22860568002170201</v>
      </c>
      <c r="H6">
        <v>2.7248192425269601E-4</v>
      </c>
      <c r="I6" s="16">
        <v>4.9339145839649598E-15</v>
      </c>
      <c r="J6" s="16">
        <v>-1.5054315878185499E-14</v>
      </c>
      <c r="K6" s="16">
        <v>-1.1217832574076301E-14</v>
      </c>
      <c r="L6">
        <v>-3.4196845201741502E-2</v>
      </c>
      <c r="M6">
        <v>0</v>
      </c>
      <c r="N6">
        <v>0</v>
      </c>
      <c r="O6" s="16">
        <v>1.01457148771103E-14</v>
      </c>
      <c r="P6">
        <v>0</v>
      </c>
      <c r="Q6">
        <v>1.45004329020315E-2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0.69657087827281305</v>
      </c>
      <c r="AF6">
        <v>4.1958238334784399</v>
      </c>
      <c r="AH6">
        <f t="shared" si="0"/>
        <v>5.2466260114430598</v>
      </c>
      <c r="AI6">
        <v>5.2466260114430696</v>
      </c>
    </row>
    <row r="7" spans="1:40">
      <c r="A7" s="1">
        <v>33419</v>
      </c>
      <c r="B7">
        <v>2.49277758175451E-2</v>
      </c>
      <c r="C7" s="16">
        <v>-5.7320425525578699E-9</v>
      </c>
      <c r="D7">
        <v>1.8029822019717701</v>
      </c>
      <c r="E7">
        <v>-9.3853259201231599E-3</v>
      </c>
      <c r="F7">
        <v>1.38048130073952</v>
      </c>
      <c r="G7">
        <v>0.23810997628285599</v>
      </c>
      <c r="H7">
        <v>1.56030030733834E-4</v>
      </c>
      <c r="I7" s="16">
        <v>4.7727590473672998E-15</v>
      </c>
      <c r="J7" s="16">
        <v>-1.3148656825117599E-14</v>
      </c>
      <c r="K7" s="16">
        <v>-8.8711667718694496E-15</v>
      </c>
      <c r="L7">
        <v>-2.4326299478515102E-2</v>
      </c>
      <c r="M7">
        <v>0</v>
      </c>
      <c r="N7">
        <v>0</v>
      </c>
      <c r="O7" s="16">
        <v>1.1371642292425E-14</v>
      </c>
      <c r="P7">
        <v>0</v>
      </c>
      <c r="Q7">
        <v>1.14250743002962E-2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0.68584978626970095</v>
      </c>
      <c r="AF7">
        <v>4.1102205142817496</v>
      </c>
      <c r="AH7">
        <f t="shared" si="0"/>
        <v>5.1610226922463696</v>
      </c>
      <c r="AI7">
        <v>5.1610226922463696</v>
      </c>
    </row>
    <row r="8" spans="1:40">
      <c r="A8" s="1">
        <v>33511</v>
      </c>
      <c r="B8">
        <v>2.73458325297243E-2</v>
      </c>
      <c r="C8" s="16">
        <v>-1.2045444125161E-8</v>
      </c>
      <c r="D8">
        <v>1.7910848804875901</v>
      </c>
      <c r="E8">
        <v>-7.1588175492096201E-3</v>
      </c>
      <c r="F8">
        <v>1.3838697601968699</v>
      </c>
      <c r="G8">
        <v>0.23902882554158</v>
      </c>
      <c r="H8">
        <v>-3.7903201604126002E-4</v>
      </c>
      <c r="I8" s="16">
        <v>4.6041055433997497E-15</v>
      </c>
      <c r="J8" s="16">
        <v>-1.5238373009966099E-14</v>
      </c>
      <c r="K8" s="16">
        <v>-1.0115235266976799E-14</v>
      </c>
      <c r="L8">
        <v>-2.39426853889225E-2</v>
      </c>
      <c r="M8">
        <v>0</v>
      </c>
      <c r="N8">
        <v>0</v>
      </c>
      <c r="O8" s="16">
        <v>1.29698753450913E-14</v>
      </c>
      <c r="P8">
        <v>0</v>
      </c>
      <c r="Q8">
        <v>7.8188552150813394E-3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0.67531342445628895</v>
      </c>
      <c r="AF8">
        <v>4.0929810314275104</v>
      </c>
      <c r="AH8">
        <f t="shared" si="0"/>
        <v>5.1437832093921303</v>
      </c>
      <c r="AI8">
        <v>5.1437832093921401</v>
      </c>
    </row>
    <row r="9" spans="1:40">
      <c r="A9" s="1">
        <v>33603</v>
      </c>
      <c r="B9">
        <v>2.0169641242630602E-2</v>
      </c>
      <c r="C9" s="16">
        <v>6.4132382099774897E-9</v>
      </c>
      <c r="D9">
        <v>1.76371739307349</v>
      </c>
      <c r="E9">
        <v>2.4213456073829701E-2</v>
      </c>
      <c r="F9">
        <v>1.3856542308725299</v>
      </c>
      <c r="G9">
        <v>0.221213786720863</v>
      </c>
      <c r="H9">
        <v>-2.9618150166944998E-4</v>
      </c>
      <c r="I9" s="16">
        <v>4.5862787305001499E-15</v>
      </c>
      <c r="J9" s="16">
        <v>-1.9323573080918399E-14</v>
      </c>
      <c r="K9" s="16">
        <v>-1.00142562190386E-14</v>
      </c>
      <c r="L9">
        <v>-3.5113722761126002E-2</v>
      </c>
      <c r="M9">
        <v>0</v>
      </c>
      <c r="N9">
        <v>0</v>
      </c>
      <c r="O9" s="16">
        <v>1.4390821172897998E-14</v>
      </c>
      <c r="P9">
        <v>0</v>
      </c>
      <c r="Q9">
        <v>1.84732856130514E-2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0.66495814435110401</v>
      </c>
      <c r="AF9">
        <v>4.0629900400979304</v>
      </c>
      <c r="AH9">
        <f t="shared" si="0"/>
        <v>5.1137922180625504</v>
      </c>
      <c r="AI9">
        <v>5.1137922180625601</v>
      </c>
    </row>
    <row r="10" spans="1:40">
      <c r="A10" s="1">
        <v>33694</v>
      </c>
      <c r="B10">
        <v>2.4303670440477699E-2</v>
      </c>
      <c r="C10" s="16">
        <v>-3.9929391291405202E-9</v>
      </c>
      <c r="D10">
        <v>1.69159917713372</v>
      </c>
      <c r="E10">
        <v>2.70128283463732E-2</v>
      </c>
      <c r="F10">
        <v>1.3506907671260999</v>
      </c>
      <c r="G10">
        <v>0.187075529759023</v>
      </c>
      <c r="H10">
        <v>9.2963257341024204E-4</v>
      </c>
      <c r="I10" s="16">
        <v>3.85206418050991E-15</v>
      </c>
      <c r="J10" s="16">
        <v>-1.7076081457301499E-14</v>
      </c>
      <c r="K10" s="16">
        <v>-1.1507504513142499E-14</v>
      </c>
      <c r="L10">
        <v>1.48412631461916E-3</v>
      </c>
      <c r="M10">
        <v>0</v>
      </c>
      <c r="N10">
        <v>0</v>
      </c>
      <c r="O10" s="16">
        <v>1.60005047695122E-14</v>
      </c>
      <c r="P10">
        <v>0</v>
      </c>
      <c r="Q10">
        <v>2.5856656797060801E-2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0.65478038641469705</v>
      </c>
      <c r="AF10">
        <v>3.9637327709125398</v>
      </c>
      <c r="AH10">
        <f t="shared" si="0"/>
        <v>5.0145349488771593</v>
      </c>
      <c r="AI10">
        <v>5.01453494887717</v>
      </c>
    </row>
    <row r="11" spans="1:40">
      <c r="A11" s="1">
        <v>33785</v>
      </c>
      <c r="B11">
        <v>1.4569146987365099E-2</v>
      </c>
      <c r="C11" s="16">
        <v>-2.7279108531167899E-9</v>
      </c>
      <c r="D11">
        <v>1.67215910981909</v>
      </c>
      <c r="E11">
        <v>3.3987229573885898E-2</v>
      </c>
      <c r="F11">
        <v>1.34848398409392</v>
      </c>
      <c r="G11">
        <v>0.11650580961091</v>
      </c>
      <c r="H11">
        <v>3.03804205780958E-4</v>
      </c>
      <c r="I11" s="16">
        <v>3.65667296202116E-15</v>
      </c>
      <c r="J11" s="16">
        <v>-1.9261494886372201E-14</v>
      </c>
      <c r="K11" s="16">
        <v>-1.2503600218712501E-14</v>
      </c>
      <c r="L11">
        <v>-5.2781583308442098E-2</v>
      </c>
      <c r="M11">
        <v>0</v>
      </c>
      <c r="N11">
        <v>0</v>
      </c>
      <c r="O11" s="16">
        <v>1.7699840927890101E-14</v>
      </c>
      <c r="P11">
        <v>0</v>
      </c>
      <c r="Q11">
        <v>8.9487143306135903E-3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0.64477667669047001</v>
      </c>
      <c r="AF11">
        <v>3.7869528892756898</v>
      </c>
      <c r="AH11">
        <f t="shared" si="0"/>
        <v>4.8377550672403098</v>
      </c>
      <c r="AI11">
        <v>4.8377550672403196</v>
      </c>
    </row>
    <row r="12" spans="1:40">
      <c r="A12" s="1">
        <v>33877</v>
      </c>
      <c r="B12">
        <v>1.46311819859593E-2</v>
      </c>
      <c r="C12" s="16">
        <v>1.2981577107994601E-8</v>
      </c>
      <c r="D12">
        <v>1.70269936528364</v>
      </c>
      <c r="E12">
        <v>6.6742219692169896E-2</v>
      </c>
      <c r="F12">
        <v>1.3891999871709599</v>
      </c>
      <c r="G12">
        <v>0.11709161910863</v>
      </c>
      <c r="H12" s="16">
        <v>1.0305409034562299E-5</v>
      </c>
      <c r="I12" s="16">
        <v>3.1462476812568698E-15</v>
      </c>
      <c r="J12" s="16">
        <v>-1.1598776232457999E-14</v>
      </c>
      <c r="K12" s="16">
        <v>-1.6017038089810499E-14</v>
      </c>
      <c r="L12">
        <v>-3.3579983289747199E-2</v>
      </c>
      <c r="M12">
        <v>0</v>
      </c>
      <c r="N12">
        <v>0</v>
      </c>
      <c r="O12" s="16">
        <v>1.9202818485299101E-14</v>
      </c>
      <c r="P12">
        <v>0</v>
      </c>
      <c r="Q12">
        <v>3.26173584208064E-3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0.634943623683215</v>
      </c>
      <c r="AF12">
        <v>3.8950000678675298</v>
      </c>
      <c r="AH12">
        <f t="shared" si="0"/>
        <v>4.9458022458321498</v>
      </c>
      <c r="AI12">
        <v>4.9458022458321604</v>
      </c>
    </row>
    <row r="13" spans="1:40">
      <c r="A13" s="1">
        <v>33969</v>
      </c>
      <c r="B13">
        <v>-9.1678173555669006E-3</v>
      </c>
      <c r="C13" s="16">
        <v>3.1633719780048699E-8</v>
      </c>
      <c r="D13">
        <v>1.65987224607156</v>
      </c>
      <c r="E13">
        <v>8.1335429326189104E-2</v>
      </c>
      <c r="F13">
        <v>1.3696645276616499</v>
      </c>
      <c r="G13">
        <v>2.6855485302452499E-2</v>
      </c>
      <c r="H13">
        <v>2.9203131654001002E-4</v>
      </c>
      <c r="I13" s="16">
        <v>3.0056667248582701E-15</v>
      </c>
      <c r="J13" s="16">
        <v>-1.15927748923681E-14</v>
      </c>
      <c r="K13" s="16">
        <v>-1.2689020856892E-14</v>
      </c>
      <c r="L13">
        <v>-4.1864721537533699E-2</v>
      </c>
      <c r="M13">
        <v>0</v>
      </c>
      <c r="N13">
        <v>0</v>
      </c>
      <c r="O13" s="16">
        <v>2.09076911315959E-14</v>
      </c>
      <c r="P13">
        <v>0</v>
      </c>
      <c r="Q13">
        <v>4.2245796027853198E-4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0.62527791545489397</v>
      </c>
      <c r="AF13">
        <v>3.7126875858341899</v>
      </c>
      <c r="AH13">
        <f t="shared" si="0"/>
        <v>4.7634897637988098</v>
      </c>
      <c r="AI13">
        <v>4.7634897637988196</v>
      </c>
    </row>
    <row r="14" spans="1:40">
      <c r="A14" s="1">
        <v>34059</v>
      </c>
      <c r="B14">
        <v>1.25524406904219E-2</v>
      </c>
      <c r="C14" s="16">
        <v>-8.5112958162218597E-9</v>
      </c>
      <c r="D14">
        <v>1.41436768488474</v>
      </c>
      <c r="E14">
        <v>1.3337835446300499E-2</v>
      </c>
      <c r="F14">
        <v>1.1875767447122501</v>
      </c>
      <c r="G14">
        <v>-4.3286880481326798E-2</v>
      </c>
      <c r="H14">
        <v>-3.1146208228141902E-4</v>
      </c>
      <c r="I14" s="16">
        <v>3.47824499881447E-15</v>
      </c>
      <c r="J14" s="16">
        <v>-1.2213262448530801E-14</v>
      </c>
      <c r="K14" s="16">
        <v>-1.34206438712904E-14</v>
      </c>
      <c r="L14">
        <v>-2.4032037961787701E-2</v>
      </c>
      <c r="M14">
        <v>0</v>
      </c>
      <c r="N14">
        <v>0</v>
      </c>
      <c r="O14" s="16">
        <v>2.3065063274325899E-14</v>
      </c>
      <c r="P14">
        <v>0</v>
      </c>
      <c r="Q14">
        <v>-1.6107588247272299E-2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0.61577631691833801</v>
      </c>
      <c r="AF14">
        <v>3.1598730453680899</v>
      </c>
      <c r="AH14">
        <f t="shared" si="0"/>
        <v>4.2106752233327098</v>
      </c>
      <c r="AI14">
        <v>4.2106752233327196</v>
      </c>
    </row>
    <row r="15" spans="1:40">
      <c r="A15" s="1">
        <v>34150</v>
      </c>
      <c r="B15">
        <v>1.73642186373517E-2</v>
      </c>
      <c r="C15" s="16">
        <v>-1.8137702013995801E-8</v>
      </c>
      <c r="D15">
        <v>1.29237939096009</v>
      </c>
      <c r="E15">
        <v>-9.0850212967428599E-3</v>
      </c>
      <c r="F15">
        <v>1.10795609312673</v>
      </c>
      <c r="G15">
        <v>-5.8648879793470603E-2</v>
      </c>
      <c r="H15">
        <v>-1.50810609626923E-4</v>
      </c>
      <c r="I15" s="16">
        <v>2.8742787725746898E-15</v>
      </c>
      <c r="J15" s="16">
        <v>-1.0224049006462601E-14</v>
      </c>
      <c r="K15" s="16">
        <v>-8.8417948798411206E-15</v>
      </c>
      <c r="L15">
        <v>-1.0839152481364E-2</v>
      </c>
      <c r="M15">
        <v>0</v>
      </c>
      <c r="N15">
        <v>0</v>
      </c>
      <c r="O15" s="16">
        <v>2.4872654663835499E-14</v>
      </c>
      <c r="P15">
        <v>0</v>
      </c>
      <c r="Q15">
        <v>-1.4862895029134999E-2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0.606435667310674</v>
      </c>
      <c r="AF15">
        <v>2.93054859268682</v>
      </c>
      <c r="AH15">
        <f t="shared" si="0"/>
        <v>3.9813507706514399</v>
      </c>
      <c r="AI15">
        <v>3.9813507706514502</v>
      </c>
    </row>
    <row r="16" spans="1:40">
      <c r="A16" s="1">
        <v>34242</v>
      </c>
      <c r="B16">
        <v>1.40434130263054E-2</v>
      </c>
      <c r="C16" s="16">
        <v>5.3718427483150897E-9</v>
      </c>
      <c r="D16">
        <v>1.1058383122325199</v>
      </c>
      <c r="E16">
        <v>9.6456790280297008E-3</v>
      </c>
      <c r="F16">
        <v>0.99482769241484204</v>
      </c>
      <c r="G16">
        <v>-9.2914531834779199E-2</v>
      </c>
      <c r="H16" s="16">
        <v>-8.8278616835062003E-5</v>
      </c>
      <c r="I16" s="16">
        <v>2.5097916567428101E-15</v>
      </c>
      <c r="J16" s="16">
        <v>-1.0365925400807999E-14</v>
      </c>
      <c r="K16" s="16">
        <v>-7.4464622718711799E-15</v>
      </c>
      <c r="L16">
        <v>1.5199039318460899E-2</v>
      </c>
      <c r="M16">
        <v>0</v>
      </c>
      <c r="N16">
        <v>0</v>
      </c>
      <c r="O16" s="16">
        <v>2.67300401569732E-14</v>
      </c>
      <c r="P16">
        <v>0</v>
      </c>
      <c r="Q16">
        <v>-1.21898444321477E-2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0.59725287782957803</v>
      </c>
      <c r="AF16">
        <v>2.63161436433783</v>
      </c>
      <c r="AH16">
        <f t="shared" si="0"/>
        <v>3.68241654230245</v>
      </c>
      <c r="AI16">
        <v>3.6824165423024602</v>
      </c>
    </row>
    <row r="17" spans="1:35">
      <c r="A17" s="1">
        <v>34334</v>
      </c>
      <c r="B17">
        <v>1.06916311156988E-2</v>
      </c>
      <c r="C17" s="16">
        <v>1.29907442432218E-8</v>
      </c>
      <c r="D17">
        <v>0.96738151987800403</v>
      </c>
      <c r="E17">
        <v>8.7776376977621098E-3</v>
      </c>
      <c r="F17">
        <v>0.90865901155614104</v>
      </c>
      <c r="G17">
        <v>-0.120232562725042</v>
      </c>
      <c r="H17">
        <v>-5.2185107352909496E-4</v>
      </c>
      <c r="I17" s="16">
        <v>2.38922060846632E-15</v>
      </c>
      <c r="J17" s="16">
        <v>-1.1081555166331299E-14</v>
      </c>
      <c r="K17" s="16">
        <v>-5.9865972329122398E-15</v>
      </c>
      <c r="L17">
        <v>-1.1133482215403299E-2</v>
      </c>
      <c r="M17">
        <v>0</v>
      </c>
      <c r="N17">
        <v>0</v>
      </c>
      <c r="O17" s="16">
        <v>2.8527471891940502E-14</v>
      </c>
      <c r="P17">
        <v>0</v>
      </c>
      <c r="Q17">
        <v>-1.20936329176109E-2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0.58822492941664495</v>
      </c>
      <c r="AF17">
        <v>2.3397532137234198</v>
      </c>
      <c r="AH17">
        <f t="shared" si="0"/>
        <v>3.3905553916880398</v>
      </c>
      <c r="AI17">
        <v>3.39055539168805</v>
      </c>
    </row>
    <row r="18" spans="1:35">
      <c r="A18" s="1">
        <v>34424</v>
      </c>
      <c r="B18">
        <v>1.6447575681603599E-2</v>
      </c>
      <c r="C18" s="16">
        <v>1.7243533972350101E-8</v>
      </c>
      <c r="D18">
        <v>0.86388788229240798</v>
      </c>
      <c r="E18">
        <v>7.0985494875303399E-3</v>
      </c>
      <c r="F18">
        <v>0.848413001767511</v>
      </c>
      <c r="G18">
        <v>-9.8586584422937606E-2</v>
      </c>
      <c r="H18">
        <v>-4.2656899282664202E-4</v>
      </c>
      <c r="I18" s="16">
        <v>1.8456462989247402E-15</v>
      </c>
      <c r="J18" s="16">
        <v>-1.13009338551743E-14</v>
      </c>
      <c r="K18" s="16">
        <v>-5.6745939117463801E-15</v>
      </c>
      <c r="L18">
        <v>4.2475162588475501E-2</v>
      </c>
      <c r="M18">
        <v>0</v>
      </c>
      <c r="N18">
        <v>0</v>
      </c>
      <c r="O18" s="16">
        <v>3.02834526692379E-14</v>
      </c>
      <c r="P18">
        <v>0</v>
      </c>
      <c r="Q18">
        <v>-4.626306024177E-3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0.57934887067351104</v>
      </c>
      <c r="AF18">
        <v>2.2540316002946401</v>
      </c>
      <c r="AH18">
        <f t="shared" si="0"/>
        <v>3.3048337782592601</v>
      </c>
      <c r="AI18">
        <v>3.3048337782592698</v>
      </c>
    </row>
    <row r="19" spans="1:35">
      <c r="A19" s="1">
        <v>34515</v>
      </c>
      <c r="B19">
        <v>2.0267068511163201E-2</v>
      </c>
      <c r="C19" s="16">
        <v>-8.5214806121474203E-9</v>
      </c>
      <c r="D19">
        <v>0.92972134207134205</v>
      </c>
      <c r="E19">
        <v>-2.7652936431219299E-2</v>
      </c>
      <c r="F19">
        <v>0.89328313602768505</v>
      </c>
      <c r="G19">
        <v>-6.5450152618579394E-2</v>
      </c>
      <c r="H19">
        <v>-3.45193554418038E-4</v>
      </c>
      <c r="I19" s="16">
        <v>1.6199898800871799E-15</v>
      </c>
      <c r="J19" s="16">
        <v>-1.0316351930710301E-14</v>
      </c>
      <c r="K19" s="16">
        <v>-4.3325731826003801E-15</v>
      </c>
      <c r="L19">
        <v>5.1185698097607299E-2</v>
      </c>
      <c r="M19">
        <v>0</v>
      </c>
      <c r="N19">
        <v>0</v>
      </c>
      <c r="O19" s="16">
        <v>3.1876463317750098E-14</v>
      </c>
      <c r="P19">
        <v>0</v>
      </c>
      <c r="Q19">
        <v>-1.1615261510678899E-3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0.57062181589750605</v>
      </c>
      <c r="AF19">
        <v>2.3704692433285501</v>
      </c>
      <c r="AH19">
        <f t="shared" si="0"/>
        <v>3.4212714212931701</v>
      </c>
      <c r="AI19">
        <v>3.4212714212931798</v>
      </c>
    </row>
    <row r="20" spans="1:35">
      <c r="A20" s="1">
        <v>34607</v>
      </c>
      <c r="B20">
        <v>1.8643390744946201E-2</v>
      </c>
      <c r="C20" s="16">
        <v>-1.03487536661595E-8</v>
      </c>
      <c r="D20">
        <v>1.0077697824976499</v>
      </c>
      <c r="E20">
        <v>-3.67251055618487E-2</v>
      </c>
      <c r="F20">
        <v>0.95370288942495496</v>
      </c>
      <c r="G20">
        <v>-5.1037890825190599E-2</v>
      </c>
      <c r="H20">
        <v>-2.0590732139916601E-4</v>
      </c>
      <c r="I20" s="16">
        <v>1.4582502346614299E-15</v>
      </c>
      <c r="J20" s="16">
        <v>-1.0685266049761E-14</v>
      </c>
      <c r="K20" s="16">
        <v>-3.87072934513488E-15</v>
      </c>
      <c r="L20">
        <v>3.5036595233425297E-2</v>
      </c>
      <c r="M20">
        <v>0</v>
      </c>
      <c r="N20">
        <v>0</v>
      </c>
      <c r="O20" s="16">
        <v>3.3451682128995998E-14</v>
      </c>
      <c r="P20">
        <v>0</v>
      </c>
      <c r="Q20">
        <v>4.4748012970617897E-3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0.56204094322484799</v>
      </c>
      <c r="AF20">
        <v>2.49369948836571</v>
      </c>
      <c r="AH20">
        <f t="shared" si="0"/>
        <v>3.5445016663303299</v>
      </c>
      <c r="AI20">
        <v>3.5445016663303401</v>
      </c>
    </row>
    <row r="21" spans="1:35">
      <c r="A21" s="1">
        <v>34699</v>
      </c>
      <c r="B21">
        <v>2.4280797179871701E-2</v>
      </c>
      <c r="C21" s="16">
        <v>-2.4576986916542001E-8</v>
      </c>
      <c r="D21">
        <v>1.01539824669779</v>
      </c>
      <c r="E21">
        <v>-5.0467248263130697E-2</v>
      </c>
      <c r="F21">
        <v>0.96566494900705802</v>
      </c>
      <c r="G21">
        <v>-3.21083790838897E-2</v>
      </c>
      <c r="H21" s="16">
        <v>3.7592406408246901E-5</v>
      </c>
      <c r="I21" s="16">
        <v>1.33018050195449E-15</v>
      </c>
      <c r="J21" s="16">
        <v>-1.0007487586506E-14</v>
      </c>
      <c r="K21" s="16">
        <v>-4.5532385723689699E-15</v>
      </c>
      <c r="L21">
        <v>7.0541453920391906E-2</v>
      </c>
      <c r="M21">
        <v>0</v>
      </c>
      <c r="N21">
        <v>0</v>
      </c>
      <c r="O21" s="16">
        <v>3.5068502340748999E-14</v>
      </c>
      <c r="P21">
        <v>0</v>
      </c>
      <c r="Q21">
        <v>7.7166086683582002E-3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0.55360349287058497</v>
      </c>
      <c r="AF21">
        <v>2.55466748882648</v>
      </c>
      <c r="AH21">
        <f t="shared" si="0"/>
        <v>3.6054696667910999</v>
      </c>
      <c r="AI21">
        <v>3.6054696667911101</v>
      </c>
    </row>
    <row r="22" spans="1:35">
      <c r="A22" s="1">
        <v>34789</v>
      </c>
      <c r="B22">
        <v>2.4459680167421598E-2</v>
      </c>
      <c r="C22" s="16">
        <v>-4.9441049228232099E-9</v>
      </c>
      <c r="D22">
        <v>1.0297476091826101</v>
      </c>
      <c r="E22">
        <v>-2.6449422726068199E-2</v>
      </c>
      <c r="F22">
        <v>0.99297093607750797</v>
      </c>
      <c r="G22">
        <v>-6.20247246982552E-2</v>
      </c>
      <c r="H22">
        <v>1.02302297792654E-4</v>
      </c>
      <c r="I22" s="16">
        <v>1.0771951217975501E-15</v>
      </c>
      <c r="J22" s="16">
        <v>-1.07117847222868E-14</v>
      </c>
      <c r="K22" s="16">
        <v>-5.3654712787639297E-15</v>
      </c>
      <c r="L22">
        <v>2.84232191761315E-3</v>
      </c>
      <c r="M22">
        <v>0</v>
      </c>
      <c r="N22">
        <v>0</v>
      </c>
      <c r="O22" s="16">
        <v>3.6602499935753503E-14</v>
      </c>
      <c r="P22">
        <v>0</v>
      </c>
      <c r="Q22">
        <v>1.2159365698388901E-2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0.54530676545545298</v>
      </c>
      <c r="AF22">
        <v>2.5191148284283802</v>
      </c>
      <c r="AH22">
        <f t="shared" si="0"/>
        <v>3.5699170063930001</v>
      </c>
      <c r="AI22">
        <v>3.5699170063930099</v>
      </c>
    </row>
    <row r="23" spans="1:35">
      <c r="A23" s="1">
        <v>34880</v>
      </c>
      <c r="B23">
        <v>2.16625045246579E-2</v>
      </c>
      <c r="C23" s="16">
        <v>1.34274209126415E-8</v>
      </c>
      <c r="D23">
        <v>0.97227893529169696</v>
      </c>
      <c r="E23">
        <v>5.4226156493621602E-4</v>
      </c>
      <c r="F23">
        <v>0.97273919636973305</v>
      </c>
      <c r="G23">
        <v>-6.9198146844009698E-2</v>
      </c>
      <c r="H23">
        <v>2.93412079934135E-4</v>
      </c>
      <c r="I23" s="16">
        <v>7.4219384995900204E-16</v>
      </c>
      <c r="J23" s="16">
        <v>-7.2251313473081799E-15</v>
      </c>
      <c r="K23" s="16">
        <v>-5.66505334297473E-15</v>
      </c>
      <c r="L23">
        <v>1.92079294314501E-2</v>
      </c>
      <c r="M23">
        <v>0</v>
      </c>
      <c r="N23">
        <v>0</v>
      </c>
      <c r="O23" s="16">
        <v>3.8013306312889799E-14</v>
      </c>
      <c r="P23">
        <v>0</v>
      </c>
      <c r="Q23">
        <v>1.53014171490114E-2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0.53714812041098303</v>
      </c>
      <c r="AF23">
        <v>2.4699756434058302</v>
      </c>
      <c r="AH23">
        <f t="shared" si="0"/>
        <v>3.5207778213704501</v>
      </c>
      <c r="AI23">
        <v>3.5207778213704599</v>
      </c>
    </row>
    <row r="24" spans="1:35">
      <c r="A24" s="1">
        <v>34972</v>
      </c>
      <c r="B24">
        <v>2.25113887833331E-2</v>
      </c>
      <c r="C24" s="16">
        <v>-4.8597931295737E-9</v>
      </c>
      <c r="D24">
        <v>0.84597587615788405</v>
      </c>
      <c r="E24">
        <v>-2.6460544426304099E-2</v>
      </c>
      <c r="F24">
        <v>0.88731547570831704</v>
      </c>
      <c r="G24">
        <v>-0.122965200757386</v>
      </c>
      <c r="H24">
        <v>3.1639197924560302E-4</v>
      </c>
      <c r="I24" s="16">
        <v>1.2266812071458399E-15</v>
      </c>
      <c r="J24" s="16">
        <v>-8.6272220293193994E-15</v>
      </c>
      <c r="K24" s="16">
        <v>-4.42114739320092E-15</v>
      </c>
      <c r="L24">
        <v>8.6284591777165392E-3</v>
      </c>
      <c r="M24">
        <v>0</v>
      </c>
      <c r="N24">
        <v>0</v>
      </c>
      <c r="O24" s="16">
        <v>3.9715272682783498E-14</v>
      </c>
      <c r="P24">
        <v>0</v>
      </c>
      <c r="Q24">
        <v>9.4371028999836598E-3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0.52912497445502304</v>
      </c>
      <c r="AF24">
        <v>2.1538839191180399</v>
      </c>
      <c r="AH24">
        <f t="shared" si="0"/>
        <v>3.2046860970826598</v>
      </c>
      <c r="AI24">
        <v>3.20468609708267</v>
      </c>
    </row>
    <row r="25" spans="1:35">
      <c r="A25" s="1">
        <v>35064</v>
      </c>
      <c r="B25">
        <v>2.2560097738816499E-2</v>
      </c>
      <c r="C25" s="16">
        <v>1.10492736678022E-9</v>
      </c>
      <c r="D25">
        <v>0.76494299767796203</v>
      </c>
      <c r="E25">
        <v>-1.7983133513961601E-2</v>
      </c>
      <c r="F25">
        <v>0.84835284818732404</v>
      </c>
      <c r="G25">
        <v>-0.11154967934274</v>
      </c>
      <c r="H25" s="16">
        <v>-1.5526155010554401E-5</v>
      </c>
      <c r="I25" s="16">
        <v>8.7904784723306904E-16</v>
      </c>
      <c r="J25" s="16">
        <v>-6.6784195735790598E-15</v>
      </c>
      <c r="K25" s="16">
        <v>-4.5029674424882901E-15</v>
      </c>
      <c r="L25">
        <v>3.5218295083145702E-2</v>
      </c>
      <c r="M25">
        <v>0</v>
      </c>
      <c r="N25">
        <v>0</v>
      </c>
      <c r="O25" s="16">
        <v>4.1305400936270399E-14</v>
      </c>
      <c r="P25">
        <v>0</v>
      </c>
      <c r="Q25">
        <v>5.9214063790939703E-3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0.52123480013079804</v>
      </c>
      <c r="AF25">
        <v>2.06868210729038</v>
      </c>
      <c r="AH25">
        <f t="shared" si="0"/>
        <v>3.119484285255</v>
      </c>
      <c r="AI25">
        <v>3.1194842852550102</v>
      </c>
    </row>
    <row r="26" spans="1:35">
      <c r="A26" s="1">
        <v>35155</v>
      </c>
      <c r="B26">
        <v>8.2737436241210206E-3</v>
      </c>
      <c r="C26" s="16">
        <v>6.3035068098523701E-9</v>
      </c>
      <c r="D26">
        <v>0.66546034450935998</v>
      </c>
      <c r="E26">
        <v>-2.0320661899107299E-2</v>
      </c>
      <c r="F26">
        <v>0.79273246538979703</v>
      </c>
      <c r="G26">
        <v>-0.14803775383200701</v>
      </c>
      <c r="H26" s="16">
        <v>-9.1230567957707306E-5</v>
      </c>
      <c r="I26" s="16">
        <v>6.6810220940286103E-16</v>
      </c>
      <c r="J26" s="16">
        <v>-8.9567693014628305E-15</v>
      </c>
      <c r="K26" s="16">
        <v>-1.4412402811432201E-15</v>
      </c>
      <c r="L26">
        <v>-1.4049777970170001E-3</v>
      </c>
      <c r="M26">
        <v>0</v>
      </c>
      <c r="N26">
        <v>0</v>
      </c>
      <c r="O26" s="16">
        <v>4.2948449089860399E-14</v>
      </c>
      <c r="P26">
        <v>0</v>
      </c>
      <c r="Q26">
        <v>8.5991339760908593E-3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0.51347512440340404</v>
      </c>
      <c r="AF26">
        <v>1.8186861941102099</v>
      </c>
      <c r="AH26">
        <f t="shared" si="0"/>
        <v>2.8694883720748301</v>
      </c>
      <c r="AI26">
        <v>2.8694883720748399</v>
      </c>
    </row>
    <row r="27" spans="1:35">
      <c r="A27" s="1">
        <v>35246</v>
      </c>
      <c r="B27">
        <v>2.7082820663287101E-3</v>
      </c>
      <c r="C27" s="16">
        <v>-1.17081639903366E-8</v>
      </c>
      <c r="D27">
        <v>0.60077865518371498</v>
      </c>
      <c r="E27">
        <v>-3.4516872335563803E-2</v>
      </c>
      <c r="F27">
        <v>0.76095620297462396</v>
      </c>
      <c r="G27">
        <v>-0.12168866594589101</v>
      </c>
      <c r="H27">
        <v>3.7994480743092199E-4</v>
      </c>
      <c r="I27" s="16">
        <v>6.3926130259432703E-17</v>
      </c>
      <c r="J27" s="16">
        <v>-1.20552426142892E-14</v>
      </c>
      <c r="K27" s="16">
        <v>-1.8774406437892498E-15</v>
      </c>
      <c r="L27">
        <v>7.1796844384673694E-2</v>
      </c>
      <c r="M27">
        <v>0</v>
      </c>
      <c r="N27">
        <v>0</v>
      </c>
      <c r="O27" s="16">
        <v>4.4580244406922997E-14</v>
      </c>
      <c r="P27">
        <v>0</v>
      </c>
      <c r="Q27">
        <v>1.01227165695849E-2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0.505843527308383</v>
      </c>
      <c r="AF27">
        <v>1.79638062330515</v>
      </c>
      <c r="AH27">
        <f t="shared" si="0"/>
        <v>2.8471828012697697</v>
      </c>
      <c r="AI27">
        <v>2.8471828012697702</v>
      </c>
    </row>
    <row r="28" spans="1:35">
      <c r="A28" s="1">
        <v>35338</v>
      </c>
      <c r="B28">
        <v>3.8572091073629799E-3</v>
      </c>
      <c r="C28" s="16">
        <v>-2.29613850696662E-9</v>
      </c>
      <c r="D28">
        <v>0.56656046598123999</v>
      </c>
      <c r="E28">
        <v>-2.3702644645773201E-2</v>
      </c>
      <c r="F28">
        <v>0.75669726515480495</v>
      </c>
      <c r="G28">
        <v>-0.127007577493604</v>
      </c>
      <c r="H28" s="16">
        <v>5.1309383005686397E-5</v>
      </c>
      <c r="I28" s="16">
        <v>-5.6240117145242399E-16</v>
      </c>
      <c r="J28" s="16">
        <v>-1.5357980701620801E-14</v>
      </c>
      <c r="K28" s="16">
        <v>-1.23852601343345E-15</v>
      </c>
      <c r="L28">
        <v>2.15640274737053E-2</v>
      </c>
      <c r="M28">
        <v>0</v>
      </c>
      <c r="N28">
        <v>0</v>
      </c>
      <c r="O28" s="16">
        <v>4.5993275806547102E-14</v>
      </c>
      <c r="P28">
        <v>0</v>
      </c>
      <c r="Q28">
        <v>6.2573269321754997E-3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0.49833764064768299</v>
      </c>
      <c r="AF28">
        <v>1.7026150202444801</v>
      </c>
      <c r="AH28">
        <f t="shared" si="0"/>
        <v>2.7534171982091</v>
      </c>
      <c r="AI28">
        <v>2.7534171982091098</v>
      </c>
    </row>
    <row r="29" spans="1:35">
      <c r="A29" s="1">
        <v>35430</v>
      </c>
      <c r="B29">
        <v>1.2088288695478899E-2</v>
      </c>
      <c r="C29" s="16">
        <v>-5.3300349273800802E-9</v>
      </c>
      <c r="D29">
        <v>0.42574344959621602</v>
      </c>
      <c r="E29">
        <v>-3.0457181280560099E-2</v>
      </c>
      <c r="F29">
        <v>0.674404534746192</v>
      </c>
      <c r="G29">
        <v>-0.135438568552363</v>
      </c>
      <c r="H29" s="16">
        <v>-9.63559017462748E-5</v>
      </c>
      <c r="I29" s="16">
        <v>-1.62815536921941E-15</v>
      </c>
      <c r="J29" s="16">
        <v>-1.72317233790424E-14</v>
      </c>
      <c r="K29" s="16">
        <v>-9.3959771608769398E-16</v>
      </c>
      <c r="L29">
        <v>1.67303033305897E-3</v>
      </c>
      <c r="M29">
        <v>0</v>
      </c>
      <c r="N29">
        <v>0</v>
      </c>
      <c r="O29" s="16">
        <v>4.7572243211962898E-14</v>
      </c>
      <c r="P29">
        <v>0</v>
      </c>
      <c r="Q29">
        <v>6.64140890425227E-3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0.49095514672893298</v>
      </c>
      <c r="AF29">
        <v>1.44551374793945</v>
      </c>
      <c r="AH29">
        <f t="shared" si="0"/>
        <v>2.4963159259040699</v>
      </c>
      <c r="AI29">
        <v>2.4963159259040801</v>
      </c>
    </row>
    <row r="30" spans="1:35">
      <c r="A30" s="1">
        <v>35520</v>
      </c>
      <c r="B30">
        <v>6.9137474937675898E-3</v>
      </c>
      <c r="C30" s="16">
        <v>-2.8194930970565298E-9</v>
      </c>
      <c r="D30">
        <v>0.37297657841462201</v>
      </c>
      <c r="E30">
        <v>-2.6716544201831598E-2</v>
      </c>
      <c r="F30">
        <v>0.65308987495665805</v>
      </c>
      <c r="G30">
        <v>-0.13390838027576299</v>
      </c>
      <c r="H30">
        <v>-2.6581499135618298E-4</v>
      </c>
      <c r="I30" s="16">
        <v>-2.6211887138568101E-15</v>
      </c>
      <c r="J30" s="16">
        <v>-1.6043808756832401E-14</v>
      </c>
      <c r="K30" s="16">
        <v>-1.4840022444980901E-15</v>
      </c>
      <c r="L30">
        <v>-7.2186308281920299E-3</v>
      </c>
      <c r="M30">
        <v>0</v>
      </c>
      <c r="N30">
        <v>0</v>
      </c>
      <c r="O30" s="16">
        <v>4.9013592616596902E-14</v>
      </c>
      <c r="P30">
        <v>0</v>
      </c>
      <c r="Q30">
        <v>9.7959470274400599E-3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0.48369377714448097</v>
      </c>
      <c r="AF30">
        <v>1.3583605519203501</v>
      </c>
      <c r="AH30">
        <f t="shared" si="0"/>
        <v>2.40916272988497</v>
      </c>
      <c r="AI30">
        <v>2.4091627298849798</v>
      </c>
    </row>
    <row r="31" spans="1:35">
      <c r="A31" s="1">
        <v>35611</v>
      </c>
      <c r="B31">
        <v>1.40920917117403E-2</v>
      </c>
      <c r="C31" s="16">
        <v>-1.5779752793770301E-8</v>
      </c>
      <c r="D31">
        <v>0.34609943642242902</v>
      </c>
      <c r="E31">
        <v>-2.8824514484492001E-2</v>
      </c>
      <c r="F31">
        <v>0.64542408271683405</v>
      </c>
      <c r="G31">
        <v>-0.12539852615725999</v>
      </c>
      <c r="H31" s="16">
        <v>7.6809585518611693E-5</v>
      </c>
      <c r="I31" s="16">
        <v>-3.3746154633770299E-15</v>
      </c>
      <c r="J31" s="16">
        <v>-1.4911454308001899E-14</v>
      </c>
      <c r="K31" s="16">
        <v>-1.53263167270551E-15</v>
      </c>
      <c r="L31">
        <v>8.4745052702462104E-2</v>
      </c>
      <c r="M31">
        <v>0</v>
      </c>
      <c r="N31">
        <v>0</v>
      </c>
      <c r="O31" s="16">
        <v>5.04266419259814E-14</v>
      </c>
      <c r="P31">
        <v>0</v>
      </c>
      <c r="Q31">
        <v>1.30038698002699E-2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0.47655131158713998</v>
      </c>
      <c r="AF31">
        <v>1.4257695981049101</v>
      </c>
      <c r="AH31">
        <f t="shared" si="0"/>
        <v>2.4765717760695303</v>
      </c>
      <c r="AI31">
        <v>2.47657177606954</v>
      </c>
    </row>
    <row r="32" spans="1:35">
      <c r="A32" s="1">
        <v>35703</v>
      </c>
      <c r="B32">
        <v>2.0057148879168499E-2</v>
      </c>
      <c r="C32" s="16">
        <v>-3.17384339182503E-9</v>
      </c>
      <c r="D32">
        <v>0.27207414282848003</v>
      </c>
      <c r="E32">
        <v>-1.6492526691407099E-2</v>
      </c>
      <c r="F32">
        <v>0.60560078059241795</v>
      </c>
      <c r="G32">
        <v>-0.22085626628277699</v>
      </c>
      <c r="H32">
        <v>-1.3492851988008799E-4</v>
      </c>
      <c r="I32" s="16">
        <v>-3.5064644276745798E-15</v>
      </c>
      <c r="J32" s="16">
        <v>-1.3811286837510201E-14</v>
      </c>
      <c r="K32" s="16">
        <v>-1.02345567218717E-15</v>
      </c>
      <c r="L32">
        <v>9.5802671660594196E-3</v>
      </c>
      <c r="M32">
        <v>0</v>
      </c>
      <c r="N32">
        <v>0</v>
      </c>
      <c r="O32" s="16">
        <v>5.1870197224256198E-14</v>
      </c>
      <c r="P32">
        <v>0</v>
      </c>
      <c r="Q32">
        <v>1.3992408741337699E-2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0.46952557669999201</v>
      </c>
      <c r="AF32">
        <v>1.15334660023958</v>
      </c>
      <c r="AH32">
        <f t="shared" si="0"/>
        <v>2.2041487782041997</v>
      </c>
      <c r="AI32">
        <v>2.2041487782042002</v>
      </c>
    </row>
    <row r="33" spans="1:35">
      <c r="A33" s="1">
        <v>35795</v>
      </c>
      <c r="B33">
        <v>1.7591609957522701E-2</v>
      </c>
      <c r="C33" s="16">
        <v>7.9386142657720193E-9</v>
      </c>
      <c r="D33">
        <v>0.233305059357959</v>
      </c>
      <c r="E33">
        <v>6.4365546531163298E-3</v>
      </c>
      <c r="F33">
        <v>0.59469180250242903</v>
      </c>
      <c r="G33">
        <v>-0.26999205580069202</v>
      </c>
      <c r="H33">
        <v>2.09264784223484E-4</v>
      </c>
      <c r="I33" s="16">
        <v>-3.58761088901761E-15</v>
      </c>
      <c r="J33" s="16">
        <v>-1.4945006842806299E-14</v>
      </c>
      <c r="K33" s="16">
        <v>-9.0546478023532791E-16</v>
      </c>
      <c r="L33">
        <v>4.5702166904805601E-2</v>
      </c>
      <c r="M33">
        <v>0</v>
      </c>
      <c r="N33">
        <v>0</v>
      </c>
      <c r="O33" s="16">
        <v>5.3252506165459401E-14</v>
      </c>
      <c r="P33">
        <v>0</v>
      </c>
      <c r="Q33">
        <v>1.8821814609673099E-2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0.46261444495801302</v>
      </c>
      <c r="AF33">
        <v>1.1093806698656901</v>
      </c>
      <c r="AH33">
        <f t="shared" si="0"/>
        <v>2.1601828478303098</v>
      </c>
      <c r="AI33">
        <v>2.16018284783032</v>
      </c>
    </row>
    <row r="34" spans="1:35">
      <c r="A34" s="1">
        <v>35885</v>
      </c>
      <c r="B34">
        <v>2.0209029862605699E-2</v>
      </c>
      <c r="C34" s="16">
        <v>-5.9389772090177498E-9</v>
      </c>
      <c r="D34">
        <v>0.115388257011256</v>
      </c>
      <c r="E34">
        <v>-2.5773901273263601E-3</v>
      </c>
      <c r="F34">
        <v>0.52198624317518405</v>
      </c>
      <c r="G34">
        <v>-0.31523238584229801</v>
      </c>
      <c r="H34">
        <v>5.59897567807329E-4</v>
      </c>
      <c r="I34" s="16">
        <v>-4.3744165476164304E-15</v>
      </c>
      <c r="J34" s="16">
        <v>-1.4454345147315601E-14</v>
      </c>
      <c r="K34" s="16">
        <v>-1.2024575419479899E-15</v>
      </c>
      <c r="L34">
        <v>7.1753990349904304E-2</v>
      </c>
      <c r="M34">
        <v>0</v>
      </c>
      <c r="N34">
        <v>0</v>
      </c>
      <c r="O34" s="16">
        <v>5.4815618556583103E-14</v>
      </c>
      <c r="P34">
        <v>0</v>
      </c>
      <c r="Q34">
        <v>1.5348778966557499E-2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0.45581583357954503</v>
      </c>
      <c r="AF34">
        <v>0.88325224860429696</v>
      </c>
      <c r="AH34">
        <f t="shared" si="0"/>
        <v>1.9340544265689168</v>
      </c>
      <c r="AI34">
        <v>1.9340544265689199</v>
      </c>
    </row>
    <row r="35" spans="1:35">
      <c r="A35" s="1">
        <v>35976</v>
      </c>
      <c r="B35">
        <v>2.4275829959300301E-2</v>
      </c>
      <c r="C35" s="16">
        <v>-3.9314219638958297E-9</v>
      </c>
      <c r="D35">
        <v>8.60680315732677E-2</v>
      </c>
      <c r="E35">
        <v>5.1437803749490897E-3</v>
      </c>
      <c r="F35">
        <v>0.51144471893647803</v>
      </c>
      <c r="G35">
        <v>-0.37587834215568799</v>
      </c>
      <c r="H35">
        <v>2.0735781967384101E-4</v>
      </c>
      <c r="I35" s="16">
        <v>-4.1805883096793902E-15</v>
      </c>
      <c r="J35" s="16">
        <v>-1.33339545580145E-14</v>
      </c>
      <c r="K35" s="16">
        <v>-8.3896057309714596E-17</v>
      </c>
      <c r="L35">
        <v>3.4546087440551702E-2</v>
      </c>
      <c r="M35">
        <v>0</v>
      </c>
      <c r="N35">
        <v>0</v>
      </c>
      <c r="O35" s="16">
        <v>5.60637839674643E-14</v>
      </c>
      <c r="P35">
        <v>0</v>
      </c>
      <c r="Q35">
        <v>6.1689335327827204E-3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0.44912770346599901</v>
      </c>
      <c r="AF35">
        <v>0.74110409701593405</v>
      </c>
      <c r="AH35">
        <f t="shared" si="0"/>
        <v>1.7919062749805539</v>
      </c>
      <c r="AI35">
        <v>1.7919062749805601</v>
      </c>
    </row>
    <row r="36" spans="1:35">
      <c r="A36" s="1">
        <v>36068</v>
      </c>
      <c r="B36">
        <v>1.4614763011878499E-2</v>
      </c>
      <c r="C36" s="16">
        <v>1.40298287788237E-8</v>
      </c>
      <c r="D36">
        <v>-2.7574119871949E-2</v>
      </c>
      <c r="E36">
        <v>3.0789641840880001E-2</v>
      </c>
      <c r="F36">
        <v>0.45119964984886202</v>
      </c>
      <c r="G36">
        <v>-0.207626317496104</v>
      </c>
      <c r="H36">
        <v>-2.16450646689832E-4</v>
      </c>
      <c r="I36" s="16">
        <v>-4.3533162656019003E-15</v>
      </c>
      <c r="J36" s="16">
        <v>-1.26843533949885E-14</v>
      </c>
      <c r="K36" s="16">
        <v>1.4814632898968401E-15</v>
      </c>
      <c r="L36">
        <v>4.3056161773537098E-2</v>
      </c>
      <c r="M36">
        <v>0</v>
      </c>
      <c r="N36">
        <v>0</v>
      </c>
      <c r="O36" s="16">
        <v>5.73692868146208E-14</v>
      </c>
      <c r="P36">
        <v>0</v>
      </c>
      <c r="Q36">
        <v>4.4043079809459396E-3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0.44254805816835102</v>
      </c>
      <c r="AF36">
        <v>0.75119570863958396</v>
      </c>
      <c r="AH36">
        <f t="shared" si="0"/>
        <v>1.8019978866042039</v>
      </c>
      <c r="AI36">
        <v>1.8019978866042099</v>
      </c>
    </row>
    <row r="37" spans="1:35">
      <c r="A37" s="1">
        <v>36160</v>
      </c>
      <c r="B37">
        <v>5.9403904256913999E-3</v>
      </c>
      <c r="C37" s="16">
        <v>2.6276710837152E-9</v>
      </c>
      <c r="D37">
        <v>-0.18395719996861401</v>
      </c>
      <c r="E37">
        <v>1.4485656669975E-2</v>
      </c>
      <c r="F37">
        <v>0.34899572844138299</v>
      </c>
      <c r="G37">
        <v>-0.100449107015603</v>
      </c>
      <c r="H37">
        <v>-2.4257169122127501E-4</v>
      </c>
      <c r="I37" s="16">
        <v>-4.1043796381939297E-15</v>
      </c>
      <c r="J37" s="16">
        <v>-1.5164001922223001E-14</v>
      </c>
      <c r="K37" s="16">
        <v>2.0092613630036498E-15</v>
      </c>
      <c r="L37">
        <v>2.7002025461592E-2</v>
      </c>
      <c r="M37">
        <v>0</v>
      </c>
      <c r="N37">
        <v>0</v>
      </c>
      <c r="O37" s="16">
        <v>5.8940361394769906E-14</v>
      </c>
      <c r="P37">
        <v>0</v>
      </c>
      <c r="Q37">
        <v>6.9016246960369202E-3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0.43607494287924298</v>
      </c>
      <c r="AF37">
        <v>0.55475149252619704</v>
      </c>
      <c r="AH37">
        <f t="shared" si="0"/>
        <v>1.6055536704908171</v>
      </c>
      <c r="AI37">
        <v>1.60555367049082</v>
      </c>
    </row>
    <row r="38" spans="1:35">
      <c r="A38" s="1">
        <v>36250</v>
      </c>
      <c r="B38">
        <v>6.7765786712645701E-3</v>
      </c>
      <c r="C38" s="16">
        <v>-6.0096475746945498E-9</v>
      </c>
      <c r="D38">
        <v>-0.227211874289969</v>
      </c>
      <c r="E38">
        <v>9.4810729799718399E-3</v>
      </c>
      <c r="F38">
        <v>0.33041755082049301</v>
      </c>
      <c r="G38">
        <v>-0.194091929975657</v>
      </c>
      <c r="H38">
        <v>4.61883880849366E-4</v>
      </c>
      <c r="I38" s="16">
        <v>-4.8035978357558997E-15</v>
      </c>
      <c r="J38" s="16">
        <v>-1.8988516356292999E-14</v>
      </c>
      <c r="K38" s="16">
        <v>3.3911294821228401E-15</v>
      </c>
      <c r="L38">
        <v>4.0904378527845002E-2</v>
      </c>
      <c r="M38">
        <v>0</v>
      </c>
      <c r="N38">
        <v>0</v>
      </c>
      <c r="O38" s="16">
        <v>6.0453781687973703E-14</v>
      </c>
      <c r="P38">
        <v>0</v>
      </c>
      <c r="Q38">
        <v>1.06411545972306E-2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0.42970644344966402</v>
      </c>
      <c r="AF38">
        <v>0.40708525265208401</v>
      </c>
      <c r="AH38">
        <f t="shared" si="0"/>
        <v>1.457887430616704</v>
      </c>
      <c r="AI38">
        <v>1.45788743061671</v>
      </c>
    </row>
    <row r="39" spans="1:35">
      <c r="A39" s="1">
        <v>36341</v>
      </c>
      <c r="B39">
        <v>6.9646595184034996E-3</v>
      </c>
      <c r="C39" s="16">
        <v>1.1784946107641699E-9</v>
      </c>
      <c r="D39">
        <v>-0.201132286804934</v>
      </c>
      <c r="E39">
        <v>2.8988591331490701E-2</v>
      </c>
      <c r="F39">
        <v>0.37460192929477998</v>
      </c>
      <c r="G39">
        <v>-0.247129930863484</v>
      </c>
      <c r="H39">
        <v>-8.6189428729245598E-4</v>
      </c>
      <c r="I39" s="16">
        <v>-5.2919108921236099E-15</v>
      </c>
      <c r="J39" s="16">
        <v>-1.8770900535834402E-14</v>
      </c>
      <c r="K39" s="16">
        <v>6.1995717047735397E-15</v>
      </c>
      <c r="L39">
        <v>2.6835162423320701E-2</v>
      </c>
      <c r="M39">
        <v>0</v>
      </c>
      <c r="N39">
        <v>0</v>
      </c>
      <c r="O39" s="16">
        <v>6.2158391408763402E-14</v>
      </c>
      <c r="P39">
        <v>0</v>
      </c>
      <c r="Q39">
        <v>2.0516965679338202E-3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0.42344068542931601</v>
      </c>
      <c r="AF39">
        <v>0.41375861378807199</v>
      </c>
      <c r="AH39">
        <f t="shared" si="0"/>
        <v>1.4645607917526919</v>
      </c>
      <c r="AI39">
        <v>1.4645607917526999</v>
      </c>
    </row>
    <row r="40" spans="1:35">
      <c r="A40" s="1">
        <v>36433</v>
      </c>
      <c r="B40">
        <v>-5.0536450665828901E-3</v>
      </c>
      <c r="C40" s="16">
        <v>-1.6414211917817802E-8</v>
      </c>
      <c r="D40">
        <v>-0.157409671103035</v>
      </c>
      <c r="E40">
        <v>2.56850316984449E-2</v>
      </c>
      <c r="F40">
        <v>0.42280952148657103</v>
      </c>
      <c r="G40">
        <v>-0.28994862367779201</v>
      </c>
      <c r="H40" s="16">
        <v>6.7564513011811396E-5</v>
      </c>
      <c r="I40" s="16">
        <v>-5.7568538930712404E-15</v>
      </c>
      <c r="J40" s="16">
        <v>-1.9702004859774101E-14</v>
      </c>
      <c r="K40" s="16">
        <v>5.6014186751716503E-15</v>
      </c>
      <c r="L40">
        <v>3.4747003231711898E-2</v>
      </c>
      <c r="M40">
        <v>0</v>
      </c>
      <c r="N40">
        <v>0</v>
      </c>
      <c r="O40" s="16">
        <v>6.4217392213637599E-14</v>
      </c>
      <c r="P40">
        <v>0</v>
      </c>
      <c r="Q40">
        <v>1.6151961225036801E-2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0.41727583312993999</v>
      </c>
      <c r="AF40">
        <v>0.46432495902313697</v>
      </c>
      <c r="AH40">
        <f t="shared" si="0"/>
        <v>1.5151271369877568</v>
      </c>
      <c r="AI40">
        <v>1.5151271369877599</v>
      </c>
    </row>
    <row r="41" spans="1:35">
      <c r="A41" s="1">
        <v>36525</v>
      </c>
      <c r="B41">
        <v>1.24435228160482E-3</v>
      </c>
      <c r="C41" s="16">
        <v>-3.8109436548706698E-9</v>
      </c>
      <c r="D41">
        <v>-0.16838909837983901</v>
      </c>
      <c r="E41">
        <v>5.69413964444676E-2</v>
      </c>
      <c r="F41">
        <v>0.44193787805928397</v>
      </c>
      <c r="G41">
        <v>-0.32704008320935102</v>
      </c>
      <c r="H41">
        <v>-2.12285713435853E-4</v>
      </c>
      <c r="I41" s="16">
        <v>-5.8775096499552396E-15</v>
      </c>
      <c r="J41" s="16">
        <v>-1.8820681976461601E-14</v>
      </c>
      <c r="K41" s="16">
        <v>4.9213888162284997E-15</v>
      </c>
      <c r="L41">
        <v>2.1516949413910198E-2</v>
      </c>
      <c r="M41">
        <v>0</v>
      </c>
      <c r="N41">
        <v>0</v>
      </c>
      <c r="O41" s="16">
        <v>6.6243327580850797E-14</v>
      </c>
      <c r="P41">
        <v>0</v>
      </c>
      <c r="Q41">
        <v>1.5540743474244299E-2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0.41121008871092202</v>
      </c>
      <c r="AF41">
        <v>0.45274993727090901</v>
      </c>
      <c r="AH41">
        <f t="shared" si="0"/>
        <v>1.5035521152355289</v>
      </c>
      <c r="AI41">
        <v>1.50355211523553</v>
      </c>
    </row>
    <row r="42" spans="1:35">
      <c r="A42" s="1">
        <v>36616</v>
      </c>
      <c r="B42">
        <v>-4.7637825314427899E-4</v>
      </c>
      <c r="C42" s="16">
        <v>-4.8638096203234499E-9</v>
      </c>
      <c r="D42">
        <v>-0.20269706916423899</v>
      </c>
      <c r="E42">
        <v>8.12575485689329E-2</v>
      </c>
      <c r="F42">
        <v>0.44321427764028598</v>
      </c>
      <c r="G42">
        <v>-0.34143798979772999</v>
      </c>
      <c r="H42" s="16">
        <v>-1.36288000400074E-5</v>
      </c>
      <c r="I42" s="16">
        <v>-6.1110544146733198E-15</v>
      </c>
      <c r="J42" s="16">
        <v>-1.8665912999558599E-14</v>
      </c>
      <c r="K42" s="16">
        <v>5.6338369661066699E-15</v>
      </c>
      <c r="L42">
        <v>5.58594670701828E-2</v>
      </c>
      <c r="M42">
        <v>0</v>
      </c>
      <c r="N42">
        <v>0</v>
      </c>
      <c r="O42" s="16">
        <v>6.8454785013916596E-14</v>
      </c>
      <c r="P42">
        <v>0</v>
      </c>
      <c r="Q42">
        <v>1.8973448252310898E-2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0.40524169128662102</v>
      </c>
      <c r="AF42">
        <v>0.45992136193941802</v>
      </c>
      <c r="AH42">
        <f t="shared" si="0"/>
        <v>1.510723539904038</v>
      </c>
      <c r="AI42">
        <v>1.51072353990404</v>
      </c>
    </row>
    <row r="43" spans="1:35">
      <c r="A43" s="1">
        <v>36707</v>
      </c>
      <c r="B43">
        <v>-3.43770762063171E-3</v>
      </c>
      <c r="C43" s="16">
        <v>1.1272330809984601E-8</v>
      </c>
      <c r="D43">
        <v>-0.265452265000722</v>
      </c>
      <c r="E43">
        <v>0.11351404533800501</v>
      </c>
      <c r="F43">
        <v>0.41278584961096199</v>
      </c>
      <c r="G43">
        <v>-0.25726666832330503</v>
      </c>
      <c r="H43" s="16">
        <v>2.62171565439873E-5</v>
      </c>
      <c r="I43" s="16">
        <v>-6.32066303194304E-15</v>
      </c>
      <c r="J43" s="16">
        <v>-1.8320265626781301E-14</v>
      </c>
      <c r="K43" s="16">
        <v>3.9994122002217697E-15</v>
      </c>
      <c r="L43">
        <v>4.6861687024399102E-3</v>
      </c>
      <c r="M43">
        <v>0</v>
      </c>
      <c r="N43">
        <v>0</v>
      </c>
      <c r="O43" s="16">
        <v>6.9659014619270696E-14</v>
      </c>
      <c r="P43">
        <v>0</v>
      </c>
      <c r="Q43">
        <v>2.0963278217837101E-2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0.39936891605492097</v>
      </c>
      <c r="AF43">
        <v>0.42518784540842902</v>
      </c>
      <c r="AH43">
        <f t="shared" si="0"/>
        <v>1.475990023373049</v>
      </c>
      <c r="AI43">
        <v>1.4759900233730501</v>
      </c>
    </row>
    <row r="44" spans="1:35">
      <c r="A44" s="1">
        <v>36799</v>
      </c>
      <c r="B44">
        <v>-2.8386093911510202E-3</v>
      </c>
      <c r="C44" s="16">
        <v>2.7118992722240301E-9</v>
      </c>
      <c r="D44">
        <v>-0.29956331502759098</v>
      </c>
      <c r="E44">
        <v>0.117263885787654</v>
      </c>
      <c r="F44">
        <v>0.35956649760081699</v>
      </c>
      <c r="G44">
        <v>-0.149020988914495</v>
      </c>
      <c r="H44" s="16">
        <v>7.7752345539420899E-5</v>
      </c>
      <c r="I44" s="16">
        <v>-6.1391267729007802E-15</v>
      </c>
      <c r="J44" s="16">
        <v>-1.5979586392239401E-14</v>
      </c>
      <c r="K44" s="16">
        <v>3.7026041320912197E-15</v>
      </c>
      <c r="L44">
        <v>1.44084971739551E-2</v>
      </c>
      <c r="M44">
        <v>0</v>
      </c>
      <c r="N44">
        <v>0</v>
      </c>
      <c r="O44" s="16">
        <v>7.0836454441983706E-14</v>
      </c>
      <c r="P44">
        <v>0</v>
      </c>
      <c r="Q44">
        <v>1.8047736397294002E-2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0.39359007344653801</v>
      </c>
      <c r="AF44">
        <v>0.451531532130511</v>
      </c>
      <c r="AH44">
        <f t="shared" si="0"/>
        <v>1.5023337100951308</v>
      </c>
      <c r="AI44">
        <v>1.5023337100951299</v>
      </c>
    </row>
    <row r="45" spans="1:35">
      <c r="A45" s="1">
        <v>36891</v>
      </c>
      <c r="B45">
        <v>7.5937724001770503E-4</v>
      </c>
      <c r="C45" s="16">
        <v>1.04032705379979E-8</v>
      </c>
      <c r="D45">
        <v>-0.35637116745972303</v>
      </c>
      <c r="E45">
        <v>0.12784127274794699</v>
      </c>
      <c r="F45">
        <v>0.25142312293087898</v>
      </c>
      <c r="G45">
        <v>0.121525519343453</v>
      </c>
      <c r="H45">
        <v>-3.4536319322728802E-4</v>
      </c>
      <c r="I45" s="16">
        <v>-5.9106363937159001E-15</v>
      </c>
      <c r="J45" s="16">
        <v>-1.3892347066845901E-14</v>
      </c>
      <c r="K45" s="16">
        <v>3.8314938011586603E-15</v>
      </c>
      <c r="L45">
        <v>-3.1018162997677101E-3</v>
      </c>
      <c r="M45">
        <v>0</v>
      </c>
      <c r="N45">
        <v>0</v>
      </c>
      <c r="O45" s="16">
        <v>7.2136383643034903E-14</v>
      </c>
      <c r="P45">
        <v>0</v>
      </c>
      <c r="Q45">
        <v>1.4762573319571801E-2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0.387903508294688</v>
      </c>
      <c r="AF45">
        <v>0.54439703732716704</v>
      </c>
      <c r="AH45">
        <f t="shared" si="0"/>
        <v>1.5951992152917871</v>
      </c>
      <c r="AI45">
        <v>1.59519921529179</v>
      </c>
    </row>
    <row r="46" spans="1:35">
      <c r="A46" s="1">
        <v>36981</v>
      </c>
      <c r="B46">
        <v>1.01408504327997E-2</v>
      </c>
      <c r="C46" s="16">
        <v>1.62943548547388E-8</v>
      </c>
      <c r="D46">
        <v>-0.285102982374904</v>
      </c>
      <c r="E46">
        <v>0.12478366931069799</v>
      </c>
      <c r="F46">
        <v>0.14187170889376599</v>
      </c>
      <c r="G46">
        <v>0.109893288880667</v>
      </c>
      <c r="H46" s="16">
        <v>6.5181507517186004E-5</v>
      </c>
      <c r="I46" s="16">
        <v>-5.8692481877390797E-15</v>
      </c>
      <c r="J46" s="16">
        <v>-1.3995900180671501E-14</v>
      </c>
      <c r="K46" s="16">
        <v>5.1791846844214997E-15</v>
      </c>
      <c r="L46">
        <v>-1.37658095164264E-2</v>
      </c>
      <c r="M46">
        <v>0</v>
      </c>
      <c r="N46">
        <v>0</v>
      </c>
      <c r="O46" s="16">
        <v>7.3631056984515497E-14</v>
      </c>
      <c r="P46">
        <v>0</v>
      </c>
      <c r="Q46">
        <v>1.87944346054905E-2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0.38230759902472999</v>
      </c>
      <c r="AF46">
        <v>0.48898795705875397</v>
      </c>
      <c r="AH46">
        <f t="shared" si="0"/>
        <v>1.5397901350233738</v>
      </c>
      <c r="AI46">
        <v>1.53979013502338</v>
      </c>
    </row>
    <row r="47" spans="1:35">
      <c r="A47" s="1">
        <v>37072</v>
      </c>
      <c r="B47">
        <v>4.7351457543847201E-3</v>
      </c>
      <c r="C47" s="16">
        <v>1.4961975888027301E-8</v>
      </c>
      <c r="D47">
        <v>-0.18411087455167599</v>
      </c>
      <c r="E47">
        <v>0.109439513751711</v>
      </c>
      <c r="F47">
        <v>5.3466656817516098E-2</v>
      </c>
      <c r="G47">
        <v>0.16892754883390801</v>
      </c>
      <c r="H47">
        <v>1.2278642296728899E-4</v>
      </c>
      <c r="I47" s="16">
        <v>-5.6347432183221401E-15</v>
      </c>
      <c r="J47" s="16">
        <v>-1.2833998709916999E-14</v>
      </c>
      <c r="K47" s="16">
        <v>5.1588023598168301E-15</v>
      </c>
      <c r="L47">
        <v>-5.1446657150733197E-2</v>
      </c>
      <c r="M47">
        <v>0</v>
      </c>
      <c r="N47">
        <v>0</v>
      </c>
      <c r="O47" s="16">
        <v>7.5330008470354999E-14</v>
      </c>
      <c r="P47">
        <v>0</v>
      </c>
      <c r="Q47">
        <v>1.5340958803759699E-2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0.37680075686339598</v>
      </c>
      <c r="AF47">
        <v>0.49327585050727402</v>
      </c>
      <c r="AH47">
        <f t="shared" si="0"/>
        <v>1.544078028471894</v>
      </c>
      <c r="AI47">
        <v>1.5440780284719</v>
      </c>
    </row>
    <row r="48" spans="1:35">
      <c r="A48" s="1">
        <v>37164</v>
      </c>
      <c r="B48">
        <v>9.5197594382999094E-3</v>
      </c>
      <c r="C48" s="16">
        <v>8.3860971781487496E-9</v>
      </c>
      <c r="D48">
        <v>-0.12985589511918799</v>
      </c>
      <c r="E48">
        <v>7.8095523115245799E-2</v>
      </c>
      <c r="F48">
        <v>-7.7626965192580694E-2</v>
      </c>
      <c r="G48">
        <v>0.31998172192355301</v>
      </c>
      <c r="H48">
        <v>1.2952203968688499E-4</v>
      </c>
      <c r="I48" s="16">
        <v>-5.4738997796686201E-15</v>
      </c>
      <c r="J48" s="16">
        <v>-1.14438922493741E-14</v>
      </c>
      <c r="K48" s="16">
        <v>5.6910627304668401E-15</v>
      </c>
      <c r="L48">
        <v>-6.5120983375724195E-2</v>
      </c>
      <c r="M48">
        <v>0</v>
      </c>
      <c r="N48">
        <v>0</v>
      </c>
      <c r="O48" s="16">
        <v>7.6538890225491894E-14</v>
      </c>
      <c r="P48">
        <v>0</v>
      </c>
      <c r="Q48">
        <v>9.0025840326374094E-3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0.37138142506733401</v>
      </c>
      <c r="AF48">
        <v>0.515506700315427</v>
      </c>
      <c r="AH48">
        <f t="shared" si="0"/>
        <v>1.5663088782800469</v>
      </c>
      <c r="AI48">
        <v>1.5663088782800501</v>
      </c>
    </row>
    <row r="49" spans="1:35">
      <c r="A49" s="1">
        <v>37256</v>
      </c>
      <c r="B49">
        <v>1.1585878392380001E-2</v>
      </c>
      <c r="C49" s="16">
        <v>-3.8875191195630299E-10</v>
      </c>
      <c r="D49">
        <v>-4.7517870216089702E-3</v>
      </c>
      <c r="E49">
        <v>3.05797433380905E-2</v>
      </c>
      <c r="F49">
        <v>-0.26280781835647998</v>
      </c>
      <c r="G49">
        <v>0.479792148226242</v>
      </c>
      <c r="H49" s="16">
        <v>-8.2309059759784795E-5</v>
      </c>
      <c r="I49" s="16">
        <v>-5.3420251159335702E-15</v>
      </c>
      <c r="J49" s="16">
        <v>-1.07114641979176E-14</v>
      </c>
      <c r="K49" s="16">
        <v>7.7058887216131792E-15</v>
      </c>
      <c r="L49">
        <v>-5.7047178652410699E-2</v>
      </c>
      <c r="M49">
        <v>0</v>
      </c>
      <c r="N49">
        <v>0</v>
      </c>
      <c r="O49" s="16">
        <v>7.7796814115628997E-14</v>
      </c>
      <c r="P49">
        <v>0</v>
      </c>
      <c r="Q49">
        <v>1.3760362978743499E-3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0.36604807817053497</v>
      </c>
      <c r="AF49">
        <v>0.56469279094618097</v>
      </c>
      <c r="AH49">
        <f t="shared" si="0"/>
        <v>1.6154949689108009</v>
      </c>
      <c r="AI49">
        <v>1.6154949689108</v>
      </c>
    </row>
    <row r="50" spans="1:35">
      <c r="A50" s="1">
        <v>37346</v>
      </c>
      <c r="B50">
        <v>1.5336672893176299E-2</v>
      </c>
      <c r="C50" s="16">
        <v>-4.2038423142473301E-9</v>
      </c>
      <c r="D50">
        <v>0.39497252140488498</v>
      </c>
      <c r="E50">
        <v>-6.28147933595429E-3</v>
      </c>
      <c r="F50">
        <v>-0.287895794033245</v>
      </c>
      <c r="G50">
        <v>0.27996877329101799</v>
      </c>
      <c r="H50" s="16">
        <v>-5.1276029201246098E-5</v>
      </c>
      <c r="I50" s="16">
        <v>-4.9832529284815399E-15</v>
      </c>
      <c r="J50" s="16">
        <v>-1.0905683895725501E-14</v>
      </c>
      <c r="K50" s="16">
        <v>6.8306439926208903E-15</v>
      </c>
      <c r="L50">
        <v>-6.4232073238204596E-2</v>
      </c>
      <c r="M50">
        <v>0</v>
      </c>
      <c r="N50">
        <v>0</v>
      </c>
      <c r="O50" s="16">
        <v>7.7942780876551995E-14</v>
      </c>
      <c r="P50">
        <v>0</v>
      </c>
      <c r="Q50">
        <v>-1.6429190677067901E-3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0.36079922125039998</v>
      </c>
      <c r="AF50">
        <v>0.69097364293139396</v>
      </c>
      <c r="AH50">
        <f t="shared" si="0"/>
        <v>1.7417758208960139</v>
      </c>
      <c r="AI50">
        <v>1.7417758208960199</v>
      </c>
    </row>
    <row r="51" spans="1:35">
      <c r="A51" s="1">
        <v>37437</v>
      </c>
      <c r="B51">
        <v>2.4712150018168601E-2</v>
      </c>
      <c r="C51" s="16">
        <v>-1.1095770647171401E-9</v>
      </c>
      <c r="D51">
        <v>0.50064295844955498</v>
      </c>
      <c r="E51">
        <v>-1.02204982268364E-2</v>
      </c>
      <c r="F51">
        <v>-0.29053455880749401</v>
      </c>
      <c r="G51">
        <v>0.197736063979425</v>
      </c>
      <c r="H51">
        <v>1.12925212584412E-4</v>
      </c>
      <c r="I51" s="16">
        <v>-5.4192562372543202E-15</v>
      </c>
      <c r="J51" s="16">
        <v>-9.9006502385466899E-15</v>
      </c>
      <c r="K51" s="16">
        <v>6.36339607423662E-15</v>
      </c>
      <c r="L51">
        <v>-4.5222034627884301E-2</v>
      </c>
      <c r="M51">
        <v>0</v>
      </c>
      <c r="N51">
        <v>0</v>
      </c>
      <c r="O51" s="16">
        <v>7.8352433124521794E-14</v>
      </c>
      <c r="P51">
        <v>0</v>
      </c>
      <c r="Q51">
        <v>-1.43058422963514E-3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0.355633389212063</v>
      </c>
      <c r="AF51">
        <v>0.73142980987043704</v>
      </c>
      <c r="AH51">
        <f t="shared" si="0"/>
        <v>1.782231987835057</v>
      </c>
      <c r="AI51">
        <v>1.7822319878350601</v>
      </c>
    </row>
    <row r="52" spans="1:35">
      <c r="A52" s="1">
        <v>37529</v>
      </c>
      <c r="B52">
        <v>2.8016075789977501E-2</v>
      </c>
      <c r="C52" s="16">
        <v>-1.73673443832435E-9</v>
      </c>
      <c r="D52">
        <v>0.13222637439614601</v>
      </c>
      <c r="E52">
        <v>3.4732111347041202E-3</v>
      </c>
      <c r="F52">
        <v>-0.31106686599480099</v>
      </c>
      <c r="G52">
        <v>0.27300057804157302</v>
      </c>
      <c r="H52">
        <v>3.1365977033296201E-4</v>
      </c>
      <c r="I52" s="16">
        <v>-5.0862904493196398E-15</v>
      </c>
      <c r="J52" s="16">
        <v>-9.5073611514233801E-15</v>
      </c>
      <c r="K52" s="16">
        <v>6.10556581946446E-15</v>
      </c>
      <c r="L52">
        <v>-4.7081438385004303E-2</v>
      </c>
      <c r="M52">
        <v>0</v>
      </c>
      <c r="N52">
        <v>0</v>
      </c>
      <c r="O52" s="16">
        <v>7.8464260485251205E-14</v>
      </c>
      <c r="P52">
        <v>0</v>
      </c>
      <c r="Q52">
        <v>-1.1409212770770801E-3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0.35054914609066501</v>
      </c>
      <c r="AF52">
        <v>0.42828981782985398</v>
      </c>
      <c r="AH52">
        <f t="shared" si="0"/>
        <v>1.4790919957944739</v>
      </c>
      <c r="AI52">
        <v>1.4790919957944799</v>
      </c>
    </row>
    <row r="53" spans="1:35">
      <c r="A53" s="1">
        <v>37621</v>
      </c>
      <c r="B53">
        <v>1.68608523053888E-2</v>
      </c>
      <c r="C53" s="16">
        <v>5.6912837362772802E-10</v>
      </c>
      <c r="D53">
        <v>-9.4129510200811103E-2</v>
      </c>
      <c r="E53">
        <v>2.3143905292495801E-2</v>
      </c>
      <c r="F53">
        <v>-0.26926978576941601</v>
      </c>
      <c r="G53">
        <v>0.21759023295058399</v>
      </c>
      <c r="H53">
        <v>4.0324531326677699E-4</v>
      </c>
      <c r="I53" s="16">
        <v>-5.1435002490610899E-15</v>
      </c>
      <c r="J53" s="16">
        <v>-8.9452841881252304E-15</v>
      </c>
      <c r="K53" s="16">
        <v>6.6122239992820901E-15</v>
      </c>
      <c r="L53">
        <v>-3.9046104644854703E-2</v>
      </c>
      <c r="M53">
        <v>0</v>
      </c>
      <c r="N53">
        <v>0</v>
      </c>
      <c r="O53" s="16">
        <v>7.8343563852160297E-14</v>
      </c>
      <c r="P53">
        <v>0</v>
      </c>
      <c r="Q53">
        <v>-4.6658932087547903E-3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0.34554508437125803</v>
      </c>
      <c r="AF53">
        <v>0.19643202697835799</v>
      </c>
      <c r="AH53">
        <f t="shared" si="0"/>
        <v>1.2472342049429779</v>
      </c>
      <c r="AI53">
        <v>1.2472342049429801</v>
      </c>
    </row>
    <row r="54" spans="1:35">
      <c r="A54" s="1">
        <v>37711</v>
      </c>
      <c r="B54">
        <v>6.6124212803868104E-3</v>
      </c>
      <c r="C54" s="16">
        <v>3.06126825333303E-9</v>
      </c>
      <c r="D54">
        <v>-0.28296200408529998</v>
      </c>
      <c r="E54">
        <v>3.6337055650011697E-2</v>
      </c>
      <c r="F54">
        <v>-0.25010191246636498</v>
      </c>
      <c r="G54">
        <v>-0.101368806001246</v>
      </c>
      <c r="H54">
        <v>-1.7269325715436101E-4</v>
      </c>
      <c r="I54" s="16">
        <v>-4.84262893078735E-15</v>
      </c>
      <c r="J54" s="16">
        <v>-1.0466699151662899E-14</v>
      </c>
      <c r="K54" s="16">
        <v>7.5476656935348295E-15</v>
      </c>
      <c r="L54">
        <v>-4.3241265243991703E-2</v>
      </c>
      <c r="M54">
        <v>0</v>
      </c>
      <c r="N54">
        <v>0</v>
      </c>
      <c r="O54" s="16">
        <v>7.8961943710886797E-14</v>
      </c>
      <c r="P54">
        <v>0</v>
      </c>
      <c r="Q54">
        <v>-1.22368946506561E-2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0.34061982432597898</v>
      </c>
      <c r="AF54">
        <v>-0.30651427138699999</v>
      </c>
      <c r="AH54">
        <f t="shared" si="0"/>
        <v>0.74428790657762001</v>
      </c>
      <c r="AI54">
        <v>0.744287906577627</v>
      </c>
    </row>
    <row r="55" spans="1:35">
      <c r="A55" s="1">
        <v>37802</v>
      </c>
      <c r="B55">
        <v>6.6857765199635896E-3</v>
      </c>
      <c r="C55" s="16">
        <v>-1.1920604914655301E-8</v>
      </c>
      <c r="D55">
        <v>-0.235550566847162</v>
      </c>
      <c r="E55">
        <v>1.48671960958115E-2</v>
      </c>
      <c r="F55">
        <v>-0.298781866483466</v>
      </c>
      <c r="G55">
        <v>-0.31456999824195098</v>
      </c>
      <c r="H55">
        <v>-4.2779393789846998E-4</v>
      </c>
      <c r="I55" s="16">
        <v>-4.72812951833577E-15</v>
      </c>
      <c r="J55" s="16">
        <v>-1.13717864847742E-14</v>
      </c>
      <c r="K55" s="16">
        <v>7.1263393997772003E-15</v>
      </c>
      <c r="L55">
        <v>-1.01129114909797E-2</v>
      </c>
      <c r="M55">
        <v>0</v>
      </c>
      <c r="N55">
        <v>0</v>
      </c>
      <c r="O55" s="16">
        <v>7.9665617719049205E-14</v>
      </c>
      <c r="P55">
        <v>0</v>
      </c>
      <c r="Q55">
        <v>-1.27120587214836E-2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0.33577201336817297</v>
      </c>
      <c r="AF55">
        <v>-0.51483022165952896</v>
      </c>
      <c r="AH55">
        <f t="shared" si="0"/>
        <v>0.53597195630509098</v>
      </c>
      <c r="AI55">
        <v>0.53597195630509697</v>
      </c>
    </row>
    <row r="56" spans="1:35">
      <c r="A56" s="1">
        <v>37894</v>
      </c>
      <c r="B56">
        <v>9.0567605680880094E-3</v>
      </c>
      <c r="C56" s="16">
        <v>-1.0327692739001301E-8</v>
      </c>
      <c r="D56">
        <v>0.12981027092139599</v>
      </c>
      <c r="E56">
        <v>1.0043301260153599E-3</v>
      </c>
      <c r="F56">
        <v>-0.37523073199048901</v>
      </c>
      <c r="G56">
        <v>-0.40648976294178102</v>
      </c>
      <c r="H56">
        <v>-2.1668651419725301E-4</v>
      </c>
      <c r="I56" s="16">
        <v>-4.8263696315873803E-15</v>
      </c>
      <c r="J56" s="16">
        <v>-8.4821614362123501E-15</v>
      </c>
      <c r="K56" s="16">
        <v>8.0186298665088494E-15</v>
      </c>
      <c r="L56">
        <v>3.2631983799473997E-2</v>
      </c>
      <c r="M56">
        <v>0</v>
      </c>
      <c r="N56">
        <v>0</v>
      </c>
      <c r="O56" s="16">
        <v>8.0942087554527997E-14</v>
      </c>
      <c r="P56">
        <v>0</v>
      </c>
      <c r="Q56">
        <v>-6.8772672149245003E-3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0.33100032542313201</v>
      </c>
      <c r="AF56">
        <v>-0.28531078815090299</v>
      </c>
      <c r="AH56">
        <f t="shared" si="0"/>
        <v>0.765491389813717</v>
      </c>
      <c r="AI56">
        <v>0.765491389813723</v>
      </c>
    </row>
    <row r="57" spans="1:35">
      <c r="A57" s="1">
        <v>37986</v>
      </c>
      <c r="B57">
        <v>1.0474082960477299E-2</v>
      </c>
      <c r="C57" s="16">
        <v>3.2102790497381699E-9</v>
      </c>
      <c r="D57">
        <v>0.54695586344952096</v>
      </c>
      <c r="E57">
        <v>-6.2869518207528596E-3</v>
      </c>
      <c r="F57">
        <v>-0.48002420221714098</v>
      </c>
      <c r="G57">
        <v>-0.49615414666466001</v>
      </c>
      <c r="H57">
        <v>-3.0879875000650497E-4</v>
      </c>
      <c r="I57" s="16">
        <v>-4.9850930267922204E-15</v>
      </c>
      <c r="J57" s="16">
        <v>-9.1013861837701699E-15</v>
      </c>
      <c r="K57" s="16">
        <v>7.7550689823893707E-15</v>
      </c>
      <c r="L57">
        <v>2.9551766217881699E-2</v>
      </c>
      <c r="M57">
        <v>0</v>
      </c>
      <c r="N57">
        <v>0</v>
      </c>
      <c r="O57" s="16">
        <v>8.2530773622402895E-14</v>
      </c>
      <c r="P57">
        <v>0</v>
      </c>
      <c r="Q57">
        <v>-3.7168976268153399E-3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0.326303460315089</v>
      </c>
      <c r="AF57">
        <v>-7.3205820926054599E-2</v>
      </c>
      <c r="AH57">
        <f t="shared" si="0"/>
        <v>0.97759635703856529</v>
      </c>
      <c r="AI57">
        <v>0.97759635703857195</v>
      </c>
    </row>
    <row r="58" spans="1:35">
      <c r="A58" s="1">
        <v>38077</v>
      </c>
      <c r="B58">
        <v>6.29965093153163E-3</v>
      </c>
      <c r="C58" s="16">
        <v>4.4447386116414799E-9</v>
      </c>
      <c r="D58">
        <v>0.75004914658968203</v>
      </c>
      <c r="E58">
        <v>-1.66256674921577E-2</v>
      </c>
      <c r="F58">
        <v>-0.61013748651816502</v>
      </c>
      <c r="G58">
        <v>-0.50667474307439797</v>
      </c>
      <c r="H58" s="16">
        <v>1.27175418063548E-5</v>
      </c>
      <c r="I58" s="16">
        <v>-4.7318344108132101E-15</v>
      </c>
      <c r="J58" s="16">
        <v>-7.0701192364269499E-15</v>
      </c>
      <c r="K58" s="16">
        <v>7.6782237340044107E-15</v>
      </c>
      <c r="L58">
        <v>4.4221558653496702E-2</v>
      </c>
      <c r="M58">
        <v>0</v>
      </c>
      <c r="N58">
        <v>0</v>
      </c>
      <c r="O58" s="16">
        <v>8.3933013245466802E-14</v>
      </c>
      <c r="P58">
        <v>0</v>
      </c>
      <c r="Q58">
        <v>2.3280739885778098E-3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0.321680143170119</v>
      </c>
      <c r="AF58">
        <v>-8.8466017646915401E-3</v>
      </c>
      <c r="AH58">
        <f t="shared" si="0"/>
        <v>1.0419555761999284</v>
      </c>
      <c r="AI58">
        <v>1.04195557619993</v>
      </c>
    </row>
    <row r="59" spans="1:35">
      <c r="A59" s="1">
        <v>38168</v>
      </c>
      <c r="B59">
        <v>1.13524347360951E-2</v>
      </c>
      <c r="C59" s="16">
        <v>6.9657955011104696E-9</v>
      </c>
      <c r="D59">
        <v>1.035065259851</v>
      </c>
      <c r="E59">
        <v>-2.8355484143647299E-2</v>
      </c>
      <c r="F59">
        <v>-0.71446820416430501</v>
      </c>
      <c r="G59">
        <v>-0.51209087190692704</v>
      </c>
      <c r="H59" s="16">
        <v>7.8484587237504706E-5</v>
      </c>
      <c r="I59" s="16">
        <v>-4.5798269592502396E-15</v>
      </c>
      <c r="J59" s="16">
        <v>-5.9539338785697496E-15</v>
      </c>
      <c r="K59" s="16">
        <v>7.7256384372471895E-15</v>
      </c>
      <c r="L59">
        <v>5.9987780959827597E-2</v>
      </c>
      <c r="M59">
        <v>0</v>
      </c>
      <c r="N59">
        <v>0</v>
      </c>
      <c r="O59" s="16">
        <v>8.5522020752416794E-14</v>
      </c>
      <c r="P59">
        <v>0</v>
      </c>
      <c r="Q59">
        <v>1.6630758897893401E-3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0.31712912383459502</v>
      </c>
      <c r="AF59">
        <v>0.17036160660954</v>
      </c>
      <c r="AH59">
        <f t="shared" si="0"/>
        <v>1.2211637845741599</v>
      </c>
      <c r="AI59">
        <v>1.2211637845741601</v>
      </c>
    </row>
    <row r="60" spans="1:35">
      <c r="A60" s="1">
        <v>38260</v>
      </c>
      <c r="B60">
        <v>1.0136562083845E-2</v>
      </c>
      <c r="C60" s="16">
        <v>2.0684399697365401E-9</v>
      </c>
      <c r="D60">
        <v>1.0573797801701099</v>
      </c>
      <c r="E60">
        <v>-3.31729549280338E-2</v>
      </c>
      <c r="F60">
        <v>-0.76892872214858998</v>
      </c>
      <c r="G60">
        <v>-0.52429508167322503</v>
      </c>
      <c r="H60">
        <v>1.4734476441901099E-4</v>
      </c>
      <c r="I60" s="16">
        <v>-4.6255445537695803E-15</v>
      </c>
      <c r="J60" s="16">
        <v>-5.5219511169702498E-15</v>
      </c>
      <c r="K60" s="16">
        <v>7.2437238776278E-15</v>
      </c>
      <c r="L60">
        <v>6.3961483022616894E-2</v>
      </c>
      <c r="M60">
        <v>0</v>
      </c>
      <c r="N60">
        <v>0</v>
      </c>
      <c r="O60" s="16">
        <v>8.6000632111041398E-14</v>
      </c>
      <c r="P60">
        <v>0</v>
      </c>
      <c r="Q60">
        <v>1.08086482480083E-3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0.31264917630886102</v>
      </c>
      <c r="AF60">
        <v>0.11895845449333201</v>
      </c>
      <c r="AH60">
        <f t="shared" si="0"/>
        <v>1.1697606324579519</v>
      </c>
      <c r="AI60">
        <v>1.1697606324579599</v>
      </c>
    </row>
    <row r="61" spans="1:35">
      <c r="A61" s="1">
        <v>38352</v>
      </c>
      <c r="B61">
        <v>3.4708631946977898E-3</v>
      </c>
      <c r="C61" s="16">
        <v>1.31815295876902E-8</v>
      </c>
      <c r="D61">
        <v>0.84250512530217603</v>
      </c>
      <c r="E61">
        <v>-1.7091767206929699E-3</v>
      </c>
      <c r="F61">
        <v>-0.74757331158431795</v>
      </c>
      <c r="G61">
        <v>-0.58209590957330504</v>
      </c>
      <c r="H61">
        <v>1.17762255324382E-4</v>
      </c>
      <c r="I61" s="16">
        <v>-4.5227656647175199E-15</v>
      </c>
      <c r="J61" s="16">
        <v>-5.58928560494823E-15</v>
      </c>
      <c r="K61" s="16">
        <v>7.5558560347894802E-15</v>
      </c>
      <c r="L61">
        <v>5.8733388036692299E-2</v>
      </c>
      <c r="M61">
        <v>0</v>
      </c>
      <c r="N61">
        <v>0</v>
      </c>
      <c r="O61" s="16">
        <v>8.60950123781629E-14</v>
      </c>
      <c r="P61">
        <v>0</v>
      </c>
      <c r="Q61">
        <v>2.2863799523485302E-3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0.30823909819574102</v>
      </c>
      <c r="AF61">
        <v>-0.11602576775972399</v>
      </c>
      <c r="AH61">
        <f t="shared" si="0"/>
        <v>0.93477641020489599</v>
      </c>
      <c r="AI61">
        <v>0.93477641020490199</v>
      </c>
    </row>
    <row r="62" spans="1:35">
      <c r="A62" s="1">
        <v>38442</v>
      </c>
      <c r="B62">
        <v>-6.0293226278884497E-3</v>
      </c>
      <c r="C62" s="16">
        <v>4.9681101964771897E-9</v>
      </c>
      <c r="D62">
        <v>0.561327561143943</v>
      </c>
      <c r="E62">
        <v>1.13369799393756E-2</v>
      </c>
      <c r="F62">
        <v>-0.69494846432631596</v>
      </c>
      <c r="G62">
        <v>-0.63891148201815495</v>
      </c>
      <c r="H62">
        <v>1.30352874043513E-4</v>
      </c>
      <c r="I62" s="16">
        <v>-4.5154979497410301E-15</v>
      </c>
      <c r="J62" s="16">
        <v>-4.8825897980352097E-15</v>
      </c>
      <c r="K62" s="16">
        <v>7.1142803890222495E-15</v>
      </c>
      <c r="L62">
        <v>5.2356481553435301E-2</v>
      </c>
      <c r="M62">
        <v>0</v>
      </c>
      <c r="N62">
        <v>0</v>
      </c>
      <c r="O62" s="16">
        <v>8.5748133205749303E-14</v>
      </c>
      <c r="P62">
        <v>0</v>
      </c>
      <c r="Q62">
        <v>1.6476786854851401E-3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0.30389771016352801</v>
      </c>
      <c r="AF62">
        <v>-0.409192499644356</v>
      </c>
      <c r="AH62">
        <f t="shared" si="0"/>
        <v>0.64160967832026394</v>
      </c>
      <c r="AI62">
        <v>0.64160967832027005</v>
      </c>
    </row>
    <row r="63" spans="1:35">
      <c r="A63" s="1">
        <v>38533</v>
      </c>
      <c r="B63">
        <v>-5.71362320907607E-3</v>
      </c>
      <c r="C63" s="16">
        <v>6.24825197079719E-9</v>
      </c>
      <c r="D63">
        <v>0.112852669237351</v>
      </c>
      <c r="E63">
        <v>4.7730081077928997E-2</v>
      </c>
      <c r="F63">
        <v>-0.62555610069851098</v>
      </c>
      <c r="G63">
        <v>-0.50135341299452496</v>
      </c>
      <c r="H63">
        <v>-2.2353861219045701E-4</v>
      </c>
      <c r="I63" s="16">
        <v>-4.4513498541840599E-15</v>
      </c>
      <c r="J63" s="16">
        <v>-4.33209988728516E-15</v>
      </c>
      <c r="K63" s="16">
        <v>7.9563315623010798E-15</v>
      </c>
      <c r="L63">
        <v>0.10246926532204199</v>
      </c>
      <c r="M63">
        <v>0</v>
      </c>
      <c r="N63">
        <v>0</v>
      </c>
      <c r="O63" s="16">
        <v>8.48658657529148E-14</v>
      </c>
      <c r="P63">
        <v>0</v>
      </c>
      <c r="Q63">
        <v>9.2739563809020298E-4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0.29962385542311798</v>
      </c>
      <c r="AF63">
        <v>-0.569243402567433</v>
      </c>
      <c r="AH63">
        <f t="shared" si="0"/>
        <v>0.48155877539718694</v>
      </c>
      <c r="AI63">
        <v>0.481558775397193</v>
      </c>
    </row>
    <row r="64" spans="1:35">
      <c r="A64" s="1">
        <v>38625</v>
      </c>
      <c r="B64">
        <v>-1.2902206948721301E-2</v>
      </c>
      <c r="C64" s="16">
        <v>-7.18039581847282E-9</v>
      </c>
      <c r="D64">
        <v>-0.33078699099499398</v>
      </c>
      <c r="E64">
        <v>6.4362477184301894E-2</v>
      </c>
      <c r="F64">
        <v>-0.533953267417555</v>
      </c>
      <c r="G64">
        <v>-0.59800459293368802</v>
      </c>
      <c r="H64">
        <v>1.53331295506264E-4</v>
      </c>
      <c r="I64" s="16">
        <v>-4.1912745553910903E-15</v>
      </c>
      <c r="J64" s="16">
        <v>-3.5980543907283097E-15</v>
      </c>
      <c r="K64" s="16">
        <v>7.3978381761869902E-15</v>
      </c>
      <c r="L64">
        <v>7.0672589019414894E-2</v>
      </c>
      <c r="M64">
        <v>0</v>
      </c>
      <c r="N64">
        <v>0</v>
      </c>
      <c r="O64" s="16">
        <v>8.4130622563028802E-14</v>
      </c>
      <c r="P64">
        <v>0</v>
      </c>
      <c r="Q64">
        <v>6.2117820329822201E-3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0.295416399218908</v>
      </c>
      <c r="AF64">
        <v>-1.03883048672415</v>
      </c>
      <c r="AH64">
        <f t="shared" si="0"/>
        <v>1.1971691240469928E-2</v>
      </c>
      <c r="AI64">
        <v>1.1971691240471901E-2</v>
      </c>
    </row>
    <row r="65" spans="1:35">
      <c r="A65" s="1">
        <v>38717</v>
      </c>
      <c r="B65">
        <v>3.0222897576772799E-3</v>
      </c>
      <c r="C65" s="16">
        <v>-1.4035436745845699E-8</v>
      </c>
      <c r="D65">
        <v>-0.579856877484212</v>
      </c>
      <c r="E65">
        <v>8.1496227641864205E-2</v>
      </c>
      <c r="F65">
        <v>-0.47932913998015497</v>
      </c>
      <c r="G65">
        <v>-0.60972771167895101</v>
      </c>
      <c r="H65">
        <v>-2.69634328375937E-4</v>
      </c>
      <c r="I65" s="16">
        <v>-3.9022516625287602E-15</v>
      </c>
      <c r="J65" s="16">
        <v>-9.1089145868653597E-16</v>
      </c>
      <c r="K65" s="16">
        <v>7.3940787641379492E-15</v>
      </c>
      <c r="L65">
        <v>6.7360528206592094E-2</v>
      </c>
      <c r="M65">
        <v>0</v>
      </c>
      <c r="N65">
        <v>0</v>
      </c>
      <c r="O65" s="16">
        <v>8.3845415877117101E-14</v>
      </c>
      <c r="P65">
        <v>0</v>
      </c>
      <c r="Q65">
        <v>3.1043893274064101E-3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0.29127422833310301</v>
      </c>
      <c r="AF65">
        <v>-1.2229257142404</v>
      </c>
      <c r="AH65">
        <f t="shared" si="0"/>
        <v>-0.17212353627578003</v>
      </c>
      <c r="AI65">
        <v>-0.17212353627577301</v>
      </c>
    </row>
    <row r="66" spans="1:35">
      <c r="A66" s="1">
        <v>38807</v>
      </c>
      <c r="B66" s="16">
        <v>-3.9897085174933802E-6</v>
      </c>
      <c r="C66" s="16">
        <v>2.0990958570692301E-9</v>
      </c>
      <c r="D66">
        <v>-0.49733996586731199</v>
      </c>
      <c r="E66">
        <v>0.111655462502803</v>
      </c>
      <c r="F66">
        <v>-0.46945782153695997</v>
      </c>
      <c r="G66">
        <v>-0.57524517827588995</v>
      </c>
      <c r="H66" s="16">
        <v>-6.8925688508893204E-5</v>
      </c>
      <c r="I66" s="16">
        <v>-4.0566847197324202E-15</v>
      </c>
      <c r="J66" s="16">
        <v>2.1531848631838299E-16</v>
      </c>
      <c r="K66" s="16">
        <v>7.5493270997985704E-15</v>
      </c>
      <c r="L66">
        <v>0.103318356737042</v>
      </c>
      <c r="M66">
        <v>0</v>
      </c>
      <c r="N66">
        <v>0</v>
      </c>
      <c r="O66" s="16">
        <v>8.3742890595897502E-14</v>
      </c>
      <c r="P66">
        <v>0</v>
      </c>
      <c r="Q66">
        <v>9.9858545873742592E-3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0.28719625060310999</v>
      </c>
      <c r="AF66">
        <v>-1.0299599545476701</v>
      </c>
      <c r="AH66">
        <f t="shared" si="0"/>
        <v>2.0842223416949857E-2</v>
      </c>
      <c r="AI66">
        <v>2.0842223416956001E-2</v>
      </c>
    </row>
    <row r="67" spans="1:35">
      <c r="A67" s="1">
        <v>38898</v>
      </c>
      <c r="B67">
        <v>6.0698758085712097E-3</v>
      </c>
      <c r="C67" s="16">
        <v>3.7756861788096397E-9</v>
      </c>
      <c r="D67">
        <v>-0.282822597313861</v>
      </c>
      <c r="E67">
        <v>0.11371171557821901</v>
      </c>
      <c r="F67">
        <v>-0.51760227371525402</v>
      </c>
      <c r="G67">
        <v>-0.61694789665314997</v>
      </c>
      <c r="H67">
        <v>2.6543490539749802E-4</v>
      </c>
      <c r="I67" s="16">
        <v>-3.7021222690435897E-15</v>
      </c>
      <c r="J67" s="16">
        <v>2.18903964130816E-15</v>
      </c>
      <c r="K67" s="16">
        <v>7.3126166491670306E-15</v>
      </c>
      <c r="L67">
        <v>7.2259185170572504E-2</v>
      </c>
      <c r="M67">
        <v>0</v>
      </c>
      <c r="N67">
        <v>0</v>
      </c>
      <c r="O67" s="16">
        <v>8.4930654578437301E-14</v>
      </c>
      <c r="P67">
        <v>0</v>
      </c>
      <c r="Q67">
        <v>1.18928634521938E-2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0.28318139445161</v>
      </c>
      <c r="AF67">
        <v>-0.92999229453992105</v>
      </c>
      <c r="AH67">
        <f t="shared" ref="AH67:AH130" si="1">+AF67+$AG$2</f>
        <v>0.12080988342469889</v>
      </c>
      <c r="AI67">
        <v>0.120809883424706</v>
      </c>
    </row>
    <row r="68" spans="1:35">
      <c r="A68" s="1">
        <v>38990</v>
      </c>
      <c r="B68">
        <v>1.75946328142398E-2</v>
      </c>
      <c r="C68" s="16">
        <v>1.00344963164893E-8</v>
      </c>
      <c r="D68">
        <v>-0.14369132343353</v>
      </c>
      <c r="E68">
        <v>0.12067070549989301</v>
      </c>
      <c r="F68">
        <v>-0.59513297732482096</v>
      </c>
      <c r="G68">
        <v>-0.60614214625493201</v>
      </c>
      <c r="H68">
        <v>-1.8404094591753701E-4</v>
      </c>
      <c r="I68" s="16">
        <v>-3.5803517188084599E-15</v>
      </c>
      <c r="J68" s="16">
        <v>3.9922737704689397E-15</v>
      </c>
      <c r="K68" s="16">
        <v>6.9907867376922102E-15</v>
      </c>
      <c r="L68">
        <v>6.8863929541568905E-2</v>
      </c>
      <c r="M68">
        <v>0</v>
      </c>
      <c r="N68">
        <v>0</v>
      </c>
      <c r="O68" s="16">
        <v>8.5326010741027396E-14</v>
      </c>
      <c r="P68">
        <v>0</v>
      </c>
      <c r="Q68">
        <v>7.6908614057526097E-3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0.27922860842903402</v>
      </c>
      <c r="AF68">
        <v>-0.851101740234118</v>
      </c>
      <c r="AH68">
        <f t="shared" si="1"/>
        <v>0.19970043773050195</v>
      </c>
      <c r="AI68">
        <v>0.199700437730508</v>
      </c>
    </row>
    <row r="69" spans="1:35">
      <c r="A69" s="1">
        <v>39082</v>
      </c>
      <c r="B69">
        <v>3.0544968626147501E-2</v>
      </c>
      <c r="C69" s="16">
        <v>1.7453062066155299E-8</v>
      </c>
      <c r="D69">
        <v>-9.5526122381851403E-2</v>
      </c>
      <c r="E69">
        <v>0.13951923648565001</v>
      </c>
      <c r="F69">
        <v>-0.63402381419084197</v>
      </c>
      <c r="G69">
        <v>-0.62298136686216798</v>
      </c>
      <c r="H69">
        <v>1.7432367914929999E-4</v>
      </c>
      <c r="I69" s="16">
        <v>-3.4019137963938898E-15</v>
      </c>
      <c r="J69" s="16">
        <v>6.6090868807168198E-15</v>
      </c>
      <c r="K69" s="16">
        <v>6.58438677603503E-15</v>
      </c>
      <c r="L69">
        <v>8.7343438264169307E-2</v>
      </c>
      <c r="M69">
        <v>0</v>
      </c>
      <c r="N69">
        <v>0</v>
      </c>
      <c r="O69" s="16">
        <v>8.54620984037174E-14</v>
      </c>
      <c r="P69">
        <v>0</v>
      </c>
      <c r="Q69">
        <v>1.36136707865474E-2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0.27533686076803698</v>
      </c>
      <c r="AF69">
        <v>-0.80599878737200004</v>
      </c>
      <c r="AH69">
        <f t="shared" si="1"/>
        <v>0.24480339059261991</v>
      </c>
      <c r="AI69">
        <v>0.24480339059262701</v>
      </c>
    </row>
    <row r="70" spans="1:35">
      <c r="A70" s="1">
        <v>39172</v>
      </c>
      <c r="B70">
        <v>4.4762152760291503E-2</v>
      </c>
      <c r="C70" s="16">
        <v>6.28357952293002E-9</v>
      </c>
      <c r="D70">
        <v>-0.16806233061115</v>
      </c>
      <c r="E70">
        <v>0.14647747126162</v>
      </c>
      <c r="F70">
        <v>-0.65295040410142502</v>
      </c>
      <c r="G70">
        <v>-0.63209381418109201</v>
      </c>
      <c r="H70">
        <v>3.7289505927809099E-4</v>
      </c>
      <c r="I70" s="16">
        <v>-2.91853191745089E-15</v>
      </c>
      <c r="J70" s="16">
        <v>6.4153919746221198E-15</v>
      </c>
      <c r="K70" s="16">
        <v>6.2909398771033403E-15</v>
      </c>
      <c r="L70">
        <v>0.107132534150631</v>
      </c>
      <c r="M70">
        <v>0</v>
      </c>
      <c r="N70">
        <v>0</v>
      </c>
      <c r="O70" s="16">
        <v>8.5805664932017097E-14</v>
      </c>
      <c r="P70">
        <v>0</v>
      </c>
      <c r="Q70">
        <v>1.22035703535024E-2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0.27150513894967898</v>
      </c>
      <c r="AF70">
        <v>-0.87065278007498503</v>
      </c>
      <c r="AH70">
        <f t="shared" si="1"/>
        <v>0.18014939788963491</v>
      </c>
      <c r="AI70">
        <v>0.18014939788964099</v>
      </c>
    </row>
    <row r="71" spans="1:35">
      <c r="A71" s="1">
        <v>39263</v>
      </c>
      <c r="B71">
        <v>3.8921163941600598E-2</v>
      </c>
      <c r="C71" s="16">
        <v>2.41470206760536E-8</v>
      </c>
      <c r="D71">
        <v>-0.26120284965366802</v>
      </c>
      <c r="E71">
        <v>0.192411168739859</v>
      </c>
      <c r="F71">
        <v>-0.55008330766140301</v>
      </c>
      <c r="G71">
        <v>-0.68546957930737995</v>
      </c>
      <c r="H71">
        <v>3.2858372935725002E-4</v>
      </c>
      <c r="I71" s="16">
        <v>-3.0041129460324301E-15</v>
      </c>
      <c r="J71" s="16">
        <v>7.1373619186400307E-15</v>
      </c>
      <c r="K71" s="16">
        <v>7.0700288554852398E-15</v>
      </c>
      <c r="L71">
        <v>2.9596740050871099E-2</v>
      </c>
      <c r="M71">
        <v>0</v>
      </c>
      <c r="N71">
        <v>0</v>
      </c>
      <c r="O71" s="16">
        <v>8.5286286560691795E-14</v>
      </c>
      <c r="P71">
        <v>0</v>
      </c>
      <c r="Q71">
        <v>1.23608991913121E-2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0.26773244928095402</v>
      </c>
      <c r="AF71">
        <v>-0.95540470754137696</v>
      </c>
      <c r="AH71">
        <f t="shared" si="1"/>
        <v>9.539747042324298E-2</v>
      </c>
      <c r="AI71">
        <v>9.5397470423249198E-2</v>
      </c>
    </row>
    <row r="72" spans="1:35">
      <c r="A72" s="1">
        <v>39355</v>
      </c>
      <c r="B72">
        <v>4.0475342510792399E-2</v>
      </c>
      <c r="C72" s="16">
        <v>5.3664123914361204E-9</v>
      </c>
      <c r="D72">
        <v>-0.40674016044194899</v>
      </c>
      <c r="E72">
        <v>0.18947275958635501</v>
      </c>
      <c r="F72">
        <v>-0.50981762625517602</v>
      </c>
      <c r="G72">
        <v>-0.54528150604744396</v>
      </c>
      <c r="H72">
        <v>1.7953014608750501E-4</v>
      </c>
      <c r="I72" s="16">
        <v>-2.8893735998338899E-15</v>
      </c>
      <c r="J72" s="16">
        <v>7.1874090600851906E-15</v>
      </c>
      <c r="K72" s="16">
        <v>6.1053046283898197E-15</v>
      </c>
      <c r="L72">
        <v>3.45844730671232E-2</v>
      </c>
      <c r="M72">
        <v>0</v>
      </c>
      <c r="N72">
        <v>0</v>
      </c>
      <c r="O72" s="16">
        <v>8.3017257643452602E-14</v>
      </c>
      <c r="P72">
        <v>0</v>
      </c>
      <c r="Q72">
        <v>7.2125711461037299E-3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0.26401781648336398</v>
      </c>
      <c r="AF72">
        <v>-0.92589679443823303</v>
      </c>
      <c r="AH72">
        <f t="shared" si="1"/>
        <v>0.12490538352638691</v>
      </c>
      <c r="AI72">
        <v>0.12490538352639299</v>
      </c>
    </row>
    <row r="73" spans="1:35">
      <c r="A73" s="1">
        <v>39447</v>
      </c>
      <c r="B73">
        <v>3.57285253404361E-2</v>
      </c>
      <c r="C73" s="16">
        <v>2.3063060212808599E-8</v>
      </c>
      <c r="D73">
        <v>-0.71495618492217605</v>
      </c>
      <c r="E73">
        <v>0.22974272933418599</v>
      </c>
      <c r="F73">
        <v>-0.54077318508824401</v>
      </c>
      <c r="G73">
        <v>-0.45101758936414299</v>
      </c>
      <c r="H73">
        <v>2.1718055896476001E-4</v>
      </c>
      <c r="I73" s="16">
        <v>-2.61973857960631E-15</v>
      </c>
      <c r="J73" s="16">
        <v>7.9147685759098297E-15</v>
      </c>
      <c r="K73" s="16">
        <v>6.6837774777167198E-15</v>
      </c>
      <c r="L73">
        <v>4.7848742915980999E-2</v>
      </c>
      <c r="M73">
        <v>0</v>
      </c>
      <c r="N73">
        <v>0</v>
      </c>
      <c r="O73" s="16">
        <v>8.3686439881309596E-14</v>
      </c>
      <c r="P73">
        <v>0</v>
      </c>
      <c r="Q73">
        <v>8.6558656402869801E-3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0.26036028329220501</v>
      </c>
      <c r="AF73">
        <v>-1.1241936092293401</v>
      </c>
      <c r="AH73">
        <f t="shared" si="1"/>
        <v>-7.3391431264720142E-2</v>
      </c>
      <c r="AI73">
        <v>-7.3391431264716103E-2</v>
      </c>
    </row>
    <row r="74" spans="1:35">
      <c r="A74" s="1">
        <v>39538</v>
      </c>
      <c r="B74">
        <v>3.4098135219211602E-2</v>
      </c>
      <c r="C74" s="16">
        <v>1.3076861295190601E-8</v>
      </c>
      <c r="D74">
        <v>-0.80930224728617195</v>
      </c>
      <c r="E74">
        <v>0.21068548225275199</v>
      </c>
      <c r="F74">
        <v>-0.57524300902830705</v>
      </c>
      <c r="G74">
        <v>-0.23878416164334801</v>
      </c>
      <c r="H74">
        <v>3.1175715760381402E-4</v>
      </c>
      <c r="I74" s="16">
        <v>-2.3605266107851402E-15</v>
      </c>
      <c r="J74" s="16">
        <v>1.0923510908844101E-14</v>
      </c>
      <c r="K74" s="16">
        <v>7.4845797600890504E-15</v>
      </c>
      <c r="L74">
        <v>-3.2512660359470301E-3</v>
      </c>
      <c r="M74">
        <v>0</v>
      </c>
      <c r="N74">
        <v>0</v>
      </c>
      <c r="O74" s="16">
        <v>8.1261881912856102E-14</v>
      </c>
      <c r="P74">
        <v>0</v>
      </c>
      <c r="Q74">
        <v>4.7957496714956301E-3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0.256758910066261</v>
      </c>
      <c r="AF74">
        <v>-1.1199306365494801</v>
      </c>
      <c r="AH74">
        <f t="shared" si="1"/>
        <v>-6.9128458584860164E-2</v>
      </c>
      <c r="AI74">
        <v>-6.91284585848599E-2</v>
      </c>
    </row>
    <row r="75" spans="1:35">
      <c r="A75" s="1">
        <v>39629</v>
      </c>
      <c r="B75">
        <v>2.92369338059159E-2</v>
      </c>
      <c r="C75" s="16">
        <v>2.4902026123919701E-8</v>
      </c>
      <c r="D75">
        <v>-0.89765840044311196</v>
      </c>
      <c r="E75">
        <v>0.21694709611589399</v>
      </c>
      <c r="F75">
        <v>-0.62080712090833901</v>
      </c>
      <c r="G75">
        <v>-0.28061242940132902</v>
      </c>
      <c r="H75">
        <v>3.5508318620819699E-4</v>
      </c>
      <c r="I75" s="16">
        <v>-2.4441170792242599E-15</v>
      </c>
      <c r="J75" s="16">
        <v>9.8718122857635899E-15</v>
      </c>
      <c r="K75" s="16">
        <v>5.4555038497686402E-15</v>
      </c>
      <c r="L75">
        <v>-4.2981957315084499E-4</v>
      </c>
      <c r="M75">
        <v>0</v>
      </c>
      <c r="N75">
        <v>0</v>
      </c>
      <c r="O75" s="16">
        <v>8.1940753527143501E-14</v>
      </c>
      <c r="P75">
        <v>0</v>
      </c>
      <c r="Q75">
        <v>-1.1164191106089599E-3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0.25321277440760198</v>
      </c>
      <c r="AF75">
        <v>-1.3008722770187899</v>
      </c>
      <c r="AH75">
        <f t="shared" si="1"/>
        <v>-0.25007009905416999</v>
      </c>
      <c r="AI75">
        <v>-0.25007009905416799</v>
      </c>
    </row>
    <row r="76" spans="1:35">
      <c r="A76" s="1">
        <v>39721</v>
      </c>
      <c r="B76">
        <v>1.4461125812730199E-2</v>
      </c>
      <c r="C76" s="16">
        <v>3.0313919213350798E-8</v>
      </c>
      <c r="D76">
        <v>-0.93833753647194296</v>
      </c>
      <c r="E76">
        <v>0.201326984383636</v>
      </c>
      <c r="F76">
        <v>-0.62749648487818399</v>
      </c>
      <c r="G76">
        <v>-6.01904364695868E-2</v>
      </c>
      <c r="H76">
        <v>7.7982353199247396E-4</v>
      </c>
      <c r="I76" s="16">
        <v>-2.60698302321002E-15</v>
      </c>
      <c r="J76" s="16">
        <v>1.36627948950391E-14</v>
      </c>
      <c r="K76" s="16">
        <v>4.1892501682922999E-15</v>
      </c>
      <c r="L76">
        <v>-4.3089563417429699E-2</v>
      </c>
      <c r="M76">
        <v>0</v>
      </c>
      <c r="N76">
        <v>0</v>
      </c>
      <c r="O76" s="16">
        <v>7.9061286125543895E-14</v>
      </c>
      <c r="P76">
        <v>0</v>
      </c>
      <c r="Q76">
        <v>-8.6781282283051406E-3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0.24972097079119299</v>
      </c>
      <c r="AF76">
        <v>-1.21150321463188</v>
      </c>
      <c r="AH76">
        <f t="shared" si="1"/>
        <v>-0.1607010366672601</v>
      </c>
      <c r="AI76">
        <v>-0.16070103666725299</v>
      </c>
    </row>
    <row r="77" spans="1:35">
      <c r="A77" s="1">
        <v>39813</v>
      </c>
      <c r="B77">
        <v>7.6552449082931797E-3</v>
      </c>
      <c r="C77" s="16">
        <v>-8.1721180575064993E-9</v>
      </c>
      <c r="D77">
        <v>-1.4691284310094099</v>
      </c>
      <c r="E77">
        <v>0.115453160175064</v>
      </c>
      <c r="F77">
        <v>-0.87837322081301294</v>
      </c>
      <c r="G77">
        <v>0.90989727624172101</v>
      </c>
      <c r="H77">
        <v>1.0067055263022301E-4</v>
      </c>
      <c r="I77" s="16">
        <v>-2.4713983888611599E-15</v>
      </c>
      <c r="J77" s="16">
        <v>1.37527748538844E-14</v>
      </c>
      <c r="K77" s="16">
        <v>4.1149897298972401E-15</v>
      </c>
      <c r="L77">
        <v>-0.12709349177000201</v>
      </c>
      <c r="M77">
        <v>0</v>
      </c>
      <c r="N77">
        <v>0</v>
      </c>
      <c r="O77" s="16">
        <v>7.6305200135098096E-14</v>
      </c>
      <c r="P77">
        <v>0</v>
      </c>
      <c r="Q77">
        <v>-3.1598331970759001E-2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16">
        <v>5.3437726562395103E-16</v>
      </c>
      <c r="Z77" s="16">
        <v>-5.1893553825426299E-17</v>
      </c>
      <c r="AA77" s="16">
        <v>-1.3582300165531699E-17</v>
      </c>
      <c r="AB77" s="16">
        <v>1.5682023289733599E-18</v>
      </c>
      <c r="AC77" s="16">
        <v>1.4322167579451801E-17</v>
      </c>
      <c r="AD77" s="16">
        <v>2.4901644017614599E-17</v>
      </c>
      <c r="AE77">
        <v>0.24628261020401701</v>
      </c>
      <c r="AF77">
        <v>-1.22680452165347</v>
      </c>
      <c r="AH77">
        <f t="shared" si="1"/>
        <v>-0.17600234368885004</v>
      </c>
      <c r="AI77">
        <v>-0.17600234368885201</v>
      </c>
    </row>
    <row r="78" spans="1:35">
      <c r="A78" s="1">
        <v>39903</v>
      </c>
      <c r="B78">
        <v>-2.15299889639404E-2</v>
      </c>
      <c r="C78" s="16">
        <v>-3.3933757800384199E-8</v>
      </c>
      <c r="D78">
        <v>-1.4159818174474501</v>
      </c>
      <c r="E78">
        <v>2.9430394026629898E-2</v>
      </c>
      <c r="F78">
        <v>-1.08738691626645</v>
      </c>
      <c r="G78">
        <v>0.88826452034347503</v>
      </c>
      <c r="H78">
        <v>-1.0302970950934001E-3</v>
      </c>
      <c r="I78" s="16">
        <v>-2.73378909848591E-15</v>
      </c>
      <c r="J78" s="16">
        <v>9.9840808894336004E-15</v>
      </c>
      <c r="K78" s="16">
        <v>5.6221819191207599E-15</v>
      </c>
      <c r="L78">
        <v>-0.16764550980198301</v>
      </c>
      <c r="M78">
        <v>0</v>
      </c>
      <c r="N78">
        <v>0</v>
      </c>
      <c r="O78" s="16">
        <v>7.6714827764916999E-14</v>
      </c>
      <c r="P78">
        <v>0</v>
      </c>
      <c r="Q78">
        <v>-4.5199070788348401E-2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16">
        <v>1.1573656322614899E-16</v>
      </c>
      <c r="Z78" s="16">
        <v>-2.4806715362277298E-16</v>
      </c>
      <c r="AA78" s="16">
        <v>-8.3257370760361602E-18</v>
      </c>
      <c r="AB78" s="16">
        <v>1.0827470492612E-17</v>
      </c>
      <c r="AC78" s="16">
        <v>6.5285141131053195E-17</v>
      </c>
      <c r="AD78" s="16">
        <v>1.4544846488377099E-16</v>
      </c>
      <c r="AE78">
        <v>0.24289681979343999</v>
      </c>
      <c r="AF78">
        <v>-1.5781819001333901</v>
      </c>
      <c r="AH78">
        <f t="shared" si="1"/>
        <v>-0.52737972216877016</v>
      </c>
      <c r="AI78">
        <v>-0.52737972216876505</v>
      </c>
    </row>
    <row r="79" spans="1:35">
      <c r="A79" s="1">
        <v>39994</v>
      </c>
      <c r="B79">
        <v>-2.69368508053109E-2</v>
      </c>
      <c r="C79" s="16">
        <v>-1.2301861758739901E-8</v>
      </c>
      <c r="D79">
        <v>-1.03572079192254</v>
      </c>
      <c r="E79">
        <v>1.04079730308158E-2</v>
      </c>
      <c r="F79">
        <v>-1.1983409460252199</v>
      </c>
      <c r="G79">
        <v>0.65104695218709496</v>
      </c>
      <c r="H79">
        <v>-7.5846714464847004E-4</v>
      </c>
      <c r="I79" s="16">
        <v>-3.0943383826944901E-15</v>
      </c>
      <c r="J79" s="16">
        <v>8.4243332464866198E-15</v>
      </c>
      <c r="K79" s="16">
        <v>5.1275286607808399E-15</v>
      </c>
      <c r="L79">
        <v>-0.124425812470687</v>
      </c>
      <c r="M79">
        <v>0</v>
      </c>
      <c r="N79">
        <v>0</v>
      </c>
      <c r="O79" s="16">
        <v>7.6467009457755401E-14</v>
      </c>
      <c r="P79">
        <v>0</v>
      </c>
      <c r="Q79">
        <v>-3.2464371277556497E-2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16">
        <v>3.4542849923254099E-16</v>
      </c>
      <c r="Z79" s="16">
        <v>-1.9916318085445699E-16</v>
      </c>
      <c r="AA79" s="16">
        <v>2.8657624462682299E-17</v>
      </c>
      <c r="AB79" s="16">
        <v>2.89490133517898E-17</v>
      </c>
      <c r="AC79" s="16">
        <v>5.8334614255570796E-17</v>
      </c>
      <c r="AD79" s="16">
        <v>2.5741128542988698E-16</v>
      </c>
      <c r="AE79">
        <v>0.23956274252454199</v>
      </c>
      <c r="AF79">
        <v>-1.51762958420529</v>
      </c>
      <c r="AH79">
        <f t="shared" si="1"/>
        <v>-0.4668274062406701</v>
      </c>
      <c r="AI79">
        <v>-0.46682740624066399</v>
      </c>
    </row>
    <row r="80" spans="1:35">
      <c r="A80" s="1">
        <v>40086</v>
      </c>
      <c r="B80">
        <v>-2.2248803205963098E-2</v>
      </c>
      <c r="C80" s="16">
        <v>-9.8775390864080903E-9</v>
      </c>
      <c r="D80">
        <v>-0.45701287673414198</v>
      </c>
      <c r="E80">
        <v>-2.59557606459286E-2</v>
      </c>
      <c r="F80">
        <v>-1.32294049371891</v>
      </c>
      <c r="G80">
        <v>0.19427079065612099</v>
      </c>
      <c r="H80">
        <v>-5.70907238338882E-4</v>
      </c>
      <c r="I80" s="16">
        <v>-3.40749763040689E-15</v>
      </c>
      <c r="J80" s="16">
        <v>8.3705013207042993E-15</v>
      </c>
      <c r="K80" s="16">
        <v>4.72932592442312E-15</v>
      </c>
      <c r="L80">
        <v>-5.6382891312554299E-2</v>
      </c>
      <c r="M80">
        <v>0</v>
      </c>
      <c r="N80">
        <v>0</v>
      </c>
      <c r="O80" s="16">
        <v>7.5306519201698E-14</v>
      </c>
      <c r="P80">
        <v>0</v>
      </c>
      <c r="Q80">
        <v>-2.67213781364431E-2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16">
        <v>4.9362440277421399E-16</v>
      </c>
      <c r="Z80" s="16">
        <v>-1.47782509960929E-16</v>
      </c>
      <c r="AA80" s="16">
        <v>6.36654590992807E-17</v>
      </c>
      <c r="AB80" s="16">
        <v>4.5059630271113403E-17</v>
      </c>
      <c r="AC80" s="16">
        <v>5.2212336907776702E-17</v>
      </c>
      <c r="AD80" s="16">
        <v>3.71777037863797E-16</v>
      </c>
      <c r="AE80">
        <v>0.23627953684615</v>
      </c>
      <c r="AF80">
        <v>-1.4812827933674599</v>
      </c>
      <c r="AH80">
        <f t="shared" si="1"/>
        <v>-0.43048061540283999</v>
      </c>
      <c r="AI80">
        <v>-0.430480615402834</v>
      </c>
    </row>
    <row r="81" spans="1:35">
      <c r="A81" s="1">
        <v>40178</v>
      </c>
      <c r="B81">
        <v>-2.2713778269680601E-2</v>
      </c>
      <c r="C81" s="16">
        <v>2.5295435736235002E-9</v>
      </c>
      <c r="D81">
        <v>-0.19751350433132001</v>
      </c>
      <c r="E81">
        <v>-5.70504116878534E-3</v>
      </c>
      <c r="F81">
        <v>-1.4387435553977901</v>
      </c>
      <c r="G81">
        <v>-9.1953507686265895E-2</v>
      </c>
      <c r="H81">
        <v>-4.7507486893874499E-4</v>
      </c>
      <c r="I81" s="16">
        <v>-3.69941829094481E-15</v>
      </c>
      <c r="J81" s="16">
        <v>8.5326897687845194E-15</v>
      </c>
      <c r="K81" s="16">
        <v>3.79867894830146E-15</v>
      </c>
      <c r="L81">
        <v>-4.84705432244011E-2</v>
      </c>
      <c r="M81">
        <v>0</v>
      </c>
      <c r="N81">
        <v>0</v>
      </c>
      <c r="O81" s="16">
        <v>7.68083973562789E-14</v>
      </c>
      <c r="P81">
        <v>0</v>
      </c>
      <c r="Q81">
        <v>-2.04699893541717E-2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16">
        <v>5.2849870567544099E-16</v>
      </c>
      <c r="Z81" s="16">
        <v>-1.5144753777314999E-16</v>
      </c>
      <c r="AA81" s="16">
        <v>8.0385085475658901E-17</v>
      </c>
      <c r="AB81" s="16">
        <v>6.1361601970003895E-17</v>
      </c>
      <c r="AC81" s="16">
        <v>6.7584130686738006E-17</v>
      </c>
      <c r="AD81" s="16">
        <v>5.2037879336757898E-16</v>
      </c>
      <c r="AE81">
        <v>0.23304637636531</v>
      </c>
      <c r="AF81">
        <v>-1.59299861540641</v>
      </c>
      <c r="AH81">
        <f t="shared" si="1"/>
        <v>-0.54219643744179002</v>
      </c>
      <c r="AI81">
        <v>-0.54219643744179002</v>
      </c>
    </row>
    <row r="82" spans="1:35">
      <c r="A82" s="1">
        <v>40268</v>
      </c>
      <c r="B82">
        <v>-2.0996865079589599E-2</v>
      </c>
      <c r="C82" s="16">
        <v>2.4642311195420599E-8</v>
      </c>
      <c r="D82">
        <v>6.3064774626555201E-2</v>
      </c>
      <c r="E82">
        <v>3.1300772702475099E-3</v>
      </c>
      <c r="F82">
        <v>-1.5479451470886301</v>
      </c>
      <c r="G82">
        <v>-0.21061688832008699</v>
      </c>
      <c r="H82">
        <v>-6.9531782532660099E-4</v>
      </c>
      <c r="I82" s="16">
        <v>-4.0210734167269497E-15</v>
      </c>
      <c r="J82" s="16">
        <v>7.7266172676798502E-15</v>
      </c>
      <c r="K82" s="16">
        <v>4.3217607835878499E-15</v>
      </c>
      <c r="L82">
        <v>-5.2117637854119103E-2</v>
      </c>
      <c r="M82">
        <v>0</v>
      </c>
      <c r="N82">
        <v>0</v>
      </c>
      <c r="O82" s="16">
        <v>7.6698197357016402E-14</v>
      </c>
      <c r="P82">
        <v>0</v>
      </c>
      <c r="Q82">
        <v>-1.52112456360646E-2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16">
        <v>8.6730722508625296E-16</v>
      </c>
      <c r="Z82" s="16">
        <v>-7.2237467819778799E-17</v>
      </c>
      <c r="AA82" s="16">
        <v>1.1722369638066799E-16</v>
      </c>
      <c r="AB82" s="16">
        <v>8.0375460101471304E-17</v>
      </c>
      <c r="AC82" s="16">
        <v>3.7534110309091803E-17</v>
      </c>
      <c r="AD82" s="16">
        <v>6.2800189093110703E-16</v>
      </c>
      <c r="AE82">
        <v>0.229862449529951</v>
      </c>
      <c r="AF82">
        <v>-1.5515257757346601</v>
      </c>
      <c r="AH82">
        <f t="shared" si="1"/>
        <v>-0.50072359777004016</v>
      </c>
      <c r="AI82">
        <v>-0.50072359777004105</v>
      </c>
    </row>
    <row r="83" spans="1:35">
      <c r="A83" s="1">
        <v>40359</v>
      </c>
      <c r="B83">
        <v>-1.9099178898363201E-2</v>
      </c>
      <c r="C83" s="16">
        <v>1.56767159841289E-8</v>
      </c>
      <c r="D83">
        <v>9.4002376376129695E-2</v>
      </c>
      <c r="E83">
        <v>-4.6768490261577898E-3</v>
      </c>
      <c r="F83">
        <v>-1.7000004058000999</v>
      </c>
      <c r="G83">
        <v>-0.160611848848947</v>
      </c>
      <c r="H83">
        <v>-4.9172728719645105E-4</v>
      </c>
      <c r="I83" s="16">
        <v>-4.1682935381105297E-15</v>
      </c>
      <c r="J83" s="16">
        <v>8.7254404993257006E-15</v>
      </c>
      <c r="K83" s="16">
        <v>3.3979152594999102E-15</v>
      </c>
      <c r="L83">
        <v>1.7339319598515E-2</v>
      </c>
      <c r="M83">
        <v>0</v>
      </c>
      <c r="N83">
        <v>0</v>
      </c>
      <c r="O83" s="16">
        <v>7.5906802202967799E-14</v>
      </c>
      <c r="P83">
        <v>0</v>
      </c>
      <c r="Q83">
        <v>-9.3243969832937802E-3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16">
        <v>1.1072160217499299E-15</v>
      </c>
      <c r="Z83" s="16">
        <v>-8.13300070274225E-19</v>
      </c>
      <c r="AA83" s="16">
        <v>1.46203700738331E-16</v>
      </c>
      <c r="AB83" s="16">
        <v>8.9479537620912395E-17</v>
      </c>
      <c r="AC83" s="16">
        <v>-1.40053031570131E-17</v>
      </c>
      <c r="AD83" s="16">
        <v>6.6833396624835802E-16</v>
      </c>
      <c r="AE83">
        <v>0.22672695931950701</v>
      </c>
      <c r="AF83">
        <v>-1.5561357358731001</v>
      </c>
      <c r="AH83">
        <f t="shared" si="1"/>
        <v>-0.50533355790848011</v>
      </c>
      <c r="AI83">
        <v>-0.50533355790848</v>
      </c>
    </row>
    <row r="84" spans="1:35">
      <c r="A84" s="1">
        <v>40451</v>
      </c>
      <c r="B84">
        <v>-1.7956207357141901E-2</v>
      </c>
      <c r="C84" s="16">
        <v>7.4206250142819701E-9</v>
      </c>
      <c r="D84">
        <v>0.14319819982833401</v>
      </c>
      <c r="E84">
        <v>-6.85673596517772E-3</v>
      </c>
      <c r="F84">
        <v>-1.7505869815845301</v>
      </c>
      <c r="G84">
        <v>-0.25805083853145799</v>
      </c>
      <c r="H84">
        <v>-6.0397486666914201E-4</v>
      </c>
      <c r="I84" s="16">
        <v>-4.0315516209330003E-15</v>
      </c>
      <c r="J84" s="16">
        <v>7.6752208240977703E-15</v>
      </c>
      <c r="K84" s="16">
        <v>2.0841972162448702E-15</v>
      </c>
      <c r="L84">
        <v>-3.9574057026730503E-2</v>
      </c>
      <c r="M84">
        <v>0</v>
      </c>
      <c r="N84">
        <v>0</v>
      </c>
      <c r="O84" s="16">
        <v>7.4013835927219297E-14</v>
      </c>
      <c r="P84">
        <v>0</v>
      </c>
      <c r="Q84">
        <v>-6.7848906890091596E-3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16">
        <v>1.3005256014462499E-15</v>
      </c>
      <c r="Z84" s="16">
        <v>-9.2222485824939896E-17</v>
      </c>
      <c r="AA84" s="16">
        <v>1.4045337620052299E-16</v>
      </c>
      <c r="AB84" s="16">
        <v>8.9583987802273197E-17</v>
      </c>
      <c r="AC84" s="16">
        <v>-1.64881000234591E-17</v>
      </c>
      <c r="AD84" s="16">
        <v>7.2788906630811603E-16</v>
      </c>
      <c r="AE84">
        <v>0.223639122943252</v>
      </c>
      <c r="AF84">
        <v>-1.7135763558284201</v>
      </c>
      <c r="AH84">
        <f t="shared" si="1"/>
        <v>-0.66277417786380011</v>
      </c>
      <c r="AI84">
        <v>-0.662774177863796</v>
      </c>
    </row>
    <row r="85" spans="1:35">
      <c r="A85" s="1">
        <v>40543</v>
      </c>
      <c r="B85">
        <v>-2.2034802556400002E-2</v>
      </c>
      <c r="C85" s="16">
        <v>1.86213687986704E-8</v>
      </c>
      <c r="D85">
        <v>0.14205394048158701</v>
      </c>
      <c r="E85">
        <v>3.5232190338347402E-2</v>
      </c>
      <c r="F85">
        <v>-1.7633634699431799</v>
      </c>
      <c r="G85">
        <v>-0.33006265180768901</v>
      </c>
      <c r="H85">
        <v>-4.37280523106774E-4</v>
      </c>
      <c r="I85" s="16">
        <v>-4.4456223846177198E-15</v>
      </c>
      <c r="J85" s="16">
        <v>6.9936393754383596E-15</v>
      </c>
      <c r="K85" s="16">
        <v>1.20864000772943E-15</v>
      </c>
      <c r="L85">
        <v>-1.68770821463336E-2</v>
      </c>
      <c r="M85">
        <v>0</v>
      </c>
      <c r="N85">
        <v>0</v>
      </c>
      <c r="O85" s="16">
        <v>7.4579510402124897E-14</v>
      </c>
      <c r="P85">
        <v>0</v>
      </c>
      <c r="Q85">
        <v>-2.4772231539950997E-4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16">
        <v>1.57772450396701E-15</v>
      </c>
      <c r="Z85" s="16">
        <v>-1.7279496782069201E-16</v>
      </c>
      <c r="AA85" s="16">
        <v>1.39616466166243E-16</v>
      </c>
      <c r="AB85" s="16">
        <v>9.4340102582607605E-17</v>
      </c>
      <c r="AC85" s="16">
        <v>2.64874300346777E-18</v>
      </c>
      <c r="AD85" s="16">
        <v>8.3857408877163499E-16</v>
      </c>
      <c r="AE85">
        <v>0.22059817154612699</v>
      </c>
      <c r="AF85">
        <v>-1.7351386883046001</v>
      </c>
      <c r="AH85">
        <f t="shared" si="1"/>
        <v>-0.68433651033998011</v>
      </c>
      <c r="AI85">
        <v>-0.684336510339977</v>
      </c>
    </row>
    <row r="86" spans="1:35">
      <c r="A86" s="1">
        <v>40633</v>
      </c>
      <c r="B86">
        <v>-6.6926340279415799E-3</v>
      </c>
      <c r="C86" s="16">
        <v>6.7743891391842197E-9</v>
      </c>
      <c r="D86">
        <v>0.31498828530454498</v>
      </c>
      <c r="E86">
        <v>2.9158764465591801E-2</v>
      </c>
      <c r="F86">
        <v>-1.7563691552112199</v>
      </c>
      <c r="G86">
        <v>-0.35484183845973399</v>
      </c>
      <c r="H86">
        <v>-4.8550347503738598E-4</v>
      </c>
      <c r="I86" s="16">
        <v>-4.4323352631658304E-15</v>
      </c>
      <c r="J86" s="16">
        <v>8.0065368527801895E-15</v>
      </c>
      <c r="K86" s="16">
        <v>1.05325828140291E-15</v>
      </c>
      <c r="L86">
        <v>1.9377692725128699E-2</v>
      </c>
      <c r="M86">
        <v>0</v>
      </c>
      <c r="N86">
        <v>0</v>
      </c>
      <c r="O86" s="16">
        <v>7.3019070977700503E-14</v>
      </c>
      <c r="P86">
        <v>0</v>
      </c>
      <c r="Q86">
        <v>-5.5857085974904397E-4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16">
        <v>1.77257869942418E-15</v>
      </c>
      <c r="Z86" s="16">
        <v>-2.5314703829895702E-16</v>
      </c>
      <c r="AA86" s="16">
        <v>1.42999682516286E-16</v>
      </c>
      <c r="AB86" s="16">
        <v>1.06577850429742E-16</v>
      </c>
      <c r="AC86" s="16">
        <v>2.8084137819330401E-17</v>
      </c>
      <c r="AD86" s="16">
        <v>1.00430370286893E-15</v>
      </c>
      <c r="AE86">
        <v>0.21760334992182201</v>
      </c>
      <c r="AF86">
        <v>-1.53781960284213</v>
      </c>
      <c r="AH86">
        <f t="shared" si="1"/>
        <v>-0.4870174248775101</v>
      </c>
      <c r="AI86">
        <v>-0.48701742487750699</v>
      </c>
    </row>
    <row r="87" spans="1:35">
      <c r="A87" s="1">
        <v>40724</v>
      </c>
      <c r="B87">
        <v>-1.45751700325369E-2</v>
      </c>
      <c r="C87" s="16">
        <v>1.82145332850151E-8</v>
      </c>
      <c r="D87">
        <v>0.54321373186075805</v>
      </c>
      <c r="E87">
        <v>3.04819646899195E-2</v>
      </c>
      <c r="F87">
        <v>-1.86003563037623</v>
      </c>
      <c r="G87">
        <v>-0.372938100743818</v>
      </c>
      <c r="H87">
        <v>-3.9048197386751699E-4</v>
      </c>
      <c r="I87" s="16">
        <v>-4.7100934263817997E-15</v>
      </c>
      <c r="J87" s="16">
        <v>9.3093460628724804E-15</v>
      </c>
      <c r="K87" s="16">
        <v>-1.132406589406E-15</v>
      </c>
      <c r="L87">
        <v>3.1384727730515401E-3</v>
      </c>
      <c r="M87">
        <v>0</v>
      </c>
      <c r="N87">
        <v>0</v>
      </c>
      <c r="O87" s="16">
        <v>7.2548771410623398E-14</v>
      </c>
      <c r="P87">
        <v>0</v>
      </c>
      <c r="Q87">
        <v>1.6504517080806599E-3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16">
        <v>2.1454554967970401E-15</v>
      </c>
      <c r="Z87" s="16">
        <v>-3.4230386094688099E-16</v>
      </c>
      <c r="AA87" s="16">
        <v>1.5455141980500101E-16</v>
      </c>
      <c r="AB87" s="16">
        <v>1.2693213464047101E-16</v>
      </c>
      <c r="AC87" s="16">
        <v>5.4340283975488202E-17</v>
      </c>
      <c r="AD87" s="16">
        <v>1.2093929466529101E-15</v>
      </c>
      <c r="AE87">
        <v>0.21465391623294</v>
      </c>
      <c r="AF87">
        <v>-1.4548008276470901</v>
      </c>
      <c r="AH87">
        <f t="shared" si="1"/>
        <v>-0.40399864968247012</v>
      </c>
      <c r="AI87">
        <v>-0.40399864968246602</v>
      </c>
    </row>
    <row r="88" spans="1:35">
      <c r="A88" s="1">
        <v>40816</v>
      </c>
      <c r="B88">
        <v>-1.44589367312502E-2</v>
      </c>
      <c r="C88" s="16">
        <v>4.1414867191178802E-8</v>
      </c>
      <c r="D88">
        <v>0.64144522559064299</v>
      </c>
      <c r="E88">
        <v>-1.1450466034868999E-2</v>
      </c>
      <c r="F88">
        <v>-2.1790864675945101</v>
      </c>
      <c r="G88">
        <v>-0.17064619330952599</v>
      </c>
      <c r="H88">
        <v>-6.1857863957494601E-4</v>
      </c>
      <c r="I88" s="16">
        <v>-4.8157537614742102E-15</v>
      </c>
      <c r="J88" s="16">
        <v>8.4935102713083505E-15</v>
      </c>
      <c r="K88" s="16">
        <v>-2.3792661134440401E-15</v>
      </c>
      <c r="L88">
        <v>-1.9390640972167299E-2</v>
      </c>
      <c r="M88">
        <v>0</v>
      </c>
      <c r="N88">
        <v>0</v>
      </c>
      <c r="O88" s="16">
        <v>7.1610449484091599E-14</v>
      </c>
      <c r="P88">
        <v>0</v>
      </c>
      <c r="Q88">
        <v>-2.3930361942586101E-4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16">
        <v>3.2728666141083802E-15</v>
      </c>
      <c r="Z88" s="16">
        <v>-2.5674549283477098E-16</v>
      </c>
      <c r="AA88" s="16">
        <v>1.9826479083884601E-16</v>
      </c>
      <c r="AB88" s="16">
        <v>1.4568610202716801E-16</v>
      </c>
      <c r="AC88" s="16">
        <v>-1.5880491083812401E-17</v>
      </c>
      <c r="AD88" s="16">
        <v>1.29203598524078E-15</v>
      </c>
      <c r="AE88">
        <v>0.21174914173798601</v>
      </c>
      <c r="AF88">
        <v>-1.5426961781577599</v>
      </c>
      <c r="AH88">
        <f t="shared" si="1"/>
        <v>-0.49189400019314</v>
      </c>
      <c r="AI88">
        <v>-0.49189400019313401</v>
      </c>
    </row>
    <row r="89" spans="1:35">
      <c r="A89" s="1">
        <v>40908</v>
      </c>
      <c r="B89">
        <v>-2.1446331975395701E-2</v>
      </c>
      <c r="C89" s="16">
        <v>4.3079651973074498E-8</v>
      </c>
      <c r="D89">
        <v>0.66601249016353803</v>
      </c>
      <c r="E89">
        <v>-3.8614374516452603E-2</v>
      </c>
      <c r="F89">
        <v>-2.3751688997257898</v>
      </c>
      <c r="G89">
        <v>-3.2616578780844799E-2</v>
      </c>
      <c r="H89">
        <v>-9.7841871399765201E-4</v>
      </c>
      <c r="I89" s="16">
        <v>-4.9942088063747997E-15</v>
      </c>
      <c r="J89" s="16">
        <v>8.8378801312514205E-15</v>
      </c>
      <c r="K89" s="16">
        <v>-3.9278306010178898E-15</v>
      </c>
      <c r="L89">
        <v>-1.7012059134416301E-2</v>
      </c>
      <c r="M89">
        <v>0</v>
      </c>
      <c r="N89">
        <v>0</v>
      </c>
      <c r="O89" s="16">
        <v>7.0452966745561202E-14</v>
      </c>
      <c r="P89">
        <v>0</v>
      </c>
      <c r="Q89">
        <v>-2.8383695800343902E-3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16">
        <v>4.4716846096250498E-15</v>
      </c>
      <c r="Z89" s="16">
        <v>-3.1596655011943198E-16</v>
      </c>
      <c r="AA89" s="16">
        <v>2.08325817750598E-16</v>
      </c>
      <c r="AB89" s="16">
        <v>1.4514985101514601E-16</v>
      </c>
      <c r="AC89" s="16">
        <v>-6.1572278721250794E-17</v>
      </c>
      <c r="AD89" s="16">
        <v>1.3211306112272399E-15</v>
      </c>
      <c r="AE89">
        <v>0.20888831052502099</v>
      </c>
      <c r="AF89">
        <v>-1.6137741886586401</v>
      </c>
      <c r="AH89">
        <f t="shared" si="1"/>
        <v>-0.56297201069402014</v>
      </c>
      <c r="AI89">
        <v>-0.56297201069402103</v>
      </c>
    </row>
    <row r="90" spans="1:35">
      <c r="A90" s="1">
        <v>40999</v>
      </c>
      <c r="B90">
        <v>-2.8106952291234801E-2</v>
      </c>
      <c r="C90" s="16">
        <v>3.6445509602088701E-8</v>
      </c>
      <c r="D90">
        <v>0.70794036095454405</v>
      </c>
      <c r="E90">
        <v>-4.1255449224748802E-2</v>
      </c>
      <c r="F90">
        <v>-2.5013632616886499</v>
      </c>
      <c r="G90">
        <v>-0.12732125131760899</v>
      </c>
      <c r="H90">
        <v>-1.0778978558451701E-3</v>
      </c>
      <c r="I90" s="16">
        <v>-5.0346458761978599E-15</v>
      </c>
      <c r="J90" s="16">
        <v>8.3172573394686401E-15</v>
      </c>
      <c r="K90" s="16">
        <v>-4.7597743985927199E-15</v>
      </c>
      <c r="L90">
        <v>-5.6591580396018904E-3</v>
      </c>
      <c r="M90">
        <v>0</v>
      </c>
      <c r="N90">
        <v>0</v>
      </c>
      <c r="O90" s="16">
        <v>6.9710005669063194E-14</v>
      </c>
      <c r="P90">
        <v>0</v>
      </c>
      <c r="Q90">
        <v>-3.80495770305568E-3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16">
        <v>4.5390764023201901E-15</v>
      </c>
      <c r="Z90" s="16">
        <v>-2.9767736698688002E-16</v>
      </c>
      <c r="AA90" s="16">
        <v>2.0331534654372301E-16</v>
      </c>
      <c r="AB90" s="16">
        <v>1.3552771761061701E-16</v>
      </c>
      <c r="AC90" s="16">
        <v>-8.98540071832483E-17</v>
      </c>
      <c r="AD90" s="16">
        <v>1.33230739232495E-15</v>
      </c>
      <c r="AE90">
        <v>0.20607071925176801</v>
      </c>
      <c r="AF90">
        <v>-1.79457781146885</v>
      </c>
      <c r="AH90">
        <f t="shared" si="1"/>
        <v>-0.74377563350423004</v>
      </c>
      <c r="AI90">
        <v>-0.74377563350422404</v>
      </c>
    </row>
    <row r="91" spans="1:35">
      <c r="A91" s="1">
        <v>41090</v>
      </c>
      <c r="B91">
        <v>-3.1810096492122901E-2</v>
      </c>
      <c r="C91" s="16">
        <v>2.6384910060145999E-8</v>
      </c>
      <c r="D91">
        <v>0.89030632146071498</v>
      </c>
      <c r="E91">
        <v>-7.0400711445364694E-2</v>
      </c>
      <c r="F91">
        <v>-2.6445191536183499</v>
      </c>
      <c r="G91">
        <v>-0.15759582802178801</v>
      </c>
      <c r="H91">
        <v>-9.6864106438961605E-4</v>
      </c>
      <c r="I91" s="16">
        <v>-5.2849738704122899E-15</v>
      </c>
      <c r="J91" s="16">
        <v>8.1135867858896599E-15</v>
      </c>
      <c r="K91" s="16">
        <v>-6.62933435526084E-15</v>
      </c>
      <c r="L91">
        <v>-1.5690663208700901E-2</v>
      </c>
      <c r="M91">
        <v>0</v>
      </c>
      <c r="N91">
        <v>0</v>
      </c>
      <c r="O91" s="16">
        <v>6.90053041429108E-14</v>
      </c>
      <c r="P91">
        <v>0</v>
      </c>
      <c r="Q91">
        <v>-4.7960262932576396E-3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16">
        <v>4.2167599240926596E-15</v>
      </c>
      <c r="Z91" s="16">
        <v>-2.07581799626396E-16</v>
      </c>
      <c r="AA91" s="16">
        <v>1.9754957619489001E-16</v>
      </c>
      <c r="AB91" s="16">
        <v>1.23663614206503E-16</v>
      </c>
      <c r="AC91" s="16">
        <v>-1.18883733892799E-16</v>
      </c>
      <c r="AD91" s="16">
        <v>1.32294929265756E-15</v>
      </c>
      <c r="AE91">
        <v>0.20329567689199499</v>
      </c>
      <c r="AF91">
        <v>-1.83217909540628</v>
      </c>
      <c r="AH91">
        <f t="shared" si="1"/>
        <v>-0.78137691744166005</v>
      </c>
      <c r="AI91">
        <v>-0.78137691744166005</v>
      </c>
    </row>
    <row r="92" spans="1:35">
      <c r="A92" s="1">
        <v>41182</v>
      </c>
      <c r="B92">
        <v>-2.9929035402608301E-2</v>
      </c>
      <c r="C92" s="16">
        <v>1.7796174329147598E-8</v>
      </c>
      <c r="D92">
        <v>0.83342842047183296</v>
      </c>
      <c r="E92">
        <v>-7.7865569357630601E-2</v>
      </c>
      <c r="F92">
        <v>-2.7153615446888799</v>
      </c>
      <c r="G92">
        <v>-0.21951837128482299</v>
      </c>
      <c r="H92">
        <v>-9.5502436273828804E-4</v>
      </c>
      <c r="I92" s="16">
        <v>-5.4223483969498801E-15</v>
      </c>
      <c r="J92" s="16">
        <v>6.4964226961695E-15</v>
      </c>
      <c r="K92" s="16">
        <v>-7.2314348234163199E-15</v>
      </c>
      <c r="L92">
        <v>-5.8974562299953497E-3</v>
      </c>
      <c r="M92">
        <v>0</v>
      </c>
      <c r="N92">
        <v>0</v>
      </c>
      <c r="O92" s="16">
        <v>6.7921795897546804E-14</v>
      </c>
      <c r="P92">
        <v>0</v>
      </c>
      <c r="Q92">
        <v>-6.0195612344584801E-3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16">
        <v>3.6800493057589903E-15</v>
      </c>
      <c r="Z92" s="16">
        <v>-9.7756041023371499E-17</v>
      </c>
      <c r="AA92" s="16">
        <v>1.92931453851062E-16</v>
      </c>
      <c r="AB92" s="16">
        <v>1.10516002319652E-16</v>
      </c>
      <c r="AC92" s="16">
        <v>-1.4716763605340301E-16</v>
      </c>
      <c r="AD92" s="16">
        <v>1.29508054835724E-15</v>
      </c>
      <c r="AE92">
        <v>0.20056250448799101</v>
      </c>
      <c r="AF92">
        <v>-2.0215556198050701</v>
      </c>
      <c r="AH92">
        <f t="shared" si="1"/>
        <v>-0.9707534418404502</v>
      </c>
      <c r="AI92">
        <v>-0.97075344184044698</v>
      </c>
    </row>
    <row r="93" spans="1:35">
      <c r="A93" s="1">
        <v>41274</v>
      </c>
      <c r="B93">
        <v>-3.8802989878215198E-2</v>
      </c>
      <c r="C93" s="16">
        <v>1.1637170072616401E-8</v>
      </c>
      <c r="D93">
        <v>0.68583098330139303</v>
      </c>
      <c r="E93">
        <v>-6.5009984619189207E-2</v>
      </c>
      <c r="F93">
        <v>-2.6994688798747499</v>
      </c>
      <c r="G93">
        <v>-0.35079179162602803</v>
      </c>
      <c r="H93">
        <v>-8.8216963370983095E-4</v>
      </c>
      <c r="I93" s="16">
        <v>-5.5361913229560404E-15</v>
      </c>
      <c r="J93" s="16">
        <v>5.2023085095545099E-15</v>
      </c>
      <c r="K93" s="16">
        <v>-8.4691952461147107E-15</v>
      </c>
      <c r="L93">
        <v>1.7809973546992E-2</v>
      </c>
      <c r="M93">
        <v>0</v>
      </c>
      <c r="N93">
        <v>0</v>
      </c>
      <c r="O93" s="16">
        <v>6.6643982969708098E-14</v>
      </c>
      <c r="P93">
        <v>0</v>
      </c>
      <c r="Q93">
        <v>-4.5403548764019197E-3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16">
        <v>3.19025627032683E-15</v>
      </c>
      <c r="Z93" s="16">
        <v>-8.5902635146353694E-18</v>
      </c>
      <c r="AA93" s="16">
        <v>1.8398373285149199E-16</v>
      </c>
      <c r="AB93" s="16">
        <v>9.8629369016612802E-17</v>
      </c>
      <c r="AC93" s="16">
        <v>-1.52765492185552E-16</v>
      </c>
      <c r="AD93" s="16">
        <v>1.28373152500249E-15</v>
      </c>
      <c r="AE93">
        <v>0.197870534908938</v>
      </c>
      <c r="AF93">
        <v>-2.2579846671137398</v>
      </c>
      <c r="AH93">
        <f t="shared" si="1"/>
        <v>-1.2071824891491199</v>
      </c>
      <c r="AI93">
        <v>-1.2071824891491101</v>
      </c>
    </row>
    <row r="94" spans="1:35">
      <c r="A94" s="1">
        <v>41364</v>
      </c>
      <c r="B94">
        <v>-3.41265687708859E-2</v>
      </c>
      <c r="C94" s="16">
        <v>3.46948247913915E-9</v>
      </c>
      <c r="D94">
        <v>0.87356930796023302</v>
      </c>
      <c r="E94">
        <v>-9.6261014333515499E-2</v>
      </c>
      <c r="F94">
        <v>-2.7255594200501698</v>
      </c>
      <c r="G94">
        <v>-0.451035216892479</v>
      </c>
      <c r="H94">
        <v>-8.5345685994094999E-4</v>
      </c>
      <c r="I94" s="16">
        <v>-5.5995943555940998E-15</v>
      </c>
      <c r="J94" s="16">
        <v>3.7559390459412501E-15</v>
      </c>
      <c r="K94" s="16">
        <v>-1.03139342113106E-14</v>
      </c>
      <c r="L94">
        <v>1.39635409886308E-2</v>
      </c>
      <c r="M94">
        <v>0</v>
      </c>
      <c r="N94">
        <v>0</v>
      </c>
      <c r="O94" s="16">
        <v>6.6520480015606703E-14</v>
      </c>
      <c r="P94">
        <v>0</v>
      </c>
      <c r="Q94">
        <v>-4.9194849309447796E-3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16">
        <v>2.6312644848516702E-15</v>
      </c>
      <c r="Z94" s="16">
        <v>6.47212097430761E-17</v>
      </c>
      <c r="AA94" s="16">
        <v>1.8337085775084399E-16</v>
      </c>
      <c r="AB94" s="16">
        <v>9.3135080920860502E-17</v>
      </c>
      <c r="AC94" s="16">
        <v>-1.5406408989462599E-16</v>
      </c>
      <c r="AD94" s="16">
        <v>1.28291643787211E-15</v>
      </c>
      <c r="AE94">
        <v>0.195219112615064</v>
      </c>
      <c r="AF94">
        <v>-2.23000319680447</v>
      </c>
      <c r="AH94">
        <f t="shared" si="1"/>
        <v>-1.1792010188398501</v>
      </c>
      <c r="AI94">
        <v>-1.1792010188398401</v>
      </c>
    </row>
    <row r="95" spans="1:35">
      <c r="A95" s="1">
        <v>41455</v>
      </c>
      <c r="B95">
        <v>-2.4266570226589498E-2</v>
      </c>
      <c r="C95" s="16">
        <v>5.0271608992053302E-9</v>
      </c>
      <c r="D95">
        <v>0.79841363131003396</v>
      </c>
      <c r="E95">
        <v>-8.7204494919599196E-2</v>
      </c>
      <c r="F95">
        <v>-2.6721260749671898</v>
      </c>
      <c r="G95">
        <v>-0.44286133774530301</v>
      </c>
      <c r="H95">
        <v>-4.8857479576412601E-4</v>
      </c>
      <c r="I95" s="16">
        <v>-6.0040488440410098E-15</v>
      </c>
      <c r="J95" s="16">
        <v>2.52728412437319E-15</v>
      </c>
      <c r="K95" s="16">
        <v>-1.0152157314695599E-14</v>
      </c>
      <c r="L95">
        <v>6.2890004558526197E-2</v>
      </c>
      <c r="M95">
        <v>0</v>
      </c>
      <c r="N95">
        <v>0</v>
      </c>
      <c r="O95" s="16">
        <v>6.5117083554091298E-14</v>
      </c>
      <c r="P95">
        <v>0</v>
      </c>
      <c r="Q95">
        <v>-8.6671509097183597E-4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16">
        <v>2.3087196619959098E-15</v>
      </c>
      <c r="Z95" s="16">
        <v>2.4571953375859401E-16</v>
      </c>
      <c r="AA95" s="16">
        <v>2.0143634590601101E-16</v>
      </c>
      <c r="AB95" s="16">
        <v>9.1095108452358303E-17</v>
      </c>
      <c r="AC95" s="16">
        <v>-1.877614678106E-16</v>
      </c>
      <c r="AD95" s="16">
        <v>1.23906796642097E-15</v>
      </c>
      <c r="AE95">
        <v>0.19260759342735601</v>
      </c>
      <c r="AF95">
        <v>-2.1739025334222899</v>
      </c>
      <c r="AH95">
        <f t="shared" si="1"/>
        <v>-1.12310035545767</v>
      </c>
      <c r="AI95">
        <v>-1.12310035545766</v>
      </c>
    </row>
    <row r="96" spans="1:35">
      <c r="A96" s="1">
        <v>41547</v>
      </c>
      <c r="B96">
        <v>-2.91013352468758E-2</v>
      </c>
      <c r="C96" s="16">
        <v>1.8310880879572E-10</v>
      </c>
      <c r="D96">
        <v>0.66659244529524597</v>
      </c>
      <c r="E96">
        <v>-7.1752178300300604E-2</v>
      </c>
      <c r="F96">
        <v>-2.56594978192342</v>
      </c>
      <c r="G96">
        <v>-0.436051056095625</v>
      </c>
      <c r="H96">
        <v>-3.4958532071788299E-4</v>
      </c>
      <c r="I96" s="16">
        <v>-6.31464853412918E-15</v>
      </c>
      <c r="J96" s="16">
        <v>1.7707720583719999E-15</v>
      </c>
      <c r="K96" s="16">
        <v>-1.03916901473792E-14</v>
      </c>
      <c r="L96">
        <v>6.6750043435196998E-2</v>
      </c>
      <c r="M96">
        <v>0</v>
      </c>
      <c r="N96">
        <v>0</v>
      </c>
      <c r="O96" s="16">
        <v>6.3904380215679397E-14</v>
      </c>
      <c r="P96">
        <v>0</v>
      </c>
      <c r="Q96">
        <v>-1.1085120654889501E-3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16">
        <v>1.9010854212700198E-15</v>
      </c>
      <c r="Z96" s="16">
        <v>3.7220129339335E-16</v>
      </c>
      <c r="AA96" s="16">
        <v>2.0799762898428499E-16</v>
      </c>
      <c r="AB96" s="16">
        <v>8.7601209836475704E-17</v>
      </c>
      <c r="AC96" s="16">
        <v>-1.9116877363749599E-16</v>
      </c>
      <c r="AD96" s="16">
        <v>1.2038160480078499E-15</v>
      </c>
      <c r="AE96">
        <v>0.19003534430272301</v>
      </c>
      <c r="AF96">
        <v>-2.1809346157361</v>
      </c>
      <c r="AH96">
        <f t="shared" si="1"/>
        <v>-1.1301324377714801</v>
      </c>
      <c r="AI96">
        <v>-1.1301324377714701</v>
      </c>
    </row>
    <row r="97" spans="1:35">
      <c r="A97" s="1">
        <v>41639</v>
      </c>
      <c r="B97">
        <v>-2.52308703270566E-2</v>
      </c>
      <c r="C97" s="16">
        <v>1.2707390014364001E-8</v>
      </c>
      <c r="D97">
        <v>0.57606182801474404</v>
      </c>
      <c r="E97">
        <v>-4.8234742676213298E-2</v>
      </c>
      <c r="F97">
        <v>-2.54130430204297</v>
      </c>
      <c r="G97">
        <v>-0.51790733314972803</v>
      </c>
      <c r="H97">
        <v>-5.6930434797767995E-4</v>
      </c>
      <c r="I97" s="16">
        <v>-6.7258357011631601E-15</v>
      </c>
      <c r="J97" s="16">
        <v>6.1889993759436805E-16</v>
      </c>
      <c r="K97" s="16">
        <v>-1.06778316003177E-14</v>
      </c>
      <c r="L97">
        <v>5.9315237112380799E-2</v>
      </c>
      <c r="M97">
        <v>0</v>
      </c>
      <c r="N97">
        <v>0</v>
      </c>
      <c r="O97" s="16">
        <v>6.4382993940311E-14</v>
      </c>
      <c r="P97">
        <v>0</v>
      </c>
      <c r="Q97">
        <v>-2.4942127794508801E-3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16">
        <v>1.46134767359186E-15</v>
      </c>
      <c r="Z97" s="16">
        <v>4.7353983251247399E-16</v>
      </c>
      <c r="AA97" s="16">
        <v>2.18614268655142E-16</v>
      </c>
      <c r="AB97" s="16">
        <v>8.9461990408569801E-17</v>
      </c>
      <c r="AC97" s="16">
        <v>-1.91083282327776E-16</v>
      </c>
      <c r="AD97" s="16">
        <v>1.1750869041428201E-15</v>
      </c>
      <c r="AE97">
        <v>0.18750174311439999</v>
      </c>
      <c r="AF97">
        <v>-2.31286194437443</v>
      </c>
      <c r="AH97">
        <f t="shared" si="1"/>
        <v>-1.2620597664098101</v>
      </c>
      <c r="AI97">
        <v>-1.2620597664098001</v>
      </c>
    </row>
    <row r="98" spans="1:35">
      <c r="A98" s="1">
        <v>41729</v>
      </c>
      <c r="B98">
        <v>-1.76980851675312E-2</v>
      </c>
      <c r="C98" s="16">
        <v>-7.0840651694885597E-9</v>
      </c>
      <c r="D98">
        <v>0.52168009006169203</v>
      </c>
      <c r="E98">
        <v>-7.2542863179621705E-2</v>
      </c>
      <c r="F98">
        <v>-2.5721633001674502</v>
      </c>
      <c r="G98">
        <v>-0.594032072941442</v>
      </c>
      <c r="H98">
        <v>-3.2876700740485401E-4</v>
      </c>
      <c r="I98" s="16">
        <v>-6.4741608946711903E-15</v>
      </c>
      <c r="J98" s="16">
        <v>-5.5140430504159896E-16</v>
      </c>
      <c r="K98" s="16">
        <v>-1.25952799756776E-14</v>
      </c>
      <c r="L98">
        <v>8.5639098160683796E-2</v>
      </c>
      <c r="M98">
        <v>0</v>
      </c>
      <c r="N98">
        <v>0</v>
      </c>
      <c r="O98" s="16">
        <v>6.4132909357478504E-14</v>
      </c>
      <c r="P98">
        <v>0</v>
      </c>
      <c r="Q98">
        <v>-2.3150745654059702E-3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16">
        <v>1.1139326865806199E-15</v>
      </c>
      <c r="Z98" s="16">
        <v>5.48607204335459E-16</v>
      </c>
      <c r="AA98" s="16">
        <v>2.3341818711475099E-16</v>
      </c>
      <c r="AB98" s="16">
        <v>9.6886017267270105E-17</v>
      </c>
      <c r="AC98" s="16">
        <v>-1.81737427215547E-16</v>
      </c>
      <c r="AD98" s="16">
        <v>1.1596540092553801E-15</v>
      </c>
      <c r="AE98">
        <v>0.18500617843752201</v>
      </c>
      <c r="AF98">
        <v>-2.4667548034529698</v>
      </c>
      <c r="AH98">
        <f t="shared" si="1"/>
        <v>-1.4159526254883499</v>
      </c>
      <c r="AI98">
        <v>-1.4159526254883501</v>
      </c>
    </row>
    <row r="99" spans="1:35">
      <c r="A99" s="1">
        <v>41820</v>
      </c>
      <c r="B99">
        <v>-1.49012609418183E-2</v>
      </c>
      <c r="C99" s="16">
        <v>1.0201850185153199E-8</v>
      </c>
      <c r="D99">
        <v>0.32105080721982798</v>
      </c>
      <c r="E99">
        <v>-2.48459871730826E-2</v>
      </c>
      <c r="F99">
        <v>-2.5343209794594799</v>
      </c>
      <c r="G99">
        <v>-0.661983538500442</v>
      </c>
      <c r="H99">
        <v>-4.8588576771916198E-4</v>
      </c>
      <c r="I99" s="16">
        <v>-7.0045711144330101E-15</v>
      </c>
      <c r="J99" s="16">
        <v>-1.9026371125011401E-15</v>
      </c>
      <c r="K99" s="16">
        <v>-1.24657160706077E-14</v>
      </c>
      <c r="L99">
        <v>3.5537484528458597E-2</v>
      </c>
      <c r="M99">
        <v>0</v>
      </c>
      <c r="N99">
        <v>0</v>
      </c>
      <c r="O99" s="16">
        <v>6.48698801917047E-14</v>
      </c>
      <c r="P99">
        <v>0</v>
      </c>
      <c r="Q99">
        <v>3.35985870753501E-4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16">
        <v>7.5835300642746199E-16</v>
      </c>
      <c r="Z99" s="16">
        <v>5.8775689569926196E-16</v>
      </c>
      <c r="AA99" s="16">
        <v>2.5054680867401E-16</v>
      </c>
      <c r="AB99" s="16">
        <v>1.1275347195511001E-16</v>
      </c>
      <c r="AC99" s="16">
        <v>-1.43786051311183E-16</v>
      </c>
      <c r="AD99" s="16">
        <v>1.1893859941432201E-15</v>
      </c>
      <c r="AE99">
        <v>0.18254804933965399</v>
      </c>
      <c r="AF99">
        <v>-2.6970653146819501</v>
      </c>
      <c r="AH99">
        <f t="shared" si="1"/>
        <v>-1.6462631367173302</v>
      </c>
      <c r="AI99">
        <v>-1.6462631367173199</v>
      </c>
    </row>
    <row r="100" spans="1:35">
      <c r="A100" s="1">
        <v>41912</v>
      </c>
      <c r="B100">
        <v>-1.5616284597360501E-2</v>
      </c>
      <c r="C100" s="16">
        <v>-4.4973515442005599E-9</v>
      </c>
      <c r="D100">
        <v>0.28046551754173399</v>
      </c>
      <c r="E100">
        <v>-4.4087653591329802E-2</v>
      </c>
      <c r="F100">
        <v>-2.5190650532936698</v>
      </c>
      <c r="G100">
        <v>-0.57779856266649399</v>
      </c>
      <c r="H100">
        <v>-1.48509723793743E-4</v>
      </c>
      <c r="I100" s="16">
        <v>-7.0044715613521002E-15</v>
      </c>
      <c r="J100" s="16">
        <v>-2.5555977095296799E-15</v>
      </c>
      <c r="K100" s="16">
        <v>-1.17369139181938E-14</v>
      </c>
      <c r="L100">
        <v>9.82349411383618E-2</v>
      </c>
      <c r="M100">
        <v>0</v>
      </c>
      <c r="N100">
        <v>0</v>
      </c>
      <c r="O100" s="16">
        <v>6.1707828771573703E-14</v>
      </c>
      <c r="P100">
        <v>0</v>
      </c>
      <c r="Q100">
        <v>2.49908848000917E-3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16">
        <v>5.52774207620948E-16</v>
      </c>
      <c r="Z100" s="16">
        <v>8.0257968113771904E-16</v>
      </c>
      <c r="AA100" s="16">
        <v>3.0042938852295902E-16</v>
      </c>
      <c r="AB100" s="16">
        <v>1.3477436854115901E-16</v>
      </c>
      <c r="AC100" s="16">
        <v>-1.6290807899622399E-16</v>
      </c>
      <c r="AD100" s="16">
        <v>1.16229088995247E-15</v>
      </c>
      <c r="AE100">
        <v>0.18012676517617801</v>
      </c>
      <c r="AF100">
        <v>-2.5953897560336801</v>
      </c>
      <c r="AH100">
        <f t="shared" si="1"/>
        <v>-1.5445875780690601</v>
      </c>
      <c r="AI100">
        <v>-1.5445875780690499</v>
      </c>
    </row>
    <row r="101" spans="1:35">
      <c r="A101" s="1">
        <v>42004</v>
      </c>
      <c r="B101">
        <v>-9.48326191342342E-3</v>
      </c>
      <c r="C101" s="16">
        <v>9.3072487725358105E-9</v>
      </c>
      <c r="D101">
        <v>0.16294893752513201</v>
      </c>
      <c r="E101">
        <v>-1.62424321200378E-2</v>
      </c>
      <c r="F101">
        <v>-2.5527951183285298</v>
      </c>
      <c r="G101">
        <v>-0.57071502811810604</v>
      </c>
      <c r="H101">
        <v>-5.8107836323527395E-4</v>
      </c>
      <c r="I101" s="16">
        <v>-7.27819980100367E-15</v>
      </c>
      <c r="J101" s="16">
        <v>-2.4328993601298199E-15</v>
      </c>
      <c r="K101" s="16">
        <v>-1.1418552072405801E-14</v>
      </c>
      <c r="L101">
        <v>5.2807474666997103E-2</v>
      </c>
      <c r="M101">
        <v>0</v>
      </c>
      <c r="N101">
        <v>0</v>
      </c>
      <c r="O101" s="16">
        <v>6.2990763090305199E-14</v>
      </c>
      <c r="P101">
        <v>0</v>
      </c>
      <c r="Q101">
        <v>2.87995169237899E-3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16">
        <v>-3.2659172227773998E-17</v>
      </c>
      <c r="Z101" s="16">
        <v>8.6033675647400404E-16</v>
      </c>
      <c r="AA101" s="16">
        <v>3.23355374771466E-16</v>
      </c>
      <c r="AB101" s="16">
        <v>1.53785673801551E-16</v>
      </c>
      <c r="AC101" s="16">
        <v>-1.2045591042546201E-16</v>
      </c>
      <c r="AD101" s="16">
        <v>1.1756828026342901E-15</v>
      </c>
      <c r="AE101">
        <v>0.177741745390398</v>
      </c>
      <c r="AF101">
        <v>-2.7534388002611299</v>
      </c>
      <c r="AH101">
        <f t="shared" si="1"/>
        <v>-1.7026366222965099</v>
      </c>
      <c r="AI101">
        <v>-1.7026366222964999</v>
      </c>
    </row>
    <row r="102" spans="1:35">
      <c r="A102" s="1">
        <v>42094</v>
      </c>
      <c r="B102">
        <v>1.6720524238885299E-4</v>
      </c>
      <c r="C102" s="16">
        <v>-6.3099474622558601E-9</v>
      </c>
      <c r="D102">
        <v>9.0143211754671895E-2</v>
      </c>
      <c r="E102">
        <v>-4.0403262053404103E-2</v>
      </c>
      <c r="F102">
        <v>-2.6309072036123302</v>
      </c>
      <c r="G102">
        <v>-0.56641983156572995</v>
      </c>
      <c r="H102">
        <v>2.19847467205006E-4</v>
      </c>
      <c r="I102" s="16">
        <v>-6.8228843405270003E-15</v>
      </c>
      <c r="J102" s="16">
        <v>-2.5532227362105599E-15</v>
      </c>
      <c r="K102" s="16">
        <v>-1.24128918454319E-14</v>
      </c>
      <c r="L102">
        <v>8.6203521674701994E-2</v>
      </c>
      <c r="M102">
        <v>0</v>
      </c>
      <c r="N102">
        <v>0</v>
      </c>
      <c r="O102" s="16">
        <v>6.2761048076707499E-14</v>
      </c>
      <c r="P102">
        <v>0</v>
      </c>
      <c r="Q102">
        <v>9.8495486287942906E-3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16">
        <v>-4.4968774805419897E-16</v>
      </c>
      <c r="Z102" s="16">
        <v>9.5784349501666504E-16</v>
      </c>
      <c r="AA102" s="16">
        <v>3.6017950766873499E-16</v>
      </c>
      <c r="AB102" s="16">
        <v>1.81301092944849E-16</v>
      </c>
      <c r="AC102" s="16">
        <v>-8.3265072853171506E-17</v>
      </c>
      <c r="AD102" s="16">
        <v>1.2082194368484201E-15</v>
      </c>
      <c r="AE102">
        <v>0.175392419318222</v>
      </c>
      <c r="AF102">
        <v>-2.87575454945538</v>
      </c>
      <c r="AH102">
        <f t="shared" si="1"/>
        <v>-1.8249523714907601</v>
      </c>
      <c r="AI102">
        <v>-1.8249523714907601</v>
      </c>
    </row>
    <row r="103" spans="1:35">
      <c r="A103" s="1">
        <v>42185</v>
      </c>
      <c r="B103">
        <v>-8.7456877860432602E-3</v>
      </c>
      <c r="C103" s="16">
        <v>6.4215204526710503E-9</v>
      </c>
      <c r="D103">
        <v>-5.0821433808308898E-2</v>
      </c>
      <c r="E103">
        <v>-5.6164098516698902E-3</v>
      </c>
      <c r="F103">
        <v>-2.5360235393985899</v>
      </c>
      <c r="G103">
        <v>-0.49699607309059401</v>
      </c>
      <c r="H103">
        <v>1.2978187982789699E-4</v>
      </c>
      <c r="I103" s="16">
        <v>-7.1253625797511907E-15</v>
      </c>
      <c r="J103" s="16">
        <v>-2.7190875681328501E-15</v>
      </c>
      <c r="K103" s="16">
        <v>-1.05636310753995E-14</v>
      </c>
      <c r="L103">
        <v>0.15610695538500099</v>
      </c>
      <c r="M103">
        <v>0</v>
      </c>
      <c r="N103">
        <v>0</v>
      </c>
      <c r="O103" s="16">
        <v>6.1387514686544999E-14</v>
      </c>
      <c r="P103">
        <v>0</v>
      </c>
      <c r="Q103">
        <v>7.7963324614823597E-3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16">
        <v>-4.3656263738135099E-16</v>
      </c>
      <c r="Z103" s="16">
        <v>1.1640042837476301E-15</v>
      </c>
      <c r="AA103" s="16">
        <v>4.1405665344687002E-16</v>
      </c>
      <c r="AB103" s="16">
        <v>2.1061906549197501E-16</v>
      </c>
      <c r="AC103" s="16">
        <v>-7.7682184350395195E-17</v>
      </c>
      <c r="AD103" s="16">
        <v>1.2097386941372199E-15</v>
      </c>
      <c r="AE103">
        <v>0.17307822599731501</v>
      </c>
      <c r="AF103">
        <v>-2.7610918417900101</v>
      </c>
      <c r="AH103">
        <f t="shared" si="1"/>
        <v>-1.7102896638253902</v>
      </c>
      <c r="AI103">
        <v>-1.7102896638253899</v>
      </c>
    </row>
    <row r="104" spans="1:35">
      <c r="A104" s="1">
        <v>42277</v>
      </c>
      <c r="B104">
        <v>6.1434163315636703E-3</v>
      </c>
      <c r="C104" s="16">
        <v>-1.03254991761167E-8</v>
      </c>
      <c r="D104">
        <v>-5.6968119883495601E-2</v>
      </c>
      <c r="E104">
        <v>-3.89700843577057E-2</v>
      </c>
      <c r="F104">
        <v>-2.46221281263308</v>
      </c>
      <c r="G104">
        <v>-0.556923774637197</v>
      </c>
      <c r="H104" s="16">
        <v>7.5660496271498103E-5</v>
      </c>
      <c r="I104" s="16">
        <v>-7.0278858155053599E-15</v>
      </c>
      <c r="J104" s="16">
        <v>-4.1208719785525703E-15</v>
      </c>
      <c r="K104" s="16">
        <v>-1.09289172788532E-14</v>
      </c>
      <c r="L104">
        <v>-1.49678812797158E-2</v>
      </c>
      <c r="M104">
        <v>0</v>
      </c>
      <c r="N104">
        <v>0</v>
      </c>
      <c r="O104" s="16">
        <v>5.8447872902203996E-14</v>
      </c>
      <c r="P104">
        <v>0</v>
      </c>
      <c r="Q104">
        <v>5.3002608278610204E-3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16">
        <v>-8.6639695909518896E-16</v>
      </c>
      <c r="Z104" s="16">
        <v>1.1941498841689499E-15</v>
      </c>
      <c r="AA104" s="16">
        <v>4.4485279235137595E-16</v>
      </c>
      <c r="AB104" s="16">
        <v>2.3834958862763002E-16</v>
      </c>
      <c r="AC104" s="16">
        <v>-2.53773745821623E-17</v>
      </c>
      <c r="AD104" s="16">
        <v>1.25018083685498E-15</v>
      </c>
      <c r="AE104">
        <v>0.170798613980572</v>
      </c>
      <c r="AF104">
        <v>-2.9477247314803798</v>
      </c>
      <c r="AH104">
        <f t="shared" si="1"/>
        <v>-1.8969225535157599</v>
      </c>
      <c r="AI104">
        <v>-1.8969225535157599</v>
      </c>
    </row>
    <row r="105" spans="1:35">
      <c r="A105" s="1">
        <v>42369</v>
      </c>
      <c r="B105">
        <v>3.5495205486671499E-3</v>
      </c>
      <c r="C105" s="16">
        <v>-1.8569836294383701E-8</v>
      </c>
      <c r="D105">
        <v>-0.139715864275612</v>
      </c>
      <c r="E105">
        <v>-3.8360745625163999E-2</v>
      </c>
      <c r="F105">
        <v>-2.4900332216945702</v>
      </c>
      <c r="G105">
        <v>-0.43147351226426001</v>
      </c>
      <c r="H105">
        <v>5.6527643589149399E-4</v>
      </c>
      <c r="I105" s="16">
        <v>-7.2143533913121995E-15</v>
      </c>
      <c r="J105" s="16">
        <v>-3.8338433002894498E-15</v>
      </c>
      <c r="K105" s="16">
        <v>-1.0404313634475601E-14</v>
      </c>
      <c r="L105">
        <v>9.9238170757174296E-2</v>
      </c>
      <c r="M105">
        <v>0</v>
      </c>
      <c r="N105">
        <v>0</v>
      </c>
      <c r="O105" s="16">
        <v>5.6989414958419006E-14</v>
      </c>
      <c r="P105">
        <v>0</v>
      </c>
      <c r="Q105">
        <v>4.8703171818075498E-3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16">
        <v>-8.8509504992407897E-16</v>
      </c>
      <c r="Z105" s="16">
        <v>1.41812544826475E-15</v>
      </c>
      <c r="AA105" s="16">
        <v>5.0258552247410502E-16</v>
      </c>
      <c r="AB105" s="16">
        <v>2.6935782012942501E-16</v>
      </c>
      <c r="AC105" s="16">
        <v>-2.5434784417926799E-17</v>
      </c>
      <c r="AD105" s="16">
        <v>1.23846849493403E-15</v>
      </c>
      <c r="AE105">
        <v>0.16855304115383599</v>
      </c>
      <c r="AF105">
        <v>-2.8228070363520201</v>
      </c>
      <c r="AH105">
        <f t="shared" si="1"/>
        <v>-1.7720048583874002</v>
      </c>
      <c r="AI105">
        <v>-1.7720048583874</v>
      </c>
    </row>
    <row r="106" spans="1:35">
      <c r="A106" s="1">
        <v>42460</v>
      </c>
      <c r="B106">
        <v>1.6790643504477901E-2</v>
      </c>
      <c r="C106" s="16">
        <v>-1.18499716821134E-10</v>
      </c>
      <c r="D106">
        <v>-0.103170283662071</v>
      </c>
      <c r="E106">
        <v>-1.4921093765671399E-2</v>
      </c>
      <c r="F106">
        <v>-2.58842140256978</v>
      </c>
      <c r="G106">
        <v>-0.38853123151673402</v>
      </c>
      <c r="H106">
        <v>1.03539343183779E-4</v>
      </c>
      <c r="I106" s="16">
        <v>-7.4628387303914097E-15</v>
      </c>
      <c r="J106" s="16">
        <v>-4.18560246342444E-15</v>
      </c>
      <c r="K106" s="16">
        <v>-9.15147157428799E-15</v>
      </c>
      <c r="L106">
        <v>3.1229748536262699E-2</v>
      </c>
      <c r="M106">
        <v>0</v>
      </c>
      <c r="N106">
        <v>0</v>
      </c>
      <c r="O106" s="16">
        <v>5.8621674007526398E-14</v>
      </c>
      <c r="P106">
        <v>0</v>
      </c>
      <c r="Q106">
        <v>-1.4736123663574401E-3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16">
        <v>-1.26259013774763E-15</v>
      </c>
      <c r="Z106" s="16">
        <v>1.5171534558622301E-15</v>
      </c>
      <c r="AA106" s="16">
        <v>5.3854272355093802E-16</v>
      </c>
      <c r="AB106" s="16">
        <v>2.9419562005885398E-16</v>
      </c>
      <c r="AC106" s="16">
        <v>1.01766983609745E-17</v>
      </c>
      <c r="AD106" s="16">
        <v>1.23403350667044E-15</v>
      </c>
      <c r="AE106">
        <v>0.16634097455771199</v>
      </c>
      <c r="AF106">
        <v>-2.88205271805744</v>
      </c>
      <c r="AH106">
        <f t="shared" si="1"/>
        <v>-1.8312505400928201</v>
      </c>
      <c r="AI106">
        <v>-1.8312505400928101</v>
      </c>
    </row>
    <row r="107" spans="1:35">
      <c r="A107" s="1">
        <v>42551</v>
      </c>
      <c r="B107">
        <v>1.71785545192547E-2</v>
      </c>
      <c r="C107" s="16">
        <v>3.7909121207820203E-9</v>
      </c>
      <c r="D107">
        <v>8.5300133061409794E-2</v>
      </c>
      <c r="E107">
        <v>-1.4651504176814101E-2</v>
      </c>
      <c r="F107">
        <v>-2.6240453189451101</v>
      </c>
      <c r="G107">
        <v>-0.47931710633609298</v>
      </c>
      <c r="H107">
        <v>1.01886039096296E-4</v>
      </c>
      <c r="I107" s="16">
        <v>-7.8036997232130496E-15</v>
      </c>
      <c r="J107" s="16">
        <v>-5.5455744261162602E-15</v>
      </c>
      <c r="K107" s="16">
        <v>-8.4721430712009507E-15</v>
      </c>
      <c r="L107">
        <v>9.9617363776669503E-3</v>
      </c>
      <c r="M107">
        <v>0</v>
      </c>
      <c r="N107">
        <v>0</v>
      </c>
      <c r="O107" s="16">
        <v>5.8200881969455305E-14</v>
      </c>
      <c r="P107">
        <v>0</v>
      </c>
      <c r="Q107" s="16">
        <v>9.1267312233635301E-5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16">
        <v>-1.61843494567937E-15</v>
      </c>
      <c r="Z107" s="16">
        <v>1.6526878374587199E-15</v>
      </c>
      <c r="AA107" s="16">
        <v>5.7867082884820297E-16</v>
      </c>
      <c r="AB107" s="16">
        <v>3.1926127212497301E-16</v>
      </c>
      <c r="AC107" s="16">
        <v>3.1919214817739101E-17</v>
      </c>
      <c r="AD107" s="16">
        <v>1.2133277335908601E-15</v>
      </c>
      <c r="AE107">
        <v>0.16416189021337599</v>
      </c>
      <c r="AF107">
        <v>-2.8412184581440298</v>
      </c>
      <c r="AH107">
        <f t="shared" si="1"/>
        <v>-1.7904162801794099</v>
      </c>
      <c r="AI107">
        <v>-1.7904162801793999</v>
      </c>
    </row>
    <row r="108" spans="1:35">
      <c r="A108" s="1">
        <v>42643</v>
      </c>
      <c r="B108">
        <v>1.2696845963937E-2</v>
      </c>
      <c r="C108" s="16">
        <v>-1.35107699814049E-9</v>
      </c>
      <c r="D108">
        <v>0.19036472882140101</v>
      </c>
      <c r="E108">
        <v>-1.7609341640331601E-2</v>
      </c>
      <c r="F108">
        <v>-2.6930451257038799</v>
      </c>
      <c r="G108">
        <v>-0.49237542985335803</v>
      </c>
      <c r="H108" s="16">
        <v>7.5045707743012807E-5</v>
      </c>
      <c r="I108" s="16">
        <v>-7.7913400945214897E-15</v>
      </c>
      <c r="J108" s="16">
        <v>-6.24244532399765E-15</v>
      </c>
      <c r="K108" s="16">
        <v>-8.1341168148305199E-15</v>
      </c>
      <c r="L108">
        <v>5.7959249539197198E-2</v>
      </c>
      <c r="M108">
        <v>0</v>
      </c>
      <c r="N108">
        <v>0</v>
      </c>
      <c r="O108" s="16">
        <v>5.8055042978486498E-14</v>
      </c>
      <c r="P108">
        <v>0</v>
      </c>
      <c r="Q108">
        <v>1.4771367928861001E-3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16">
        <v>-1.8312470458083802E-15</v>
      </c>
      <c r="Z108" s="16">
        <v>1.81245438652426E-15</v>
      </c>
      <c r="AA108" s="16">
        <v>6.1799944305610403E-16</v>
      </c>
      <c r="AB108" s="16">
        <v>3.4067887190678799E-16</v>
      </c>
      <c r="AC108" s="16">
        <v>4.4063074026917698E-17</v>
      </c>
      <c r="AD108" s="16">
        <v>1.1650820239969799E-15</v>
      </c>
      <c r="AE108">
        <v>0.16201527295228399</v>
      </c>
      <c r="AF108">
        <v>-2.7784416187711498</v>
      </c>
      <c r="AH108">
        <f t="shared" si="1"/>
        <v>-1.7276394408065299</v>
      </c>
      <c r="AI108">
        <v>-1.7276394408065301</v>
      </c>
    </row>
    <row r="109" spans="1:35">
      <c r="A109" s="1">
        <v>42735</v>
      </c>
      <c r="B109">
        <v>6.6268807488869099E-3</v>
      </c>
      <c r="C109" s="16">
        <v>5.1722426292707301E-9</v>
      </c>
      <c r="D109">
        <v>0.33014155963946501</v>
      </c>
      <c r="E109">
        <v>-7.0562354364592196E-3</v>
      </c>
      <c r="F109">
        <v>-2.6642240133005899</v>
      </c>
      <c r="G109">
        <v>-0.52614219257530903</v>
      </c>
      <c r="H109">
        <v>2.0756061421939499E-4</v>
      </c>
      <c r="I109" s="16">
        <v>-7.9153951770991897E-15</v>
      </c>
      <c r="J109" s="16">
        <v>-5.3629225837472E-15</v>
      </c>
      <c r="K109" s="16">
        <v>-7.0183626251568502E-15</v>
      </c>
      <c r="L109">
        <v>1.00401989970471E-2</v>
      </c>
      <c r="M109">
        <v>0</v>
      </c>
      <c r="N109">
        <v>0</v>
      </c>
      <c r="O109" s="16">
        <v>5.7931802454919401E-14</v>
      </c>
      <c r="P109">
        <v>0</v>
      </c>
      <c r="Q109">
        <v>6.3925887227566803E-3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16">
        <v>-2.0765571893280499E-15</v>
      </c>
      <c r="Z109" s="16">
        <v>1.9137125396976399E-15</v>
      </c>
      <c r="AA109" s="16">
        <v>6.4808204539389797E-16</v>
      </c>
      <c r="AB109" s="16">
        <v>3.5843769258855499E-16</v>
      </c>
      <c r="AC109" s="16">
        <v>6.9842794076918905E-17</v>
      </c>
      <c r="AD109" s="16">
        <v>1.1163211485481399E-15</v>
      </c>
      <c r="AE109">
        <v>0.15990061624966501</v>
      </c>
      <c r="AF109">
        <v>-2.6841130311680299</v>
      </c>
      <c r="AH109">
        <f t="shared" si="1"/>
        <v>-1.63331085320341</v>
      </c>
      <c r="AI109">
        <v>-1.6333108532034</v>
      </c>
    </row>
    <row r="110" spans="1:35">
      <c r="A110" s="1">
        <v>42825</v>
      </c>
      <c r="B110">
        <v>1.32065928328541E-2</v>
      </c>
      <c r="C110" s="16">
        <v>4.69240865903059E-9</v>
      </c>
      <c r="D110">
        <v>0.40051036491832298</v>
      </c>
      <c r="E110">
        <v>-7.4800952351904999E-3</v>
      </c>
      <c r="F110">
        <v>-2.66462811340701</v>
      </c>
      <c r="G110">
        <v>-0.54022746276374201</v>
      </c>
      <c r="H110">
        <v>2.8737705219719401E-4</v>
      </c>
      <c r="I110" s="16">
        <v>-7.9669580616455007E-15</v>
      </c>
      <c r="J110" s="16">
        <v>-4.8285743852395702E-15</v>
      </c>
      <c r="K110" s="16">
        <v>-6.22451401460383E-15</v>
      </c>
      <c r="L110">
        <v>2.7566571216893501E-2</v>
      </c>
      <c r="M110">
        <v>0</v>
      </c>
      <c r="N110">
        <v>0</v>
      </c>
      <c r="O110" s="16">
        <v>5.7700993928808201E-14</v>
      </c>
      <c r="P110">
        <v>0</v>
      </c>
      <c r="Q110">
        <v>7.2663160973627404E-3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16">
        <v>-2.2544481920568102E-15</v>
      </c>
      <c r="Z110" s="16">
        <v>2.0163933313808101E-15</v>
      </c>
      <c r="AA110" s="16">
        <v>6.7793604461501098E-16</v>
      </c>
      <c r="AB110" s="16">
        <v>3.7499057562392E-16</v>
      </c>
      <c r="AC110" s="16">
        <v>8.5925661565812898E-17</v>
      </c>
      <c r="AD110" s="16">
        <v>1.05519915932456E-15</v>
      </c>
      <c r="AE110">
        <v>0.15781742206171001</v>
      </c>
      <c r="AF110">
        <v>-2.60568102253416</v>
      </c>
      <c r="AH110">
        <f t="shared" si="1"/>
        <v>-1.5548788445695401</v>
      </c>
      <c r="AI110">
        <v>-1.5548788445695301</v>
      </c>
    </row>
    <row r="111" spans="1:35">
      <c r="A111" s="1">
        <v>42916</v>
      </c>
      <c r="B111">
        <v>1.61719600599734E-2</v>
      </c>
      <c r="C111" s="16">
        <v>-1.09430753284205E-9</v>
      </c>
      <c r="D111">
        <v>0.30225084148012799</v>
      </c>
      <c r="E111">
        <v>2.9535121172472398E-3</v>
      </c>
      <c r="F111">
        <v>-2.6682580438921701</v>
      </c>
      <c r="G111">
        <v>-0.53627551741514301</v>
      </c>
      <c r="H111">
        <v>3.2195096303299601E-4</v>
      </c>
      <c r="I111" s="16">
        <v>-7.8137613770495308E-15</v>
      </c>
      <c r="J111" s="16">
        <v>-5.5233257790514197E-15</v>
      </c>
      <c r="K111" s="16">
        <v>-5.5099241881459901E-15</v>
      </c>
      <c r="L111">
        <v>7.6165084112232898E-2</v>
      </c>
      <c r="M111">
        <v>0</v>
      </c>
      <c r="N111">
        <v>0</v>
      </c>
      <c r="O111" s="16">
        <v>5.7206245410669897E-14</v>
      </c>
      <c r="P111">
        <v>0</v>
      </c>
      <c r="Q111">
        <v>7.3444215816751398E-3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16">
        <v>-2.3696317933917598E-15</v>
      </c>
      <c r="Z111" s="16">
        <v>2.1065649579400798E-15</v>
      </c>
      <c r="AA111" s="16">
        <v>7.03570755507474E-16</v>
      </c>
      <c r="AB111" s="16">
        <v>3.8886778037490501E-16</v>
      </c>
      <c r="AC111" s="16">
        <v>1.01415100659135E-16</v>
      </c>
      <c r="AD111" s="16">
        <v>9.8630647985443908E-16</v>
      </c>
      <c r="AE111">
        <v>0.155765200666342</v>
      </c>
      <c r="AF111">
        <v>-2.6435605914209499</v>
      </c>
      <c r="AH111">
        <f t="shared" si="1"/>
        <v>-1.59275841345633</v>
      </c>
      <c r="AI111">
        <v>-1.59275841345632</v>
      </c>
    </row>
    <row r="112" spans="1:35">
      <c r="A112" s="1">
        <v>43008</v>
      </c>
      <c r="B112">
        <v>3.01519671477932E-2</v>
      </c>
      <c r="C112" s="16">
        <v>-6.4541854140911804E-9</v>
      </c>
      <c r="D112">
        <v>0.26743703140502401</v>
      </c>
      <c r="E112">
        <v>4.7619320922494997E-3</v>
      </c>
      <c r="F112">
        <v>-2.6250091255061299</v>
      </c>
      <c r="G112">
        <v>-0.65317066772538301</v>
      </c>
      <c r="H112">
        <v>4.7166416933675599E-4</v>
      </c>
      <c r="I112" s="16">
        <v>-7.8941669136909295E-15</v>
      </c>
      <c r="J112" s="16">
        <v>-5.3875449052720701E-15</v>
      </c>
      <c r="K112" s="16">
        <v>-5.3638274314686704E-15</v>
      </c>
      <c r="L112">
        <v>-3.3090045585818302E-2</v>
      </c>
      <c r="M112">
        <v>0</v>
      </c>
      <c r="N112">
        <v>0</v>
      </c>
      <c r="O112" s="16">
        <v>5.65289573638773E-14</v>
      </c>
      <c r="P112">
        <v>0</v>
      </c>
      <c r="Q112">
        <v>9.0772494018792893E-3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16">
        <v>-2.7054453455177198E-15</v>
      </c>
      <c r="Z112" s="16">
        <v>2.0805002874700301E-15</v>
      </c>
      <c r="AA112" s="16">
        <v>7.1576209766271798E-16</v>
      </c>
      <c r="AB112" s="16">
        <v>4.0385230579643498E-16</v>
      </c>
      <c r="AC112" s="16">
        <v>1.49544616515261E-16</v>
      </c>
      <c r="AD112" s="16">
        <v>9.6030777387413104E-16</v>
      </c>
      <c r="AE112">
        <v>0.15374347050748999</v>
      </c>
      <c r="AF112">
        <v>-2.8456265305477002</v>
      </c>
      <c r="AH112">
        <f t="shared" si="1"/>
        <v>-1.7948243525830803</v>
      </c>
      <c r="AI112">
        <v>-1.79482435258308</v>
      </c>
    </row>
    <row r="113" spans="1:35">
      <c r="A113" s="1">
        <v>43100</v>
      </c>
      <c r="B113">
        <v>4.1542950156658799E-2</v>
      </c>
      <c r="C113" s="16">
        <v>-6.7967711092896298E-9</v>
      </c>
      <c r="D113">
        <v>0.30700955159758803</v>
      </c>
      <c r="E113">
        <v>-2.12868907839302E-3</v>
      </c>
      <c r="F113">
        <v>-2.5747189294092601</v>
      </c>
      <c r="G113">
        <v>-0.65636935288994702</v>
      </c>
      <c r="H113">
        <v>5.7846536192876204E-4</v>
      </c>
      <c r="I113" s="16">
        <v>-7.8677557017249602E-15</v>
      </c>
      <c r="J113" s="16">
        <v>-4.0931790104465396E-15</v>
      </c>
      <c r="K113" s="16">
        <v>-3.8757171459801E-15</v>
      </c>
      <c r="L113">
        <v>-3.4891577299102201E-2</v>
      </c>
      <c r="M113">
        <v>0</v>
      </c>
      <c r="N113">
        <v>0</v>
      </c>
      <c r="O113" s="16">
        <v>5.35660566629554E-14</v>
      </c>
      <c r="P113">
        <v>0</v>
      </c>
      <c r="Q113">
        <v>8.7581431024117903E-3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16">
        <v>-2.7159188787675401E-15</v>
      </c>
      <c r="Z113" s="16">
        <v>2.2000890185656698E-15</v>
      </c>
      <c r="AA113" s="16">
        <v>7.4927567021935797E-16</v>
      </c>
      <c r="AB113" s="16">
        <v>4.2223110501589999E-16</v>
      </c>
      <c r="AC113" s="16">
        <v>1.48577046183269E-16</v>
      </c>
      <c r="AD113" s="16">
        <v>8.9611605296626509E-16</v>
      </c>
      <c r="AE113">
        <v>0.15175175804277999</v>
      </c>
      <c r="AF113">
        <v>-2.7584676872120601</v>
      </c>
      <c r="AH113">
        <f t="shared" si="1"/>
        <v>-1.7076655092474402</v>
      </c>
      <c r="AI113">
        <v>-1.70766550924743</v>
      </c>
    </row>
    <row r="114" spans="1:35">
      <c r="A114" s="1">
        <v>43190</v>
      </c>
      <c r="B114">
        <v>2.7548087668705201E-2</v>
      </c>
      <c r="C114" s="16">
        <v>-5.2440759216236203E-9</v>
      </c>
      <c r="D114">
        <v>0.29988762751543302</v>
      </c>
      <c r="E114">
        <v>6.7090811053320499E-3</v>
      </c>
      <c r="F114">
        <v>-2.5975678094924</v>
      </c>
      <c r="G114">
        <v>-0.57715387825303499</v>
      </c>
      <c r="H114">
        <v>9.0839407438528003E-4</v>
      </c>
      <c r="I114" s="16">
        <v>-7.6983002134080996E-15</v>
      </c>
      <c r="J114" s="16">
        <v>-5.4890647365124097E-15</v>
      </c>
      <c r="K114" s="16">
        <v>-3.1712912351473601E-15</v>
      </c>
      <c r="L114">
        <v>4.9918518698415598E-2</v>
      </c>
      <c r="M114">
        <v>0</v>
      </c>
      <c r="N114">
        <v>0</v>
      </c>
      <c r="O114" s="16">
        <v>5.3161833874831802E-14</v>
      </c>
      <c r="P114">
        <v>0</v>
      </c>
      <c r="Q114">
        <v>6.7927755698519599E-3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16">
        <v>-2.60310620337148E-15</v>
      </c>
      <c r="Z114" s="16">
        <v>2.3271487304896501E-15</v>
      </c>
      <c r="AA114" s="16">
        <v>7.7478331504955095E-16</v>
      </c>
      <c r="AB114" s="16">
        <v>4.3245998769761501E-16</v>
      </c>
      <c r="AC114" s="16">
        <v>1.42462197779302E-16</v>
      </c>
      <c r="AD114" s="16">
        <v>8.0569423161159097E-16</v>
      </c>
      <c r="AE114">
        <v>0.14978959759452301</v>
      </c>
      <c r="AF114">
        <v>-2.6331676107628201</v>
      </c>
      <c r="AH114">
        <f t="shared" si="1"/>
        <v>-1.5823654327982002</v>
      </c>
      <c r="AI114">
        <v>-1.5823654327982</v>
      </c>
    </row>
    <row r="115" spans="1:35">
      <c r="A115" s="1">
        <v>43281</v>
      </c>
      <c r="B115">
        <v>3.4247630161469603E-2</v>
      </c>
      <c r="C115" s="16">
        <v>9.10267164199033E-9</v>
      </c>
      <c r="D115">
        <v>0.37589272756717002</v>
      </c>
      <c r="E115">
        <v>2.1600620449755401E-2</v>
      </c>
      <c r="F115">
        <v>-2.5965890602680002</v>
      </c>
      <c r="G115">
        <v>-0.56545684904445204</v>
      </c>
      <c r="H115">
        <v>4.8496066944427897E-4</v>
      </c>
      <c r="I115" s="16">
        <v>-7.8535341853075103E-15</v>
      </c>
      <c r="J115" s="16">
        <v>-4.5261790533733301E-15</v>
      </c>
      <c r="K115" s="16">
        <v>-1.5792421380628899E-15</v>
      </c>
      <c r="L115">
        <v>-3.0596016909618499E-2</v>
      </c>
      <c r="M115">
        <v>0</v>
      </c>
      <c r="N115">
        <v>0</v>
      </c>
      <c r="O115" s="16">
        <v>5.2517294080323699E-14</v>
      </c>
      <c r="P115">
        <v>0</v>
      </c>
      <c r="Q115">
        <v>-2.1677880479064701E-4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16">
        <v>-2.6466976941082202E-15</v>
      </c>
      <c r="Z115" s="16">
        <v>2.3604983250699099E-15</v>
      </c>
      <c r="AA115" s="16">
        <v>7.8320766863428001E-16</v>
      </c>
      <c r="AB115" s="16">
        <v>4.3542310418750198E-16</v>
      </c>
      <c r="AC115" s="16">
        <v>1.4017384777607599E-16</v>
      </c>
      <c r="AD115" s="16">
        <v>7.0132651069585503E-16</v>
      </c>
      <c r="AE115">
        <v>0.14785653120395001</v>
      </c>
      <c r="AF115">
        <v>-2.6127762258723601</v>
      </c>
      <c r="AH115">
        <f t="shared" si="1"/>
        <v>-1.5619740479077402</v>
      </c>
      <c r="AI115">
        <v>-1.56197404790773</v>
      </c>
    </row>
    <row r="116" spans="1:35">
      <c r="A116" s="1">
        <v>43373</v>
      </c>
      <c r="B116">
        <v>3.0371769080086999E-2</v>
      </c>
      <c r="C116" s="16">
        <v>3.4803263960029098E-10</v>
      </c>
      <c r="D116">
        <v>0.446558672984324</v>
      </c>
      <c r="E116">
        <v>6.6313045483911599E-3</v>
      </c>
      <c r="F116">
        <v>-2.6692552747969098</v>
      </c>
      <c r="G116">
        <v>-0.48904202846664702</v>
      </c>
      <c r="H116">
        <v>2.2767238418511999E-4</v>
      </c>
      <c r="I116" s="16">
        <v>-7.6884098827547392E-15</v>
      </c>
      <c r="J116" s="16">
        <v>-3.2761123333503201E-15</v>
      </c>
      <c r="K116" s="16">
        <v>-1.56002815391066E-15</v>
      </c>
      <c r="L116">
        <v>3.2827749939058501E-2</v>
      </c>
      <c r="M116">
        <v>0</v>
      </c>
      <c r="N116">
        <v>0</v>
      </c>
      <c r="O116" s="16">
        <v>5.2191280613854599E-14</v>
      </c>
      <c r="P116">
        <v>0</v>
      </c>
      <c r="Q116">
        <v>-4.1608522231976596E-3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16">
        <v>-2.5959829029866301E-15</v>
      </c>
      <c r="Z116" s="16">
        <v>2.4263577610157001E-15</v>
      </c>
      <c r="AA116" s="16">
        <v>7.9227209109677498E-16</v>
      </c>
      <c r="AB116" s="16">
        <v>4.3312949425849998E-16</v>
      </c>
      <c r="AC116" s="16">
        <v>1.1825833810452699E-16</v>
      </c>
      <c r="AD116" s="16">
        <v>5.6256251738844497E-16</v>
      </c>
      <c r="AE116">
        <v>0.14595210848860801</v>
      </c>
      <c r="AF116">
        <v>-2.4998888777140298</v>
      </c>
      <c r="AH116">
        <f t="shared" si="1"/>
        <v>-1.4490866997494098</v>
      </c>
      <c r="AI116">
        <v>-1.4490866997494001</v>
      </c>
    </row>
    <row r="117" spans="1:35">
      <c r="A117" s="1">
        <v>43465</v>
      </c>
      <c r="B117">
        <v>3.3116280837734199E-2</v>
      </c>
      <c r="C117" s="16">
        <v>4.8121714673203204E-9</v>
      </c>
      <c r="D117">
        <v>0.48174739893748098</v>
      </c>
      <c r="E117">
        <v>1.19050276811671E-2</v>
      </c>
      <c r="F117">
        <v>-2.68458622098552</v>
      </c>
      <c r="G117">
        <v>-0.42612599379326599</v>
      </c>
      <c r="H117">
        <v>5.0932949732820996E-4</v>
      </c>
      <c r="I117" s="16">
        <v>-7.5900920210451002E-15</v>
      </c>
      <c r="J117" s="16">
        <v>-3.56738783904888E-15</v>
      </c>
      <c r="K117" s="16">
        <v>-6.3484555506106904E-16</v>
      </c>
      <c r="L117">
        <v>-7.19962073675236E-3</v>
      </c>
      <c r="M117">
        <v>0</v>
      </c>
      <c r="N117">
        <v>0</v>
      </c>
      <c r="O117" s="16">
        <v>5.1696381436221298E-14</v>
      </c>
      <c r="P117">
        <v>0</v>
      </c>
      <c r="Q117">
        <v>-9.2478019564198096E-4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16">
        <v>-2.6466902027973402E-15</v>
      </c>
      <c r="Z117" s="16">
        <v>2.4551987237731698E-15</v>
      </c>
      <c r="AA117" s="16">
        <v>7.8876831934997497E-16</v>
      </c>
      <c r="AB117" s="16">
        <v>4.2340755184685099E-16</v>
      </c>
      <c r="AC117" s="16">
        <v>1.01631954610049E-16</v>
      </c>
      <c r="AD117" s="16">
        <v>4.0865301340422402E-16</v>
      </c>
      <c r="AE117">
        <v>0.14407588650279701</v>
      </c>
      <c r="AF117">
        <v>-2.4474826874424598</v>
      </c>
      <c r="AH117">
        <f t="shared" si="1"/>
        <v>-1.3966805094778398</v>
      </c>
      <c r="AI117">
        <v>-1.3966805094778301</v>
      </c>
    </row>
    <row r="118" spans="1:35">
      <c r="A118" s="1">
        <v>43555</v>
      </c>
      <c r="B118">
        <v>5.4243931215149303E-2</v>
      </c>
      <c r="C118" s="16">
        <v>6.7569619476330401E-9</v>
      </c>
      <c r="D118">
        <v>0.313124634346512</v>
      </c>
      <c r="E118">
        <v>4.0372737494759101E-2</v>
      </c>
      <c r="F118">
        <v>-2.7055538896723701</v>
      </c>
      <c r="G118">
        <v>-0.42003337681884101</v>
      </c>
      <c r="H118">
        <v>1.1472920992899E-4</v>
      </c>
      <c r="I118" s="16">
        <v>-7.7108621041413198E-15</v>
      </c>
      <c r="J118" s="16">
        <v>-4.7848796711167397E-15</v>
      </c>
      <c r="K118" s="16">
        <v>-6.79829291616317E-18</v>
      </c>
      <c r="L118">
        <v>-5.3816877133778997E-3</v>
      </c>
      <c r="M118">
        <v>0</v>
      </c>
      <c r="N118">
        <v>0</v>
      </c>
      <c r="O118" s="16">
        <v>5.2950985760815301E-14</v>
      </c>
      <c r="P118">
        <v>0</v>
      </c>
      <c r="Q118">
        <v>-2.737226291486E-3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16">
        <v>-2.8638737866880399E-15</v>
      </c>
      <c r="Z118" s="16">
        <v>2.40619129743609E-15</v>
      </c>
      <c r="AA118" s="16">
        <v>7.7447143175334599E-16</v>
      </c>
      <c r="AB118" s="16">
        <v>4.11567597916713E-16</v>
      </c>
      <c r="AC118" s="16">
        <v>1.02605570140185E-16</v>
      </c>
      <c r="AD118" s="16">
        <v>2.6785341668723901E-16</v>
      </c>
      <c r="AE118">
        <v>0.142227429601021</v>
      </c>
      <c r="AF118">
        <v>-2.5836227118716999</v>
      </c>
      <c r="AH118">
        <f t="shared" si="1"/>
        <v>-1.53282053390708</v>
      </c>
      <c r="AI118">
        <v>-1.53282053390707</v>
      </c>
    </row>
    <row r="119" spans="1:35">
      <c r="A119" s="1">
        <v>43646</v>
      </c>
      <c r="B119">
        <v>3.7080122649867903E-2</v>
      </c>
      <c r="C119" s="16">
        <v>9.0644734288958107E-9</v>
      </c>
      <c r="D119">
        <v>0.26000012596662803</v>
      </c>
      <c r="E119">
        <v>5.0056695981080299E-2</v>
      </c>
      <c r="F119">
        <v>-2.7276301199536102</v>
      </c>
      <c r="G119">
        <v>-0.40922601611953902</v>
      </c>
      <c r="H119">
        <v>8.6046693667152902E-4</v>
      </c>
      <c r="I119" s="16">
        <v>-7.3947422764487694E-15</v>
      </c>
      <c r="J119" s="16">
        <v>-4.1219045915501102E-15</v>
      </c>
      <c r="K119" s="16">
        <v>5.6478423338576399E-16</v>
      </c>
      <c r="L119">
        <v>6.7172227258512296E-2</v>
      </c>
      <c r="M119">
        <v>0</v>
      </c>
      <c r="N119">
        <v>0</v>
      </c>
      <c r="O119" s="16">
        <v>5.2574613188115002E-14</v>
      </c>
      <c r="P119">
        <v>0</v>
      </c>
      <c r="Q119">
        <v>4.0868215515280698E-3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16">
        <v>-2.7131048791221802E-15</v>
      </c>
      <c r="Z119" s="16">
        <v>2.49647165387473E-15</v>
      </c>
      <c r="AA119" s="16">
        <v>7.7653822219072296E-16</v>
      </c>
      <c r="AB119" s="16">
        <v>3.9900723897808E-16</v>
      </c>
      <c r="AC119" s="16">
        <v>6.5267417789334195E-17</v>
      </c>
      <c r="AD119" s="16">
        <v>8.1772129148934904E-17</v>
      </c>
      <c r="AE119">
        <v>0.14040630930435399</v>
      </c>
      <c r="AF119">
        <v>-2.5771933573599801</v>
      </c>
      <c r="AH119">
        <f t="shared" si="1"/>
        <v>-1.5263911793953602</v>
      </c>
      <c r="AI119">
        <v>-1.52639117939535</v>
      </c>
    </row>
    <row r="120" spans="1:35">
      <c r="A120" s="1">
        <v>43738</v>
      </c>
      <c r="B120">
        <v>4.4846064776572901E-2</v>
      </c>
      <c r="C120" s="16">
        <v>3.2592667768316603E-8</v>
      </c>
      <c r="D120">
        <v>0.136998312576257</v>
      </c>
      <c r="E120">
        <v>7.0994376911530405E-2</v>
      </c>
      <c r="F120">
        <v>-2.7616203262811601</v>
      </c>
      <c r="G120">
        <v>-0.52730296300587598</v>
      </c>
      <c r="H120">
        <v>2.5714208573536702E-4</v>
      </c>
      <c r="I120" s="16">
        <v>-7.2226772870606701E-15</v>
      </c>
      <c r="J120" s="16">
        <v>-3.2337450427394199E-15</v>
      </c>
      <c r="K120" s="16">
        <v>1.19384612989884E-15</v>
      </c>
      <c r="L120">
        <v>-7.4557844483393698E-2</v>
      </c>
      <c r="M120">
        <v>0</v>
      </c>
      <c r="N120">
        <v>0</v>
      </c>
      <c r="O120" s="16">
        <v>5.3534041635589799E-14</v>
      </c>
      <c r="P120">
        <v>0</v>
      </c>
      <c r="Q120">
        <v>-2.7186465086826198E-3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16">
        <v>-3.04657474170737E-15</v>
      </c>
      <c r="Z120" s="16">
        <v>2.4180170221055001E-15</v>
      </c>
      <c r="AA120" s="16">
        <v>7.5093171347588902E-16</v>
      </c>
      <c r="AB120" s="16">
        <v>3.8300038026398199E-16</v>
      </c>
      <c r="AC120" s="16">
        <v>8.3736917604372405E-17</v>
      </c>
      <c r="AD120" s="16">
        <v>-6.0124567383837798E-17</v>
      </c>
      <c r="AE120">
        <v>0.13861210416962699</v>
      </c>
      <c r="AF120">
        <v>-2.9744917471666601</v>
      </c>
      <c r="AH120">
        <f t="shared" si="1"/>
        <v>-1.9236895692020402</v>
      </c>
      <c r="AI120">
        <v>-1.9236895692020399</v>
      </c>
    </row>
    <row r="121" spans="1:35">
      <c r="A121" s="1">
        <v>43830</v>
      </c>
      <c r="B121">
        <v>3.2903295429517102E-2</v>
      </c>
      <c r="C121" s="16">
        <v>4.4639458505106499E-8</v>
      </c>
      <c r="D121">
        <v>0.103497080879546</v>
      </c>
      <c r="E121">
        <v>6.2747972694424295E-2</v>
      </c>
      <c r="F121">
        <v>-2.7857363436667999</v>
      </c>
      <c r="G121">
        <v>-0.42349880894806102</v>
      </c>
      <c r="H121" s="16">
        <v>4.6151235103607703E-5</v>
      </c>
      <c r="I121" s="16">
        <v>-6.8492026500584401E-15</v>
      </c>
      <c r="J121" s="16">
        <v>-5.7716673014419098E-15</v>
      </c>
      <c r="K121" s="16">
        <v>1.4145047925987099E-15</v>
      </c>
      <c r="L121">
        <v>8.09322541948925E-2</v>
      </c>
      <c r="M121">
        <v>0</v>
      </c>
      <c r="N121">
        <v>0</v>
      </c>
      <c r="O121" s="16">
        <v>5.3404241181999903E-14</v>
      </c>
      <c r="P121">
        <v>0</v>
      </c>
      <c r="Q121">
        <v>-3.6305750117156901E-3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16">
        <v>-2.9702389233837499E-15</v>
      </c>
      <c r="Z121" s="16">
        <v>2.4645186954300301E-15</v>
      </c>
      <c r="AA121" s="16">
        <v>7.5148099030738E-16</v>
      </c>
      <c r="AB121" s="16">
        <v>3.7173351301462198E-16</v>
      </c>
      <c r="AC121" s="16">
        <v>5.6331898415061602E-17</v>
      </c>
      <c r="AD121" s="16">
        <v>-2.3304814681915801E-16</v>
      </c>
      <c r="AE121">
        <v>0.13684439966141901</v>
      </c>
      <c r="AF121">
        <v>-2.7958945288921599</v>
      </c>
      <c r="AH121">
        <f t="shared" si="1"/>
        <v>-1.74509235092754</v>
      </c>
      <c r="AI121">
        <v>-1.74509235092754</v>
      </c>
    </row>
    <row r="122" spans="1:35">
      <c r="A122" s="1">
        <v>43921</v>
      </c>
      <c r="B122">
        <v>2.18247448733099E-2</v>
      </c>
      <c r="C122" s="16">
        <v>2.4187512799447001E-8</v>
      </c>
      <c r="D122">
        <v>0.107396744703178</v>
      </c>
      <c r="E122">
        <v>-9.8924707200344908E-3</v>
      </c>
      <c r="F122">
        <v>-2.8573598784488201</v>
      </c>
      <c r="G122">
        <v>-0.370977295904652</v>
      </c>
      <c r="H122" s="16">
        <v>-8.4244093609121202E-5</v>
      </c>
      <c r="I122" s="16">
        <v>-6.6272730280568498E-15</v>
      </c>
      <c r="J122" s="16">
        <v>-6.9475978331876701E-15</v>
      </c>
      <c r="K122" s="16">
        <v>-2.0484378776856101E-15</v>
      </c>
      <c r="L122">
        <v>6.9401896445131894E-2</v>
      </c>
      <c r="M122">
        <v>0</v>
      </c>
      <c r="N122">
        <v>0</v>
      </c>
      <c r="O122" s="16">
        <v>5.2847495772092297E-14</v>
      </c>
      <c r="P122">
        <v>0</v>
      </c>
      <c r="Q122">
        <v>-5.24194396336499E-3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16">
        <v>-3.24897469275288E-15</v>
      </c>
      <c r="Z122" s="16">
        <v>2.3617553428102602E-15</v>
      </c>
      <c r="AA122" s="16">
        <v>7.30278032472038E-16</v>
      </c>
      <c r="AB122" s="16">
        <v>3.5843665236765298E-16</v>
      </c>
      <c r="AC122" s="16">
        <v>7.1373049183771101E-17</v>
      </c>
      <c r="AD122" s="16">
        <v>-3.7237536132607799E-16</v>
      </c>
      <c r="AE122">
        <v>0.135102788026709</v>
      </c>
      <c r="AF122">
        <v>-2.9098296348945998</v>
      </c>
      <c r="AH122">
        <f t="shared" si="1"/>
        <v>-1.8590274569299798</v>
      </c>
      <c r="AI122">
        <v>-1.8590274569299701</v>
      </c>
    </row>
    <row r="123" spans="1:35">
      <c r="A123" s="1">
        <v>44012</v>
      </c>
      <c r="B123">
        <v>1.0370593929627501E-2</v>
      </c>
      <c r="C123" s="16">
        <v>8.5925598857675005E-9</v>
      </c>
      <c r="D123">
        <v>0.110853527282369</v>
      </c>
      <c r="E123">
        <v>-8.3871715637167596E-2</v>
      </c>
      <c r="F123">
        <v>-2.9503057859625801</v>
      </c>
      <c r="G123">
        <v>-0.22050277551647701</v>
      </c>
      <c r="H123">
        <v>-2.03109926816484E-4</v>
      </c>
      <c r="I123" s="16">
        <v>-5.87359319484722E-15</v>
      </c>
      <c r="J123" s="16">
        <v>-8.3535208248690001E-15</v>
      </c>
      <c r="K123" s="16">
        <v>-5.6608311680503602E-15</v>
      </c>
      <c r="L123">
        <v>7.3403854544583799E-2</v>
      </c>
      <c r="M123">
        <v>0</v>
      </c>
      <c r="N123">
        <v>0</v>
      </c>
      <c r="O123" s="16">
        <v>5.30667631138585E-14</v>
      </c>
      <c r="P123">
        <v>0</v>
      </c>
      <c r="Q123">
        <v>-6.25260160591722E-3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16">
        <v>-3.51987132523531E-15</v>
      </c>
      <c r="Z123" s="16">
        <v>2.2747889163272899E-15</v>
      </c>
      <c r="AA123" s="16">
        <v>7.1994316907166596E-16</v>
      </c>
      <c r="AB123" s="16">
        <v>3.5315799926230902E-16</v>
      </c>
      <c r="AC123" s="16">
        <v>8.5440812856106594E-17</v>
      </c>
      <c r="AD123" s="16">
        <v>-4.9169502635469396E-16</v>
      </c>
      <c r="AE123">
        <v>0.133386868172198</v>
      </c>
      <c r="AF123">
        <v>-2.9331211361275802</v>
      </c>
      <c r="AH123">
        <f t="shared" si="1"/>
        <v>-1.8823189581629602</v>
      </c>
      <c r="AI123">
        <v>-1.88231895816295</v>
      </c>
    </row>
    <row r="124" spans="1:35">
      <c r="A124" s="1">
        <v>44104</v>
      </c>
      <c r="B124">
        <v>-8.7668977156498795E-4</v>
      </c>
      <c r="C124" s="16">
        <v>-5.5389842396325698E-9</v>
      </c>
      <c r="D124">
        <v>0.25499633698760499</v>
      </c>
      <c r="E124">
        <v>-0.130157905512189</v>
      </c>
      <c r="F124">
        <v>-2.9694421518942802</v>
      </c>
      <c r="G124">
        <v>-0.30822546715175297</v>
      </c>
      <c r="H124">
        <v>-3.15029155392234E-4</v>
      </c>
      <c r="I124" s="16">
        <v>-7.3234530629725894E-15</v>
      </c>
      <c r="J124" s="16">
        <v>-1.01585710015771E-14</v>
      </c>
      <c r="K124" s="16">
        <v>-1.01982531370947E-14</v>
      </c>
      <c r="L124">
        <v>0.119097865196094</v>
      </c>
      <c r="M124">
        <v>0</v>
      </c>
      <c r="N124">
        <v>0</v>
      </c>
      <c r="O124" s="16">
        <v>5.3105190243930599E-14</v>
      </c>
      <c r="P124">
        <v>0</v>
      </c>
      <c r="Q124">
        <v>-6.7012821641135598E-3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16">
        <v>-3.83579185338011E-15</v>
      </c>
      <c r="Z124" s="16">
        <v>2.2135601819586099E-15</v>
      </c>
      <c r="AA124" s="16">
        <v>7.1752001757204003E-16</v>
      </c>
      <c r="AB124" s="16">
        <v>3.5585009884514199E-16</v>
      </c>
      <c r="AC124" s="16">
        <v>1.10004878160294E-16</v>
      </c>
      <c r="AD124" s="16">
        <v>-5.8850502168519098E-16</v>
      </c>
      <c r="AE124">
        <v>0.131696245544175</v>
      </c>
      <c r="AF124">
        <v>-2.9099280834603798</v>
      </c>
      <c r="AH124">
        <f t="shared" si="1"/>
        <v>-1.8591259054957598</v>
      </c>
      <c r="AI124">
        <v>-1.8591259054957501</v>
      </c>
    </row>
    <row r="125" spans="1:35">
      <c r="A125" s="1">
        <v>44196</v>
      </c>
      <c r="B125">
        <v>6.2775304726993802E-2</v>
      </c>
      <c r="C125" s="16">
        <v>-7.2168757101146303E-8</v>
      </c>
      <c r="D125">
        <v>0.25962041359482302</v>
      </c>
      <c r="E125">
        <v>-0.21559773658522599</v>
      </c>
      <c r="F125">
        <v>-2.98268895624564</v>
      </c>
      <c r="G125">
        <v>-0.33897046517402202</v>
      </c>
      <c r="H125">
        <v>5.1620112051965295E-4</v>
      </c>
      <c r="I125" s="16">
        <v>-6.4676748634138503E-15</v>
      </c>
      <c r="J125" s="16">
        <v>-9.5971111165761804E-15</v>
      </c>
      <c r="K125" s="16">
        <v>-1.26155810168728E-14</v>
      </c>
      <c r="L125">
        <v>0.179905023849187</v>
      </c>
      <c r="M125">
        <v>0</v>
      </c>
      <c r="N125">
        <v>0</v>
      </c>
      <c r="O125" s="16">
        <v>5.16904149358771E-14</v>
      </c>
      <c r="P125">
        <v>0</v>
      </c>
      <c r="Q125">
        <v>-7.2423077369650601E-3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16">
        <v>-4.3332652716340902E-15</v>
      </c>
      <c r="Z125" s="16">
        <v>2.20383870562016E-15</v>
      </c>
      <c r="AA125" s="16">
        <v>7.3330851715587299E-16</v>
      </c>
      <c r="AB125" s="16">
        <v>3.6601375834938302E-16</v>
      </c>
      <c r="AC125" s="16">
        <v>1.20212423053217E-16</v>
      </c>
      <c r="AD125" s="16">
        <v>-6.9389680136895399E-16</v>
      </c>
      <c r="AE125">
        <v>0.13003053201090101</v>
      </c>
      <c r="AF125">
        <v>-2.9116520626081601</v>
      </c>
      <c r="AH125">
        <f t="shared" si="1"/>
        <v>-1.8608498846435402</v>
      </c>
      <c r="AI125">
        <v>-1.86084988464353</v>
      </c>
    </row>
    <row r="126" spans="1:35">
      <c r="A126" s="1">
        <v>44286</v>
      </c>
      <c r="B126">
        <v>9.9653749364136096E-2</v>
      </c>
      <c r="C126" s="16">
        <v>-8.2775150209741597E-8</v>
      </c>
      <c r="D126">
        <v>0.16202668398902301</v>
      </c>
      <c r="E126">
        <v>-0.182579459982809</v>
      </c>
      <c r="F126">
        <v>-2.87248595518329</v>
      </c>
      <c r="G126">
        <v>-0.40858146325769901</v>
      </c>
      <c r="H126">
        <v>1.6727081792190901E-3</v>
      </c>
      <c r="I126" s="16">
        <v>-5.4409349362193097E-15</v>
      </c>
      <c r="J126" s="16">
        <v>-1.05567337110552E-14</v>
      </c>
      <c r="K126" s="16">
        <v>-1.10142207670262E-14</v>
      </c>
      <c r="L126">
        <v>0.14430408026688199</v>
      </c>
      <c r="M126">
        <v>0</v>
      </c>
      <c r="N126">
        <v>0</v>
      </c>
      <c r="O126" s="16">
        <v>5.27074849826438E-14</v>
      </c>
      <c r="P126">
        <v>0</v>
      </c>
      <c r="Q126">
        <v>-6.3549140692077703E-3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16">
        <v>-4.5195411875328697E-15</v>
      </c>
      <c r="Z126" s="16">
        <v>2.24886140153081E-15</v>
      </c>
      <c r="AA126" s="16">
        <v>7.5447249677778902E-16</v>
      </c>
      <c r="AB126" s="16">
        <v>3.7869526032840899E-16</v>
      </c>
      <c r="AC126" s="16">
        <v>1.3817485353203401E-16</v>
      </c>
      <c r="AD126" s="16">
        <v>-7.9197720362840795E-16</v>
      </c>
      <c r="AE126">
        <v>0.128389345747425</v>
      </c>
      <c r="AF126">
        <v>-2.93395530772144</v>
      </c>
      <c r="AH126">
        <f t="shared" si="1"/>
        <v>-1.88315312975682</v>
      </c>
      <c r="AI126">
        <v>-1.88315312975681</v>
      </c>
    </row>
    <row r="127" spans="1:35">
      <c r="A127" s="1">
        <v>44377</v>
      </c>
      <c r="B127">
        <v>9.1565901452014403E-2</v>
      </c>
      <c r="C127" s="16">
        <v>1.5513411301995499E-8</v>
      </c>
      <c r="D127">
        <v>0.247434084058339</v>
      </c>
      <c r="E127">
        <v>-1.9020713665879499E-2</v>
      </c>
      <c r="F127">
        <v>-2.5619051040489</v>
      </c>
      <c r="G127">
        <v>-0.41621531541854201</v>
      </c>
      <c r="H127">
        <v>5.1891942029384905E-4</v>
      </c>
      <c r="I127" s="16">
        <v>-6.1001686699399599E-15</v>
      </c>
      <c r="J127" s="16">
        <v>-9.7883520110243093E-15</v>
      </c>
      <c r="K127" s="16">
        <v>-1.86108784376908E-15</v>
      </c>
      <c r="L127">
        <v>2.6009106357407E-2</v>
      </c>
      <c r="M127">
        <v>0</v>
      </c>
      <c r="N127">
        <v>0</v>
      </c>
      <c r="O127" s="16">
        <v>5.2116497419020802E-14</v>
      </c>
      <c r="P127">
        <v>0</v>
      </c>
      <c r="Q127">
        <v>-1.04929445052154E-2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16">
        <v>-4.0316499718687602E-15</v>
      </c>
      <c r="Z127" s="16">
        <v>2.5269717304309999E-15</v>
      </c>
      <c r="AA127" s="16">
        <v>8.0076169213584998E-16</v>
      </c>
      <c r="AB127" s="16">
        <v>3.8597319069800499E-16</v>
      </c>
      <c r="AC127" s="16">
        <v>8.0526749315455601E-17</v>
      </c>
      <c r="AD127" s="16">
        <v>-9.9044964967052003E-16</v>
      </c>
      <c r="AE127">
        <v>0.12677231112279</v>
      </c>
      <c r="AF127">
        <v>-2.5153337397142499</v>
      </c>
      <c r="AH127">
        <f t="shared" si="1"/>
        <v>-1.46453156174963</v>
      </c>
      <c r="AI127">
        <v>-1.46453156174962</v>
      </c>
    </row>
    <row r="128" spans="1:35">
      <c r="A128" s="1">
        <v>44469</v>
      </c>
      <c r="B128">
        <v>5.67523939217578E-2</v>
      </c>
      <c r="C128" s="16">
        <v>3.01784017307267E-8</v>
      </c>
      <c r="D128">
        <v>0.18831043926947999</v>
      </c>
      <c r="E128">
        <v>1.6351236212230301E-2</v>
      </c>
      <c r="F128">
        <v>-2.4710639616258301</v>
      </c>
      <c r="G128">
        <v>-0.43661326535560302</v>
      </c>
      <c r="H128">
        <v>5.9415017987710301E-4</v>
      </c>
      <c r="I128" s="16">
        <v>-4.8223777800354803E-15</v>
      </c>
      <c r="J128" s="16">
        <v>-4.5444013393899896E-15</v>
      </c>
      <c r="K128" s="16">
        <v>8.3320511703225999E-16</v>
      </c>
      <c r="L128">
        <v>-3.4038282677016099E-2</v>
      </c>
      <c r="M128">
        <v>0</v>
      </c>
      <c r="N128">
        <v>0</v>
      </c>
      <c r="O128" s="16">
        <v>5.1780039517875598E-14</v>
      </c>
      <c r="P128">
        <v>0</v>
      </c>
      <c r="Q128">
        <v>-4.2544331868352801E-3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16">
        <v>-3.9623686868632602E-15</v>
      </c>
      <c r="Z128" s="16">
        <v>2.5909868685456699E-15</v>
      </c>
      <c r="AA128" s="16">
        <v>8.0340160914906304E-16</v>
      </c>
      <c r="AB128" s="16">
        <v>3.7562705756830198E-16</v>
      </c>
      <c r="AC128" s="16">
        <v>6.5994473358887197E-17</v>
      </c>
      <c r="AD128" s="16">
        <v>-1.19787335857045E-15</v>
      </c>
      <c r="AE128">
        <v>0.12517905858956199</v>
      </c>
      <c r="AF128">
        <v>-2.5587826344939302</v>
      </c>
      <c r="AH128">
        <f t="shared" si="1"/>
        <v>-1.5079804565293102</v>
      </c>
      <c r="AI128">
        <v>-1.50798045652931</v>
      </c>
    </row>
    <row r="129" spans="1:35">
      <c r="A129" s="1">
        <v>44561</v>
      </c>
      <c r="B129">
        <v>6.0735514495211203E-2</v>
      </c>
      <c r="C129" s="16">
        <v>-2.18165894312129E-8</v>
      </c>
      <c r="D129">
        <v>0.135516189252992</v>
      </c>
      <c r="E129">
        <v>-4.1284260490333499E-2</v>
      </c>
      <c r="F129">
        <v>-2.4094742638480899</v>
      </c>
      <c r="G129">
        <v>-0.39402904512481102</v>
      </c>
      <c r="H129">
        <v>8.3041006201655298E-4</v>
      </c>
      <c r="I129" s="16">
        <v>-3.8393525649269798E-15</v>
      </c>
      <c r="J129" s="16">
        <v>-1.0014151356576701E-15</v>
      </c>
      <c r="K129" s="16">
        <v>-3.5132270811219399E-16</v>
      </c>
      <c r="L129">
        <v>-5.7451001915924599E-4</v>
      </c>
      <c r="M129">
        <v>0</v>
      </c>
      <c r="N129">
        <v>0</v>
      </c>
      <c r="O129" s="16">
        <v>4.9360361977383303E-14</v>
      </c>
      <c r="P129">
        <v>0</v>
      </c>
      <c r="Q129">
        <v>-1.18436726109273E-2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16">
        <v>-4.1904729273316803E-15</v>
      </c>
      <c r="Z129" s="16">
        <v>2.5721857181673799E-15</v>
      </c>
      <c r="AA129" s="16">
        <v>7.9051027409753696E-16</v>
      </c>
      <c r="AB129" s="16">
        <v>3.6190990965337902E-16</v>
      </c>
      <c r="AC129" s="16">
        <v>1.24584326604468E-16</v>
      </c>
      <c r="AD129" s="16">
        <v>-1.20936329326983E-15</v>
      </c>
      <c r="AE129">
        <v>0.123609224575625</v>
      </c>
      <c r="AF129">
        <v>-2.5365144355240199</v>
      </c>
      <c r="AH129">
        <f t="shared" si="1"/>
        <v>-1.4857122575594</v>
      </c>
      <c r="AI129">
        <v>-1.48571225755939</v>
      </c>
    </row>
    <row r="130" spans="1:35">
      <c r="A130" s="1">
        <v>44651</v>
      </c>
      <c r="B130">
        <v>5.4190151037181097E-2</v>
      </c>
      <c r="C130" s="16">
        <v>-1.14393928531606E-8</v>
      </c>
      <c r="D130">
        <v>0.126073727569047</v>
      </c>
      <c r="E130">
        <v>-1.53287047776698E-2</v>
      </c>
      <c r="F130">
        <v>-2.2471587118544898</v>
      </c>
      <c r="G130">
        <v>-0.30931599735246101</v>
      </c>
      <c r="H130">
        <v>4.0430777275620897E-4</v>
      </c>
      <c r="I130" s="16">
        <v>-2.8371516889893698E-15</v>
      </c>
      <c r="J130" s="16">
        <v>5.8846959025060696E-16</v>
      </c>
      <c r="K130" s="16">
        <v>2.1901111748806901E-15</v>
      </c>
      <c r="L130">
        <v>-8.0640918348786495E-3</v>
      </c>
      <c r="M130">
        <v>0</v>
      </c>
      <c r="N130">
        <v>0</v>
      </c>
      <c r="O130" s="16">
        <v>4.8058753090631601E-14</v>
      </c>
      <c r="P130">
        <v>0</v>
      </c>
      <c r="Q130">
        <v>-1.5680186494221801E-2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16">
        <v>-4.0985030343975202E-15</v>
      </c>
      <c r="Z130" s="16">
        <v>2.4946847577683702E-15</v>
      </c>
      <c r="AA130" s="16">
        <v>7.7463543030759298E-16</v>
      </c>
      <c r="AB130" s="16">
        <v>3.5107828250718198E-16</v>
      </c>
      <c r="AC130" s="16">
        <v>1.5364532971362601E-16</v>
      </c>
      <c r="AD130" s="16">
        <v>-1.28514283638795E-15</v>
      </c>
      <c r="AE130">
        <v>0.12206245137819401</v>
      </c>
      <c r="AF130">
        <v>-2.2928170659959002</v>
      </c>
      <c r="AH130">
        <f t="shared" si="1"/>
        <v>-1.2420148880312802</v>
      </c>
      <c r="AI130">
        <v>-1.24201488803127</v>
      </c>
    </row>
    <row r="131" spans="1:35">
      <c r="A131" s="1">
        <v>44742</v>
      </c>
      <c r="B131">
        <v>3.1092538164634E-2</v>
      </c>
      <c r="C131" s="16">
        <v>-1.58513694651726E-8</v>
      </c>
      <c r="D131">
        <v>0.24863534071808399</v>
      </c>
      <c r="E131">
        <v>-8.3746272581405497E-3</v>
      </c>
      <c r="F131">
        <v>-2.0366214278195698</v>
      </c>
      <c r="G131">
        <v>-0.21128681719487</v>
      </c>
      <c r="H131">
        <v>7.2093557734407795E-4</v>
      </c>
      <c r="I131" s="16">
        <v>-1.76219682265751E-15</v>
      </c>
      <c r="J131" s="16">
        <v>4.2423590739097199E-16</v>
      </c>
      <c r="K131" s="16">
        <v>3.8525244524603599E-15</v>
      </c>
      <c r="L131">
        <v>-3.8750670737752499E-2</v>
      </c>
      <c r="M131">
        <v>0</v>
      </c>
      <c r="N131">
        <v>0</v>
      </c>
      <c r="O131" s="16">
        <v>4.6228450303823199E-14</v>
      </c>
      <c r="P131">
        <v>0</v>
      </c>
      <c r="Q131">
        <v>-1.08872942245521E-2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16">
        <v>-4.1700979731247499E-15</v>
      </c>
      <c r="Z131" s="16">
        <v>2.32102227516237E-15</v>
      </c>
      <c r="AA131" s="16">
        <v>7.69528649410066E-16</v>
      </c>
      <c r="AB131" s="16">
        <v>3.4623495809186099E-16</v>
      </c>
      <c r="AC131" s="16">
        <v>1.9148371984243199E-16</v>
      </c>
      <c r="AD131" s="16">
        <v>-1.32861415451946E-15</v>
      </c>
      <c r="AE131">
        <v>0.12053838705997701</v>
      </c>
      <c r="AF131">
        <v>-1.9049336515661699</v>
      </c>
      <c r="AH131">
        <f t="shared" ref="AH131:AH194" si="2">+AF131+$AG$2</f>
        <v>-0.85413147360154995</v>
      </c>
      <c r="AI131">
        <v>-0.85413147360154795</v>
      </c>
    </row>
    <row r="132" spans="1:35">
      <c r="A132" s="1">
        <v>44834</v>
      </c>
      <c r="B132">
        <v>5.3249694628525702E-3</v>
      </c>
      <c r="C132" s="16">
        <v>-4.61475215219474E-9</v>
      </c>
      <c r="D132">
        <v>0.311088683723792</v>
      </c>
      <c r="E132">
        <v>1.72574258738111E-2</v>
      </c>
      <c r="F132">
        <v>-1.90359819929268</v>
      </c>
      <c r="G132">
        <v>-0.101507914417876</v>
      </c>
      <c r="H132">
        <v>1.1322500487382799E-3</v>
      </c>
      <c r="I132" s="16">
        <v>-6.0786617771835103E-16</v>
      </c>
      <c r="J132" s="16">
        <v>3.3573901284544601E-15</v>
      </c>
      <c r="K132" s="16">
        <v>3.7340605143288597E-15</v>
      </c>
      <c r="L132">
        <v>-6.7345653776733697E-2</v>
      </c>
      <c r="M132">
        <v>0</v>
      </c>
      <c r="N132">
        <v>0</v>
      </c>
      <c r="O132" s="16">
        <v>4.4704322657515097E-14</v>
      </c>
      <c r="P132">
        <v>0</v>
      </c>
      <c r="Q132">
        <v>-1.0708872634796E-2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16">
        <v>-4.1132472564919403E-15</v>
      </c>
      <c r="Z132" s="16">
        <v>2.2910818009614E-15</v>
      </c>
      <c r="AA132" s="16">
        <v>7.8192166405028699E-16</v>
      </c>
      <c r="AB132" s="16">
        <v>3.4750104158289899E-16</v>
      </c>
      <c r="AC132" s="16">
        <v>2.0776673324669199E-16</v>
      </c>
      <c r="AD132" s="16">
        <v>-1.4105129582438299E-15</v>
      </c>
      <c r="AE132">
        <v>0.119036685347455</v>
      </c>
      <c r="AF132">
        <v>-1.62932063028014</v>
      </c>
      <c r="AH132">
        <f t="shared" si="2"/>
        <v>-0.57851845231552002</v>
      </c>
      <c r="AI132">
        <v>-0.57851845231552101</v>
      </c>
    </row>
    <row r="133" spans="1:35">
      <c r="A133" s="1">
        <v>44926</v>
      </c>
      <c r="B133">
        <v>1.2766774957982299E-2</v>
      </c>
      <c r="C133" s="16">
        <v>-3.7680634634650997E-9</v>
      </c>
      <c r="D133">
        <v>0.35475156974815703</v>
      </c>
      <c r="E133">
        <v>3.2598016648584201E-2</v>
      </c>
      <c r="F133">
        <v>-1.8193868038104899</v>
      </c>
      <c r="G133">
        <v>-0.13773341021455601</v>
      </c>
      <c r="H133">
        <v>9.4125160047427495E-4</v>
      </c>
      <c r="I133" s="16">
        <v>9.4937297626831492E-16</v>
      </c>
      <c r="J133" s="16">
        <v>5.3529958596508296E-15</v>
      </c>
      <c r="K133" s="16">
        <v>1.4581481002206801E-15</v>
      </c>
      <c r="L133">
        <v>-0.111228685611092</v>
      </c>
      <c r="M133">
        <v>0</v>
      </c>
      <c r="N133">
        <v>0</v>
      </c>
      <c r="O133" s="16">
        <v>4.5363700253028099E-14</v>
      </c>
      <c r="P133">
        <v>0</v>
      </c>
      <c r="Q133">
        <v>-2.3113905933825299E-2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s="16">
        <v>-4.0777904465648597E-15</v>
      </c>
      <c r="Z133" s="16">
        <v>2.2066674053024999E-15</v>
      </c>
      <c r="AA133" s="16">
        <v>7.9133512530977705E-16</v>
      </c>
      <c r="AB133" s="16">
        <v>3.4928161911838102E-16</v>
      </c>
      <c r="AC133" s="16">
        <v>2.4499250463053799E-16</v>
      </c>
      <c r="AD133" s="16">
        <v>-1.45403871640363E-15</v>
      </c>
      <c r="AE133">
        <v>0.11755700553121</v>
      </c>
      <c r="AF133">
        <v>-1.5728481908515799</v>
      </c>
      <c r="AH133">
        <f t="shared" si="2"/>
        <v>-0.52204601288695995</v>
      </c>
      <c r="AI133">
        <v>-0.52204601288695296</v>
      </c>
    </row>
    <row r="134" spans="1:35">
      <c r="A134" s="1">
        <v>45016</v>
      </c>
      <c r="B134">
        <v>2.1504784165939199E-2</v>
      </c>
      <c r="C134" s="16">
        <v>1.5544959803243599E-8</v>
      </c>
      <c r="D134">
        <v>0.37752605156403002</v>
      </c>
      <c r="E134">
        <v>7.7216804415776302E-2</v>
      </c>
      <c r="F134">
        <v>-1.7831689377326501</v>
      </c>
      <c r="G134">
        <v>-0.14379049679301301</v>
      </c>
      <c r="H134">
        <v>3.0614959025805101E-4</v>
      </c>
      <c r="I134" s="16">
        <v>2.0198622186948198E-15</v>
      </c>
      <c r="J134" s="16">
        <v>5.2346921763421603E-15</v>
      </c>
      <c r="K134" s="16">
        <v>2.2323990282650901E-15</v>
      </c>
      <c r="L134">
        <v>-2.67638400587972E-2</v>
      </c>
      <c r="M134">
        <v>0</v>
      </c>
      <c r="N134">
        <v>0</v>
      </c>
      <c r="O134" s="16">
        <v>4.6753856049816001E-14</v>
      </c>
      <c r="P134">
        <v>0</v>
      </c>
      <c r="Q134">
        <v>-3.2280809918149897E-2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s="16">
        <v>-3.7750807896488698E-15</v>
      </c>
      <c r="Z134" s="16">
        <v>2.2377987839656499E-15</v>
      </c>
      <c r="AA134" s="16">
        <v>8.1336414880854996E-16</v>
      </c>
      <c r="AB134" s="16">
        <v>3.53355457652666E-16</v>
      </c>
      <c r="AC134" s="16">
        <v>2.5029904263372999E-16</v>
      </c>
      <c r="AD134" s="16">
        <v>-1.55034859882176E-15</v>
      </c>
      <c r="AE134">
        <v>0.11609901236827599</v>
      </c>
      <c r="AF134">
        <v>-1.3933512668533301</v>
      </c>
      <c r="AH134">
        <f t="shared" si="2"/>
        <v>-0.34254908888871016</v>
      </c>
      <c r="AI134">
        <v>-0.342549088888703</v>
      </c>
    </row>
    <row r="135" spans="1:35">
      <c r="A135" s="1">
        <v>45107</v>
      </c>
      <c r="B135">
        <v>1.22093419084752E-2</v>
      </c>
      <c r="C135" s="16">
        <v>1.8350776254660401E-8</v>
      </c>
      <c r="D135">
        <v>0.43822405550778798</v>
      </c>
      <c r="E135">
        <v>9.2771084700934897E-2</v>
      </c>
      <c r="F135">
        <v>-1.66131724223554</v>
      </c>
      <c r="G135">
        <v>-0.15707857067560599</v>
      </c>
      <c r="H135">
        <v>4.8561734525246202E-4</v>
      </c>
      <c r="I135" s="16">
        <v>2.1635912797891701E-15</v>
      </c>
      <c r="J135" s="16">
        <v>3.1599772865222698E-15</v>
      </c>
      <c r="K135" s="16">
        <v>1.93229747762877E-15</v>
      </c>
      <c r="L135">
        <v>-0.101233785170593</v>
      </c>
      <c r="M135">
        <v>0</v>
      </c>
      <c r="N135">
        <v>0</v>
      </c>
      <c r="O135" s="16">
        <v>4.5306811498313701E-14</v>
      </c>
      <c r="P135">
        <v>0</v>
      </c>
      <c r="Q135">
        <v>-2.9675927897014901E-2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s="16">
        <v>-3.56292440089733E-15</v>
      </c>
      <c r="Z135" s="16">
        <v>2.21423865632903E-15</v>
      </c>
      <c r="AA135" s="16">
        <v>8.2626457410965599E-16</v>
      </c>
      <c r="AB135" s="16">
        <v>3.5333265267540799E-16</v>
      </c>
      <c r="AC135" s="16">
        <v>2.5130932052577501E-16</v>
      </c>
      <c r="AD135" s="16">
        <v>-1.6294697043348801E-15</v>
      </c>
      <c r="AE135">
        <v>0.11466237598642599</v>
      </c>
      <c r="AF135">
        <v>-1.2909530321790601</v>
      </c>
      <c r="AH135">
        <f t="shared" si="2"/>
        <v>-0.24015085421444016</v>
      </c>
      <c r="AI135">
        <v>-0.24015085421444099</v>
      </c>
    </row>
    <row r="136" spans="1:35">
      <c r="A136" s="1">
        <v>45199</v>
      </c>
      <c r="B136">
        <v>8.1632051388532498E-3</v>
      </c>
      <c r="C136" s="16">
        <v>1.7978343554009401E-8</v>
      </c>
      <c r="D136">
        <v>0.53790891536584895</v>
      </c>
      <c r="E136">
        <v>9.83558920896139E-2</v>
      </c>
      <c r="F136">
        <v>-1.55141517946665</v>
      </c>
      <c r="G136">
        <v>-0.175253505600003</v>
      </c>
      <c r="H136" s="16">
        <v>7.90053271715044E-5</v>
      </c>
      <c r="I136" s="16">
        <v>2.2238719846613902E-15</v>
      </c>
      <c r="J136" s="16">
        <v>3.2144841209691698E-15</v>
      </c>
      <c r="K136" s="16">
        <v>1.6169621434579201E-15</v>
      </c>
      <c r="L136">
        <v>-0.117223636809221</v>
      </c>
      <c r="M136">
        <v>0</v>
      </c>
      <c r="N136">
        <v>0</v>
      </c>
      <c r="O136" s="16">
        <v>4.4288617759220002E-14</v>
      </c>
      <c r="P136">
        <v>0</v>
      </c>
      <c r="Q136">
        <v>-3.3970626599915899E-2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s="16">
        <v>-3.3999988250537899E-15</v>
      </c>
      <c r="Z136" s="16">
        <v>2.19111803838192E-15</v>
      </c>
      <c r="AA136" s="16">
        <v>8.3812700148577102E-16</v>
      </c>
      <c r="AB136" s="16">
        <v>3.49979278670555E-16</v>
      </c>
      <c r="AC136" s="16">
        <v>2.4670158314786198E-16</v>
      </c>
      <c r="AD136" s="16">
        <v>-1.7087117570901E-15</v>
      </c>
      <c r="AE136">
        <v>0.113246771790395</v>
      </c>
      <c r="AF136">
        <v>-1.1201091407855299</v>
      </c>
      <c r="AH136">
        <f t="shared" si="2"/>
        <v>-6.9306962820909979E-2</v>
      </c>
      <c r="AI136">
        <v>-6.9306962820908202E-2</v>
      </c>
    </row>
    <row r="137" spans="1:35">
      <c r="A137" s="1">
        <v>45291</v>
      </c>
      <c r="B137">
        <v>1.8004538298026701E-2</v>
      </c>
      <c r="C137" s="16">
        <v>-8.5434812179103499E-9</v>
      </c>
      <c r="D137">
        <v>0.53770806301728202</v>
      </c>
      <c r="E137">
        <v>6.8104059631123398E-2</v>
      </c>
      <c r="F137">
        <v>-1.5164771439106199</v>
      </c>
      <c r="G137">
        <v>-0.152108596446282</v>
      </c>
      <c r="H137" s="16">
        <v>9.6941632670654695E-5</v>
      </c>
      <c r="I137" s="16">
        <v>2.5032910665556699E-15</v>
      </c>
      <c r="J137" s="16">
        <v>2.2113973421417902E-15</v>
      </c>
      <c r="K137" s="16">
        <v>3.9475914883595299E-16</v>
      </c>
      <c r="L137">
        <v>-8.7797769333716205E-2</v>
      </c>
      <c r="M137">
        <v>0</v>
      </c>
      <c r="N137">
        <v>0</v>
      </c>
      <c r="O137" s="16">
        <v>4.3349397779163199E-14</v>
      </c>
      <c r="P137">
        <v>0</v>
      </c>
      <c r="Q137">
        <v>-3.5586716050332499E-2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s="16">
        <v>-3.3224221902896E-15</v>
      </c>
      <c r="Z137" s="16">
        <v>2.14576646755215E-15</v>
      </c>
      <c r="AA137" s="16">
        <v>8.4611905062111999E-16</v>
      </c>
      <c r="AB137" s="16">
        <v>3.4220904908598298E-16</v>
      </c>
      <c r="AC137" s="16">
        <v>2.4906422524027799E-16</v>
      </c>
      <c r="AD137" s="16">
        <v>-1.76711863890289E-15</v>
      </c>
      <c r="AE137">
        <v>0.11185188036995999</v>
      </c>
      <c r="AF137">
        <v>-1.0562047513353301</v>
      </c>
      <c r="AH137">
        <f t="shared" si="2"/>
        <v>-5.4025733707101509E-3</v>
      </c>
      <c r="AI137">
        <v>-5.4025733707088099E-3</v>
      </c>
    </row>
    <row r="138" spans="1:35">
      <c r="A138" s="1">
        <v>45382</v>
      </c>
      <c r="B138">
        <v>1.8039119515468601E-2</v>
      </c>
      <c r="C138" s="16">
        <v>2.4143595935842401E-8</v>
      </c>
      <c r="D138">
        <v>0.409117606793588</v>
      </c>
      <c r="E138">
        <v>0.105069986682024</v>
      </c>
      <c r="F138">
        <v>-1.4915067089710701</v>
      </c>
      <c r="G138">
        <v>-0.25410270501691001</v>
      </c>
      <c r="H138" s="16">
        <v>-5.88499352073144E-5</v>
      </c>
      <c r="I138" s="16">
        <v>2.6923140647633999E-15</v>
      </c>
      <c r="J138" s="16">
        <v>2.8322792170383401E-15</v>
      </c>
      <c r="K138" s="16">
        <v>1.3448044879764701E-15</v>
      </c>
      <c r="L138">
        <v>-0.12826821743362901</v>
      </c>
      <c r="M138">
        <v>0</v>
      </c>
      <c r="N138">
        <v>0</v>
      </c>
      <c r="O138" s="16">
        <v>4.4613382403203901E-14</v>
      </c>
      <c r="P138">
        <v>0</v>
      </c>
      <c r="Q138">
        <v>-3.06944479918735E-2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s="16">
        <v>-3.00863416696289E-15</v>
      </c>
      <c r="Z138" s="16">
        <v>2.1846958171600599E-15</v>
      </c>
      <c r="AA138" s="16">
        <v>8.5669718690038703E-16</v>
      </c>
      <c r="AB138" s="16">
        <v>3.3117474710889602E-16</v>
      </c>
      <c r="AC138" s="16">
        <v>2.3541855804839199E-16</v>
      </c>
      <c r="AD138" s="16">
        <v>-1.8368682435293898E-15</v>
      </c>
      <c r="AE138">
        <v>0.110477387409844</v>
      </c>
      <c r="AF138">
        <v>-1.2619268048041301</v>
      </c>
      <c r="AH138">
        <f t="shared" si="2"/>
        <v>-0.21112462683951017</v>
      </c>
      <c r="AI138">
        <v>-0.211124626839512</v>
      </c>
    </row>
    <row r="139" spans="1:35">
      <c r="A139" s="1">
        <v>45473</v>
      </c>
      <c r="B139">
        <v>2.3805847021330699E-2</v>
      </c>
      <c r="C139" s="16">
        <v>1.1805869882325001E-9</v>
      </c>
      <c r="D139">
        <v>0.36771947053521598</v>
      </c>
      <c r="E139">
        <v>7.9310157898066599E-2</v>
      </c>
      <c r="F139">
        <v>-1.4291996549885799</v>
      </c>
      <c r="G139">
        <v>-0.26107878222782199</v>
      </c>
      <c r="H139">
        <v>-1.23805097806862E-4</v>
      </c>
      <c r="I139" s="16">
        <v>2.9657764687646798E-15</v>
      </c>
      <c r="J139" s="16">
        <v>2.9894859310631202E-15</v>
      </c>
      <c r="K139" s="16">
        <v>1.93493848557079E-16</v>
      </c>
      <c r="L139">
        <v>-9.5994204841588104E-2</v>
      </c>
      <c r="M139">
        <v>0</v>
      </c>
      <c r="N139">
        <v>0</v>
      </c>
      <c r="O139" s="16">
        <v>4.3891449054054498E-14</v>
      </c>
      <c r="P139">
        <v>0</v>
      </c>
      <c r="Q139">
        <v>-3.1093609847068701E-2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s="16">
        <v>-2.91238077826882E-15</v>
      </c>
      <c r="Z139" s="16">
        <v>2.1346026839992399E-15</v>
      </c>
      <c r="AA139" s="16">
        <v>8.5186110559324095E-16</v>
      </c>
      <c r="AB139" s="16">
        <v>3.1604157669552898E-16</v>
      </c>
      <c r="AC139" s="16">
        <v>2.3866540750123701E-16</v>
      </c>
      <c r="AD139" s="16">
        <v>-1.8741330776138699E-15</v>
      </c>
      <c r="AE139">
        <v>0.109122983601411</v>
      </c>
      <c r="AF139">
        <v>-1.2375315967662199</v>
      </c>
      <c r="AH139">
        <f t="shared" si="2"/>
        <v>-0.18672941880159999</v>
      </c>
      <c r="AI139">
        <v>-0.18672941880160099</v>
      </c>
    </row>
    <row r="140" spans="1:35">
      <c r="A140" s="1">
        <v>45565</v>
      </c>
      <c r="B140">
        <v>2.2195873493499E-2</v>
      </c>
      <c r="C140" s="16">
        <v>5.2171189324013604E-10</v>
      </c>
      <c r="D140">
        <v>0.36253966091702799</v>
      </c>
      <c r="E140">
        <v>6.6995125473043496E-2</v>
      </c>
      <c r="F140">
        <v>-1.40024998356717</v>
      </c>
      <c r="G140">
        <v>-0.25217080856260299</v>
      </c>
      <c r="H140">
        <v>-1.2741782464117799E-4</v>
      </c>
      <c r="I140" s="16">
        <v>3.2927810878265001E-15</v>
      </c>
      <c r="J140" s="16">
        <v>3.0269323307313798E-15</v>
      </c>
      <c r="K140" s="16">
        <v>2.4804549686219701E-16</v>
      </c>
      <c r="L140">
        <v>-9.8902914136353395E-2</v>
      </c>
      <c r="M140">
        <v>0</v>
      </c>
      <c r="N140">
        <v>0</v>
      </c>
      <c r="O140" s="16">
        <v>4.3429426446265398E-14</v>
      </c>
      <c r="P140">
        <v>0</v>
      </c>
      <c r="Q140">
        <v>-2.82084535447235E-2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s="16">
        <v>-2.7483320607066402E-15</v>
      </c>
      <c r="Z140" s="16">
        <v>2.1083847920332599E-15</v>
      </c>
      <c r="AA140" s="16">
        <v>8.4941531458829996E-16</v>
      </c>
      <c r="AB140" s="16">
        <v>3.0156633894558599E-16</v>
      </c>
      <c r="AC140" s="16">
        <v>2.3668085389409001E-16</v>
      </c>
      <c r="AD140" s="16">
        <v>-1.9117220845817099E-15</v>
      </c>
      <c r="AE140">
        <v>0.107788364556095</v>
      </c>
      <c r="AF140">
        <v>-1.2201405526740801</v>
      </c>
      <c r="AH140">
        <f t="shared" si="2"/>
        <v>-0.16933837470946012</v>
      </c>
    </row>
    <row r="141" spans="1:35">
      <c r="A141" s="1">
        <v>45657</v>
      </c>
      <c r="B141">
        <v>2.0692349428806701E-2</v>
      </c>
      <c r="C141" s="16">
        <v>2.3054933963593199E-10</v>
      </c>
      <c r="D141">
        <v>0.35743281569107599</v>
      </c>
      <c r="E141">
        <v>5.6592332635593302E-2</v>
      </c>
      <c r="F141">
        <v>-1.37188671270392</v>
      </c>
      <c r="G141">
        <v>-0.24333883132383399</v>
      </c>
      <c r="H141">
        <v>-1.28260503130534E-4</v>
      </c>
      <c r="I141" s="16">
        <v>3.5959681167517598E-15</v>
      </c>
      <c r="J141" s="16">
        <v>3.0609833252696899E-15</v>
      </c>
      <c r="K141" s="16">
        <v>3.0544170733628999E-16</v>
      </c>
      <c r="L141">
        <v>-0.100833820441561</v>
      </c>
      <c r="M141">
        <v>0</v>
      </c>
      <c r="N141">
        <v>0</v>
      </c>
      <c r="O141" s="16">
        <v>4.2969714982282701E-14</v>
      </c>
      <c r="P141">
        <v>0</v>
      </c>
      <c r="Q141">
        <v>-2.54842974857451E-2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s="16">
        <v>-2.5939268815408001E-15</v>
      </c>
      <c r="Z141" s="16">
        <v>2.0824632006512699E-15</v>
      </c>
      <c r="AA141" s="16">
        <v>8.4572076475013001E-16</v>
      </c>
      <c r="AB141" s="16">
        <v>2.8688546759542199E-16</v>
      </c>
      <c r="AC141" s="16">
        <v>2.33434613392734E-16</v>
      </c>
      <c r="AD141" s="16">
        <v>-1.9444939038133499E-15</v>
      </c>
      <c r="AE141">
        <v>0.10647323072052201</v>
      </c>
      <c r="AF141">
        <v>-1.20048119375161</v>
      </c>
      <c r="AH141">
        <f t="shared" si="2"/>
        <v>-0.14967901578699006</v>
      </c>
    </row>
    <row r="142" spans="1:35">
      <c r="A142" s="1">
        <v>45747</v>
      </c>
      <c r="B142">
        <v>1.92876851997217E-2</v>
      </c>
      <c r="C142" s="16">
        <v>1.01882107166802E-10</v>
      </c>
      <c r="D142">
        <v>0.35239790705847601</v>
      </c>
      <c r="E142">
        <v>4.7804852823602403E-2</v>
      </c>
      <c r="F142">
        <v>-1.3440979643498601</v>
      </c>
      <c r="G142">
        <v>-0.234591968652137</v>
      </c>
      <c r="H142">
        <v>-1.2685234586547599E-4</v>
      </c>
      <c r="I142" s="16">
        <v>3.87492964416607E-15</v>
      </c>
      <c r="J142" s="16">
        <v>3.0914721363860098E-15</v>
      </c>
      <c r="K142" s="16">
        <v>3.64961974889045E-16</v>
      </c>
      <c r="L142">
        <v>-0.10189864702148101</v>
      </c>
      <c r="M142">
        <v>0</v>
      </c>
      <c r="N142">
        <v>0</v>
      </c>
      <c r="O142" s="16">
        <v>4.2512774866673702E-14</v>
      </c>
      <c r="P142">
        <v>0</v>
      </c>
      <c r="Q142">
        <v>-2.2932453856439799E-2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s="16">
        <v>-2.4493005833502998E-15</v>
      </c>
      <c r="Z142" s="16">
        <v>2.0568916308034101E-15</v>
      </c>
      <c r="AA142" s="16">
        <v>8.4093126881138295E-16</v>
      </c>
      <c r="AB142" s="16">
        <v>2.7220258830779898E-16</v>
      </c>
      <c r="AC142" s="16">
        <v>2.2915648547322001E-16</v>
      </c>
      <c r="AD142" s="16">
        <v>-1.9725766728997501E-15</v>
      </c>
      <c r="AE142">
        <v>0.105177287293308</v>
      </c>
      <c r="AF142">
        <v>-1.1789801537487601</v>
      </c>
      <c r="AH142">
        <f t="shared" si="2"/>
        <v>-0.12817797578414014</v>
      </c>
    </row>
    <row r="143" spans="1:35">
      <c r="A143" s="1">
        <v>45838</v>
      </c>
      <c r="B143">
        <v>1.79750212788133E-2</v>
      </c>
      <c r="C143" s="16">
        <v>4.5022948639799601E-11</v>
      </c>
      <c r="D143">
        <v>0.34743392169824</v>
      </c>
      <c r="E143">
        <v>4.0381865299698602E-2</v>
      </c>
      <c r="F143">
        <v>-1.3168721010561599</v>
      </c>
      <c r="G143">
        <v>-0.22594060505819499</v>
      </c>
      <c r="H143">
        <v>-1.2365006289257201E-4</v>
      </c>
      <c r="I143" s="16">
        <v>4.1295942711555402E-15</v>
      </c>
      <c r="J143" s="16">
        <v>3.1182657694059298E-15</v>
      </c>
      <c r="K143" s="16">
        <v>4.2592750457657502E-16</v>
      </c>
      <c r="L143">
        <v>-0.102203589863109</v>
      </c>
      <c r="M143">
        <v>0</v>
      </c>
      <c r="N143">
        <v>0</v>
      </c>
      <c r="O143" s="16">
        <v>4.2059004453319401E-14</v>
      </c>
      <c r="P143">
        <v>0</v>
      </c>
      <c r="Q143">
        <v>-2.0559358014702999E-2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s="16">
        <v>-2.3144286139520901E-15</v>
      </c>
      <c r="Z143" s="16">
        <v>2.0317097977330201E-15</v>
      </c>
      <c r="AA143" s="16">
        <v>8.3519190249989096E-16</v>
      </c>
      <c r="AB143" s="16">
        <v>2.57689707373528E-16</v>
      </c>
      <c r="AC143" s="16">
        <v>2.2405566266186398E-16</v>
      </c>
      <c r="AD143" s="16">
        <v>-1.9961358134225599E-15</v>
      </c>
      <c r="AE143">
        <v>0.103900244143475</v>
      </c>
      <c r="AF143">
        <v>-1.15600825158978</v>
      </c>
      <c r="AH143">
        <f t="shared" si="2"/>
        <v>-0.1052060736251601</v>
      </c>
    </row>
    <row r="144" spans="1:35">
      <c r="A144" s="1">
        <v>45930</v>
      </c>
      <c r="B144">
        <v>1.67481319803972E-2</v>
      </c>
      <c r="C144" s="16">
        <v>1.9896392857507799E-11</v>
      </c>
      <c r="D144">
        <v>0.34253986056332603</v>
      </c>
      <c r="E144">
        <v>3.4111495983476202E-2</v>
      </c>
      <c r="F144">
        <v>-1.29019772110055</v>
      </c>
      <c r="G144">
        <v>-0.21739582189686399</v>
      </c>
      <c r="H144">
        <v>-1.19052267153483E-4</v>
      </c>
      <c r="I144" s="16">
        <v>4.3601820337010997E-15</v>
      </c>
      <c r="J144" s="16">
        <v>3.1412684143013999E-15</v>
      </c>
      <c r="K144" s="16">
        <v>4.8770983582452602E-16</v>
      </c>
      <c r="L144">
        <v>-0.101848574315137</v>
      </c>
      <c r="M144">
        <v>0</v>
      </c>
      <c r="N144">
        <v>0</v>
      </c>
      <c r="O144" s="16">
        <v>4.1608744485479697E-14</v>
      </c>
      <c r="P144">
        <v>0</v>
      </c>
      <c r="Q144">
        <v>-1.83673873111951E-2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s="16">
        <v>-2.1891547330218201E-15</v>
      </c>
      <c r="Z144" s="16">
        <v>2.00694539659944E-15</v>
      </c>
      <c r="AA144" s="16">
        <v>8.2863799274705098E-16</v>
      </c>
      <c r="AB144" s="16">
        <v>2.43489389481887E-16</v>
      </c>
      <c r="AC144" s="16">
        <v>2.1832026267459301E-16</v>
      </c>
      <c r="AD144" s="16">
        <v>-2.0153666236631199E-15</v>
      </c>
      <c r="AE144">
        <v>0.102641815730435</v>
      </c>
      <c r="AF144">
        <v>-1.1318872526133299</v>
      </c>
      <c r="AH144">
        <f t="shared" si="2"/>
        <v>-8.1085074648709954E-2</v>
      </c>
    </row>
    <row r="145" spans="1:34">
      <c r="A145" s="1">
        <v>46022</v>
      </c>
      <c r="B145">
        <v>1.56013425446456E-2</v>
      </c>
      <c r="C145" s="16">
        <v>8.7927459041369303E-12</v>
      </c>
      <c r="D145">
        <v>0.33771473867958102</v>
      </c>
      <c r="E145">
        <v>2.8814769936825701E-2</v>
      </c>
      <c r="F145">
        <v>-1.2640636537124501</v>
      </c>
      <c r="G145">
        <v>-0.208968930471229</v>
      </c>
      <c r="H145">
        <v>-1.13404025499964E-4</v>
      </c>
      <c r="I145" s="16">
        <v>4.5671608310248002E-15</v>
      </c>
      <c r="J145" s="16">
        <v>3.16042263203419E-15</v>
      </c>
      <c r="K145" s="16">
        <v>5.4973639673166002E-16</v>
      </c>
      <c r="L145">
        <v>-0.10092675779580899</v>
      </c>
      <c r="M145">
        <v>0</v>
      </c>
      <c r="N145">
        <v>0</v>
      </c>
      <c r="O145" s="16">
        <v>4.1162282554115701E-14</v>
      </c>
      <c r="P145">
        <v>0</v>
      </c>
      <c r="Q145">
        <v>-1.6355590645500798E-2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s="16">
        <v>-2.0732164323308099E-15</v>
      </c>
      <c r="Z145" s="16">
        <v>1.9826159270657102E-15</v>
      </c>
      <c r="AA145" s="16">
        <v>8.2139450575049505E-16</v>
      </c>
      <c r="AB145" s="16">
        <v>2.2971716272483101E-16</v>
      </c>
      <c r="AC145" s="16">
        <v>2.1211744513879601E-16</v>
      </c>
      <c r="AD145" s="16">
        <v>-2.0304874301033302E-15</v>
      </c>
      <c r="AE145">
        <v>0.10140172102555201</v>
      </c>
      <c r="AF145">
        <v>-1.1068957644550499</v>
      </c>
      <c r="AH145">
        <f t="shared" si="2"/>
        <v>-5.6093586490429947E-2</v>
      </c>
    </row>
    <row r="146" spans="1:34">
      <c r="A146" s="1">
        <v>46112</v>
      </c>
      <c r="B146">
        <v>1.4529457961932E-2</v>
      </c>
      <c r="C146" s="16">
        <v>3.8859423923428101E-12</v>
      </c>
      <c r="D146">
        <v>0.332957584947498</v>
      </c>
      <c r="E146">
        <v>2.4340502888363001E-2</v>
      </c>
      <c r="F146">
        <v>-1.2384589543949001</v>
      </c>
      <c r="G146">
        <v>-0.20067109568687899</v>
      </c>
      <c r="H146">
        <v>-1.0700143319437799E-4</v>
      </c>
      <c r="I146" s="16">
        <v>4.75120508160138E-15</v>
      </c>
      <c r="J146" s="16">
        <v>3.1757088504106E-15</v>
      </c>
      <c r="K146" s="16">
        <v>6.1149355242480396E-16</v>
      </c>
      <c r="L146">
        <v>-9.9524239841892403E-2</v>
      </c>
      <c r="M146">
        <v>0</v>
      </c>
      <c r="N146">
        <v>0</v>
      </c>
      <c r="O146" s="16">
        <v>4.0719857647379702E-14</v>
      </c>
      <c r="P146">
        <v>0</v>
      </c>
      <c r="Q146">
        <v>-1.45203338539512E-2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s="16">
        <v>-1.9662676114044899E-15</v>
      </c>
      <c r="Z146" s="16">
        <v>1.95873035302843E-15</v>
      </c>
      <c r="AA146" s="16">
        <v>8.1357576209597303E-16</v>
      </c>
      <c r="AB146" s="16">
        <v>2.16464043457427E-16</v>
      </c>
      <c r="AC146" s="16">
        <v>2.0559397553299099E-16</v>
      </c>
      <c r="AD146" s="16">
        <v>-2.0417333653436601E-15</v>
      </c>
      <c r="AE146">
        <v>0.10017968343519899</v>
      </c>
      <c r="AF146">
        <v>-1.0812743959739</v>
      </c>
      <c r="AH146">
        <f t="shared" si="2"/>
        <v>-3.0472218009280017E-2</v>
      </c>
    </row>
    <row r="147" spans="1:34">
      <c r="A147" s="1">
        <v>46203</v>
      </c>
      <c r="B147">
        <v>1.3527702080915501E-2</v>
      </c>
      <c r="C147" s="16">
        <v>1.71757703032759E-12</v>
      </c>
      <c r="D147">
        <v>0.32826744194677598</v>
      </c>
      <c r="E147">
        <v>2.0560985985913501E-2</v>
      </c>
      <c r="F147">
        <v>-1.21337290034115</v>
      </c>
      <c r="G147">
        <v>-0.19251303899884201</v>
      </c>
      <c r="H147">
        <v>-1.00096123592925E-4</v>
      </c>
      <c r="I147" s="16">
        <v>4.91315712120376E-15</v>
      </c>
      <c r="J147" s="16">
        <v>3.18714360643455E-15</v>
      </c>
      <c r="K147" s="16">
        <v>6.7252763609064796E-16</v>
      </c>
      <c r="L147">
        <v>-9.77199447437338E-2</v>
      </c>
      <c r="M147">
        <v>0</v>
      </c>
      <c r="N147">
        <v>0</v>
      </c>
      <c r="O147" s="16">
        <v>4.02816646884367E-14</v>
      </c>
      <c r="P147">
        <v>0</v>
      </c>
      <c r="Q147">
        <v>-1.2855866390976601E-2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s="16">
        <v>-1.86789859847009E-15</v>
      </c>
      <c r="Z147" s="16">
        <v>1.9352905978855098E-15</v>
      </c>
      <c r="AA147" s="16">
        <v>8.0528541574613497E-16</v>
      </c>
      <c r="AB147" s="16">
        <v>2.03799096328954E-16</v>
      </c>
      <c r="AC147" s="16">
        <v>1.9887712283409E-16</v>
      </c>
      <c r="AD147" s="16">
        <v>-2.0493508041485299E-15</v>
      </c>
      <c r="AE147">
        <v>9.8975430725295896E-2</v>
      </c>
      <c r="AF147">
        <v>-1.0552302858576399</v>
      </c>
      <c r="AH147">
        <f t="shared" si="2"/>
        <v>-4.4281078930199502E-3</v>
      </c>
    </row>
    <row r="148" spans="1:34">
      <c r="A148" s="1">
        <v>46295</v>
      </c>
      <c r="B148">
        <v>1.25916656829384E-2</v>
      </c>
      <c r="C148" s="16">
        <v>7.5935092626781304E-13</v>
      </c>
      <c r="D148">
        <v>0.323643365743634</v>
      </c>
      <c r="E148">
        <v>1.7368340607089101E-2</v>
      </c>
      <c r="F148">
        <v>-1.18879498594416</v>
      </c>
      <c r="G148">
        <v>-0.184504810243276</v>
      </c>
      <c r="H148" s="16">
        <v>-9.2899647580113197E-5</v>
      </c>
      <c r="I148" s="16">
        <v>5.0539916838220899E-15</v>
      </c>
      <c r="J148" s="16">
        <v>3.1947768960529999E-15</v>
      </c>
      <c r="K148" s="16">
        <v>7.3244438404769E-16</v>
      </c>
      <c r="L148">
        <v>-9.5585645797584301E-2</v>
      </c>
      <c r="M148">
        <v>0</v>
      </c>
      <c r="N148">
        <v>0</v>
      </c>
      <c r="O148" s="16">
        <v>3.9847858979938203E-14</v>
      </c>
      <c r="P148">
        <v>0</v>
      </c>
      <c r="Q148">
        <v>-1.13548149992415E-2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s="16">
        <v>-1.7776536424603299E-15</v>
      </c>
      <c r="Z148" s="16">
        <v>1.9122928790116401E-15</v>
      </c>
      <c r="AA148" s="16">
        <v>7.9661664219669396E-16</v>
      </c>
      <c r="AB148" s="16">
        <v>1.9177196353986E-16</v>
      </c>
      <c r="AC148" s="16">
        <v>1.92075796880499E-16</v>
      </c>
      <c r="AD148" s="16">
        <v>-2.0535924634522899E-15</v>
      </c>
      <c r="AE148">
        <v>9.7788694947302607E-2</v>
      </c>
      <c r="AF148">
        <v>-1.0289410896500799</v>
      </c>
      <c r="AH148">
        <f t="shared" si="2"/>
        <v>2.1861088314540034E-2</v>
      </c>
    </row>
    <row r="149" spans="1:34">
      <c r="A149" s="1">
        <v>46387</v>
      </c>
      <c r="B149">
        <v>1.1717262337074499E-2</v>
      </c>
      <c r="C149" s="16">
        <v>3.35895734057428E-13</v>
      </c>
      <c r="D149">
        <v>0.31908442570083101</v>
      </c>
      <c r="E149">
        <v>1.46714391834382E-2</v>
      </c>
      <c r="F149">
        <v>-1.164714918397</v>
      </c>
      <c r="G149">
        <v>-0.176655618804378</v>
      </c>
      <c r="H149" s="16">
        <v>-8.5587674188623202E-5</v>
      </c>
      <c r="I149" s="16">
        <v>5.1747836630081098E-15</v>
      </c>
      <c r="J149" s="16">
        <v>3.1986889262285898E-15</v>
      </c>
      <c r="K149" s="16">
        <v>7.9090713599284504E-16</v>
      </c>
      <c r="L149">
        <v>-9.3186103779541105E-2</v>
      </c>
      <c r="M149">
        <v>0</v>
      </c>
      <c r="N149">
        <v>0</v>
      </c>
      <c r="O149" s="16">
        <v>3.9418560491794497E-14</v>
      </c>
      <c r="P149">
        <v>0</v>
      </c>
      <c r="Q149">
        <v>-1.0008610169959501E-2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16">
        <v>-1.69504602752712E-15</v>
      </c>
      <c r="Z149" s="16">
        <v>1.8897288875991502E-15</v>
      </c>
      <c r="AA149" s="16">
        <v>7.8765248869698799E-16</v>
      </c>
      <c r="AB149" s="16">
        <v>1.8041531299705599E-16</v>
      </c>
      <c r="AC149" s="16">
        <v>1.8528184788762799E-16</v>
      </c>
      <c r="AD149" s="16">
        <v>-2.0547131533294999E-15</v>
      </c>
      <c r="AE149">
        <v>9.6619212365614895E-2</v>
      </c>
      <c r="AF149">
        <v>-1.0025584992377301</v>
      </c>
      <c r="AH149">
        <f t="shared" si="2"/>
        <v>4.8243678726889838E-2</v>
      </c>
    </row>
    <row r="150" spans="1:34">
      <c r="A150" s="1">
        <v>46477</v>
      </c>
      <c r="B150">
        <v>1.0900690974073301E-2</v>
      </c>
      <c r="C150" s="16">
        <v>1.4876041821882401E-13</v>
      </c>
      <c r="D150">
        <v>0.31458970429036698</v>
      </c>
      <c r="E150">
        <v>1.2393304149359E-2</v>
      </c>
      <c r="F150">
        <v>-1.1411226133824199</v>
      </c>
      <c r="G150">
        <v>-0.168973715418168</v>
      </c>
      <c r="H150" s="16">
        <v>-7.8303977040365997E-5</v>
      </c>
      <c r="I150" s="16">
        <v>5.2766792346606602E-15</v>
      </c>
      <c r="J150" s="16">
        <v>3.1989865074653499E-15</v>
      </c>
      <c r="K150" s="16">
        <v>8.4763410768519504E-16</v>
      </c>
      <c r="L150">
        <v>-9.0579295587595601E-2</v>
      </c>
      <c r="M150">
        <v>0</v>
      </c>
      <c r="N150">
        <v>0</v>
      </c>
      <c r="O150" s="16">
        <v>3.8993857944640202E-14</v>
      </c>
      <c r="P150">
        <v>0</v>
      </c>
      <c r="Q150">
        <v>-8.8078511897217993E-3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s="16">
        <v>-1.6195709786958201E-15</v>
      </c>
      <c r="Z150" s="16">
        <v>1.8675868218528199E-15</v>
      </c>
      <c r="AA150" s="16">
        <v>7.7846634624820601E-16</v>
      </c>
      <c r="AB150" s="16">
        <v>1.6974716807465001E-16</v>
      </c>
      <c r="AC150" s="16">
        <v>1.7857146458404399E-16</v>
      </c>
      <c r="AD150" s="16">
        <v>-2.0529661523236799E-15</v>
      </c>
      <c r="AE150">
        <v>9.5466723386350497E-2</v>
      </c>
      <c r="AF150">
        <v>-0.97621135675461401</v>
      </c>
      <c r="AH150">
        <f t="shared" si="2"/>
        <v>7.4590821210005931E-2</v>
      </c>
    </row>
    <row r="151" spans="1:34">
      <c r="A151" s="1">
        <v>46568</v>
      </c>
      <c r="B151">
        <v>1.0138404233152E-2</v>
      </c>
      <c r="C151" s="16">
        <v>6.6056928295283797E-14</v>
      </c>
      <c r="D151">
        <v>0.31015829690882502</v>
      </c>
      <c r="E151">
        <v>1.04689107740637E-2</v>
      </c>
      <c r="F151">
        <v>-1.1180081908497399</v>
      </c>
      <c r="G151">
        <v>-0.161466316746328</v>
      </c>
      <c r="H151" s="16">
        <v>-7.1164181940844306E-5</v>
      </c>
      <c r="I151" s="16">
        <v>5.3608703291739299E-15</v>
      </c>
      <c r="J151" s="16">
        <v>3.19579927629917E-15</v>
      </c>
      <c r="K151" s="16">
        <v>9.0239499530498501E-16</v>
      </c>
      <c r="L151">
        <v>-8.7816712098602395E-2</v>
      </c>
      <c r="M151">
        <v>0</v>
      </c>
      <c r="N151">
        <v>0</v>
      </c>
      <c r="O151" s="16">
        <v>3.8573812654797599E-14</v>
      </c>
      <c r="P151">
        <v>0</v>
      </c>
      <c r="Q151">
        <v>-7.7426154726848899E-3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s="16">
        <v>-1.5507165374400999E-15</v>
      </c>
      <c r="Z151" s="16">
        <v>1.84585228280975E-15</v>
      </c>
      <c r="AA151" s="16">
        <v>7.6912250920105903E-16</v>
      </c>
      <c r="AB151" s="16">
        <v>1.59773092529777E-16</v>
      </c>
      <c r="AC151" s="16">
        <v>1.7200661949058701E-16</v>
      </c>
      <c r="AD151" s="16">
        <v>-2.0486001709351699E-15</v>
      </c>
      <c r="AE151">
        <v>9.4330972487485801E-2</v>
      </c>
      <c r="AF151">
        <v>-0.95000841494567101</v>
      </c>
      <c r="AH151">
        <f t="shared" si="2"/>
        <v>0.10079376301894893</v>
      </c>
    </row>
    <row r="152" spans="1:34">
      <c r="A152" s="1">
        <v>46660</v>
      </c>
      <c r="B152">
        <v>9.4270817429206594E-3</v>
      </c>
      <c r="C152" s="16">
        <v>2.9502821054894102E-14</v>
      </c>
      <c r="D152">
        <v>0.30578931169531298</v>
      </c>
      <c r="E152">
        <v>8.8433311628982204E-3</v>
      </c>
      <c r="F152">
        <v>-1.09536197087721</v>
      </c>
      <c r="G152">
        <v>-0.15413956565523201</v>
      </c>
      <c r="H152" s="16">
        <v>-6.4259259762643994E-5</v>
      </c>
      <c r="I152" s="16">
        <v>5.4285723681265399E-15</v>
      </c>
      <c r="J152" s="16">
        <v>3.1892758959437801E-15</v>
      </c>
      <c r="K152" s="16">
        <v>9.5500712811357703E-16</v>
      </c>
      <c r="L152">
        <v>-8.4943707140701402E-2</v>
      </c>
      <c r="M152">
        <v>0</v>
      </c>
      <c r="N152">
        <v>0</v>
      </c>
      <c r="O152" s="16">
        <v>3.8158462117858701E-14</v>
      </c>
      <c r="P152">
        <v>0</v>
      </c>
      <c r="Q152">
        <v>-6.80271770527163E-3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s="16">
        <v>-1.48797259037698E-15</v>
      </c>
      <c r="Z152" s="16">
        <v>1.8245090428820299E-15</v>
      </c>
      <c r="AA152" s="16">
        <v>7.5967679372833298E-16</v>
      </c>
      <c r="AB152" s="16">
        <v>1.50488213080448E-16</v>
      </c>
      <c r="AC152" s="16">
        <v>1.65636520223011E-16</v>
      </c>
      <c r="AD152" s="16">
        <v>-2.04185686063543E-15</v>
      </c>
      <c r="AE152">
        <v>9.3211708150311101E-2</v>
      </c>
      <c r="AF152">
        <v>-0.92404078788666699</v>
      </c>
      <c r="AH152">
        <f t="shared" si="2"/>
        <v>0.12676139007795295</v>
      </c>
    </row>
    <row r="153" spans="1:34">
      <c r="A153" s="1">
        <v>46752</v>
      </c>
      <c r="B153">
        <v>8.7636075966646201E-3</v>
      </c>
      <c r="C153" s="16">
        <v>1.3342599203509199E-14</v>
      </c>
      <c r="D153">
        <v>0.30148186935195997</v>
      </c>
      <c r="E153">
        <v>7.4701664523144197E-3</v>
      </c>
      <c r="F153">
        <v>-1.0731744696182199</v>
      </c>
      <c r="G153">
        <v>-0.14699852090024301</v>
      </c>
      <c r="H153" s="16">
        <v>-5.7658756023517901E-5</v>
      </c>
      <c r="I153" s="16">
        <v>5.4810051254414304E-15</v>
      </c>
      <c r="J153" s="16">
        <v>3.1795803484115302E-15</v>
      </c>
      <c r="K153" s="16">
        <v>1.0053313484343699E-15</v>
      </c>
      <c r="L153">
        <v>-8.1999882089052401E-2</v>
      </c>
      <c r="M153">
        <v>0</v>
      </c>
      <c r="N153">
        <v>0</v>
      </c>
      <c r="O153" s="16">
        <v>3.7747823317442302E-14</v>
      </c>
      <c r="P153">
        <v>0</v>
      </c>
      <c r="Q153">
        <v>-5.97792410120691E-3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s="16">
        <v>-1.4308382340973001E-15</v>
      </c>
      <c r="Z153" s="16">
        <v>1.8035396976726798E-15</v>
      </c>
      <c r="AA153" s="16">
        <v>7.5017719129257404E-16</v>
      </c>
      <c r="AB153" s="16">
        <v>1.4187906948065699E-16</v>
      </c>
      <c r="AC153" s="16">
        <v>1.5949903457257399E-16</v>
      </c>
      <c r="AD153" s="16">
        <v>-2.0329688218482599E-15</v>
      </c>
      <c r="AE153">
        <v>9.2108682792179097E-2</v>
      </c>
      <c r="AF153">
        <v>-0.89838412927157796</v>
      </c>
      <c r="AH153">
        <f t="shared" si="2"/>
        <v>0.15241804869304199</v>
      </c>
    </row>
    <row r="154" spans="1:34">
      <c r="A154" s="1">
        <v>46843</v>
      </c>
      <c r="B154">
        <v>8.1450513728644203E-3</v>
      </c>
      <c r="C154" s="16">
        <v>6.1946993314847802E-15</v>
      </c>
      <c r="D154">
        <v>0.29723510296696098</v>
      </c>
      <c r="E154">
        <v>6.3102224486855703E-3</v>
      </c>
      <c r="F154">
        <v>-1.0514363953296799</v>
      </c>
      <c r="G154">
        <v>-0.140047170637706</v>
      </c>
      <c r="H154" s="16">
        <v>-5.1413754538363902E-5</v>
      </c>
      <c r="I154" s="16">
        <v>5.5193765325893302E-15</v>
      </c>
      <c r="J154" s="16">
        <v>3.1668884022308899E-15</v>
      </c>
      <c r="K154" s="16">
        <v>1.05326776498557E-15</v>
      </c>
      <c r="L154">
        <v>-7.9019492957772205E-2</v>
      </c>
      <c r="M154">
        <v>0</v>
      </c>
      <c r="N154">
        <v>0</v>
      </c>
      <c r="O154" s="16">
        <v>3.73418957534551E-14</v>
      </c>
      <c r="P154">
        <v>0</v>
      </c>
      <c r="Q154">
        <v>-5.2581267923212703E-3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s="16">
        <v>-1.3788276553347099E-15</v>
      </c>
      <c r="Z154" s="16">
        <v>1.78292621176435E-15</v>
      </c>
      <c r="AA154" s="16">
        <v>7.4066453750769402E-16</v>
      </c>
      <c r="AB154" s="16">
        <v>1.3392528784884299E-16</v>
      </c>
      <c r="AC154" s="16">
        <v>1.5362206468126301E-16</v>
      </c>
      <c r="AD154" s="16">
        <v>-2.0221580624018101E-15</v>
      </c>
      <c r="AE154">
        <v>9.1021652700514794E-2</v>
      </c>
      <c r="AF154">
        <v>-0.87310056998294805</v>
      </c>
      <c r="AH154">
        <f t="shared" si="2"/>
        <v>0.17770160798167189</v>
      </c>
    </row>
    <row r="155" spans="1:34">
      <c r="A155" s="1">
        <v>46934</v>
      </c>
      <c r="B155">
        <v>7.5686521344186996E-3</v>
      </c>
      <c r="C155" s="16">
        <v>3.0295205867939102E-15</v>
      </c>
      <c r="D155">
        <v>0.29304815784009502</v>
      </c>
      <c r="E155">
        <v>5.3303909097709998E-3</v>
      </c>
      <c r="F155">
        <v>-1.0301386444807601</v>
      </c>
      <c r="G155">
        <v>-0.13328846486327001</v>
      </c>
      <c r="H155" s="16">
        <v>-4.5559577381014997E-5</v>
      </c>
      <c r="I155" s="16">
        <v>5.5448692195882397E-15</v>
      </c>
      <c r="J155" s="16">
        <v>3.1513843156483801E-15</v>
      </c>
      <c r="K155" s="16">
        <v>1.0987514968425601E-15</v>
      </c>
      <c r="L155">
        <v>-7.60318689911339E-2</v>
      </c>
      <c r="M155">
        <v>0</v>
      </c>
      <c r="N155">
        <v>0</v>
      </c>
      <c r="O155" s="16">
        <v>3.69406641904884E-14</v>
      </c>
      <c r="P155">
        <v>0</v>
      </c>
      <c r="Q155">
        <v>-4.6334830777002897E-3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s="16">
        <v>-1.33147469907426E-15</v>
      </c>
      <c r="Z155" s="16">
        <v>1.76265036908614E-15</v>
      </c>
      <c r="AA155" s="16">
        <v>7.3117318054768101E-16</v>
      </c>
      <c r="AB155" s="16">
        <v>1.26601077714651E-16</v>
      </c>
      <c r="AC155" s="16">
        <v>1.4802485202887001E-16</v>
      </c>
      <c r="AD155" s="16">
        <v>-2.0096348575825501E-15</v>
      </c>
      <c r="AE155">
        <v>8.9950377968073106E-2</v>
      </c>
      <c r="AF155">
        <v>-0.84824044213784999</v>
      </c>
      <c r="AH155">
        <f t="shared" si="2"/>
        <v>0.20256173582676995</v>
      </c>
    </row>
    <row r="156" spans="1:34">
      <c r="A156" s="1">
        <v>47026</v>
      </c>
      <c r="B156">
        <v>7.0318049148530197E-3</v>
      </c>
      <c r="C156" s="16">
        <v>1.6244470168331399E-15</v>
      </c>
      <c r="D156">
        <v>0.28892019131071001</v>
      </c>
      <c r="E156">
        <v>4.5027045372839298E-3</v>
      </c>
      <c r="F156">
        <v>-1.00927229794049</v>
      </c>
      <c r="G156">
        <v>-0.12672436250267199</v>
      </c>
      <c r="H156" s="16">
        <v>-4.0118227277819399E-5</v>
      </c>
      <c r="I156" s="16">
        <v>5.5586295661594096E-15</v>
      </c>
      <c r="J156" s="16">
        <v>3.13325781528803E-15</v>
      </c>
      <c r="K156" s="16">
        <v>1.14174850042038E-15</v>
      </c>
      <c r="L156">
        <v>-7.3061833662105793E-2</v>
      </c>
      <c r="M156">
        <v>0</v>
      </c>
      <c r="N156">
        <v>0</v>
      </c>
      <c r="O156" s="16">
        <v>3.6544101132001902E-14</v>
      </c>
      <c r="P156">
        <v>0</v>
      </c>
      <c r="Q156">
        <v>-4.0945239311755803E-3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s="16">
        <v>-1.28833628852365E-15</v>
      </c>
      <c r="Z156" s="16">
        <v>1.74269413818094E-15</v>
      </c>
      <c r="AA156" s="16">
        <v>7.2173163652722199E-16</v>
      </c>
      <c r="AB156" s="16">
        <v>1.19876556919256E-16</v>
      </c>
      <c r="AC156" s="16">
        <v>1.4271920032191099E-16</v>
      </c>
      <c r="AD156" s="16">
        <v>-1.9955969637616301E-15</v>
      </c>
      <c r="AE156">
        <v>8.8894622429382994E-2</v>
      </c>
      <c r="AF156">
        <v>-0.82384381307146104</v>
      </c>
      <c r="AH156">
        <f t="shared" si="2"/>
        <v>0.2269583648931589</v>
      </c>
    </row>
    <row r="157" spans="1:34">
      <c r="A157" s="1">
        <v>47118</v>
      </c>
      <c r="B157">
        <v>6.5320492671959501E-3</v>
      </c>
      <c r="C157" s="16">
        <v>9.9729175193249895E-16</v>
      </c>
      <c r="D157">
        <v>0.284850372588134</v>
      </c>
      <c r="E157">
        <v>3.8035387072477798E-3</v>
      </c>
      <c r="F157">
        <v>-0.98882861724261195</v>
      </c>
      <c r="G157">
        <v>-0.120355889459253</v>
      </c>
      <c r="H157" s="16">
        <v>-3.5100581597658501E-5</v>
      </c>
      <c r="I157" s="16">
        <v>5.56175902856699E-15</v>
      </c>
      <c r="J157" s="16">
        <v>3.1127013740645798E-15</v>
      </c>
      <c r="K157" s="16">
        <v>1.1822515504857799E-15</v>
      </c>
      <c r="L157">
        <v>-7.013012067787E-2</v>
      </c>
      <c r="M157">
        <v>0</v>
      </c>
      <c r="N157">
        <v>0</v>
      </c>
      <c r="O157" s="16">
        <v>3.6152169029845199E-14</v>
      </c>
      <c r="P157">
        <v>0</v>
      </c>
      <c r="Q157">
        <v>-3.6322358338664699E-3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s="16">
        <v>-1.2489948507217E-15</v>
      </c>
      <c r="Z157" s="16">
        <v>1.72303996226666E-15</v>
      </c>
      <c r="AA157" s="16">
        <v>7.1236322210882302E-16</v>
      </c>
      <c r="AB157" s="16">
        <v>1.13718911290804E-16</v>
      </c>
      <c r="AC157" s="16">
        <v>1.3771060784085601E-16</v>
      </c>
      <c r="AD157" s="16">
        <v>-1.9802291393214199E-15</v>
      </c>
      <c r="AE157">
        <v>8.7854153598403595E-2</v>
      </c>
      <c r="AF157">
        <v>-0.79994184963418002</v>
      </c>
      <c r="AH157">
        <f t="shared" si="2"/>
        <v>0.25086032833043992</v>
      </c>
    </row>
    <row r="158" spans="1:34">
      <c r="A158" s="1">
        <v>47208</v>
      </c>
      <c r="B158">
        <v>6.0670595115931304E-3</v>
      </c>
      <c r="C158" s="16">
        <v>7.1402273996413997E-16</v>
      </c>
      <c r="D158">
        <v>0.28083788258446701</v>
      </c>
      <c r="E158">
        <v>3.2129371531575898E-3</v>
      </c>
      <c r="F158">
        <v>-0.968799040926003</v>
      </c>
      <c r="G158">
        <v>-0.114183204450843</v>
      </c>
      <c r="H158" s="16">
        <v>-3.0508349415727299E-5</v>
      </c>
      <c r="I158" s="16">
        <v>5.5553075057474997E-15</v>
      </c>
      <c r="J158" s="16">
        <v>3.0899077991854599E-15</v>
      </c>
      <c r="K158" s="16">
        <v>1.22027642799081E-15</v>
      </c>
      <c r="L158">
        <v>-6.7253779082914703E-2</v>
      </c>
      <c r="M158">
        <v>0</v>
      </c>
      <c r="N158">
        <v>0</v>
      </c>
      <c r="O158" s="16">
        <v>3.5764822241612198E-14</v>
      </c>
      <c r="P158">
        <v>0</v>
      </c>
      <c r="Q158">
        <v>-3.23811966198398E-3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s="16">
        <v>-1.2130598904439899E-15</v>
      </c>
      <c r="Z158" s="16">
        <v>1.7036709834514699E-15</v>
      </c>
      <c r="AA158" s="16">
        <v>7.03086657018803E-16</v>
      </c>
      <c r="AB158" s="16">
        <v>1.08093398055994E-16</v>
      </c>
      <c r="AC158" s="16">
        <v>1.3299930447330599E-16</v>
      </c>
      <c r="AD158" s="16">
        <v>-1.96370292903886E-15</v>
      </c>
      <c r="AE158">
        <v>8.6828742607310896E-2</v>
      </c>
      <c r="AF158">
        <v>-0.77655803061459305</v>
      </c>
      <c r="AH158">
        <f t="shared" si="2"/>
        <v>0.27424414735002689</v>
      </c>
    </row>
    <row r="159" spans="1:34">
      <c r="A159" s="1">
        <v>47299</v>
      </c>
      <c r="B159">
        <v>5.6346363715414297E-3</v>
      </c>
      <c r="C159" s="16">
        <v>5.8284097853364301E-16</v>
      </c>
      <c r="D159">
        <v>0.27688191374973198</v>
      </c>
      <c r="E159">
        <v>2.7140423549439599E-3</v>
      </c>
      <c r="F159">
        <v>-0.94917518094934195</v>
      </c>
      <c r="G159">
        <v>-0.10820566994832199</v>
      </c>
      <c r="H159" s="16">
        <v>-2.6335804813272999E-5</v>
      </c>
      <c r="I159" s="16">
        <v>5.5402685118914998E-15</v>
      </c>
      <c r="J159" s="16">
        <v>3.0650681308655901E-15</v>
      </c>
      <c r="K159" s="16">
        <v>1.25585835213631E-15</v>
      </c>
      <c r="L159">
        <v>-6.4446562854390904E-2</v>
      </c>
      <c r="M159">
        <v>0</v>
      </c>
      <c r="N159">
        <v>0</v>
      </c>
      <c r="O159" s="16">
        <v>3.5382008750439701E-14</v>
      </c>
      <c r="P159">
        <v>0</v>
      </c>
      <c r="Q159">
        <v>-2.9042300265192198E-3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s="16">
        <v>-1.1801688434045E-15</v>
      </c>
      <c r="Z159" s="16">
        <v>1.6845712098545599E-15</v>
      </c>
      <c r="AA159" s="16">
        <v>6.9391663121913104E-16</v>
      </c>
      <c r="AB159" s="16">
        <v>1.02964203362997E-16</v>
      </c>
      <c r="AC159" s="16">
        <v>1.2858119163759699E-16</v>
      </c>
      <c r="AD159" s="16">
        <v>-1.94617667098063E-15</v>
      </c>
      <c r="AE159">
        <v>8.5818164146432702E-2</v>
      </c>
      <c r="AF159">
        <v>-0.75370922296069998</v>
      </c>
      <c r="AH159">
        <f t="shared" si="2"/>
        <v>0.29709295500391997</v>
      </c>
    </row>
    <row r="160" spans="1:34">
      <c r="A160" s="1">
        <v>47391</v>
      </c>
      <c r="B160">
        <v>5.2326997363110203E-3</v>
      </c>
      <c r="C160" s="16">
        <v>5.1899121639780399E-16</v>
      </c>
      <c r="D160">
        <v>0.27298166990935102</v>
      </c>
      <c r="E160">
        <v>2.29261437535114E-3</v>
      </c>
      <c r="F160">
        <v>-0.92994881917831096</v>
      </c>
      <c r="G160">
        <v>-0.102421925960395</v>
      </c>
      <c r="H160" s="16">
        <v>-2.2571310724895701E-5</v>
      </c>
      <c r="I160" s="16">
        <v>5.5175759304332802E-15</v>
      </c>
      <c r="J160" s="16">
        <v>3.0383698445033798E-15</v>
      </c>
      <c r="K160" s="16">
        <v>1.2890486812157399E-15</v>
      </c>
      <c r="L160">
        <v>-6.1719301515883999E-2</v>
      </c>
      <c r="M160">
        <v>0</v>
      </c>
      <c r="N160">
        <v>0</v>
      </c>
      <c r="O160" s="16">
        <v>3.5003671663291703E-14</v>
      </c>
      <c r="P160">
        <v>0</v>
      </c>
      <c r="Q160">
        <v>-2.6231981356666001E-3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s="16">
        <v>-1.14998732788522E-15</v>
      </c>
      <c r="Z160" s="16">
        <v>1.6657256337299E-15</v>
      </c>
      <c r="AA160" s="16">
        <v>6.8486433322053101E-16</v>
      </c>
      <c r="AB160" s="16">
        <v>9.8295165186848297E-17</v>
      </c>
      <c r="AC160" s="16">
        <v>1.2444868567591E-16</v>
      </c>
      <c r="AD160" s="16">
        <v>-1.9277956881638299E-15</v>
      </c>
      <c r="AE160">
        <v>8.4822196405285696E-2</v>
      </c>
      <c r="AF160">
        <v>-0.73140663567464903</v>
      </c>
      <c r="AH160">
        <f t="shared" si="2"/>
        <v>0.31939554228997091</v>
      </c>
    </row>
    <row r="161" spans="1:34">
      <c r="A161" s="1">
        <v>47483</v>
      </c>
      <c r="B161">
        <v>4.8592823291433397E-3</v>
      </c>
      <c r="C161" s="16">
        <v>4.8502078561588501E-16</v>
      </c>
      <c r="D161">
        <v>0.26913636610390501</v>
      </c>
      <c r="E161">
        <v>1.93662440989225E-3</v>
      </c>
      <c r="F161">
        <v>-0.911111903943988</v>
      </c>
      <c r="G161">
        <v>-9.6829964795894799E-2</v>
      </c>
      <c r="H161" s="16">
        <v>-1.91986483421744E-5</v>
      </c>
      <c r="I161" s="16">
        <v>5.4881021353712701E-15</v>
      </c>
      <c r="J161" s="16">
        <v>3.0099953431599201E-15</v>
      </c>
      <c r="K161" s="16">
        <v>1.3199118961673199E-15</v>
      </c>
      <c r="L161">
        <v>-5.9080249268822597E-2</v>
      </c>
      <c r="M161">
        <v>0</v>
      </c>
      <c r="N161">
        <v>0</v>
      </c>
      <c r="O161" s="16">
        <v>3.4629750504612E-14</v>
      </c>
      <c r="P161">
        <v>0</v>
      </c>
      <c r="Q161">
        <v>-2.3882409367261999E-3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s="16">
        <v>-1.1222089021282201E-15</v>
      </c>
      <c r="Z161" s="16">
        <v>1.6471203080122401E-15</v>
      </c>
      <c r="AA161" s="16">
        <v>6.7593793746977802E-16</v>
      </c>
      <c r="AB161" s="16">
        <v>9.4050373360073994E-17</v>
      </c>
      <c r="AC161" s="16">
        <v>1.2059146715153399E-16</v>
      </c>
      <c r="AD161" s="16">
        <v>-1.9086926305998102E-15</v>
      </c>
      <c r="AE161">
        <v>8.3840621014699704E-2</v>
      </c>
      <c r="AF161">
        <v>-0.70965666373610303</v>
      </c>
      <c r="AH161">
        <f t="shared" si="2"/>
        <v>0.34114551422851691</v>
      </c>
    </row>
    <row r="162" spans="1:34">
      <c r="A162" s="1">
        <v>47573</v>
      </c>
      <c r="B162">
        <v>4.5125240976265297E-3</v>
      </c>
      <c r="C162" s="16">
        <v>4.6437959879435995E-16</v>
      </c>
      <c r="D162">
        <v>0.26534522843115699</v>
      </c>
      <c r="E162">
        <v>1.63591144909201E-3</v>
      </c>
      <c r="F162">
        <v>-0.89265654667094996</v>
      </c>
      <c r="G162">
        <v>-9.1427205278685905E-2</v>
      </c>
      <c r="H162" s="16">
        <v>-1.6198167401934599E-5</v>
      </c>
      <c r="I162" s="16">
        <v>5.4526572790823901E-15</v>
      </c>
      <c r="J162" s="16">
        <v>2.9801207229228301E-15</v>
      </c>
      <c r="K162" s="16">
        <v>1.3485228721048599E-15</v>
      </c>
      <c r="L162">
        <v>-5.65354109696544E-2</v>
      </c>
      <c r="M162">
        <v>0</v>
      </c>
      <c r="N162">
        <v>0</v>
      </c>
      <c r="O162" s="16">
        <v>3.4260182322600498E-14</v>
      </c>
      <c r="P162">
        <v>0</v>
      </c>
      <c r="Q162">
        <v>-2.19315899471473E-3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s="16">
        <v>-1.0965544233120801E-15</v>
      </c>
      <c r="Z162" s="16">
        <v>1.62874238801941E-15</v>
      </c>
      <c r="AA162" s="16">
        <v>6.6714304993388505E-16</v>
      </c>
      <c r="AB162" s="16">
        <v>9.0194658600435403E-17</v>
      </c>
      <c r="AC162" s="16">
        <v>1.16997139896574E-16</v>
      </c>
      <c r="AD162" s="16">
        <v>-1.8889879367578301E-15</v>
      </c>
      <c r="AE162">
        <v>8.2873222989997997E-2</v>
      </c>
      <c r="AF162">
        <v>-0.68846163311350395</v>
      </c>
      <c r="AH162">
        <f t="shared" si="2"/>
        <v>0.362340544851116</v>
      </c>
    </row>
    <row r="163" spans="1:34">
      <c r="A163" s="1">
        <v>47664</v>
      </c>
      <c r="B163">
        <v>4.1906671747095198E-3</v>
      </c>
      <c r="C163" s="16">
        <v>4.4975388230378796E-16</v>
      </c>
      <c r="D163">
        <v>0.26160749389029198</v>
      </c>
      <c r="E163">
        <v>1.3818922531389E-3</v>
      </c>
      <c r="F163">
        <v>-0.87457501857367004</v>
      </c>
      <c r="G163">
        <v>-8.6210565193269806E-2</v>
      </c>
      <c r="H163" s="16">
        <v>-1.3547772696003099E-5</v>
      </c>
      <c r="I163" s="16">
        <v>5.4119895605513797E-15</v>
      </c>
      <c r="J163" s="16">
        <v>2.9489147908403198E-15</v>
      </c>
      <c r="K163" s="16">
        <v>1.37496443615759E-15</v>
      </c>
      <c r="L163">
        <v>-5.40888439795233E-2</v>
      </c>
      <c r="M163">
        <v>0</v>
      </c>
      <c r="N163">
        <v>0</v>
      </c>
      <c r="O163" s="16">
        <v>3.3894902625341799E-14</v>
      </c>
      <c r="P163">
        <v>0</v>
      </c>
      <c r="Q163">
        <v>-2.0323252821205298E-3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s="16">
        <v>-1.07277109287328E-15</v>
      </c>
      <c r="Z163" s="16">
        <v>1.6105801443696201E-15</v>
      </c>
      <c r="AA163" s="16">
        <v>6.5848311196690696E-16</v>
      </c>
      <c r="AB163" s="16">
        <v>8.6693982265054402E-17</v>
      </c>
      <c r="AC163" s="16">
        <v>1.13651804691431E-16</v>
      </c>
      <c r="AD163" s="16">
        <v>-1.8687903868728202E-15</v>
      </c>
      <c r="AE163">
        <v>8.1919790675225201E-2</v>
      </c>
      <c r="AF163">
        <v>-0.66782045680788504</v>
      </c>
      <c r="AH163">
        <f t="shared" si="2"/>
        <v>0.3829817211567349</v>
      </c>
    </row>
    <row r="164" spans="1:34">
      <c r="A164" s="1">
        <v>47756</v>
      </c>
      <c r="B164">
        <v>3.8920512865583999E-3</v>
      </c>
      <c r="C164" s="16">
        <v>4.3791086315474202E-16</v>
      </c>
      <c r="D164">
        <v>0.25792241022836199</v>
      </c>
      <c r="E164">
        <v>1.1673163607631501E-3</v>
      </c>
      <c r="F164">
        <v>-0.85685974741983895</v>
      </c>
      <c r="G164">
        <v>-8.1176531004674701E-2</v>
      </c>
      <c r="H164" s="16">
        <v>-1.1223761895766501E-5</v>
      </c>
      <c r="I164" s="16">
        <v>5.3667863035850901E-15</v>
      </c>
      <c r="J164" s="16">
        <v>2.9165383133314398E-15</v>
      </c>
      <c r="K164" s="16">
        <v>1.3993252044970301E-15</v>
      </c>
      <c r="L164">
        <v>-5.1742935494779402E-2</v>
      </c>
      <c r="M164">
        <v>0</v>
      </c>
      <c r="N164">
        <v>0</v>
      </c>
      <c r="O164" s="16">
        <v>3.35338461636848E-14</v>
      </c>
      <c r="P164">
        <v>0</v>
      </c>
      <c r="Q164">
        <v>-1.90066678961559E-3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s="16">
        <v>-1.05063126244564E-15</v>
      </c>
      <c r="Z164" s="16">
        <v>1.5926229525156199E-15</v>
      </c>
      <c r="AA164" s="16">
        <v>6.4995976331001604E-16</v>
      </c>
      <c r="AB164" s="16">
        <v>8.3515738206869898E-17</v>
      </c>
      <c r="AC164" s="16">
        <v>1.10540553175845E-16</v>
      </c>
      <c r="AD164" s="16">
        <v>-1.8481977238114201E-15</v>
      </c>
      <c r="AE164">
        <v>8.0980115688381801E-2</v>
      </c>
      <c r="AF164">
        <v>-0.64772921090670998</v>
      </c>
      <c r="AH164">
        <f t="shared" si="2"/>
        <v>0.40307296705790996</v>
      </c>
    </row>
    <row r="165" spans="1:34">
      <c r="A165" s="1">
        <v>47848</v>
      </c>
      <c r="B165">
        <v>3.6151095073079999E-3</v>
      </c>
      <c r="C165" s="16">
        <v>4.2742069171164098E-16</v>
      </c>
      <c r="D165">
        <v>0.25428923578888302</v>
      </c>
      <c r="E165">
        <v>9.8605913956737595E-4</v>
      </c>
      <c r="F165">
        <v>-0.83950331435924097</v>
      </c>
      <c r="G165">
        <v>-7.6321224126450093E-2</v>
      </c>
      <c r="H165" s="16">
        <v>-9.2015293411535607E-6</v>
      </c>
      <c r="I165" s="16">
        <v>5.3176756906099299E-15</v>
      </c>
      <c r="J165" s="16">
        <v>2.88314347210329E-15</v>
      </c>
      <c r="K165" s="16">
        <v>1.4216976872575701E-15</v>
      </c>
      <c r="L165">
        <v>-4.9498655444022002E-2</v>
      </c>
      <c r="M165">
        <v>0</v>
      </c>
      <c r="N165">
        <v>0</v>
      </c>
      <c r="O165" s="16">
        <v>3.3176947577197601E-14</v>
      </c>
      <c r="P165">
        <v>0</v>
      </c>
      <c r="Q165">
        <v>-1.79364062196504E-3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s="16">
        <v>-1.0299310648637599E-15</v>
      </c>
      <c r="Z165" s="16">
        <v>1.5748612636702601E-15</v>
      </c>
      <c r="AA165" s="16">
        <v>6.4157316566876099E-16</v>
      </c>
      <c r="AB165" s="16">
        <v>8.0628977597212798E-17</v>
      </c>
      <c r="AC165" s="16">
        <v>1.07647888046373E-16</v>
      </c>
      <c r="AD165" s="16">
        <v>-1.8272973203517701E-15</v>
      </c>
      <c r="AE165">
        <v>8.0053992867659907E-2</v>
      </c>
      <c r="AF165">
        <v>-0.62818163877757305</v>
      </c>
      <c r="AH165">
        <f t="shared" si="2"/>
        <v>0.4226205391870469</v>
      </c>
    </row>
    <row r="166" spans="1:34">
      <c r="A166" s="1">
        <v>47938</v>
      </c>
      <c r="B166">
        <v>3.35836428111524E-3</v>
      </c>
      <c r="C166" s="16">
        <v>4.1764982950572098E-16</v>
      </c>
      <c r="D166">
        <v>0.250707239362576</v>
      </c>
      <c r="E166">
        <v>8.3294697085233298E-4</v>
      </c>
      <c r="F166">
        <v>-0.82249845081686801</v>
      </c>
      <c r="G166">
        <v>-7.1640463209060798E-2</v>
      </c>
      <c r="H166" s="16">
        <v>-7.4561498450751004E-6</v>
      </c>
      <c r="I166" s="16">
        <v>5.26522901364721E-15</v>
      </c>
      <c r="J166" s="16">
        <v>2.8488735044506698E-15</v>
      </c>
      <c r="K166" s="16">
        <v>1.44217664697803E-15</v>
      </c>
      <c r="L166">
        <v>-4.7355785422499998E-2</v>
      </c>
      <c r="M166">
        <v>0</v>
      </c>
      <c r="N166">
        <v>0</v>
      </c>
      <c r="O166" s="16">
        <v>3.2824141918760199E-14</v>
      </c>
      <c r="P166">
        <v>0</v>
      </c>
      <c r="Q166">
        <v>-1.70720601724973E-3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s="16">
        <v>-1.01048892556569E-15</v>
      </c>
      <c r="Z166" s="16">
        <v>1.55728656130443E-15</v>
      </c>
      <c r="AA166" s="16">
        <v>6.3332228875714204E-16</v>
      </c>
      <c r="AB166" s="16">
        <v>7.8004566951323403E-17</v>
      </c>
      <c r="AC166" s="16">
        <v>1.04958075833749E-16</v>
      </c>
      <c r="AD166" s="16">
        <v>-1.8061668746898799E-15</v>
      </c>
      <c r="AE166">
        <v>7.9141220218650193E-2</v>
      </c>
      <c r="AF166">
        <v>-0.60916959078230204</v>
      </c>
      <c r="AH166">
        <f t="shared" si="2"/>
        <v>0.4416325871823179</v>
      </c>
    </row>
    <row r="167" spans="1:34">
      <c r="A167" s="1">
        <v>48029</v>
      </c>
      <c r="B167">
        <v>3.1204236491594898E-3</v>
      </c>
      <c r="C167" s="16">
        <v>4.0831629870107102E-16</v>
      </c>
      <c r="D167">
        <v>0.24717570004019601</v>
      </c>
      <c r="E167">
        <v>7.0360957919442604E-4</v>
      </c>
      <c r="F167">
        <v>-0.80583803544896704</v>
      </c>
      <c r="G167">
        <v>-6.7129822090011199E-2</v>
      </c>
      <c r="H167" s="16">
        <v>-5.9628558500964701E-6</v>
      </c>
      <c r="I167" s="16">
        <v>5.2099633197017697E-15</v>
      </c>
      <c r="J167" s="16">
        <v>2.8138625052202798E-15</v>
      </c>
      <c r="K167" s="16">
        <v>1.4608576940361E-15</v>
      </c>
      <c r="L167">
        <v>-4.5313124438798702E-2</v>
      </c>
      <c r="M167">
        <v>0</v>
      </c>
      <c r="N167">
        <v>0</v>
      </c>
      <c r="O167" s="16">
        <v>3.2475365072470498E-14</v>
      </c>
      <c r="P167">
        <v>0</v>
      </c>
      <c r="Q167">
        <v>-1.6377935208456401E-3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s="16">
        <v>-9.9214400136647004E-16</v>
      </c>
      <c r="Z167" s="16">
        <v>1.53989130684471E-15</v>
      </c>
      <c r="AA167" s="16">
        <v>6.2520516101808499E-16</v>
      </c>
      <c r="AB167" s="16">
        <v>7.5615288888691196E-17</v>
      </c>
      <c r="AC167" s="16">
        <v>1.0245543861680301E-16</v>
      </c>
      <c r="AD167" s="16">
        <v>-1.7848751187343599E-15</v>
      </c>
      <c r="AE167">
        <v>7.8241598862507505E-2</v>
      </c>
      <c r="AF167">
        <v>-0.590683406223387</v>
      </c>
      <c r="AH167">
        <f t="shared" si="2"/>
        <v>0.46011877174123295</v>
      </c>
    </row>
    <row r="168" spans="1:34">
      <c r="A168" s="1">
        <v>48121</v>
      </c>
      <c r="B168">
        <v>2.8999776337095798E-3</v>
      </c>
      <c r="C168" s="16">
        <v>3.9929321385774E-16</v>
      </c>
      <c r="D168">
        <v>0.243693907067453</v>
      </c>
      <c r="E168">
        <v>5.9435529182290197E-4</v>
      </c>
      <c r="F168">
        <v>-0.78951509116074503</v>
      </c>
      <c r="G168">
        <v>-6.2784683189742896E-2</v>
      </c>
      <c r="H168" s="16">
        <v>-4.6974204778375298E-6</v>
      </c>
      <c r="I168" s="16">
        <v>5.1523443428353401E-15</v>
      </c>
      <c r="J168" s="16">
        <v>2.77823536855705E-15</v>
      </c>
      <c r="K168" s="16">
        <v>1.4778361011633901E-15</v>
      </c>
      <c r="L168">
        <v>-4.3368672482303097E-2</v>
      </c>
      <c r="M168">
        <v>0</v>
      </c>
      <c r="N168">
        <v>0</v>
      </c>
      <c r="O168" s="16">
        <v>3.21305540785574E-14</v>
      </c>
      <c r="P168">
        <v>0</v>
      </c>
      <c r="Q168">
        <v>-1.5822723580683901E-3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s="16">
        <v>-9.7475458596780303E-16</v>
      </c>
      <c r="Z168" s="16">
        <v>1.5226688776855E-15</v>
      </c>
      <c r="AA168" s="16">
        <v>6.1721908744385605E-16</v>
      </c>
      <c r="AB168" s="16">
        <v>7.3435894407733503E-17</v>
      </c>
      <c r="AC168" s="16">
        <v>1.0012459095300799E-16</v>
      </c>
      <c r="AD168" s="16">
        <v>-1.7634825262761E-15</v>
      </c>
      <c r="AE168">
        <v>7.7354932985046407E-2</v>
      </c>
      <c r="AF168">
        <v>-0.57271224363328099</v>
      </c>
      <c r="AH168">
        <f t="shared" si="2"/>
        <v>0.47808993433133895</v>
      </c>
    </row>
    <row r="169" spans="1:34">
      <c r="A169" s="1">
        <v>48213</v>
      </c>
      <c r="B169">
        <v>2.6957947434174102E-3</v>
      </c>
      <c r="C169" s="16">
        <v>3.9052202313940402E-16</v>
      </c>
      <c r="D169">
        <v>0.240261159701955</v>
      </c>
      <c r="E169">
        <v>5.0206566732954102E-4</v>
      </c>
      <c r="F169">
        <v>-0.77352278218447801</v>
      </c>
      <c r="G169">
        <v>-5.8600286256345301E-2</v>
      </c>
      <c r="H169" s="16">
        <v>-3.6364581618906598E-6</v>
      </c>
      <c r="I169" s="16">
        <v>5.09278962944402E-15</v>
      </c>
      <c r="J169" s="16">
        <v>2.7421078487009602E-15</v>
      </c>
      <c r="K169" s="16">
        <v>1.49320581838401E-15</v>
      </c>
      <c r="L169">
        <v>-4.1519793092487503E-2</v>
      </c>
      <c r="M169">
        <v>0</v>
      </c>
      <c r="N169">
        <v>0</v>
      </c>
      <c r="O169" s="16">
        <v>3.1789647377956099E-14</v>
      </c>
      <c r="P169">
        <v>0</v>
      </c>
      <c r="Q169">
        <v>-1.53791688042598E-3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s="16">
        <v>-9.5819651471380097E-16</v>
      </c>
      <c r="Z169" s="16">
        <v>1.5056135001614601E-15</v>
      </c>
      <c r="AA169" s="16">
        <v>6.0936083704544903E-16</v>
      </c>
      <c r="AB169" s="16">
        <v>7.1443114679544303E-17</v>
      </c>
      <c r="AC169" s="16">
        <v>9.7950628120358002E-17</v>
      </c>
      <c r="AD169" s="16">
        <v>-1.7420420104152101E-15</v>
      </c>
      <c r="AE169">
        <v>7.6481029786749893E-2</v>
      </c>
      <c r="AF169">
        <v>-0.55524436497241902</v>
      </c>
      <c r="AH169">
        <f t="shared" si="2"/>
        <v>0.49555781299220092</v>
      </c>
    </row>
    <row r="170" spans="1:34">
      <c r="A170" s="1">
        <v>48304</v>
      </c>
      <c r="B170">
        <v>2.5067185739049598E-3</v>
      </c>
      <c r="C170" s="16">
        <v>3.81974223026388E-16</v>
      </c>
      <c r="D170">
        <v>0.23687676707218799</v>
      </c>
      <c r="E170">
        <v>4.2410648610160802E-4</v>
      </c>
      <c r="F170">
        <v>-0.75785441121681396</v>
      </c>
      <c r="G170">
        <v>-5.4571772459914597E-2</v>
      </c>
      <c r="H170" s="16">
        <v>-2.7576536759534102E-6</v>
      </c>
      <c r="I170" s="16">
        <v>5.03167177658876E-15</v>
      </c>
      <c r="J170" s="16">
        <v>2.70558672047514E-15</v>
      </c>
      <c r="K170" s="16">
        <v>1.50705866949392E-15</v>
      </c>
      <c r="L170">
        <v>-3.9763356231449803E-2</v>
      </c>
      <c r="M170">
        <v>0</v>
      </c>
      <c r="N170">
        <v>0</v>
      </c>
      <c r="O170" s="16">
        <v>3.14525849881462E-14</v>
      </c>
      <c r="P170">
        <v>0</v>
      </c>
      <c r="Q170">
        <v>-1.5023728092607E-3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s="16">
        <v>-9.4236159497813505E-16</v>
      </c>
      <c r="Z170" s="16">
        <v>1.4887201797000899E-15</v>
      </c>
      <c r="AA170" s="16">
        <v>6.01626802572679E-16</v>
      </c>
      <c r="AB170" s="16">
        <v>6.9615639588405604E-17</v>
      </c>
      <c r="AC170" s="16">
        <v>9.5919271497385901E-17</v>
      </c>
      <c r="AD170" s="16">
        <v>-1.7205996016911999E-15</v>
      </c>
      <c r="AE170">
        <v>7.5619699433687099E-2</v>
      </c>
      <c r="AF170">
        <v>-0.53826737880520203</v>
      </c>
      <c r="AH170">
        <f t="shared" si="2"/>
        <v>0.51253479915941791</v>
      </c>
    </row>
    <row r="171" spans="1:34">
      <c r="A171" s="1">
        <v>48395</v>
      </c>
      <c r="B171">
        <v>2.3316644857631699E-3</v>
      </c>
      <c r="C171" s="16">
        <v>3.7363448646379901E-16</v>
      </c>
      <c r="D171">
        <v>0.23354004803846401</v>
      </c>
      <c r="E171">
        <v>3.5825256188105198E-4</v>
      </c>
      <c r="F171">
        <v>-0.74250341661405395</v>
      </c>
      <c r="G171">
        <v>-5.0694223916466802E-2</v>
      </c>
      <c r="H171" s="16">
        <v>-2.03992948034184E-6</v>
      </c>
      <c r="I171" s="16">
        <v>4.9693217155549003E-15</v>
      </c>
      <c r="J171" s="16">
        <v>2.66877002162081E-15</v>
      </c>
      <c r="K171" s="16">
        <v>1.51948371138989E-15</v>
      </c>
      <c r="L171">
        <v>-3.8095862837222397E-2</v>
      </c>
      <c r="M171">
        <v>0</v>
      </c>
      <c r="N171">
        <v>0</v>
      </c>
      <c r="O171" s="16">
        <v>3.1119308620790097E-14</v>
      </c>
      <c r="P171">
        <v>0</v>
      </c>
      <c r="Q171">
        <v>-1.47362386629379E-3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s="16">
        <v>-9.2715608314576191E-16</v>
      </c>
      <c r="Z171" s="16">
        <v>1.47198462999139E-15</v>
      </c>
      <c r="AA171" s="16">
        <v>5.9401313508039803E-16</v>
      </c>
      <c r="AB171" s="16">
        <v>6.7934069483433106E-17</v>
      </c>
      <c r="AC171" s="16">
        <v>9.4016976580242997E-17</v>
      </c>
      <c r="AD171" s="16">
        <v>-1.6991951002005401E-15</v>
      </c>
      <c r="AE171">
        <v>7.4770755009282999E-2</v>
      </c>
      <c r="AF171">
        <v>-0.521768447068094</v>
      </c>
      <c r="AH171">
        <f t="shared" si="2"/>
        <v>0.52903373089652594</v>
      </c>
    </row>
    <row r="172" spans="1:34">
      <c r="A172" s="1">
        <v>48487</v>
      </c>
      <c r="B172">
        <v>2.1696163485285399E-3</v>
      </c>
      <c r="C172" s="16">
        <v>3.6549324699246199E-16</v>
      </c>
      <c r="D172">
        <v>0.230250331055839</v>
      </c>
      <c r="E172">
        <v>3.0262422834882898E-4</v>
      </c>
      <c r="F172">
        <v>-0.72746336964425196</v>
      </c>
      <c r="G172">
        <v>-4.6962698783973002E-2</v>
      </c>
      <c r="H172" s="16">
        <v>-1.46356042839195E-6</v>
      </c>
      <c r="I172" s="16">
        <v>4.90603198409605E-15</v>
      </c>
      <c r="J172" s="16">
        <v>2.6317473607294E-15</v>
      </c>
      <c r="K172" s="16">
        <v>1.5305667380755199E-15</v>
      </c>
      <c r="L172">
        <v>-3.6513552474456402E-2</v>
      </c>
      <c r="M172">
        <v>0</v>
      </c>
      <c r="N172">
        <v>0</v>
      </c>
      <c r="O172" s="16">
        <v>3.0789761750668898E-14</v>
      </c>
      <c r="P172">
        <v>0</v>
      </c>
      <c r="Q172">
        <v>-1.4499592621982299E-3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s="16">
        <v>-9.1249922439456195E-16</v>
      </c>
      <c r="Z172" s="16">
        <v>1.4554032026696901E-15</v>
      </c>
      <c r="AA172" s="16">
        <v>5.8651585588295699E-16</v>
      </c>
      <c r="AB172" s="16">
        <v>6.6380845868442501E-17</v>
      </c>
      <c r="AC172" s="16">
        <v>9.2231008766780403E-17</v>
      </c>
      <c r="AD172" s="16">
        <v>-1.6778626966048501E-15</v>
      </c>
      <c r="AE172">
        <v>7.3934012466974494E-2</v>
      </c>
      <c r="AF172">
        <v>-0.50573445962558505</v>
      </c>
      <c r="AH172">
        <f t="shared" si="2"/>
        <v>0.54506771833903489</v>
      </c>
    </row>
    <row r="173" spans="1:34">
      <c r="A173" s="1">
        <v>48579</v>
      </c>
      <c r="B173">
        <v>2.0196233442757502E-3</v>
      </c>
      <c r="C173" s="16">
        <v>3.5754345538307698E-16</v>
      </c>
      <c r="D173">
        <v>0.22700695403895699</v>
      </c>
      <c r="E173">
        <v>2.5563368787309302E-4</v>
      </c>
      <c r="F173">
        <v>-0.71272797179496805</v>
      </c>
      <c r="G173">
        <v>-4.3372262121295697E-2</v>
      </c>
      <c r="H173" s="16">
        <v>-1.01024401257359E-6</v>
      </c>
      <c r="I173" s="16">
        <v>4.8420599410319102E-15</v>
      </c>
      <c r="J173" s="16">
        <v>2.59460027614401E-15</v>
      </c>
      <c r="K173" s="16">
        <v>1.54038991193968E-15</v>
      </c>
      <c r="L173">
        <v>-3.5012495507438998E-2</v>
      </c>
      <c r="M173">
        <v>0</v>
      </c>
      <c r="N173">
        <v>0</v>
      </c>
      <c r="O173" s="16">
        <v>3.0463889644407502E-14</v>
      </c>
      <c r="P173">
        <v>0</v>
      </c>
      <c r="Q173">
        <v>-1.42994241073512E-3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s="16">
        <v>-8.9832186734730594E-16</v>
      </c>
      <c r="Z173" s="16">
        <v>1.43897281870101E-15</v>
      </c>
      <c r="AA173" s="16">
        <v>5.7913094834928601E-16</v>
      </c>
      <c r="AB173" s="16">
        <v>6.4940166055154101E-17</v>
      </c>
      <c r="AC173" s="16">
        <v>9.0549491643189E-17</v>
      </c>
      <c r="AD173" s="16">
        <v>-1.6566315583447E-15</v>
      </c>
      <c r="AE173">
        <v>7.3109290583693795E-2</v>
      </c>
      <c r="AF173">
        <v>-0.49015218042362002</v>
      </c>
      <c r="AH173">
        <f t="shared" si="2"/>
        <v>0.56064999754099998</v>
      </c>
    </row>
    <row r="174" spans="1:34">
      <c r="A174" s="1">
        <v>48669</v>
      </c>
      <c r="B174">
        <v>1.8807968283652201E-3</v>
      </c>
      <c r="C174" s="16">
        <v>3.49779174566267E-16</v>
      </c>
      <c r="D174">
        <v>0.22380926422879999</v>
      </c>
      <c r="E174">
        <v>2.159396910554E-4</v>
      </c>
      <c r="F174">
        <v>-0.69829105213556597</v>
      </c>
      <c r="G174">
        <v>-3.9918012736713998E-2</v>
      </c>
      <c r="H174" s="16">
        <v>-6.6313349871487698E-7</v>
      </c>
      <c r="I174" s="16">
        <v>4.77763088602972E-15</v>
      </c>
      <c r="J174" s="16">
        <v>2.5574026328112498E-15</v>
      </c>
      <c r="K174" s="16">
        <v>1.5490315058543701E-15</v>
      </c>
      <c r="L174">
        <v>-3.3588671203834103E-2</v>
      </c>
      <c r="M174">
        <v>0</v>
      </c>
      <c r="N174">
        <v>0</v>
      </c>
      <c r="O174" s="16">
        <v>3.0141639356517002E-14</v>
      </c>
      <c r="P174">
        <v>0</v>
      </c>
      <c r="Q174">
        <v>-1.4123811460800199E-3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s="16">
        <v>-8.8456516210668705E-16</v>
      </c>
      <c r="Z174" s="16">
        <v>1.42269090240429E-15</v>
      </c>
      <c r="AA174" s="16">
        <v>5.7185443187375104E-16</v>
      </c>
      <c r="AB174" s="16">
        <v>6.3597886144795697E-17</v>
      </c>
      <c r="AC174" s="16">
        <v>8.8961432101935298E-17</v>
      </c>
      <c r="AD174" s="16">
        <v>-1.6355263785915601E-15</v>
      </c>
      <c r="AE174">
        <v>7.2296410914175199E-2</v>
      </c>
      <c r="AF174">
        <v>-0.47500836869326601</v>
      </c>
      <c r="AH174">
        <f t="shared" si="2"/>
        <v>0.57579380927135393</v>
      </c>
    </row>
    <row r="175" spans="1:34">
      <c r="A175" s="1">
        <v>48760</v>
      </c>
      <c r="B175">
        <v>1.7523072477983201E-3</v>
      </c>
      <c r="C175" s="16">
        <v>3.4219498193846301E-16</v>
      </c>
      <c r="D175">
        <v>0.22065661806131701</v>
      </c>
      <c r="E175">
        <v>1.8240925349475101E-4</v>
      </c>
      <c r="F175">
        <v>-0.68414656473293001</v>
      </c>
      <c r="G175">
        <v>-3.6595106277924103E-2</v>
      </c>
      <c r="H175" s="16">
        <v>-4.0684050340208297E-7</v>
      </c>
      <c r="I175" s="16">
        <v>4.7129410555314101E-15</v>
      </c>
      <c r="J175" s="16">
        <v>2.5202210456286902E-15</v>
      </c>
      <c r="K175" s="16">
        <v>1.5565657407183899E-15</v>
      </c>
      <c r="L175">
        <v>-3.2238033141014602E-2</v>
      </c>
      <c r="M175">
        <v>0</v>
      </c>
      <c r="N175">
        <v>0</v>
      </c>
      <c r="O175" s="16">
        <v>2.9822959699379999E-14</v>
      </c>
      <c r="P175">
        <v>0</v>
      </c>
      <c r="Q175">
        <v>-1.39629964360688E-3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s="16">
        <v>-8.7117934715838902E-16</v>
      </c>
      <c r="Z175" s="16">
        <v>1.40655531880528E-15</v>
      </c>
      <c r="AA175" s="16">
        <v>5.6468242022098804E-16</v>
      </c>
      <c r="AB175" s="16">
        <v>6.2341416089469305E-17</v>
      </c>
      <c r="AC175" s="16">
        <v>8.7456726210947496E-17</v>
      </c>
      <c r="AD175" s="16">
        <v>-1.61456788650711E-15</v>
      </c>
      <c r="AE175">
        <v>7.1495197746078695E-2</v>
      </c>
      <c r="AF175">
        <v>-0.46028987832725898</v>
      </c>
      <c r="AH175">
        <f t="shared" si="2"/>
        <v>0.59051229963736096</v>
      </c>
    </row>
    <row r="176" spans="1:34">
      <c r="A176" s="1">
        <v>48852</v>
      </c>
      <c r="B176">
        <v>1.63338111972063E-3</v>
      </c>
      <c r="C176" s="16">
        <v>3.3478572403006499E-16</v>
      </c>
      <c r="D176">
        <v>0.21754838103789401</v>
      </c>
      <c r="E176">
        <v>1.5408531705236701E-4</v>
      </c>
      <c r="F176">
        <v>-0.67028858611953201</v>
      </c>
      <c r="G176">
        <v>-3.33987748316463E-2</v>
      </c>
      <c r="H176" s="16">
        <v>-2.27412820102352E-7</v>
      </c>
      <c r="I176" s="16">
        <v>4.64816047293838E-15</v>
      </c>
      <c r="J176" s="16">
        <v>2.4831153193280401E-15</v>
      </c>
      <c r="K176" s="16">
        <v>1.56306270423291E-15</v>
      </c>
      <c r="L176">
        <v>-3.0956563234761501E-2</v>
      </c>
      <c r="M176">
        <v>0</v>
      </c>
      <c r="N176">
        <v>0</v>
      </c>
      <c r="O176" s="16">
        <v>2.9507801192952301E-14</v>
      </c>
      <c r="P176">
        <v>0</v>
      </c>
      <c r="Q176">
        <v>-1.3809121784700399E-3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16">
        <v>-8.5812262808164701E-16</v>
      </c>
      <c r="Z176" s="16">
        <v>1.39056431482436E-15</v>
      </c>
      <c r="AA176" s="16">
        <v>5.5761116629268703E-16</v>
      </c>
      <c r="AB176" s="16">
        <v>6.1159610019902098E-17</v>
      </c>
      <c r="AC176" s="16">
        <v>8.6026149351604905E-17</v>
      </c>
      <c r="AD176" s="16">
        <v>-1.59377331825103E-15</v>
      </c>
      <c r="AE176">
        <v>7.0705478055900495E-2</v>
      </c>
      <c r="AF176">
        <v>-0.44598373824662901</v>
      </c>
      <c r="AH176">
        <f t="shared" si="2"/>
        <v>0.60481843971799099</v>
      </c>
    </row>
    <row r="177" spans="1:34">
      <c r="A177" s="1">
        <v>48944</v>
      </c>
      <c r="B177">
        <v>1.5232980740201101E-3</v>
      </c>
      <c r="C177" s="16">
        <v>3.2754642298861401E-16</v>
      </c>
      <c r="D177">
        <v>0.21448392759766399</v>
      </c>
      <c r="E177">
        <v>1.30159432573793E-4</v>
      </c>
      <c r="F177">
        <v>-0.65671131281278805</v>
      </c>
      <c r="G177">
        <v>-3.03243433095669E-2</v>
      </c>
      <c r="H177" s="16">
        <v>-1.12292597773557E-7</v>
      </c>
      <c r="I177" s="16">
        <v>4.5834356373847504E-15</v>
      </c>
      <c r="J177" s="16">
        <v>2.4461388963433699E-15</v>
      </c>
      <c r="K177" s="16">
        <v>1.5685883378973599E-15</v>
      </c>
      <c r="L177">
        <v>-2.97403156463012E-2</v>
      </c>
      <c r="M177">
        <v>0</v>
      </c>
      <c r="N177">
        <v>0</v>
      </c>
      <c r="O177" s="16">
        <v>2.9196115999174798E-14</v>
      </c>
      <c r="P177">
        <v>0</v>
      </c>
      <c r="Q177">
        <v>-1.3655988007333199E-3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16">
        <v>-8.4536014889601595E-16</v>
      </c>
      <c r="Z177" s="16">
        <v>1.3747164646315101E-15</v>
      </c>
      <c r="AA177" s="16">
        <v>5.5063709520630699E-16</v>
      </c>
      <c r="AB177" s="16">
        <v>6.0042654511532003E-17</v>
      </c>
      <c r="AC177" s="16">
        <v>8.4661333753566894E-17</v>
      </c>
      <c r="AD177" s="16">
        <v>-1.57315684889956E-15</v>
      </c>
      <c r="AE177">
        <v>6.9927081465660207E-2</v>
      </c>
      <c r="AF177">
        <v>-0.43207721629203699</v>
      </c>
      <c r="AH177">
        <f t="shared" si="2"/>
        <v>0.61872496167258295</v>
      </c>
    </row>
    <row r="178" spans="1:34">
      <c r="A178" s="1">
        <v>49034</v>
      </c>
      <c r="B178">
        <v>1.4213879648165501E-3</v>
      </c>
      <c r="C178" s="16">
        <v>3.20472246745854E-16</v>
      </c>
      <c r="D178">
        <v>0.2114626409916</v>
      </c>
      <c r="E178">
        <v>1.09948684352182E-4</v>
      </c>
      <c r="F178">
        <v>-0.64340905888465705</v>
      </c>
      <c r="G178">
        <v>-2.7367242899770099E-2</v>
      </c>
      <c r="H178" s="16">
        <v>-5.02593240703081E-8</v>
      </c>
      <c r="I178" s="16">
        <v>4.51889204078122E-15</v>
      </c>
      <c r="J178" s="16">
        <v>2.4093393054246698E-15</v>
      </c>
      <c r="K178" s="16">
        <v>1.57320448042619E-15</v>
      </c>
      <c r="L178">
        <v>-2.8585451751357599E-2</v>
      </c>
      <c r="M178">
        <v>0</v>
      </c>
      <c r="N178">
        <v>0</v>
      </c>
      <c r="O178" s="16">
        <v>2.8887857845368102E-14</v>
      </c>
      <c r="P178">
        <v>0</v>
      </c>
      <c r="Q178">
        <v>-1.34988295948579E-3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16">
        <v>-8.3286305515111304E-16</v>
      </c>
      <c r="Z178" s="16">
        <v>1.3590106193607301E-15</v>
      </c>
      <c r="AA178" s="16">
        <v>5.4375682741436004E-16</v>
      </c>
      <c r="AB178" s="16">
        <v>5.8981956996173698E-17</v>
      </c>
      <c r="AC178" s="16">
        <v>8.3354736182742396E-17</v>
      </c>
      <c r="AD178" s="16">
        <v>-1.55272998602415E-15</v>
      </c>
      <c r="AE178">
        <v>6.9159840200343506E-2</v>
      </c>
      <c r="AF178">
        <v>-0.41855786891345098</v>
      </c>
      <c r="AH178">
        <f t="shared" si="2"/>
        <v>0.63224430905116891</v>
      </c>
    </row>
    <row r="179" spans="1:34">
      <c r="A179" s="1">
        <v>49125</v>
      </c>
      <c r="B179">
        <v>1.3270280560421801E-3</v>
      </c>
      <c r="C179" s="16">
        <v>3.1355850437867701E-16</v>
      </c>
      <c r="D179">
        <v>0.20848391315839199</v>
      </c>
      <c r="E179" s="16">
        <v>9.2876197688498204E-5</v>
      </c>
      <c r="F179">
        <v>-0.630376253580473</v>
      </c>
      <c r="G179">
        <v>-2.4523021860027899E-2</v>
      </c>
      <c r="H179" s="16">
        <v>-3.1361464847363503E-8</v>
      </c>
      <c r="I179" s="16">
        <v>4.4546365073602797E-15</v>
      </c>
      <c r="J179" s="16">
        <v>2.37275860496282E-15</v>
      </c>
      <c r="K179" s="16">
        <v>1.57696895698481E-15</v>
      </c>
      <c r="L179">
        <v>-2.7488267276960399E-2</v>
      </c>
      <c r="M179">
        <v>0</v>
      </c>
      <c r="N179">
        <v>0</v>
      </c>
      <c r="O179" s="16">
        <v>2.8582981940230397E-14</v>
      </c>
      <c r="P179">
        <v>0</v>
      </c>
      <c r="Q179">
        <v>-1.3334110703479801E-3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16">
        <v>-8.2060764648868502E-16</v>
      </c>
      <c r="Z179" s="16">
        <v>1.3434458612589401E-15</v>
      </c>
      <c r="AA179" s="16">
        <v>5.3696719343187896E-16</v>
      </c>
      <c r="AB179" s="16">
        <v>5.7970036110734695E-17</v>
      </c>
      <c r="AC179" s="16">
        <v>8.2099598188313598E-17</v>
      </c>
      <c r="AD179" s="16">
        <v>-1.53250192614563E-15</v>
      </c>
      <c r="AE179">
        <v>6.8403589046098001E-2</v>
      </c>
      <c r="AF179">
        <v>-0.40541357869102201</v>
      </c>
      <c r="AH179">
        <f t="shared" si="2"/>
        <v>0.64538859927359793</v>
      </c>
    </row>
    <row r="180" spans="1:34">
      <c r="A180" s="1">
        <v>49217</v>
      </c>
      <c r="B180">
        <v>1.2396402863635201E-3</v>
      </c>
      <c r="C180" s="16">
        <v>3.0680065007346401E-16</v>
      </c>
      <c r="D180">
        <v>0.20554714460206999</v>
      </c>
      <c r="E180" s="16">
        <v>7.8454673176606897E-5</v>
      </c>
      <c r="F180">
        <v>-0.617607438986013</v>
      </c>
      <c r="G180">
        <v>-2.1787353922563701E-2</v>
      </c>
      <c r="H180" s="16">
        <v>-4.6840062569179897E-8</v>
      </c>
      <c r="I180" s="16">
        <v>4.3907593537688E-15</v>
      </c>
      <c r="J180" s="16">
        <v>2.3364338160891598E-15</v>
      </c>
      <c r="K180" s="16">
        <v>1.57993570480549E-15</v>
      </c>
      <c r="L180">
        <v>-2.64452126304822E-2</v>
      </c>
      <c r="M180">
        <v>0</v>
      </c>
      <c r="N180">
        <v>0</v>
      </c>
      <c r="O180" s="16">
        <v>2.8281444885468702E-14</v>
      </c>
      <c r="P180">
        <v>0</v>
      </c>
      <c r="Q180">
        <v>-1.3159339900606401E-3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16">
        <v>-8.0857461533168603E-16</v>
      </c>
      <c r="Z180" s="16">
        <v>1.32802146224923E-15</v>
      </c>
      <c r="AA180" s="16">
        <v>5.3026524158191698E-16</v>
      </c>
      <c r="AB180" s="16">
        <v>5.7000415405821198E-17</v>
      </c>
      <c r="AC180" s="16">
        <v>8.08899009880896E-17</v>
      </c>
      <c r="AD180" s="16">
        <v>-1.5124798756401899E-15</v>
      </c>
      <c r="AE180">
        <v>6.7658165309152099E-2</v>
      </c>
      <c r="AF180">
        <v>-0.39263258149838798</v>
      </c>
      <c r="AH180">
        <f t="shared" si="2"/>
        <v>0.65816959646623197</v>
      </c>
    </row>
    <row r="181" spans="1:34">
      <c r="A181" s="1">
        <v>49309</v>
      </c>
      <c r="B181">
        <v>1.15868861847428E-3</v>
      </c>
      <c r="C181" s="16">
        <v>3.0019428874351001E-16</v>
      </c>
      <c r="D181">
        <v>0.202651744271347</v>
      </c>
      <c r="E181" s="16">
        <v>6.6272477732902898E-5</v>
      </c>
      <c r="F181">
        <v>-0.60509726774180705</v>
      </c>
      <c r="G181">
        <v>-1.9156044569817499E-2</v>
      </c>
      <c r="H181" s="16">
        <v>-8.9047097674110904E-8</v>
      </c>
      <c r="I181" s="16">
        <v>4.32733637090448E-15</v>
      </c>
      <c r="J181" s="16">
        <v>2.30039734160007E-15</v>
      </c>
      <c r="K181" s="16">
        <v>1.5821549268570799E-15</v>
      </c>
      <c r="L181">
        <v>-2.5452907362770699E-2</v>
      </c>
      <c r="M181">
        <v>0</v>
      </c>
      <c r="N181">
        <v>0</v>
      </c>
      <c r="O181" s="16">
        <v>2.7983204585565601E-14</v>
      </c>
      <c r="P181">
        <v>0</v>
      </c>
      <c r="Q181">
        <v>-1.2972903375702001E-3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16">
        <v>-7.9674836754376904E-16</v>
      </c>
      <c r="Z181" s="16">
        <v>1.31273684681194E-15</v>
      </c>
      <c r="AA181" s="16">
        <v>5.2364824001661603E-16</v>
      </c>
      <c r="AB181" s="16">
        <v>5.6067521513253097E-17</v>
      </c>
      <c r="AC181" s="16">
        <v>7.9720316770064104E-17</v>
      </c>
      <c r="AD181" s="16">
        <v>-1.4926693379414501E-15</v>
      </c>
      <c r="AE181">
        <v>6.6923408775456203E-2</v>
      </c>
      <c r="AF181">
        <v>-0.38020348491601902</v>
      </c>
      <c r="AH181">
        <f t="shared" si="2"/>
        <v>0.67059869304860098</v>
      </c>
    </row>
    <row r="182" spans="1:34">
      <c r="A182" s="1">
        <v>49399</v>
      </c>
      <c r="B182">
        <v>1.0836764773661E-3</v>
      </c>
      <c r="C182" s="16">
        <v>2.9373518057255401E-16</v>
      </c>
      <c r="D182">
        <v>0.19979712944066799</v>
      </c>
      <c r="E182" s="16">
        <v>5.5981895367204002E-5</v>
      </c>
      <c r="F182">
        <v>-0.59284050080376804</v>
      </c>
      <c r="G182">
        <v>-1.6625035428346799E-2</v>
      </c>
      <c r="H182" s="16">
        <v>-1.5136096745255E-7</v>
      </c>
      <c r="I182" s="16">
        <v>4.2644306312474199E-15</v>
      </c>
      <c r="J182" s="16">
        <v>2.2646773676373699E-15</v>
      </c>
      <c r="K182" s="16">
        <v>1.58367326629362E-15</v>
      </c>
      <c r="L182">
        <v>-2.45081496248944E-2</v>
      </c>
      <c r="M182">
        <v>0</v>
      </c>
      <c r="N182">
        <v>0</v>
      </c>
      <c r="O182" s="16">
        <v>2.76882201577183E-14</v>
      </c>
      <c r="P182">
        <v>0</v>
      </c>
      <c r="Q182">
        <v>-1.2773915823546401E-3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s="16">
        <v>-7.8511642031852801E-16</v>
      </c>
      <c r="Z182" s="16">
        <v>1.2975915590269899E-15</v>
      </c>
      <c r="AA182" s="16">
        <v>5.1711367412628504E-16</v>
      </c>
      <c r="AB182" s="16">
        <v>5.5166587589774999E-17</v>
      </c>
      <c r="AC182" s="16">
        <v>7.85861579125488E-17</v>
      </c>
      <c r="AD182" s="16">
        <v>-1.47307436907113E-15</v>
      </c>
      <c r="AE182">
        <v>6.6199161671019593E-2</v>
      </c>
      <c r="AF182">
        <v>-0.36811527931587601</v>
      </c>
      <c r="AH182">
        <f t="shared" si="2"/>
        <v>0.68268689864874399</v>
      </c>
    </row>
    <row r="183" spans="1:34">
      <c r="A183" s="1">
        <v>49490</v>
      </c>
      <c r="B183">
        <v>1.01414428161672E-3</v>
      </c>
      <c r="C183" s="16">
        <v>2.8741924358816798E-16</v>
      </c>
      <c r="D183">
        <v>0.19698272559292801</v>
      </c>
      <c r="E183" s="16">
        <v>4.7289202337071103E-5</v>
      </c>
      <c r="F183">
        <v>-0.58083200524916201</v>
      </c>
      <c r="G183">
        <v>-1.41904070137987E-2</v>
      </c>
      <c r="H183" s="16">
        <v>-2.28101034595319E-7</v>
      </c>
      <c r="I183" s="16">
        <v>4.2020941274628297E-15</v>
      </c>
      <c r="J183" s="16">
        <v>2.2292982458312102E-15</v>
      </c>
      <c r="K183" s="16">
        <v>1.5845339953900899E-15</v>
      </c>
      <c r="L183">
        <v>-2.3607921397224799E-2</v>
      </c>
      <c r="M183">
        <v>0</v>
      </c>
      <c r="N183">
        <v>0</v>
      </c>
      <c r="O183" s="16">
        <v>2.7396451843569801E-14</v>
      </c>
      <c r="P183">
        <v>0</v>
      </c>
      <c r="Q183">
        <v>-1.2562088069105999E-3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s="16">
        <v>-7.7366887216736498E-16</v>
      </c>
      <c r="Z183" s="16">
        <v>1.2825852335764501E-15</v>
      </c>
      <c r="AA183" s="16">
        <v>5.1065924031225199E-16</v>
      </c>
      <c r="AB183" s="16">
        <v>5.4293562611633201E-17</v>
      </c>
      <c r="AC183" s="16">
        <v>7.7483325375715895E-17</v>
      </c>
      <c r="AD183" s="16">
        <v>-1.45369780365102E-15</v>
      </c>
      <c r="AE183">
        <v>6.5485268622938603E-2</v>
      </c>
      <c r="AF183">
        <v>-0.35635734286827397</v>
      </c>
      <c r="AH183">
        <f t="shared" si="2"/>
        <v>0.69444483509634591</v>
      </c>
    </row>
    <row r="184" spans="1:34">
      <c r="A184" s="1">
        <v>49582</v>
      </c>
      <c r="B184">
        <v>9.4966707107189702E-4</v>
      </c>
      <c r="C184" s="16">
        <v>2.81242554143658E-16</v>
      </c>
      <c r="D184">
        <v>0.19420796630384801</v>
      </c>
      <c r="E184" s="16">
        <v>3.9946283401019198E-5</v>
      </c>
      <c r="F184">
        <v>-0.56906675212702995</v>
      </c>
      <c r="G184">
        <v>-1.18483800444602E-2</v>
      </c>
      <c r="H184" s="16">
        <v>-3.1444283987342202E-7</v>
      </c>
      <c r="I184" s="16">
        <v>4.1403692496095202E-15</v>
      </c>
      <c r="J184" s="16">
        <v>2.1942808542890498E-15</v>
      </c>
      <c r="K184" s="16">
        <v>1.58477721358241E-15</v>
      </c>
      <c r="L184">
        <v>-2.2749390191383698E-2</v>
      </c>
      <c r="M184">
        <v>0</v>
      </c>
      <c r="N184">
        <v>0</v>
      </c>
      <c r="O184" s="16">
        <v>2.7107860923997699E-14</v>
      </c>
      <c r="P184">
        <v>0</v>
      </c>
      <c r="Q184">
        <v>-1.233761040651E-3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s="16">
        <v>-7.6239793964778396E-16</v>
      </c>
      <c r="Z184" s="16">
        <v>1.2677175704728699E-15</v>
      </c>
      <c r="AA184" s="16">
        <v>5.0428283697185404E-16</v>
      </c>
      <c r="AB184" s="16">
        <v>5.3445026888040099E-17</v>
      </c>
      <c r="AC184" s="16">
        <v>7.6408257293353004E-17</v>
      </c>
      <c r="AD184" s="16">
        <v>-1.4345414536111699E-15</v>
      </c>
      <c r="AE184">
        <v>6.4781576621098694E-2</v>
      </c>
      <c r="AF184">
        <v>-0.34491944156691101</v>
      </c>
      <c r="AH184">
        <f t="shared" si="2"/>
        <v>0.70588273639770893</v>
      </c>
    </row>
    <row r="185" spans="1:34">
      <c r="A185" s="1">
        <v>49674</v>
      </c>
      <c r="B185">
        <v>8.8985223357841096E-4</v>
      </c>
      <c r="C185" s="16">
        <v>2.7520134549740601E-16</v>
      </c>
      <c r="D185">
        <v>0.19147229312797501</v>
      </c>
      <c r="E185" s="16">
        <v>3.37435498736185E-5</v>
      </c>
      <c r="F185">
        <v>-0.55753981435215305</v>
      </c>
      <c r="G185">
        <v>-9.5953155248791992E-3</v>
      </c>
      <c r="H185" s="16">
        <v>-4.0633525776646802E-7</v>
      </c>
      <c r="I185" s="16">
        <v>4.0792901094406298E-15</v>
      </c>
      <c r="J185" s="16">
        <v>2.15964293639885E-15</v>
      </c>
      <c r="K185" s="16">
        <v>1.5844400500617301E-15</v>
      </c>
      <c r="L185">
        <v>-2.19299078507557E-2</v>
      </c>
      <c r="M185">
        <v>0</v>
      </c>
      <c r="N185">
        <v>0</v>
      </c>
      <c r="O185" s="16">
        <v>2.6822409637911801E-14</v>
      </c>
      <c r="P185">
        <v>0</v>
      </c>
      <c r="Q185">
        <v>-1.2101050563114799E-3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s="16">
        <v>-7.5129755538260804E-16</v>
      </c>
      <c r="Z185" s="16">
        <v>1.25298831325761E-15</v>
      </c>
      <c r="AA185" s="16">
        <v>4.9798255342624803E-16</v>
      </c>
      <c r="AB185" s="16">
        <v>5.2618113987698501E-17</v>
      </c>
      <c r="AC185" s="16">
        <v>7.5357878594250994E-17</v>
      </c>
      <c r="AD185" s="16">
        <v>-1.41560628182403E-15</v>
      </c>
      <c r="AE185">
        <v>6.4087934980530906E-2</v>
      </c>
      <c r="AF185">
        <v>-0.333791725227365</v>
      </c>
      <c r="AH185">
        <f t="shared" si="2"/>
        <v>0.71701045273725494</v>
      </c>
    </row>
    <row r="186" spans="1:34">
      <c r="A186" s="1">
        <v>49765</v>
      </c>
      <c r="B186">
        <v>8.3433733268255196E-4</v>
      </c>
      <c r="C186" s="16">
        <v>2.6929200478541402E-16</v>
      </c>
      <c r="D186">
        <v>0.18877515548629101</v>
      </c>
      <c r="E186" s="16">
        <v>2.8503957342775602E-5</v>
      </c>
      <c r="F186">
        <v>-0.54624636464167098</v>
      </c>
      <c r="G186">
        <v>-7.4277137845803198E-3</v>
      </c>
      <c r="H186" s="16">
        <v>-5.0042059742552201E-7</v>
      </c>
      <c r="I186" s="16">
        <v>4.01888372108473E-15</v>
      </c>
      <c r="J186" s="16">
        <v>2.12539941691194E-15</v>
      </c>
      <c r="K186" s="16">
        <v>1.58355686712915E-15</v>
      </c>
      <c r="L186">
        <v>-2.11470070044006E-2</v>
      </c>
      <c r="M186">
        <v>0</v>
      </c>
      <c r="N186">
        <v>0</v>
      </c>
      <c r="O186" s="16">
        <v>2.6540061105745402E-14</v>
      </c>
      <c r="P186">
        <v>0</v>
      </c>
      <c r="Q186">
        <v>-1.1853265167647E-3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s="16">
        <v>-7.4036302194065898E-16</v>
      </c>
      <c r="Z186" s="16">
        <v>1.2383972303998301E-15</v>
      </c>
      <c r="AA186" s="16">
        <v>4.9175665741406804E-16</v>
      </c>
      <c r="AB186" s="16">
        <v>5.1810439128316599E-17</v>
      </c>
      <c r="AC186" s="16">
        <v>7.4329552306791002E-17</v>
      </c>
      <c r="AD186" s="16">
        <v>-1.3968925528696601E-15</v>
      </c>
      <c r="AE186">
        <v>6.3404195304431796E-2</v>
      </c>
      <c r="AF186">
        <v>-0.322964720287235</v>
      </c>
      <c r="AH186">
        <f t="shared" si="2"/>
        <v>0.72783745767738495</v>
      </c>
    </row>
    <row r="187" spans="1:34">
      <c r="A187" s="1">
        <v>49856</v>
      </c>
      <c r="B187">
        <v>7.8278803746745999E-4</v>
      </c>
      <c r="C187" s="16">
        <v>2.6351106870208101E-16</v>
      </c>
      <c r="D187">
        <v>0.186116010555402</v>
      </c>
      <c r="E187" s="16">
        <v>2.4077952297101401E-5</v>
      </c>
      <c r="F187">
        <v>-0.53518167349350199</v>
      </c>
      <c r="G187">
        <v>-5.3422126405990597E-3</v>
      </c>
      <c r="H187" s="16">
        <v>-5.9395841119601302E-7</v>
      </c>
      <c r="I187" s="16">
        <v>3.9591710478974496E-15</v>
      </c>
      <c r="J187" s="16">
        <v>2.09156269518979E-15</v>
      </c>
      <c r="K187" s="16">
        <v>1.58215946119746E-15</v>
      </c>
      <c r="L187">
        <v>-2.0398395662709699E-2</v>
      </c>
      <c r="M187">
        <v>0</v>
      </c>
      <c r="N187">
        <v>0</v>
      </c>
      <c r="O187" s="16">
        <v>2.6260779258101299E-14</v>
      </c>
      <c r="P187">
        <v>0</v>
      </c>
      <c r="Q187">
        <v>-1.1595323593853301E-3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s="16">
        <v>-7.2959071625894899E-16</v>
      </c>
      <c r="Z187" s="16">
        <v>1.2239440996213899E-15</v>
      </c>
      <c r="AA187" s="16">
        <v>4.8560358167620803E-16</v>
      </c>
      <c r="AB187" s="16">
        <v>5.10200339613195E-17</v>
      </c>
      <c r="AC187" s="16">
        <v>7.3321033046577698E-17</v>
      </c>
      <c r="AD187" s="16">
        <v>-1.3783999630809001E-15</v>
      </c>
      <c r="AE187">
        <v>6.2730211447800804E-2</v>
      </c>
      <c r="AF187">
        <v>-0.31242932012161001</v>
      </c>
      <c r="AH187">
        <f t="shared" si="2"/>
        <v>0.73837285784300999</v>
      </c>
    </row>
    <row r="188" spans="1:34">
      <c r="A188" s="1">
        <v>49948</v>
      </c>
      <c r="B188">
        <v>7.3489615498444495E-4</v>
      </c>
      <c r="C188" s="16">
        <v>2.5785521818692399E-16</v>
      </c>
      <c r="D188">
        <v>0.183494323158293</v>
      </c>
      <c r="E188" s="16">
        <v>2.0339203425121901E-5</v>
      </c>
      <c r="F188">
        <v>-0.52434110720570604</v>
      </c>
      <c r="G188">
        <v>-3.3355848364097101E-3</v>
      </c>
      <c r="H188" s="16">
        <v>-6.8475356606350598E-7</v>
      </c>
      <c r="I188" s="16">
        <v>3.9001679255243298E-15</v>
      </c>
      <c r="J188" s="16">
        <v>2.0581429158451602E-15</v>
      </c>
      <c r="K188" s="16">
        <v>1.58027725893304E-15</v>
      </c>
      <c r="L188">
        <v>-1.9681950381278599E-2</v>
      </c>
      <c r="M188">
        <v>0</v>
      </c>
      <c r="N188">
        <v>0</v>
      </c>
      <c r="O188" s="16">
        <v>2.5984528769821301E-14</v>
      </c>
      <c r="P188">
        <v>0</v>
      </c>
      <c r="Q188">
        <v>-1.1328443063425299E-3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s="16">
        <v>-7.1897783946630897E-16</v>
      </c>
      <c r="Z188" s="16">
        <v>1.2096286948734899E-15</v>
      </c>
      <c r="AA188" s="16">
        <v>4.79521910069084E-16</v>
      </c>
      <c r="AB188" s="16">
        <v>5.0245287589769303E-17</v>
      </c>
      <c r="AC188" s="16">
        <v>7.2330423053912398E-17</v>
      </c>
      <c r="AD188" s="16">
        <v>-1.36012775193712E-15</v>
      </c>
      <c r="AE188">
        <v>6.2065839481716303E-2</v>
      </c>
      <c r="AF188">
        <v>-0.302176773484853</v>
      </c>
      <c r="AH188">
        <f t="shared" si="2"/>
        <v>0.74862540447976689</v>
      </c>
    </row>
    <row r="189" spans="1:34">
      <c r="A189" s="1">
        <v>50040</v>
      </c>
      <c r="B189">
        <v>6.9037776505219504E-4</v>
      </c>
      <c r="C189" s="16">
        <v>2.5232127238379699E-16</v>
      </c>
      <c r="D189">
        <v>0.18090956565661701</v>
      </c>
      <c r="E189" s="16">
        <v>1.7180995744952501E-5</v>
      </c>
      <c r="F189">
        <v>-0.51372012593597105</v>
      </c>
      <c r="G189">
        <v>-1.40473489429234E-3</v>
      </c>
      <c r="H189" s="16">
        <v>-7.7108895686588999E-7</v>
      </c>
      <c r="I189" s="16">
        <v>3.8418858712565203E-15</v>
      </c>
      <c r="J189" s="16">
        <v>2.0251482172893502E-15</v>
      </c>
      <c r="K189" s="16">
        <v>1.57793750656781E-15</v>
      </c>
      <c r="L189">
        <v>-1.8995708362368299E-2</v>
      </c>
      <c r="M189">
        <v>0</v>
      </c>
      <c r="N189">
        <v>0</v>
      </c>
      <c r="O189" s="16">
        <v>2.5711274999594601E-14</v>
      </c>
      <c r="P189">
        <v>0</v>
      </c>
      <c r="Q189">
        <v>-1.10539339202294E-3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s="16">
        <v>-7.0852220720182401E-16</v>
      </c>
      <c r="Z189" s="16">
        <v>1.19545077569584E-15</v>
      </c>
      <c r="AA189" s="16">
        <v>4.7351036356520303E-16</v>
      </c>
      <c r="AB189" s="16">
        <v>4.9484893583994298E-17</v>
      </c>
      <c r="AC189" s="16">
        <v>7.1356131033890097E-17</v>
      </c>
      <c r="AD189" s="16">
        <v>-1.34207479677564E-15</v>
      </c>
      <c r="AE189">
        <v>6.1410937658212601E-2</v>
      </c>
      <c r="AF189">
        <v>-0.29219867159795498</v>
      </c>
      <c r="AH189">
        <f t="shared" si="2"/>
        <v>0.75860350636666496</v>
      </c>
    </row>
    <row r="190" spans="1:34">
      <c r="A190" s="1">
        <v>50130</v>
      </c>
      <c r="B190">
        <v>6.4897145656554202E-4</v>
      </c>
      <c r="C190" s="16">
        <v>2.46906182104114E-16</v>
      </c>
      <c r="D190">
        <v>0.17836121784450301</v>
      </c>
      <c r="E190" s="16">
        <v>1.4513184642199699E-5</v>
      </c>
      <c r="F190">
        <v>-0.50331428180040605</v>
      </c>
      <c r="G190">
        <v>4.5330449677468201E-4</v>
      </c>
      <c r="H190" s="16">
        <v>-8.5166309105229198E-7</v>
      </c>
      <c r="I190" s="16">
        <v>3.7843327896315799E-15</v>
      </c>
      <c r="J190" s="16">
        <v>1.992584958921E-15</v>
      </c>
      <c r="K190" s="16">
        <v>1.57516545088073E-15</v>
      </c>
      <c r="L190">
        <v>-1.8337858811006101E-2</v>
      </c>
      <c r="M190">
        <v>0</v>
      </c>
      <c r="N190">
        <v>0</v>
      </c>
      <c r="O190" s="16">
        <v>2.54409839350913E-14</v>
      </c>
      <c r="P190">
        <v>0</v>
      </c>
      <c r="Q190">
        <v>-1.07731540285632E-3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s="16">
        <v>-6.9822207579416605E-16</v>
      </c>
      <c r="Z190" s="16">
        <v>1.1814100786987599E-15</v>
      </c>
      <c r="AA190" s="16">
        <v>4.6756778643038796E-16</v>
      </c>
      <c r="AB190" s="16">
        <v>4.8737802703956997E-17</v>
      </c>
      <c r="AC190" s="16">
        <v>7.0396833955325504E-17</v>
      </c>
      <c r="AD190" s="16">
        <v>-1.32423969267755E-15</v>
      </c>
      <c r="AE190">
        <v>6.0765366375757399E-2</v>
      </c>
      <c r="AF190">
        <v>-0.282486934319087</v>
      </c>
      <c r="AH190">
        <f t="shared" si="2"/>
        <v>0.76831524364553294</v>
      </c>
    </row>
    <row r="191" spans="1:34">
      <c r="A191" s="1">
        <v>50221</v>
      </c>
      <c r="B191">
        <v>6.1043666387955399E-4</v>
      </c>
      <c r="C191" s="16">
        <v>2.4160702299090601E-16</v>
      </c>
      <c r="D191">
        <v>0.175848766843858</v>
      </c>
      <c r="E191" s="16">
        <v>1.22596228752983E-5</v>
      </c>
      <c r="F191">
        <v>-0.49311921701084499</v>
      </c>
      <c r="G191">
        <v>2.2413764496866501E-3</v>
      </c>
      <c r="H191" s="16">
        <v>-9.2553265037386301E-7</v>
      </c>
      <c r="I191" s="16">
        <v>3.7275135839646696E-15</v>
      </c>
      <c r="J191" s="16">
        <v>1.9604579278636699E-15</v>
      </c>
      <c r="K191" s="16">
        <v>1.57198451075617E-15</v>
      </c>
      <c r="L191">
        <v>-1.77067338152113E-2</v>
      </c>
      <c r="M191">
        <v>0</v>
      </c>
      <c r="N191">
        <v>0</v>
      </c>
      <c r="O191" s="16">
        <v>2.5173622143504801E-14</v>
      </c>
      <c r="P191">
        <v>0</v>
      </c>
      <c r="Q191">
        <v>-1.0487471298247699E-3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s="16">
        <v>-6.8807599996742099E-16</v>
      </c>
      <c r="Z191" s="16">
        <v>1.1675063109203301E-15</v>
      </c>
      <c r="AA191" s="16">
        <v>4.6169313280599396E-16</v>
      </c>
      <c r="AB191" s="16">
        <v>4.8003180997463201E-17</v>
      </c>
      <c r="AC191" s="16">
        <v>6.9451441883921905E-17</v>
      </c>
      <c r="AD191" s="16">
        <v>-1.3066208192626499E-15</v>
      </c>
      <c r="AE191">
        <v>6.0128988145325801E-2</v>
      </c>
      <c r="AF191">
        <v>-0.27303379576287701</v>
      </c>
      <c r="AH191">
        <f t="shared" si="2"/>
        <v>0.77776838220174294</v>
      </c>
    </row>
    <row r="192" spans="1:34">
      <c r="A192" s="1">
        <v>50313</v>
      </c>
      <c r="B192">
        <v>5.7455210131997301E-4</v>
      </c>
      <c r="C192" s="16">
        <v>2.3642098854825102E-16</v>
      </c>
      <c r="D192">
        <v>0.17337170700115101</v>
      </c>
      <c r="E192" s="16">
        <v>1.03559871073863E-5</v>
      </c>
      <c r="F192">
        <v>-0.48313066204987798</v>
      </c>
      <c r="G192">
        <v>3.9622041096125304E-3</v>
      </c>
      <c r="H192" s="16">
        <v>-9.9206003250363506E-7</v>
      </c>
      <c r="I192" s="16">
        <v>3.6714306831225596E-15</v>
      </c>
      <c r="J192" s="16">
        <v>1.9287705262874E-15</v>
      </c>
      <c r="K192" s="16">
        <v>1.56841643857645E-15</v>
      </c>
      <c r="L192">
        <v>-1.7100798976858501E-2</v>
      </c>
      <c r="M192">
        <v>0</v>
      </c>
      <c r="N192">
        <v>0</v>
      </c>
      <c r="O192" s="16">
        <v>2.4909156727312099E-14</v>
      </c>
      <c r="P192">
        <v>0</v>
      </c>
      <c r="Q192">
        <v>-1.0198233396246799E-3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s="16">
        <v>-6.7808271805504704E-16</v>
      </c>
      <c r="Z192" s="16">
        <v>1.15373914482508E-15</v>
      </c>
      <c r="AA192" s="16">
        <v>4.5588545387134804E-16</v>
      </c>
      <c r="AB192" s="16">
        <v>4.7280372916675999E-17</v>
      </c>
      <c r="AC192" s="16">
        <v>6.8519065858492903E-17</v>
      </c>
      <c r="AD192" s="16">
        <v>-1.28921639600163E-15</v>
      </c>
      <c r="AE192">
        <v>5.9501667557040602E-2</v>
      </c>
      <c r="AF192">
        <v>-0.26383178967013599</v>
      </c>
      <c r="AH192">
        <f t="shared" si="2"/>
        <v>0.78697038829448396</v>
      </c>
    </row>
    <row r="193" spans="1:34">
      <c r="A193" s="1">
        <v>50405</v>
      </c>
      <c r="B193">
        <v>5.4111429341990403E-4</v>
      </c>
      <c r="C193" s="16">
        <v>2.3134538317120999E-16</v>
      </c>
      <c r="D193">
        <v>0.17092953978563999</v>
      </c>
      <c r="E193" s="16">
        <v>8.7479419274882093E-6</v>
      </c>
      <c r="F193">
        <v>-0.47334443388285102</v>
      </c>
      <c r="G193">
        <v>5.6183950638133296E-3</v>
      </c>
      <c r="H193" s="16">
        <v>-1.0508657926871999E-6</v>
      </c>
      <c r="I193" s="16">
        <v>3.6160844923991202E-15</v>
      </c>
      <c r="J193" s="16">
        <v>1.8975249404377701E-15</v>
      </c>
      <c r="K193" s="16">
        <v>1.5644814710030801E-15</v>
      </c>
      <c r="L193">
        <v>-1.6518643981184401E-2</v>
      </c>
      <c r="M193">
        <v>0</v>
      </c>
      <c r="N193">
        <v>0</v>
      </c>
      <c r="O193" s="16">
        <v>2.46475552849937E-14</v>
      </c>
      <c r="P193">
        <v>0</v>
      </c>
      <c r="Q193">
        <v>-9.9067437659557198E-4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s="16">
        <v>-6.68241061027323E-16</v>
      </c>
      <c r="Z193" s="16">
        <v>1.1401082147263899E-15</v>
      </c>
      <c r="AA193" s="16">
        <v>4.5014388571590897E-16</v>
      </c>
      <c r="AB193" s="16">
        <v>4.6568869079953299E-17</v>
      </c>
      <c r="AC193" s="16">
        <v>6.7598988765079299E-17</v>
      </c>
      <c r="AD193" s="16">
        <v>-1.2720245275242599E-15</v>
      </c>
      <c r="AE193">
        <v>5.8883271247383601E-2</v>
      </c>
      <c r="AF193">
        <v>-0.25487373477421199</v>
      </c>
      <c r="AH193">
        <f t="shared" si="2"/>
        <v>0.7959284431904079</v>
      </c>
    </row>
    <row r="194" spans="1:34">
      <c r="A194" s="1">
        <v>50495</v>
      </c>
      <c r="B194">
        <v>5.0993619809552599E-4</v>
      </c>
      <c r="C194" s="16">
        <v>2.26377615285194E-16</v>
      </c>
      <c r="D194">
        <v>0.168521773689041</v>
      </c>
      <c r="E194" s="16">
        <v>7.3895889567276501E-6</v>
      </c>
      <c r="F194">
        <v>-0.46375643420608498</v>
      </c>
      <c r="G194">
        <v>7.2124458599719804E-3</v>
      </c>
      <c r="H194" s="16">
        <v>-1.10178583976797E-6</v>
      </c>
      <c r="I194" s="16">
        <v>3.5614737768393096E-15</v>
      </c>
      <c r="J194" s="16">
        <v>1.8667222925517699E-15</v>
      </c>
      <c r="K194" s="16">
        <v>1.56019846895055E-15</v>
      </c>
      <c r="L194">
        <v>-1.59589732586626E-2</v>
      </c>
      <c r="M194">
        <v>0</v>
      </c>
      <c r="N194">
        <v>0</v>
      </c>
      <c r="O194" s="16">
        <v>2.4388785876421501E-14</v>
      </c>
      <c r="P194">
        <v>0</v>
      </c>
      <c r="Q194">
        <v>-9.6142431394444499E-4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s="16">
        <v>-6.5854988196203595E-16</v>
      </c>
      <c r="Z194" s="16">
        <v>1.12661311443108E-15</v>
      </c>
      <c r="AA194" s="16">
        <v>4.4446763801156203E-16</v>
      </c>
      <c r="AB194" s="16">
        <v>4.5868278299919301E-17</v>
      </c>
      <c r="AC194" s="16">
        <v>6.6690639120995097E-17</v>
      </c>
      <c r="AD194" s="16">
        <v>-1.2550432402739E-15</v>
      </c>
      <c r="AE194">
        <v>5.82736678669614E-2</v>
      </c>
      <c r="AF194">
        <v>-0.246152720361479</v>
      </c>
      <c r="AH194">
        <f t="shared" si="2"/>
        <v>0.80464945760314088</v>
      </c>
    </row>
    <row r="195" spans="1:34">
      <c r="A195" s="1">
        <v>50586</v>
      </c>
      <c r="B195">
        <v>4.8084591964949299E-4</v>
      </c>
      <c r="C195" s="16">
        <v>2.21515190680653E-16</v>
      </c>
      <c r="D195">
        <v>0.16614792412660701</v>
      </c>
      <c r="E195" s="16">
        <v>6.2421567724608304E-6</v>
      </c>
      <c r="F195">
        <v>-0.454362647730577</v>
      </c>
      <c r="G195">
        <v>8.7467465724928393E-3</v>
      </c>
      <c r="H195" s="16">
        <v>-1.14483319012226E-6</v>
      </c>
      <c r="I195" s="16">
        <v>3.5075959848093702E-15</v>
      </c>
      <c r="J195" s="16">
        <v>1.8363627768671699E-15</v>
      </c>
      <c r="K195" s="16">
        <v>1.55558504676235E-15</v>
      </c>
      <c r="L195">
        <v>-1.5420596862649001E-2</v>
      </c>
      <c r="M195">
        <v>0</v>
      </c>
      <c r="N195">
        <v>0</v>
      </c>
      <c r="O195" s="16">
        <v>2.4132816992583399E-14</v>
      </c>
      <c r="P195">
        <v>0</v>
      </c>
      <c r="Q195">
        <v>-9.3218957932193996E-4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s="16">
        <v>-6.4900800290737905E-16</v>
      </c>
      <c r="Z195" s="16">
        <v>1.1132533959218899E-15</v>
      </c>
      <c r="AA195" s="16">
        <v>4.3885598354250599E-16</v>
      </c>
      <c r="AB195" s="16">
        <v>4.5178303500211698E-17</v>
      </c>
      <c r="AC195" s="16">
        <v>6.5793567647793205E-17</v>
      </c>
      <c r="AD195" s="16">
        <v>-1.23827051173229E-15</v>
      </c>
      <c r="AE195">
        <v>5.76727280488172E-2</v>
      </c>
      <c r="AF195">
        <v>-0.23766209218137199</v>
      </c>
      <c r="AH195">
        <f t="shared" ref="AH195:AH199" si="3">+AF195+$AG$2</f>
        <v>0.81314008578324792</v>
      </c>
    </row>
    <row r="196" spans="1:34">
      <c r="A196" s="1">
        <v>50678</v>
      </c>
      <c r="B196">
        <v>4.53685508227221E-4</v>
      </c>
      <c r="C196" s="16">
        <v>2.1675570610883801E-16</v>
      </c>
      <c r="D196">
        <v>0.1638075133396</v>
      </c>
      <c r="E196" s="16">
        <v>5.27289425687842E-6</v>
      </c>
      <c r="F196">
        <v>-0.44515914050046301</v>
      </c>
      <c r="G196">
        <v>1.0223585365769901E-2</v>
      </c>
      <c r="H196" s="16">
        <v>-1.1801640451651501E-6</v>
      </c>
      <c r="I196" s="16">
        <v>3.4544475190385099E-15</v>
      </c>
      <c r="J196" s="16">
        <v>1.8064457809363301E-15</v>
      </c>
      <c r="K196" s="16">
        <v>1.5506576907663699E-15</v>
      </c>
      <c r="L196">
        <v>-1.4902421659646E-2</v>
      </c>
      <c r="M196">
        <v>0</v>
      </c>
      <c r="N196">
        <v>0</v>
      </c>
      <c r="O196" s="16">
        <v>2.3879617529306499E-14</v>
      </c>
      <c r="P196">
        <v>0</v>
      </c>
      <c r="Q196">
        <v>-9.0307798631893003E-4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s="16">
        <v>-6.3961417639548902E-16</v>
      </c>
      <c r="Z196" s="16">
        <v>1.10002856891033E-15</v>
      </c>
      <c r="AA196" s="16">
        <v>4.3330824862271602E-16</v>
      </c>
      <c r="AB196" s="16">
        <v>4.4498721151036399E-17</v>
      </c>
      <c r="AC196" s="16">
        <v>6.4907426487567999E-17</v>
      </c>
      <c r="AD196" s="16">
        <v>-1.2217042933168601E-15</v>
      </c>
      <c r="AE196">
        <v>5.7080324377270002E-2</v>
      </c>
      <c r="AF196">
        <v>-0.22939543882532101</v>
      </c>
      <c r="AH196">
        <f t="shared" si="3"/>
        <v>0.82140673913929896</v>
      </c>
    </row>
    <row r="197" spans="1:34">
      <c r="A197" s="1">
        <v>50770</v>
      </c>
      <c r="B197">
        <v>4.2830984214533798E-4</v>
      </c>
      <c r="C197" s="16">
        <v>2.1209684318706399E-16</v>
      </c>
      <c r="D197">
        <v>0.16150007029914101</v>
      </c>
      <c r="E197" s="16">
        <v>4.4541357829640402E-6</v>
      </c>
      <c r="F197">
        <v>-0.43614205824554803</v>
      </c>
      <c r="G197">
        <v>1.16451530119489E-2</v>
      </c>
      <c r="H197" s="16">
        <v>-1.2080479313040099E-6</v>
      </c>
      <c r="I197" s="16">
        <v>3.4020239617780299E-15</v>
      </c>
      <c r="J197" s="16">
        <v>1.7769699934403701E-15</v>
      </c>
      <c r="K197" s="16">
        <v>1.5454318675197499E-15</v>
      </c>
      <c r="L197">
        <v>-1.4403442905909201E-2</v>
      </c>
      <c r="M197">
        <v>0</v>
      </c>
      <c r="N197">
        <v>0</v>
      </c>
      <c r="O197" s="16">
        <v>2.36291567646254E-14</v>
      </c>
      <c r="P197">
        <v>0</v>
      </c>
      <c r="Q197">
        <v>-8.7418810984577703E-4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s="16">
        <v>-6.3036705916135198E-16</v>
      </c>
      <c r="Z197" s="16">
        <v>1.08693810110904E-15</v>
      </c>
      <c r="AA197" s="16">
        <v>4.2782380440838501E-16</v>
      </c>
      <c r="AB197" s="16">
        <v>4.38293638661889E-17</v>
      </c>
      <c r="AC197" s="16">
        <v>6.4031950899702995E-17</v>
      </c>
      <c r="AD197" s="16">
        <v>-1.2053425279359199E-15</v>
      </c>
      <c r="AE197">
        <v>5.6496331357288203E-2</v>
      </c>
      <c r="AF197">
        <v>-0.221346578662901</v>
      </c>
      <c r="AH197">
        <f t="shared" si="3"/>
        <v>0.82945559930171897</v>
      </c>
    </row>
    <row r="198" spans="1:34">
      <c r="A198" s="1">
        <v>50860</v>
      </c>
      <c r="B198">
        <v>4.0458558935930599E-4</v>
      </c>
      <c r="C198" s="16">
        <v>2.07536362647106E-16</v>
      </c>
      <c r="D198">
        <v>0.159225130611405</v>
      </c>
      <c r="E198" s="16">
        <v>3.7625115554433799E-6</v>
      </c>
      <c r="F198">
        <v>-0.42730762476720402</v>
      </c>
      <c r="G198">
        <v>1.3013547328436801E-2</v>
      </c>
      <c r="H198" s="16">
        <v>-1.22884162384714E-6</v>
      </c>
      <c r="I198" s="16">
        <v>3.3503202601462102E-15</v>
      </c>
      <c r="J198" s="16">
        <v>1.74793349966906E-15</v>
      </c>
      <c r="K198" s="16">
        <v>1.53992212215654E-15</v>
      </c>
      <c r="L198">
        <v>-1.39227362641581E-2</v>
      </c>
      <c r="M198">
        <v>0</v>
      </c>
      <c r="N198">
        <v>0</v>
      </c>
      <c r="O198" s="16">
        <v>2.33814043394477E-14</v>
      </c>
      <c r="P198">
        <v>0</v>
      </c>
      <c r="Q198">
        <v>-8.4560894954893598E-4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s="16">
        <v>-6.2126519590222398E-16</v>
      </c>
      <c r="Z198" s="16">
        <v>1.0739814190891E-15</v>
      </c>
      <c r="AA198" s="16">
        <v>4.2240205909451098E-16</v>
      </c>
      <c r="AB198" s="16">
        <v>4.31701058204267E-17</v>
      </c>
      <c r="AC198" s="16">
        <v>6.3166943264038701E-17</v>
      </c>
      <c r="AD198" s="16">
        <v>-1.1891831630770799E-15</v>
      </c>
      <c r="AE198">
        <v>5.59206253843696E-2</v>
      </c>
      <c r="AF198">
        <v>-0.21350954739737901</v>
      </c>
      <c r="AH198">
        <f t="shared" si="3"/>
        <v>0.8372926305672409</v>
      </c>
    </row>
    <row r="199" spans="1:34">
      <c r="A199" s="1">
        <v>50951</v>
      </c>
      <c r="B199">
        <v>3.8239024423437001E-4</v>
      </c>
      <c r="C199" s="16">
        <v>2.0307209894787201E-16</v>
      </c>
      <c r="D199">
        <v>0.15698223642416601</v>
      </c>
      <c r="E199" s="16">
        <v>3.1782805675125401E-6</v>
      </c>
      <c r="F199">
        <v>-0.41865214035696302</v>
      </c>
      <c r="G199">
        <v>1.4330777507168199E-2</v>
      </c>
      <c r="H199" s="16">
        <v>-1.24296656691253E-6</v>
      </c>
      <c r="I199" s="16">
        <v>3.2993308771626698E-15</v>
      </c>
      <c r="J199" s="16">
        <v>1.71933386578942E-15</v>
      </c>
      <c r="K199" s="16">
        <v>1.5341421673282401E-15</v>
      </c>
      <c r="L199">
        <v>-1.34594502971282E-2</v>
      </c>
      <c r="M199">
        <v>0</v>
      </c>
      <c r="N199">
        <v>0</v>
      </c>
      <c r="O199" s="16">
        <v>2.3136330241174E-14</v>
      </c>
      <c r="P199">
        <v>0</v>
      </c>
      <c r="Q199">
        <v>-8.1741983134804997E-4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s="16">
        <v>-6.1230701117552495E-16</v>
      </c>
      <c r="Z199" s="16">
        <v>1.0611579096030001E-15</v>
      </c>
      <c r="AA199" s="16">
        <v>4.1704245097039098E-16</v>
      </c>
      <c r="AB199" s="16">
        <v>4.25208506649955E-17</v>
      </c>
      <c r="AC199" s="16">
        <v>6.2312259210477101E-17</v>
      </c>
      <c r="AD199" s="16">
        <v>-1.1732241602007E-15</v>
      </c>
      <c r="AE199">
        <v>5.5353084714929897E-2</v>
      </c>
      <c r="AF199">
        <v>-0.20587858628090999</v>
      </c>
      <c r="AH199">
        <f t="shared" si="3"/>
        <v>0.8449235916837099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C897-5D71-4AC9-8C26-D5CCB8BD890B}">
  <sheetPr codeName="Sheet16"/>
  <dimension ref="A1:BP241"/>
  <sheetViews>
    <sheetView tabSelected="1" zoomScaleNormal="100" workbookViewId="0">
      <pane xSplit="1" ySplit="1" topLeftCell="J266" activePane="bottomRight" state="frozen"/>
      <selection pane="topRight" activeCell="B1" sqref="B1"/>
      <selection pane="bottomLeft" activeCell="A2" sqref="A2"/>
      <selection pane="bottomRight" activeCell="AO279" sqref="AO279"/>
    </sheetView>
  </sheetViews>
  <sheetFormatPr defaultRowHeight="15"/>
  <cols>
    <col min="27" max="27" width="15.85546875" bestFit="1" customWidth="1"/>
    <col min="28" max="28" width="16.5703125" bestFit="1" customWidth="1"/>
    <col min="31" max="31" width="9.28515625" bestFit="1" customWidth="1"/>
    <col min="32" max="32" width="12.28515625" bestFit="1" customWidth="1"/>
    <col min="33" max="34" width="9.28515625" bestFit="1" customWidth="1"/>
    <col min="45" max="45" width="12.28515625" bestFit="1" customWidth="1"/>
    <col min="46" max="47" width="9.140625" style="20"/>
    <col min="49" max="56" width="7.7109375" customWidth="1"/>
    <col min="57" max="59" width="0" style="29" hidden="1" customWidth="1"/>
    <col min="60" max="66" width="9.140625" style="30"/>
  </cols>
  <sheetData>
    <row r="1" spans="1:56">
      <c r="A1" t="s">
        <v>0</v>
      </c>
      <c r="B1" t="s">
        <v>1</v>
      </c>
      <c r="C1" t="s">
        <v>344</v>
      </c>
      <c r="D1" t="s">
        <v>345</v>
      </c>
      <c r="E1" t="s">
        <v>2</v>
      </c>
      <c r="F1" t="s">
        <v>346</v>
      </c>
      <c r="G1" t="s">
        <v>3</v>
      </c>
      <c r="H1" t="s">
        <v>347</v>
      </c>
      <c r="I1" t="s">
        <v>348</v>
      </c>
      <c r="J1" t="s">
        <v>349</v>
      </c>
      <c r="K1" t="s">
        <v>4</v>
      </c>
      <c r="L1" t="s">
        <v>5</v>
      </c>
      <c r="M1" t="s">
        <v>350</v>
      </c>
      <c r="N1" t="s">
        <v>351</v>
      </c>
      <c r="O1" t="s">
        <v>352</v>
      </c>
      <c r="P1" t="s">
        <v>229</v>
      </c>
      <c r="Q1" t="s">
        <v>230</v>
      </c>
      <c r="R1" t="s">
        <v>231</v>
      </c>
      <c r="S1" t="s">
        <v>232</v>
      </c>
      <c r="T1" t="s">
        <v>233</v>
      </c>
      <c r="U1" t="s">
        <v>234</v>
      </c>
      <c r="V1" t="s">
        <v>353</v>
      </c>
      <c r="W1" t="s">
        <v>354</v>
      </c>
      <c r="X1" t="s">
        <v>355</v>
      </c>
      <c r="Y1" t="s">
        <v>356</v>
      </c>
      <c r="Z1" t="s">
        <v>357</v>
      </c>
      <c r="AA1" t="s">
        <v>358</v>
      </c>
      <c r="AB1" t="s">
        <v>359</v>
      </c>
      <c r="AC1" t="s">
        <v>0</v>
      </c>
      <c r="AD1" t="s">
        <v>353</v>
      </c>
      <c r="AE1" t="s">
        <v>359</v>
      </c>
      <c r="AF1" t="s">
        <v>0</v>
      </c>
      <c r="AG1" t="s">
        <v>353</v>
      </c>
      <c r="AH1" t="s">
        <v>360</v>
      </c>
      <c r="AK1" t="s">
        <v>362</v>
      </c>
      <c r="AS1" t="s">
        <v>0</v>
      </c>
      <c r="AU1" s="20" t="s">
        <v>13</v>
      </c>
      <c r="AV1" s="28" t="s">
        <v>375</v>
      </c>
      <c r="AW1" s="28" t="s">
        <v>407</v>
      </c>
      <c r="AX1" s="28" t="s">
        <v>363</v>
      </c>
      <c r="AY1" s="28" t="s">
        <v>364</v>
      </c>
      <c r="AZ1" s="28" t="s">
        <v>365</v>
      </c>
      <c r="BA1" s="28" t="s">
        <v>366</v>
      </c>
      <c r="BB1" s="28" t="s">
        <v>367</v>
      </c>
      <c r="BC1" s="28" t="s">
        <v>368</v>
      </c>
      <c r="BD1" s="28"/>
    </row>
    <row r="2" spans="1:56">
      <c r="A2" s="1">
        <v>25749</v>
      </c>
      <c r="B2">
        <v>1.87</v>
      </c>
      <c r="C2" t="s">
        <v>361</v>
      </c>
      <c r="D2">
        <v>2.62</v>
      </c>
      <c r="E2">
        <v>1.81</v>
      </c>
      <c r="F2" t="s">
        <v>361</v>
      </c>
      <c r="G2">
        <v>1.99</v>
      </c>
      <c r="H2">
        <v>0.57999999999999996</v>
      </c>
      <c r="I2">
        <v>5.67</v>
      </c>
      <c r="J2" t="s">
        <v>361</v>
      </c>
      <c r="K2" t="s">
        <v>361</v>
      </c>
      <c r="L2">
        <v>2.06</v>
      </c>
      <c r="M2" t="s">
        <v>361</v>
      </c>
      <c r="N2" t="s">
        <v>361</v>
      </c>
      <c r="O2" t="s">
        <v>361</v>
      </c>
      <c r="P2" t="s">
        <v>361</v>
      </c>
      <c r="Q2" t="s">
        <v>361</v>
      </c>
      <c r="R2" t="s">
        <v>361</v>
      </c>
      <c r="S2" t="s">
        <v>361</v>
      </c>
      <c r="T2" t="s">
        <v>361</v>
      </c>
      <c r="U2" t="s">
        <v>361</v>
      </c>
      <c r="W2">
        <f>+(G2-E2)*4</f>
        <v>0.71999999999999975</v>
      </c>
      <c r="AC2" s="1">
        <v>21823</v>
      </c>
      <c r="AF2" s="1">
        <f>+A2</f>
        <v>25749</v>
      </c>
      <c r="AS2" s="1">
        <f>A2</f>
        <v>25749</v>
      </c>
      <c r="AT2" s="22"/>
      <c r="AU2" s="22"/>
    </row>
    <row r="3" spans="1:56">
      <c r="A3" s="1">
        <v>25841</v>
      </c>
      <c r="B3">
        <v>1.02</v>
      </c>
      <c r="C3" t="s">
        <v>361</v>
      </c>
      <c r="D3">
        <v>2.0299999999999998</v>
      </c>
      <c r="E3">
        <v>1.78</v>
      </c>
      <c r="F3" t="s">
        <v>361</v>
      </c>
      <c r="G3">
        <v>1.9</v>
      </c>
      <c r="H3">
        <v>0.99</v>
      </c>
      <c r="I3">
        <v>0.7</v>
      </c>
      <c r="J3" t="s">
        <v>361</v>
      </c>
      <c r="K3" t="s">
        <v>361</v>
      </c>
      <c r="L3">
        <v>2.1</v>
      </c>
      <c r="M3" t="s">
        <v>361</v>
      </c>
      <c r="N3" t="s">
        <v>361</v>
      </c>
      <c r="O3" t="s">
        <v>361</v>
      </c>
      <c r="P3" t="s">
        <v>361</v>
      </c>
      <c r="Q3" t="s">
        <v>361</v>
      </c>
      <c r="R3" t="s">
        <v>361</v>
      </c>
      <c r="S3" t="s">
        <v>361</v>
      </c>
      <c r="T3" t="s">
        <v>361</v>
      </c>
      <c r="U3" t="s">
        <v>361</v>
      </c>
      <c r="W3">
        <f t="shared" ref="W3:W66" si="0">+(G3-E3)*4</f>
        <v>0.47999999999999954</v>
      </c>
      <c r="AC3" s="1">
        <v>21915</v>
      </c>
      <c r="AF3" s="1">
        <f t="shared" ref="AF3:AF66" si="1">+A3</f>
        <v>25841</v>
      </c>
      <c r="AS3" s="1">
        <f t="shared" ref="AS3:AS66" si="2">A3</f>
        <v>25841</v>
      </c>
      <c r="AT3" s="22"/>
      <c r="AU3" s="22"/>
    </row>
    <row r="4" spans="1:56">
      <c r="A4" s="1">
        <v>25933</v>
      </c>
      <c r="B4">
        <v>1.04</v>
      </c>
      <c r="C4" t="s">
        <v>361</v>
      </c>
      <c r="D4">
        <v>2.2599999999999998</v>
      </c>
      <c r="E4">
        <v>1.17</v>
      </c>
      <c r="F4" t="s">
        <v>361</v>
      </c>
      <c r="G4">
        <v>1.81</v>
      </c>
      <c r="H4">
        <v>1.75</v>
      </c>
      <c r="I4">
        <v>-0.04</v>
      </c>
      <c r="J4" t="s">
        <v>361</v>
      </c>
      <c r="K4" t="s">
        <v>361</v>
      </c>
      <c r="L4">
        <v>2.09</v>
      </c>
      <c r="M4" t="s">
        <v>361</v>
      </c>
      <c r="N4" t="s">
        <v>361</v>
      </c>
      <c r="O4" t="s">
        <v>361</v>
      </c>
      <c r="P4" t="s">
        <v>361</v>
      </c>
      <c r="Q4" t="s">
        <v>361</v>
      </c>
      <c r="R4" t="s">
        <v>361</v>
      </c>
      <c r="S4" t="s">
        <v>361</v>
      </c>
      <c r="T4" t="s">
        <v>361</v>
      </c>
      <c r="U4" t="s">
        <v>361</v>
      </c>
      <c r="W4">
        <f t="shared" si="0"/>
        <v>2.5600000000000005</v>
      </c>
      <c r="AC4" s="1">
        <v>22006</v>
      </c>
      <c r="AF4" s="1">
        <f t="shared" si="1"/>
        <v>25933</v>
      </c>
      <c r="AS4" s="1">
        <f t="shared" si="2"/>
        <v>25933</v>
      </c>
      <c r="AT4" s="22"/>
      <c r="AU4" s="22"/>
    </row>
    <row r="5" spans="1:56">
      <c r="A5" s="1">
        <v>26023</v>
      </c>
      <c r="B5">
        <v>-0.38</v>
      </c>
      <c r="C5" t="s">
        <v>361</v>
      </c>
      <c r="D5">
        <v>0.97</v>
      </c>
      <c r="E5">
        <v>2.2999999999999998</v>
      </c>
      <c r="F5" t="s">
        <v>361</v>
      </c>
      <c r="G5">
        <v>1.63</v>
      </c>
      <c r="H5">
        <v>-0.11</v>
      </c>
      <c r="I5">
        <v>-0.82</v>
      </c>
      <c r="J5" t="s">
        <v>361</v>
      </c>
      <c r="K5" t="s">
        <v>361</v>
      </c>
      <c r="L5">
        <v>1.97</v>
      </c>
      <c r="M5" t="s">
        <v>361</v>
      </c>
      <c r="N5" t="s">
        <v>361</v>
      </c>
      <c r="O5" t="s">
        <v>361</v>
      </c>
      <c r="P5" t="s">
        <v>361</v>
      </c>
      <c r="Q5" t="s">
        <v>361</v>
      </c>
      <c r="R5" t="s">
        <v>361</v>
      </c>
      <c r="S5" t="s">
        <v>361</v>
      </c>
      <c r="T5" t="s">
        <v>361</v>
      </c>
      <c r="U5" t="s">
        <v>361</v>
      </c>
      <c r="W5">
        <f t="shared" si="0"/>
        <v>-2.6799999999999997</v>
      </c>
      <c r="AC5" s="1">
        <v>22097</v>
      </c>
      <c r="AF5" s="1">
        <f t="shared" si="1"/>
        <v>26023</v>
      </c>
      <c r="AS5" s="1">
        <f t="shared" si="2"/>
        <v>26023</v>
      </c>
      <c r="AT5" s="22"/>
      <c r="AU5" s="22"/>
    </row>
    <row r="6" spans="1:56">
      <c r="A6" s="1">
        <v>26114</v>
      </c>
      <c r="B6">
        <v>0.98</v>
      </c>
      <c r="C6" t="s">
        <v>361</v>
      </c>
      <c r="D6">
        <v>0.84</v>
      </c>
      <c r="E6">
        <v>1.1299999999999999</v>
      </c>
      <c r="F6" t="s">
        <v>361</v>
      </c>
      <c r="G6">
        <v>1.48</v>
      </c>
      <c r="H6">
        <v>1.18</v>
      </c>
      <c r="I6">
        <v>2.83</v>
      </c>
      <c r="J6" t="s">
        <v>361</v>
      </c>
      <c r="K6" t="s">
        <v>361</v>
      </c>
      <c r="L6">
        <v>1.98</v>
      </c>
      <c r="M6" t="s">
        <v>361</v>
      </c>
      <c r="N6" t="s">
        <v>361</v>
      </c>
      <c r="O6" t="s">
        <v>361</v>
      </c>
      <c r="P6" t="s">
        <v>361</v>
      </c>
      <c r="Q6" t="s">
        <v>361</v>
      </c>
      <c r="R6" t="s">
        <v>361</v>
      </c>
      <c r="S6" t="s">
        <v>361</v>
      </c>
      <c r="T6" t="s">
        <v>361</v>
      </c>
      <c r="U6" t="s">
        <v>361</v>
      </c>
      <c r="W6">
        <f t="shared" si="0"/>
        <v>1.4000000000000004</v>
      </c>
      <c r="AC6" s="1">
        <v>22189</v>
      </c>
      <c r="AF6" s="1">
        <f t="shared" si="1"/>
        <v>26114</v>
      </c>
      <c r="AS6" s="1">
        <f t="shared" si="2"/>
        <v>26114</v>
      </c>
      <c r="AT6" s="22"/>
      <c r="AU6" s="22"/>
    </row>
    <row r="7" spans="1:56">
      <c r="A7" s="1">
        <v>26206</v>
      </c>
      <c r="B7">
        <v>1.84</v>
      </c>
      <c r="C7" t="s">
        <v>361</v>
      </c>
      <c r="D7">
        <v>1.95</v>
      </c>
      <c r="E7">
        <v>1.67</v>
      </c>
      <c r="F7" t="s">
        <v>361</v>
      </c>
      <c r="G7">
        <v>1.56</v>
      </c>
      <c r="H7">
        <v>1.1499999999999999</v>
      </c>
      <c r="I7">
        <v>0.17</v>
      </c>
      <c r="J7" t="s">
        <v>361</v>
      </c>
      <c r="K7" t="s">
        <v>361</v>
      </c>
      <c r="L7">
        <v>2.0099999999999998</v>
      </c>
      <c r="M7" t="s">
        <v>361</v>
      </c>
      <c r="N7" t="s">
        <v>361</v>
      </c>
      <c r="O7" t="s">
        <v>361</v>
      </c>
      <c r="P7" t="s">
        <v>361</v>
      </c>
      <c r="Q7" t="s">
        <v>361</v>
      </c>
      <c r="R7" t="s">
        <v>361</v>
      </c>
      <c r="S7" t="s">
        <v>361</v>
      </c>
      <c r="T7" t="s">
        <v>361</v>
      </c>
      <c r="U7" t="s">
        <v>361</v>
      </c>
      <c r="W7">
        <f t="shared" si="0"/>
        <v>-0.4399999999999995</v>
      </c>
      <c r="AC7" s="1">
        <v>22281</v>
      </c>
      <c r="AF7" s="1">
        <f t="shared" si="1"/>
        <v>26206</v>
      </c>
      <c r="AS7" s="1">
        <f t="shared" si="2"/>
        <v>26206</v>
      </c>
      <c r="AT7" s="22"/>
      <c r="AU7" s="22"/>
    </row>
    <row r="8" spans="1:56">
      <c r="A8" s="1">
        <v>26298</v>
      </c>
      <c r="B8">
        <v>0.66</v>
      </c>
      <c r="C8" t="s">
        <v>361</v>
      </c>
      <c r="D8">
        <v>1.64</v>
      </c>
      <c r="E8">
        <v>1.1000000000000001</v>
      </c>
      <c r="F8" t="s">
        <v>361</v>
      </c>
      <c r="G8">
        <v>1.5</v>
      </c>
      <c r="H8">
        <v>1.01</v>
      </c>
      <c r="I8">
        <v>1.6</v>
      </c>
      <c r="J8" t="s">
        <v>361</v>
      </c>
      <c r="K8" t="s">
        <v>361</v>
      </c>
      <c r="L8">
        <v>1.96</v>
      </c>
      <c r="M8" t="s">
        <v>361</v>
      </c>
      <c r="N8" t="s">
        <v>361</v>
      </c>
      <c r="O8" t="s">
        <v>361</v>
      </c>
      <c r="P8" t="s">
        <v>361</v>
      </c>
      <c r="Q8" t="s">
        <v>361</v>
      </c>
      <c r="R8" t="s">
        <v>361</v>
      </c>
      <c r="S8" t="s">
        <v>361</v>
      </c>
      <c r="T8" t="s">
        <v>361</v>
      </c>
      <c r="U8" t="s">
        <v>361</v>
      </c>
      <c r="W8">
        <f t="shared" si="0"/>
        <v>1.5999999999999996</v>
      </c>
      <c r="AC8" s="1">
        <v>22371</v>
      </c>
      <c r="AF8" s="1">
        <f t="shared" si="1"/>
        <v>26298</v>
      </c>
      <c r="AS8" s="1">
        <f t="shared" si="2"/>
        <v>26298</v>
      </c>
      <c r="AT8" s="22"/>
      <c r="AU8" s="22"/>
    </row>
    <row r="9" spans="1:56">
      <c r="A9" s="1">
        <v>26389</v>
      </c>
      <c r="B9">
        <v>1.25</v>
      </c>
      <c r="C9" t="s">
        <v>361</v>
      </c>
      <c r="D9">
        <v>1.97</v>
      </c>
      <c r="E9">
        <v>2.16</v>
      </c>
      <c r="F9" t="s">
        <v>361</v>
      </c>
      <c r="G9">
        <v>1.26</v>
      </c>
      <c r="H9">
        <v>0.92</v>
      </c>
      <c r="I9">
        <v>0.36</v>
      </c>
      <c r="J9" t="s">
        <v>361</v>
      </c>
      <c r="K9" t="s">
        <v>361</v>
      </c>
      <c r="L9">
        <v>1.9</v>
      </c>
      <c r="M9" t="s">
        <v>361</v>
      </c>
      <c r="N9" t="s">
        <v>361</v>
      </c>
      <c r="O9" t="s">
        <v>361</v>
      </c>
      <c r="P9" t="s">
        <v>361</v>
      </c>
      <c r="Q9" t="s">
        <v>361</v>
      </c>
      <c r="R9" t="s">
        <v>361</v>
      </c>
      <c r="S9" t="s">
        <v>361</v>
      </c>
      <c r="T9" t="s">
        <v>361</v>
      </c>
      <c r="U9" t="s">
        <v>361</v>
      </c>
      <c r="W9">
        <f t="shared" si="0"/>
        <v>-3.6000000000000005</v>
      </c>
      <c r="Y9">
        <v>3.3617854225780501</v>
      </c>
      <c r="AC9" s="1">
        <v>22462</v>
      </c>
      <c r="AF9" s="1">
        <f t="shared" si="1"/>
        <v>26389</v>
      </c>
      <c r="AS9" s="1">
        <f t="shared" si="2"/>
        <v>26389</v>
      </c>
      <c r="AT9" s="22"/>
      <c r="AU9" s="22"/>
    </row>
    <row r="10" spans="1:56">
      <c r="A10" s="1">
        <v>26480</v>
      </c>
      <c r="B10">
        <v>0.61</v>
      </c>
      <c r="C10" t="s">
        <v>361</v>
      </c>
      <c r="D10">
        <v>0.44</v>
      </c>
      <c r="E10">
        <v>1.59</v>
      </c>
      <c r="F10" t="s">
        <v>361</v>
      </c>
      <c r="G10">
        <v>1.19</v>
      </c>
      <c r="H10">
        <v>0.37</v>
      </c>
      <c r="I10">
        <v>1.28</v>
      </c>
      <c r="J10" t="s">
        <v>361</v>
      </c>
      <c r="K10" t="s">
        <v>361</v>
      </c>
      <c r="L10">
        <v>1.89</v>
      </c>
      <c r="M10" t="s">
        <v>361</v>
      </c>
      <c r="N10" t="s">
        <v>361</v>
      </c>
      <c r="O10" t="s">
        <v>361</v>
      </c>
      <c r="P10" t="s">
        <v>361</v>
      </c>
      <c r="Q10" t="s">
        <v>361</v>
      </c>
      <c r="R10" t="s">
        <v>361</v>
      </c>
      <c r="S10" t="s">
        <v>361</v>
      </c>
      <c r="T10" t="s">
        <v>361</v>
      </c>
      <c r="U10" t="s">
        <v>361</v>
      </c>
      <c r="W10">
        <f t="shared" si="0"/>
        <v>-1.6000000000000005</v>
      </c>
      <c r="Y10">
        <v>2.4726543138902399</v>
      </c>
      <c r="Z10">
        <v>3.80393336093627</v>
      </c>
      <c r="AC10" s="1">
        <v>22554</v>
      </c>
      <c r="AF10" s="1">
        <f t="shared" si="1"/>
        <v>26480</v>
      </c>
      <c r="AS10" s="1">
        <f t="shared" si="2"/>
        <v>26480</v>
      </c>
      <c r="AT10" s="22"/>
      <c r="AU10" s="22"/>
    </row>
    <row r="11" spans="1:56">
      <c r="A11" s="1">
        <v>26572</v>
      </c>
      <c r="B11">
        <v>1.1200000000000001</v>
      </c>
      <c r="C11" t="s">
        <v>361</v>
      </c>
      <c r="D11">
        <v>0.92</v>
      </c>
      <c r="E11">
        <v>1.57</v>
      </c>
      <c r="F11" t="s">
        <v>361</v>
      </c>
      <c r="G11">
        <v>1.21</v>
      </c>
      <c r="H11">
        <v>2.0699999999999998</v>
      </c>
      <c r="I11">
        <v>0.56999999999999995</v>
      </c>
      <c r="J11" t="s">
        <v>361</v>
      </c>
      <c r="K11" t="s">
        <v>361</v>
      </c>
      <c r="L11">
        <v>1.9</v>
      </c>
      <c r="M11" t="s">
        <v>361</v>
      </c>
      <c r="N11" t="s">
        <v>361</v>
      </c>
      <c r="O11" t="s">
        <v>361</v>
      </c>
      <c r="P11" t="s">
        <v>361</v>
      </c>
      <c r="Q11" t="s">
        <v>361</v>
      </c>
      <c r="R11" t="s">
        <v>361</v>
      </c>
      <c r="S11" t="s">
        <v>361</v>
      </c>
      <c r="T11" t="s">
        <v>361</v>
      </c>
      <c r="U11" t="s">
        <v>361</v>
      </c>
      <c r="V11">
        <v>1.0149957004655901</v>
      </c>
      <c r="W11">
        <f t="shared" si="0"/>
        <v>-1.4400000000000004</v>
      </c>
      <c r="Y11">
        <v>2.57543487049093</v>
      </c>
      <c r="Z11">
        <v>3.9836895893790598</v>
      </c>
      <c r="AC11" s="1">
        <v>22646</v>
      </c>
      <c r="AD11">
        <f>+V11</f>
        <v>1.0149957004655901</v>
      </c>
      <c r="AF11" s="1">
        <f t="shared" si="1"/>
        <v>26572</v>
      </c>
      <c r="AG11">
        <f>+AD11</f>
        <v>1.0149957004655901</v>
      </c>
      <c r="AS11" s="1">
        <f t="shared" si="2"/>
        <v>26572</v>
      </c>
      <c r="AT11" s="22"/>
      <c r="AU11" s="22"/>
    </row>
    <row r="12" spans="1:56">
      <c r="A12" s="1">
        <v>26664</v>
      </c>
      <c r="B12">
        <v>1.1599999999999999</v>
      </c>
      <c r="C12" t="s">
        <v>361</v>
      </c>
      <c r="D12">
        <v>1.45</v>
      </c>
      <c r="E12">
        <v>1.54</v>
      </c>
      <c r="F12" t="s">
        <v>361</v>
      </c>
      <c r="G12">
        <v>1.6</v>
      </c>
      <c r="H12">
        <v>0.71</v>
      </c>
      <c r="I12">
        <v>2.02</v>
      </c>
      <c r="J12" t="s">
        <v>361</v>
      </c>
      <c r="K12" t="s">
        <v>361</v>
      </c>
      <c r="L12">
        <v>1.95</v>
      </c>
      <c r="M12" t="s">
        <v>361</v>
      </c>
      <c r="N12" t="s">
        <v>361</v>
      </c>
      <c r="O12" t="s">
        <v>361</v>
      </c>
      <c r="P12" t="s">
        <v>361</v>
      </c>
      <c r="Q12" t="s">
        <v>361</v>
      </c>
      <c r="R12" t="s">
        <v>361</v>
      </c>
      <c r="S12" t="s">
        <v>361</v>
      </c>
      <c r="T12" t="s">
        <v>361</v>
      </c>
      <c r="U12" t="s">
        <v>361</v>
      </c>
      <c r="V12">
        <v>0.99620506466247305</v>
      </c>
      <c r="W12">
        <f t="shared" si="0"/>
        <v>0.24000000000000021</v>
      </c>
      <c r="Y12">
        <v>2.7435560371256602</v>
      </c>
      <c r="Z12">
        <v>4.3206825051606703</v>
      </c>
      <c r="AC12" s="1">
        <v>22736</v>
      </c>
      <c r="AD12">
        <f t="shared" ref="AD12:AD75" si="3">+V12</f>
        <v>0.99620506466247305</v>
      </c>
      <c r="AF12" s="1">
        <f t="shared" si="1"/>
        <v>26664</v>
      </c>
      <c r="AG12">
        <f t="shared" ref="AG12:AG75" si="4">+AD12</f>
        <v>0.99620506466247305</v>
      </c>
      <c r="AS12" s="1">
        <f t="shared" si="2"/>
        <v>26664</v>
      </c>
      <c r="AT12" s="22"/>
      <c r="AU12" s="22"/>
    </row>
    <row r="13" spans="1:56">
      <c r="A13" s="1">
        <v>26754</v>
      </c>
      <c r="B13">
        <v>1.65</v>
      </c>
      <c r="C13" t="s">
        <v>361</v>
      </c>
      <c r="D13">
        <v>1.47</v>
      </c>
      <c r="E13">
        <v>3.51</v>
      </c>
      <c r="F13" t="s">
        <v>361</v>
      </c>
      <c r="G13">
        <v>1.7</v>
      </c>
      <c r="H13">
        <v>0.32</v>
      </c>
      <c r="I13">
        <v>1.26</v>
      </c>
      <c r="J13" t="s">
        <v>361</v>
      </c>
      <c r="K13" t="s">
        <v>361</v>
      </c>
      <c r="L13">
        <v>1.99</v>
      </c>
      <c r="M13" t="s">
        <v>361</v>
      </c>
      <c r="N13" t="s">
        <v>361</v>
      </c>
      <c r="O13" t="s">
        <v>361</v>
      </c>
      <c r="P13" t="s">
        <v>361</v>
      </c>
      <c r="Q13" t="s">
        <v>361</v>
      </c>
      <c r="R13" t="s">
        <v>361</v>
      </c>
      <c r="S13" t="s">
        <v>361</v>
      </c>
      <c r="T13" t="s">
        <v>361</v>
      </c>
      <c r="U13" t="s">
        <v>361</v>
      </c>
      <c r="V13">
        <v>2.38229402213133</v>
      </c>
      <c r="W13">
        <f t="shared" si="0"/>
        <v>-7.2399999999999993</v>
      </c>
      <c r="Y13">
        <v>3.3550469939029499</v>
      </c>
      <c r="Z13">
        <v>4.3759537499564196</v>
      </c>
      <c r="AC13" s="1">
        <v>22827</v>
      </c>
      <c r="AD13">
        <f t="shared" si="3"/>
        <v>2.38229402213133</v>
      </c>
      <c r="AF13" s="1">
        <f t="shared" si="1"/>
        <v>26754</v>
      </c>
      <c r="AG13">
        <f t="shared" si="4"/>
        <v>2.38229402213133</v>
      </c>
      <c r="AS13" s="1">
        <f t="shared" si="2"/>
        <v>26754</v>
      </c>
      <c r="AT13" s="22"/>
      <c r="AU13" s="22"/>
    </row>
    <row r="14" spans="1:56">
      <c r="A14" s="1">
        <v>26845</v>
      </c>
      <c r="B14">
        <v>0.5</v>
      </c>
      <c r="C14" t="s">
        <v>361</v>
      </c>
      <c r="D14">
        <v>0.77</v>
      </c>
      <c r="E14">
        <v>2.4300000000000002</v>
      </c>
      <c r="F14" t="s">
        <v>361</v>
      </c>
      <c r="G14">
        <v>2.12</v>
      </c>
      <c r="H14">
        <v>0.82</v>
      </c>
      <c r="I14">
        <v>0.28999999999999998</v>
      </c>
      <c r="J14" t="s">
        <v>361</v>
      </c>
      <c r="K14" t="s">
        <v>361</v>
      </c>
      <c r="L14">
        <v>2.08</v>
      </c>
      <c r="M14" t="s">
        <v>361</v>
      </c>
      <c r="N14" t="s">
        <v>361</v>
      </c>
      <c r="O14" t="s">
        <v>361</v>
      </c>
      <c r="P14" t="s">
        <v>361</v>
      </c>
      <c r="Q14" t="s">
        <v>361</v>
      </c>
      <c r="R14" t="s">
        <v>361</v>
      </c>
      <c r="S14" t="s">
        <v>361</v>
      </c>
      <c r="T14" t="s">
        <v>361</v>
      </c>
      <c r="U14" t="s">
        <v>361</v>
      </c>
      <c r="V14">
        <v>1.8833290062397701</v>
      </c>
      <c r="W14">
        <f t="shared" si="0"/>
        <v>-1.2400000000000002</v>
      </c>
      <c r="Y14">
        <v>3.04514643067035</v>
      </c>
      <c r="Z14">
        <v>4.6791312578169997</v>
      </c>
      <c r="AC14" s="1">
        <v>22919</v>
      </c>
      <c r="AD14">
        <f t="shared" si="3"/>
        <v>1.8833290062397701</v>
      </c>
      <c r="AF14" s="1">
        <f t="shared" si="1"/>
        <v>26845</v>
      </c>
      <c r="AG14">
        <f t="shared" si="4"/>
        <v>1.8833290062397701</v>
      </c>
      <c r="AS14" s="1">
        <f t="shared" si="2"/>
        <v>26845</v>
      </c>
      <c r="AT14" s="22"/>
      <c r="AU14" s="22"/>
    </row>
    <row r="15" spans="1:56">
      <c r="A15" s="1">
        <v>26937</v>
      </c>
      <c r="B15">
        <v>1.19</v>
      </c>
      <c r="C15" t="s">
        <v>361</v>
      </c>
      <c r="D15">
        <v>1.51</v>
      </c>
      <c r="E15">
        <v>2.38</v>
      </c>
      <c r="F15" t="s">
        <v>361</v>
      </c>
      <c r="G15">
        <v>2.5499999999999998</v>
      </c>
      <c r="H15">
        <v>0.35</v>
      </c>
      <c r="I15">
        <v>1.21</v>
      </c>
      <c r="J15" t="s">
        <v>361</v>
      </c>
      <c r="K15" t="s">
        <v>361</v>
      </c>
      <c r="L15">
        <v>2.15</v>
      </c>
      <c r="M15" t="s">
        <v>361</v>
      </c>
      <c r="N15" t="s">
        <v>361</v>
      </c>
      <c r="O15" t="s">
        <v>361</v>
      </c>
      <c r="P15" t="s">
        <v>361</v>
      </c>
      <c r="Q15" t="s">
        <v>361</v>
      </c>
      <c r="R15" t="s">
        <v>361</v>
      </c>
      <c r="S15" t="s">
        <v>361</v>
      </c>
      <c r="T15" t="s">
        <v>361</v>
      </c>
      <c r="U15" t="s">
        <v>361</v>
      </c>
      <c r="V15">
        <v>3.71192853871446</v>
      </c>
      <c r="W15">
        <f t="shared" si="0"/>
        <v>0.67999999999999972</v>
      </c>
      <c r="Y15">
        <v>3.1512223549996699</v>
      </c>
      <c r="Z15">
        <v>4.9922554767019998</v>
      </c>
      <c r="AC15" s="1">
        <v>23011</v>
      </c>
      <c r="AD15">
        <f t="shared" si="3"/>
        <v>3.71192853871446</v>
      </c>
      <c r="AF15" s="1">
        <f t="shared" si="1"/>
        <v>26937</v>
      </c>
      <c r="AG15">
        <f t="shared" si="4"/>
        <v>3.71192853871446</v>
      </c>
      <c r="AS15" s="1">
        <f t="shared" si="2"/>
        <v>26937</v>
      </c>
      <c r="AT15" s="22"/>
      <c r="AU15" s="22"/>
    </row>
    <row r="16" spans="1:56">
      <c r="A16" s="1">
        <v>27029</v>
      </c>
      <c r="B16">
        <v>0.84</v>
      </c>
      <c r="C16" t="s">
        <v>361</v>
      </c>
      <c r="D16">
        <v>1.68</v>
      </c>
      <c r="E16">
        <v>2.3199999999999998</v>
      </c>
      <c r="F16" t="s">
        <v>361</v>
      </c>
      <c r="G16">
        <v>2.77</v>
      </c>
      <c r="H16">
        <v>1.67</v>
      </c>
      <c r="I16">
        <v>0.85</v>
      </c>
      <c r="J16" t="s">
        <v>361</v>
      </c>
      <c r="K16" t="s">
        <v>361</v>
      </c>
      <c r="L16">
        <v>2.1800000000000002</v>
      </c>
      <c r="M16" t="s">
        <v>361</v>
      </c>
      <c r="N16" t="s">
        <v>361</v>
      </c>
      <c r="O16" t="s">
        <v>361</v>
      </c>
      <c r="P16" t="s">
        <v>361</v>
      </c>
      <c r="Q16" t="s">
        <v>361</v>
      </c>
      <c r="R16" t="s">
        <v>361</v>
      </c>
      <c r="S16" t="s">
        <v>361</v>
      </c>
      <c r="T16" t="s">
        <v>361</v>
      </c>
      <c r="U16" t="s">
        <v>361</v>
      </c>
      <c r="V16">
        <v>5.4656472089326096</v>
      </c>
      <c r="W16">
        <f t="shared" si="0"/>
        <v>1.8000000000000007</v>
      </c>
      <c r="Y16">
        <v>3.0581261102315298</v>
      </c>
      <c r="Z16">
        <v>5.2172568931062804</v>
      </c>
      <c r="AC16" s="1">
        <v>23101</v>
      </c>
      <c r="AD16">
        <f t="shared" si="3"/>
        <v>5.4656472089326096</v>
      </c>
      <c r="AF16" s="1">
        <f t="shared" si="1"/>
        <v>27029</v>
      </c>
      <c r="AG16">
        <f t="shared" si="4"/>
        <v>5.4656472089326096</v>
      </c>
      <c r="AS16" s="1">
        <f t="shared" si="2"/>
        <v>27029</v>
      </c>
      <c r="AT16" s="22"/>
      <c r="AU16" s="22"/>
    </row>
    <row r="17" spans="1:47">
      <c r="A17" s="1">
        <v>27119</v>
      </c>
      <c r="B17">
        <v>0.87</v>
      </c>
      <c r="C17" t="s">
        <v>361</v>
      </c>
      <c r="D17">
        <v>0.97</v>
      </c>
      <c r="E17">
        <v>3.16</v>
      </c>
      <c r="F17" t="s">
        <v>361</v>
      </c>
      <c r="G17">
        <v>2.81</v>
      </c>
      <c r="H17">
        <v>0.42</v>
      </c>
      <c r="I17">
        <v>1.1000000000000001</v>
      </c>
      <c r="J17" t="s">
        <v>361</v>
      </c>
      <c r="K17" t="s">
        <v>361</v>
      </c>
      <c r="L17">
        <v>2.34</v>
      </c>
      <c r="M17" t="s">
        <v>361</v>
      </c>
      <c r="N17" t="s">
        <v>361</v>
      </c>
      <c r="O17" t="s">
        <v>361</v>
      </c>
      <c r="P17" t="s">
        <v>361</v>
      </c>
      <c r="Q17" t="s">
        <v>361</v>
      </c>
      <c r="R17" t="s">
        <v>361</v>
      </c>
      <c r="S17" t="s">
        <v>361</v>
      </c>
      <c r="T17" t="s">
        <v>361</v>
      </c>
      <c r="U17" t="s">
        <v>361</v>
      </c>
      <c r="V17">
        <v>6.29604120701363</v>
      </c>
      <c r="W17">
        <f t="shared" si="0"/>
        <v>-1.4000000000000004</v>
      </c>
      <c r="Y17">
        <v>3.03658059251809</v>
      </c>
      <c r="Z17">
        <v>5.3314810601152596</v>
      </c>
      <c r="AC17" s="1">
        <v>23192</v>
      </c>
      <c r="AD17">
        <f t="shared" si="3"/>
        <v>6.29604120701363</v>
      </c>
      <c r="AF17" s="1">
        <f t="shared" si="1"/>
        <v>27119</v>
      </c>
      <c r="AG17">
        <f t="shared" si="4"/>
        <v>6.29604120701363</v>
      </c>
      <c r="AS17" s="1">
        <f t="shared" si="2"/>
        <v>27119</v>
      </c>
      <c r="AT17" s="22"/>
      <c r="AU17" s="22"/>
    </row>
    <row r="18" spans="1:47">
      <c r="A18" s="1">
        <v>27210</v>
      </c>
      <c r="B18">
        <v>0.25</v>
      </c>
      <c r="C18" t="s">
        <v>361</v>
      </c>
      <c r="D18">
        <v>1.69</v>
      </c>
      <c r="E18">
        <v>3.49</v>
      </c>
      <c r="F18" t="s">
        <v>361</v>
      </c>
      <c r="G18">
        <v>2.87</v>
      </c>
      <c r="H18">
        <v>1.4</v>
      </c>
      <c r="I18">
        <v>-1.62</v>
      </c>
      <c r="J18" t="s">
        <v>361</v>
      </c>
      <c r="K18" t="s">
        <v>361</v>
      </c>
      <c r="L18">
        <v>2.52</v>
      </c>
      <c r="M18" t="s">
        <v>361</v>
      </c>
      <c r="N18" t="s">
        <v>361</v>
      </c>
      <c r="O18" t="s">
        <v>361</v>
      </c>
      <c r="P18" t="s">
        <v>361</v>
      </c>
      <c r="Q18" t="s">
        <v>361</v>
      </c>
      <c r="R18" t="s">
        <v>361</v>
      </c>
      <c r="S18" t="s">
        <v>361</v>
      </c>
      <c r="T18" t="s">
        <v>361</v>
      </c>
      <c r="U18" t="s">
        <v>361</v>
      </c>
      <c r="V18">
        <v>5.9361560732210101</v>
      </c>
      <c r="W18">
        <f t="shared" si="0"/>
        <v>-2.4800000000000004</v>
      </c>
      <c r="Y18">
        <v>2.7779297190594301</v>
      </c>
      <c r="Z18">
        <v>5.5611755162886496</v>
      </c>
      <c r="AC18" s="1">
        <v>23284</v>
      </c>
      <c r="AD18">
        <f t="shared" si="3"/>
        <v>5.9361560732210101</v>
      </c>
      <c r="AF18" s="1">
        <f t="shared" si="1"/>
        <v>27210</v>
      </c>
      <c r="AG18">
        <f t="shared" si="4"/>
        <v>5.9361560732210101</v>
      </c>
      <c r="AS18" s="1">
        <f t="shared" si="2"/>
        <v>27210</v>
      </c>
      <c r="AT18" s="22"/>
      <c r="AU18" s="22"/>
    </row>
    <row r="19" spans="1:47">
      <c r="A19" s="1">
        <v>27302</v>
      </c>
      <c r="B19">
        <v>0.63</v>
      </c>
      <c r="C19" t="s">
        <v>361</v>
      </c>
      <c r="D19">
        <v>0.52</v>
      </c>
      <c r="E19">
        <v>3.38</v>
      </c>
      <c r="F19" t="s">
        <v>361</v>
      </c>
      <c r="G19">
        <v>2.88</v>
      </c>
      <c r="H19">
        <v>0.14000000000000001</v>
      </c>
      <c r="I19">
        <v>0.97</v>
      </c>
      <c r="J19" t="s">
        <v>361</v>
      </c>
      <c r="K19" t="s">
        <v>361</v>
      </c>
      <c r="L19">
        <v>2.67</v>
      </c>
      <c r="M19" t="s">
        <v>361</v>
      </c>
      <c r="N19" t="s">
        <v>361</v>
      </c>
      <c r="O19" t="s">
        <v>361</v>
      </c>
      <c r="P19" t="s">
        <v>361</v>
      </c>
      <c r="Q19" t="s">
        <v>361</v>
      </c>
      <c r="R19" t="s">
        <v>361</v>
      </c>
      <c r="S19" t="s">
        <v>361</v>
      </c>
      <c r="T19" t="s">
        <v>361</v>
      </c>
      <c r="U19" t="s">
        <v>361</v>
      </c>
      <c r="V19">
        <v>5.9219283009441197</v>
      </c>
      <c r="W19">
        <f t="shared" si="0"/>
        <v>-2</v>
      </c>
      <c r="Y19">
        <v>2.88419528529495</v>
      </c>
      <c r="Z19">
        <v>5.6952780398103302</v>
      </c>
      <c r="AC19" s="1">
        <v>23376</v>
      </c>
      <c r="AD19">
        <f t="shared" si="3"/>
        <v>5.9219283009441197</v>
      </c>
      <c r="AF19" s="1">
        <f t="shared" si="1"/>
        <v>27302</v>
      </c>
      <c r="AG19">
        <f t="shared" si="4"/>
        <v>5.9219283009441197</v>
      </c>
      <c r="AS19" s="1">
        <f t="shared" si="2"/>
        <v>27302</v>
      </c>
      <c r="AT19" s="22"/>
      <c r="AU19" s="22"/>
    </row>
    <row r="20" spans="1:47">
      <c r="A20" s="1">
        <v>27394</v>
      </c>
      <c r="B20">
        <v>-1.79</v>
      </c>
      <c r="C20" t="s">
        <v>361</v>
      </c>
      <c r="D20">
        <v>1.26</v>
      </c>
      <c r="E20">
        <v>3.27</v>
      </c>
      <c r="F20" t="s">
        <v>361</v>
      </c>
      <c r="G20">
        <v>2.67</v>
      </c>
      <c r="H20">
        <v>-0.78</v>
      </c>
      <c r="I20">
        <v>-3.05</v>
      </c>
      <c r="J20" t="s">
        <v>361</v>
      </c>
      <c r="K20" t="s">
        <v>361</v>
      </c>
      <c r="L20">
        <v>2.65</v>
      </c>
      <c r="M20" t="s">
        <v>361</v>
      </c>
      <c r="N20" t="s">
        <v>361</v>
      </c>
      <c r="O20" t="s">
        <v>361</v>
      </c>
      <c r="P20" t="s">
        <v>361</v>
      </c>
      <c r="Q20" t="s">
        <v>361</v>
      </c>
      <c r="R20" t="s">
        <v>361</v>
      </c>
      <c r="S20" t="s">
        <v>361</v>
      </c>
      <c r="T20" t="s">
        <v>361</v>
      </c>
      <c r="U20" t="s">
        <v>361</v>
      </c>
      <c r="V20">
        <v>5.8587808793892702</v>
      </c>
      <c r="W20">
        <f t="shared" si="0"/>
        <v>-2.4000000000000004</v>
      </c>
      <c r="Y20">
        <v>2.0943443268610098</v>
      </c>
      <c r="Z20">
        <v>5.3896745174007403</v>
      </c>
      <c r="AC20" s="1">
        <v>23467</v>
      </c>
      <c r="AD20">
        <f t="shared" si="3"/>
        <v>5.8587808793892702</v>
      </c>
      <c r="AF20" s="1">
        <f t="shared" si="1"/>
        <v>27394</v>
      </c>
      <c r="AG20">
        <f t="shared" si="4"/>
        <v>5.8587808793892702</v>
      </c>
      <c r="AS20" s="1">
        <f t="shared" si="2"/>
        <v>27394</v>
      </c>
      <c r="AT20" s="22"/>
      <c r="AU20" s="22"/>
    </row>
    <row r="21" spans="1:47">
      <c r="A21" s="1">
        <v>27484</v>
      </c>
      <c r="B21">
        <v>-0.88</v>
      </c>
      <c r="C21" t="s">
        <v>361</v>
      </c>
      <c r="D21">
        <v>0.39</v>
      </c>
      <c r="E21">
        <v>2.77</v>
      </c>
      <c r="F21" t="s">
        <v>361</v>
      </c>
      <c r="G21">
        <v>2.2000000000000002</v>
      </c>
      <c r="H21">
        <v>0.28999999999999998</v>
      </c>
      <c r="I21">
        <v>-1.95</v>
      </c>
      <c r="J21" t="s">
        <v>361</v>
      </c>
      <c r="K21" t="s">
        <v>361</v>
      </c>
      <c r="L21">
        <v>2.4700000000000002</v>
      </c>
      <c r="M21" t="s">
        <v>361</v>
      </c>
      <c r="N21" t="s">
        <v>361</v>
      </c>
      <c r="O21" t="s">
        <v>361</v>
      </c>
      <c r="P21" t="s">
        <v>361</v>
      </c>
      <c r="Q21" t="s">
        <v>361</v>
      </c>
      <c r="R21" t="s">
        <v>361</v>
      </c>
      <c r="S21" t="s">
        <v>361</v>
      </c>
      <c r="T21" t="s">
        <v>361</v>
      </c>
      <c r="U21" t="s">
        <v>361</v>
      </c>
      <c r="V21">
        <v>5.23366400816926</v>
      </c>
      <c r="W21">
        <f t="shared" si="0"/>
        <v>-2.2799999999999994</v>
      </c>
      <c r="Y21">
        <v>1.9937667918825901</v>
      </c>
      <c r="Z21">
        <v>5.0569891381404499</v>
      </c>
      <c r="AC21" s="1">
        <v>23558</v>
      </c>
      <c r="AD21">
        <f t="shared" si="3"/>
        <v>5.23366400816926</v>
      </c>
      <c r="AF21" s="1">
        <f t="shared" si="1"/>
        <v>27484</v>
      </c>
      <c r="AG21">
        <f t="shared" si="4"/>
        <v>5.23366400816926</v>
      </c>
      <c r="AS21" s="1">
        <f t="shared" si="2"/>
        <v>27484</v>
      </c>
      <c r="AT21" s="22"/>
      <c r="AU21" s="22"/>
    </row>
    <row r="22" spans="1:47">
      <c r="A22" s="1">
        <v>27575</v>
      </c>
      <c r="B22">
        <v>0.81</v>
      </c>
      <c r="C22" t="s">
        <v>361</v>
      </c>
      <c r="D22">
        <v>1.68</v>
      </c>
      <c r="E22">
        <v>2.3199999999999998</v>
      </c>
      <c r="F22" t="s">
        <v>361</v>
      </c>
      <c r="G22">
        <v>1.76</v>
      </c>
      <c r="H22">
        <v>1.68</v>
      </c>
      <c r="I22">
        <v>-1.61</v>
      </c>
      <c r="J22" t="s">
        <v>361</v>
      </c>
      <c r="K22" t="s">
        <v>361</v>
      </c>
      <c r="L22">
        <v>2.39</v>
      </c>
      <c r="M22" t="s">
        <v>361</v>
      </c>
      <c r="N22" t="s">
        <v>361</v>
      </c>
      <c r="O22" t="s">
        <v>361</v>
      </c>
      <c r="P22" t="s">
        <v>361</v>
      </c>
      <c r="Q22" t="s">
        <v>361</v>
      </c>
      <c r="R22" t="s">
        <v>361</v>
      </c>
      <c r="S22" t="s">
        <v>361</v>
      </c>
      <c r="T22" t="s">
        <v>361</v>
      </c>
      <c r="U22" t="s">
        <v>361</v>
      </c>
      <c r="V22">
        <v>3.6747499855444201</v>
      </c>
      <c r="W22">
        <f t="shared" si="0"/>
        <v>-2.2399999999999993</v>
      </c>
      <c r="Y22">
        <v>2.2019630175525702</v>
      </c>
      <c r="Z22">
        <v>5.0199626023620603</v>
      </c>
      <c r="AC22" s="1">
        <v>23650</v>
      </c>
      <c r="AD22">
        <f t="shared" si="3"/>
        <v>3.6747499855444201</v>
      </c>
      <c r="AF22" s="1">
        <f t="shared" si="1"/>
        <v>27575</v>
      </c>
      <c r="AG22">
        <f t="shared" si="4"/>
        <v>3.6747499855444201</v>
      </c>
      <c r="AS22" s="1">
        <f t="shared" si="2"/>
        <v>27575</v>
      </c>
      <c r="AT22" s="22"/>
      <c r="AU22" s="22"/>
    </row>
    <row r="23" spans="1:47">
      <c r="A23" s="1">
        <v>27667</v>
      </c>
      <c r="B23">
        <v>1</v>
      </c>
      <c r="C23" t="s">
        <v>361</v>
      </c>
      <c r="D23">
        <v>1.1599999999999999</v>
      </c>
      <c r="E23">
        <v>2.2599999999999998</v>
      </c>
      <c r="F23" t="s">
        <v>361</v>
      </c>
      <c r="G23">
        <v>1.6</v>
      </c>
      <c r="H23">
        <v>1.3</v>
      </c>
      <c r="I23">
        <v>-0.36</v>
      </c>
      <c r="J23" t="s">
        <v>361</v>
      </c>
      <c r="K23" t="s">
        <v>361</v>
      </c>
      <c r="L23">
        <v>2.36</v>
      </c>
      <c r="M23" t="s">
        <v>361</v>
      </c>
      <c r="N23" t="s">
        <v>361</v>
      </c>
      <c r="O23" t="s">
        <v>361</v>
      </c>
      <c r="P23" t="s">
        <v>361</v>
      </c>
      <c r="Q23" t="s">
        <v>361</v>
      </c>
      <c r="R23" t="s">
        <v>361</v>
      </c>
      <c r="S23" t="s">
        <v>361</v>
      </c>
      <c r="T23" t="s">
        <v>361</v>
      </c>
      <c r="U23" t="s">
        <v>361</v>
      </c>
      <c r="V23">
        <v>2.3407360568939</v>
      </c>
      <c r="W23">
        <f t="shared" si="0"/>
        <v>-2.6399999999999988</v>
      </c>
      <c r="Y23">
        <v>2.3513155467223599</v>
      </c>
      <c r="Z23">
        <v>5.0578728636853798</v>
      </c>
      <c r="AC23" s="1">
        <v>23742</v>
      </c>
      <c r="AD23">
        <f t="shared" si="3"/>
        <v>2.3407360568939</v>
      </c>
      <c r="AF23" s="1">
        <f t="shared" si="1"/>
        <v>27667</v>
      </c>
      <c r="AG23">
        <f t="shared" si="4"/>
        <v>2.3407360568939</v>
      </c>
      <c r="AS23" s="1">
        <f t="shared" si="2"/>
        <v>27667</v>
      </c>
      <c r="AT23" s="22"/>
      <c r="AU23" s="22"/>
    </row>
    <row r="24" spans="1:47">
      <c r="A24" s="1">
        <v>27759</v>
      </c>
      <c r="B24">
        <v>0.81</v>
      </c>
      <c r="C24" t="s">
        <v>361</v>
      </c>
      <c r="D24">
        <v>1.28</v>
      </c>
      <c r="E24">
        <v>1.85</v>
      </c>
      <c r="F24" t="s">
        <v>361</v>
      </c>
      <c r="G24">
        <v>1.65</v>
      </c>
      <c r="H24">
        <v>1.45</v>
      </c>
      <c r="I24">
        <v>1.6</v>
      </c>
      <c r="J24" t="s">
        <v>361</v>
      </c>
      <c r="K24" t="s">
        <v>361</v>
      </c>
      <c r="L24">
        <v>2.3199999999999998</v>
      </c>
      <c r="M24" t="s">
        <v>361</v>
      </c>
      <c r="N24" t="s">
        <v>361</v>
      </c>
      <c r="O24" t="s">
        <v>361</v>
      </c>
      <c r="P24" t="s">
        <v>361</v>
      </c>
      <c r="Q24" t="s">
        <v>361</v>
      </c>
      <c r="R24" t="s">
        <v>361</v>
      </c>
      <c r="S24" t="s">
        <v>361</v>
      </c>
      <c r="T24" t="s">
        <v>361</v>
      </c>
      <c r="U24" t="s">
        <v>361</v>
      </c>
      <c r="V24">
        <v>1.8150950954445799</v>
      </c>
      <c r="W24">
        <f t="shared" si="0"/>
        <v>-0.80000000000000071</v>
      </c>
      <c r="Y24">
        <v>2.41802028408109</v>
      </c>
      <c r="Z24">
        <v>5.2009549659819196</v>
      </c>
      <c r="AC24" s="1">
        <v>23832</v>
      </c>
      <c r="AD24">
        <f t="shared" si="3"/>
        <v>1.8150950954445799</v>
      </c>
      <c r="AF24" s="1">
        <f t="shared" si="1"/>
        <v>27759</v>
      </c>
      <c r="AG24">
        <f t="shared" si="4"/>
        <v>1.8150950954445799</v>
      </c>
      <c r="AS24" s="1">
        <f t="shared" si="2"/>
        <v>27759</v>
      </c>
      <c r="AT24" s="22"/>
      <c r="AU24" s="22"/>
    </row>
    <row r="25" spans="1:47">
      <c r="A25" s="1">
        <v>27850</v>
      </c>
      <c r="B25">
        <v>1.53</v>
      </c>
      <c r="C25" t="s">
        <v>361</v>
      </c>
      <c r="D25">
        <v>0.82</v>
      </c>
      <c r="E25">
        <v>2.17</v>
      </c>
      <c r="F25" t="s">
        <v>361</v>
      </c>
      <c r="G25">
        <v>1.75</v>
      </c>
      <c r="H25">
        <v>1.53</v>
      </c>
      <c r="I25">
        <v>0.12</v>
      </c>
      <c r="J25" t="s">
        <v>361</v>
      </c>
      <c r="K25" t="s">
        <v>361</v>
      </c>
      <c r="L25">
        <v>2.36</v>
      </c>
      <c r="M25" t="s">
        <v>361</v>
      </c>
      <c r="N25" t="s">
        <v>361</v>
      </c>
      <c r="O25" t="s">
        <v>361</v>
      </c>
      <c r="P25" t="s">
        <v>361</v>
      </c>
      <c r="Q25" t="s">
        <v>361</v>
      </c>
      <c r="R25" t="s">
        <v>361</v>
      </c>
      <c r="S25" t="s">
        <v>361</v>
      </c>
      <c r="T25" t="s">
        <v>361</v>
      </c>
      <c r="U25" t="s">
        <v>361</v>
      </c>
      <c r="V25">
        <v>2.2003793666632099</v>
      </c>
      <c r="W25">
        <f t="shared" si="0"/>
        <v>-1.6799999999999997</v>
      </c>
      <c r="Y25">
        <v>2.5972385396876598</v>
      </c>
      <c r="Z25">
        <v>5.2880883728334203</v>
      </c>
      <c r="AC25" s="1">
        <v>23923</v>
      </c>
      <c r="AD25">
        <f t="shared" si="3"/>
        <v>2.2003793666632099</v>
      </c>
      <c r="AF25" s="1">
        <f t="shared" si="1"/>
        <v>27850</v>
      </c>
      <c r="AG25">
        <f t="shared" si="4"/>
        <v>2.2003793666632099</v>
      </c>
      <c r="AS25" s="1">
        <f t="shared" si="2"/>
        <v>27850</v>
      </c>
      <c r="AT25" s="22"/>
      <c r="AU25" s="22"/>
    </row>
    <row r="26" spans="1:47">
      <c r="A26" s="1">
        <v>27941</v>
      </c>
      <c r="B26">
        <v>1</v>
      </c>
      <c r="C26" t="s">
        <v>361</v>
      </c>
      <c r="D26">
        <v>0.67</v>
      </c>
      <c r="E26">
        <v>3.87</v>
      </c>
      <c r="F26" t="s">
        <v>361</v>
      </c>
      <c r="G26">
        <v>2.14</v>
      </c>
      <c r="H26">
        <v>-0.31</v>
      </c>
      <c r="I26">
        <v>0.43</v>
      </c>
      <c r="J26" t="s">
        <v>361</v>
      </c>
      <c r="K26" t="s">
        <v>361</v>
      </c>
      <c r="L26">
        <v>2.5299999999999998</v>
      </c>
      <c r="M26" t="s">
        <v>361</v>
      </c>
      <c r="N26" t="s">
        <v>361</v>
      </c>
      <c r="O26" t="s">
        <v>361</v>
      </c>
      <c r="P26" t="s">
        <v>361</v>
      </c>
      <c r="Q26" t="s">
        <v>361</v>
      </c>
      <c r="R26" t="s">
        <v>361</v>
      </c>
      <c r="S26" t="s">
        <v>361</v>
      </c>
      <c r="T26" t="s">
        <v>361</v>
      </c>
      <c r="U26" t="s">
        <v>361</v>
      </c>
      <c r="V26">
        <v>2.3021339603161199</v>
      </c>
      <c r="W26">
        <f t="shared" si="0"/>
        <v>-6.92</v>
      </c>
      <c r="Y26">
        <v>2.6349562918539302</v>
      </c>
      <c r="Z26">
        <v>5.5457405075646502</v>
      </c>
      <c r="AC26" s="1">
        <v>24015</v>
      </c>
      <c r="AD26">
        <f t="shared" si="3"/>
        <v>2.3021339603161199</v>
      </c>
      <c r="AF26" s="1">
        <f t="shared" si="1"/>
        <v>27941</v>
      </c>
      <c r="AG26">
        <f t="shared" si="4"/>
        <v>2.3021339603161199</v>
      </c>
      <c r="AS26" s="1">
        <f t="shared" si="2"/>
        <v>27941</v>
      </c>
      <c r="AT26" s="22"/>
      <c r="AU26" s="22"/>
    </row>
    <row r="27" spans="1:47">
      <c r="A27" s="1">
        <v>28033</v>
      </c>
      <c r="B27">
        <v>0.62</v>
      </c>
      <c r="C27" t="s">
        <v>361</v>
      </c>
      <c r="D27">
        <v>1.1299999999999999</v>
      </c>
      <c r="E27">
        <v>3.06</v>
      </c>
      <c r="F27" t="s">
        <v>361</v>
      </c>
      <c r="G27">
        <v>2.34</v>
      </c>
      <c r="H27">
        <v>0.2</v>
      </c>
      <c r="I27">
        <v>-0.36</v>
      </c>
      <c r="J27" t="s">
        <v>361</v>
      </c>
      <c r="K27" t="s">
        <v>361</v>
      </c>
      <c r="L27">
        <v>2.58</v>
      </c>
      <c r="M27" t="s">
        <v>361</v>
      </c>
      <c r="N27" t="s">
        <v>361</v>
      </c>
      <c r="O27" t="s">
        <v>361</v>
      </c>
      <c r="P27" t="s">
        <v>361</v>
      </c>
      <c r="Q27" t="s">
        <v>361</v>
      </c>
      <c r="R27" t="s">
        <v>361</v>
      </c>
      <c r="S27" t="s">
        <v>361</v>
      </c>
      <c r="T27" t="s">
        <v>361</v>
      </c>
      <c r="U27" t="s">
        <v>361</v>
      </c>
      <c r="V27">
        <v>2.9816302412052398</v>
      </c>
      <c r="W27">
        <f t="shared" si="0"/>
        <v>-2.8800000000000008</v>
      </c>
      <c r="Y27">
        <v>2.5383674203735902</v>
      </c>
      <c r="Z27">
        <v>5.6436055906053504</v>
      </c>
      <c r="AC27" s="1">
        <v>24107</v>
      </c>
      <c r="AD27">
        <f t="shared" si="3"/>
        <v>2.9816302412052398</v>
      </c>
      <c r="AF27" s="1">
        <f t="shared" si="1"/>
        <v>28033</v>
      </c>
      <c r="AG27">
        <f t="shared" si="4"/>
        <v>2.9816302412052398</v>
      </c>
      <c r="AS27" s="1">
        <f t="shared" si="2"/>
        <v>28033</v>
      </c>
      <c r="AT27" s="22"/>
      <c r="AU27" s="22"/>
    </row>
    <row r="28" spans="1:47">
      <c r="A28" s="1">
        <v>28125</v>
      </c>
      <c r="B28">
        <v>1.48</v>
      </c>
      <c r="C28" t="s">
        <v>361</v>
      </c>
      <c r="D28">
        <v>1.26</v>
      </c>
      <c r="E28">
        <v>2.31</v>
      </c>
      <c r="F28" t="s">
        <v>361</v>
      </c>
      <c r="G28">
        <v>2.2999999999999998</v>
      </c>
      <c r="H28">
        <v>1.32</v>
      </c>
      <c r="I28">
        <v>2.72</v>
      </c>
      <c r="J28" t="s">
        <v>361</v>
      </c>
      <c r="K28" t="s">
        <v>361</v>
      </c>
      <c r="L28">
        <v>2.61</v>
      </c>
      <c r="M28" t="s">
        <v>361</v>
      </c>
      <c r="N28" t="s">
        <v>361</v>
      </c>
      <c r="O28" t="s">
        <v>361</v>
      </c>
      <c r="P28" t="s">
        <v>361</v>
      </c>
      <c r="Q28" t="s">
        <v>361</v>
      </c>
      <c r="R28" t="s">
        <v>361</v>
      </c>
      <c r="S28" t="s">
        <v>361</v>
      </c>
      <c r="T28" t="s">
        <v>361</v>
      </c>
      <c r="U28" t="s">
        <v>361</v>
      </c>
      <c r="V28">
        <v>4.0954781091058301</v>
      </c>
      <c r="W28">
        <f t="shared" si="0"/>
        <v>-4.0000000000000924E-2</v>
      </c>
      <c r="Y28">
        <v>2.7556858210293602</v>
      </c>
      <c r="Z28">
        <v>5.8249785295590897</v>
      </c>
      <c r="AC28" s="1">
        <v>24197</v>
      </c>
      <c r="AD28">
        <f t="shared" si="3"/>
        <v>4.0954781091058301</v>
      </c>
      <c r="AF28" s="1">
        <f t="shared" si="1"/>
        <v>28125</v>
      </c>
      <c r="AG28">
        <f t="shared" si="4"/>
        <v>4.0954781091058301</v>
      </c>
      <c r="AS28" s="1">
        <f t="shared" si="2"/>
        <v>28125</v>
      </c>
      <c r="AT28" s="22"/>
      <c r="AU28" s="22"/>
    </row>
    <row r="29" spans="1:47">
      <c r="A29" s="1">
        <v>28215</v>
      </c>
      <c r="B29">
        <v>0.27</v>
      </c>
      <c r="C29" t="s">
        <v>361</v>
      </c>
      <c r="D29">
        <v>0.13</v>
      </c>
      <c r="E29">
        <v>2.58</v>
      </c>
      <c r="F29" t="s">
        <v>361</v>
      </c>
      <c r="G29">
        <v>2.5499999999999998</v>
      </c>
      <c r="H29">
        <v>7.0000000000000007E-2</v>
      </c>
      <c r="I29">
        <v>0.87</v>
      </c>
      <c r="J29" t="s">
        <v>361</v>
      </c>
      <c r="K29" t="s">
        <v>361</v>
      </c>
      <c r="L29">
        <v>2.58</v>
      </c>
      <c r="M29" t="s">
        <v>361</v>
      </c>
      <c r="N29" t="s">
        <v>361</v>
      </c>
      <c r="O29" t="s">
        <v>361</v>
      </c>
      <c r="P29" t="s">
        <v>361</v>
      </c>
      <c r="Q29" t="s">
        <v>361</v>
      </c>
      <c r="R29" t="s">
        <v>361</v>
      </c>
      <c r="S29" t="s">
        <v>361</v>
      </c>
      <c r="T29" t="s">
        <v>361</v>
      </c>
      <c r="U29" t="s">
        <v>361</v>
      </c>
      <c r="V29">
        <v>4.3693935361600298</v>
      </c>
      <c r="W29">
        <f t="shared" si="0"/>
        <v>-0.12000000000000099</v>
      </c>
      <c r="Y29">
        <v>2.5926316131173399</v>
      </c>
      <c r="Z29">
        <v>5.7740631217329303</v>
      </c>
      <c r="AC29" s="1">
        <v>24288</v>
      </c>
      <c r="AD29">
        <f t="shared" si="3"/>
        <v>4.3693935361600298</v>
      </c>
      <c r="AF29" s="1">
        <f t="shared" si="1"/>
        <v>28215</v>
      </c>
      <c r="AG29">
        <f t="shared" si="4"/>
        <v>4.3693935361600298</v>
      </c>
      <c r="AS29" s="1">
        <f t="shared" si="2"/>
        <v>28215</v>
      </c>
      <c r="AT29" s="22"/>
      <c r="AU29" s="22"/>
    </row>
    <row r="30" spans="1:47">
      <c r="A30" s="1">
        <v>28306</v>
      </c>
      <c r="B30">
        <v>-0.04</v>
      </c>
      <c r="C30" t="s">
        <v>361</v>
      </c>
      <c r="D30">
        <v>1.25</v>
      </c>
      <c r="E30">
        <v>2.83</v>
      </c>
      <c r="F30" t="s">
        <v>361</v>
      </c>
      <c r="G30">
        <v>2.34</v>
      </c>
      <c r="H30">
        <v>0.79</v>
      </c>
      <c r="I30">
        <v>-2.0699999999999998</v>
      </c>
      <c r="J30" t="s">
        <v>361</v>
      </c>
      <c r="K30" t="s">
        <v>361</v>
      </c>
      <c r="L30">
        <v>2.56</v>
      </c>
      <c r="M30" t="s">
        <v>361</v>
      </c>
      <c r="N30" t="s">
        <v>361</v>
      </c>
      <c r="O30" t="s">
        <v>361</v>
      </c>
      <c r="P30" t="s">
        <v>361</v>
      </c>
      <c r="Q30" t="s">
        <v>361</v>
      </c>
      <c r="R30" t="s">
        <v>361</v>
      </c>
      <c r="S30" t="s">
        <v>361</v>
      </c>
      <c r="T30" t="s">
        <v>361</v>
      </c>
      <c r="U30" t="s">
        <v>361</v>
      </c>
      <c r="V30">
        <v>5.2039226471945899</v>
      </c>
      <c r="W30">
        <f t="shared" si="0"/>
        <v>-1.9600000000000009</v>
      </c>
      <c r="Y30">
        <v>2.4632535161323998</v>
      </c>
      <c r="Z30">
        <v>5.6138725819511697</v>
      </c>
      <c r="AC30" s="1">
        <v>24380</v>
      </c>
      <c r="AD30">
        <f t="shared" si="3"/>
        <v>5.2039226471945899</v>
      </c>
      <c r="AF30" s="1">
        <f t="shared" si="1"/>
        <v>28306</v>
      </c>
      <c r="AG30">
        <f t="shared" si="4"/>
        <v>5.2039226471945899</v>
      </c>
      <c r="AS30" s="1">
        <f t="shared" si="2"/>
        <v>28306</v>
      </c>
      <c r="AT30" s="22"/>
      <c r="AU30" s="22"/>
    </row>
    <row r="31" spans="1:47">
      <c r="A31" s="1">
        <v>28398</v>
      </c>
      <c r="B31">
        <v>0.19</v>
      </c>
      <c r="C31" t="s">
        <v>361</v>
      </c>
      <c r="D31">
        <v>0.56000000000000005</v>
      </c>
      <c r="E31">
        <v>2.14</v>
      </c>
      <c r="F31" t="s">
        <v>361</v>
      </c>
      <c r="G31">
        <v>2.25</v>
      </c>
      <c r="H31">
        <v>1.2</v>
      </c>
      <c r="I31">
        <v>0.78</v>
      </c>
      <c r="J31" t="s">
        <v>361</v>
      </c>
      <c r="K31" t="s">
        <v>361</v>
      </c>
      <c r="L31">
        <v>2.52</v>
      </c>
      <c r="M31" t="s">
        <v>361</v>
      </c>
      <c r="N31" t="s">
        <v>361</v>
      </c>
      <c r="O31" t="s">
        <v>361</v>
      </c>
      <c r="P31" t="s">
        <v>361</v>
      </c>
      <c r="Q31" t="s">
        <v>361</v>
      </c>
      <c r="R31" t="s">
        <v>361</v>
      </c>
      <c r="S31" t="s">
        <v>361</v>
      </c>
      <c r="T31" t="s">
        <v>361</v>
      </c>
      <c r="U31" t="s">
        <v>361</v>
      </c>
      <c r="V31">
        <v>4.4494122259826101</v>
      </c>
      <c r="W31">
        <f t="shared" si="0"/>
        <v>0.4399999999999995</v>
      </c>
      <c r="Y31">
        <v>2.3719423304913598</v>
      </c>
      <c r="Z31">
        <v>5.6853345689170496</v>
      </c>
      <c r="AC31" s="1">
        <v>24472</v>
      </c>
      <c r="AD31">
        <f t="shared" si="3"/>
        <v>4.4494122259826101</v>
      </c>
      <c r="AF31" s="1">
        <f t="shared" si="1"/>
        <v>28398</v>
      </c>
      <c r="AG31">
        <f t="shared" si="4"/>
        <v>4.4494122259826101</v>
      </c>
      <c r="AS31" s="1">
        <f t="shared" si="2"/>
        <v>28398</v>
      </c>
      <c r="AT31" s="22"/>
      <c r="AU31" s="22"/>
    </row>
    <row r="32" spans="1:47">
      <c r="A32" s="1">
        <v>28490</v>
      </c>
      <c r="B32">
        <v>1.1000000000000001</v>
      </c>
      <c r="C32" t="s">
        <v>361</v>
      </c>
      <c r="D32">
        <v>0.4</v>
      </c>
      <c r="E32">
        <v>2.4</v>
      </c>
      <c r="F32" t="s">
        <v>361</v>
      </c>
      <c r="G32">
        <v>2.2799999999999998</v>
      </c>
      <c r="H32">
        <v>0.6</v>
      </c>
      <c r="I32">
        <v>1.53</v>
      </c>
      <c r="J32" t="s">
        <v>361</v>
      </c>
      <c r="K32" t="s">
        <v>361</v>
      </c>
      <c r="L32">
        <v>2.5</v>
      </c>
      <c r="M32" t="s">
        <v>361</v>
      </c>
      <c r="N32" t="s">
        <v>361</v>
      </c>
      <c r="O32" t="s">
        <v>361</v>
      </c>
      <c r="P32" t="s">
        <v>361</v>
      </c>
      <c r="Q32" t="s">
        <v>361</v>
      </c>
      <c r="R32" t="s">
        <v>361</v>
      </c>
      <c r="S32" t="s">
        <v>361</v>
      </c>
      <c r="T32" t="s">
        <v>361</v>
      </c>
      <c r="U32" t="s">
        <v>361</v>
      </c>
      <c r="V32">
        <v>4.3814424917876504</v>
      </c>
      <c r="W32">
        <f t="shared" si="0"/>
        <v>-0.48000000000000043</v>
      </c>
      <c r="Y32">
        <v>2.4890173668187301</v>
      </c>
      <c r="Z32">
        <v>5.70253886585287</v>
      </c>
      <c r="AC32" s="1">
        <v>24562</v>
      </c>
      <c r="AD32">
        <f t="shared" si="3"/>
        <v>4.3814424917876504</v>
      </c>
      <c r="AF32" s="1">
        <f t="shared" si="1"/>
        <v>28490</v>
      </c>
      <c r="AG32">
        <f t="shared" si="4"/>
        <v>4.3814424917876504</v>
      </c>
      <c r="AS32" s="1">
        <f t="shared" si="2"/>
        <v>28490</v>
      </c>
      <c r="AT32" s="22"/>
      <c r="AU32" s="22"/>
    </row>
    <row r="33" spans="1:47">
      <c r="A33" s="1">
        <v>28580</v>
      </c>
      <c r="B33">
        <v>0.49</v>
      </c>
      <c r="C33" t="s">
        <v>361</v>
      </c>
      <c r="D33">
        <v>0.8</v>
      </c>
      <c r="E33">
        <v>2.34</v>
      </c>
      <c r="F33" t="s">
        <v>361</v>
      </c>
      <c r="G33">
        <v>2.0099999999999998</v>
      </c>
      <c r="H33">
        <v>-0.43</v>
      </c>
      <c r="I33">
        <v>0</v>
      </c>
      <c r="J33" t="s">
        <v>361</v>
      </c>
      <c r="K33" t="s">
        <v>361</v>
      </c>
      <c r="L33">
        <v>2.4300000000000002</v>
      </c>
      <c r="M33" t="s">
        <v>361</v>
      </c>
      <c r="N33" t="s">
        <v>361</v>
      </c>
      <c r="O33" t="s">
        <v>361</v>
      </c>
      <c r="P33" t="s">
        <v>361</v>
      </c>
      <c r="Q33" t="s">
        <v>361</v>
      </c>
      <c r="R33" t="s">
        <v>361</v>
      </c>
      <c r="S33" t="s">
        <v>361</v>
      </c>
      <c r="T33" t="s">
        <v>361</v>
      </c>
      <c r="U33" t="s">
        <v>361</v>
      </c>
      <c r="V33">
        <v>4.4159080842010496</v>
      </c>
      <c r="W33">
        <f t="shared" si="0"/>
        <v>-1.3200000000000003</v>
      </c>
      <c r="Y33">
        <v>2.3933071688404999</v>
      </c>
      <c r="Z33">
        <v>5.42290802455011</v>
      </c>
      <c r="AC33" s="1">
        <v>24653</v>
      </c>
      <c r="AD33">
        <f t="shared" si="3"/>
        <v>4.4159080842010496</v>
      </c>
      <c r="AF33" s="1">
        <f t="shared" si="1"/>
        <v>28580</v>
      </c>
      <c r="AG33">
        <f t="shared" si="4"/>
        <v>4.4159080842010496</v>
      </c>
      <c r="AS33" s="1">
        <f t="shared" si="2"/>
        <v>28580</v>
      </c>
      <c r="AT33" s="22"/>
      <c r="AU33" s="22"/>
    </row>
    <row r="34" spans="1:47">
      <c r="A34" s="1">
        <v>28671</v>
      </c>
      <c r="B34">
        <v>0.93</v>
      </c>
      <c r="C34" t="s">
        <v>361</v>
      </c>
      <c r="D34">
        <v>0.21</v>
      </c>
      <c r="E34">
        <v>2.29</v>
      </c>
      <c r="F34" t="s">
        <v>361</v>
      </c>
      <c r="G34">
        <v>1.98</v>
      </c>
      <c r="H34">
        <v>0.61</v>
      </c>
      <c r="I34">
        <v>0.45</v>
      </c>
      <c r="J34" t="s">
        <v>361</v>
      </c>
      <c r="K34" t="s">
        <v>361</v>
      </c>
      <c r="L34">
        <v>2.39</v>
      </c>
      <c r="M34" t="s">
        <v>361</v>
      </c>
      <c r="N34" t="s">
        <v>361</v>
      </c>
      <c r="O34" t="s">
        <v>361</v>
      </c>
      <c r="P34" t="s">
        <v>361</v>
      </c>
      <c r="Q34" t="s">
        <v>361</v>
      </c>
      <c r="R34" t="s">
        <v>361</v>
      </c>
      <c r="S34" t="s">
        <v>361</v>
      </c>
      <c r="T34" t="s">
        <v>361</v>
      </c>
      <c r="U34" t="s">
        <v>361</v>
      </c>
      <c r="V34">
        <v>3.503003805004</v>
      </c>
      <c r="W34">
        <f t="shared" si="0"/>
        <v>-1.2400000000000002</v>
      </c>
      <c r="Y34">
        <v>2.5107293728158502</v>
      </c>
      <c r="Z34">
        <v>5.4948527588648002</v>
      </c>
      <c r="AC34" s="1">
        <v>24745</v>
      </c>
      <c r="AD34">
        <f t="shared" si="3"/>
        <v>3.503003805004</v>
      </c>
      <c r="AF34" s="1">
        <f t="shared" si="1"/>
        <v>28671</v>
      </c>
      <c r="AG34">
        <f t="shared" si="4"/>
        <v>3.503003805004</v>
      </c>
      <c r="AS34" s="1">
        <f t="shared" si="2"/>
        <v>28671</v>
      </c>
      <c r="AT34" s="22"/>
      <c r="AU34" s="22"/>
    </row>
    <row r="35" spans="1:47">
      <c r="A35" s="1">
        <v>28763</v>
      </c>
      <c r="B35">
        <v>0.23</v>
      </c>
      <c r="C35" t="s">
        <v>361</v>
      </c>
      <c r="D35">
        <v>0.67</v>
      </c>
      <c r="E35">
        <v>2.23</v>
      </c>
      <c r="F35" t="s">
        <v>361</v>
      </c>
      <c r="G35">
        <v>2.29</v>
      </c>
      <c r="H35">
        <v>0.52</v>
      </c>
      <c r="I35">
        <v>0.27</v>
      </c>
      <c r="J35" t="s">
        <v>361</v>
      </c>
      <c r="K35" t="s">
        <v>361</v>
      </c>
      <c r="L35">
        <v>2.39</v>
      </c>
      <c r="M35" t="s">
        <v>361</v>
      </c>
      <c r="N35" t="s">
        <v>361</v>
      </c>
      <c r="O35" t="s">
        <v>361</v>
      </c>
      <c r="P35" t="s">
        <v>361</v>
      </c>
      <c r="Q35" t="s">
        <v>361</v>
      </c>
      <c r="R35" t="s">
        <v>361</v>
      </c>
      <c r="S35" t="s">
        <v>361</v>
      </c>
      <c r="T35" t="s">
        <v>361</v>
      </c>
      <c r="U35" t="s">
        <v>361</v>
      </c>
      <c r="V35">
        <v>3.3596040882189402</v>
      </c>
      <c r="W35">
        <f t="shared" si="0"/>
        <v>0.24000000000000021</v>
      </c>
      <c r="Y35">
        <v>2.4155786032674298</v>
      </c>
      <c r="Z35">
        <v>5.7085750711245602</v>
      </c>
      <c r="AC35" s="1">
        <v>24837</v>
      </c>
      <c r="AD35">
        <f t="shared" si="3"/>
        <v>3.3596040882189402</v>
      </c>
      <c r="AF35" s="1">
        <f t="shared" si="1"/>
        <v>28763</v>
      </c>
      <c r="AG35">
        <f t="shared" si="4"/>
        <v>3.3596040882189402</v>
      </c>
      <c r="AS35" s="1">
        <f t="shared" si="2"/>
        <v>28763</v>
      </c>
      <c r="AT35" s="22"/>
      <c r="AU35" s="22"/>
    </row>
    <row r="36" spans="1:47">
      <c r="A36" s="1">
        <v>28855</v>
      </c>
      <c r="B36">
        <v>0.95</v>
      </c>
      <c r="C36" t="s">
        <v>361</v>
      </c>
      <c r="D36">
        <v>0.82</v>
      </c>
      <c r="E36">
        <v>1.92</v>
      </c>
      <c r="F36" t="s">
        <v>361</v>
      </c>
      <c r="G36">
        <v>2.2799999999999998</v>
      </c>
      <c r="H36">
        <v>0.9</v>
      </c>
      <c r="I36">
        <v>1.53</v>
      </c>
      <c r="J36" t="s">
        <v>361</v>
      </c>
      <c r="K36" t="s">
        <v>361</v>
      </c>
      <c r="L36">
        <v>2.44</v>
      </c>
      <c r="M36" t="s">
        <v>361</v>
      </c>
      <c r="N36" t="s">
        <v>361</v>
      </c>
      <c r="O36" t="s">
        <v>361</v>
      </c>
      <c r="P36" t="s">
        <v>361</v>
      </c>
      <c r="Q36" t="s">
        <v>361</v>
      </c>
      <c r="R36" t="s">
        <v>361</v>
      </c>
      <c r="S36" t="s">
        <v>361</v>
      </c>
      <c r="T36" t="s">
        <v>361</v>
      </c>
      <c r="U36" t="s">
        <v>361</v>
      </c>
      <c r="V36">
        <v>4.6331661918462004</v>
      </c>
      <c r="W36">
        <f t="shared" si="0"/>
        <v>1.4399999999999995</v>
      </c>
      <c r="Y36">
        <v>2.5053723974916302</v>
      </c>
      <c r="Z36">
        <v>5.8416065075943697</v>
      </c>
      <c r="AC36" s="1">
        <v>24928</v>
      </c>
      <c r="AD36">
        <f t="shared" si="3"/>
        <v>4.6331661918462004</v>
      </c>
      <c r="AF36" s="1">
        <f t="shared" si="1"/>
        <v>28855</v>
      </c>
      <c r="AG36">
        <f t="shared" si="4"/>
        <v>4.6331661918462004</v>
      </c>
      <c r="AS36" s="1">
        <f t="shared" si="2"/>
        <v>28855</v>
      </c>
      <c r="AT36" s="22"/>
      <c r="AU36" s="22"/>
    </row>
    <row r="37" spans="1:47">
      <c r="A37" s="1">
        <v>28945</v>
      </c>
      <c r="B37">
        <v>0.28999999999999998</v>
      </c>
      <c r="C37" t="s">
        <v>361</v>
      </c>
      <c r="D37">
        <v>0.94</v>
      </c>
      <c r="E37">
        <v>2.14</v>
      </c>
      <c r="F37" t="s">
        <v>361</v>
      </c>
      <c r="G37">
        <v>1.92</v>
      </c>
      <c r="H37">
        <v>0.75</v>
      </c>
      <c r="I37">
        <v>-1.62</v>
      </c>
      <c r="J37" t="s">
        <v>361</v>
      </c>
      <c r="K37" t="s">
        <v>361</v>
      </c>
      <c r="L37">
        <v>2.4300000000000002</v>
      </c>
      <c r="M37" t="s">
        <v>361</v>
      </c>
      <c r="N37" t="s">
        <v>361</v>
      </c>
      <c r="O37" t="s">
        <v>361</v>
      </c>
      <c r="P37" t="s">
        <v>361</v>
      </c>
      <c r="Q37" t="s">
        <v>361</v>
      </c>
      <c r="R37" t="s">
        <v>361</v>
      </c>
      <c r="S37" t="s">
        <v>361</v>
      </c>
      <c r="T37" t="s">
        <v>361</v>
      </c>
      <c r="U37" t="s">
        <v>361</v>
      </c>
      <c r="V37">
        <v>4.7668493687874403</v>
      </c>
      <c r="W37">
        <f t="shared" si="0"/>
        <v>-0.88000000000000078</v>
      </c>
      <c r="Y37">
        <v>2.4939228718237798</v>
      </c>
      <c r="Z37">
        <v>5.6362488206543997</v>
      </c>
      <c r="AC37" s="1">
        <v>25019</v>
      </c>
      <c r="AD37">
        <f t="shared" si="3"/>
        <v>4.7668493687874403</v>
      </c>
      <c r="AF37" s="1">
        <f t="shared" si="1"/>
        <v>28945</v>
      </c>
      <c r="AG37">
        <f t="shared" si="4"/>
        <v>4.7668493687874403</v>
      </c>
      <c r="AS37" s="1">
        <f t="shared" si="2"/>
        <v>28945</v>
      </c>
      <c r="AT37" s="22"/>
      <c r="AU37" s="22"/>
    </row>
    <row r="38" spans="1:47">
      <c r="A38" s="1">
        <v>29036</v>
      </c>
      <c r="B38">
        <v>1.1200000000000001</v>
      </c>
      <c r="C38" t="s">
        <v>361</v>
      </c>
      <c r="D38">
        <v>0.13</v>
      </c>
      <c r="E38">
        <v>2.36</v>
      </c>
      <c r="F38" t="s">
        <v>361</v>
      </c>
      <c r="G38">
        <v>2.34</v>
      </c>
      <c r="H38">
        <v>1.43</v>
      </c>
      <c r="I38">
        <v>3.69</v>
      </c>
      <c r="J38" t="s">
        <v>361</v>
      </c>
      <c r="K38" t="s">
        <v>361</v>
      </c>
      <c r="L38">
        <v>2.54</v>
      </c>
      <c r="M38" t="s">
        <v>361</v>
      </c>
      <c r="N38" t="s">
        <v>361</v>
      </c>
      <c r="O38" t="s">
        <v>361</v>
      </c>
      <c r="P38" t="s">
        <v>361</v>
      </c>
      <c r="Q38" t="s">
        <v>361</v>
      </c>
      <c r="R38" t="s">
        <v>361</v>
      </c>
      <c r="S38" t="s">
        <v>361</v>
      </c>
      <c r="T38" t="s">
        <v>361</v>
      </c>
      <c r="U38" t="s">
        <v>361</v>
      </c>
      <c r="V38">
        <v>3.3172247100612098</v>
      </c>
      <c r="W38">
        <f t="shared" si="0"/>
        <v>-8.0000000000000071E-2</v>
      </c>
      <c r="Y38">
        <v>2.7100915416707898</v>
      </c>
      <c r="Z38">
        <v>6.2617939656952899</v>
      </c>
      <c r="AC38" s="1">
        <v>25111</v>
      </c>
      <c r="AD38">
        <f t="shared" si="3"/>
        <v>3.3172247100612098</v>
      </c>
      <c r="AF38" s="1">
        <f t="shared" si="1"/>
        <v>29036</v>
      </c>
      <c r="AG38">
        <f t="shared" si="4"/>
        <v>3.3172247100612098</v>
      </c>
      <c r="AS38" s="1">
        <f t="shared" si="2"/>
        <v>29036</v>
      </c>
      <c r="AT38" s="22"/>
      <c r="AU38" s="22"/>
    </row>
    <row r="39" spans="1:47">
      <c r="A39" s="1">
        <v>29128</v>
      </c>
      <c r="B39">
        <v>0</v>
      </c>
      <c r="C39" t="s">
        <v>361</v>
      </c>
      <c r="D39">
        <v>0.69</v>
      </c>
      <c r="E39">
        <v>3.06</v>
      </c>
      <c r="F39" t="s">
        <v>361</v>
      </c>
      <c r="G39">
        <v>2.76</v>
      </c>
      <c r="H39">
        <v>-0.87</v>
      </c>
      <c r="I39">
        <v>0.35</v>
      </c>
      <c r="J39" t="s">
        <v>361</v>
      </c>
      <c r="K39" t="s">
        <v>361</v>
      </c>
      <c r="L39">
        <v>2.65</v>
      </c>
      <c r="M39" t="s">
        <v>361</v>
      </c>
      <c r="N39" t="s">
        <v>361</v>
      </c>
      <c r="O39" t="s">
        <v>361</v>
      </c>
      <c r="P39" t="s">
        <v>361</v>
      </c>
      <c r="Q39" t="s">
        <v>361</v>
      </c>
      <c r="R39" t="s">
        <v>361</v>
      </c>
      <c r="S39" t="s">
        <v>361</v>
      </c>
      <c r="T39" t="s">
        <v>361</v>
      </c>
      <c r="U39" t="s">
        <v>361</v>
      </c>
      <c r="V39">
        <v>4.6099887291885597</v>
      </c>
      <c r="W39">
        <f t="shared" si="0"/>
        <v>-1.2000000000000011</v>
      </c>
      <c r="Y39">
        <v>2.7294289172935899</v>
      </c>
      <c r="Z39">
        <v>6.33425694970399</v>
      </c>
      <c r="AC39" s="1">
        <v>25203</v>
      </c>
      <c r="AD39">
        <f t="shared" si="3"/>
        <v>4.6099887291885597</v>
      </c>
      <c r="AF39" s="1">
        <f t="shared" si="1"/>
        <v>29128</v>
      </c>
      <c r="AG39">
        <f t="shared" si="4"/>
        <v>4.6099887291885597</v>
      </c>
      <c r="AS39" s="1">
        <f t="shared" si="2"/>
        <v>29128</v>
      </c>
      <c r="AT39" s="22"/>
      <c r="AU39" s="22"/>
    </row>
    <row r="40" spans="1:47">
      <c r="A40" s="1">
        <v>29220</v>
      </c>
      <c r="B40">
        <v>0.75</v>
      </c>
      <c r="C40" t="s">
        <v>361</v>
      </c>
      <c r="D40">
        <v>0.77</v>
      </c>
      <c r="E40">
        <v>2.48</v>
      </c>
      <c r="F40" t="s">
        <v>361</v>
      </c>
      <c r="G40">
        <v>3.17</v>
      </c>
      <c r="H40">
        <v>1.31</v>
      </c>
      <c r="I40">
        <v>2.0499999999999998</v>
      </c>
      <c r="J40" t="s">
        <v>361</v>
      </c>
      <c r="K40" t="s">
        <v>361</v>
      </c>
      <c r="L40">
        <v>2.78</v>
      </c>
      <c r="M40" t="s">
        <v>361</v>
      </c>
      <c r="N40" t="s">
        <v>361</v>
      </c>
      <c r="O40" t="s">
        <v>361</v>
      </c>
      <c r="P40" t="s">
        <v>361</v>
      </c>
      <c r="Q40" t="s">
        <v>361</v>
      </c>
      <c r="R40" t="s">
        <v>361</v>
      </c>
      <c r="S40" t="s">
        <v>361</v>
      </c>
      <c r="T40" t="s">
        <v>361</v>
      </c>
      <c r="U40" t="s">
        <v>361</v>
      </c>
      <c r="V40">
        <v>5.9757377792005597</v>
      </c>
      <c r="W40">
        <f t="shared" si="0"/>
        <v>2.76</v>
      </c>
      <c r="Y40">
        <v>2.8448644133453</v>
      </c>
      <c r="Z40">
        <v>6.8037464245938297</v>
      </c>
      <c r="AC40" s="1">
        <v>25293</v>
      </c>
      <c r="AD40">
        <f t="shared" si="3"/>
        <v>5.9757377792005597</v>
      </c>
      <c r="AF40" s="1">
        <f t="shared" si="1"/>
        <v>29220</v>
      </c>
      <c r="AG40">
        <f t="shared" si="4"/>
        <v>5.9757377792005597</v>
      </c>
      <c r="AS40" s="1">
        <f t="shared" si="2"/>
        <v>29220</v>
      </c>
      <c r="AT40" s="22"/>
      <c r="AU40" s="22"/>
    </row>
    <row r="41" spans="1:47">
      <c r="A41" s="1">
        <v>29311</v>
      </c>
      <c r="B41">
        <v>0.81</v>
      </c>
      <c r="C41" t="s">
        <v>361</v>
      </c>
      <c r="D41">
        <v>0.66</v>
      </c>
      <c r="E41">
        <v>2.9</v>
      </c>
      <c r="F41" t="s">
        <v>361</v>
      </c>
      <c r="G41">
        <v>3.18</v>
      </c>
      <c r="H41">
        <v>1.01</v>
      </c>
      <c r="I41">
        <v>2.1800000000000002</v>
      </c>
      <c r="J41" t="s">
        <v>361</v>
      </c>
      <c r="K41" t="s">
        <v>361</v>
      </c>
      <c r="L41">
        <v>3.02</v>
      </c>
      <c r="M41" t="s">
        <v>361</v>
      </c>
      <c r="N41" t="s">
        <v>361</v>
      </c>
      <c r="O41" t="s">
        <v>361</v>
      </c>
      <c r="P41" t="s">
        <v>361</v>
      </c>
      <c r="Q41" t="s">
        <v>361</v>
      </c>
      <c r="R41" t="s">
        <v>361</v>
      </c>
      <c r="S41" t="s">
        <v>361</v>
      </c>
      <c r="T41" t="s">
        <v>361</v>
      </c>
      <c r="U41" t="s">
        <v>361</v>
      </c>
      <c r="V41">
        <v>7.7513141824368903</v>
      </c>
      <c r="W41">
        <f t="shared" si="0"/>
        <v>1.120000000000001</v>
      </c>
      <c r="Y41">
        <v>3.0044535844090801</v>
      </c>
      <c r="Z41">
        <v>7.00413842387918</v>
      </c>
      <c r="AC41" s="1">
        <v>25384</v>
      </c>
      <c r="AD41">
        <f t="shared" si="3"/>
        <v>7.7513141824368903</v>
      </c>
      <c r="AF41" s="1">
        <f t="shared" si="1"/>
        <v>29311</v>
      </c>
      <c r="AG41">
        <f t="shared" si="4"/>
        <v>7.7513141824368903</v>
      </c>
      <c r="AS41" s="1">
        <f t="shared" si="2"/>
        <v>29311</v>
      </c>
      <c r="AT41" s="22"/>
      <c r="AU41" s="22"/>
    </row>
    <row r="42" spans="1:47">
      <c r="A42" s="1">
        <v>29402</v>
      </c>
      <c r="B42">
        <v>-0.82</v>
      </c>
      <c r="C42" t="s">
        <v>361</v>
      </c>
      <c r="D42">
        <v>-0.52</v>
      </c>
      <c r="E42">
        <v>2.82</v>
      </c>
      <c r="F42" t="s">
        <v>361</v>
      </c>
      <c r="G42">
        <v>3.31</v>
      </c>
      <c r="H42">
        <v>-1.21</v>
      </c>
      <c r="I42">
        <v>-1.7</v>
      </c>
      <c r="J42" t="s">
        <v>361</v>
      </c>
      <c r="K42" t="s">
        <v>361</v>
      </c>
      <c r="L42">
        <v>3.08</v>
      </c>
      <c r="M42" t="s">
        <v>361</v>
      </c>
      <c r="N42" t="s">
        <v>361</v>
      </c>
      <c r="O42" t="s">
        <v>361</v>
      </c>
      <c r="P42" t="s">
        <v>361</v>
      </c>
      <c r="Q42" t="s">
        <v>361</v>
      </c>
      <c r="R42" t="s">
        <v>361</v>
      </c>
      <c r="S42" t="s">
        <v>361</v>
      </c>
      <c r="T42" t="s">
        <v>361</v>
      </c>
      <c r="U42" t="s">
        <v>361</v>
      </c>
      <c r="V42">
        <v>7.6548393794601797</v>
      </c>
      <c r="W42">
        <f t="shared" si="0"/>
        <v>1.9600000000000009</v>
      </c>
      <c r="Y42">
        <v>2.7244646965233699</v>
      </c>
      <c r="Z42">
        <v>6.8118020454064796</v>
      </c>
      <c r="AC42" s="1">
        <v>25476</v>
      </c>
      <c r="AD42">
        <f t="shared" si="3"/>
        <v>7.6548393794601797</v>
      </c>
      <c r="AF42" s="1">
        <f t="shared" si="1"/>
        <v>29402</v>
      </c>
      <c r="AG42">
        <f t="shared" si="4"/>
        <v>7.6548393794601797</v>
      </c>
      <c r="AS42" s="1">
        <f t="shared" si="2"/>
        <v>29402</v>
      </c>
      <c r="AT42" s="22"/>
      <c r="AU42" s="22"/>
    </row>
    <row r="43" spans="1:47">
      <c r="A43" s="1">
        <v>29494</v>
      </c>
      <c r="B43">
        <v>-0.35</v>
      </c>
      <c r="C43" t="s">
        <v>361</v>
      </c>
      <c r="D43">
        <v>0.3</v>
      </c>
      <c r="E43">
        <v>2.29</v>
      </c>
      <c r="F43" t="s">
        <v>361</v>
      </c>
      <c r="G43">
        <v>3.06</v>
      </c>
      <c r="H43">
        <v>0.87</v>
      </c>
      <c r="I43">
        <v>-0.31</v>
      </c>
      <c r="J43" t="s">
        <v>361</v>
      </c>
      <c r="K43" t="s">
        <v>361</v>
      </c>
      <c r="L43">
        <v>3.06</v>
      </c>
      <c r="M43" t="s">
        <v>361</v>
      </c>
      <c r="N43" t="s">
        <v>361</v>
      </c>
      <c r="O43" t="s">
        <v>361</v>
      </c>
      <c r="P43" t="s">
        <v>361</v>
      </c>
      <c r="Q43" t="s">
        <v>361</v>
      </c>
      <c r="R43" t="s">
        <v>361</v>
      </c>
      <c r="S43" t="s">
        <v>361</v>
      </c>
      <c r="T43" t="s">
        <v>361</v>
      </c>
      <c r="U43" t="s">
        <v>361</v>
      </c>
      <c r="V43">
        <v>8.15708684482885</v>
      </c>
      <c r="W43">
        <f t="shared" si="0"/>
        <v>3.08</v>
      </c>
      <c r="Y43">
        <v>2.6467877752804498</v>
      </c>
      <c r="Z43">
        <v>6.8394962945041602</v>
      </c>
      <c r="AC43" s="1">
        <v>25568</v>
      </c>
      <c r="AD43">
        <f t="shared" si="3"/>
        <v>8.15708684482885</v>
      </c>
      <c r="AF43" s="1">
        <f t="shared" si="1"/>
        <v>29494</v>
      </c>
      <c r="AG43">
        <f t="shared" si="4"/>
        <v>8.15708684482885</v>
      </c>
      <c r="AS43" s="1">
        <f t="shared" si="2"/>
        <v>29494</v>
      </c>
      <c r="AT43" s="22"/>
      <c r="AU43" s="22"/>
    </row>
    <row r="44" spans="1:47">
      <c r="A44" s="1">
        <v>29586</v>
      </c>
      <c r="B44">
        <v>-0.1</v>
      </c>
      <c r="C44" t="s">
        <v>361</v>
      </c>
      <c r="D44">
        <v>0.64</v>
      </c>
      <c r="E44">
        <v>2.02</v>
      </c>
      <c r="F44" t="s">
        <v>361</v>
      </c>
      <c r="G44">
        <v>3.17</v>
      </c>
      <c r="H44">
        <v>0.44</v>
      </c>
      <c r="I44">
        <v>-0.85</v>
      </c>
      <c r="J44" t="s">
        <v>361</v>
      </c>
      <c r="K44" t="s">
        <v>361</v>
      </c>
      <c r="L44">
        <v>3.21</v>
      </c>
      <c r="M44" t="s">
        <v>361</v>
      </c>
      <c r="N44" t="s">
        <v>361</v>
      </c>
      <c r="O44" t="s">
        <v>361</v>
      </c>
      <c r="P44" t="s">
        <v>361</v>
      </c>
      <c r="Q44" t="s">
        <v>361</v>
      </c>
      <c r="R44" t="s">
        <v>361</v>
      </c>
      <c r="S44" t="s">
        <v>361</v>
      </c>
      <c r="T44" t="s">
        <v>361</v>
      </c>
      <c r="U44" t="s">
        <v>361</v>
      </c>
      <c r="V44">
        <v>7.5160924250002896</v>
      </c>
      <c r="W44">
        <f t="shared" si="0"/>
        <v>4.5999999999999996</v>
      </c>
      <c r="Y44">
        <v>2.6254278712965902</v>
      </c>
      <c r="Z44">
        <v>7.1092071029345698</v>
      </c>
      <c r="AC44" s="1">
        <v>25658</v>
      </c>
      <c r="AD44">
        <f t="shared" si="3"/>
        <v>7.5160924250002896</v>
      </c>
      <c r="AF44" s="1">
        <f t="shared" si="1"/>
        <v>29586</v>
      </c>
      <c r="AG44">
        <f t="shared" si="4"/>
        <v>7.5160924250002896</v>
      </c>
      <c r="AS44" s="1">
        <f t="shared" si="2"/>
        <v>29586</v>
      </c>
      <c r="AT44" s="22"/>
      <c r="AU44" s="22"/>
    </row>
    <row r="45" spans="1:47">
      <c r="A45" s="1">
        <v>29676</v>
      </c>
      <c r="B45">
        <v>-7.0000000000000007E-2</v>
      </c>
      <c r="C45" t="s">
        <v>361</v>
      </c>
      <c r="D45">
        <v>-0.25</v>
      </c>
      <c r="E45">
        <v>2.41</v>
      </c>
      <c r="F45" t="s">
        <v>361</v>
      </c>
      <c r="G45">
        <v>3.36</v>
      </c>
      <c r="H45">
        <v>-0.05</v>
      </c>
      <c r="I45">
        <v>-0.65</v>
      </c>
      <c r="J45" t="s">
        <v>361</v>
      </c>
      <c r="K45" t="s">
        <v>361</v>
      </c>
      <c r="L45">
        <v>3.34</v>
      </c>
      <c r="M45" t="s">
        <v>361</v>
      </c>
      <c r="N45" t="s">
        <v>361</v>
      </c>
      <c r="O45" t="s">
        <v>361</v>
      </c>
      <c r="P45" t="s">
        <v>361</v>
      </c>
      <c r="Q45" t="s">
        <v>361</v>
      </c>
      <c r="R45" t="s">
        <v>361</v>
      </c>
      <c r="S45" t="s">
        <v>361</v>
      </c>
      <c r="T45" t="s">
        <v>361</v>
      </c>
      <c r="U45" t="s">
        <v>361</v>
      </c>
      <c r="V45">
        <v>8.1224251508204706</v>
      </c>
      <c r="W45">
        <f t="shared" si="0"/>
        <v>3.7999999999999989</v>
      </c>
      <c r="Y45">
        <v>2.6665665338706499</v>
      </c>
      <c r="Z45">
        <v>7.2860704721301603</v>
      </c>
      <c r="AC45" s="1">
        <v>25749</v>
      </c>
      <c r="AD45">
        <f t="shared" si="3"/>
        <v>8.1224251508204706</v>
      </c>
      <c r="AF45" s="1">
        <f t="shared" si="1"/>
        <v>29676</v>
      </c>
      <c r="AG45">
        <f t="shared" si="4"/>
        <v>8.1224251508204706</v>
      </c>
      <c r="AS45" s="1">
        <f t="shared" si="2"/>
        <v>29676</v>
      </c>
      <c r="AT45" s="22"/>
      <c r="AU45" s="22"/>
    </row>
    <row r="46" spans="1:47">
      <c r="A46" s="1">
        <v>29767</v>
      </c>
      <c r="B46">
        <v>0.05</v>
      </c>
      <c r="C46" t="s">
        <v>361</v>
      </c>
      <c r="D46">
        <v>1.03</v>
      </c>
      <c r="E46">
        <v>2.77</v>
      </c>
      <c r="F46" t="s">
        <v>361</v>
      </c>
      <c r="G46">
        <v>3.88</v>
      </c>
      <c r="H46">
        <v>0.01</v>
      </c>
      <c r="I46">
        <v>-0.13</v>
      </c>
      <c r="J46" t="s">
        <v>361</v>
      </c>
      <c r="K46" t="s">
        <v>361</v>
      </c>
      <c r="L46">
        <v>3.63</v>
      </c>
      <c r="M46" t="s">
        <v>361</v>
      </c>
      <c r="N46" t="s">
        <v>361</v>
      </c>
      <c r="O46" t="s">
        <v>361</v>
      </c>
      <c r="P46" t="s">
        <v>361</v>
      </c>
      <c r="Q46" t="s">
        <v>361</v>
      </c>
      <c r="R46" t="s">
        <v>361</v>
      </c>
      <c r="S46" t="s">
        <v>361</v>
      </c>
      <c r="T46" t="s">
        <v>361</v>
      </c>
      <c r="U46" t="s">
        <v>361</v>
      </c>
      <c r="V46">
        <v>8.6035026009304794</v>
      </c>
      <c r="W46">
        <f t="shared" si="0"/>
        <v>4.4399999999999995</v>
      </c>
      <c r="Y46">
        <v>2.6316847461621902</v>
      </c>
      <c r="Z46">
        <v>7.8615613773258097</v>
      </c>
      <c r="AC46" s="1">
        <v>25841</v>
      </c>
      <c r="AD46">
        <f t="shared" si="3"/>
        <v>8.6035026009304794</v>
      </c>
      <c r="AF46" s="1">
        <f t="shared" si="1"/>
        <v>29767</v>
      </c>
      <c r="AG46">
        <f t="shared" si="4"/>
        <v>8.6035026009304794</v>
      </c>
      <c r="AS46" s="1">
        <f t="shared" si="2"/>
        <v>29767</v>
      </c>
      <c r="AT46" s="22"/>
      <c r="AU46" s="22"/>
    </row>
    <row r="47" spans="1:47">
      <c r="A47" s="1">
        <v>29859</v>
      </c>
      <c r="B47">
        <v>0.08</v>
      </c>
      <c r="C47" t="s">
        <v>361</v>
      </c>
      <c r="D47">
        <v>0.45</v>
      </c>
      <c r="E47">
        <v>2.9</v>
      </c>
      <c r="F47" t="s">
        <v>361</v>
      </c>
      <c r="G47">
        <v>4.03</v>
      </c>
      <c r="H47">
        <v>0.08</v>
      </c>
      <c r="I47">
        <v>-1.42</v>
      </c>
      <c r="J47" t="s">
        <v>361</v>
      </c>
      <c r="K47" t="s">
        <v>361</v>
      </c>
      <c r="L47">
        <v>3.81</v>
      </c>
      <c r="M47" t="s">
        <v>361</v>
      </c>
      <c r="N47" t="s">
        <v>361</v>
      </c>
      <c r="O47" t="s">
        <v>361</v>
      </c>
      <c r="P47" t="s">
        <v>361</v>
      </c>
      <c r="Q47" t="s">
        <v>361</v>
      </c>
      <c r="R47" t="s">
        <v>361</v>
      </c>
      <c r="S47" t="s">
        <v>361</v>
      </c>
      <c r="T47" t="s">
        <v>361</v>
      </c>
      <c r="U47" t="s">
        <v>361</v>
      </c>
      <c r="V47">
        <v>10.4777984956901</v>
      </c>
      <c r="W47">
        <f t="shared" si="0"/>
        <v>4.5200000000000014</v>
      </c>
      <c r="Y47">
        <v>2.6419135005985899</v>
      </c>
      <c r="Z47">
        <v>7.9431754655064104</v>
      </c>
      <c r="AC47" s="1">
        <v>25933</v>
      </c>
      <c r="AD47">
        <f t="shared" si="3"/>
        <v>10.4777984956901</v>
      </c>
      <c r="AF47" s="1">
        <f t="shared" si="1"/>
        <v>29859</v>
      </c>
      <c r="AG47">
        <f t="shared" si="4"/>
        <v>10.4777984956901</v>
      </c>
      <c r="AS47" s="1">
        <f t="shared" si="2"/>
        <v>29859</v>
      </c>
      <c r="AT47" s="22"/>
      <c r="AU47" s="22"/>
    </row>
    <row r="48" spans="1:47">
      <c r="A48" s="1">
        <v>29951</v>
      </c>
      <c r="B48">
        <v>-0.04</v>
      </c>
      <c r="C48" t="s">
        <v>361</v>
      </c>
      <c r="D48">
        <v>0.18</v>
      </c>
      <c r="E48">
        <v>2.82</v>
      </c>
      <c r="F48" t="s">
        <v>361</v>
      </c>
      <c r="G48">
        <v>3.86</v>
      </c>
      <c r="H48">
        <v>0.56999999999999995</v>
      </c>
      <c r="I48">
        <v>-3.04</v>
      </c>
      <c r="J48" t="s">
        <v>361</v>
      </c>
      <c r="K48" t="s">
        <v>361</v>
      </c>
      <c r="L48">
        <v>3.78</v>
      </c>
      <c r="M48" t="s">
        <v>361</v>
      </c>
      <c r="N48" t="s">
        <v>361</v>
      </c>
      <c r="O48" t="s">
        <v>361</v>
      </c>
      <c r="P48" t="s">
        <v>361</v>
      </c>
      <c r="Q48" t="s">
        <v>361</v>
      </c>
      <c r="R48" t="s">
        <v>361</v>
      </c>
      <c r="S48" t="s">
        <v>361</v>
      </c>
      <c r="T48" t="s">
        <v>361</v>
      </c>
      <c r="U48" t="s">
        <v>361</v>
      </c>
      <c r="V48">
        <v>10.989812658002</v>
      </c>
      <c r="W48">
        <f t="shared" si="0"/>
        <v>4.16</v>
      </c>
      <c r="Y48">
        <v>2.6329068981347801</v>
      </c>
      <c r="Z48">
        <v>7.7191763904040096</v>
      </c>
      <c r="AC48" s="1">
        <v>26023</v>
      </c>
      <c r="AD48">
        <f t="shared" si="3"/>
        <v>10.989812658002</v>
      </c>
      <c r="AF48" s="1">
        <f t="shared" si="1"/>
        <v>29951</v>
      </c>
      <c r="AG48">
        <f t="shared" si="4"/>
        <v>10.989812658002</v>
      </c>
      <c r="AS48" s="1">
        <f t="shared" si="2"/>
        <v>29951</v>
      </c>
      <c r="AT48" s="22"/>
      <c r="AU48" s="22"/>
    </row>
    <row r="49" spans="1:47">
      <c r="A49" s="1">
        <v>30041</v>
      </c>
      <c r="B49">
        <v>0.25</v>
      </c>
      <c r="C49" t="s">
        <v>361</v>
      </c>
      <c r="D49">
        <v>-0.12</v>
      </c>
      <c r="E49">
        <v>2.36</v>
      </c>
      <c r="F49" t="s">
        <v>361</v>
      </c>
      <c r="G49">
        <v>3.58</v>
      </c>
      <c r="H49">
        <v>-0.18</v>
      </c>
      <c r="I49">
        <v>-0.01</v>
      </c>
      <c r="J49" t="s">
        <v>361</v>
      </c>
      <c r="K49" t="s">
        <v>361</v>
      </c>
      <c r="L49">
        <v>3.7</v>
      </c>
      <c r="M49" t="s">
        <v>361</v>
      </c>
      <c r="N49" t="s">
        <v>361</v>
      </c>
      <c r="O49" t="s">
        <v>361</v>
      </c>
      <c r="P49" t="s">
        <v>361</v>
      </c>
      <c r="Q49" t="s">
        <v>361</v>
      </c>
      <c r="R49" t="s">
        <v>361</v>
      </c>
      <c r="S49" t="s">
        <v>361</v>
      </c>
      <c r="T49" t="s">
        <v>361</v>
      </c>
      <c r="U49" t="s">
        <v>361</v>
      </c>
      <c r="V49">
        <v>10.393501916864601</v>
      </c>
      <c r="W49">
        <f t="shared" si="0"/>
        <v>4.8800000000000008</v>
      </c>
      <c r="Y49">
        <v>2.4718896797736098</v>
      </c>
      <c r="Z49">
        <v>7.5194758469912202</v>
      </c>
      <c r="AC49" s="1">
        <v>26114</v>
      </c>
      <c r="AD49">
        <f t="shared" si="3"/>
        <v>10.393501916864601</v>
      </c>
      <c r="AF49" s="1">
        <f t="shared" si="1"/>
        <v>30041</v>
      </c>
      <c r="AG49">
        <f t="shared" si="4"/>
        <v>10.393501916864601</v>
      </c>
      <c r="AS49" s="1">
        <f t="shared" si="2"/>
        <v>30041</v>
      </c>
      <c r="AT49" s="22"/>
      <c r="AU49" s="22"/>
    </row>
    <row r="50" spans="1:47">
      <c r="A50" s="1">
        <v>30132</v>
      </c>
      <c r="B50">
        <v>0.15</v>
      </c>
      <c r="C50" t="s">
        <v>361</v>
      </c>
      <c r="D50">
        <v>-0.27</v>
      </c>
      <c r="E50">
        <v>2.68</v>
      </c>
      <c r="F50" t="s">
        <v>361</v>
      </c>
      <c r="G50">
        <v>3.6</v>
      </c>
      <c r="H50">
        <v>-0.33</v>
      </c>
      <c r="I50">
        <v>-0.53</v>
      </c>
      <c r="J50" t="s">
        <v>361</v>
      </c>
      <c r="K50" t="s">
        <v>361</v>
      </c>
      <c r="L50">
        <v>3.63</v>
      </c>
      <c r="M50" t="s">
        <v>361</v>
      </c>
      <c r="N50" t="s">
        <v>361</v>
      </c>
      <c r="O50" t="s">
        <v>361</v>
      </c>
      <c r="P50" t="s">
        <v>361</v>
      </c>
      <c r="Q50" t="s">
        <v>361</v>
      </c>
      <c r="R50" t="s">
        <v>361</v>
      </c>
      <c r="S50" t="s">
        <v>361</v>
      </c>
      <c r="T50" t="s">
        <v>361</v>
      </c>
      <c r="U50" t="s">
        <v>361</v>
      </c>
      <c r="V50">
        <v>9.5442624644436904</v>
      </c>
      <c r="W50">
        <f t="shared" si="0"/>
        <v>3.6799999999999997</v>
      </c>
      <c r="Y50">
        <v>2.4372209376005198</v>
      </c>
      <c r="Z50">
        <v>7.4120141734564999</v>
      </c>
      <c r="AC50" s="1">
        <v>26206</v>
      </c>
      <c r="AD50">
        <f t="shared" si="3"/>
        <v>9.5442624644436904</v>
      </c>
      <c r="AF50" s="1">
        <f t="shared" si="1"/>
        <v>30132</v>
      </c>
      <c r="AG50">
        <f t="shared" si="4"/>
        <v>9.5442624644436904</v>
      </c>
      <c r="AS50" s="1">
        <f t="shared" si="2"/>
        <v>30132</v>
      </c>
      <c r="AT50" s="22"/>
      <c r="AU50" s="22"/>
    </row>
    <row r="51" spans="1:47">
      <c r="A51" s="1">
        <v>30224</v>
      </c>
      <c r="B51">
        <v>-0.59</v>
      </c>
      <c r="C51" t="s">
        <v>361</v>
      </c>
      <c r="D51">
        <v>0.2</v>
      </c>
      <c r="E51">
        <v>2.06</v>
      </c>
      <c r="F51" t="s">
        <v>361</v>
      </c>
      <c r="G51">
        <v>3.34</v>
      </c>
      <c r="H51">
        <v>-0.28000000000000003</v>
      </c>
      <c r="I51">
        <v>-1.25</v>
      </c>
      <c r="J51" t="s">
        <v>361</v>
      </c>
      <c r="K51" t="s">
        <v>361</v>
      </c>
      <c r="L51">
        <v>3.57</v>
      </c>
      <c r="M51" t="s">
        <v>361</v>
      </c>
      <c r="N51" t="s">
        <v>361</v>
      </c>
      <c r="O51" t="s">
        <v>361</v>
      </c>
      <c r="P51" t="s">
        <v>361</v>
      </c>
      <c r="Q51" t="s">
        <v>361</v>
      </c>
      <c r="R51" t="s">
        <v>361</v>
      </c>
      <c r="S51" t="s">
        <v>361</v>
      </c>
      <c r="T51" t="s">
        <v>361</v>
      </c>
      <c r="U51" t="s">
        <v>361</v>
      </c>
      <c r="V51">
        <v>9.5349933909290794</v>
      </c>
      <c r="W51">
        <f t="shared" si="0"/>
        <v>5.1199999999999992</v>
      </c>
      <c r="Y51">
        <v>2.2016562859597699</v>
      </c>
      <c r="Z51">
        <v>7.1702378859192004</v>
      </c>
      <c r="AC51" s="1">
        <v>26298</v>
      </c>
      <c r="AD51">
        <f t="shared" si="3"/>
        <v>9.5349933909290794</v>
      </c>
      <c r="AF51" s="1">
        <f t="shared" si="1"/>
        <v>30224</v>
      </c>
      <c r="AG51">
        <f t="shared" si="4"/>
        <v>9.5349933909290794</v>
      </c>
      <c r="AS51" s="1">
        <f t="shared" si="2"/>
        <v>30224</v>
      </c>
      <c r="AT51" s="22"/>
      <c r="AU51" s="22"/>
    </row>
    <row r="52" spans="1:47">
      <c r="A52" s="1">
        <v>30316</v>
      </c>
      <c r="B52">
        <v>-0.15</v>
      </c>
      <c r="C52" t="s">
        <v>361</v>
      </c>
      <c r="D52">
        <v>0.02</v>
      </c>
      <c r="E52">
        <v>2.2000000000000002</v>
      </c>
      <c r="F52" t="s">
        <v>361</v>
      </c>
      <c r="G52">
        <v>3.15</v>
      </c>
      <c r="H52">
        <v>0.63</v>
      </c>
      <c r="I52">
        <v>-1.49</v>
      </c>
      <c r="J52" t="s">
        <v>361</v>
      </c>
      <c r="K52" t="s">
        <v>361</v>
      </c>
      <c r="L52">
        <v>3.42</v>
      </c>
      <c r="M52" t="s">
        <v>361</v>
      </c>
      <c r="N52" t="s">
        <v>361</v>
      </c>
      <c r="O52" t="s">
        <v>361</v>
      </c>
      <c r="P52" t="s">
        <v>361</v>
      </c>
      <c r="Q52" t="s">
        <v>361</v>
      </c>
      <c r="R52" t="s">
        <v>361</v>
      </c>
      <c r="S52" t="s">
        <v>361</v>
      </c>
      <c r="T52" t="s">
        <v>361</v>
      </c>
      <c r="U52" t="s">
        <v>361</v>
      </c>
      <c r="V52">
        <v>8.9062971946368208</v>
      </c>
      <c r="W52">
        <f t="shared" si="0"/>
        <v>3.7999999999999989</v>
      </c>
      <c r="Y52">
        <v>2.1148664258577701</v>
      </c>
      <c r="Z52">
        <v>6.9765207048582702</v>
      </c>
      <c r="AC52" s="1">
        <v>26389</v>
      </c>
      <c r="AD52">
        <f t="shared" si="3"/>
        <v>8.9062971946368208</v>
      </c>
      <c r="AF52" s="1">
        <f t="shared" si="1"/>
        <v>30316</v>
      </c>
      <c r="AG52">
        <f t="shared" si="4"/>
        <v>8.9062971946368208</v>
      </c>
      <c r="AS52" s="1">
        <f t="shared" si="2"/>
        <v>30316</v>
      </c>
      <c r="AT52" s="22"/>
      <c r="AU52" s="22"/>
    </row>
    <row r="53" spans="1:47">
      <c r="A53" s="1">
        <v>30406</v>
      </c>
      <c r="B53">
        <v>0.59</v>
      </c>
      <c r="C53" t="s">
        <v>361</v>
      </c>
      <c r="D53">
        <v>-0.35</v>
      </c>
      <c r="E53">
        <v>2.15</v>
      </c>
      <c r="F53" t="s">
        <v>361</v>
      </c>
      <c r="G53">
        <v>2.97</v>
      </c>
      <c r="H53">
        <v>0.1</v>
      </c>
      <c r="I53">
        <v>0.05</v>
      </c>
      <c r="J53" t="s">
        <v>361</v>
      </c>
      <c r="K53" t="s">
        <v>361</v>
      </c>
      <c r="L53">
        <v>3.25</v>
      </c>
      <c r="M53" t="s">
        <v>361</v>
      </c>
      <c r="N53" t="s">
        <v>361</v>
      </c>
      <c r="O53" t="s">
        <v>361</v>
      </c>
      <c r="P53" t="s">
        <v>361</v>
      </c>
      <c r="Q53" t="s">
        <v>361</v>
      </c>
      <c r="R53" t="s">
        <v>361</v>
      </c>
      <c r="S53" t="s">
        <v>361</v>
      </c>
      <c r="T53" t="s">
        <v>361</v>
      </c>
      <c r="U53" t="s">
        <v>361</v>
      </c>
      <c r="V53">
        <v>8.1858765408024894</v>
      </c>
      <c r="W53">
        <f t="shared" si="0"/>
        <v>3.2800000000000011</v>
      </c>
      <c r="Y53">
        <v>2.0841791511524099</v>
      </c>
      <c r="Z53">
        <v>6.7341242438816797</v>
      </c>
      <c r="AC53" s="1">
        <v>26480</v>
      </c>
      <c r="AD53">
        <f t="shared" si="3"/>
        <v>8.1858765408024894</v>
      </c>
      <c r="AF53" s="1">
        <f t="shared" si="1"/>
        <v>30406</v>
      </c>
      <c r="AG53">
        <f t="shared" si="4"/>
        <v>8.1858765408024894</v>
      </c>
      <c r="AS53" s="1">
        <f t="shared" si="2"/>
        <v>30406</v>
      </c>
      <c r="AT53" s="22"/>
      <c r="AU53" s="22"/>
    </row>
    <row r="54" spans="1:47">
      <c r="A54" s="1">
        <v>30497</v>
      </c>
      <c r="B54">
        <v>0.64</v>
      </c>
      <c r="C54" t="s">
        <v>361</v>
      </c>
      <c r="D54">
        <v>0.61</v>
      </c>
      <c r="E54">
        <v>1.76</v>
      </c>
      <c r="F54" t="s">
        <v>361</v>
      </c>
      <c r="G54">
        <v>2.96</v>
      </c>
      <c r="H54">
        <v>0.3</v>
      </c>
      <c r="I54">
        <v>0.22</v>
      </c>
      <c r="J54" t="s">
        <v>361</v>
      </c>
      <c r="K54" t="s">
        <v>361</v>
      </c>
      <c r="L54">
        <v>3.23</v>
      </c>
      <c r="M54" t="s">
        <v>361</v>
      </c>
      <c r="N54" t="s">
        <v>361</v>
      </c>
      <c r="O54" t="s">
        <v>361</v>
      </c>
      <c r="P54" t="s">
        <v>361</v>
      </c>
      <c r="Q54" t="s">
        <v>361</v>
      </c>
      <c r="R54" t="s">
        <v>361</v>
      </c>
      <c r="S54" t="s">
        <v>361</v>
      </c>
      <c r="T54" t="s">
        <v>361</v>
      </c>
      <c r="U54" t="s">
        <v>361</v>
      </c>
      <c r="V54">
        <v>7.5306277785051199</v>
      </c>
      <c r="W54">
        <f t="shared" si="0"/>
        <v>4.8</v>
      </c>
      <c r="Y54">
        <v>2.0711832341293901</v>
      </c>
      <c r="Z54">
        <v>6.77878974539325</v>
      </c>
      <c r="AC54" s="1">
        <v>26572</v>
      </c>
      <c r="AD54">
        <f t="shared" si="3"/>
        <v>7.5306277785051199</v>
      </c>
      <c r="AF54" s="1">
        <f t="shared" si="1"/>
        <v>30497</v>
      </c>
      <c r="AG54">
        <f t="shared" si="4"/>
        <v>7.5306277785051199</v>
      </c>
      <c r="AS54" s="1">
        <f t="shared" si="2"/>
        <v>30497</v>
      </c>
      <c r="AT54" s="22"/>
      <c r="AU54" s="22"/>
    </row>
    <row r="55" spans="1:47">
      <c r="A55" s="1">
        <v>30589</v>
      </c>
      <c r="B55">
        <v>0.19</v>
      </c>
      <c r="C55" t="s">
        <v>361</v>
      </c>
      <c r="D55">
        <v>0.52</v>
      </c>
      <c r="E55">
        <v>2.2400000000000002</v>
      </c>
      <c r="F55" t="s">
        <v>361</v>
      </c>
      <c r="G55">
        <v>3.05</v>
      </c>
      <c r="H55">
        <v>-0.3</v>
      </c>
      <c r="I55">
        <v>0.17</v>
      </c>
      <c r="J55" t="s">
        <v>361</v>
      </c>
      <c r="K55" t="s">
        <v>361</v>
      </c>
      <c r="L55">
        <v>3.28</v>
      </c>
      <c r="M55" t="s">
        <v>361</v>
      </c>
      <c r="N55" t="s">
        <v>361</v>
      </c>
      <c r="O55" t="s">
        <v>361</v>
      </c>
      <c r="P55" t="s">
        <v>361</v>
      </c>
      <c r="Q55" t="s">
        <v>361</v>
      </c>
      <c r="R55" t="s">
        <v>361</v>
      </c>
      <c r="S55" t="s">
        <v>361</v>
      </c>
      <c r="T55" t="s">
        <v>361</v>
      </c>
      <c r="U55" t="s">
        <v>361</v>
      </c>
      <c r="V55">
        <v>7.7383896616925796</v>
      </c>
      <c r="W55">
        <f t="shared" si="0"/>
        <v>3.2399999999999984</v>
      </c>
      <c r="Y55">
        <v>2.0352240699756301</v>
      </c>
      <c r="Z55">
        <v>6.7976074881149797</v>
      </c>
      <c r="AC55" s="1">
        <v>26664</v>
      </c>
      <c r="AD55">
        <f t="shared" si="3"/>
        <v>7.7383896616925796</v>
      </c>
      <c r="AF55" s="1">
        <f t="shared" si="1"/>
        <v>30589</v>
      </c>
      <c r="AG55">
        <f t="shared" si="4"/>
        <v>7.7383896616925796</v>
      </c>
      <c r="AS55" s="1">
        <f t="shared" si="2"/>
        <v>30589</v>
      </c>
      <c r="AT55" s="22"/>
      <c r="AU55" s="22"/>
    </row>
    <row r="56" spans="1:47">
      <c r="A56" s="1">
        <v>30681</v>
      </c>
      <c r="B56">
        <v>0.92</v>
      </c>
      <c r="C56" t="s">
        <v>361</v>
      </c>
      <c r="D56">
        <v>-0.27</v>
      </c>
      <c r="E56">
        <v>2.02</v>
      </c>
      <c r="F56" t="s">
        <v>361</v>
      </c>
      <c r="G56">
        <v>3.04</v>
      </c>
      <c r="H56">
        <v>0.96</v>
      </c>
      <c r="I56">
        <v>-1.34</v>
      </c>
      <c r="J56" t="s">
        <v>361</v>
      </c>
      <c r="K56" t="s">
        <v>361</v>
      </c>
      <c r="L56">
        <v>3.27</v>
      </c>
      <c r="M56" t="s">
        <v>361</v>
      </c>
      <c r="N56" t="s">
        <v>361</v>
      </c>
      <c r="O56" t="s">
        <v>361</v>
      </c>
      <c r="P56" t="s">
        <v>361</v>
      </c>
      <c r="Q56" t="s">
        <v>361</v>
      </c>
      <c r="R56" t="s">
        <v>361</v>
      </c>
      <c r="S56" t="s">
        <v>361</v>
      </c>
      <c r="T56" t="s">
        <v>361</v>
      </c>
      <c r="U56" t="s">
        <v>361</v>
      </c>
      <c r="V56">
        <v>7.9931104362830396</v>
      </c>
      <c r="W56">
        <f t="shared" si="0"/>
        <v>4.08</v>
      </c>
      <c r="Y56">
        <v>2.1058186543145299</v>
      </c>
      <c r="Z56">
        <v>6.7069376831510201</v>
      </c>
      <c r="AC56" s="1">
        <v>26754</v>
      </c>
      <c r="AD56">
        <f t="shared" si="3"/>
        <v>7.9931104362830396</v>
      </c>
      <c r="AF56" s="1">
        <f t="shared" si="1"/>
        <v>30681</v>
      </c>
      <c r="AG56">
        <f t="shared" si="4"/>
        <v>7.9931104362830396</v>
      </c>
      <c r="AS56" s="1">
        <f t="shared" si="2"/>
        <v>30681</v>
      </c>
      <c r="AT56" s="22"/>
      <c r="AU56" s="22"/>
    </row>
    <row r="57" spans="1:47">
      <c r="A57" s="1">
        <v>30772</v>
      </c>
      <c r="B57">
        <v>0.73</v>
      </c>
      <c r="C57" t="s">
        <v>361</v>
      </c>
      <c r="D57">
        <v>0.61</v>
      </c>
      <c r="E57">
        <v>1.66</v>
      </c>
      <c r="F57" t="s">
        <v>361</v>
      </c>
      <c r="G57">
        <v>2.86</v>
      </c>
      <c r="H57">
        <v>0.73</v>
      </c>
      <c r="I57">
        <v>-0.06</v>
      </c>
      <c r="J57" t="s">
        <v>361</v>
      </c>
      <c r="K57" t="s">
        <v>361</v>
      </c>
      <c r="L57">
        <v>3.15</v>
      </c>
      <c r="M57" t="s">
        <v>361</v>
      </c>
      <c r="N57" t="s">
        <v>361</v>
      </c>
      <c r="O57" t="s">
        <v>361</v>
      </c>
      <c r="P57" t="s">
        <v>361</v>
      </c>
      <c r="Q57" t="s">
        <v>361</v>
      </c>
      <c r="R57" t="s">
        <v>361</v>
      </c>
      <c r="S57" t="s">
        <v>361</v>
      </c>
      <c r="T57" t="s">
        <v>361</v>
      </c>
      <c r="U57" t="s">
        <v>361</v>
      </c>
      <c r="V57">
        <v>8.0143651947076098</v>
      </c>
      <c r="W57">
        <f t="shared" si="0"/>
        <v>4.8</v>
      </c>
      <c r="Y57">
        <v>2.0404467854493702</v>
      </c>
      <c r="Z57">
        <v>6.5381369110872596</v>
      </c>
      <c r="AC57" s="1">
        <v>26845</v>
      </c>
      <c r="AD57">
        <f t="shared" si="3"/>
        <v>8.0143651947076098</v>
      </c>
      <c r="AF57" s="1">
        <f t="shared" si="1"/>
        <v>30772</v>
      </c>
      <c r="AG57">
        <f t="shared" si="4"/>
        <v>8.0143651947076098</v>
      </c>
      <c r="AS57" s="1">
        <f t="shared" si="2"/>
        <v>30772</v>
      </c>
      <c r="AT57" s="22"/>
      <c r="AU57" s="22"/>
    </row>
    <row r="58" spans="1:47">
      <c r="A58" s="1">
        <v>30863</v>
      </c>
      <c r="B58">
        <v>-0.52</v>
      </c>
      <c r="C58" t="s">
        <v>361</v>
      </c>
      <c r="D58">
        <v>-1.1000000000000001</v>
      </c>
      <c r="E58">
        <v>1.47</v>
      </c>
      <c r="F58" t="s">
        <v>361</v>
      </c>
      <c r="G58">
        <v>2.71</v>
      </c>
      <c r="H58">
        <v>-0.25</v>
      </c>
      <c r="I58">
        <v>-2.5499999999999998</v>
      </c>
      <c r="J58" t="s">
        <v>361</v>
      </c>
      <c r="K58" t="s">
        <v>361</v>
      </c>
      <c r="L58">
        <v>3.13</v>
      </c>
      <c r="M58" t="s">
        <v>361</v>
      </c>
      <c r="N58" t="s">
        <v>361</v>
      </c>
      <c r="O58" t="s">
        <v>361</v>
      </c>
      <c r="P58" t="s">
        <v>361</v>
      </c>
      <c r="Q58" t="s">
        <v>361</v>
      </c>
      <c r="R58" t="s">
        <v>361</v>
      </c>
      <c r="S58" t="s">
        <v>361</v>
      </c>
      <c r="T58" t="s">
        <v>361</v>
      </c>
      <c r="U58" t="s">
        <v>361</v>
      </c>
      <c r="V58">
        <v>7.6611992715755104</v>
      </c>
      <c r="W58">
        <f t="shared" si="0"/>
        <v>4.96</v>
      </c>
      <c r="Y58">
        <v>1.7457766218598301</v>
      </c>
      <c r="Z58">
        <v>6.2303671562297698</v>
      </c>
      <c r="AC58" s="1">
        <v>26937</v>
      </c>
      <c r="AD58">
        <f t="shared" si="3"/>
        <v>7.6611992715755104</v>
      </c>
      <c r="AF58" s="1">
        <f t="shared" si="1"/>
        <v>30863</v>
      </c>
      <c r="AG58">
        <f t="shared" si="4"/>
        <v>7.6611992715755104</v>
      </c>
      <c r="AS58" s="1">
        <f t="shared" si="2"/>
        <v>30863</v>
      </c>
      <c r="AT58" s="22"/>
      <c r="AU58" s="22"/>
    </row>
    <row r="59" spans="1:47">
      <c r="A59" s="1">
        <v>30955</v>
      </c>
      <c r="B59">
        <v>0.81</v>
      </c>
      <c r="C59" t="s">
        <v>361</v>
      </c>
      <c r="D59">
        <v>0.37</v>
      </c>
      <c r="E59">
        <v>1.61</v>
      </c>
      <c r="F59" t="s">
        <v>361</v>
      </c>
      <c r="G59">
        <v>2.6</v>
      </c>
      <c r="H59">
        <v>-0.06</v>
      </c>
      <c r="I59">
        <v>1</v>
      </c>
      <c r="J59" t="s">
        <v>361</v>
      </c>
      <c r="K59" t="s">
        <v>361</v>
      </c>
      <c r="L59">
        <v>3.05</v>
      </c>
      <c r="M59" t="s">
        <v>361</v>
      </c>
      <c r="N59" t="s">
        <v>361</v>
      </c>
      <c r="O59" t="s">
        <v>361</v>
      </c>
      <c r="P59" t="s">
        <v>361</v>
      </c>
      <c r="Q59" t="s">
        <v>361</v>
      </c>
      <c r="R59" t="s">
        <v>361</v>
      </c>
      <c r="S59" t="s">
        <v>361</v>
      </c>
      <c r="T59" t="s">
        <v>361</v>
      </c>
      <c r="U59" t="s">
        <v>361</v>
      </c>
      <c r="V59">
        <v>7.0977207308250296</v>
      </c>
      <c r="W59">
        <f t="shared" si="0"/>
        <v>3.96</v>
      </c>
      <c r="Y59">
        <v>1.7710143803621201</v>
      </c>
      <c r="Z59">
        <v>6.2735640160589901</v>
      </c>
      <c r="AC59" s="1">
        <v>27029</v>
      </c>
      <c r="AD59">
        <f t="shared" si="3"/>
        <v>7.0977207308250296</v>
      </c>
      <c r="AF59" s="1">
        <f t="shared" si="1"/>
        <v>30955</v>
      </c>
      <c r="AG59">
        <f t="shared" si="4"/>
        <v>7.0977207308250296</v>
      </c>
      <c r="AS59" s="1">
        <f t="shared" si="2"/>
        <v>30955</v>
      </c>
      <c r="AT59" s="22"/>
      <c r="AU59" s="22"/>
    </row>
    <row r="60" spans="1:47">
      <c r="A60" s="1">
        <v>31047</v>
      </c>
      <c r="B60">
        <v>0.42</v>
      </c>
      <c r="C60" t="s">
        <v>361</v>
      </c>
      <c r="D60">
        <v>0.69</v>
      </c>
      <c r="E60">
        <v>1.1100000000000001</v>
      </c>
      <c r="F60" t="s">
        <v>361</v>
      </c>
      <c r="G60">
        <v>2.5299999999999998</v>
      </c>
      <c r="H60">
        <v>0.51</v>
      </c>
      <c r="I60">
        <v>1.23</v>
      </c>
      <c r="J60" t="s">
        <v>361</v>
      </c>
      <c r="K60" t="s">
        <v>361</v>
      </c>
      <c r="L60">
        <v>2.85</v>
      </c>
      <c r="M60" t="s">
        <v>361</v>
      </c>
      <c r="N60" t="s">
        <v>361</v>
      </c>
      <c r="O60" t="s">
        <v>361</v>
      </c>
      <c r="P60" t="s">
        <v>361</v>
      </c>
      <c r="Q60" t="s">
        <v>361</v>
      </c>
      <c r="R60" t="s">
        <v>361</v>
      </c>
      <c r="S60" t="s">
        <v>361</v>
      </c>
      <c r="T60" t="s">
        <v>361</v>
      </c>
      <c r="U60" t="s">
        <v>361</v>
      </c>
      <c r="V60">
        <v>6.7600300919245599</v>
      </c>
      <c r="W60">
        <f t="shared" si="0"/>
        <v>5.6799999999999988</v>
      </c>
      <c r="Y60">
        <v>1.7611246728769301</v>
      </c>
      <c r="Z60">
        <v>6.1339006564684402</v>
      </c>
      <c r="AC60" s="1">
        <v>27119</v>
      </c>
      <c r="AD60">
        <f t="shared" si="3"/>
        <v>6.7600300919245599</v>
      </c>
      <c r="AF60" s="1">
        <f t="shared" si="1"/>
        <v>31047</v>
      </c>
      <c r="AG60">
        <f t="shared" si="4"/>
        <v>6.7600300919245599</v>
      </c>
      <c r="AS60" s="1">
        <f t="shared" si="2"/>
        <v>31047</v>
      </c>
      <c r="AT60" s="22"/>
      <c r="AU60" s="22"/>
    </row>
    <row r="61" spans="1:47">
      <c r="A61" s="1">
        <v>31137</v>
      </c>
      <c r="B61">
        <v>0.16</v>
      </c>
      <c r="C61">
        <v>5.6</v>
      </c>
      <c r="D61">
        <v>0.43</v>
      </c>
      <c r="E61">
        <v>1.56</v>
      </c>
      <c r="F61" t="s">
        <v>361</v>
      </c>
      <c r="G61">
        <v>2.4700000000000002</v>
      </c>
      <c r="H61">
        <v>0.91</v>
      </c>
      <c r="I61">
        <v>-1.64</v>
      </c>
      <c r="J61" t="s">
        <v>361</v>
      </c>
      <c r="K61" t="s">
        <v>361</v>
      </c>
      <c r="L61">
        <v>2.74</v>
      </c>
      <c r="M61" t="s">
        <v>361</v>
      </c>
      <c r="N61" t="s">
        <v>361</v>
      </c>
      <c r="O61" t="s">
        <v>361</v>
      </c>
      <c r="P61" t="s">
        <v>361</v>
      </c>
      <c r="Q61" t="s">
        <v>361</v>
      </c>
      <c r="R61" t="s">
        <v>361</v>
      </c>
      <c r="S61" t="s">
        <v>361</v>
      </c>
      <c r="T61" t="s">
        <v>361</v>
      </c>
      <c r="U61" t="s">
        <v>361</v>
      </c>
      <c r="V61">
        <v>6.7806938911669397</v>
      </c>
      <c r="W61">
        <f t="shared" si="0"/>
        <v>3.6400000000000006</v>
      </c>
      <c r="Y61">
        <v>1.74248142231804</v>
      </c>
      <c r="Z61">
        <v>5.9347698684483499</v>
      </c>
      <c r="AC61" s="1">
        <v>27210</v>
      </c>
      <c r="AD61">
        <f t="shared" si="3"/>
        <v>6.7806938911669397</v>
      </c>
      <c r="AF61" s="1">
        <f t="shared" si="1"/>
        <v>31137</v>
      </c>
      <c r="AG61">
        <f t="shared" si="4"/>
        <v>6.7806938911669397</v>
      </c>
      <c r="AS61" s="1">
        <f t="shared" si="2"/>
        <v>31137</v>
      </c>
      <c r="AT61" s="22"/>
      <c r="AU61" s="22"/>
    </row>
    <row r="62" spans="1:47">
      <c r="A62" s="1">
        <v>31228</v>
      </c>
      <c r="B62">
        <v>0.81</v>
      </c>
      <c r="C62">
        <v>5.52</v>
      </c>
      <c r="D62">
        <v>0.06</v>
      </c>
      <c r="E62">
        <v>1.39</v>
      </c>
      <c r="F62" t="s">
        <v>361</v>
      </c>
      <c r="G62">
        <v>2.4900000000000002</v>
      </c>
      <c r="H62">
        <v>0.34</v>
      </c>
      <c r="I62">
        <v>1.35</v>
      </c>
      <c r="J62" t="s">
        <v>361</v>
      </c>
      <c r="K62" t="s">
        <v>361</v>
      </c>
      <c r="L62">
        <v>2.71</v>
      </c>
      <c r="M62" t="s">
        <v>361</v>
      </c>
      <c r="N62" t="s">
        <v>361</v>
      </c>
      <c r="O62" t="s">
        <v>361</v>
      </c>
      <c r="P62" t="s">
        <v>361</v>
      </c>
      <c r="Q62" t="s">
        <v>361</v>
      </c>
      <c r="R62" t="s">
        <v>361</v>
      </c>
      <c r="S62" t="s">
        <v>361</v>
      </c>
      <c r="T62" t="s">
        <v>361</v>
      </c>
      <c r="U62" t="s">
        <v>361</v>
      </c>
      <c r="V62">
        <v>6.3991596158578501</v>
      </c>
      <c r="W62">
        <f t="shared" si="0"/>
        <v>4.4000000000000012</v>
      </c>
      <c r="Y62">
        <v>1.8260628066336899</v>
      </c>
      <c r="Z62">
        <v>5.9211855369848498</v>
      </c>
      <c r="AC62" s="1">
        <v>27302</v>
      </c>
      <c r="AD62">
        <f t="shared" si="3"/>
        <v>6.3991596158578501</v>
      </c>
      <c r="AF62" s="1">
        <f t="shared" si="1"/>
        <v>31228</v>
      </c>
      <c r="AG62">
        <f t="shared" si="4"/>
        <v>6.3991596158578501</v>
      </c>
      <c r="AS62" s="1">
        <f t="shared" si="2"/>
        <v>31228</v>
      </c>
      <c r="AT62" s="22"/>
      <c r="AU62" s="22"/>
    </row>
    <row r="63" spans="1:47">
      <c r="A63" s="1">
        <v>31320</v>
      </c>
      <c r="B63">
        <v>0.63</v>
      </c>
      <c r="C63">
        <v>5.38</v>
      </c>
      <c r="D63">
        <v>0.49</v>
      </c>
      <c r="E63">
        <v>1.52</v>
      </c>
      <c r="F63" t="s">
        <v>361</v>
      </c>
      <c r="G63">
        <v>2.34</v>
      </c>
      <c r="H63">
        <v>0.38</v>
      </c>
      <c r="I63">
        <v>1.3</v>
      </c>
      <c r="J63" t="s">
        <v>361</v>
      </c>
      <c r="K63" t="s">
        <v>361</v>
      </c>
      <c r="L63">
        <v>2.67</v>
      </c>
      <c r="M63" t="s">
        <v>361</v>
      </c>
      <c r="N63" t="s">
        <v>361</v>
      </c>
      <c r="O63" t="s">
        <v>361</v>
      </c>
      <c r="P63" t="s">
        <v>361</v>
      </c>
      <c r="Q63" t="s">
        <v>361</v>
      </c>
      <c r="R63" t="s">
        <v>361</v>
      </c>
      <c r="S63" t="s">
        <v>361</v>
      </c>
      <c r="T63" t="s">
        <v>361</v>
      </c>
      <c r="U63" t="s">
        <v>361</v>
      </c>
      <c r="V63">
        <v>6.5046640922636803</v>
      </c>
      <c r="W63">
        <f t="shared" si="0"/>
        <v>3.2799999999999994</v>
      </c>
      <c r="Y63">
        <v>1.57837177364815</v>
      </c>
      <c r="Z63">
        <v>5.7742923790694798</v>
      </c>
      <c r="AC63" s="1">
        <v>27394</v>
      </c>
      <c r="AD63">
        <f t="shared" si="3"/>
        <v>6.5046640922636803</v>
      </c>
      <c r="AF63" s="1">
        <f t="shared" si="1"/>
        <v>31320</v>
      </c>
      <c r="AG63">
        <f t="shared" si="4"/>
        <v>6.5046640922636803</v>
      </c>
      <c r="AS63" s="1">
        <f t="shared" si="2"/>
        <v>31320</v>
      </c>
      <c r="AT63" s="22"/>
      <c r="AU63" s="22"/>
    </row>
    <row r="64" spans="1:47">
      <c r="A64" s="1">
        <v>31412</v>
      </c>
      <c r="B64">
        <v>0.3</v>
      </c>
      <c r="C64">
        <v>5.18</v>
      </c>
      <c r="D64">
        <v>-0.02</v>
      </c>
      <c r="E64">
        <v>1.49</v>
      </c>
      <c r="F64" t="s">
        <v>361</v>
      </c>
      <c r="G64">
        <v>2.16</v>
      </c>
      <c r="H64">
        <v>0.12</v>
      </c>
      <c r="I64">
        <v>0.92</v>
      </c>
      <c r="J64" t="s">
        <v>361</v>
      </c>
      <c r="K64" t="s">
        <v>361</v>
      </c>
      <c r="L64">
        <v>2.57</v>
      </c>
      <c r="M64" t="s">
        <v>361</v>
      </c>
      <c r="N64" t="s">
        <v>361</v>
      </c>
      <c r="O64" t="s">
        <v>361</v>
      </c>
      <c r="P64" t="s">
        <v>361</v>
      </c>
      <c r="Q64" t="s">
        <v>361</v>
      </c>
      <c r="R64" t="s">
        <v>361</v>
      </c>
      <c r="S64" t="s">
        <v>361</v>
      </c>
      <c r="T64" t="s">
        <v>361</v>
      </c>
      <c r="U64" t="s">
        <v>361</v>
      </c>
      <c r="V64">
        <v>5.9159243590842499</v>
      </c>
      <c r="W64">
        <f t="shared" si="0"/>
        <v>2.6800000000000006</v>
      </c>
      <c r="Y64">
        <v>1.57266963379324</v>
      </c>
      <c r="Z64">
        <v>5.5374686543642602</v>
      </c>
      <c r="AC64" s="1">
        <v>27484</v>
      </c>
      <c r="AD64">
        <f t="shared" si="3"/>
        <v>5.9159243590842499</v>
      </c>
      <c r="AF64" s="1">
        <f t="shared" si="1"/>
        <v>31412</v>
      </c>
      <c r="AG64">
        <f t="shared" si="4"/>
        <v>5.9159243590842499</v>
      </c>
      <c r="AS64" s="1">
        <f t="shared" si="2"/>
        <v>31412</v>
      </c>
      <c r="AT64" s="22"/>
      <c r="AU64" s="22"/>
    </row>
    <row r="65" spans="1:47">
      <c r="A65" s="1">
        <v>31502</v>
      </c>
      <c r="B65">
        <v>-0.63</v>
      </c>
      <c r="C65">
        <v>4.95</v>
      </c>
      <c r="D65">
        <v>-0.39</v>
      </c>
      <c r="E65">
        <v>1.76</v>
      </c>
      <c r="F65" t="s">
        <v>361</v>
      </c>
      <c r="G65">
        <v>2.19</v>
      </c>
      <c r="H65">
        <v>-0.84</v>
      </c>
      <c r="I65">
        <v>-2.48</v>
      </c>
      <c r="J65" t="s">
        <v>361</v>
      </c>
      <c r="K65" t="s">
        <v>361</v>
      </c>
      <c r="L65">
        <v>2.44</v>
      </c>
      <c r="M65" t="s">
        <v>361</v>
      </c>
      <c r="N65" t="s">
        <v>361</v>
      </c>
      <c r="O65" t="s">
        <v>361</v>
      </c>
      <c r="P65" t="s">
        <v>361</v>
      </c>
      <c r="Q65" t="s">
        <v>361</v>
      </c>
      <c r="R65" t="s">
        <v>361</v>
      </c>
      <c r="S65" t="s">
        <v>361</v>
      </c>
      <c r="T65" t="s">
        <v>361</v>
      </c>
      <c r="U65" t="s">
        <v>361</v>
      </c>
      <c r="V65">
        <v>5.1987006982366903</v>
      </c>
      <c r="W65">
        <f t="shared" si="0"/>
        <v>1.7199999999999998</v>
      </c>
      <c r="Y65">
        <v>1.2239613741845701</v>
      </c>
      <c r="Z65">
        <v>5.2647752607065597</v>
      </c>
      <c r="AC65" s="1">
        <v>27575</v>
      </c>
      <c r="AD65">
        <f t="shared" si="3"/>
        <v>5.1987006982366903</v>
      </c>
      <c r="AF65" s="1">
        <f t="shared" si="1"/>
        <v>31502</v>
      </c>
      <c r="AG65">
        <f t="shared" si="4"/>
        <v>5.1987006982366903</v>
      </c>
      <c r="AS65" s="1">
        <f t="shared" si="2"/>
        <v>31502</v>
      </c>
      <c r="AT65" s="22"/>
      <c r="AU65" s="22"/>
    </row>
    <row r="66" spans="1:47">
      <c r="A66" s="1">
        <v>31593</v>
      </c>
      <c r="B66">
        <v>1.55</v>
      </c>
      <c r="C66">
        <v>4.78</v>
      </c>
      <c r="D66">
        <v>0.22</v>
      </c>
      <c r="E66">
        <v>1.3</v>
      </c>
      <c r="F66" t="s">
        <v>361</v>
      </c>
      <c r="G66">
        <v>2.0099999999999998</v>
      </c>
      <c r="H66">
        <v>0.8</v>
      </c>
      <c r="I66">
        <v>1.99</v>
      </c>
      <c r="J66" t="s">
        <v>361</v>
      </c>
      <c r="K66" t="s">
        <v>361</v>
      </c>
      <c r="L66">
        <v>2.15</v>
      </c>
      <c r="M66" t="s">
        <v>361</v>
      </c>
      <c r="N66" t="s">
        <v>361</v>
      </c>
      <c r="O66" t="s">
        <v>361</v>
      </c>
      <c r="P66" t="s">
        <v>361</v>
      </c>
      <c r="Q66" t="s">
        <v>361</v>
      </c>
      <c r="R66" t="s">
        <v>361</v>
      </c>
      <c r="S66" t="s">
        <v>361</v>
      </c>
      <c r="T66" t="s">
        <v>361</v>
      </c>
      <c r="U66" t="s">
        <v>361</v>
      </c>
      <c r="V66">
        <v>5.2075524505295601</v>
      </c>
      <c r="W66">
        <f t="shared" si="0"/>
        <v>2.839999999999999</v>
      </c>
      <c r="Y66">
        <v>1.3749519172575499</v>
      </c>
      <c r="Z66">
        <v>5.0448919019827096</v>
      </c>
      <c r="AC66" s="1">
        <v>27667</v>
      </c>
      <c r="AD66">
        <f t="shared" si="3"/>
        <v>5.2075524505295601</v>
      </c>
      <c r="AF66" s="1">
        <f t="shared" si="1"/>
        <v>31593</v>
      </c>
      <c r="AG66">
        <f t="shared" si="4"/>
        <v>5.2075524505295601</v>
      </c>
      <c r="AS66" s="1">
        <f t="shared" si="2"/>
        <v>31593</v>
      </c>
      <c r="AT66" s="22"/>
      <c r="AU66" s="22"/>
    </row>
    <row r="67" spans="1:47">
      <c r="A67" s="1">
        <v>31685</v>
      </c>
      <c r="B67">
        <v>0.18</v>
      </c>
      <c r="C67">
        <v>4.7</v>
      </c>
      <c r="D67">
        <v>0.12</v>
      </c>
      <c r="E67">
        <v>1.1399999999999999</v>
      </c>
      <c r="F67" t="s">
        <v>361</v>
      </c>
      <c r="G67">
        <v>1.94</v>
      </c>
      <c r="H67">
        <v>-0.17</v>
      </c>
      <c r="I67">
        <v>0.36</v>
      </c>
      <c r="J67" t="s">
        <v>361</v>
      </c>
      <c r="K67" t="s">
        <v>361</v>
      </c>
      <c r="L67">
        <v>2.1</v>
      </c>
      <c r="M67" t="s">
        <v>361</v>
      </c>
      <c r="N67" t="s">
        <v>361</v>
      </c>
      <c r="O67" t="s">
        <v>361</v>
      </c>
      <c r="P67" t="s">
        <v>361</v>
      </c>
      <c r="Q67" t="s">
        <v>361</v>
      </c>
      <c r="R67" t="s">
        <v>361</v>
      </c>
      <c r="S67" t="s">
        <v>361</v>
      </c>
      <c r="T67" t="s">
        <v>361</v>
      </c>
      <c r="U67" t="s">
        <v>361</v>
      </c>
      <c r="V67">
        <v>4.8244061378276601</v>
      </c>
      <c r="W67">
        <f t="shared" ref="W67:W130" si="5">+(G67-E67)*4</f>
        <v>3.2</v>
      </c>
      <c r="Y67">
        <v>1.29831662027622</v>
      </c>
      <c r="Z67">
        <v>4.8969845993736403</v>
      </c>
      <c r="AC67" s="1">
        <v>27759</v>
      </c>
      <c r="AD67">
        <f t="shared" si="3"/>
        <v>4.8244061378276601</v>
      </c>
      <c r="AF67" s="1">
        <f t="shared" ref="AF67:AF130" si="6">+A67</f>
        <v>31685</v>
      </c>
      <c r="AG67">
        <f t="shared" si="4"/>
        <v>4.8244061378276601</v>
      </c>
      <c r="AS67" s="1">
        <f t="shared" ref="AS67:AS130" si="7">A67</f>
        <v>31685</v>
      </c>
      <c r="AT67" s="22"/>
      <c r="AU67" s="22"/>
    </row>
    <row r="68" spans="1:47">
      <c r="A68" s="1">
        <v>31777</v>
      </c>
      <c r="B68">
        <v>-0.16</v>
      </c>
      <c r="C68">
        <v>4.67</v>
      </c>
      <c r="D68">
        <v>0.14000000000000001</v>
      </c>
      <c r="E68">
        <v>0.85</v>
      </c>
      <c r="F68" t="s">
        <v>361</v>
      </c>
      <c r="G68">
        <v>1.97</v>
      </c>
      <c r="H68">
        <v>0.5</v>
      </c>
      <c r="I68">
        <v>0.56999999999999995</v>
      </c>
      <c r="J68" t="s">
        <v>361</v>
      </c>
      <c r="K68" t="s">
        <v>361</v>
      </c>
      <c r="L68">
        <v>2.12</v>
      </c>
      <c r="M68" t="s">
        <v>361</v>
      </c>
      <c r="N68" t="s">
        <v>361</v>
      </c>
      <c r="O68" t="s">
        <v>361</v>
      </c>
      <c r="P68" t="s">
        <v>361</v>
      </c>
      <c r="Q68" t="s">
        <v>361</v>
      </c>
      <c r="R68" t="s">
        <v>361</v>
      </c>
      <c r="S68" t="s">
        <v>361</v>
      </c>
      <c r="T68" t="s">
        <v>361</v>
      </c>
      <c r="U68" t="s">
        <v>361</v>
      </c>
      <c r="V68">
        <v>4.7220469127089899</v>
      </c>
      <c r="W68">
        <f t="shared" si="5"/>
        <v>4.4800000000000004</v>
      </c>
      <c r="Y68">
        <v>1.2102237976865899</v>
      </c>
      <c r="Z68">
        <v>5.0365520084132296</v>
      </c>
      <c r="AC68" s="1">
        <v>27850</v>
      </c>
      <c r="AD68">
        <f t="shared" si="3"/>
        <v>4.7220469127089899</v>
      </c>
      <c r="AF68" s="1">
        <f t="shared" si="6"/>
        <v>31777</v>
      </c>
      <c r="AG68">
        <f t="shared" si="4"/>
        <v>4.7220469127089899</v>
      </c>
      <c r="AS68" s="1">
        <f t="shared" si="7"/>
        <v>31777</v>
      </c>
      <c r="AT68" s="22"/>
      <c r="AU68" s="22"/>
    </row>
    <row r="69" spans="1:47">
      <c r="A69" s="1">
        <v>31867</v>
      </c>
      <c r="B69">
        <v>-0.73</v>
      </c>
      <c r="C69">
        <v>4.7300000000000004</v>
      </c>
      <c r="D69">
        <v>0.11</v>
      </c>
      <c r="E69">
        <v>0.84</v>
      </c>
      <c r="F69" t="s">
        <v>361</v>
      </c>
      <c r="G69">
        <v>2.0299999999999998</v>
      </c>
      <c r="H69">
        <v>-0.22</v>
      </c>
      <c r="I69">
        <v>-1.82</v>
      </c>
      <c r="J69" t="s">
        <v>361</v>
      </c>
      <c r="K69" t="s">
        <v>361</v>
      </c>
      <c r="L69">
        <v>2.12</v>
      </c>
      <c r="M69" t="s">
        <v>361</v>
      </c>
      <c r="N69" t="s">
        <v>361</v>
      </c>
      <c r="O69" t="s">
        <v>361</v>
      </c>
      <c r="P69" t="s">
        <v>361</v>
      </c>
      <c r="Q69" t="s">
        <v>361</v>
      </c>
      <c r="R69" t="s">
        <v>361</v>
      </c>
      <c r="S69" t="s">
        <v>361</v>
      </c>
      <c r="T69" t="s">
        <v>361</v>
      </c>
      <c r="U69" t="s">
        <v>361</v>
      </c>
      <c r="V69">
        <v>5.0143179491670899</v>
      </c>
      <c r="W69">
        <f t="shared" si="5"/>
        <v>4.76</v>
      </c>
      <c r="Y69">
        <v>1.17294813159657</v>
      </c>
      <c r="Z69">
        <v>5.0312545240002704</v>
      </c>
      <c r="AC69" s="1">
        <v>27941</v>
      </c>
      <c r="AD69">
        <f t="shared" si="3"/>
        <v>5.0143179491670899</v>
      </c>
      <c r="AF69" s="1">
        <f t="shared" si="6"/>
        <v>31867</v>
      </c>
      <c r="AG69">
        <f t="shared" si="4"/>
        <v>5.0143179491670899</v>
      </c>
      <c r="AS69" s="1">
        <f t="shared" si="7"/>
        <v>31867</v>
      </c>
      <c r="AT69" s="22"/>
      <c r="AU69" s="22"/>
    </row>
    <row r="70" spans="1:47">
      <c r="A70" s="1">
        <v>31958</v>
      </c>
      <c r="B70">
        <v>1.36</v>
      </c>
      <c r="C70">
        <v>4.76</v>
      </c>
      <c r="D70">
        <v>0.96</v>
      </c>
      <c r="E70">
        <v>0.84</v>
      </c>
      <c r="F70" t="s">
        <v>361</v>
      </c>
      <c r="G70">
        <v>2.11</v>
      </c>
      <c r="H70">
        <v>1.55</v>
      </c>
      <c r="I70">
        <v>2.92</v>
      </c>
      <c r="J70" t="s">
        <v>361</v>
      </c>
      <c r="K70" t="s">
        <v>361</v>
      </c>
      <c r="L70">
        <v>2.17</v>
      </c>
      <c r="M70" t="s">
        <v>361</v>
      </c>
      <c r="N70" t="s">
        <v>361</v>
      </c>
      <c r="O70" t="s">
        <v>361</v>
      </c>
      <c r="P70" t="s">
        <v>361</v>
      </c>
      <c r="Q70" t="s">
        <v>361</v>
      </c>
      <c r="R70" t="s">
        <v>361</v>
      </c>
      <c r="S70" t="s">
        <v>361</v>
      </c>
      <c r="T70" t="s">
        <v>361</v>
      </c>
      <c r="U70" t="s">
        <v>361</v>
      </c>
      <c r="V70">
        <v>5.3181760049692803</v>
      </c>
      <c r="W70">
        <f t="shared" si="5"/>
        <v>5.08</v>
      </c>
      <c r="Y70">
        <v>1.48839348767166</v>
      </c>
      <c r="Z70">
        <v>5.3521410823410998</v>
      </c>
      <c r="AC70" s="1">
        <v>28033</v>
      </c>
      <c r="AD70">
        <f t="shared" si="3"/>
        <v>5.3181760049692803</v>
      </c>
      <c r="AF70" s="1">
        <f t="shared" si="6"/>
        <v>31958</v>
      </c>
      <c r="AG70">
        <f t="shared" si="4"/>
        <v>5.3181760049692803</v>
      </c>
      <c r="AS70" s="1">
        <f t="shared" si="7"/>
        <v>31958</v>
      </c>
      <c r="AT70" s="22"/>
      <c r="AU70" s="22"/>
    </row>
    <row r="71" spans="1:47">
      <c r="A71" s="1">
        <v>32050</v>
      </c>
      <c r="B71">
        <v>0.82</v>
      </c>
      <c r="C71">
        <v>4.7300000000000004</v>
      </c>
      <c r="D71">
        <v>0.61</v>
      </c>
      <c r="E71">
        <v>0.69</v>
      </c>
      <c r="F71" t="s">
        <v>361</v>
      </c>
      <c r="G71">
        <v>2.12</v>
      </c>
      <c r="H71">
        <v>0.75</v>
      </c>
      <c r="I71">
        <v>2.0099999999999998</v>
      </c>
      <c r="J71" t="s">
        <v>361</v>
      </c>
      <c r="K71" t="s">
        <v>361</v>
      </c>
      <c r="L71">
        <v>2.37</v>
      </c>
      <c r="M71" t="s">
        <v>361</v>
      </c>
      <c r="N71" t="s">
        <v>361</v>
      </c>
      <c r="O71" t="s">
        <v>361</v>
      </c>
      <c r="P71" t="s">
        <v>361</v>
      </c>
      <c r="Q71" t="s">
        <v>361</v>
      </c>
      <c r="R71" t="s">
        <v>361</v>
      </c>
      <c r="S71" t="s">
        <v>361</v>
      </c>
      <c r="T71" t="s">
        <v>361</v>
      </c>
      <c r="U71" t="s">
        <v>361</v>
      </c>
      <c r="V71">
        <v>5.7226882231241598</v>
      </c>
      <c r="W71">
        <f t="shared" si="5"/>
        <v>5.7200000000000006</v>
      </c>
      <c r="Y71">
        <v>1.58363377946939</v>
      </c>
      <c r="Z71">
        <v>5.4449256991450401</v>
      </c>
      <c r="AC71" s="1">
        <v>28125</v>
      </c>
      <c r="AD71">
        <f t="shared" si="3"/>
        <v>5.7226882231241598</v>
      </c>
      <c r="AF71" s="1">
        <f t="shared" si="6"/>
        <v>32050</v>
      </c>
      <c r="AG71">
        <f t="shared" si="4"/>
        <v>5.7226882231241598</v>
      </c>
      <c r="AS71" s="1">
        <f t="shared" si="7"/>
        <v>32050</v>
      </c>
      <c r="AT71" s="22"/>
      <c r="AU71" s="22"/>
    </row>
    <row r="72" spans="1:47">
      <c r="A72" s="1">
        <v>32142</v>
      </c>
      <c r="B72">
        <v>1.0900000000000001</v>
      </c>
      <c r="C72">
        <v>4.68</v>
      </c>
      <c r="D72">
        <v>0.23</v>
      </c>
      <c r="E72">
        <v>1.23</v>
      </c>
      <c r="F72" t="s">
        <v>361</v>
      </c>
      <c r="G72">
        <v>2.11</v>
      </c>
      <c r="H72">
        <v>0.53</v>
      </c>
      <c r="I72">
        <v>1.51</v>
      </c>
      <c r="J72" t="s">
        <v>361</v>
      </c>
      <c r="K72" t="s">
        <v>361</v>
      </c>
      <c r="L72">
        <v>2.4</v>
      </c>
      <c r="M72" t="s">
        <v>361</v>
      </c>
      <c r="N72" t="s">
        <v>361</v>
      </c>
      <c r="O72" t="s">
        <v>361</v>
      </c>
      <c r="P72" t="s">
        <v>361</v>
      </c>
      <c r="Q72" t="s">
        <v>361</v>
      </c>
      <c r="R72" t="s">
        <v>361</v>
      </c>
      <c r="S72" t="s">
        <v>361</v>
      </c>
      <c r="T72" t="s">
        <v>361</v>
      </c>
      <c r="U72" t="s">
        <v>361</v>
      </c>
      <c r="V72">
        <v>5.8040639355810599</v>
      </c>
      <c r="W72">
        <f t="shared" si="5"/>
        <v>3.5199999999999996</v>
      </c>
      <c r="Y72">
        <v>1.66764599303696</v>
      </c>
      <c r="Z72">
        <v>5.3824644134681998</v>
      </c>
      <c r="AC72" s="1">
        <v>28215</v>
      </c>
      <c r="AD72">
        <f t="shared" si="3"/>
        <v>5.8040639355810599</v>
      </c>
      <c r="AF72" s="1">
        <f t="shared" si="6"/>
        <v>32142</v>
      </c>
      <c r="AG72">
        <f t="shared" si="4"/>
        <v>5.8040639355810599</v>
      </c>
      <c r="AS72" s="1">
        <f t="shared" si="7"/>
        <v>32142</v>
      </c>
      <c r="AT72" s="22"/>
      <c r="AU72" s="22"/>
    </row>
    <row r="73" spans="1:47">
      <c r="A73" s="1">
        <v>32233</v>
      </c>
      <c r="B73">
        <v>0.18</v>
      </c>
      <c r="C73">
        <v>4.58</v>
      </c>
      <c r="D73">
        <v>0.4</v>
      </c>
      <c r="E73">
        <v>0.95</v>
      </c>
      <c r="F73">
        <v>0.56999999999999995</v>
      </c>
      <c r="G73">
        <v>1.86</v>
      </c>
      <c r="H73">
        <v>-0.57999999999999996</v>
      </c>
      <c r="I73">
        <v>1.05</v>
      </c>
      <c r="J73" t="s">
        <v>361</v>
      </c>
      <c r="K73" t="s">
        <v>361</v>
      </c>
      <c r="L73">
        <v>2.25</v>
      </c>
      <c r="M73" t="s">
        <v>361</v>
      </c>
      <c r="N73" t="s">
        <v>361</v>
      </c>
      <c r="O73" t="s">
        <v>361</v>
      </c>
      <c r="P73" t="s">
        <v>361</v>
      </c>
      <c r="Q73" t="s">
        <v>361</v>
      </c>
      <c r="R73" t="s">
        <v>361</v>
      </c>
      <c r="S73" t="s">
        <v>361</v>
      </c>
      <c r="T73" t="s">
        <v>361</v>
      </c>
      <c r="U73" t="s">
        <v>361</v>
      </c>
      <c r="V73">
        <v>5.4987127872683903</v>
      </c>
      <c r="W73">
        <f t="shared" si="5"/>
        <v>3.6400000000000006</v>
      </c>
      <c r="X73">
        <f t="shared" ref="X73:X136" si="8">+(G73-F73)*4</f>
        <v>5.16</v>
      </c>
      <c r="Y73">
        <v>1.60478688497358</v>
      </c>
      <c r="Z73">
        <v>5.0438207274225899</v>
      </c>
      <c r="AC73" s="1">
        <v>28306</v>
      </c>
      <c r="AD73">
        <f t="shared" si="3"/>
        <v>5.4987127872683903</v>
      </c>
      <c r="AF73" s="1">
        <f t="shared" si="6"/>
        <v>32233</v>
      </c>
      <c r="AG73">
        <f t="shared" si="4"/>
        <v>5.4987127872683903</v>
      </c>
      <c r="AS73" s="1">
        <f t="shared" si="7"/>
        <v>32233</v>
      </c>
      <c r="AT73" s="22"/>
      <c r="AU73" s="22"/>
    </row>
    <row r="74" spans="1:47">
      <c r="A74" s="1">
        <v>32324</v>
      </c>
      <c r="B74">
        <v>0.62</v>
      </c>
      <c r="C74">
        <v>4.49</v>
      </c>
      <c r="D74">
        <v>0.23</v>
      </c>
      <c r="E74">
        <v>1.07</v>
      </c>
      <c r="F74">
        <v>0.61</v>
      </c>
      <c r="G74">
        <v>1.82</v>
      </c>
      <c r="H74">
        <v>0.39</v>
      </c>
      <c r="I74">
        <v>1.64</v>
      </c>
      <c r="J74" t="s">
        <v>361</v>
      </c>
      <c r="K74" t="s">
        <v>361</v>
      </c>
      <c r="L74">
        <v>2.2200000000000002</v>
      </c>
      <c r="M74" t="s">
        <v>361</v>
      </c>
      <c r="N74" t="s">
        <v>361</v>
      </c>
      <c r="O74" t="s">
        <v>361</v>
      </c>
      <c r="P74" t="s">
        <v>361</v>
      </c>
      <c r="Q74" t="s">
        <v>361</v>
      </c>
      <c r="R74" t="s">
        <v>361</v>
      </c>
      <c r="S74" t="s">
        <v>361</v>
      </c>
      <c r="T74" t="s">
        <v>361</v>
      </c>
      <c r="U74" t="s">
        <v>361</v>
      </c>
      <c r="V74">
        <v>4.6944193439052899</v>
      </c>
      <c r="W74">
        <f t="shared" si="5"/>
        <v>3</v>
      </c>
      <c r="X74">
        <f t="shared" si="8"/>
        <v>4.84</v>
      </c>
      <c r="Y74">
        <v>1.6694676439981799</v>
      </c>
      <c r="Z74">
        <v>5.0689867756049596</v>
      </c>
      <c r="AC74" s="1">
        <v>28398</v>
      </c>
      <c r="AD74">
        <f t="shared" si="3"/>
        <v>4.6944193439052899</v>
      </c>
      <c r="AF74" s="1">
        <f t="shared" si="6"/>
        <v>32324</v>
      </c>
      <c r="AG74">
        <f t="shared" si="4"/>
        <v>4.6944193439052899</v>
      </c>
      <c r="AS74" s="1">
        <f t="shared" si="7"/>
        <v>32324</v>
      </c>
      <c r="AT74" s="22"/>
      <c r="AU74" s="22"/>
    </row>
    <row r="75" spans="1:47">
      <c r="A75" s="1">
        <v>32416</v>
      </c>
      <c r="B75">
        <v>1.08</v>
      </c>
      <c r="C75">
        <v>4.4400000000000004</v>
      </c>
      <c r="D75">
        <v>0.46</v>
      </c>
      <c r="E75">
        <v>0.93</v>
      </c>
      <c r="F75">
        <v>0.73</v>
      </c>
      <c r="G75">
        <v>1.99</v>
      </c>
      <c r="H75">
        <v>1.28</v>
      </c>
      <c r="I75">
        <v>1.84</v>
      </c>
      <c r="J75" t="s">
        <v>361</v>
      </c>
      <c r="K75" t="s">
        <v>361</v>
      </c>
      <c r="L75">
        <v>2.2599999999999998</v>
      </c>
      <c r="M75" t="s">
        <v>361</v>
      </c>
      <c r="N75" t="s">
        <v>361</v>
      </c>
      <c r="O75" t="s">
        <v>361</v>
      </c>
      <c r="P75" t="s">
        <v>361</v>
      </c>
      <c r="Q75" t="s">
        <v>361</v>
      </c>
      <c r="R75" t="s">
        <v>361</v>
      </c>
      <c r="S75" t="s">
        <v>361</v>
      </c>
      <c r="T75" t="s">
        <v>361</v>
      </c>
      <c r="U75" t="s">
        <v>361</v>
      </c>
      <c r="V75">
        <v>4.4784820608311096</v>
      </c>
      <c r="W75">
        <f t="shared" si="5"/>
        <v>4.24</v>
      </c>
      <c r="X75">
        <f t="shared" si="8"/>
        <v>5.04</v>
      </c>
      <c r="Y75">
        <v>1.8614583768071</v>
      </c>
      <c r="Z75">
        <v>5.2338876646537704</v>
      </c>
      <c r="AC75" s="1">
        <v>28490</v>
      </c>
      <c r="AD75">
        <f t="shared" si="3"/>
        <v>4.4784820608311096</v>
      </c>
      <c r="AF75" s="1">
        <f t="shared" si="6"/>
        <v>32416</v>
      </c>
      <c r="AG75">
        <f t="shared" si="4"/>
        <v>4.4784820608311096</v>
      </c>
      <c r="AS75" s="1">
        <f t="shared" si="7"/>
        <v>32416</v>
      </c>
      <c r="AT75" s="22"/>
      <c r="AU75" s="22"/>
    </row>
    <row r="76" spans="1:47">
      <c r="A76" s="1">
        <v>32508</v>
      </c>
      <c r="B76">
        <v>0.82</v>
      </c>
      <c r="C76">
        <v>4.42</v>
      </c>
      <c r="D76">
        <v>0.09</v>
      </c>
      <c r="E76">
        <v>1.31</v>
      </c>
      <c r="F76">
        <v>0.84</v>
      </c>
      <c r="G76">
        <v>2.12</v>
      </c>
      <c r="H76">
        <v>0.39</v>
      </c>
      <c r="I76">
        <v>1.38</v>
      </c>
      <c r="J76" t="s">
        <v>361</v>
      </c>
      <c r="K76" t="s">
        <v>361</v>
      </c>
      <c r="L76">
        <v>2.25</v>
      </c>
      <c r="M76" t="s">
        <v>361</v>
      </c>
      <c r="N76" t="s">
        <v>361</v>
      </c>
      <c r="O76" t="s">
        <v>361</v>
      </c>
      <c r="P76" t="s">
        <v>361</v>
      </c>
      <c r="Q76" t="s">
        <v>361</v>
      </c>
      <c r="R76" t="s">
        <v>361</v>
      </c>
      <c r="S76" t="s">
        <v>361</v>
      </c>
      <c r="T76" t="s">
        <v>361</v>
      </c>
      <c r="U76" t="s">
        <v>361</v>
      </c>
      <c r="V76">
        <v>5.1119031141351998</v>
      </c>
      <c r="W76">
        <f t="shared" si="5"/>
        <v>3.24</v>
      </c>
      <c r="X76">
        <f t="shared" si="8"/>
        <v>5.120000000000001</v>
      </c>
      <c r="Y76">
        <v>1.95186614472568</v>
      </c>
      <c r="Z76">
        <v>5.1780720435373997</v>
      </c>
      <c r="AC76" s="1">
        <v>28580</v>
      </c>
      <c r="AD76">
        <f t="shared" ref="AD76:AD139" si="9">+V76</f>
        <v>5.1119031141351998</v>
      </c>
      <c r="AF76" s="1">
        <f t="shared" si="6"/>
        <v>32508</v>
      </c>
      <c r="AG76">
        <f t="shared" ref="AG76:AG139" si="10">+AD76</f>
        <v>5.1119031141351998</v>
      </c>
      <c r="AS76" s="1">
        <f t="shared" si="7"/>
        <v>32508</v>
      </c>
      <c r="AT76" s="22"/>
      <c r="AU76" s="22"/>
    </row>
    <row r="77" spans="1:47">
      <c r="A77" s="1">
        <v>32598</v>
      </c>
      <c r="B77">
        <v>0.83</v>
      </c>
      <c r="C77">
        <v>4.37</v>
      </c>
      <c r="D77">
        <v>0.7</v>
      </c>
      <c r="E77">
        <v>1.17</v>
      </c>
      <c r="F77">
        <v>0.86</v>
      </c>
      <c r="G77">
        <v>2.38</v>
      </c>
      <c r="H77">
        <v>0.63</v>
      </c>
      <c r="I77">
        <v>2.15</v>
      </c>
      <c r="J77" t="s">
        <v>361</v>
      </c>
      <c r="K77" t="s">
        <v>361</v>
      </c>
      <c r="L77">
        <v>2.35</v>
      </c>
      <c r="M77" t="s">
        <v>361</v>
      </c>
      <c r="N77" t="s">
        <v>361</v>
      </c>
      <c r="O77" t="s">
        <v>361</v>
      </c>
      <c r="P77" t="s">
        <v>361</v>
      </c>
      <c r="Q77" t="s">
        <v>361</v>
      </c>
      <c r="R77" t="s">
        <v>361</v>
      </c>
      <c r="S77" t="s">
        <v>361</v>
      </c>
      <c r="T77" t="s">
        <v>361</v>
      </c>
      <c r="U77" t="s">
        <v>361</v>
      </c>
      <c r="V77">
        <v>5.44953432131424</v>
      </c>
      <c r="W77">
        <f t="shared" si="5"/>
        <v>4.84</v>
      </c>
      <c r="X77">
        <f t="shared" si="8"/>
        <v>6.08</v>
      </c>
      <c r="Y77">
        <v>2.0873396138141902</v>
      </c>
      <c r="Z77">
        <v>5.4175339654900698</v>
      </c>
      <c r="AC77" s="1">
        <v>28671</v>
      </c>
      <c r="AD77">
        <f t="shared" si="9"/>
        <v>5.44953432131424</v>
      </c>
      <c r="AF77" s="1">
        <f t="shared" si="6"/>
        <v>32598</v>
      </c>
      <c r="AG77">
        <f t="shared" si="10"/>
        <v>5.44953432131424</v>
      </c>
      <c r="AS77" s="1">
        <f t="shared" si="7"/>
        <v>32598</v>
      </c>
      <c r="AT77" s="22"/>
      <c r="AU77" s="22"/>
    </row>
    <row r="78" spans="1:47">
      <c r="A78" s="1">
        <v>32689</v>
      </c>
      <c r="B78">
        <v>0.67</v>
      </c>
      <c r="C78">
        <v>4.25</v>
      </c>
      <c r="D78">
        <v>0.25</v>
      </c>
      <c r="E78">
        <v>0.9</v>
      </c>
      <c r="F78">
        <v>0.96</v>
      </c>
      <c r="G78">
        <v>2.42</v>
      </c>
      <c r="H78">
        <v>0.87</v>
      </c>
      <c r="I78">
        <v>1.02</v>
      </c>
      <c r="J78" t="s">
        <v>361</v>
      </c>
      <c r="K78" t="s">
        <v>361</v>
      </c>
      <c r="L78">
        <v>2.41</v>
      </c>
      <c r="M78" t="s">
        <v>361</v>
      </c>
      <c r="N78" t="s">
        <v>361</v>
      </c>
      <c r="O78" t="s">
        <v>361</v>
      </c>
      <c r="P78" t="s">
        <v>361</v>
      </c>
      <c r="Q78" t="s">
        <v>361</v>
      </c>
      <c r="R78" t="s">
        <v>361</v>
      </c>
      <c r="S78" t="s">
        <v>361</v>
      </c>
      <c r="T78" t="s">
        <v>361</v>
      </c>
      <c r="U78" t="s">
        <v>361</v>
      </c>
      <c r="V78">
        <v>6.5483177483002599</v>
      </c>
      <c r="W78">
        <f t="shared" si="5"/>
        <v>6.08</v>
      </c>
      <c r="X78">
        <f t="shared" si="8"/>
        <v>5.84</v>
      </c>
      <c r="Y78">
        <v>2.2068419678533999</v>
      </c>
      <c r="Z78">
        <v>5.4176939299233204</v>
      </c>
      <c r="AC78" s="1">
        <v>28763</v>
      </c>
      <c r="AD78">
        <f t="shared" si="9"/>
        <v>6.5483177483002599</v>
      </c>
      <c r="AF78" s="1">
        <f t="shared" si="6"/>
        <v>32689</v>
      </c>
      <c r="AG78">
        <f t="shared" si="10"/>
        <v>6.5483177483002599</v>
      </c>
      <c r="AS78" s="1">
        <f t="shared" si="7"/>
        <v>32689</v>
      </c>
      <c r="AT78" s="22"/>
      <c r="AU78" s="22"/>
    </row>
    <row r="79" spans="1:47">
      <c r="A79" s="1">
        <v>32781</v>
      </c>
      <c r="B79">
        <v>0.21</v>
      </c>
      <c r="C79">
        <v>4.01</v>
      </c>
      <c r="D79">
        <v>0.55000000000000004</v>
      </c>
      <c r="E79">
        <v>1.02</v>
      </c>
      <c r="F79">
        <v>0.8</v>
      </c>
      <c r="G79">
        <v>2.5299999999999998</v>
      </c>
      <c r="H79">
        <v>0.77</v>
      </c>
      <c r="I79">
        <v>-0.1</v>
      </c>
      <c r="J79" t="s">
        <v>361</v>
      </c>
      <c r="K79" t="s">
        <v>361</v>
      </c>
      <c r="L79">
        <v>2.4</v>
      </c>
      <c r="M79" t="s">
        <v>361</v>
      </c>
      <c r="N79" t="s">
        <v>361</v>
      </c>
      <c r="O79" t="s">
        <v>361</v>
      </c>
      <c r="P79" t="s">
        <v>361</v>
      </c>
      <c r="Q79" t="s">
        <v>361</v>
      </c>
      <c r="R79" t="s">
        <v>361</v>
      </c>
      <c r="S79" t="s">
        <v>361</v>
      </c>
      <c r="T79" t="s">
        <v>361</v>
      </c>
      <c r="U79" t="s">
        <v>361</v>
      </c>
      <c r="V79">
        <v>6.7214532786009</v>
      </c>
      <c r="W79">
        <f t="shared" si="5"/>
        <v>6.0399999999999991</v>
      </c>
      <c r="X79">
        <f t="shared" si="8"/>
        <v>6.919999999999999</v>
      </c>
      <c r="Y79">
        <v>2.1521801723771401</v>
      </c>
      <c r="Z79">
        <v>5.4347124043402699</v>
      </c>
      <c r="AC79" s="1">
        <v>28855</v>
      </c>
      <c r="AD79">
        <f t="shared" si="9"/>
        <v>6.7214532786009</v>
      </c>
      <c r="AF79" s="1">
        <f t="shared" si="6"/>
        <v>32781</v>
      </c>
      <c r="AG79">
        <f t="shared" si="10"/>
        <v>6.7214532786009</v>
      </c>
      <c r="AS79" s="1">
        <f t="shared" si="7"/>
        <v>32781</v>
      </c>
      <c r="AT79" s="22"/>
      <c r="AU79" s="22"/>
    </row>
    <row r="80" spans="1:47">
      <c r="A80" s="1">
        <v>32873</v>
      </c>
      <c r="B80">
        <v>0.48</v>
      </c>
      <c r="C80">
        <v>3.66</v>
      </c>
      <c r="D80">
        <v>0.18</v>
      </c>
      <c r="E80">
        <v>1.38</v>
      </c>
      <c r="F80">
        <v>0.95</v>
      </c>
      <c r="G80">
        <v>2.77</v>
      </c>
      <c r="H80">
        <v>0.1</v>
      </c>
      <c r="I80">
        <v>1.69</v>
      </c>
      <c r="J80" t="s">
        <v>361</v>
      </c>
      <c r="K80" t="s">
        <v>361</v>
      </c>
      <c r="L80">
        <v>2.52</v>
      </c>
      <c r="M80" t="s">
        <v>361</v>
      </c>
      <c r="N80" t="s">
        <v>361</v>
      </c>
      <c r="O80" t="s">
        <v>361</v>
      </c>
      <c r="P80" t="s">
        <v>361</v>
      </c>
      <c r="Q80" t="s">
        <v>361</v>
      </c>
      <c r="R80" t="s">
        <v>361</v>
      </c>
      <c r="S80" t="s">
        <v>361</v>
      </c>
      <c r="T80" t="s">
        <v>361</v>
      </c>
      <c r="U80" t="s">
        <v>361</v>
      </c>
      <c r="V80">
        <v>7.2250457687641596</v>
      </c>
      <c r="W80">
        <f t="shared" si="5"/>
        <v>5.5600000000000005</v>
      </c>
      <c r="X80">
        <f t="shared" si="8"/>
        <v>7.28</v>
      </c>
      <c r="Y80">
        <v>2.3003108081275698</v>
      </c>
      <c r="Z80">
        <v>5.60155402009502</v>
      </c>
      <c r="AC80" s="1">
        <v>28945</v>
      </c>
      <c r="AD80">
        <f t="shared" si="9"/>
        <v>7.2250457687641596</v>
      </c>
      <c r="AF80" s="1">
        <f t="shared" si="6"/>
        <v>32873</v>
      </c>
      <c r="AG80">
        <f t="shared" si="10"/>
        <v>7.2250457687641596</v>
      </c>
      <c r="AS80" s="1">
        <f t="shared" si="7"/>
        <v>32873</v>
      </c>
      <c r="AT80" s="22"/>
      <c r="AU80" s="22"/>
    </row>
    <row r="81" spans="1:47">
      <c r="A81" s="1">
        <v>32963</v>
      </c>
      <c r="B81">
        <v>0.87</v>
      </c>
      <c r="C81">
        <v>3.26</v>
      </c>
      <c r="D81">
        <v>0.93</v>
      </c>
      <c r="E81">
        <v>1.36</v>
      </c>
      <c r="F81">
        <v>1</v>
      </c>
      <c r="G81">
        <v>2.81</v>
      </c>
      <c r="H81">
        <v>-0.03</v>
      </c>
      <c r="I81">
        <v>2.4900000000000002</v>
      </c>
      <c r="J81" t="s">
        <v>361</v>
      </c>
      <c r="K81" t="s">
        <v>361</v>
      </c>
      <c r="L81">
        <v>2.7</v>
      </c>
      <c r="M81" t="s">
        <v>361</v>
      </c>
      <c r="N81" t="s">
        <v>361</v>
      </c>
      <c r="O81" t="s">
        <v>361</v>
      </c>
      <c r="P81" t="s">
        <v>361</v>
      </c>
      <c r="Q81" t="s">
        <v>361</v>
      </c>
      <c r="R81" t="s">
        <v>361</v>
      </c>
      <c r="S81" t="s">
        <v>361</v>
      </c>
      <c r="T81" t="s">
        <v>361</v>
      </c>
      <c r="U81" t="s">
        <v>361</v>
      </c>
      <c r="V81">
        <v>7.8923921643841197</v>
      </c>
      <c r="W81">
        <f t="shared" si="5"/>
        <v>5.8</v>
      </c>
      <c r="X81">
        <f t="shared" si="8"/>
        <v>7.24</v>
      </c>
      <c r="Y81">
        <v>2.4910331173387199</v>
      </c>
      <c r="Z81">
        <v>5.7113080179423701</v>
      </c>
      <c r="AC81" s="1">
        <v>29036</v>
      </c>
      <c r="AD81">
        <f t="shared" si="9"/>
        <v>7.8923921643841197</v>
      </c>
      <c r="AF81" s="1">
        <f t="shared" si="6"/>
        <v>32963</v>
      </c>
      <c r="AG81">
        <f t="shared" si="10"/>
        <v>7.8923921643841197</v>
      </c>
      <c r="AS81" s="1">
        <f t="shared" si="7"/>
        <v>32963</v>
      </c>
      <c r="AT81" s="22"/>
      <c r="AU81" s="22"/>
    </row>
    <row r="82" spans="1:47">
      <c r="A82" s="1">
        <v>33054</v>
      </c>
      <c r="B82">
        <v>0.11</v>
      </c>
      <c r="C82">
        <v>2.98</v>
      </c>
      <c r="D82">
        <v>0.54</v>
      </c>
      <c r="E82">
        <v>1.47</v>
      </c>
      <c r="F82">
        <v>0.85</v>
      </c>
      <c r="G82">
        <v>2.65</v>
      </c>
      <c r="H82">
        <v>-0.06</v>
      </c>
      <c r="I82">
        <v>-1</v>
      </c>
      <c r="J82" t="s">
        <v>361</v>
      </c>
      <c r="K82" t="s">
        <v>361</v>
      </c>
      <c r="L82">
        <v>2.7</v>
      </c>
      <c r="M82" t="s">
        <v>361</v>
      </c>
      <c r="N82" t="s">
        <v>361</v>
      </c>
      <c r="O82" t="s">
        <v>361</v>
      </c>
      <c r="P82" t="s">
        <v>361</v>
      </c>
      <c r="Q82" t="s">
        <v>361</v>
      </c>
      <c r="R82" t="s">
        <v>361</v>
      </c>
      <c r="S82" t="s">
        <v>361</v>
      </c>
      <c r="T82" t="s">
        <v>361</v>
      </c>
      <c r="U82" t="s">
        <v>361</v>
      </c>
      <c r="V82">
        <v>8.0288856727622999</v>
      </c>
      <c r="W82">
        <f t="shared" si="5"/>
        <v>4.72</v>
      </c>
      <c r="X82">
        <f t="shared" si="8"/>
        <v>7.1999999999999993</v>
      </c>
      <c r="Y82">
        <v>2.4100059688095001</v>
      </c>
      <c r="Z82">
        <v>5.4739371338810798</v>
      </c>
      <c r="AC82" s="1">
        <v>29128</v>
      </c>
      <c r="AD82">
        <f t="shared" si="9"/>
        <v>8.0288856727622999</v>
      </c>
      <c r="AF82" s="1">
        <f t="shared" si="6"/>
        <v>33054</v>
      </c>
      <c r="AG82">
        <f t="shared" si="10"/>
        <v>8.0288856727622999</v>
      </c>
      <c r="AS82" s="1">
        <f t="shared" si="7"/>
        <v>33054</v>
      </c>
      <c r="AT82" s="22"/>
      <c r="AU82" s="22"/>
    </row>
    <row r="83" spans="1:47">
      <c r="A83" s="1">
        <v>33146</v>
      </c>
      <c r="B83">
        <v>0.59</v>
      </c>
      <c r="C83">
        <v>2.89</v>
      </c>
      <c r="D83">
        <v>0.54</v>
      </c>
      <c r="E83">
        <v>0.84</v>
      </c>
      <c r="F83">
        <v>0.56999999999999995</v>
      </c>
      <c r="G83">
        <v>2.63</v>
      </c>
      <c r="H83">
        <v>0.38</v>
      </c>
      <c r="I83">
        <v>-0.03</v>
      </c>
      <c r="J83" t="s">
        <v>361</v>
      </c>
      <c r="K83" t="s">
        <v>361</v>
      </c>
      <c r="L83">
        <v>2.72</v>
      </c>
      <c r="M83" t="s">
        <v>361</v>
      </c>
      <c r="N83" t="s">
        <v>361</v>
      </c>
      <c r="O83" t="s">
        <v>361</v>
      </c>
      <c r="P83" t="s">
        <v>361</v>
      </c>
      <c r="Q83" t="s">
        <v>361</v>
      </c>
      <c r="R83" t="s">
        <v>361</v>
      </c>
      <c r="S83" t="s">
        <v>361</v>
      </c>
      <c r="T83" t="s">
        <v>361</v>
      </c>
      <c r="U83" t="s">
        <v>361</v>
      </c>
      <c r="V83">
        <v>7.4660663712183304</v>
      </c>
      <c r="W83">
        <f t="shared" si="5"/>
        <v>7.16</v>
      </c>
      <c r="X83">
        <f t="shared" si="8"/>
        <v>8.24</v>
      </c>
      <c r="Y83">
        <v>2.4505955775898101</v>
      </c>
      <c r="Z83">
        <v>5.5227118423236696</v>
      </c>
      <c r="AC83" s="1">
        <v>29220</v>
      </c>
      <c r="AD83">
        <f t="shared" si="9"/>
        <v>7.4660663712183304</v>
      </c>
      <c r="AF83" s="1">
        <f t="shared" si="6"/>
        <v>33146</v>
      </c>
      <c r="AG83">
        <f t="shared" si="10"/>
        <v>7.4660663712183304</v>
      </c>
      <c r="AS83" s="1">
        <f t="shared" si="7"/>
        <v>33146</v>
      </c>
      <c r="AT83" s="22"/>
      <c r="AU83" s="22"/>
    </row>
    <row r="84" spans="1:47">
      <c r="A84" s="1">
        <v>33238</v>
      </c>
      <c r="B84">
        <v>0.13</v>
      </c>
      <c r="C84">
        <v>2.92</v>
      </c>
      <c r="D84">
        <v>0.65</v>
      </c>
      <c r="E84">
        <v>1.19</v>
      </c>
      <c r="F84">
        <v>1.1299999999999999</v>
      </c>
      <c r="G84">
        <v>2.76</v>
      </c>
      <c r="H84">
        <v>0.69</v>
      </c>
      <c r="I84">
        <v>0.14000000000000001</v>
      </c>
      <c r="J84" t="s">
        <v>361</v>
      </c>
      <c r="K84" t="s">
        <v>361</v>
      </c>
      <c r="L84">
        <v>2.74</v>
      </c>
      <c r="M84" t="s">
        <v>361</v>
      </c>
      <c r="N84" t="s">
        <v>361</v>
      </c>
      <c r="O84" t="s">
        <v>361</v>
      </c>
      <c r="P84" t="s">
        <v>361</v>
      </c>
      <c r="Q84" t="s">
        <v>361</v>
      </c>
      <c r="R84" t="s">
        <v>361</v>
      </c>
      <c r="S84" t="s">
        <v>361</v>
      </c>
      <c r="T84" t="s">
        <v>361</v>
      </c>
      <c r="U84" t="s">
        <v>361</v>
      </c>
      <c r="V84">
        <v>7.7820674406977099</v>
      </c>
      <c r="W84">
        <f t="shared" si="5"/>
        <v>6.2799999999999994</v>
      </c>
      <c r="X84">
        <f t="shared" si="8"/>
        <v>6.52</v>
      </c>
      <c r="Y84">
        <v>2.5527806349779398</v>
      </c>
      <c r="Z84">
        <v>5.6295740445222702</v>
      </c>
      <c r="AC84" s="1">
        <v>29311</v>
      </c>
      <c r="AD84">
        <f t="shared" si="9"/>
        <v>7.7820674406977099</v>
      </c>
      <c r="AF84" s="1">
        <f t="shared" si="6"/>
        <v>33238</v>
      </c>
      <c r="AG84">
        <f t="shared" si="10"/>
        <v>7.7820674406977099</v>
      </c>
      <c r="AS84" s="1">
        <f t="shared" si="7"/>
        <v>33238</v>
      </c>
      <c r="AT84" s="22"/>
      <c r="AU84" s="22"/>
    </row>
    <row r="85" spans="1:47">
      <c r="A85" s="1">
        <v>33328</v>
      </c>
      <c r="B85">
        <v>0.28999999999999998</v>
      </c>
      <c r="C85">
        <v>3.07</v>
      </c>
      <c r="D85">
        <v>-0.32</v>
      </c>
      <c r="E85">
        <v>1.42</v>
      </c>
      <c r="F85">
        <v>0.97</v>
      </c>
      <c r="G85">
        <v>2.77</v>
      </c>
      <c r="H85">
        <v>0.23</v>
      </c>
      <c r="I85">
        <v>-0.91</v>
      </c>
      <c r="J85" t="s">
        <v>361</v>
      </c>
      <c r="K85" t="s">
        <v>361</v>
      </c>
      <c r="L85">
        <v>2.64</v>
      </c>
      <c r="M85" t="s">
        <v>361</v>
      </c>
      <c r="N85" t="s">
        <v>361</v>
      </c>
      <c r="O85" t="s">
        <v>361</v>
      </c>
      <c r="P85" t="s">
        <v>361</v>
      </c>
      <c r="Q85" t="s">
        <v>361</v>
      </c>
      <c r="R85" t="s">
        <v>361</v>
      </c>
      <c r="S85" t="s">
        <v>361</v>
      </c>
      <c r="T85" t="s">
        <v>361</v>
      </c>
      <c r="U85" t="s">
        <v>361</v>
      </c>
      <c r="V85">
        <v>7.8645384179901701</v>
      </c>
      <c r="W85">
        <f t="shared" si="5"/>
        <v>5.4</v>
      </c>
      <c r="X85">
        <f t="shared" si="8"/>
        <v>7.2</v>
      </c>
      <c r="Y85">
        <v>2.6054306376090901</v>
      </c>
      <c r="Z85">
        <v>5.4237377852589397</v>
      </c>
      <c r="AC85" s="1">
        <v>29402</v>
      </c>
      <c r="AD85">
        <f t="shared" si="9"/>
        <v>7.8645384179901701</v>
      </c>
      <c r="AF85" s="1">
        <f t="shared" si="6"/>
        <v>33328</v>
      </c>
      <c r="AG85">
        <f t="shared" si="10"/>
        <v>7.8645384179901701</v>
      </c>
      <c r="AS85" s="1">
        <f t="shared" si="7"/>
        <v>33328</v>
      </c>
      <c r="AT85" s="22"/>
      <c r="AU85" s="22"/>
    </row>
    <row r="86" spans="1:47">
      <c r="A86" s="1">
        <v>33419</v>
      </c>
      <c r="B86">
        <v>0.32</v>
      </c>
      <c r="C86">
        <v>3.22</v>
      </c>
      <c r="D86">
        <v>1.2</v>
      </c>
      <c r="E86">
        <v>1.4</v>
      </c>
      <c r="F86">
        <v>1.04</v>
      </c>
      <c r="G86">
        <v>2.62</v>
      </c>
      <c r="H86">
        <v>0.77</v>
      </c>
      <c r="I86">
        <v>0.4</v>
      </c>
      <c r="J86" t="s">
        <v>361</v>
      </c>
      <c r="K86" t="s">
        <v>361</v>
      </c>
      <c r="L86">
        <v>2.5099999999999998</v>
      </c>
      <c r="M86" t="s">
        <v>361</v>
      </c>
      <c r="N86" t="s">
        <v>361</v>
      </c>
      <c r="O86" t="s">
        <v>361</v>
      </c>
      <c r="P86" t="s">
        <v>361</v>
      </c>
      <c r="Q86" t="s">
        <v>361</v>
      </c>
      <c r="R86" t="s">
        <v>361</v>
      </c>
      <c r="S86" t="s">
        <v>361</v>
      </c>
      <c r="T86" t="s">
        <v>361</v>
      </c>
      <c r="U86" t="s">
        <v>361</v>
      </c>
      <c r="V86">
        <v>7.8733368600841702</v>
      </c>
      <c r="W86">
        <f t="shared" si="5"/>
        <v>4.8800000000000008</v>
      </c>
      <c r="X86">
        <f t="shared" si="8"/>
        <v>6.32</v>
      </c>
      <c r="Y86">
        <v>2.6578110963870301</v>
      </c>
      <c r="Z86">
        <v>5.3570474352976802</v>
      </c>
      <c r="AC86" s="1">
        <v>29494</v>
      </c>
      <c r="AD86">
        <f t="shared" si="9"/>
        <v>7.8733368600841702</v>
      </c>
      <c r="AF86" s="1">
        <f t="shared" si="6"/>
        <v>33419</v>
      </c>
      <c r="AG86">
        <f t="shared" si="10"/>
        <v>7.8733368600841702</v>
      </c>
      <c r="AS86" s="1">
        <f t="shared" si="7"/>
        <v>33419</v>
      </c>
      <c r="AT86" s="22"/>
      <c r="AU86" s="22"/>
    </row>
    <row r="87" spans="1:47">
      <c r="A87" s="1">
        <v>33511</v>
      </c>
      <c r="B87">
        <v>0.17</v>
      </c>
      <c r="C87">
        <v>3.27</v>
      </c>
      <c r="D87">
        <v>0.24</v>
      </c>
      <c r="E87">
        <v>1.26</v>
      </c>
      <c r="F87">
        <v>1.03</v>
      </c>
      <c r="G87">
        <v>2.63</v>
      </c>
      <c r="H87">
        <v>0.23</v>
      </c>
      <c r="I87">
        <v>-0.02</v>
      </c>
      <c r="J87" t="s">
        <v>361</v>
      </c>
      <c r="K87" t="s">
        <v>361</v>
      </c>
      <c r="L87">
        <v>2.54</v>
      </c>
      <c r="M87" t="s">
        <v>361</v>
      </c>
      <c r="N87" t="s">
        <v>361</v>
      </c>
      <c r="O87" t="s">
        <v>361</v>
      </c>
      <c r="P87" t="s">
        <v>361</v>
      </c>
      <c r="Q87" t="s">
        <v>361</v>
      </c>
      <c r="R87" t="s">
        <v>361</v>
      </c>
      <c r="S87" t="s">
        <v>361</v>
      </c>
      <c r="T87" t="s">
        <v>361</v>
      </c>
      <c r="U87" t="s">
        <v>361</v>
      </c>
      <c r="V87">
        <v>7.34778300999018</v>
      </c>
      <c r="W87">
        <f t="shared" si="5"/>
        <v>5.4799999999999995</v>
      </c>
      <c r="X87">
        <f t="shared" si="8"/>
        <v>6.3999999999999995</v>
      </c>
      <c r="Y87">
        <v>2.7110112035892402</v>
      </c>
      <c r="Z87">
        <v>5.3284995012981504</v>
      </c>
      <c r="AC87" s="1">
        <v>29586</v>
      </c>
      <c r="AD87">
        <f t="shared" si="9"/>
        <v>7.34778300999018</v>
      </c>
      <c r="AF87" s="1">
        <f t="shared" si="6"/>
        <v>33511</v>
      </c>
      <c r="AG87">
        <f t="shared" si="10"/>
        <v>7.34778300999018</v>
      </c>
      <c r="AS87" s="1">
        <f t="shared" si="7"/>
        <v>33511</v>
      </c>
      <c r="AT87" s="22"/>
      <c r="AU87" s="22"/>
    </row>
    <row r="88" spans="1:47">
      <c r="A88" s="1">
        <v>33603</v>
      </c>
      <c r="B88">
        <v>0.94</v>
      </c>
      <c r="C88">
        <v>3.15</v>
      </c>
      <c r="D88">
        <v>0.27</v>
      </c>
      <c r="E88">
        <v>1.47</v>
      </c>
      <c r="F88">
        <v>1.07</v>
      </c>
      <c r="G88">
        <v>2.68</v>
      </c>
      <c r="H88">
        <v>1.3</v>
      </c>
      <c r="I88">
        <v>0.4</v>
      </c>
      <c r="J88" t="s">
        <v>361</v>
      </c>
      <c r="K88" t="s">
        <v>361</v>
      </c>
      <c r="L88">
        <v>2.4700000000000002</v>
      </c>
      <c r="M88" t="s">
        <v>361</v>
      </c>
      <c r="N88" t="s">
        <v>361</v>
      </c>
      <c r="O88" t="s">
        <v>361</v>
      </c>
      <c r="P88" t="s">
        <v>361</v>
      </c>
      <c r="Q88" t="s">
        <v>361</v>
      </c>
      <c r="R88" t="s">
        <v>361</v>
      </c>
      <c r="S88" t="s">
        <v>361</v>
      </c>
      <c r="T88" t="s">
        <v>361</v>
      </c>
      <c r="U88" t="s">
        <v>361</v>
      </c>
      <c r="V88">
        <v>7.42749375856563</v>
      </c>
      <c r="W88">
        <f t="shared" si="5"/>
        <v>4.8400000000000007</v>
      </c>
      <c r="X88">
        <f t="shared" si="8"/>
        <v>6.44</v>
      </c>
      <c r="Y88">
        <v>2.75203301514152</v>
      </c>
      <c r="Z88">
        <v>5.27728433869318</v>
      </c>
      <c r="AC88" s="1">
        <v>29676</v>
      </c>
      <c r="AD88">
        <f t="shared" si="9"/>
        <v>7.42749375856563</v>
      </c>
      <c r="AF88" s="1">
        <f t="shared" si="6"/>
        <v>33603</v>
      </c>
      <c r="AG88">
        <f t="shared" si="10"/>
        <v>7.42749375856563</v>
      </c>
      <c r="AS88" s="1">
        <f t="shared" si="7"/>
        <v>33603</v>
      </c>
      <c r="AT88" s="22"/>
      <c r="AU88" s="22"/>
    </row>
    <row r="89" spans="1:47">
      <c r="A89" s="1">
        <v>33694</v>
      </c>
      <c r="B89">
        <v>1.49</v>
      </c>
      <c r="C89">
        <v>2.92</v>
      </c>
      <c r="D89">
        <v>1.4</v>
      </c>
      <c r="E89">
        <v>0.67</v>
      </c>
      <c r="F89">
        <v>1.1000000000000001</v>
      </c>
      <c r="G89">
        <v>2.71</v>
      </c>
      <c r="H89">
        <v>0.83</v>
      </c>
      <c r="I89">
        <v>1.53</v>
      </c>
      <c r="J89" t="s">
        <v>361</v>
      </c>
      <c r="K89" t="s">
        <v>361</v>
      </c>
      <c r="L89">
        <v>2.39</v>
      </c>
      <c r="M89" t="s">
        <v>361</v>
      </c>
      <c r="N89" t="s">
        <v>361</v>
      </c>
      <c r="O89" t="s">
        <v>361</v>
      </c>
      <c r="P89" t="s">
        <v>361</v>
      </c>
      <c r="Q89" t="s">
        <v>361</v>
      </c>
      <c r="R89" t="s">
        <v>361</v>
      </c>
      <c r="S89" t="s">
        <v>361</v>
      </c>
      <c r="T89" t="s">
        <v>361</v>
      </c>
      <c r="U89" t="s">
        <v>361</v>
      </c>
      <c r="V89">
        <v>7.5760417725142899</v>
      </c>
      <c r="W89">
        <f t="shared" si="5"/>
        <v>8.16</v>
      </c>
      <c r="X89">
        <f t="shared" si="8"/>
        <v>6.4399999999999995</v>
      </c>
      <c r="Y89">
        <v>2.9115763932746499</v>
      </c>
      <c r="Z89">
        <v>5.1769754666486199</v>
      </c>
      <c r="AC89" s="1">
        <v>29767</v>
      </c>
      <c r="AD89">
        <f t="shared" si="9"/>
        <v>7.5760417725142899</v>
      </c>
      <c r="AF89" s="1">
        <f t="shared" si="6"/>
        <v>33694</v>
      </c>
      <c r="AG89">
        <f t="shared" si="10"/>
        <v>7.5760417725142899</v>
      </c>
      <c r="AS89" s="1">
        <f t="shared" si="7"/>
        <v>33694</v>
      </c>
      <c r="AT89" s="22"/>
      <c r="AU89" s="22"/>
    </row>
    <row r="90" spans="1:47">
      <c r="A90" s="1">
        <v>33785</v>
      </c>
      <c r="B90">
        <v>-0.85</v>
      </c>
      <c r="C90">
        <v>2.67</v>
      </c>
      <c r="D90">
        <v>0.13</v>
      </c>
      <c r="E90">
        <v>1</v>
      </c>
      <c r="F90">
        <v>1.03</v>
      </c>
      <c r="G90">
        <v>2.74</v>
      </c>
      <c r="H90">
        <v>0.04</v>
      </c>
      <c r="I90">
        <v>-2.13</v>
      </c>
      <c r="J90" t="s">
        <v>361</v>
      </c>
      <c r="K90" t="s">
        <v>361</v>
      </c>
      <c r="L90">
        <v>2.42</v>
      </c>
      <c r="M90" t="s">
        <v>361</v>
      </c>
      <c r="N90" t="s">
        <v>361</v>
      </c>
      <c r="O90" t="s">
        <v>361</v>
      </c>
      <c r="P90" t="s">
        <v>361</v>
      </c>
      <c r="Q90" t="s">
        <v>361</v>
      </c>
      <c r="R90" t="s">
        <v>361</v>
      </c>
      <c r="S90" t="s">
        <v>361</v>
      </c>
      <c r="T90" t="s">
        <v>361</v>
      </c>
      <c r="U90" t="s">
        <v>361</v>
      </c>
      <c r="V90">
        <v>8.0779424487676401</v>
      </c>
      <c r="W90">
        <f t="shared" si="5"/>
        <v>6.9600000000000009</v>
      </c>
      <c r="X90">
        <f t="shared" si="8"/>
        <v>6.8400000000000007</v>
      </c>
      <c r="Y90">
        <v>2.5964394583963002</v>
      </c>
      <c r="Z90">
        <v>5.0333021507076801</v>
      </c>
      <c r="AC90" s="1">
        <v>29859</v>
      </c>
      <c r="AD90">
        <f t="shared" si="9"/>
        <v>8.0779424487676401</v>
      </c>
      <c r="AF90" s="1">
        <f t="shared" si="6"/>
        <v>33785</v>
      </c>
      <c r="AG90">
        <f t="shared" si="10"/>
        <v>8.0779424487676401</v>
      </c>
      <c r="AS90" s="1">
        <f t="shared" si="7"/>
        <v>33785</v>
      </c>
      <c r="AT90" s="22"/>
      <c r="AU90" s="22"/>
    </row>
    <row r="91" spans="1:47">
      <c r="A91" s="1">
        <v>33877</v>
      </c>
      <c r="B91">
        <v>-0.16</v>
      </c>
      <c r="C91">
        <v>2.5</v>
      </c>
      <c r="D91">
        <v>1.35</v>
      </c>
      <c r="E91">
        <v>0.77</v>
      </c>
      <c r="F91">
        <v>0.95</v>
      </c>
      <c r="G91">
        <v>2.98</v>
      </c>
      <c r="H91">
        <v>-0.17</v>
      </c>
      <c r="I91">
        <v>-1.96</v>
      </c>
      <c r="J91" t="s">
        <v>361</v>
      </c>
      <c r="K91" t="s">
        <v>361</v>
      </c>
      <c r="L91">
        <v>2.5099999999999998</v>
      </c>
      <c r="M91" t="s">
        <v>361</v>
      </c>
      <c r="N91" t="s">
        <v>361</v>
      </c>
      <c r="O91" t="s">
        <v>361</v>
      </c>
      <c r="P91" t="s">
        <v>361</v>
      </c>
      <c r="Q91" t="s">
        <v>361</v>
      </c>
      <c r="R91" t="s">
        <v>361</v>
      </c>
      <c r="S91" t="s">
        <v>361</v>
      </c>
      <c r="T91" t="s">
        <v>361</v>
      </c>
      <c r="U91" t="s">
        <v>361</v>
      </c>
      <c r="V91">
        <v>8.1373990610265796</v>
      </c>
      <c r="W91">
        <f t="shared" si="5"/>
        <v>8.84</v>
      </c>
      <c r="X91">
        <f t="shared" si="8"/>
        <v>8.120000000000001</v>
      </c>
      <c r="Y91">
        <v>2.39354740396475</v>
      </c>
      <c r="Z91">
        <v>5.2013815287499297</v>
      </c>
      <c r="AC91" s="1">
        <v>29951</v>
      </c>
      <c r="AD91">
        <f t="shared" si="9"/>
        <v>8.1373990610265796</v>
      </c>
      <c r="AF91" s="1">
        <f t="shared" si="6"/>
        <v>33877</v>
      </c>
      <c r="AG91">
        <f t="shared" si="10"/>
        <v>8.1373990610265796</v>
      </c>
      <c r="AS91" s="1">
        <f t="shared" si="7"/>
        <v>33877</v>
      </c>
      <c r="AT91" s="22"/>
      <c r="AU91" s="22"/>
    </row>
    <row r="92" spans="1:47">
      <c r="A92" s="1">
        <v>33969</v>
      </c>
      <c r="B92">
        <v>-0.08</v>
      </c>
      <c r="C92">
        <v>2.36</v>
      </c>
      <c r="D92">
        <v>-0.56000000000000005</v>
      </c>
      <c r="E92">
        <v>0.98</v>
      </c>
      <c r="F92">
        <v>0.89</v>
      </c>
      <c r="G92">
        <v>2.86</v>
      </c>
      <c r="H92">
        <v>1.06</v>
      </c>
      <c r="I92">
        <v>-1.18</v>
      </c>
      <c r="J92" t="s">
        <v>361</v>
      </c>
      <c r="K92" t="s">
        <v>361</v>
      </c>
      <c r="L92">
        <v>2.5</v>
      </c>
      <c r="M92" t="s">
        <v>361</v>
      </c>
      <c r="N92" t="s">
        <v>361</v>
      </c>
      <c r="O92" t="s">
        <v>361</v>
      </c>
      <c r="P92" t="s">
        <v>361</v>
      </c>
      <c r="Q92" t="s">
        <v>361</v>
      </c>
      <c r="R92" t="s">
        <v>361</v>
      </c>
      <c r="S92" t="s">
        <v>361</v>
      </c>
      <c r="T92" t="s">
        <v>361</v>
      </c>
      <c r="U92" t="s">
        <v>361</v>
      </c>
      <c r="V92">
        <v>9.3047959162022096</v>
      </c>
      <c r="W92">
        <f t="shared" si="5"/>
        <v>7.52</v>
      </c>
      <c r="X92">
        <f t="shared" si="8"/>
        <v>7.879999999999999</v>
      </c>
      <c r="Y92">
        <v>2.3443500920890799</v>
      </c>
      <c r="Z92">
        <v>5.0373083398124496</v>
      </c>
      <c r="AC92" s="1">
        <v>30041</v>
      </c>
      <c r="AD92">
        <f t="shared" si="9"/>
        <v>9.3047959162022096</v>
      </c>
      <c r="AF92" s="1">
        <f t="shared" si="6"/>
        <v>33969</v>
      </c>
      <c r="AG92">
        <f t="shared" si="10"/>
        <v>9.3047959162022096</v>
      </c>
      <c r="AS92" s="1">
        <f t="shared" si="7"/>
        <v>33969</v>
      </c>
      <c r="AT92" s="22"/>
      <c r="AU92" s="22"/>
    </row>
    <row r="93" spans="1:47">
      <c r="A93" s="1">
        <v>34059</v>
      </c>
      <c r="B93">
        <v>-0.89</v>
      </c>
      <c r="C93">
        <v>2.2200000000000002</v>
      </c>
      <c r="D93">
        <v>-0.77</v>
      </c>
      <c r="E93">
        <v>1.19</v>
      </c>
      <c r="F93">
        <v>1.19</v>
      </c>
      <c r="G93">
        <v>2.68</v>
      </c>
      <c r="H93">
        <v>-1.66</v>
      </c>
      <c r="I93">
        <v>-3.41</v>
      </c>
      <c r="J93" t="s">
        <v>361</v>
      </c>
      <c r="K93" t="s">
        <v>361</v>
      </c>
      <c r="L93">
        <v>2.35</v>
      </c>
      <c r="M93" t="s">
        <v>361</v>
      </c>
      <c r="N93" t="s">
        <v>361</v>
      </c>
      <c r="O93" t="s">
        <v>361</v>
      </c>
      <c r="P93" t="s">
        <v>361</v>
      </c>
      <c r="Q93" t="s">
        <v>361</v>
      </c>
      <c r="R93" t="s">
        <v>361</v>
      </c>
      <c r="S93" t="s">
        <v>361</v>
      </c>
      <c r="T93" t="s">
        <v>361</v>
      </c>
      <c r="U93" t="s">
        <v>361</v>
      </c>
      <c r="V93">
        <v>8.7279981264308102</v>
      </c>
      <c r="W93">
        <f t="shared" si="5"/>
        <v>5.9600000000000009</v>
      </c>
      <c r="X93">
        <f t="shared" si="8"/>
        <v>5.9600000000000009</v>
      </c>
      <c r="Y93">
        <v>2.3233900351611401</v>
      </c>
      <c r="Z93">
        <v>4.5068685467615097</v>
      </c>
      <c r="AC93" s="1">
        <v>30132</v>
      </c>
      <c r="AD93">
        <f t="shared" si="9"/>
        <v>8.7279981264308102</v>
      </c>
      <c r="AF93" s="1">
        <f t="shared" si="6"/>
        <v>34059</v>
      </c>
      <c r="AG93">
        <f t="shared" si="10"/>
        <v>8.7279981264308102</v>
      </c>
      <c r="AS93" s="1">
        <f t="shared" si="7"/>
        <v>34059</v>
      </c>
      <c r="AT93" s="22"/>
      <c r="AU93" s="22"/>
    </row>
    <row r="94" spans="1:47">
      <c r="A94" s="1">
        <v>34150</v>
      </c>
      <c r="B94">
        <v>0</v>
      </c>
      <c r="C94">
        <v>2.15</v>
      </c>
      <c r="D94">
        <v>-0.02</v>
      </c>
      <c r="E94">
        <v>0.96</v>
      </c>
      <c r="F94">
        <v>0.83</v>
      </c>
      <c r="G94">
        <v>2.27</v>
      </c>
      <c r="H94">
        <v>-0.19</v>
      </c>
      <c r="I94">
        <v>-1.78</v>
      </c>
      <c r="J94" t="s">
        <v>361</v>
      </c>
      <c r="K94" t="s">
        <v>361</v>
      </c>
      <c r="L94">
        <v>2.25</v>
      </c>
      <c r="M94" t="s">
        <v>361</v>
      </c>
      <c r="N94" t="s">
        <v>361</v>
      </c>
      <c r="O94" t="s">
        <v>361</v>
      </c>
      <c r="P94" t="s">
        <v>361</v>
      </c>
      <c r="Q94" t="s">
        <v>361</v>
      </c>
      <c r="R94" t="s">
        <v>361</v>
      </c>
      <c r="S94" t="s">
        <v>361</v>
      </c>
      <c r="T94" t="s">
        <v>361</v>
      </c>
      <c r="U94" t="s">
        <v>361</v>
      </c>
      <c r="V94">
        <v>7.7591036998213196</v>
      </c>
      <c r="W94">
        <f t="shared" si="5"/>
        <v>5.24</v>
      </c>
      <c r="X94">
        <f t="shared" si="8"/>
        <v>5.76</v>
      </c>
      <c r="Y94">
        <v>2.29988438798331</v>
      </c>
      <c r="Z94">
        <v>4.2892724912355904</v>
      </c>
      <c r="AC94" s="1">
        <v>30224</v>
      </c>
      <c r="AD94">
        <f t="shared" si="9"/>
        <v>7.7591036998213196</v>
      </c>
      <c r="AF94" s="1">
        <f t="shared" si="6"/>
        <v>34150</v>
      </c>
      <c r="AG94">
        <f t="shared" si="10"/>
        <v>7.7591036998213196</v>
      </c>
      <c r="AS94" s="1">
        <f t="shared" si="7"/>
        <v>34150</v>
      </c>
      <c r="AT94" s="22"/>
      <c r="AU94" s="22"/>
    </row>
    <row r="95" spans="1:47">
      <c r="A95" s="1">
        <v>34242</v>
      </c>
      <c r="B95">
        <v>0.28000000000000003</v>
      </c>
      <c r="C95">
        <v>2.11</v>
      </c>
      <c r="D95">
        <v>-0.42</v>
      </c>
      <c r="E95">
        <v>0.64</v>
      </c>
      <c r="F95">
        <v>0.79</v>
      </c>
      <c r="G95">
        <v>2.0299999999999998</v>
      </c>
      <c r="H95">
        <v>0.41</v>
      </c>
      <c r="I95">
        <v>-0.21</v>
      </c>
      <c r="J95" t="s">
        <v>361</v>
      </c>
      <c r="K95" t="s">
        <v>361</v>
      </c>
      <c r="L95">
        <v>1.99</v>
      </c>
      <c r="M95" t="s">
        <v>361</v>
      </c>
      <c r="N95" t="s">
        <v>361</v>
      </c>
      <c r="O95" t="s">
        <v>361</v>
      </c>
      <c r="P95" t="s">
        <v>361</v>
      </c>
      <c r="Q95" t="s">
        <v>361</v>
      </c>
      <c r="R95" t="s">
        <v>361</v>
      </c>
      <c r="S95" t="s">
        <v>361</v>
      </c>
      <c r="T95" t="s">
        <v>361</v>
      </c>
      <c r="U95" t="s">
        <v>361</v>
      </c>
      <c r="V95">
        <v>6.5105442450984699</v>
      </c>
      <c r="W95">
        <f t="shared" si="5"/>
        <v>5.5599999999999987</v>
      </c>
      <c r="X95">
        <f t="shared" si="8"/>
        <v>4.9599999999999991</v>
      </c>
      <c r="Y95">
        <v>2.3544537152167502</v>
      </c>
      <c r="Z95">
        <v>3.9801978180302902</v>
      </c>
      <c r="AC95" s="1">
        <v>30316</v>
      </c>
      <c r="AD95">
        <f t="shared" si="9"/>
        <v>6.5105442450984699</v>
      </c>
      <c r="AF95" s="1">
        <f t="shared" si="6"/>
        <v>34242</v>
      </c>
      <c r="AG95">
        <f t="shared" si="10"/>
        <v>6.5105442450984699</v>
      </c>
      <c r="AS95" s="1">
        <f t="shared" si="7"/>
        <v>34242</v>
      </c>
      <c r="AT95" s="22"/>
      <c r="AU95" s="22"/>
    </row>
    <row r="96" spans="1:47">
      <c r="A96" s="1">
        <v>34334</v>
      </c>
      <c r="B96">
        <v>0.03</v>
      </c>
      <c r="C96">
        <v>2.08</v>
      </c>
      <c r="D96">
        <v>-0.38</v>
      </c>
      <c r="E96">
        <v>0.84</v>
      </c>
      <c r="F96">
        <v>0.75</v>
      </c>
      <c r="G96">
        <v>1.85</v>
      </c>
      <c r="H96">
        <v>0.44</v>
      </c>
      <c r="I96">
        <v>-1.73</v>
      </c>
      <c r="J96" t="s">
        <v>361</v>
      </c>
      <c r="K96" t="s">
        <v>361</v>
      </c>
      <c r="L96">
        <v>1.83</v>
      </c>
      <c r="M96" t="s">
        <v>361</v>
      </c>
      <c r="N96" t="s">
        <v>361</v>
      </c>
      <c r="O96" t="s">
        <v>361</v>
      </c>
      <c r="P96" t="s">
        <v>361</v>
      </c>
      <c r="Q96" t="s">
        <v>361</v>
      </c>
      <c r="R96" t="s">
        <v>361</v>
      </c>
      <c r="S96" t="s">
        <v>361</v>
      </c>
      <c r="T96" t="s">
        <v>361</v>
      </c>
      <c r="U96" t="s">
        <v>361</v>
      </c>
      <c r="V96">
        <v>5.6919829590791604</v>
      </c>
      <c r="W96">
        <f t="shared" si="5"/>
        <v>4.0400000000000009</v>
      </c>
      <c r="X96">
        <f t="shared" si="8"/>
        <v>4.4000000000000004</v>
      </c>
      <c r="Y96">
        <v>2.2985007503778498</v>
      </c>
      <c r="Z96">
        <v>3.6913294211302499</v>
      </c>
      <c r="AC96" s="1">
        <v>30406</v>
      </c>
      <c r="AD96">
        <f t="shared" si="9"/>
        <v>5.6919829590791604</v>
      </c>
      <c r="AF96" s="1">
        <f t="shared" si="6"/>
        <v>34334</v>
      </c>
      <c r="AG96">
        <f t="shared" si="10"/>
        <v>5.6919829590791604</v>
      </c>
      <c r="AS96" s="1">
        <f t="shared" si="7"/>
        <v>34334</v>
      </c>
      <c r="AT96" s="22"/>
      <c r="AU96" s="22"/>
    </row>
    <row r="97" spans="1:47">
      <c r="A97" s="1">
        <v>34424</v>
      </c>
      <c r="B97">
        <v>0.8</v>
      </c>
      <c r="C97">
        <v>2.0699999999999998</v>
      </c>
      <c r="D97">
        <v>-0.03</v>
      </c>
      <c r="E97">
        <v>0.52</v>
      </c>
      <c r="F97">
        <v>0.6</v>
      </c>
      <c r="G97">
        <v>1.75</v>
      </c>
      <c r="H97">
        <v>0.38</v>
      </c>
      <c r="I97">
        <v>0.99</v>
      </c>
      <c r="J97" t="s">
        <v>361</v>
      </c>
      <c r="K97" t="s">
        <v>361</v>
      </c>
      <c r="L97">
        <v>1.74</v>
      </c>
      <c r="M97" t="s">
        <v>361</v>
      </c>
      <c r="N97" t="s">
        <v>361</v>
      </c>
      <c r="O97" t="s">
        <v>361</v>
      </c>
      <c r="P97" t="s">
        <v>361</v>
      </c>
      <c r="Q97" t="s">
        <v>361</v>
      </c>
      <c r="R97" t="s">
        <v>361</v>
      </c>
      <c r="S97" t="s">
        <v>361</v>
      </c>
      <c r="T97" t="s">
        <v>361</v>
      </c>
      <c r="U97" t="s">
        <v>361</v>
      </c>
      <c r="V97">
        <v>4.96421558299257</v>
      </c>
      <c r="W97">
        <f t="shared" si="5"/>
        <v>4.92</v>
      </c>
      <c r="X97">
        <f t="shared" si="8"/>
        <v>4.5999999999999996</v>
      </c>
      <c r="Y97">
        <v>2.27882706921925</v>
      </c>
      <c r="Z97">
        <v>3.5998463692502898</v>
      </c>
      <c r="AC97" s="1">
        <v>30497</v>
      </c>
      <c r="AD97">
        <f t="shared" si="9"/>
        <v>4.96421558299257</v>
      </c>
      <c r="AF97" s="1">
        <f t="shared" si="6"/>
        <v>34424</v>
      </c>
      <c r="AG97">
        <f t="shared" si="10"/>
        <v>4.96421558299257</v>
      </c>
      <c r="AS97" s="1">
        <f t="shared" si="7"/>
        <v>34424</v>
      </c>
      <c r="AT97" s="22"/>
      <c r="AU97" s="22"/>
    </row>
    <row r="98" spans="1:47">
      <c r="A98" s="1">
        <v>34515</v>
      </c>
      <c r="B98">
        <v>0.56000000000000005</v>
      </c>
      <c r="C98">
        <v>2.0099999999999998</v>
      </c>
      <c r="D98">
        <v>0.16</v>
      </c>
      <c r="E98">
        <v>0.62</v>
      </c>
      <c r="F98">
        <v>0.64</v>
      </c>
      <c r="G98">
        <v>1.61</v>
      </c>
      <c r="H98">
        <v>0.33</v>
      </c>
      <c r="I98">
        <v>1.33</v>
      </c>
      <c r="J98" t="s">
        <v>361</v>
      </c>
      <c r="K98" t="s">
        <v>361</v>
      </c>
      <c r="L98">
        <v>1.97</v>
      </c>
      <c r="M98" t="s">
        <v>361</v>
      </c>
      <c r="N98" t="s">
        <v>361</v>
      </c>
      <c r="O98" t="s">
        <v>361</v>
      </c>
      <c r="P98" t="s">
        <v>361</v>
      </c>
      <c r="Q98" t="s">
        <v>361</v>
      </c>
      <c r="R98" t="s">
        <v>361</v>
      </c>
      <c r="S98" t="s">
        <v>361</v>
      </c>
      <c r="T98" t="s">
        <v>361</v>
      </c>
      <c r="U98" t="s">
        <v>361</v>
      </c>
      <c r="V98">
        <v>4.7924535151536496</v>
      </c>
      <c r="W98">
        <f t="shared" si="5"/>
        <v>3.9600000000000004</v>
      </c>
      <c r="X98">
        <f t="shared" si="8"/>
        <v>3.8800000000000003</v>
      </c>
      <c r="Y98">
        <v>2.3041633802198702</v>
      </c>
      <c r="Z98">
        <v>3.7089558857129399</v>
      </c>
      <c r="AC98" s="1">
        <v>30589</v>
      </c>
      <c r="AD98">
        <f t="shared" si="9"/>
        <v>4.7924535151536496</v>
      </c>
      <c r="AF98" s="1">
        <f t="shared" si="6"/>
        <v>34515</v>
      </c>
      <c r="AG98">
        <f t="shared" si="10"/>
        <v>4.7924535151536496</v>
      </c>
      <c r="AS98" s="1">
        <f t="shared" si="7"/>
        <v>34515</v>
      </c>
      <c r="AT98" s="22"/>
      <c r="AU98" s="22"/>
    </row>
    <row r="99" spans="1:47">
      <c r="A99" s="1">
        <v>34607</v>
      </c>
      <c r="B99">
        <v>0.62</v>
      </c>
      <c r="C99">
        <v>1.89</v>
      </c>
      <c r="D99">
        <v>-0.04</v>
      </c>
      <c r="E99">
        <v>0.72</v>
      </c>
      <c r="F99">
        <v>0.62</v>
      </c>
      <c r="G99">
        <v>1.56</v>
      </c>
      <c r="H99">
        <v>0.67</v>
      </c>
      <c r="I99">
        <v>0.7</v>
      </c>
      <c r="J99" t="s">
        <v>361</v>
      </c>
      <c r="K99" t="s">
        <v>361</v>
      </c>
      <c r="L99">
        <v>2.1800000000000002</v>
      </c>
      <c r="M99" t="s">
        <v>361</v>
      </c>
      <c r="N99" t="s">
        <v>361</v>
      </c>
      <c r="O99" t="s">
        <v>361</v>
      </c>
      <c r="P99" t="s">
        <v>361</v>
      </c>
      <c r="Q99" t="s">
        <v>361</v>
      </c>
      <c r="R99" t="s">
        <v>361</v>
      </c>
      <c r="S99" t="s">
        <v>361</v>
      </c>
      <c r="T99" t="s">
        <v>361</v>
      </c>
      <c r="U99" t="s">
        <v>361</v>
      </c>
      <c r="V99">
        <v>4.1901933927208601</v>
      </c>
      <c r="W99">
        <f t="shared" si="5"/>
        <v>3.3600000000000003</v>
      </c>
      <c r="X99">
        <f t="shared" si="8"/>
        <v>3.7600000000000002</v>
      </c>
      <c r="Y99">
        <v>2.3662698736473802</v>
      </c>
      <c r="Z99">
        <v>3.8144730840922101</v>
      </c>
      <c r="AC99" s="1">
        <v>30681</v>
      </c>
      <c r="AD99">
        <f t="shared" si="9"/>
        <v>4.1901933927208601</v>
      </c>
      <c r="AF99" s="1">
        <f t="shared" si="6"/>
        <v>34607</v>
      </c>
      <c r="AG99">
        <f t="shared" si="10"/>
        <v>4.1901933927208601</v>
      </c>
      <c r="AS99" s="1">
        <f t="shared" si="7"/>
        <v>34607</v>
      </c>
      <c r="AT99" s="22"/>
      <c r="AU99" s="22"/>
    </row>
    <row r="100" spans="1:47">
      <c r="A100" s="1">
        <v>34699</v>
      </c>
      <c r="B100">
        <v>0.62</v>
      </c>
      <c r="C100">
        <v>1.74</v>
      </c>
      <c r="D100">
        <v>0.17</v>
      </c>
      <c r="E100">
        <v>0.82</v>
      </c>
      <c r="F100">
        <v>0.64</v>
      </c>
      <c r="G100">
        <v>1.57</v>
      </c>
      <c r="H100">
        <v>0.18</v>
      </c>
      <c r="I100">
        <v>1.96</v>
      </c>
      <c r="J100" t="s">
        <v>361</v>
      </c>
      <c r="K100" t="s">
        <v>361</v>
      </c>
      <c r="L100">
        <v>2.29</v>
      </c>
      <c r="M100" t="s">
        <v>361</v>
      </c>
      <c r="N100" t="s">
        <v>361</v>
      </c>
      <c r="O100" t="s">
        <v>361</v>
      </c>
      <c r="P100" t="s">
        <v>361</v>
      </c>
      <c r="Q100" t="s">
        <v>361</v>
      </c>
      <c r="R100" t="s">
        <v>361</v>
      </c>
      <c r="S100" t="s">
        <v>361</v>
      </c>
      <c r="T100" t="s">
        <v>361</v>
      </c>
      <c r="U100" t="s">
        <v>361</v>
      </c>
      <c r="V100">
        <v>3.9227325874900898</v>
      </c>
      <c r="W100">
        <f t="shared" si="5"/>
        <v>3.0000000000000004</v>
      </c>
      <c r="X100">
        <f t="shared" si="8"/>
        <v>3.72</v>
      </c>
      <c r="Y100">
        <v>2.36892042075262</v>
      </c>
      <c r="Z100">
        <v>3.8539888229286601</v>
      </c>
      <c r="AC100" s="1">
        <v>30772</v>
      </c>
      <c r="AD100">
        <f t="shared" si="9"/>
        <v>3.9227325874900898</v>
      </c>
      <c r="AF100" s="1">
        <f t="shared" si="6"/>
        <v>34699</v>
      </c>
      <c r="AG100">
        <f t="shared" si="10"/>
        <v>3.9227325874900898</v>
      </c>
      <c r="AS100" s="1">
        <f t="shared" si="7"/>
        <v>34699</v>
      </c>
      <c r="AT100" s="22"/>
      <c r="AU100" s="22"/>
    </row>
    <row r="101" spans="1:47">
      <c r="A101" s="1">
        <v>34789</v>
      </c>
      <c r="B101">
        <v>0.59</v>
      </c>
      <c r="C101">
        <v>1.6</v>
      </c>
      <c r="D101">
        <v>0</v>
      </c>
      <c r="E101">
        <v>0.61</v>
      </c>
      <c r="F101">
        <v>0.67</v>
      </c>
      <c r="G101">
        <v>1.68</v>
      </c>
      <c r="H101">
        <v>0.69</v>
      </c>
      <c r="I101">
        <v>-1.34</v>
      </c>
      <c r="J101" t="s">
        <v>361</v>
      </c>
      <c r="K101" t="s">
        <v>361</v>
      </c>
      <c r="L101">
        <v>2.33</v>
      </c>
      <c r="M101" t="s">
        <v>361</v>
      </c>
      <c r="N101" t="s">
        <v>361</v>
      </c>
      <c r="O101" t="s">
        <v>361</v>
      </c>
      <c r="P101" t="s">
        <v>361</v>
      </c>
      <c r="Q101" t="s">
        <v>361</v>
      </c>
      <c r="R101" t="s">
        <v>361</v>
      </c>
      <c r="S101" t="s">
        <v>361</v>
      </c>
      <c r="T101" t="s">
        <v>361</v>
      </c>
      <c r="U101" t="s">
        <v>361</v>
      </c>
      <c r="V101">
        <v>3.9343030618415198</v>
      </c>
      <c r="W101">
        <f t="shared" si="5"/>
        <v>4.2799999999999994</v>
      </c>
      <c r="X101">
        <f t="shared" si="8"/>
        <v>4.0399999999999991</v>
      </c>
      <c r="Y101">
        <v>2.3289021346166301</v>
      </c>
      <c r="Z101">
        <v>3.7905430644537299</v>
      </c>
      <c r="AC101" s="1">
        <v>30863</v>
      </c>
      <c r="AD101">
        <f t="shared" si="9"/>
        <v>3.9343030618415198</v>
      </c>
      <c r="AF101" s="1">
        <f t="shared" si="6"/>
        <v>34789</v>
      </c>
      <c r="AG101">
        <f t="shared" si="10"/>
        <v>3.9343030618415198</v>
      </c>
      <c r="AS101" s="1">
        <f t="shared" si="7"/>
        <v>34789</v>
      </c>
      <c r="AT101" s="22"/>
      <c r="AU101" s="22"/>
    </row>
    <row r="102" spans="1:47">
      <c r="A102" s="1">
        <v>34880</v>
      </c>
      <c r="B102">
        <v>0.74</v>
      </c>
      <c r="C102">
        <v>1.59</v>
      </c>
      <c r="D102">
        <v>0.62</v>
      </c>
      <c r="E102">
        <v>0.41</v>
      </c>
      <c r="F102">
        <v>0.68</v>
      </c>
      <c r="G102">
        <v>1.77</v>
      </c>
      <c r="H102">
        <v>0.87</v>
      </c>
      <c r="I102">
        <v>-0.16</v>
      </c>
      <c r="J102" t="s">
        <v>361</v>
      </c>
      <c r="K102" t="s">
        <v>361</v>
      </c>
      <c r="L102">
        <v>2.23</v>
      </c>
      <c r="M102" t="s">
        <v>361</v>
      </c>
      <c r="N102" t="s">
        <v>361</v>
      </c>
      <c r="O102" t="s">
        <v>361</v>
      </c>
      <c r="P102" t="s">
        <v>361</v>
      </c>
      <c r="Q102" t="s">
        <v>361</v>
      </c>
      <c r="R102" t="s">
        <v>361</v>
      </c>
      <c r="S102" t="s">
        <v>361</v>
      </c>
      <c r="T102" t="s">
        <v>361</v>
      </c>
      <c r="U102" t="s">
        <v>361</v>
      </c>
      <c r="V102">
        <v>4.3961175147994496</v>
      </c>
      <c r="W102">
        <f t="shared" si="5"/>
        <v>5.44</v>
      </c>
      <c r="X102">
        <f t="shared" si="8"/>
        <v>4.3599999999999994</v>
      </c>
      <c r="Y102">
        <v>2.3417452518042898</v>
      </c>
      <c r="Z102">
        <v>3.7289644881871</v>
      </c>
      <c r="AC102" s="1">
        <v>30955</v>
      </c>
      <c r="AD102">
        <f t="shared" si="9"/>
        <v>4.3961175147994496</v>
      </c>
      <c r="AF102" s="1">
        <f t="shared" si="6"/>
        <v>34880</v>
      </c>
      <c r="AG102">
        <f t="shared" si="10"/>
        <v>4.3961175147994496</v>
      </c>
      <c r="AS102" s="1">
        <f t="shared" si="7"/>
        <v>34880</v>
      </c>
      <c r="AT102" s="22"/>
      <c r="AU102" s="22"/>
    </row>
    <row r="103" spans="1:47">
      <c r="A103" s="1">
        <v>34972</v>
      </c>
      <c r="B103">
        <v>0</v>
      </c>
      <c r="C103">
        <v>1.42</v>
      </c>
      <c r="D103">
        <v>-0.56000000000000005</v>
      </c>
      <c r="E103">
        <v>1.27</v>
      </c>
      <c r="F103">
        <v>0.69</v>
      </c>
      <c r="G103">
        <v>1.67</v>
      </c>
      <c r="H103">
        <v>0.03</v>
      </c>
      <c r="I103">
        <v>-1.44</v>
      </c>
      <c r="J103" t="s">
        <v>361</v>
      </c>
      <c r="K103" t="s">
        <v>361</v>
      </c>
      <c r="L103">
        <v>2.13</v>
      </c>
      <c r="M103" t="s">
        <v>361</v>
      </c>
      <c r="N103" t="s">
        <v>361</v>
      </c>
      <c r="O103" t="s">
        <v>361</v>
      </c>
      <c r="P103" t="s">
        <v>361</v>
      </c>
      <c r="Q103" t="s">
        <v>361</v>
      </c>
      <c r="R103" t="s">
        <v>361</v>
      </c>
      <c r="S103" t="s">
        <v>361</v>
      </c>
      <c r="T103" t="s">
        <v>361</v>
      </c>
      <c r="U103" t="s">
        <v>361</v>
      </c>
      <c r="V103">
        <v>4.8529698703080797</v>
      </c>
      <c r="W103">
        <f t="shared" si="5"/>
        <v>1.5999999999999996</v>
      </c>
      <c r="X103">
        <f t="shared" si="8"/>
        <v>3.92</v>
      </c>
      <c r="Y103">
        <v>2.2679627840258401</v>
      </c>
      <c r="Z103">
        <v>3.38434180762947</v>
      </c>
      <c r="AC103" s="1">
        <v>31047</v>
      </c>
      <c r="AD103">
        <f t="shared" si="9"/>
        <v>4.8529698703080797</v>
      </c>
      <c r="AF103" s="1">
        <f t="shared" si="6"/>
        <v>34972</v>
      </c>
      <c r="AG103">
        <f t="shared" si="10"/>
        <v>4.8529698703080797</v>
      </c>
      <c r="AS103" s="1">
        <f t="shared" si="7"/>
        <v>34972</v>
      </c>
      <c r="AT103" s="22"/>
      <c r="AU103" s="22"/>
    </row>
    <row r="104" spans="1:47">
      <c r="A104" s="1">
        <v>35064</v>
      </c>
      <c r="B104">
        <v>-0.04</v>
      </c>
      <c r="C104">
        <v>1.35</v>
      </c>
      <c r="D104">
        <v>0.23</v>
      </c>
      <c r="E104">
        <v>0.75</v>
      </c>
      <c r="F104">
        <v>0.6</v>
      </c>
      <c r="G104">
        <v>1.63</v>
      </c>
      <c r="H104">
        <v>-0.03</v>
      </c>
      <c r="I104">
        <v>-0.1</v>
      </c>
      <c r="J104" t="s">
        <v>361</v>
      </c>
      <c r="K104" t="s">
        <v>361</v>
      </c>
      <c r="L104">
        <v>2.04</v>
      </c>
      <c r="M104" t="s">
        <v>361</v>
      </c>
      <c r="N104" t="s">
        <v>361</v>
      </c>
      <c r="O104" t="s">
        <v>361</v>
      </c>
      <c r="P104" t="s">
        <v>361</v>
      </c>
      <c r="Q104" t="s">
        <v>361</v>
      </c>
      <c r="R104" t="s">
        <v>361</v>
      </c>
      <c r="S104" t="s">
        <v>361</v>
      </c>
      <c r="T104" t="s">
        <v>361</v>
      </c>
      <c r="U104" t="s">
        <v>361</v>
      </c>
      <c r="V104">
        <v>4.1314306682407702</v>
      </c>
      <c r="W104">
        <f t="shared" si="5"/>
        <v>3.5199999999999996</v>
      </c>
      <c r="X104">
        <f t="shared" si="8"/>
        <v>4.1199999999999992</v>
      </c>
      <c r="Y104">
        <v>2.1674721602245302</v>
      </c>
      <c r="Z104">
        <v>3.28331120051338</v>
      </c>
      <c r="AC104" s="1">
        <v>31137</v>
      </c>
      <c r="AD104">
        <f t="shared" si="9"/>
        <v>4.1314306682407702</v>
      </c>
      <c r="AF104" s="1">
        <f t="shared" si="6"/>
        <v>35064</v>
      </c>
      <c r="AG104">
        <f t="shared" si="10"/>
        <v>4.1314306682407702</v>
      </c>
      <c r="AS104" s="1">
        <f t="shared" si="7"/>
        <v>35064</v>
      </c>
      <c r="AT104" s="22"/>
      <c r="AU104" s="22"/>
    </row>
    <row r="105" spans="1:47">
      <c r="A105" s="1">
        <v>35155</v>
      </c>
      <c r="B105">
        <v>0.16</v>
      </c>
      <c r="C105">
        <v>1.18</v>
      </c>
      <c r="D105">
        <v>-0.39</v>
      </c>
      <c r="E105">
        <v>0.74</v>
      </c>
      <c r="F105">
        <v>0.56000000000000005</v>
      </c>
      <c r="G105">
        <v>1.42</v>
      </c>
      <c r="H105">
        <v>0.88</v>
      </c>
      <c r="I105">
        <v>-1.02</v>
      </c>
      <c r="J105" t="s">
        <v>361</v>
      </c>
      <c r="K105" t="s">
        <v>361</v>
      </c>
      <c r="L105">
        <v>1.91</v>
      </c>
      <c r="M105" t="s">
        <v>361</v>
      </c>
      <c r="N105" t="s">
        <v>361</v>
      </c>
      <c r="O105" t="s">
        <v>361</v>
      </c>
      <c r="P105" t="s">
        <v>361</v>
      </c>
      <c r="Q105" t="s">
        <v>361</v>
      </c>
      <c r="R105" t="s">
        <v>361</v>
      </c>
      <c r="S105" t="s">
        <v>361</v>
      </c>
      <c r="T105" t="s">
        <v>361</v>
      </c>
      <c r="U105" t="s">
        <v>361</v>
      </c>
      <c r="V105">
        <v>4.21579692927964</v>
      </c>
      <c r="W105">
        <f t="shared" si="5"/>
        <v>2.7199999999999998</v>
      </c>
      <c r="X105">
        <f t="shared" si="8"/>
        <v>3.4399999999999995</v>
      </c>
      <c r="Y105">
        <v>2.14033634312973</v>
      </c>
      <c r="Z105">
        <v>2.99316778631606</v>
      </c>
      <c r="AC105" s="1">
        <v>31228</v>
      </c>
      <c r="AD105">
        <f t="shared" si="9"/>
        <v>4.21579692927964</v>
      </c>
      <c r="AF105" s="1">
        <f t="shared" si="6"/>
        <v>35155</v>
      </c>
      <c r="AG105">
        <f t="shared" si="10"/>
        <v>4.21579692927964</v>
      </c>
      <c r="AS105" s="1">
        <f t="shared" si="7"/>
        <v>35155</v>
      </c>
      <c r="AT105" s="22"/>
      <c r="AU105" s="22"/>
    </row>
    <row r="106" spans="1:47">
      <c r="A106" s="1">
        <v>35246</v>
      </c>
      <c r="B106">
        <v>0.41</v>
      </c>
      <c r="C106">
        <v>0.93</v>
      </c>
      <c r="D106">
        <v>-0.01</v>
      </c>
      <c r="E106">
        <v>0.4</v>
      </c>
      <c r="F106">
        <v>0.44</v>
      </c>
      <c r="G106">
        <v>1.3</v>
      </c>
      <c r="H106">
        <v>0.26</v>
      </c>
      <c r="I106">
        <v>2.52</v>
      </c>
      <c r="J106" t="s">
        <v>361</v>
      </c>
      <c r="K106" t="s">
        <v>361</v>
      </c>
      <c r="L106">
        <v>1.88</v>
      </c>
      <c r="M106" t="s">
        <v>361</v>
      </c>
      <c r="N106" t="s">
        <v>361</v>
      </c>
      <c r="O106" t="s">
        <v>361</v>
      </c>
      <c r="P106" t="s">
        <v>361</v>
      </c>
      <c r="Q106" t="s">
        <v>361</v>
      </c>
      <c r="R106" t="s">
        <v>361</v>
      </c>
      <c r="S106" t="s">
        <v>361</v>
      </c>
      <c r="T106" t="s">
        <v>361</v>
      </c>
      <c r="U106" t="s">
        <v>361</v>
      </c>
      <c r="V106">
        <v>3.4369800455442201</v>
      </c>
      <c r="W106">
        <f t="shared" si="5"/>
        <v>3.6</v>
      </c>
      <c r="X106">
        <f t="shared" si="8"/>
        <v>3.4400000000000004</v>
      </c>
      <c r="Y106">
        <v>2.2267840522772002</v>
      </c>
      <c r="Z106">
        <v>2.9341481033103598</v>
      </c>
      <c r="AC106" s="1">
        <v>31320</v>
      </c>
      <c r="AD106">
        <f t="shared" si="9"/>
        <v>3.4369800455442201</v>
      </c>
      <c r="AF106" s="1">
        <f t="shared" si="6"/>
        <v>35246</v>
      </c>
      <c r="AG106">
        <f t="shared" si="10"/>
        <v>3.4369800455442201</v>
      </c>
      <c r="AS106" s="1">
        <f t="shared" si="7"/>
        <v>35246</v>
      </c>
      <c r="AT106" s="22"/>
      <c r="AU106" s="22"/>
    </row>
    <row r="107" spans="1:47">
      <c r="A107" s="1">
        <v>35338</v>
      </c>
      <c r="B107">
        <v>0.26</v>
      </c>
      <c r="C107">
        <v>1.18</v>
      </c>
      <c r="D107">
        <v>0.32</v>
      </c>
      <c r="E107">
        <v>0.43</v>
      </c>
      <c r="F107">
        <v>0.35</v>
      </c>
      <c r="G107">
        <v>1.25</v>
      </c>
      <c r="H107">
        <v>0.39</v>
      </c>
      <c r="I107">
        <v>0.3</v>
      </c>
      <c r="J107" t="s">
        <v>361</v>
      </c>
      <c r="K107" t="s">
        <v>361</v>
      </c>
      <c r="L107">
        <v>1.82</v>
      </c>
      <c r="M107" t="s">
        <v>361</v>
      </c>
      <c r="N107" t="s">
        <v>361</v>
      </c>
      <c r="O107" t="s">
        <v>361</v>
      </c>
      <c r="P107" t="s">
        <v>361</v>
      </c>
      <c r="Q107" t="s">
        <v>361</v>
      </c>
      <c r="R107" t="s">
        <v>361</v>
      </c>
      <c r="S107" t="s">
        <v>361</v>
      </c>
      <c r="T107" t="s">
        <v>361</v>
      </c>
      <c r="U107" t="s">
        <v>361</v>
      </c>
      <c r="V107">
        <v>3.2045369798493502</v>
      </c>
      <c r="W107">
        <f t="shared" si="5"/>
        <v>3.2800000000000002</v>
      </c>
      <c r="X107">
        <f t="shared" si="8"/>
        <v>3.6</v>
      </c>
      <c r="Y107">
        <v>1.9956816073560999</v>
      </c>
      <c r="Z107">
        <v>2.8168279003958698</v>
      </c>
      <c r="AC107" s="1">
        <v>31412</v>
      </c>
      <c r="AD107">
        <f t="shared" si="9"/>
        <v>3.2045369798493502</v>
      </c>
      <c r="AF107" s="1">
        <f t="shared" si="6"/>
        <v>35338</v>
      </c>
      <c r="AG107">
        <f t="shared" si="10"/>
        <v>3.2045369798493502</v>
      </c>
      <c r="AS107" s="1">
        <f t="shared" si="7"/>
        <v>35338</v>
      </c>
      <c r="AT107" s="22"/>
      <c r="AU107" s="22"/>
    </row>
    <row r="108" spans="1:47">
      <c r="A108" s="1">
        <v>35430</v>
      </c>
      <c r="B108">
        <v>0.43</v>
      </c>
      <c r="C108">
        <v>1.24</v>
      </c>
      <c r="D108">
        <v>0.75</v>
      </c>
      <c r="E108">
        <v>-0.19</v>
      </c>
      <c r="F108">
        <v>0.36</v>
      </c>
      <c r="G108">
        <v>1.1599999999999999</v>
      </c>
      <c r="H108">
        <v>0.09</v>
      </c>
      <c r="I108">
        <v>-0.94</v>
      </c>
      <c r="J108" t="s">
        <v>361</v>
      </c>
      <c r="K108" t="s">
        <v>361</v>
      </c>
      <c r="L108">
        <v>1.62</v>
      </c>
      <c r="M108" t="s">
        <v>361</v>
      </c>
      <c r="N108" t="s">
        <v>361</v>
      </c>
      <c r="O108" t="s">
        <v>361</v>
      </c>
      <c r="P108" t="s">
        <v>361</v>
      </c>
      <c r="Q108" t="s">
        <v>361</v>
      </c>
      <c r="R108" t="s">
        <v>361</v>
      </c>
      <c r="S108" t="s">
        <v>361</v>
      </c>
      <c r="T108" t="s">
        <v>361</v>
      </c>
      <c r="U108" t="s">
        <v>361</v>
      </c>
      <c r="V108">
        <v>3.1517156838544298</v>
      </c>
      <c r="W108">
        <f t="shared" si="5"/>
        <v>5.3999999999999995</v>
      </c>
      <c r="X108">
        <f t="shared" si="8"/>
        <v>3.1999999999999997</v>
      </c>
      <c r="Y108">
        <v>1.99327276960541</v>
      </c>
      <c r="Z108">
        <v>2.543446201559</v>
      </c>
      <c r="AC108" s="1">
        <v>31502</v>
      </c>
      <c r="AD108">
        <f t="shared" si="9"/>
        <v>3.1517156838544298</v>
      </c>
      <c r="AF108" s="1">
        <f t="shared" si="6"/>
        <v>35430</v>
      </c>
      <c r="AG108">
        <f t="shared" si="10"/>
        <v>3.1517156838544298</v>
      </c>
      <c r="AS108" s="1">
        <f t="shared" si="7"/>
        <v>35430</v>
      </c>
      <c r="AT108" s="22"/>
      <c r="AU108" s="22"/>
    </row>
    <row r="109" spans="1:47">
      <c r="A109" s="1">
        <v>35520</v>
      </c>
      <c r="B109">
        <v>0.08</v>
      </c>
      <c r="C109">
        <v>0.89</v>
      </c>
      <c r="D109">
        <v>1.04</v>
      </c>
      <c r="E109">
        <v>-0.44</v>
      </c>
      <c r="F109">
        <v>0.36</v>
      </c>
      <c r="G109">
        <v>1.1200000000000001</v>
      </c>
      <c r="H109">
        <v>0.38</v>
      </c>
      <c r="I109">
        <v>-1.36</v>
      </c>
      <c r="J109" t="s">
        <v>361</v>
      </c>
      <c r="K109" t="s">
        <v>361</v>
      </c>
      <c r="L109">
        <v>1.55</v>
      </c>
      <c r="M109" t="s">
        <v>361</v>
      </c>
      <c r="N109" t="s">
        <v>361</v>
      </c>
      <c r="O109" t="s">
        <v>361</v>
      </c>
      <c r="P109" t="s">
        <v>361</v>
      </c>
      <c r="Q109" t="s">
        <v>361</v>
      </c>
      <c r="R109" t="s">
        <v>361</v>
      </c>
      <c r="S109" t="s">
        <v>361</v>
      </c>
      <c r="T109" t="s">
        <v>361</v>
      </c>
      <c r="U109" t="s">
        <v>361</v>
      </c>
      <c r="V109">
        <v>3.1427870426201401</v>
      </c>
      <c r="W109">
        <f t="shared" si="5"/>
        <v>6.24</v>
      </c>
      <c r="X109">
        <f t="shared" si="8"/>
        <v>3.0400000000000005</v>
      </c>
      <c r="Y109">
        <v>1.97439233313778</v>
      </c>
      <c r="Z109">
        <v>2.4446455852435802</v>
      </c>
      <c r="AC109" s="1">
        <v>31593</v>
      </c>
      <c r="AD109">
        <f t="shared" si="9"/>
        <v>3.1427870426201401</v>
      </c>
      <c r="AF109" s="1">
        <f t="shared" si="6"/>
        <v>35520</v>
      </c>
      <c r="AG109">
        <f t="shared" si="10"/>
        <v>3.1427870426201401</v>
      </c>
      <c r="AS109" s="1">
        <f t="shared" si="7"/>
        <v>35520</v>
      </c>
      <c r="AT109" s="22"/>
      <c r="AU109" s="22"/>
    </row>
    <row r="110" spans="1:47">
      <c r="A110" s="1">
        <v>35611</v>
      </c>
      <c r="B110">
        <v>0.88</v>
      </c>
      <c r="C110">
        <v>0.98</v>
      </c>
      <c r="D110">
        <v>0.65</v>
      </c>
      <c r="E110">
        <v>-0.25</v>
      </c>
      <c r="F110">
        <v>0.24</v>
      </c>
      <c r="G110">
        <v>1.08</v>
      </c>
      <c r="H110">
        <v>0.25</v>
      </c>
      <c r="I110">
        <v>3.44</v>
      </c>
      <c r="J110" t="s">
        <v>361</v>
      </c>
      <c r="K110" t="s">
        <v>361</v>
      </c>
      <c r="L110">
        <v>1.56</v>
      </c>
      <c r="M110" t="s">
        <v>361</v>
      </c>
      <c r="N110" t="s">
        <v>361</v>
      </c>
      <c r="O110" t="s">
        <v>361</v>
      </c>
      <c r="P110" t="s">
        <v>361</v>
      </c>
      <c r="Q110" t="s">
        <v>361</v>
      </c>
      <c r="R110" t="s">
        <v>361</v>
      </c>
      <c r="S110" t="s">
        <v>361</v>
      </c>
      <c r="T110" t="s">
        <v>361</v>
      </c>
      <c r="U110" t="s">
        <v>361</v>
      </c>
      <c r="V110">
        <v>3.1888462481028599</v>
      </c>
      <c r="W110">
        <f t="shared" si="5"/>
        <v>5.32</v>
      </c>
      <c r="X110">
        <f t="shared" si="8"/>
        <v>3.3600000000000003</v>
      </c>
      <c r="Y110">
        <v>2.04916827164136</v>
      </c>
      <c r="Z110">
        <v>2.4766710634528701</v>
      </c>
      <c r="AC110" s="1">
        <v>31685</v>
      </c>
      <c r="AD110">
        <f t="shared" si="9"/>
        <v>3.1888462481028599</v>
      </c>
      <c r="AF110" s="1">
        <f t="shared" si="6"/>
        <v>35611</v>
      </c>
      <c r="AG110">
        <f t="shared" si="10"/>
        <v>3.1888462481028599</v>
      </c>
      <c r="AS110" s="1">
        <f t="shared" si="7"/>
        <v>35611</v>
      </c>
      <c r="AT110" s="22"/>
      <c r="AU110" s="22"/>
    </row>
    <row r="111" spans="1:47">
      <c r="A111" s="1">
        <v>35703</v>
      </c>
      <c r="B111">
        <v>0.56999999999999995</v>
      </c>
      <c r="C111">
        <v>1.1299999999999999</v>
      </c>
      <c r="D111">
        <v>0.25</v>
      </c>
      <c r="E111">
        <v>0.18</v>
      </c>
      <c r="F111">
        <v>0.32</v>
      </c>
      <c r="G111">
        <v>1.07</v>
      </c>
      <c r="H111">
        <v>0.52</v>
      </c>
      <c r="I111">
        <v>-0.82</v>
      </c>
      <c r="J111" t="s">
        <v>361</v>
      </c>
      <c r="K111" t="s">
        <v>361</v>
      </c>
      <c r="L111">
        <v>1.45</v>
      </c>
      <c r="M111" t="s">
        <v>361</v>
      </c>
      <c r="N111" t="s">
        <v>361</v>
      </c>
      <c r="O111" t="s">
        <v>361</v>
      </c>
      <c r="P111" t="s">
        <v>361</v>
      </c>
      <c r="Q111" t="s">
        <v>361</v>
      </c>
      <c r="R111" t="s">
        <v>361</v>
      </c>
      <c r="S111" t="s">
        <v>361</v>
      </c>
      <c r="T111" t="s">
        <v>361</v>
      </c>
      <c r="U111" t="s">
        <v>361</v>
      </c>
      <c r="V111">
        <v>3.0540100380600501</v>
      </c>
      <c r="W111">
        <f t="shared" si="5"/>
        <v>3.5600000000000005</v>
      </c>
      <c r="X111">
        <f t="shared" si="8"/>
        <v>3</v>
      </c>
      <c r="Y111">
        <v>2.1439408187255999</v>
      </c>
      <c r="Z111">
        <v>2.1654904719317098</v>
      </c>
      <c r="AC111" s="1">
        <v>31777</v>
      </c>
      <c r="AD111">
        <f t="shared" si="9"/>
        <v>3.0540100380600501</v>
      </c>
      <c r="AF111" s="1">
        <f t="shared" si="6"/>
        <v>35703</v>
      </c>
      <c r="AG111">
        <f t="shared" si="10"/>
        <v>3.0540100380600501</v>
      </c>
      <c r="AS111" s="1">
        <f t="shared" si="7"/>
        <v>35703</v>
      </c>
      <c r="AT111" s="22"/>
      <c r="AU111" s="22"/>
    </row>
    <row r="112" spans="1:47">
      <c r="A112" s="1">
        <v>35795</v>
      </c>
      <c r="B112">
        <v>0.83</v>
      </c>
      <c r="C112">
        <v>1.17</v>
      </c>
      <c r="D112">
        <v>-0.12</v>
      </c>
      <c r="E112">
        <v>0.55000000000000004</v>
      </c>
      <c r="F112">
        <v>0.32</v>
      </c>
      <c r="G112">
        <v>1.1000000000000001</v>
      </c>
      <c r="H112">
        <v>0.82</v>
      </c>
      <c r="I112">
        <v>1.37</v>
      </c>
      <c r="J112">
        <v>1.57</v>
      </c>
      <c r="K112" t="s">
        <v>361</v>
      </c>
      <c r="L112">
        <v>1.4</v>
      </c>
      <c r="M112" t="s">
        <v>361</v>
      </c>
      <c r="N112" t="s">
        <v>361</v>
      </c>
      <c r="O112" t="s">
        <v>361</v>
      </c>
      <c r="P112" t="s">
        <v>361</v>
      </c>
      <c r="Q112" t="s">
        <v>361</v>
      </c>
      <c r="R112" t="s">
        <v>361</v>
      </c>
      <c r="S112" t="s">
        <v>361</v>
      </c>
      <c r="T112" t="s">
        <v>361</v>
      </c>
      <c r="U112" t="s">
        <v>361</v>
      </c>
      <c r="V112">
        <v>2.74826250378878</v>
      </c>
      <c r="W112">
        <f t="shared" si="5"/>
        <v>2.2000000000000002</v>
      </c>
      <c r="X112">
        <f t="shared" si="8"/>
        <v>3.12</v>
      </c>
      <c r="Y112">
        <v>2.2262569124743701</v>
      </c>
      <c r="Z112">
        <v>2.0916898027769699</v>
      </c>
      <c r="AC112" s="1">
        <v>31867</v>
      </c>
      <c r="AD112">
        <f t="shared" si="9"/>
        <v>2.74826250378878</v>
      </c>
      <c r="AF112" s="1">
        <f t="shared" si="6"/>
        <v>35795</v>
      </c>
      <c r="AG112">
        <f t="shared" si="10"/>
        <v>2.74826250378878</v>
      </c>
      <c r="AS112" s="1">
        <f t="shared" si="7"/>
        <v>35795</v>
      </c>
      <c r="AT112" s="22"/>
      <c r="AU112" s="22"/>
    </row>
    <row r="113" spans="1:47">
      <c r="A113" s="1">
        <v>35885</v>
      </c>
      <c r="B113">
        <v>0.3</v>
      </c>
      <c r="C113">
        <v>1.08</v>
      </c>
      <c r="D113">
        <v>0.26</v>
      </c>
      <c r="E113">
        <v>-0.26</v>
      </c>
      <c r="F113">
        <v>0.34</v>
      </c>
      <c r="G113">
        <v>1.05</v>
      </c>
      <c r="H113">
        <v>-0.02</v>
      </c>
      <c r="I113">
        <v>1.7</v>
      </c>
      <c r="J113">
        <v>1.45</v>
      </c>
      <c r="K113" t="s">
        <v>361</v>
      </c>
      <c r="L113">
        <v>1.28</v>
      </c>
      <c r="M113" t="s">
        <v>361</v>
      </c>
      <c r="N113" t="s">
        <v>361</v>
      </c>
      <c r="O113" t="s">
        <v>361</v>
      </c>
      <c r="P113" t="s">
        <v>361</v>
      </c>
      <c r="Q113" t="s">
        <v>361</v>
      </c>
      <c r="R113" t="s">
        <v>361</v>
      </c>
      <c r="S113" t="s">
        <v>361</v>
      </c>
      <c r="T113" t="s">
        <v>361</v>
      </c>
      <c r="U113" t="s">
        <v>361</v>
      </c>
      <c r="V113">
        <v>2.6709204263635402</v>
      </c>
      <c r="W113">
        <f t="shared" si="5"/>
        <v>5.24</v>
      </c>
      <c r="X113">
        <f t="shared" si="8"/>
        <v>2.84</v>
      </c>
      <c r="Y113">
        <v>2.1257695393068099</v>
      </c>
      <c r="Z113">
        <v>1.83972287963952</v>
      </c>
      <c r="AC113" s="1">
        <v>31958</v>
      </c>
      <c r="AD113">
        <f t="shared" si="9"/>
        <v>2.6709204263635402</v>
      </c>
      <c r="AF113" s="1">
        <f t="shared" si="6"/>
        <v>35885</v>
      </c>
      <c r="AG113">
        <f t="shared" si="10"/>
        <v>2.6709204263635402</v>
      </c>
      <c r="AS113" s="1">
        <f t="shared" si="7"/>
        <v>35885</v>
      </c>
      <c r="AT113" s="22"/>
      <c r="AU113" s="22"/>
    </row>
    <row r="114" spans="1:47">
      <c r="A114" s="1">
        <v>35976</v>
      </c>
      <c r="B114">
        <v>0</v>
      </c>
      <c r="C114">
        <v>1.38</v>
      </c>
      <c r="D114">
        <v>0.02</v>
      </c>
      <c r="E114">
        <v>0.54</v>
      </c>
      <c r="F114">
        <v>0.44</v>
      </c>
      <c r="G114">
        <v>1.02</v>
      </c>
      <c r="H114">
        <v>-0.03</v>
      </c>
      <c r="I114">
        <v>-0.49</v>
      </c>
      <c r="J114">
        <v>1.36</v>
      </c>
      <c r="K114" t="s">
        <v>361</v>
      </c>
      <c r="L114">
        <v>1.25</v>
      </c>
      <c r="M114">
        <v>-3.0577898029999999</v>
      </c>
      <c r="N114" t="s">
        <v>361</v>
      </c>
      <c r="O114" t="s">
        <v>361</v>
      </c>
      <c r="P114" t="s">
        <v>361</v>
      </c>
      <c r="Q114" t="s">
        <v>361</v>
      </c>
      <c r="R114" t="s">
        <v>361</v>
      </c>
      <c r="S114" t="s">
        <v>361</v>
      </c>
      <c r="T114" t="s">
        <v>361</v>
      </c>
      <c r="U114" t="s">
        <v>361</v>
      </c>
      <c r="V114">
        <v>2.7025695991371999</v>
      </c>
      <c r="W114">
        <f t="shared" si="5"/>
        <v>1.92</v>
      </c>
      <c r="X114">
        <f t="shared" si="8"/>
        <v>2.3200000000000003</v>
      </c>
      <c r="Y114">
        <v>2.2107502204064202</v>
      </c>
      <c r="Z114">
        <v>1.6725378373344399</v>
      </c>
      <c r="AC114" s="1">
        <v>32050</v>
      </c>
      <c r="AD114">
        <f t="shared" si="9"/>
        <v>2.7025695991371999</v>
      </c>
      <c r="AF114" s="1">
        <f t="shared" si="6"/>
        <v>35976</v>
      </c>
      <c r="AG114">
        <f t="shared" si="10"/>
        <v>2.7025695991371999</v>
      </c>
      <c r="AS114" s="1">
        <f t="shared" si="7"/>
        <v>35976</v>
      </c>
      <c r="AT114" s="22"/>
      <c r="AU114" s="22"/>
    </row>
    <row r="115" spans="1:47">
      <c r="A115" s="1">
        <v>36068</v>
      </c>
      <c r="B115">
        <v>0.13</v>
      </c>
      <c r="C115">
        <v>1.64</v>
      </c>
      <c r="D115">
        <v>-0.02</v>
      </c>
      <c r="E115">
        <v>0.47</v>
      </c>
      <c r="F115">
        <v>0.33</v>
      </c>
      <c r="G115">
        <v>0.99</v>
      </c>
      <c r="H115">
        <v>0.6</v>
      </c>
      <c r="I115">
        <v>1.26</v>
      </c>
      <c r="J115">
        <v>1.78</v>
      </c>
      <c r="K115" t="s">
        <v>361</v>
      </c>
      <c r="L115">
        <v>1.1399999999999999</v>
      </c>
      <c r="M115">
        <v>-1.3258551249999999</v>
      </c>
      <c r="N115" t="s">
        <v>361</v>
      </c>
      <c r="O115" t="s">
        <v>361</v>
      </c>
      <c r="P115" t="s">
        <v>361</v>
      </c>
      <c r="Q115" t="s">
        <v>361</v>
      </c>
      <c r="R115" t="s">
        <v>361</v>
      </c>
      <c r="S115" t="s">
        <v>361</v>
      </c>
      <c r="T115" t="s">
        <v>361</v>
      </c>
      <c r="U115" t="s">
        <v>361</v>
      </c>
      <c r="V115">
        <v>2.2314226925256899</v>
      </c>
      <c r="W115">
        <f t="shared" si="5"/>
        <v>2.08</v>
      </c>
      <c r="X115">
        <f t="shared" si="8"/>
        <v>2.6399999999999997</v>
      </c>
      <c r="Y115">
        <v>2.1336152305879401</v>
      </c>
      <c r="Z115">
        <v>1.68305842332818</v>
      </c>
      <c r="AC115" s="1">
        <v>32142</v>
      </c>
      <c r="AD115">
        <f t="shared" si="9"/>
        <v>2.2314226925256899</v>
      </c>
      <c r="AF115" s="1">
        <f t="shared" si="6"/>
        <v>36068</v>
      </c>
      <c r="AG115">
        <f t="shared" si="10"/>
        <v>2.2314226925256899</v>
      </c>
      <c r="AS115" s="1">
        <f t="shared" si="7"/>
        <v>36068</v>
      </c>
      <c r="AT115" s="22"/>
      <c r="AU115" s="22"/>
    </row>
    <row r="116" spans="1:47">
      <c r="A116" s="1">
        <v>36160</v>
      </c>
      <c r="B116">
        <v>0.04</v>
      </c>
      <c r="C116">
        <v>1.3</v>
      </c>
      <c r="D116">
        <v>-0.45</v>
      </c>
      <c r="E116">
        <v>1.02</v>
      </c>
      <c r="F116">
        <v>0.27</v>
      </c>
      <c r="G116">
        <v>0.92</v>
      </c>
      <c r="H116">
        <v>0.3</v>
      </c>
      <c r="I116">
        <v>0.36</v>
      </c>
      <c r="J116">
        <v>2.13</v>
      </c>
      <c r="K116" t="s">
        <v>361</v>
      </c>
      <c r="L116">
        <v>1.04</v>
      </c>
      <c r="M116">
        <v>2.482931502</v>
      </c>
      <c r="N116" t="s">
        <v>361</v>
      </c>
      <c r="O116" t="s">
        <v>361</v>
      </c>
      <c r="P116" t="s">
        <v>361</v>
      </c>
      <c r="Q116" t="s">
        <v>361</v>
      </c>
      <c r="R116" t="s">
        <v>361</v>
      </c>
      <c r="S116" t="s">
        <v>361</v>
      </c>
      <c r="T116" t="s">
        <v>361</v>
      </c>
      <c r="U116" t="s">
        <v>361</v>
      </c>
      <c r="V116">
        <v>2.10178071509154</v>
      </c>
      <c r="W116">
        <f t="shared" si="5"/>
        <v>-0.39999999999999991</v>
      </c>
      <c r="X116">
        <f t="shared" si="8"/>
        <v>2.6</v>
      </c>
      <c r="Y116">
        <v>1.94933987848054</v>
      </c>
      <c r="Z116">
        <v>1.4724571991209401</v>
      </c>
      <c r="AC116" s="1">
        <v>32233</v>
      </c>
      <c r="AD116">
        <f t="shared" si="9"/>
        <v>2.10178071509154</v>
      </c>
      <c r="AF116" s="1">
        <f t="shared" si="6"/>
        <v>36160</v>
      </c>
      <c r="AG116">
        <f t="shared" si="10"/>
        <v>2.10178071509154</v>
      </c>
      <c r="AS116" s="1">
        <f t="shared" si="7"/>
        <v>36160</v>
      </c>
      <c r="AT116" s="22"/>
      <c r="AU116" s="22"/>
    </row>
    <row r="117" spans="1:47">
      <c r="A117" s="1">
        <v>36250</v>
      </c>
      <c r="B117">
        <v>0.84</v>
      </c>
      <c r="C117">
        <v>1.23</v>
      </c>
      <c r="D117">
        <v>-0.06</v>
      </c>
      <c r="E117">
        <v>0.23</v>
      </c>
      <c r="F117">
        <v>0.17</v>
      </c>
      <c r="G117">
        <v>0.78</v>
      </c>
      <c r="H117">
        <v>0.48</v>
      </c>
      <c r="I117">
        <v>1.37</v>
      </c>
      <c r="J117">
        <v>1.86</v>
      </c>
      <c r="K117">
        <v>0.48</v>
      </c>
      <c r="L117">
        <v>1</v>
      </c>
      <c r="M117">
        <v>4.1108515109999999</v>
      </c>
      <c r="N117" t="s">
        <v>361</v>
      </c>
      <c r="O117" t="s">
        <v>361</v>
      </c>
      <c r="P117" t="s">
        <v>361</v>
      </c>
      <c r="Q117" t="s">
        <v>361</v>
      </c>
      <c r="R117" t="s">
        <v>361</v>
      </c>
      <c r="S117" t="s">
        <v>361</v>
      </c>
      <c r="T117" t="s">
        <v>361</v>
      </c>
      <c r="U117" t="s">
        <v>361</v>
      </c>
      <c r="V117">
        <v>1.6371136777688</v>
      </c>
      <c r="W117">
        <f t="shared" si="5"/>
        <v>2.2000000000000002</v>
      </c>
      <c r="X117">
        <f t="shared" si="8"/>
        <v>2.44</v>
      </c>
      <c r="Y117">
        <v>2.0351751410211998</v>
      </c>
      <c r="Z117">
        <v>1.2728381436021801</v>
      </c>
      <c r="AC117" s="1">
        <v>32324</v>
      </c>
      <c r="AD117">
        <f t="shared" si="9"/>
        <v>1.6371136777688</v>
      </c>
      <c r="AF117" s="1">
        <f t="shared" si="6"/>
        <v>36250</v>
      </c>
      <c r="AG117">
        <f t="shared" si="10"/>
        <v>1.6371136777688</v>
      </c>
      <c r="AS117" s="1">
        <f t="shared" si="7"/>
        <v>36250</v>
      </c>
      <c r="AT117" s="22"/>
      <c r="AU117" s="22"/>
    </row>
    <row r="118" spans="1:47">
      <c r="A118" s="1">
        <v>36341</v>
      </c>
      <c r="B118">
        <v>0.19</v>
      </c>
      <c r="C118">
        <v>2.0099999999999998</v>
      </c>
      <c r="D118">
        <v>0.74</v>
      </c>
      <c r="E118">
        <v>0.21</v>
      </c>
      <c r="F118">
        <v>0.27</v>
      </c>
      <c r="G118">
        <v>0.66</v>
      </c>
      <c r="H118">
        <v>0.7</v>
      </c>
      <c r="I118">
        <v>1.47</v>
      </c>
      <c r="J118">
        <v>1.7</v>
      </c>
      <c r="K118" t="s">
        <v>361</v>
      </c>
      <c r="L118">
        <v>1.06</v>
      </c>
      <c r="M118">
        <v>-2.074513026</v>
      </c>
      <c r="N118" t="s">
        <v>361</v>
      </c>
      <c r="O118" t="s">
        <v>361</v>
      </c>
      <c r="P118" t="s">
        <v>361</v>
      </c>
      <c r="Q118" t="s">
        <v>361</v>
      </c>
      <c r="R118" t="s">
        <v>361</v>
      </c>
      <c r="S118" t="s">
        <v>361</v>
      </c>
      <c r="T118" t="s">
        <v>361</v>
      </c>
      <c r="U118" t="s">
        <v>361</v>
      </c>
      <c r="V118">
        <v>1.3894528195575899</v>
      </c>
      <c r="W118">
        <f t="shared" si="5"/>
        <v>1.8000000000000003</v>
      </c>
      <c r="X118">
        <f t="shared" si="8"/>
        <v>1.56</v>
      </c>
      <c r="Y118">
        <v>1.9411904434513101</v>
      </c>
      <c r="Z118">
        <v>1.2421783752564699</v>
      </c>
      <c r="AC118" s="1">
        <v>32416</v>
      </c>
      <c r="AD118">
        <f t="shared" si="9"/>
        <v>1.3894528195575899</v>
      </c>
      <c r="AF118" s="1">
        <f t="shared" si="6"/>
        <v>36341</v>
      </c>
      <c r="AG118">
        <f t="shared" si="10"/>
        <v>1.3894528195575899</v>
      </c>
      <c r="AS118" s="1">
        <f t="shared" si="7"/>
        <v>36341</v>
      </c>
      <c r="AT118" s="22"/>
      <c r="AU118" s="22"/>
    </row>
    <row r="119" spans="1:47">
      <c r="A119" s="1">
        <v>36433</v>
      </c>
      <c r="B119">
        <v>0.93</v>
      </c>
      <c r="C119">
        <v>1.56</v>
      </c>
      <c r="D119">
        <v>0.42</v>
      </c>
      <c r="E119">
        <v>0.09</v>
      </c>
      <c r="F119">
        <v>0.26</v>
      </c>
      <c r="G119">
        <v>0.65</v>
      </c>
      <c r="H119">
        <v>0.95</v>
      </c>
      <c r="I119">
        <v>1.54</v>
      </c>
      <c r="J119">
        <v>1.56</v>
      </c>
      <c r="K119" t="s">
        <v>361</v>
      </c>
      <c r="L119">
        <v>1.26</v>
      </c>
      <c r="M119">
        <v>4.0050908920000001</v>
      </c>
      <c r="N119" t="s">
        <v>361</v>
      </c>
      <c r="O119" t="s">
        <v>361</v>
      </c>
      <c r="P119" t="s">
        <v>361</v>
      </c>
      <c r="Q119" t="s">
        <v>361</v>
      </c>
      <c r="R119" t="s">
        <v>361</v>
      </c>
      <c r="S119" t="s">
        <v>361</v>
      </c>
      <c r="T119" t="s">
        <v>361</v>
      </c>
      <c r="U119" t="s">
        <v>361</v>
      </c>
      <c r="V119">
        <v>0.99789865447854997</v>
      </c>
      <c r="W119">
        <f t="shared" si="5"/>
        <v>2.2400000000000002</v>
      </c>
      <c r="X119">
        <f t="shared" si="8"/>
        <v>1.56</v>
      </c>
      <c r="Y119">
        <v>2.0698398281558998</v>
      </c>
      <c r="Z119">
        <v>1.2539379447774199</v>
      </c>
      <c r="AC119" s="1">
        <v>32508</v>
      </c>
      <c r="AD119">
        <f t="shared" si="9"/>
        <v>0.99789865447854997</v>
      </c>
      <c r="AF119" s="1">
        <f t="shared" si="6"/>
        <v>36433</v>
      </c>
      <c r="AG119">
        <f t="shared" si="10"/>
        <v>0.99789865447854997</v>
      </c>
      <c r="AS119" s="1">
        <f t="shared" si="7"/>
        <v>36433</v>
      </c>
      <c r="AT119" s="22"/>
      <c r="AU119" s="22"/>
    </row>
    <row r="120" spans="1:47">
      <c r="A120" s="1">
        <v>36525</v>
      </c>
      <c r="B120">
        <v>0.77</v>
      </c>
      <c r="C120">
        <v>1.88</v>
      </c>
      <c r="D120">
        <v>0.51</v>
      </c>
      <c r="E120">
        <v>0.31</v>
      </c>
      <c r="F120">
        <v>0.3</v>
      </c>
      <c r="G120">
        <v>0.78</v>
      </c>
      <c r="H120">
        <v>0.62</v>
      </c>
      <c r="I120">
        <v>0.53</v>
      </c>
      <c r="J120">
        <v>1.46</v>
      </c>
      <c r="K120" t="s">
        <v>361</v>
      </c>
      <c r="L120">
        <v>1.33</v>
      </c>
      <c r="M120">
        <v>0.50876452599999999</v>
      </c>
      <c r="N120" t="s">
        <v>361</v>
      </c>
      <c r="O120" t="s">
        <v>361</v>
      </c>
      <c r="P120" t="s">
        <v>361</v>
      </c>
      <c r="Q120" t="s">
        <v>361</v>
      </c>
      <c r="R120" t="s">
        <v>361</v>
      </c>
      <c r="S120" t="s">
        <v>361</v>
      </c>
      <c r="T120" t="s">
        <v>361</v>
      </c>
      <c r="U120" t="s">
        <v>361</v>
      </c>
      <c r="V120">
        <v>1.0390893179105001</v>
      </c>
      <c r="W120">
        <f t="shared" si="5"/>
        <v>1.8800000000000001</v>
      </c>
      <c r="X120">
        <f t="shared" si="8"/>
        <v>1.9200000000000002</v>
      </c>
      <c r="Y120">
        <v>2.1598827123224198</v>
      </c>
      <c r="Z120">
        <v>1.2036687701623801</v>
      </c>
      <c r="AC120" s="1">
        <v>32598</v>
      </c>
      <c r="AD120">
        <f t="shared" si="9"/>
        <v>1.0390893179105001</v>
      </c>
      <c r="AF120" s="1">
        <f t="shared" si="6"/>
        <v>36525</v>
      </c>
      <c r="AG120">
        <f t="shared" si="10"/>
        <v>1.0390893179105001</v>
      </c>
      <c r="AS120" s="1">
        <f t="shared" si="7"/>
        <v>36525</v>
      </c>
      <c r="AT120" s="22"/>
      <c r="AU120" s="22"/>
    </row>
    <row r="121" spans="1:47">
      <c r="A121" s="1">
        <v>36616</v>
      </c>
      <c r="B121">
        <v>0.82</v>
      </c>
      <c r="C121">
        <v>2.04</v>
      </c>
      <c r="D121">
        <v>0.25</v>
      </c>
      <c r="E121">
        <v>0.46</v>
      </c>
      <c r="F121">
        <v>0.19</v>
      </c>
      <c r="G121">
        <v>0.84</v>
      </c>
      <c r="H121">
        <v>0.76</v>
      </c>
      <c r="I121">
        <v>2.5499999999999998</v>
      </c>
      <c r="J121">
        <v>1.34</v>
      </c>
      <c r="K121">
        <v>0.45</v>
      </c>
      <c r="L121">
        <v>1.4</v>
      </c>
      <c r="M121">
        <v>2.3880325259999999</v>
      </c>
      <c r="N121" t="s">
        <v>361</v>
      </c>
      <c r="O121">
        <v>0.09</v>
      </c>
      <c r="P121" t="s">
        <v>361</v>
      </c>
      <c r="Q121" t="s">
        <v>361</v>
      </c>
      <c r="R121" t="s">
        <v>361</v>
      </c>
      <c r="S121" t="s">
        <v>361</v>
      </c>
      <c r="T121" t="s">
        <v>361</v>
      </c>
      <c r="U121" t="s">
        <v>361</v>
      </c>
      <c r="V121">
        <v>1.4873655224661999</v>
      </c>
      <c r="W121">
        <f t="shared" si="5"/>
        <v>1.5199999999999998</v>
      </c>
      <c r="X121">
        <f t="shared" si="8"/>
        <v>2.5999999999999996</v>
      </c>
      <c r="Y121">
        <v>2.2425751165071399</v>
      </c>
      <c r="Z121">
        <v>1.1843865884126099</v>
      </c>
      <c r="AC121" s="1">
        <v>32689</v>
      </c>
      <c r="AD121">
        <f t="shared" si="9"/>
        <v>1.4873655224661999</v>
      </c>
      <c r="AF121" s="1">
        <f t="shared" si="6"/>
        <v>36616</v>
      </c>
      <c r="AG121">
        <f t="shared" si="10"/>
        <v>1.4873655224661999</v>
      </c>
      <c r="AS121" s="1">
        <f t="shared" si="7"/>
        <v>36616</v>
      </c>
      <c r="AT121" s="22"/>
      <c r="AU121" s="22"/>
    </row>
    <row r="122" spans="1:47">
      <c r="A122" s="1">
        <v>36707</v>
      </c>
      <c r="B122">
        <v>0.59</v>
      </c>
      <c r="C122">
        <v>2.0299999999999998</v>
      </c>
      <c r="D122">
        <v>0.23</v>
      </c>
      <c r="E122">
        <v>0.24</v>
      </c>
      <c r="F122">
        <v>0.18</v>
      </c>
      <c r="G122">
        <v>1.03</v>
      </c>
      <c r="H122">
        <v>0.7</v>
      </c>
      <c r="I122">
        <v>-0.1</v>
      </c>
      <c r="J122">
        <v>1.64</v>
      </c>
      <c r="K122" t="s">
        <v>361</v>
      </c>
      <c r="L122">
        <v>1.36</v>
      </c>
      <c r="M122">
        <v>0.90464362899999995</v>
      </c>
      <c r="N122" t="s">
        <v>361</v>
      </c>
      <c r="O122">
        <v>0.11</v>
      </c>
      <c r="P122" t="s">
        <v>361</v>
      </c>
      <c r="Q122" t="s">
        <v>361</v>
      </c>
      <c r="R122" t="s">
        <v>361</v>
      </c>
      <c r="S122" t="s">
        <v>361</v>
      </c>
      <c r="T122" t="s">
        <v>361</v>
      </c>
      <c r="U122" t="s">
        <v>361</v>
      </c>
      <c r="V122">
        <v>1.7767588241397101</v>
      </c>
      <c r="W122">
        <f t="shared" si="5"/>
        <v>3.16</v>
      </c>
      <c r="X122">
        <f t="shared" si="8"/>
        <v>3.4000000000000004</v>
      </c>
      <c r="Y122">
        <v>2.2381216344250499</v>
      </c>
      <c r="Z122">
        <v>1.1774776140049901</v>
      </c>
      <c r="AC122" s="1">
        <v>32781</v>
      </c>
      <c r="AD122">
        <f t="shared" si="9"/>
        <v>1.7767588241397101</v>
      </c>
      <c r="AF122" s="1">
        <f t="shared" si="6"/>
        <v>36707</v>
      </c>
      <c r="AG122">
        <f t="shared" si="10"/>
        <v>1.7767588241397101</v>
      </c>
      <c r="AS122" s="1">
        <f t="shared" si="7"/>
        <v>36707</v>
      </c>
      <c r="AT122" s="22"/>
      <c r="AU122" s="22"/>
    </row>
    <row r="123" spans="1:47">
      <c r="A123" s="1">
        <v>36799</v>
      </c>
      <c r="B123">
        <v>0.36</v>
      </c>
      <c r="C123">
        <v>2.04</v>
      </c>
      <c r="D123">
        <v>0.33</v>
      </c>
      <c r="E123">
        <v>0.53</v>
      </c>
      <c r="F123">
        <v>0.32</v>
      </c>
      <c r="G123">
        <v>1.1399999999999999</v>
      </c>
      <c r="H123">
        <v>0.28000000000000003</v>
      </c>
      <c r="I123">
        <v>0.46</v>
      </c>
      <c r="J123">
        <v>1.9</v>
      </c>
      <c r="K123" t="s">
        <v>361</v>
      </c>
      <c r="L123">
        <v>1.36</v>
      </c>
      <c r="M123">
        <v>0.27598945899999999</v>
      </c>
      <c r="N123" t="s">
        <v>361</v>
      </c>
      <c r="O123">
        <v>0.12</v>
      </c>
      <c r="P123" t="s">
        <v>361</v>
      </c>
      <c r="Q123" t="s">
        <v>361</v>
      </c>
      <c r="R123" t="s">
        <v>361</v>
      </c>
      <c r="S123" t="s">
        <v>361</v>
      </c>
      <c r="T123" t="s">
        <v>361</v>
      </c>
      <c r="U123" t="s">
        <v>361</v>
      </c>
      <c r="V123">
        <v>2.5211066800875299</v>
      </c>
      <c r="W123">
        <f t="shared" si="5"/>
        <v>2.4399999999999995</v>
      </c>
      <c r="X123">
        <f t="shared" si="8"/>
        <v>3.2799999999999994</v>
      </c>
      <c r="Y123">
        <v>2.4166368664662898</v>
      </c>
      <c r="Z123">
        <v>1.2345947073661201</v>
      </c>
      <c r="AC123" s="1">
        <v>32873</v>
      </c>
      <c r="AD123">
        <f t="shared" si="9"/>
        <v>2.5211066800875299</v>
      </c>
      <c r="AF123" s="1">
        <f t="shared" si="6"/>
        <v>36799</v>
      </c>
      <c r="AG123">
        <f t="shared" si="10"/>
        <v>2.5211066800875299</v>
      </c>
      <c r="AS123" s="1">
        <f t="shared" si="7"/>
        <v>36799</v>
      </c>
      <c r="AT123" s="22"/>
      <c r="AU123" s="22"/>
    </row>
    <row r="124" spans="1:47">
      <c r="A124" s="1">
        <v>36891</v>
      </c>
      <c r="B124">
        <v>0.28999999999999998</v>
      </c>
      <c r="C124">
        <v>2.25</v>
      </c>
      <c r="D124">
        <v>0.09</v>
      </c>
      <c r="E124">
        <v>0.59</v>
      </c>
      <c r="F124">
        <v>0.41</v>
      </c>
      <c r="G124">
        <v>1.23</v>
      </c>
      <c r="H124">
        <v>0.27</v>
      </c>
      <c r="I124">
        <v>0.56000000000000005</v>
      </c>
      <c r="J124">
        <v>2.62</v>
      </c>
      <c r="K124" t="s">
        <v>361</v>
      </c>
      <c r="L124">
        <v>1.32</v>
      </c>
      <c r="M124">
        <v>7.9371180999999999E-2</v>
      </c>
      <c r="N124" t="s">
        <v>361</v>
      </c>
      <c r="O124">
        <v>0.14000000000000001</v>
      </c>
      <c r="P124" t="s">
        <v>361</v>
      </c>
      <c r="Q124" t="s">
        <v>361</v>
      </c>
      <c r="R124" t="s">
        <v>361</v>
      </c>
      <c r="S124" t="s">
        <v>361</v>
      </c>
      <c r="T124" t="s">
        <v>361</v>
      </c>
      <c r="U124" t="s">
        <v>361</v>
      </c>
      <c r="V124">
        <v>2.7773832332282402</v>
      </c>
      <c r="W124">
        <f t="shared" si="5"/>
        <v>2.56</v>
      </c>
      <c r="X124">
        <f t="shared" si="8"/>
        <v>3.2800000000000002</v>
      </c>
      <c r="Y124">
        <v>2.4386473985246</v>
      </c>
      <c r="Z124">
        <v>1.37523980489597</v>
      </c>
      <c r="AC124" s="1">
        <v>32963</v>
      </c>
      <c r="AD124">
        <f t="shared" si="9"/>
        <v>2.7773832332282402</v>
      </c>
      <c r="AF124" s="1">
        <f t="shared" si="6"/>
        <v>36891</v>
      </c>
      <c r="AG124">
        <f t="shared" si="10"/>
        <v>2.7773832332282402</v>
      </c>
      <c r="AS124" s="1">
        <f t="shared" si="7"/>
        <v>36891</v>
      </c>
      <c r="AT124" s="22"/>
      <c r="AU124" s="22"/>
    </row>
    <row r="125" spans="1:47">
      <c r="A125" s="1">
        <v>36981</v>
      </c>
      <c r="B125">
        <v>1.07</v>
      </c>
      <c r="C125">
        <v>2.44</v>
      </c>
      <c r="D125">
        <v>-0.2</v>
      </c>
      <c r="E125">
        <v>0.74</v>
      </c>
      <c r="F125">
        <v>0.28999999999999998</v>
      </c>
      <c r="G125">
        <v>1.2</v>
      </c>
      <c r="H125">
        <v>0.57999999999999996</v>
      </c>
      <c r="I125">
        <v>0.69</v>
      </c>
      <c r="J125">
        <v>2.58</v>
      </c>
      <c r="K125">
        <v>0.45</v>
      </c>
      <c r="L125">
        <v>1.25</v>
      </c>
      <c r="M125">
        <v>3.9475742729999999</v>
      </c>
      <c r="N125" t="s">
        <v>361</v>
      </c>
      <c r="O125">
        <v>0.11</v>
      </c>
      <c r="P125" t="s">
        <v>361</v>
      </c>
      <c r="Q125" t="s">
        <v>361</v>
      </c>
      <c r="R125" t="s">
        <v>361</v>
      </c>
      <c r="S125" t="s">
        <v>361</v>
      </c>
      <c r="T125" t="s">
        <v>361</v>
      </c>
      <c r="U125" t="s">
        <v>361</v>
      </c>
      <c r="V125">
        <v>3.0232498626381901</v>
      </c>
      <c r="W125">
        <f t="shared" si="5"/>
        <v>1.8399999999999999</v>
      </c>
      <c r="X125">
        <f t="shared" si="8"/>
        <v>3.6399999999999997</v>
      </c>
      <c r="Y125">
        <v>2.6164488759756899</v>
      </c>
      <c r="Z125">
        <v>1.3098732419223</v>
      </c>
      <c r="AC125" s="1">
        <v>33054</v>
      </c>
      <c r="AD125">
        <f t="shared" si="9"/>
        <v>3.0232498626381901</v>
      </c>
      <c r="AF125" s="1">
        <f t="shared" si="6"/>
        <v>36981</v>
      </c>
      <c r="AG125">
        <f t="shared" si="10"/>
        <v>3.0232498626381901</v>
      </c>
      <c r="AS125" s="1">
        <f t="shared" si="7"/>
        <v>36981</v>
      </c>
      <c r="AT125" s="22"/>
      <c r="AU125" s="22"/>
    </row>
    <row r="126" spans="1:47">
      <c r="A126" s="1">
        <v>37072</v>
      </c>
      <c r="B126">
        <v>0</v>
      </c>
      <c r="C126">
        <v>2.12</v>
      </c>
      <c r="D126">
        <v>0.06</v>
      </c>
      <c r="E126">
        <v>0.64</v>
      </c>
      <c r="F126">
        <v>0.55000000000000004</v>
      </c>
      <c r="G126">
        <v>1.17</v>
      </c>
      <c r="H126">
        <v>0.33</v>
      </c>
      <c r="I126">
        <v>-1.21</v>
      </c>
      <c r="J126">
        <v>2.78</v>
      </c>
      <c r="K126">
        <v>0.45</v>
      </c>
      <c r="L126">
        <v>1.3</v>
      </c>
      <c r="M126">
        <v>0.996572338</v>
      </c>
      <c r="N126" t="s">
        <v>361</v>
      </c>
      <c r="O126">
        <v>0.09</v>
      </c>
      <c r="P126" t="s">
        <v>361</v>
      </c>
      <c r="Q126" t="s">
        <v>361</v>
      </c>
      <c r="R126" t="s">
        <v>361</v>
      </c>
      <c r="S126" t="s">
        <v>361</v>
      </c>
      <c r="T126" t="s">
        <v>361</v>
      </c>
      <c r="U126" t="s">
        <v>361</v>
      </c>
      <c r="V126">
        <v>2.91248533789582</v>
      </c>
      <c r="W126">
        <f t="shared" si="5"/>
        <v>2.1199999999999997</v>
      </c>
      <c r="X126">
        <f t="shared" si="8"/>
        <v>2.4799999999999995</v>
      </c>
      <c r="Y126">
        <v>2.8758427754964102</v>
      </c>
      <c r="Z126">
        <v>1.3249628158525599</v>
      </c>
      <c r="AC126" s="1">
        <v>33146</v>
      </c>
      <c r="AD126">
        <f t="shared" si="9"/>
        <v>2.91248533789582</v>
      </c>
      <c r="AF126" s="1">
        <f t="shared" si="6"/>
        <v>37072</v>
      </c>
      <c r="AG126">
        <f t="shared" si="10"/>
        <v>2.91248533789582</v>
      </c>
      <c r="AS126" s="1">
        <f t="shared" si="7"/>
        <v>37072</v>
      </c>
      <c r="AT126" s="22"/>
      <c r="AU126" s="22"/>
    </row>
    <row r="127" spans="1:47">
      <c r="A127" s="1">
        <v>37164</v>
      </c>
      <c r="B127">
        <v>0.01</v>
      </c>
      <c r="C127">
        <v>1.98</v>
      </c>
      <c r="D127">
        <v>0.06</v>
      </c>
      <c r="E127">
        <v>0.6</v>
      </c>
      <c r="F127">
        <v>0.64</v>
      </c>
      <c r="G127">
        <v>1.0900000000000001</v>
      </c>
      <c r="H127">
        <v>-0.13</v>
      </c>
      <c r="I127">
        <v>-1.58</v>
      </c>
      <c r="J127">
        <v>3.2</v>
      </c>
      <c r="K127">
        <v>0.45</v>
      </c>
      <c r="L127">
        <v>1.28</v>
      </c>
      <c r="M127">
        <v>0.81998426499999999</v>
      </c>
      <c r="N127" t="s">
        <v>361</v>
      </c>
      <c r="O127">
        <v>0.1</v>
      </c>
      <c r="P127" t="s">
        <v>361</v>
      </c>
      <c r="Q127" t="s">
        <v>361</v>
      </c>
      <c r="R127" t="s">
        <v>361</v>
      </c>
      <c r="S127" t="s">
        <v>361</v>
      </c>
      <c r="T127" t="s">
        <v>361</v>
      </c>
      <c r="U127" t="s">
        <v>361</v>
      </c>
      <c r="V127">
        <v>2.72413922645244</v>
      </c>
      <c r="W127">
        <f t="shared" si="5"/>
        <v>1.9600000000000004</v>
      </c>
      <c r="X127">
        <f t="shared" si="8"/>
        <v>1.8000000000000003</v>
      </c>
      <c r="Y127">
        <v>2.6199747419623498</v>
      </c>
      <c r="Z127">
        <v>1.39101758340286</v>
      </c>
      <c r="AC127" s="1">
        <v>33238</v>
      </c>
      <c r="AD127">
        <f t="shared" si="9"/>
        <v>2.72413922645244</v>
      </c>
      <c r="AF127" s="1">
        <f t="shared" si="6"/>
        <v>37164</v>
      </c>
      <c r="AG127">
        <f t="shared" si="10"/>
        <v>2.72413922645244</v>
      </c>
      <c r="AS127" s="1">
        <f t="shared" si="7"/>
        <v>37164</v>
      </c>
      <c r="AT127" s="22"/>
      <c r="AU127" s="22"/>
    </row>
    <row r="128" spans="1:47">
      <c r="A128" s="1">
        <v>37256</v>
      </c>
      <c r="B128">
        <v>-0.3</v>
      </c>
      <c r="C128">
        <v>1.81</v>
      </c>
      <c r="D128">
        <v>-0.03</v>
      </c>
      <c r="E128">
        <v>0.8</v>
      </c>
      <c r="F128">
        <v>0.61</v>
      </c>
      <c r="G128">
        <v>0.88</v>
      </c>
      <c r="H128">
        <v>-0.28999999999999998</v>
      </c>
      <c r="I128">
        <v>-0.43</v>
      </c>
      <c r="J128">
        <v>3.6</v>
      </c>
      <c r="K128">
        <v>0.45</v>
      </c>
      <c r="L128">
        <v>1.2</v>
      </c>
      <c r="M128">
        <v>-0.160121231</v>
      </c>
      <c r="N128" t="s">
        <v>361</v>
      </c>
      <c r="O128">
        <v>0.06</v>
      </c>
      <c r="P128" t="s">
        <v>361</v>
      </c>
      <c r="Q128" t="s">
        <v>361</v>
      </c>
      <c r="R128" t="s">
        <v>361</v>
      </c>
      <c r="S128" t="s">
        <v>361</v>
      </c>
      <c r="T128" t="s">
        <v>361</v>
      </c>
      <c r="U128" t="s">
        <v>361</v>
      </c>
      <c r="V128">
        <v>2.39098446654851</v>
      </c>
      <c r="W128">
        <f t="shared" si="5"/>
        <v>0.31999999999999984</v>
      </c>
      <c r="X128">
        <f t="shared" si="8"/>
        <v>1.08</v>
      </c>
      <c r="Y128">
        <v>2.53716780996211</v>
      </c>
      <c r="Z128">
        <v>1.4806556985927399</v>
      </c>
      <c r="AC128" s="1">
        <v>33328</v>
      </c>
      <c r="AD128">
        <f t="shared" si="9"/>
        <v>2.39098446654851</v>
      </c>
      <c r="AF128" s="1">
        <f t="shared" si="6"/>
        <v>37256</v>
      </c>
      <c r="AG128">
        <f t="shared" si="10"/>
        <v>2.39098446654851</v>
      </c>
      <c r="AS128" s="1">
        <f t="shared" si="7"/>
        <v>37256</v>
      </c>
      <c r="AT128" s="22"/>
      <c r="AU128" s="22"/>
    </row>
    <row r="129" spans="1:47">
      <c r="A129" s="1">
        <v>37346</v>
      </c>
      <c r="B129">
        <v>-0.16</v>
      </c>
      <c r="C129">
        <v>1.4</v>
      </c>
      <c r="D129">
        <v>-0.16</v>
      </c>
      <c r="E129">
        <v>0.68</v>
      </c>
      <c r="F129">
        <v>0.78</v>
      </c>
      <c r="G129">
        <v>0.84</v>
      </c>
      <c r="H129">
        <v>-0.34</v>
      </c>
      <c r="I129">
        <v>-1.47</v>
      </c>
      <c r="J129">
        <v>3.03</v>
      </c>
      <c r="K129">
        <v>0.48</v>
      </c>
      <c r="L129">
        <v>1.28</v>
      </c>
      <c r="M129">
        <v>0.157203013</v>
      </c>
      <c r="N129" t="s">
        <v>361</v>
      </c>
      <c r="O129">
        <v>-0.06</v>
      </c>
      <c r="P129" t="s">
        <v>361</v>
      </c>
      <c r="Q129" t="s">
        <v>361</v>
      </c>
      <c r="R129" t="s">
        <v>361</v>
      </c>
      <c r="S129" t="s">
        <v>361</v>
      </c>
      <c r="T129" t="s">
        <v>361</v>
      </c>
      <c r="U129" t="s">
        <v>361</v>
      </c>
      <c r="V129">
        <v>1.5546034254438099</v>
      </c>
      <c r="W129">
        <f t="shared" si="5"/>
        <v>0.63999999999999968</v>
      </c>
      <c r="X129">
        <f t="shared" si="8"/>
        <v>0.23999999999999977</v>
      </c>
      <c r="Y129">
        <v>2.6352632075984399</v>
      </c>
      <c r="Z129">
        <v>1.5814949636097799</v>
      </c>
      <c r="AC129" s="1">
        <v>33419</v>
      </c>
      <c r="AD129">
        <f t="shared" si="9"/>
        <v>1.5546034254438099</v>
      </c>
      <c r="AF129" s="1">
        <f t="shared" si="6"/>
        <v>37346</v>
      </c>
      <c r="AG129">
        <f t="shared" si="10"/>
        <v>1.5546034254438099</v>
      </c>
      <c r="AS129" s="1">
        <f t="shared" si="7"/>
        <v>37346</v>
      </c>
      <c r="AT129" s="22"/>
      <c r="AU129" s="22"/>
    </row>
    <row r="130" spans="1:47">
      <c r="A130" s="1">
        <v>37437</v>
      </c>
      <c r="B130">
        <v>0.25</v>
      </c>
      <c r="C130">
        <v>1.31</v>
      </c>
      <c r="D130">
        <v>0.27</v>
      </c>
      <c r="E130">
        <v>0.36</v>
      </c>
      <c r="F130">
        <v>0.48</v>
      </c>
      <c r="G130">
        <v>0.84</v>
      </c>
      <c r="H130">
        <v>-0.09</v>
      </c>
      <c r="I130">
        <v>-0.44</v>
      </c>
      <c r="J130">
        <v>2.76</v>
      </c>
      <c r="K130">
        <v>0.48</v>
      </c>
      <c r="L130">
        <v>1.31</v>
      </c>
      <c r="M130">
        <v>0.74408785399999999</v>
      </c>
      <c r="N130">
        <v>0.7</v>
      </c>
      <c r="O130">
        <v>-0.1</v>
      </c>
      <c r="P130" t="s">
        <v>361</v>
      </c>
      <c r="Q130" t="s">
        <v>361</v>
      </c>
      <c r="R130" t="s">
        <v>361</v>
      </c>
      <c r="S130" t="s">
        <v>361</v>
      </c>
      <c r="T130" t="s">
        <v>361</v>
      </c>
      <c r="U130" t="s">
        <v>361</v>
      </c>
      <c r="V130">
        <v>1.19058645594797</v>
      </c>
      <c r="W130">
        <f t="shared" si="5"/>
        <v>1.92</v>
      </c>
      <c r="X130">
        <f t="shared" si="8"/>
        <v>1.44</v>
      </c>
      <c r="Y130">
        <v>2.41665032967716</v>
      </c>
      <c r="Z130">
        <v>1.6174713074104801</v>
      </c>
      <c r="AC130" s="1">
        <v>33511</v>
      </c>
      <c r="AD130">
        <f t="shared" si="9"/>
        <v>1.19058645594797</v>
      </c>
      <c r="AF130" s="1">
        <f t="shared" si="6"/>
        <v>37437</v>
      </c>
      <c r="AG130">
        <f t="shared" si="10"/>
        <v>1.19058645594797</v>
      </c>
      <c r="AS130" s="1">
        <f t="shared" si="7"/>
        <v>37437</v>
      </c>
      <c r="AT130" s="22"/>
      <c r="AU130" s="22"/>
    </row>
    <row r="131" spans="1:47">
      <c r="A131" s="1">
        <v>37529</v>
      </c>
      <c r="B131">
        <v>0.26</v>
      </c>
      <c r="C131">
        <v>1.0900000000000001</v>
      </c>
      <c r="D131">
        <v>0.05</v>
      </c>
      <c r="E131">
        <v>0.68</v>
      </c>
      <c r="F131">
        <v>0.55000000000000004</v>
      </c>
      <c r="G131">
        <v>0.84</v>
      </c>
      <c r="H131">
        <v>0.05</v>
      </c>
      <c r="I131">
        <v>-0.38</v>
      </c>
      <c r="J131">
        <v>3.02</v>
      </c>
      <c r="K131">
        <v>0.48</v>
      </c>
      <c r="L131">
        <v>1.19</v>
      </c>
      <c r="M131">
        <v>0.169337238</v>
      </c>
      <c r="N131">
        <v>0.16</v>
      </c>
      <c r="O131">
        <v>0.04</v>
      </c>
      <c r="P131" t="s">
        <v>361</v>
      </c>
      <c r="Q131" t="s">
        <v>361</v>
      </c>
      <c r="R131" t="s">
        <v>361</v>
      </c>
      <c r="S131" t="s">
        <v>361</v>
      </c>
      <c r="T131" t="s">
        <v>361</v>
      </c>
      <c r="U131" t="s">
        <v>361</v>
      </c>
      <c r="V131">
        <v>1.47396745420452</v>
      </c>
      <c r="W131">
        <f t="shared" ref="W131:W194" si="11">+(G131-E131)*4</f>
        <v>0.63999999999999968</v>
      </c>
      <c r="X131">
        <f t="shared" si="8"/>
        <v>1.1599999999999997</v>
      </c>
      <c r="Y131">
        <v>2.34427322365186</v>
      </c>
      <c r="Z131">
        <v>1.3548984125605501</v>
      </c>
      <c r="AC131" s="1">
        <v>33603</v>
      </c>
      <c r="AD131">
        <f t="shared" si="9"/>
        <v>1.47396745420452</v>
      </c>
      <c r="AF131" s="1">
        <f t="shared" ref="AF131:AF194" si="12">+A131</f>
        <v>37529</v>
      </c>
      <c r="AG131">
        <f t="shared" si="10"/>
        <v>1.47396745420452</v>
      </c>
      <c r="AS131" s="1">
        <f t="shared" ref="AS131:AS194" si="13">A131</f>
        <v>37529</v>
      </c>
      <c r="AT131" s="22"/>
      <c r="AU131" s="22"/>
    </row>
    <row r="132" spans="1:47">
      <c r="A132" s="1">
        <v>37621</v>
      </c>
      <c r="B132">
        <v>0</v>
      </c>
      <c r="C132">
        <v>0.88</v>
      </c>
      <c r="D132">
        <v>0.17</v>
      </c>
      <c r="E132">
        <v>0.46</v>
      </c>
      <c r="F132">
        <v>0.45</v>
      </c>
      <c r="G132">
        <v>0.79</v>
      </c>
      <c r="H132">
        <v>0.45</v>
      </c>
      <c r="I132">
        <v>0.44</v>
      </c>
      <c r="J132">
        <v>2.88</v>
      </c>
      <c r="K132">
        <v>0.48</v>
      </c>
      <c r="L132">
        <v>1.1399999999999999</v>
      </c>
      <c r="M132">
        <v>0.70248106499999996</v>
      </c>
      <c r="N132">
        <v>-0.36</v>
      </c>
      <c r="O132">
        <v>0.09</v>
      </c>
      <c r="P132" t="s">
        <v>361</v>
      </c>
      <c r="Q132" t="s">
        <v>361</v>
      </c>
      <c r="R132" t="s">
        <v>361</v>
      </c>
      <c r="S132" t="s">
        <v>361</v>
      </c>
      <c r="T132" t="s">
        <v>361</v>
      </c>
      <c r="U132" t="s">
        <v>361</v>
      </c>
      <c r="V132">
        <v>1.32814344318403</v>
      </c>
      <c r="W132">
        <f t="shared" si="11"/>
        <v>1.32</v>
      </c>
      <c r="X132">
        <f t="shared" si="8"/>
        <v>1.36</v>
      </c>
      <c r="Y132">
        <v>2.2327294345016302</v>
      </c>
      <c r="Z132">
        <v>1.15599409794426</v>
      </c>
      <c r="AC132" s="1">
        <v>33694</v>
      </c>
      <c r="AD132">
        <f t="shared" si="9"/>
        <v>1.32814344318403</v>
      </c>
      <c r="AF132" s="1">
        <f t="shared" si="12"/>
        <v>37621</v>
      </c>
      <c r="AG132">
        <f t="shared" si="10"/>
        <v>1.32814344318403</v>
      </c>
      <c r="AS132" s="1">
        <f t="shared" si="13"/>
        <v>37621</v>
      </c>
      <c r="AT132" s="22"/>
      <c r="AU132" s="22"/>
    </row>
    <row r="133" spans="1:47">
      <c r="A133" s="1">
        <v>37711</v>
      </c>
      <c r="B133">
        <v>-0.45</v>
      </c>
      <c r="C133">
        <v>0.79</v>
      </c>
      <c r="D133">
        <v>-0.26</v>
      </c>
      <c r="E133">
        <v>0.62</v>
      </c>
      <c r="F133">
        <v>0.53</v>
      </c>
      <c r="G133">
        <v>0.69</v>
      </c>
      <c r="H133">
        <v>0.22</v>
      </c>
      <c r="I133">
        <v>-0.79</v>
      </c>
      <c r="J133">
        <v>2.1</v>
      </c>
      <c r="K133">
        <v>0.48</v>
      </c>
      <c r="L133">
        <v>1.04</v>
      </c>
      <c r="M133">
        <v>-2.6613263410000001</v>
      </c>
      <c r="N133">
        <v>-0.18</v>
      </c>
      <c r="O133">
        <v>0.16</v>
      </c>
      <c r="P133" t="s">
        <v>361</v>
      </c>
      <c r="Q133" t="s">
        <v>361</v>
      </c>
      <c r="R133" t="s">
        <v>361</v>
      </c>
      <c r="S133" t="s">
        <v>361</v>
      </c>
      <c r="T133" t="s">
        <v>361</v>
      </c>
      <c r="U133" t="s">
        <v>361</v>
      </c>
      <c r="V133">
        <v>1.2095963646776899</v>
      </c>
      <c r="W133">
        <f t="shared" si="11"/>
        <v>0.2799999999999998</v>
      </c>
      <c r="X133">
        <f t="shared" si="8"/>
        <v>0.63999999999999968</v>
      </c>
      <c r="Y133">
        <v>2.0798213722514101</v>
      </c>
      <c r="Z133">
        <v>0.61639984712226603</v>
      </c>
      <c r="AC133" s="1">
        <v>33785</v>
      </c>
      <c r="AD133">
        <f t="shared" si="9"/>
        <v>1.2095963646776899</v>
      </c>
      <c r="AF133" s="1">
        <f t="shared" si="12"/>
        <v>37711</v>
      </c>
      <c r="AG133">
        <f t="shared" si="10"/>
        <v>1.2095963646776899</v>
      </c>
      <c r="AS133" s="1">
        <f t="shared" si="13"/>
        <v>37711</v>
      </c>
      <c r="AT133" s="22"/>
      <c r="AU133" s="22"/>
    </row>
    <row r="134" spans="1:47">
      <c r="A134" s="1">
        <v>37802</v>
      </c>
      <c r="B134">
        <v>-0.16</v>
      </c>
      <c r="C134">
        <v>0.52</v>
      </c>
      <c r="D134">
        <v>-0.01</v>
      </c>
      <c r="E134">
        <v>0.59</v>
      </c>
      <c r="F134">
        <v>0.48</v>
      </c>
      <c r="G134">
        <v>0.61</v>
      </c>
      <c r="H134">
        <v>-0.3</v>
      </c>
      <c r="I134">
        <v>-0.67</v>
      </c>
      <c r="J134">
        <v>1.54</v>
      </c>
      <c r="K134">
        <v>0.48</v>
      </c>
      <c r="L134">
        <v>0.99</v>
      </c>
      <c r="M134">
        <v>-0.78390575900000004</v>
      </c>
      <c r="N134">
        <v>-0.65</v>
      </c>
      <c r="O134">
        <v>0.16</v>
      </c>
      <c r="P134" t="s">
        <v>361</v>
      </c>
      <c r="Q134" t="s">
        <v>361</v>
      </c>
      <c r="R134" t="s">
        <v>361</v>
      </c>
      <c r="S134" t="s">
        <v>361</v>
      </c>
      <c r="T134" t="s">
        <v>361</v>
      </c>
      <c r="U134" t="s">
        <v>361</v>
      </c>
      <c r="V134">
        <v>0.72374577632816395</v>
      </c>
      <c r="W134">
        <f t="shared" si="11"/>
        <v>8.0000000000000071E-2</v>
      </c>
      <c r="X134">
        <f t="shared" si="8"/>
        <v>0.52</v>
      </c>
      <c r="Y134">
        <v>2.0750261902737499</v>
      </c>
      <c r="Z134">
        <v>0.365608211673078</v>
      </c>
      <c r="AC134" s="1">
        <v>33877</v>
      </c>
      <c r="AD134">
        <f t="shared" si="9"/>
        <v>0.72374577632816395</v>
      </c>
      <c r="AF134" s="1">
        <f t="shared" si="12"/>
        <v>37802</v>
      </c>
      <c r="AG134">
        <f t="shared" si="10"/>
        <v>0.72374577632816395</v>
      </c>
      <c r="AS134" s="1">
        <f t="shared" si="13"/>
        <v>37802</v>
      </c>
      <c r="AT134" s="22"/>
      <c r="AU134" s="22"/>
    </row>
    <row r="135" spans="1:47">
      <c r="A135" s="1">
        <v>37894</v>
      </c>
      <c r="B135">
        <v>0.51</v>
      </c>
      <c r="C135">
        <v>0.56999999999999995</v>
      </c>
      <c r="D135">
        <v>0.57999999999999996</v>
      </c>
      <c r="E135">
        <v>0.63</v>
      </c>
      <c r="F135">
        <v>0.41</v>
      </c>
      <c r="G135">
        <v>0.53</v>
      </c>
      <c r="H135">
        <v>0.3</v>
      </c>
      <c r="I135">
        <v>1.25</v>
      </c>
      <c r="J135">
        <v>1.21</v>
      </c>
      <c r="K135">
        <v>0.48</v>
      </c>
      <c r="L135">
        <v>1.04</v>
      </c>
      <c r="M135">
        <v>0.88273650000000004</v>
      </c>
      <c r="N135">
        <v>1.06</v>
      </c>
      <c r="O135">
        <v>0.05</v>
      </c>
      <c r="P135" t="s">
        <v>361</v>
      </c>
      <c r="Q135" t="s">
        <v>361</v>
      </c>
      <c r="R135" t="s">
        <v>361</v>
      </c>
      <c r="S135" t="s">
        <v>361</v>
      </c>
      <c r="T135" t="s">
        <v>361</v>
      </c>
      <c r="U135" t="s">
        <v>361</v>
      </c>
      <c r="V135">
        <v>0.448259992708469</v>
      </c>
      <c r="W135">
        <f t="shared" si="11"/>
        <v>-0.39999999999999991</v>
      </c>
      <c r="X135">
        <f t="shared" si="8"/>
        <v>0.4800000000000002</v>
      </c>
      <c r="Y135">
        <v>2.1472236974743701</v>
      </c>
      <c r="Z135">
        <v>0.54794019615955403</v>
      </c>
      <c r="AC135" s="1">
        <v>33969</v>
      </c>
      <c r="AD135">
        <f t="shared" si="9"/>
        <v>0.448259992708469</v>
      </c>
      <c r="AF135" s="1">
        <f t="shared" si="12"/>
        <v>37894</v>
      </c>
      <c r="AG135">
        <f t="shared" si="10"/>
        <v>0.448259992708469</v>
      </c>
      <c r="AS135" s="1">
        <f t="shared" si="13"/>
        <v>37894</v>
      </c>
      <c r="AT135" s="22"/>
      <c r="AU135" s="22"/>
    </row>
    <row r="136" spans="1:47">
      <c r="A136" s="1">
        <v>37986</v>
      </c>
      <c r="B136">
        <v>0.48</v>
      </c>
      <c r="C136">
        <v>0.66</v>
      </c>
      <c r="D136">
        <v>-0.16</v>
      </c>
      <c r="E136">
        <v>0.24</v>
      </c>
      <c r="F136">
        <v>0.48</v>
      </c>
      <c r="G136">
        <v>0.53</v>
      </c>
      <c r="H136">
        <v>0.4</v>
      </c>
      <c r="I136">
        <v>0.49</v>
      </c>
      <c r="J136">
        <v>0.96</v>
      </c>
      <c r="K136">
        <v>0.48</v>
      </c>
      <c r="L136">
        <v>1.0900000000000001</v>
      </c>
      <c r="M136">
        <v>0.78001171400000002</v>
      </c>
      <c r="N136">
        <v>0.4</v>
      </c>
      <c r="O136">
        <v>-7.0000000000000007E-2</v>
      </c>
      <c r="P136" t="s">
        <v>361</v>
      </c>
      <c r="Q136" t="s">
        <v>361</v>
      </c>
      <c r="R136" t="s">
        <v>361</v>
      </c>
      <c r="S136" t="s">
        <v>361</v>
      </c>
      <c r="T136" t="s">
        <v>361</v>
      </c>
      <c r="U136" t="s">
        <v>361</v>
      </c>
      <c r="V136">
        <v>0.25215830584759902</v>
      </c>
      <c r="W136">
        <f t="shared" si="11"/>
        <v>1.1600000000000001</v>
      </c>
      <c r="X136">
        <f t="shared" si="8"/>
        <v>0.20000000000000018</v>
      </c>
      <c r="Y136">
        <v>2.1589359465907498</v>
      </c>
      <c r="Z136">
        <v>0.69242700486675302</v>
      </c>
      <c r="AC136" s="1">
        <v>34059</v>
      </c>
      <c r="AD136">
        <f t="shared" si="9"/>
        <v>0.25215830584759902</v>
      </c>
      <c r="AF136" s="1">
        <f t="shared" si="12"/>
        <v>37986</v>
      </c>
      <c r="AG136">
        <f t="shared" si="10"/>
        <v>0.25215830584759902</v>
      </c>
      <c r="AS136" s="1">
        <f t="shared" si="13"/>
        <v>37986</v>
      </c>
      <c r="AT136" s="22"/>
      <c r="AU136" s="22"/>
    </row>
    <row r="137" spans="1:47">
      <c r="A137" s="1">
        <v>38077</v>
      </c>
      <c r="B137">
        <v>0.42</v>
      </c>
      <c r="C137">
        <v>0.45</v>
      </c>
      <c r="D137">
        <v>0.25</v>
      </c>
      <c r="E137">
        <v>0.46</v>
      </c>
      <c r="F137">
        <v>0.64</v>
      </c>
      <c r="G137">
        <v>0.52</v>
      </c>
      <c r="H137">
        <v>0.45</v>
      </c>
      <c r="I137">
        <v>0.55000000000000004</v>
      </c>
      <c r="J137">
        <v>0.93</v>
      </c>
      <c r="K137">
        <v>0.48</v>
      </c>
      <c r="L137">
        <v>1.04</v>
      </c>
      <c r="M137">
        <v>0.62234895300000004</v>
      </c>
      <c r="N137">
        <v>0.87</v>
      </c>
      <c r="O137">
        <v>-0.08</v>
      </c>
      <c r="P137" t="s">
        <v>361</v>
      </c>
      <c r="Q137" t="s">
        <v>361</v>
      </c>
      <c r="R137" t="s">
        <v>361</v>
      </c>
      <c r="S137" t="s">
        <v>361</v>
      </c>
      <c r="T137" t="s">
        <v>361</v>
      </c>
      <c r="U137" t="s">
        <v>361</v>
      </c>
      <c r="V137">
        <v>0.33950472830082601</v>
      </c>
      <c r="W137">
        <f t="shared" si="11"/>
        <v>0.24</v>
      </c>
      <c r="X137">
        <f t="shared" ref="X137:X200" si="14">+(G137-F137)*4</f>
        <v>-0.48</v>
      </c>
      <c r="Y137">
        <v>2.12294459222952</v>
      </c>
      <c r="Z137">
        <v>0.72612136530261795</v>
      </c>
      <c r="AC137" s="1">
        <v>34150</v>
      </c>
      <c r="AD137">
        <f t="shared" si="9"/>
        <v>0.33950472830082601</v>
      </c>
      <c r="AF137" s="1">
        <f t="shared" si="12"/>
        <v>38077</v>
      </c>
      <c r="AG137">
        <f t="shared" si="10"/>
        <v>0.33950472830082601</v>
      </c>
      <c r="AS137" s="1">
        <f t="shared" si="13"/>
        <v>38077</v>
      </c>
      <c r="AT137" s="22"/>
      <c r="AU137" s="22"/>
    </row>
    <row r="138" spans="1:47">
      <c r="A138" s="1">
        <v>38168</v>
      </c>
      <c r="B138">
        <v>0.45</v>
      </c>
      <c r="C138">
        <v>0.6</v>
      </c>
      <c r="D138">
        <v>-0.04</v>
      </c>
      <c r="E138">
        <v>0.62</v>
      </c>
      <c r="F138">
        <v>0.56999999999999995</v>
      </c>
      <c r="G138">
        <v>0.52</v>
      </c>
      <c r="H138">
        <v>0.16</v>
      </c>
      <c r="I138">
        <v>0.81</v>
      </c>
      <c r="J138">
        <v>0.88</v>
      </c>
      <c r="K138">
        <v>0.48</v>
      </c>
      <c r="L138">
        <v>1.0900000000000001</v>
      </c>
      <c r="M138">
        <v>2.5864401830000001</v>
      </c>
      <c r="N138">
        <v>0.08</v>
      </c>
      <c r="O138">
        <v>-0.19</v>
      </c>
      <c r="P138" t="s">
        <v>361</v>
      </c>
      <c r="Q138" t="s">
        <v>361</v>
      </c>
      <c r="R138" t="s">
        <v>361</v>
      </c>
      <c r="S138" t="s">
        <v>361</v>
      </c>
      <c r="T138" t="s">
        <v>361</v>
      </c>
      <c r="U138" t="s">
        <v>361</v>
      </c>
      <c r="V138">
        <v>0.20194309964516199</v>
      </c>
      <c r="W138">
        <f t="shared" si="11"/>
        <v>-0.39999999999999991</v>
      </c>
      <c r="X138">
        <f t="shared" si="14"/>
        <v>-0.19999999999999973</v>
      </c>
      <c r="Y138">
        <v>2.1426969214374401</v>
      </c>
      <c r="Z138">
        <v>0.87329972432671099</v>
      </c>
      <c r="AC138" s="1">
        <v>34242</v>
      </c>
      <c r="AD138">
        <f t="shared" si="9"/>
        <v>0.20194309964516199</v>
      </c>
      <c r="AF138" s="1">
        <f t="shared" si="12"/>
        <v>38168</v>
      </c>
      <c r="AG138">
        <f t="shared" si="10"/>
        <v>0.20194309964516199</v>
      </c>
      <c r="AS138" s="1">
        <f t="shared" si="13"/>
        <v>38168</v>
      </c>
      <c r="AT138" s="22"/>
      <c r="AU138" s="22"/>
    </row>
    <row r="139" spans="1:47">
      <c r="A139" s="1">
        <v>38260</v>
      </c>
      <c r="B139">
        <v>0.04</v>
      </c>
      <c r="C139">
        <v>0.46</v>
      </c>
      <c r="D139">
        <v>-0.11</v>
      </c>
      <c r="E139">
        <v>0.46</v>
      </c>
      <c r="F139">
        <v>0.4</v>
      </c>
      <c r="G139">
        <v>0.52</v>
      </c>
      <c r="H139">
        <v>-0.02</v>
      </c>
      <c r="I139">
        <v>0.38</v>
      </c>
      <c r="J139">
        <v>0.87</v>
      </c>
      <c r="K139">
        <v>0.48</v>
      </c>
      <c r="L139">
        <v>1.05</v>
      </c>
      <c r="M139">
        <v>-1.6474789009999999</v>
      </c>
      <c r="N139">
        <v>0.56000000000000005</v>
      </c>
      <c r="O139">
        <v>-0.19</v>
      </c>
      <c r="P139" t="s">
        <v>361</v>
      </c>
      <c r="Q139" t="s">
        <v>361</v>
      </c>
      <c r="R139" t="s">
        <v>361</v>
      </c>
      <c r="S139" t="s">
        <v>361</v>
      </c>
      <c r="T139" t="s">
        <v>361</v>
      </c>
      <c r="U139" t="s">
        <v>361</v>
      </c>
      <c r="V139">
        <v>0.19781736737341399</v>
      </c>
      <c r="W139">
        <f t="shared" si="11"/>
        <v>0.24</v>
      </c>
      <c r="X139">
        <f t="shared" si="14"/>
        <v>0.48</v>
      </c>
      <c r="Y139">
        <v>1.9452418785173</v>
      </c>
      <c r="Z139">
        <v>0.82641870325342703</v>
      </c>
      <c r="AC139" s="1">
        <v>34334</v>
      </c>
      <c r="AD139">
        <f t="shared" si="9"/>
        <v>0.19781736737341399</v>
      </c>
      <c r="AF139" s="1">
        <f t="shared" si="12"/>
        <v>38260</v>
      </c>
      <c r="AG139">
        <f t="shared" si="10"/>
        <v>0.19781736737341399</v>
      </c>
      <c r="AS139" s="1">
        <f t="shared" si="13"/>
        <v>38260</v>
      </c>
      <c r="AT139" s="22"/>
      <c r="AU139" s="22"/>
    </row>
    <row r="140" spans="1:47">
      <c r="A140" s="1">
        <v>38352</v>
      </c>
      <c r="B140">
        <v>0.21</v>
      </c>
      <c r="C140">
        <v>0.48</v>
      </c>
      <c r="D140">
        <v>-0.1</v>
      </c>
      <c r="E140">
        <v>0.57999999999999996</v>
      </c>
      <c r="F140">
        <v>0.34</v>
      </c>
      <c r="G140">
        <v>0.53</v>
      </c>
      <c r="H140">
        <v>0.48</v>
      </c>
      <c r="I140">
        <v>0.22</v>
      </c>
      <c r="J140">
        <v>0.76</v>
      </c>
      <c r="K140">
        <v>0.48</v>
      </c>
      <c r="L140">
        <v>0.96</v>
      </c>
      <c r="M140">
        <v>0.72712726000000005</v>
      </c>
      <c r="N140">
        <v>0.34</v>
      </c>
      <c r="O140">
        <v>-0.12</v>
      </c>
      <c r="P140" t="s">
        <v>361</v>
      </c>
      <c r="Q140" t="s">
        <v>361</v>
      </c>
      <c r="R140" t="s">
        <v>361</v>
      </c>
      <c r="S140" t="s">
        <v>361</v>
      </c>
      <c r="T140" t="s">
        <v>361</v>
      </c>
      <c r="U140" t="s">
        <v>361</v>
      </c>
      <c r="V140">
        <v>0.27255064854073102</v>
      </c>
      <c r="W140">
        <f t="shared" si="11"/>
        <v>-0.19999999999999973</v>
      </c>
      <c r="X140">
        <f t="shared" si="14"/>
        <v>0.76</v>
      </c>
      <c r="Y140">
        <v>1.84043355395849</v>
      </c>
      <c r="Z140">
        <v>0.60054520776867404</v>
      </c>
      <c r="AC140" s="1">
        <v>34424</v>
      </c>
      <c r="AD140">
        <f t="shared" ref="AD140:AD203" si="15">+V140</f>
        <v>0.27255064854073102</v>
      </c>
      <c r="AF140" s="1">
        <f t="shared" si="12"/>
        <v>38352</v>
      </c>
      <c r="AG140">
        <f t="shared" ref="AG140:AG203" si="16">+AD140</f>
        <v>0.27255064854073102</v>
      </c>
      <c r="AS140" s="1">
        <f t="shared" si="13"/>
        <v>38352</v>
      </c>
      <c r="AT140" s="22"/>
      <c r="AU140" s="22"/>
    </row>
    <row r="141" spans="1:47">
      <c r="A141" s="1">
        <v>38442</v>
      </c>
      <c r="B141">
        <v>0.05</v>
      </c>
      <c r="C141">
        <v>0.31</v>
      </c>
      <c r="D141">
        <v>7.0000000000000007E-2</v>
      </c>
      <c r="E141">
        <v>0.35</v>
      </c>
      <c r="F141">
        <v>0.37</v>
      </c>
      <c r="G141">
        <v>0.53</v>
      </c>
      <c r="H141">
        <v>0.31</v>
      </c>
      <c r="I141">
        <v>-0.65</v>
      </c>
      <c r="J141">
        <v>0.68</v>
      </c>
      <c r="K141">
        <v>0.48</v>
      </c>
      <c r="L141">
        <v>0.92</v>
      </c>
      <c r="M141">
        <v>2.1386716510000001</v>
      </c>
      <c r="N141">
        <v>-0.86</v>
      </c>
      <c r="O141">
        <v>-7.0000000000000007E-2</v>
      </c>
      <c r="P141" t="s">
        <v>361</v>
      </c>
      <c r="Q141" t="s">
        <v>361</v>
      </c>
      <c r="R141" t="s">
        <v>361</v>
      </c>
      <c r="S141" t="s">
        <v>361</v>
      </c>
      <c r="T141" t="s">
        <v>361</v>
      </c>
      <c r="U141" t="s">
        <v>361</v>
      </c>
      <c r="V141">
        <v>0.29430713991471802</v>
      </c>
      <c r="W141">
        <f t="shared" si="11"/>
        <v>0.7200000000000002</v>
      </c>
      <c r="X141">
        <f t="shared" si="14"/>
        <v>0.64000000000000012</v>
      </c>
      <c r="Y141">
        <v>1.76522765670977</v>
      </c>
      <c r="Z141">
        <v>0.34032341384207498</v>
      </c>
      <c r="AC141" s="1">
        <v>34515</v>
      </c>
      <c r="AD141">
        <f t="shared" si="15"/>
        <v>0.29430713991471802</v>
      </c>
      <c r="AF141" s="1">
        <f t="shared" si="12"/>
        <v>38442</v>
      </c>
      <c r="AG141">
        <f t="shared" si="16"/>
        <v>0.29430713991471802</v>
      </c>
      <c r="AS141" s="1">
        <f t="shared" si="13"/>
        <v>38442</v>
      </c>
      <c r="AT141" s="22"/>
      <c r="AU141" s="22"/>
    </row>
    <row r="142" spans="1:47">
      <c r="A142" s="1">
        <v>38533</v>
      </c>
      <c r="B142">
        <v>0.43</v>
      </c>
      <c r="C142">
        <v>0.87</v>
      </c>
      <c r="D142">
        <v>0.12</v>
      </c>
      <c r="E142">
        <v>0.45</v>
      </c>
      <c r="F142">
        <v>0.31</v>
      </c>
      <c r="G142">
        <v>0.53</v>
      </c>
      <c r="H142">
        <v>0.5</v>
      </c>
      <c r="I142">
        <v>2.92</v>
      </c>
      <c r="J142">
        <v>0.99</v>
      </c>
      <c r="K142">
        <v>0.48</v>
      </c>
      <c r="L142">
        <v>0.85</v>
      </c>
      <c r="M142">
        <v>6.1995785999999997E-2</v>
      </c>
      <c r="N142">
        <v>1.31</v>
      </c>
      <c r="O142">
        <v>0.04</v>
      </c>
      <c r="P142" t="s">
        <v>361</v>
      </c>
      <c r="Q142" t="s">
        <v>361</v>
      </c>
      <c r="R142" t="s">
        <v>361</v>
      </c>
      <c r="S142" t="s">
        <v>361</v>
      </c>
      <c r="T142" t="s">
        <v>361</v>
      </c>
      <c r="U142" t="s">
        <v>361</v>
      </c>
      <c r="V142">
        <v>0.327048981145239</v>
      </c>
      <c r="W142">
        <f t="shared" si="11"/>
        <v>0.32000000000000006</v>
      </c>
      <c r="X142">
        <f t="shared" si="14"/>
        <v>0.88000000000000012</v>
      </c>
      <c r="Y142">
        <v>1.7630780616827699</v>
      </c>
      <c r="Z142">
        <v>0.24398787041091499</v>
      </c>
      <c r="AC142" s="1">
        <v>34607</v>
      </c>
      <c r="AD142">
        <f t="shared" si="15"/>
        <v>0.327048981145239</v>
      </c>
      <c r="AF142" s="1">
        <f t="shared" si="12"/>
        <v>38533</v>
      </c>
      <c r="AG142">
        <f t="shared" si="16"/>
        <v>0.327048981145239</v>
      </c>
      <c r="AS142" s="1">
        <f t="shared" si="13"/>
        <v>38533</v>
      </c>
      <c r="AT142" s="22"/>
      <c r="AU142" s="22"/>
    </row>
    <row r="143" spans="1:47">
      <c r="A143" s="1">
        <v>38625</v>
      </c>
      <c r="B143">
        <v>0.54</v>
      </c>
      <c r="C143">
        <v>0.66</v>
      </c>
      <c r="D143">
        <v>7.0000000000000007E-2</v>
      </c>
      <c r="E143">
        <v>0.49</v>
      </c>
      <c r="F143">
        <v>0.36</v>
      </c>
      <c r="G143">
        <v>0.53</v>
      </c>
      <c r="H143">
        <v>0.48</v>
      </c>
      <c r="I143">
        <v>0.5</v>
      </c>
      <c r="J143">
        <v>0.86</v>
      </c>
      <c r="K143">
        <v>0.48</v>
      </c>
      <c r="L143">
        <v>0.82</v>
      </c>
      <c r="M143">
        <v>1.852856949</v>
      </c>
      <c r="N143">
        <v>-0.82</v>
      </c>
      <c r="O143">
        <v>0.17</v>
      </c>
      <c r="P143" t="s">
        <v>361</v>
      </c>
      <c r="Q143" t="s">
        <v>361</v>
      </c>
      <c r="R143" t="s">
        <v>361</v>
      </c>
      <c r="S143" t="s">
        <v>361</v>
      </c>
      <c r="T143" t="s">
        <v>361</v>
      </c>
      <c r="U143" t="s">
        <v>361</v>
      </c>
      <c r="V143">
        <v>0.30399493394460397</v>
      </c>
      <c r="W143">
        <f t="shared" si="11"/>
        <v>0.16000000000000014</v>
      </c>
      <c r="X143">
        <f t="shared" si="14"/>
        <v>0.68000000000000016</v>
      </c>
      <c r="Y143">
        <v>1.79169939049398</v>
      </c>
      <c r="Z143">
        <v>-0.20544927400068799</v>
      </c>
      <c r="AC143" s="1">
        <v>34699</v>
      </c>
      <c r="AD143">
        <f t="shared" si="15"/>
        <v>0.30399493394460397</v>
      </c>
      <c r="AF143" s="1">
        <f t="shared" si="12"/>
        <v>38625</v>
      </c>
      <c r="AG143">
        <f t="shared" si="16"/>
        <v>0.30399493394460397</v>
      </c>
      <c r="AS143" s="1">
        <f t="shared" si="13"/>
        <v>38625</v>
      </c>
      <c r="AT143" s="22"/>
      <c r="AU143" s="22"/>
    </row>
    <row r="144" spans="1:47">
      <c r="A144" s="1">
        <v>38717</v>
      </c>
      <c r="B144">
        <v>0.53</v>
      </c>
      <c r="C144">
        <v>1.24</v>
      </c>
      <c r="D144">
        <v>0.23</v>
      </c>
      <c r="E144">
        <v>0.67</v>
      </c>
      <c r="F144">
        <v>0.39</v>
      </c>
      <c r="G144">
        <v>0.56000000000000005</v>
      </c>
      <c r="H144">
        <v>0.05</v>
      </c>
      <c r="I144">
        <v>0.04</v>
      </c>
      <c r="J144">
        <v>0.86</v>
      </c>
      <c r="K144">
        <v>0.48</v>
      </c>
      <c r="L144">
        <v>0.85</v>
      </c>
      <c r="M144">
        <v>0.138476503</v>
      </c>
      <c r="N144">
        <v>1.08</v>
      </c>
      <c r="O144">
        <v>0.24</v>
      </c>
      <c r="P144" t="s">
        <v>361</v>
      </c>
      <c r="Q144" t="s">
        <v>361</v>
      </c>
      <c r="R144" t="s">
        <v>361</v>
      </c>
      <c r="S144" t="s">
        <v>361</v>
      </c>
      <c r="T144" t="s">
        <v>361</v>
      </c>
      <c r="U144" t="s">
        <v>361</v>
      </c>
      <c r="V144">
        <v>0.227925803688351</v>
      </c>
      <c r="W144">
        <f t="shared" si="11"/>
        <v>-0.43999999999999995</v>
      </c>
      <c r="X144">
        <f t="shared" si="14"/>
        <v>0.68000000000000016</v>
      </c>
      <c r="Y144">
        <v>1.88677072573686</v>
      </c>
      <c r="Z144">
        <v>-0.38013844301795902</v>
      </c>
      <c r="AC144" s="1">
        <v>34789</v>
      </c>
      <c r="AD144">
        <f t="shared" si="15"/>
        <v>0.227925803688351</v>
      </c>
      <c r="AF144" s="1">
        <f t="shared" si="12"/>
        <v>38717</v>
      </c>
      <c r="AG144">
        <f t="shared" si="16"/>
        <v>0.227925803688351</v>
      </c>
      <c r="AS144" s="1">
        <f t="shared" si="13"/>
        <v>38717</v>
      </c>
      <c r="AT144" s="22"/>
      <c r="AU144" s="22"/>
    </row>
    <row r="145" spans="1:47">
      <c r="A145" s="1">
        <v>38807</v>
      </c>
      <c r="B145">
        <v>0.75</v>
      </c>
      <c r="C145">
        <v>1.56</v>
      </c>
      <c r="D145">
        <v>0.03</v>
      </c>
      <c r="E145">
        <v>0.26</v>
      </c>
      <c r="F145">
        <v>0.3</v>
      </c>
      <c r="G145">
        <v>0.62</v>
      </c>
      <c r="H145">
        <v>0.87</v>
      </c>
      <c r="I145">
        <v>3</v>
      </c>
      <c r="J145">
        <v>0.83</v>
      </c>
      <c r="K145">
        <v>0.48</v>
      </c>
      <c r="L145">
        <v>0.89</v>
      </c>
      <c r="M145">
        <v>1.5383593739999999</v>
      </c>
      <c r="N145">
        <v>2.0699999999999998</v>
      </c>
      <c r="O145">
        <v>0.2</v>
      </c>
      <c r="P145" t="s">
        <v>361</v>
      </c>
      <c r="Q145" t="s">
        <v>361</v>
      </c>
      <c r="R145" t="s">
        <v>361</v>
      </c>
      <c r="S145" t="s">
        <v>361</v>
      </c>
      <c r="T145" t="s">
        <v>361</v>
      </c>
      <c r="U145" t="s">
        <v>361</v>
      </c>
      <c r="V145">
        <v>0.29327667862350498</v>
      </c>
      <c r="W145">
        <f t="shared" si="11"/>
        <v>1.44</v>
      </c>
      <c r="X145">
        <f t="shared" si="14"/>
        <v>1.28</v>
      </c>
      <c r="Y145">
        <v>1.8696230873614901</v>
      </c>
      <c r="Z145">
        <v>-0.20026968093147299</v>
      </c>
      <c r="AC145" s="1">
        <v>34880</v>
      </c>
      <c r="AD145">
        <f t="shared" si="15"/>
        <v>0.29327667862350498</v>
      </c>
      <c r="AF145" s="1">
        <f t="shared" si="12"/>
        <v>38807</v>
      </c>
      <c r="AG145">
        <f t="shared" si="16"/>
        <v>0.29327667862350498</v>
      </c>
      <c r="AS145" s="1">
        <f t="shared" si="13"/>
        <v>38807</v>
      </c>
      <c r="AT145" s="22"/>
      <c r="AU145" s="22"/>
    </row>
    <row r="146" spans="1:47">
      <c r="A146" s="1">
        <v>38898</v>
      </c>
      <c r="B146">
        <v>0.97</v>
      </c>
      <c r="C146">
        <v>1.91</v>
      </c>
      <c r="D146">
        <v>7.0000000000000007E-2</v>
      </c>
      <c r="E146">
        <v>0.64</v>
      </c>
      <c r="F146">
        <v>0.44</v>
      </c>
      <c r="G146">
        <v>0.69</v>
      </c>
      <c r="H146">
        <v>0.56999999999999995</v>
      </c>
      <c r="I146">
        <v>1</v>
      </c>
      <c r="J146">
        <v>0.73</v>
      </c>
      <c r="K146">
        <v>0.48</v>
      </c>
      <c r="L146">
        <v>1.01</v>
      </c>
      <c r="M146">
        <v>1.893271878</v>
      </c>
      <c r="N146">
        <v>0.12</v>
      </c>
      <c r="O146">
        <v>0.12</v>
      </c>
      <c r="P146" t="s">
        <v>361</v>
      </c>
      <c r="Q146" t="s">
        <v>361</v>
      </c>
      <c r="R146" t="s">
        <v>361</v>
      </c>
      <c r="S146" t="s">
        <v>361</v>
      </c>
      <c r="T146" t="s">
        <v>361</v>
      </c>
      <c r="U146" t="s">
        <v>361</v>
      </c>
      <c r="V146">
        <v>0.66771082685006</v>
      </c>
      <c r="W146">
        <f t="shared" si="11"/>
        <v>0.19999999999999973</v>
      </c>
      <c r="X146">
        <f t="shared" si="14"/>
        <v>0.99999999999999978</v>
      </c>
      <c r="Y146">
        <v>2.0689092071020601</v>
      </c>
      <c r="Z146">
        <v>-0.15677269827229701</v>
      </c>
      <c r="AC146" s="1">
        <v>34972</v>
      </c>
      <c r="AD146">
        <f t="shared" si="15"/>
        <v>0.66771082685006</v>
      </c>
      <c r="AF146" s="1">
        <f t="shared" si="12"/>
        <v>38898</v>
      </c>
      <c r="AG146">
        <f t="shared" si="16"/>
        <v>0.66771082685006</v>
      </c>
      <c r="AS146" s="1">
        <f t="shared" si="13"/>
        <v>38898</v>
      </c>
      <c r="AT146" s="22"/>
      <c r="AU146" s="22"/>
    </row>
    <row r="147" spans="1:47">
      <c r="A147" s="1">
        <v>38990</v>
      </c>
      <c r="B147">
        <v>0.44</v>
      </c>
      <c r="C147">
        <v>2.42</v>
      </c>
      <c r="D147">
        <v>0</v>
      </c>
      <c r="E147">
        <v>0.56000000000000005</v>
      </c>
      <c r="F147">
        <v>0.41</v>
      </c>
      <c r="G147">
        <v>0.77</v>
      </c>
      <c r="H147">
        <v>0.08</v>
      </c>
      <c r="I147">
        <v>0.69</v>
      </c>
      <c r="J147">
        <v>0.73</v>
      </c>
      <c r="K147">
        <v>0.48</v>
      </c>
      <c r="L147">
        <v>0.99</v>
      </c>
      <c r="M147">
        <v>-1.747473329</v>
      </c>
      <c r="N147">
        <v>-0.02</v>
      </c>
      <c r="O147">
        <v>0.08</v>
      </c>
      <c r="P147" t="s">
        <v>361</v>
      </c>
      <c r="Q147" t="s">
        <v>361</v>
      </c>
      <c r="R147" t="s">
        <v>361</v>
      </c>
      <c r="S147" t="s">
        <v>361</v>
      </c>
      <c r="T147" t="s">
        <v>361</v>
      </c>
      <c r="U147" t="s">
        <v>361</v>
      </c>
      <c r="V147">
        <v>0.84001262771160201</v>
      </c>
      <c r="W147">
        <f t="shared" si="11"/>
        <v>0.83999999999999986</v>
      </c>
      <c r="X147">
        <f t="shared" si="14"/>
        <v>1.4400000000000002</v>
      </c>
      <c r="Y147">
        <v>2.0754917738452998</v>
      </c>
      <c r="Z147">
        <v>-0.105719210283818</v>
      </c>
      <c r="AC147" s="1">
        <v>35064</v>
      </c>
      <c r="AD147">
        <f t="shared" si="15"/>
        <v>0.84001262771160201</v>
      </c>
      <c r="AF147" s="1">
        <f t="shared" si="12"/>
        <v>38990</v>
      </c>
      <c r="AG147">
        <f t="shared" si="16"/>
        <v>0.84001262771160201</v>
      </c>
      <c r="AS147" s="1">
        <f t="shared" si="13"/>
        <v>38990</v>
      </c>
      <c r="AT147" s="22"/>
      <c r="AU147" s="22"/>
    </row>
    <row r="148" spans="1:47">
      <c r="A148" s="1">
        <v>39082</v>
      </c>
      <c r="B148">
        <v>0.99</v>
      </c>
      <c r="C148">
        <v>2.78</v>
      </c>
      <c r="D148">
        <v>0.11</v>
      </c>
      <c r="E148">
        <v>0.54</v>
      </c>
      <c r="F148">
        <v>0.44</v>
      </c>
      <c r="G148">
        <v>0.87</v>
      </c>
      <c r="H148">
        <v>0.31</v>
      </c>
      <c r="I148">
        <v>1.77</v>
      </c>
      <c r="J148">
        <v>0.62</v>
      </c>
      <c r="K148">
        <v>0.48</v>
      </c>
      <c r="L148">
        <v>0.97</v>
      </c>
      <c r="M148">
        <v>1.806216687</v>
      </c>
      <c r="N148">
        <v>1.1100000000000001</v>
      </c>
      <c r="O148">
        <v>7.0000000000000007E-2</v>
      </c>
      <c r="P148" t="s">
        <v>361</v>
      </c>
      <c r="Q148" t="s">
        <v>361</v>
      </c>
      <c r="R148" t="s">
        <v>361</v>
      </c>
      <c r="S148" t="s">
        <v>361</v>
      </c>
      <c r="T148" t="s">
        <v>361</v>
      </c>
      <c r="U148" t="s">
        <v>361</v>
      </c>
      <c r="V148">
        <v>1.1851035219742401</v>
      </c>
      <c r="W148">
        <f t="shared" si="11"/>
        <v>1.3199999999999998</v>
      </c>
      <c r="X148">
        <f t="shared" si="14"/>
        <v>1.72</v>
      </c>
      <c r="Y148">
        <v>2.1812166417708698</v>
      </c>
      <c r="Z148">
        <v>-9.6807239563670697E-2</v>
      </c>
      <c r="AC148" s="1">
        <v>35155</v>
      </c>
      <c r="AD148">
        <f t="shared" si="15"/>
        <v>1.1851035219742401</v>
      </c>
      <c r="AF148" s="1">
        <f t="shared" si="12"/>
        <v>39082</v>
      </c>
      <c r="AG148">
        <f t="shared" si="16"/>
        <v>1.1851035219742401</v>
      </c>
      <c r="AS148" s="1">
        <f t="shared" si="13"/>
        <v>39082</v>
      </c>
      <c r="AT148" s="22"/>
      <c r="AU148" s="22"/>
    </row>
    <row r="149" spans="1:47">
      <c r="A149" s="1">
        <v>39172</v>
      </c>
      <c r="B149">
        <v>0.51</v>
      </c>
      <c r="C149">
        <v>3.07</v>
      </c>
      <c r="D149">
        <v>-0.37</v>
      </c>
      <c r="E149">
        <v>0.85</v>
      </c>
      <c r="F149">
        <v>0.55000000000000004</v>
      </c>
      <c r="G149">
        <v>0.93</v>
      </c>
      <c r="H149">
        <v>-0.15</v>
      </c>
      <c r="I149">
        <v>2.42</v>
      </c>
      <c r="J149">
        <v>0.55000000000000004</v>
      </c>
      <c r="K149">
        <v>0.48</v>
      </c>
      <c r="L149">
        <v>1.02</v>
      </c>
      <c r="M149">
        <v>0.48340903600000001</v>
      </c>
      <c r="N149">
        <v>1.34</v>
      </c>
      <c r="O149">
        <v>0.08</v>
      </c>
      <c r="P149" t="s">
        <v>361</v>
      </c>
      <c r="Q149" t="s">
        <v>361</v>
      </c>
      <c r="R149" t="s">
        <v>361</v>
      </c>
      <c r="S149" t="s">
        <v>361</v>
      </c>
      <c r="T149" t="s">
        <v>361</v>
      </c>
      <c r="U149" t="s">
        <v>361</v>
      </c>
      <c r="V149">
        <v>1.5813786405503201</v>
      </c>
      <c r="W149">
        <f t="shared" si="11"/>
        <v>0.32000000000000028</v>
      </c>
      <c r="X149">
        <f t="shared" si="14"/>
        <v>1.52</v>
      </c>
      <c r="Y149">
        <v>2.1809290693140899</v>
      </c>
      <c r="Z149">
        <v>-0.20306695924229101</v>
      </c>
      <c r="AC149" s="1">
        <v>35246</v>
      </c>
      <c r="AD149">
        <f t="shared" si="15"/>
        <v>1.5813786405503201</v>
      </c>
      <c r="AF149" s="1">
        <f t="shared" si="12"/>
        <v>39172</v>
      </c>
      <c r="AG149">
        <f t="shared" si="16"/>
        <v>1.5813786405503201</v>
      </c>
      <c r="AS149" s="1">
        <f t="shared" si="13"/>
        <v>39172</v>
      </c>
      <c r="AT149" s="22"/>
      <c r="AU149" s="22"/>
    </row>
    <row r="150" spans="1:47">
      <c r="A150" s="1">
        <v>39263</v>
      </c>
      <c r="B150">
        <v>0.56000000000000005</v>
      </c>
      <c r="C150">
        <v>3.38</v>
      </c>
      <c r="D150">
        <v>0.14000000000000001</v>
      </c>
      <c r="E150">
        <v>0.45</v>
      </c>
      <c r="F150">
        <v>0.52</v>
      </c>
      <c r="G150">
        <v>0.99</v>
      </c>
      <c r="H150">
        <v>0.9</v>
      </c>
      <c r="I150">
        <v>-0.52</v>
      </c>
      <c r="J150">
        <v>0.5</v>
      </c>
      <c r="K150">
        <v>0.48</v>
      </c>
      <c r="L150">
        <v>1.1100000000000001</v>
      </c>
      <c r="M150">
        <v>-0.42190011599999999</v>
      </c>
      <c r="N150">
        <v>-0.32</v>
      </c>
      <c r="O150">
        <v>0.12</v>
      </c>
      <c r="P150" t="s">
        <v>361</v>
      </c>
      <c r="Q150" t="s">
        <v>361</v>
      </c>
      <c r="R150" t="s">
        <v>361</v>
      </c>
      <c r="S150" t="s">
        <v>361</v>
      </c>
      <c r="T150" t="s">
        <v>361</v>
      </c>
      <c r="U150" t="s">
        <v>361</v>
      </c>
      <c r="V150">
        <v>1.69741187312042</v>
      </c>
      <c r="W150">
        <f t="shared" si="11"/>
        <v>2.16</v>
      </c>
      <c r="X150">
        <f t="shared" si="14"/>
        <v>1.88</v>
      </c>
      <c r="Y150">
        <v>2.19809863931351</v>
      </c>
      <c r="Z150">
        <v>-0.290889355974985</v>
      </c>
      <c r="AC150" s="1">
        <v>35338</v>
      </c>
      <c r="AD150">
        <f t="shared" si="15"/>
        <v>1.69741187312042</v>
      </c>
      <c r="AF150" s="1">
        <f t="shared" si="12"/>
        <v>39263</v>
      </c>
      <c r="AG150">
        <f t="shared" si="16"/>
        <v>1.69741187312042</v>
      </c>
      <c r="AS150" s="1">
        <f t="shared" si="13"/>
        <v>39263</v>
      </c>
      <c r="AT150" s="22"/>
      <c r="AU150" s="22"/>
    </row>
    <row r="151" spans="1:47">
      <c r="A151" s="1">
        <v>39355</v>
      </c>
      <c r="B151">
        <v>0.17</v>
      </c>
      <c r="C151">
        <v>3.66</v>
      </c>
      <c r="D151">
        <v>0.15</v>
      </c>
      <c r="E151">
        <v>0.51</v>
      </c>
      <c r="F151">
        <v>0.44</v>
      </c>
      <c r="G151">
        <v>1.07</v>
      </c>
      <c r="H151">
        <v>0.16</v>
      </c>
      <c r="I151">
        <v>7.0000000000000007E-2</v>
      </c>
      <c r="J151">
        <v>0.86</v>
      </c>
      <c r="K151">
        <v>0.5</v>
      </c>
      <c r="L151">
        <v>1.1200000000000001</v>
      </c>
      <c r="M151">
        <v>-0.22095930799999999</v>
      </c>
      <c r="N151">
        <v>0.1</v>
      </c>
      <c r="O151">
        <v>0.16</v>
      </c>
      <c r="P151" t="s">
        <v>361</v>
      </c>
      <c r="Q151" t="s">
        <v>361</v>
      </c>
      <c r="R151" t="s">
        <v>361</v>
      </c>
      <c r="S151" t="s">
        <v>361</v>
      </c>
      <c r="T151" t="s">
        <v>361</v>
      </c>
      <c r="U151" t="s">
        <v>361</v>
      </c>
      <c r="V151">
        <v>2.0895810974651199</v>
      </c>
      <c r="W151">
        <f t="shared" si="11"/>
        <v>2.2400000000000002</v>
      </c>
      <c r="X151">
        <f t="shared" si="14"/>
        <v>2.5200000000000005</v>
      </c>
      <c r="Y151">
        <v>2.1469607821013499</v>
      </c>
      <c r="Z151">
        <v>-0.19307424456281799</v>
      </c>
      <c r="AC151" s="1">
        <v>35430</v>
      </c>
      <c r="AD151">
        <f t="shared" si="15"/>
        <v>2.0895810974651199</v>
      </c>
      <c r="AF151" s="1">
        <f t="shared" si="12"/>
        <v>39355</v>
      </c>
      <c r="AG151">
        <f t="shared" si="16"/>
        <v>2.0895810974651199</v>
      </c>
      <c r="AS151" s="1">
        <f t="shared" si="13"/>
        <v>39355</v>
      </c>
      <c r="AT151" s="22"/>
      <c r="AU151" s="22"/>
    </row>
    <row r="152" spans="1:47">
      <c r="A152" s="1">
        <v>39447</v>
      </c>
      <c r="B152">
        <v>0.35</v>
      </c>
      <c r="C152">
        <v>3.82</v>
      </c>
      <c r="D152">
        <v>0.33</v>
      </c>
      <c r="E152">
        <v>0.68</v>
      </c>
      <c r="F152">
        <v>0.71</v>
      </c>
      <c r="G152">
        <v>1.1000000000000001</v>
      </c>
      <c r="H152">
        <v>0.52</v>
      </c>
      <c r="I152">
        <v>1.62</v>
      </c>
      <c r="J152">
        <v>1.08</v>
      </c>
      <c r="K152">
        <v>0.48</v>
      </c>
      <c r="L152">
        <v>1.0900000000000001</v>
      </c>
      <c r="M152">
        <v>0.85981106399999996</v>
      </c>
      <c r="N152">
        <v>0.47</v>
      </c>
      <c r="O152">
        <v>0.23</v>
      </c>
      <c r="P152" t="s">
        <v>361</v>
      </c>
      <c r="Q152" t="s">
        <v>361</v>
      </c>
      <c r="R152" t="s">
        <v>361</v>
      </c>
      <c r="S152" t="s">
        <v>361</v>
      </c>
      <c r="T152" t="s">
        <v>361</v>
      </c>
      <c r="U152" t="s">
        <v>361</v>
      </c>
      <c r="V152">
        <v>2.3053506358084301</v>
      </c>
      <c r="W152">
        <f t="shared" si="11"/>
        <v>1.6800000000000002</v>
      </c>
      <c r="X152">
        <f t="shared" si="14"/>
        <v>1.5600000000000005</v>
      </c>
      <c r="Y152">
        <v>2.3526172028260302</v>
      </c>
      <c r="Z152">
        <v>-0.39497445269368497</v>
      </c>
      <c r="AC152" s="1">
        <v>35520</v>
      </c>
      <c r="AD152">
        <f t="shared" si="15"/>
        <v>2.3053506358084301</v>
      </c>
      <c r="AF152" s="1">
        <f t="shared" si="12"/>
        <v>39447</v>
      </c>
      <c r="AG152">
        <f t="shared" si="16"/>
        <v>2.3053506358084301</v>
      </c>
      <c r="AS152" s="1">
        <f t="shared" si="13"/>
        <v>39447</v>
      </c>
      <c r="AT152" s="22"/>
      <c r="AU152" s="22"/>
    </row>
    <row r="153" spans="1:47">
      <c r="A153" s="1">
        <v>39538</v>
      </c>
      <c r="B153">
        <v>0.49</v>
      </c>
      <c r="C153">
        <v>4.04</v>
      </c>
      <c r="D153">
        <v>0.64</v>
      </c>
      <c r="E153">
        <v>0.49</v>
      </c>
      <c r="F153">
        <v>0.76</v>
      </c>
      <c r="G153">
        <v>1.06</v>
      </c>
      <c r="H153">
        <v>0.4</v>
      </c>
      <c r="I153">
        <v>-0.1</v>
      </c>
      <c r="J153">
        <v>1.72</v>
      </c>
      <c r="K153">
        <v>0.5</v>
      </c>
      <c r="L153">
        <v>1.04</v>
      </c>
      <c r="M153">
        <v>1.1151158249999999</v>
      </c>
      <c r="N153">
        <v>-1.37</v>
      </c>
      <c r="O153">
        <v>0.25</v>
      </c>
      <c r="P153" t="s">
        <v>361</v>
      </c>
      <c r="Q153" t="s">
        <v>361</v>
      </c>
      <c r="R153" t="s">
        <v>361</v>
      </c>
      <c r="S153" t="s">
        <v>361</v>
      </c>
      <c r="T153" t="s">
        <v>361</v>
      </c>
      <c r="U153" t="s">
        <v>361</v>
      </c>
      <c r="V153">
        <v>2.4571854169576399</v>
      </c>
      <c r="W153">
        <f t="shared" si="11"/>
        <v>2.2800000000000002</v>
      </c>
      <c r="X153">
        <f t="shared" si="14"/>
        <v>1.2000000000000002</v>
      </c>
      <c r="Y153">
        <v>2.4656261467620402</v>
      </c>
      <c r="Z153">
        <v>-0.29071336054401098</v>
      </c>
      <c r="AC153" s="1">
        <v>35611</v>
      </c>
      <c r="AD153">
        <f t="shared" si="15"/>
        <v>2.4571854169576399</v>
      </c>
      <c r="AF153" s="1">
        <f t="shared" si="12"/>
        <v>39538</v>
      </c>
      <c r="AG153">
        <f t="shared" si="16"/>
        <v>2.4571854169576399</v>
      </c>
      <c r="AS153" s="1">
        <f t="shared" si="13"/>
        <v>39538</v>
      </c>
      <c r="AT153" s="22"/>
      <c r="AU153" s="22"/>
    </row>
    <row r="154" spans="1:47">
      <c r="A154" s="1">
        <v>39629</v>
      </c>
      <c r="B154">
        <v>-0.67</v>
      </c>
      <c r="C154">
        <v>3.63</v>
      </c>
      <c r="D154">
        <v>-0.16</v>
      </c>
      <c r="E154">
        <v>0.69</v>
      </c>
      <c r="F154">
        <v>0.53</v>
      </c>
      <c r="G154">
        <v>1.1000000000000001</v>
      </c>
      <c r="H154">
        <v>-0.37</v>
      </c>
      <c r="I154">
        <v>-0.65</v>
      </c>
      <c r="J154">
        <v>1.59</v>
      </c>
      <c r="K154">
        <v>0.48</v>
      </c>
      <c r="L154">
        <v>1.1299999999999999</v>
      </c>
      <c r="M154">
        <v>-2.0490506659999999</v>
      </c>
      <c r="N154">
        <v>1.06</v>
      </c>
      <c r="O154">
        <v>0.24</v>
      </c>
      <c r="P154" t="s">
        <v>361</v>
      </c>
      <c r="Q154" t="s">
        <v>361</v>
      </c>
      <c r="R154" t="s">
        <v>361</v>
      </c>
      <c r="S154" t="s">
        <v>361</v>
      </c>
      <c r="T154" t="s">
        <v>361</v>
      </c>
      <c r="U154" t="s">
        <v>361</v>
      </c>
      <c r="V154">
        <v>2.1615250067874401</v>
      </c>
      <c r="W154">
        <f t="shared" si="11"/>
        <v>1.6400000000000006</v>
      </c>
      <c r="X154">
        <f t="shared" si="14"/>
        <v>2.2800000000000002</v>
      </c>
      <c r="Y154">
        <v>2.0535391943848902</v>
      </c>
      <c r="Z154">
        <v>-0.48913319075193901</v>
      </c>
      <c r="AC154" s="1">
        <v>35703</v>
      </c>
      <c r="AD154">
        <f t="shared" si="15"/>
        <v>2.1615250067874401</v>
      </c>
      <c r="AF154" s="1">
        <f t="shared" si="12"/>
        <v>39629</v>
      </c>
      <c r="AG154">
        <f t="shared" si="16"/>
        <v>2.1615250067874401</v>
      </c>
      <c r="AS154" s="1">
        <f t="shared" si="13"/>
        <v>39629</v>
      </c>
      <c r="AT154" s="22"/>
      <c r="AU154" s="22"/>
    </row>
    <row r="155" spans="1:47">
      <c r="A155" s="1">
        <v>39721</v>
      </c>
      <c r="B155">
        <v>-0.61</v>
      </c>
      <c r="C155">
        <v>3.12</v>
      </c>
      <c r="D155">
        <v>0.73</v>
      </c>
      <c r="E155">
        <v>0.26</v>
      </c>
      <c r="F155">
        <v>0.48</v>
      </c>
      <c r="G155">
        <v>1.1399999999999999</v>
      </c>
      <c r="H155">
        <v>-0.2</v>
      </c>
      <c r="I155">
        <v>-2</v>
      </c>
      <c r="J155">
        <v>2.2200000000000002</v>
      </c>
      <c r="K155">
        <v>0.5</v>
      </c>
      <c r="L155">
        <v>1.1499999999999999</v>
      </c>
      <c r="M155">
        <v>-2.7101272719999998</v>
      </c>
      <c r="N155">
        <v>-1.02</v>
      </c>
      <c r="O155">
        <v>0.24</v>
      </c>
      <c r="P155" t="s">
        <v>361</v>
      </c>
      <c r="Q155" t="s">
        <v>361</v>
      </c>
      <c r="R155" t="s">
        <v>361</v>
      </c>
      <c r="S155" t="s">
        <v>361</v>
      </c>
      <c r="T155" t="s">
        <v>361</v>
      </c>
      <c r="U155" t="s">
        <v>361</v>
      </c>
      <c r="V155">
        <v>2.5592999806101799</v>
      </c>
      <c r="W155">
        <f t="shared" si="11"/>
        <v>3.5199999999999996</v>
      </c>
      <c r="X155">
        <f t="shared" si="14"/>
        <v>2.6399999999999997</v>
      </c>
      <c r="Y155">
        <v>1.9233333313768</v>
      </c>
      <c r="Z155">
        <v>-0.25794169194858602</v>
      </c>
      <c r="AC155" s="1">
        <v>35795</v>
      </c>
      <c r="AD155">
        <f t="shared" si="15"/>
        <v>2.5592999806101799</v>
      </c>
      <c r="AF155" s="1">
        <f t="shared" si="12"/>
        <v>39721</v>
      </c>
      <c r="AG155">
        <f t="shared" si="16"/>
        <v>2.5592999806101799</v>
      </c>
      <c r="AS155" s="1">
        <f t="shared" si="13"/>
        <v>39721</v>
      </c>
      <c r="AT155" s="22"/>
      <c r="AU155" s="22"/>
    </row>
    <row r="156" spans="1:47">
      <c r="A156" s="1">
        <v>39813</v>
      </c>
      <c r="B156">
        <v>-1.82</v>
      </c>
      <c r="C156">
        <v>2.5299999999999998</v>
      </c>
      <c r="D156">
        <v>-0.03</v>
      </c>
      <c r="E156">
        <v>0.28999999999999998</v>
      </c>
      <c r="F156">
        <v>0.42</v>
      </c>
      <c r="G156">
        <v>0.97</v>
      </c>
      <c r="H156">
        <v>-1.56</v>
      </c>
      <c r="I156">
        <v>-4.21</v>
      </c>
      <c r="J156">
        <v>5.01</v>
      </c>
      <c r="K156">
        <v>0.5</v>
      </c>
      <c r="L156">
        <v>1.04</v>
      </c>
      <c r="M156">
        <v>-5.9653393919999997</v>
      </c>
      <c r="N156">
        <v>-2.69</v>
      </c>
      <c r="O156">
        <v>0.45</v>
      </c>
      <c r="P156" t="s">
        <v>361</v>
      </c>
      <c r="Q156" t="s">
        <v>361</v>
      </c>
      <c r="R156" t="s">
        <v>361</v>
      </c>
      <c r="S156" t="s">
        <v>361</v>
      </c>
      <c r="T156" t="s">
        <v>361</v>
      </c>
      <c r="U156" t="s">
        <v>361</v>
      </c>
      <c r="V156">
        <v>2.7307855716959799</v>
      </c>
      <c r="W156">
        <f t="shared" si="11"/>
        <v>2.7199999999999998</v>
      </c>
      <c r="X156">
        <f t="shared" si="14"/>
        <v>2.2000000000000002</v>
      </c>
      <c r="Y156">
        <v>1.3712864825943401</v>
      </c>
      <c r="Z156">
        <v>-4.3881012575330801E-3</v>
      </c>
      <c r="AC156" s="1">
        <v>35885</v>
      </c>
      <c r="AD156">
        <f t="shared" si="15"/>
        <v>2.7307855716959799</v>
      </c>
      <c r="AF156" s="1">
        <f t="shared" si="12"/>
        <v>39813</v>
      </c>
      <c r="AG156">
        <f t="shared" si="16"/>
        <v>2.7307855716959799</v>
      </c>
      <c r="AS156" s="1">
        <f t="shared" si="13"/>
        <v>39813</v>
      </c>
      <c r="AT156" s="22"/>
      <c r="AU156" s="22"/>
    </row>
    <row r="157" spans="1:47">
      <c r="A157" s="1">
        <v>39903</v>
      </c>
      <c r="B157">
        <v>-3.2</v>
      </c>
      <c r="C157">
        <v>0.59</v>
      </c>
      <c r="D157">
        <v>-0.44</v>
      </c>
      <c r="E157">
        <v>0.37</v>
      </c>
      <c r="F157">
        <v>0.25</v>
      </c>
      <c r="G157">
        <v>0.42</v>
      </c>
      <c r="H157">
        <v>-1.69</v>
      </c>
      <c r="I157">
        <v>-6.47</v>
      </c>
      <c r="J157">
        <v>5.03</v>
      </c>
      <c r="K157">
        <v>0.48</v>
      </c>
      <c r="L157">
        <v>1.04</v>
      </c>
      <c r="M157">
        <v>-4.5364651829999998</v>
      </c>
      <c r="N157">
        <v>-2.0699999999999998</v>
      </c>
      <c r="O157">
        <v>0.39</v>
      </c>
      <c r="P157">
        <v>0.263333333</v>
      </c>
      <c r="Q157">
        <v>0.25083333299999999</v>
      </c>
      <c r="R157">
        <v>0.25404906100000002</v>
      </c>
      <c r="S157">
        <v>0.26166666700000002</v>
      </c>
      <c r="T157">
        <v>0.27363869899999999</v>
      </c>
      <c r="U157">
        <v>0.29295662099999997</v>
      </c>
      <c r="V157">
        <v>1.9181839720795999</v>
      </c>
      <c r="W157">
        <f t="shared" si="11"/>
        <v>0.19999999999999996</v>
      </c>
      <c r="X157">
        <f t="shared" si="14"/>
        <v>0.67999999999999994</v>
      </c>
      <c r="Y157">
        <v>0.65804159450140598</v>
      </c>
      <c r="Z157">
        <v>-0.38481293550982998</v>
      </c>
      <c r="AC157" s="1">
        <v>35976</v>
      </c>
      <c r="AD157">
        <f t="shared" si="15"/>
        <v>1.9181839720795999</v>
      </c>
      <c r="AF157" s="1">
        <f t="shared" si="12"/>
        <v>39903</v>
      </c>
      <c r="AG157">
        <f t="shared" si="16"/>
        <v>1.9181839720795999</v>
      </c>
      <c r="AS157" s="1">
        <f t="shared" si="13"/>
        <v>39903</v>
      </c>
      <c r="AT157" s="22"/>
      <c r="AU157" s="22"/>
    </row>
    <row r="158" spans="1:47">
      <c r="A158" s="1">
        <v>39994</v>
      </c>
      <c r="B158">
        <v>-0.14000000000000001</v>
      </c>
      <c r="C158">
        <v>-0.4</v>
      </c>
      <c r="D158">
        <v>0.43</v>
      </c>
      <c r="E158">
        <v>0.04</v>
      </c>
      <c r="F158">
        <v>0.3</v>
      </c>
      <c r="G158">
        <v>0.23</v>
      </c>
      <c r="H158">
        <v>-7.0000000000000007E-2</v>
      </c>
      <c r="I158">
        <v>-3.05</v>
      </c>
      <c r="J158">
        <v>4.24</v>
      </c>
      <c r="K158">
        <v>0.48</v>
      </c>
      <c r="L158">
        <v>1.05</v>
      </c>
      <c r="M158">
        <v>8.8832750919999999</v>
      </c>
      <c r="N158">
        <v>-0.03</v>
      </c>
      <c r="O158">
        <v>0.31</v>
      </c>
      <c r="P158">
        <v>0.18666666700000001</v>
      </c>
      <c r="Q158">
        <v>0.1875</v>
      </c>
      <c r="R158">
        <v>0.19718904500000001</v>
      </c>
      <c r="S158">
        <v>0.215</v>
      </c>
      <c r="T158">
        <v>0.23513582999999999</v>
      </c>
      <c r="U158">
        <v>0.26021333000000002</v>
      </c>
      <c r="V158">
        <v>-5.6538811248928199E-2</v>
      </c>
      <c r="W158">
        <f t="shared" si="11"/>
        <v>0.76</v>
      </c>
      <c r="X158">
        <f t="shared" si="14"/>
        <v>-0.27999999999999992</v>
      </c>
      <c r="Y158">
        <v>0.72602798721085104</v>
      </c>
      <c r="Z158">
        <v>-0.38142540970894601</v>
      </c>
      <c r="AC158" s="1">
        <v>36068</v>
      </c>
      <c r="AD158">
        <f t="shared" si="15"/>
        <v>-5.6538811248928199E-2</v>
      </c>
      <c r="AF158" s="1">
        <f t="shared" si="12"/>
        <v>39994</v>
      </c>
      <c r="AG158">
        <f t="shared" si="16"/>
        <v>-5.6538811248928199E-2</v>
      </c>
      <c r="AS158" s="1">
        <f t="shared" si="13"/>
        <v>39994</v>
      </c>
      <c r="AT158" s="22"/>
      <c r="AU158" s="22"/>
    </row>
    <row r="159" spans="1:47">
      <c r="A159" s="1">
        <v>40086</v>
      </c>
      <c r="B159">
        <v>0.38</v>
      </c>
      <c r="C159">
        <v>-0.8</v>
      </c>
      <c r="D159">
        <v>0.62</v>
      </c>
      <c r="E159">
        <v>0.08</v>
      </c>
      <c r="F159">
        <v>0.2</v>
      </c>
      <c r="G159">
        <v>0.13</v>
      </c>
      <c r="H159">
        <v>0.1</v>
      </c>
      <c r="I159">
        <v>-0.19</v>
      </c>
      <c r="J159">
        <v>2.85</v>
      </c>
      <c r="K159">
        <v>0.5</v>
      </c>
      <c r="L159">
        <v>0.99</v>
      </c>
      <c r="M159">
        <v>1.5513996590000001</v>
      </c>
      <c r="N159">
        <v>1.08</v>
      </c>
      <c r="O159">
        <v>0.14000000000000001</v>
      </c>
      <c r="P159">
        <v>0.1075</v>
      </c>
      <c r="Q159">
        <v>0.12166666700000001</v>
      </c>
      <c r="R159">
        <v>0.14445907699999999</v>
      </c>
      <c r="S159">
        <v>0.17333333300000001</v>
      </c>
      <c r="T159">
        <v>0.205019268</v>
      </c>
      <c r="U159">
        <v>0.24038749700000001</v>
      </c>
      <c r="V159">
        <v>-0.67538812775356805</v>
      </c>
      <c r="W159">
        <f t="shared" si="11"/>
        <v>0.2</v>
      </c>
      <c r="X159">
        <f t="shared" si="14"/>
        <v>-0.28000000000000003</v>
      </c>
      <c r="Y159">
        <v>0.80700020269638295</v>
      </c>
      <c r="Z159">
        <v>-0.419000728226814</v>
      </c>
      <c r="AC159" s="1">
        <v>36160</v>
      </c>
      <c r="AD159">
        <f t="shared" si="15"/>
        <v>-0.67538812775356805</v>
      </c>
      <c r="AF159" s="1">
        <f t="shared" si="12"/>
        <v>40086</v>
      </c>
      <c r="AG159">
        <f t="shared" si="16"/>
        <v>-0.67538812775356805</v>
      </c>
      <c r="AS159" s="1">
        <f t="shared" si="13"/>
        <v>40086</v>
      </c>
      <c r="AT159" s="22"/>
      <c r="AU159" s="22"/>
    </row>
    <row r="160" spans="1:47">
      <c r="A160" s="1">
        <v>40178</v>
      </c>
      <c r="B160">
        <v>0.4</v>
      </c>
      <c r="C160">
        <v>-1.1200000000000001</v>
      </c>
      <c r="D160">
        <v>0.4</v>
      </c>
      <c r="E160">
        <v>0.21</v>
      </c>
      <c r="F160">
        <v>0.22</v>
      </c>
      <c r="G160">
        <v>0.11</v>
      </c>
      <c r="H160">
        <v>0.34</v>
      </c>
      <c r="I160">
        <v>-0.73</v>
      </c>
      <c r="J160">
        <v>2.06</v>
      </c>
      <c r="K160">
        <v>0.48</v>
      </c>
      <c r="L160">
        <v>0.96</v>
      </c>
      <c r="M160">
        <v>-0.232003233</v>
      </c>
      <c r="N160">
        <v>0.28000000000000003</v>
      </c>
      <c r="O160">
        <v>0.11</v>
      </c>
      <c r="P160">
        <v>0.10666666700000001</v>
      </c>
      <c r="Q160">
        <v>0.123333333</v>
      </c>
      <c r="R160">
        <v>0.151812793</v>
      </c>
      <c r="S160">
        <v>0.18583333299999999</v>
      </c>
      <c r="T160">
        <v>0.21806868500000001</v>
      </c>
      <c r="U160">
        <v>0.25087586899999997</v>
      </c>
      <c r="V160">
        <v>-1.0948137593576699</v>
      </c>
      <c r="W160">
        <f t="shared" si="11"/>
        <v>-0.39999999999999997</v>
      </c>
      <c r="X160">
        <f t="shared" si="14"/>
        <v>-0.44</v>
      </c>
      <c r="Y160">
        <v>0.88014083206228899</v>
      </c>
      <c r="Z160">
        <v>-0.63373039231634798</v>
      </c>
      <c r="AC160" s="1">
        <v>36250</v>
      </c>
      <c r="AD160">
        <f t="shared" si="15"/>
        <v>-1.0948137593576699</v>
      </c>
      <c r="AF160" s="1">
        <f t="shared" si="12"/>
        <v>40178</v>
      </c>
      <c r="AG160">
        <f t="shared" si="16"/>
        <v>-1.0948137593576699</v>
      </c>
      <c r="AS160" s="1">
        <f t="shared" si="13"/>
        <v>40178</v>
      </c>
      <c r="AT160" s="22"/>
      <c r="AU160" s="22"/>
    </row>
    <row r="161" spans="1:47">
      <c r="A161" s="1">
        <v>40268</v>
      </c>
      <c r="B161">
        <v>0.81</v>
      </c>
      <c r="C161">
        <v>-0.79</v>
      </c>
      <c r="D161">
        <v>0.25</v>
      </c>
      <c r="E161">
        <v>0.11</v>
      </c>
      <c r="F161">
        <v>0.21</v>
      </c>
      <c r="G161">
        <v>0.11</v>
      </c>
      <c r="H161">
        <v>0.9</v>
      </c>
      <c r="I161">
        <v>-0.37</v>
      </c>
      <c r="J161">
        <v>1.74</v>
      </c>
      <c r="K161">
        <v>0.48</v>
      </c>
      <c r="L161">
        <v>1.02</v>
      </c>
      <c r="M161">
        <v>1.95225589</v>
      </c>
      <c r="N161">
        <v>0.44</v>
      </c>
      <c r="O161">
        <v>0.04</v>
      </c>
      <c r="P161">
        <v>9.0833333000000002E-2</v>
      </c>
      <c r="Q161">
        <v>0.109166667</v>
      </c>
      <c r="R161">
        <v>0.134754402</v>
      </c>
      <c r="S161">
        <v>0.163333333</v>
      </c>
      <c r="T161">
        <v>0.190164949</v>
      </c>
      <c r="U161">
        <v>0.21690588099999999</v>
      </c>
      <c r="V161">
        <v>-1.0362078428030801</v>
      </c>
      <c r="W161">
        <f t="shared" si="11"/>
        <v>0</v>
      </c>
      <c r="X161">
        <f t="shared" si="14"/>
        <v>-0.39999999999999997</v>
      </c>
      <c r="Y161">
        <v>0.94110271071035501</v>
      </c>
      <c r="Z161">
        <v>-0.62751994631533803</v>
      </c>
      <c r="AC161" s="1">
        <v>36341</v>
      </c>
      <c r="AD161">
        <f t="shared" si="15"/>
        <v>-1.0362078428030801</v>
      </c>
      <c r="AF161" s="1">
        <f t="shared" si="12"/>
        <v>40268</v>
      </c>
      <c r="AG161">
        <f t="shared" si="16"/>
        <v>-1.0362078428030801</v>
      </c>
      <c r="AS161" s="1">
        <f t="shared" si="13"/>
        <v>40268</v>
      </c>
      <c r="AT161" s="22"/>
      <c r="AU161" s="22"/>
    </row>
    <row r="162" spans="1:47">
      <c r="A162" s="1">
        <v>40359</v>
      </c>
      <c r="B162">
        <v>0.82</v>
      </c>
      <c r="C162">
        <v>-0.65</v>
      </c>
      <c r="D162">
        <v>0.52</v>
      </c>
      <c r="E162">
        <v>0.25</v>
      </c>
      <c r="F162">
        <v>0.24</v>
      </c>
      <c r="G162">
        <v>0.11</v>
      </c>
      <c r="H162">
        <v>0.49</v>
      </c>
      <c r="I162">
        <v>2.99</v>
      </c>
      <c r="J162">
        <v>1.79</v>
      </c>
      <c r="K162">
        <v>0.48</v>
      </c>
      <c r="L162">
        <v>0.96</v>
      </c>
      <c r="M162">
        <v>-0.83846040099999997</v>
      </c>
      <c r="N162">
        <v>0.89</v>
      </c>
      <c r="O162">
        <v>0.04</v>
      </c>
      <c r="P162">
        <v>0.101666667</v>
      </c>
      <c r="Q162">
        <v>0.118333333</v>
      </c>
      <c r="R162">
        <v>0.13149809700000001</v>
      </c>
      <c r="S162">
        <v>0.144166667</v>
      </c>
      <c r="T162">
        <v>0.15810031599999999</v>
      </c>
      <c r="U162">
        <v>0.17257065099999999</v>
      </c>
      <c r="V162">
        <v>-1.0070635985960501</v>
      </c>
      <c r="W162">
        <f t="shared" si="11"/>
        <v>-0.56000000000000005</v>
      </c>
      <c r="X162">
        <f t="shared" si="14"/>
        <v>-0.52</v>
      </c>
      <c r="Y162">
        <v>1.0690729635256999</v>
      </c>
      <c r="Z162">
        <v>-0.62157900435186197</v>
      </c>
      <c r="AC162" s="1">
        <v>36433</v>
      </c>
      <c r="AD162">
        <f t="shared" si="15"/>
        <v>-1.0070635985960501</v>
      </c>
      <c r="AF162" s="1">
        <f t="shared" si="12"/>
        <v>40359</v>
      </c>
      <c r="AG162">
        <f t="shared" si="16"/>
        <v>-1.0070635985960501</v>
      </c>
      <c r="AS162" s="1">
        <f t="shared" si="13"/>
        <v>40359</v>
      </c>
      <c r="AT162" s="22"/>
      <c r="AU162" s="22"/>
    </row>
    <row r="163" spans="1:47">
      <c r="A163" s="1">
        <v>40451</v>
      </c>
      <c r="B163">
        <v>0.37</v>
      </c>
      <c r="C163">
        <v>-0.74</v>
      </c>
      <c r="D163">
        <v>0.02</v>
      </c>
      <c r="E163">
        <v>0.34</v>
      </c>
      <c r="F163">
        <v>0.33</v>
      </c>
      <c r="G163">
        <v>0.15</v>
      </c>
      <c r="H163">
        <v>0.32</v>
      </c>
      <c r="I163">
        <v>-0.9</v>
      </c>
      <c r="J163">
        <v>1.67</v>
      </c>
      <c r="K163">
        <v>0.5</v>
      </c>
      <c r="L163">
        <v>0.88</v>
      </c>
      <c r="M163">
        <v>-2.8822610150000001</v>
      </c>
      <c r="N163">
        <v>0.35</v>
      </c>
      <c r="O163">
        <v>0.05</v>
      </c>
      <c r="P163">
        <v>0.133333333</v>
      </c>
      <c r="Q163">
        <v>0.14749999999999999</v>
      </c>
      <c r="R163">
        <v>0.16044939799999999</v>
      </c>
      <c r="S163">
        <v>0.17249999999999999</v>
      </c>
      <c r="T163">
        <v>0.18376842099999999</v>
      </c>
      <c r="U163">
        <v>0.19455341200000001</v>
      </c>
      <c r="V163">
        <v>-1.0674990192690501</v>
      </c>
      <c r="W163">
        <f t="shared" si="11"/>
        <v>-0.76000000000000012</v>
      </c>
      <c r="X163">
        <f t="shared" si="14"/>
        <v>-0.72000000000000008</v>
      </c>
      <c r="Y163">
        <v>1.1481379227252899</v>
      </c>
      <c r="Z163">
        <v>-0.76714917119433501</v>
      </c>
      <c r="AC163" s="1">
        <v>36525</v>
      </c>
      <c r="AD163">
        <f t="shared" si="15"/>
        <v>-1.0674990192690501</v>
      </c>
      <c r="AF163" s="1">
        <f t="shared" si="12"/>
        <v>40451</v>
      </c>
      <c r="AG163">
        <f t="shared" si="16"/>
        <v>-1.0674990192690501</v>
      </c>
      <c r="AS163" s="1">
        <f t="shared" si="13"/>
        <v>40451</v>
      </c>
      <c r="AT163" s="22"/>
      <c r="AU163" s="22"/>
    </row>
    <row r="164" spans="1:47">
      <c r="A164" s="1">
        <v>40543</v>
      </c>
      <c r="B164">
        <v>0.56999999999999995</v>
      </c>
      <c r="C164">
        <v>-0.74</v>
      </c>
      <c r="D164">
        <v>0.27</v>
      </c>
      <c r="E164">
        <v>0.15</v>
      </c>
      <c r="F164">
        <v>0.35</v>
      </c>
      <c r="G164">
        <v>0.2</v>
      </c>
      <c r="H164">
        <v>0.76</v>
      </c>
      <c r="I164">
        <v>0.33</v>
      </c>
      <c r="J164">
        <v>1.44</v>
      </c>
      <c r="K164">
        <v>0.48</v>
      </c>
      <c r="L164">
        <v>0.93</v>
      </c>
      <c r="M164">
        <v>1.221472584</v>
      </c>
      <c r="N164">
        <v>0.88</v>
      </c>
      <c r="O164">
        <v>0.06</v>
      </c>
      <c r="P164">
        <v>0.179166667</v>
      </c>
      <c r="Q164">
        <v>0.19500000000000001</v>
      </c>
      <c r="R164">
        <v>0.20780619</v>
      </c>
      <c r="S164">
        <v>0.22</v>
      </c>
      <c r="T164">
        <v>0.23305564200000001</v>
      </c>
      <c r="U164">
        <v>0.24641983000000001</v>
      </c>
      <c r="V164">
        <v>-1.1652472468883599</v>
      </c>
      <c r="W164">
        <f t="shared" si="11"/>
        <v>0.20000000000000007</v>
      </c>
      <c r="X164">
        <f t="shared" si="14"/>
        <v>-0.59999999999999987</v>
      </c>
      <c r="Y164">
        <v>1.12968026119092</v>
      </c>
      <c r="Z164">
        <v>-0.83258483492314905</v>
      </c>
      <c r="AC164" s="1">
        <v>36616</v>
      </c>
      <c r="AD164">
        <f t="shared" si="15"/>
        <v>-1.1652472468883599</v>
      </c>
      <c r="AF164" s="1">
        <f t="shared" si="12"/>
        <v>40543</v>
      </c>
      <c r="AG164">
        <f t="shared" si="16"/>
        <v>-1.1652472468883599</v>
      </c>
      <c r="AS164" s="1">
        <f t="shared" si="13"/>
        <v>40543</v>
      </c>
      <c r="AT164" s="22"/>
      <c r="AU164" s="22"/>
    </row>
    <row r="165" spans="1:47">
      <c r="A165" s="1">
        <v>40633</v>
      </c>
      <c r="B165">
        <v>0.99</v>
      </c>
      <c r="C165">
        <v>-0.11</v>
      </c>
      <c r="D165">
        <v>0.45</v>
      </c>
      <c r="E165">
        <v>0.39</v>
      </c>
      <c r="F165">
        <v>0.45</v>
      </c>
      <c r="G165">
        <v>0.22</v>
      </c>
      <c r="H165">
        <v>0.28000000000000003</v>
      </c>
      <c r="I165">
        <v>1.84</v>
      </c>
      <c r="J165">
        <v>1.3</v>
      </c>
      <c r="K165">
        <v>0.5</v>
      </c>
      <c r="L165">
        <v>1.08</v>
      </c>
      <c r="M165">
        <v>0.53895562900000005</v>
      </c>
      <c r="N165">
        <v>0.71</v>
      </c>
      <c r="O165">
        <v>0.05</v>
      </c>
      <c r="P165">
        <v>0.20583333300000001</v>
      </c>
      <c r="Q165">
        <v>0.23583333300000001</v>
      </c>
      <c r="R165">
        <v>0.26485045899999998</v>
      </c>
      <c r="S165">
        <v>0.29249999999999998</v>
      </c>
      <c r="T165">
        <v>0.31848660099999998</v>
      </c>
      <c r="U165">
        <v>0.343562164</v>
      </c>
      <c r="V165">
        <v>-0.74399331142353897</v>
      </c>
      <c r="W165">
        <f t="shared" si="11"/>
        <v>-0.68</v>
      </c>
      <c r="X165">
        <f t="shared" si="14"/>
        <v>-0.92</v>
      </c>
      <c r="Y165">
        <v>1.3066658677546401</v>
      </c>
      <c r="Z165">
        <v>-0.62501333552443805</v>
      </c>
      <c r="AC165" s="1">
        <v>36707</v>
      </c>
      <c r="AD165">
        <f t="shared" si="15"/>
        <v>-0.74399331142353897</v>
      </c>
      <c r="AF165" s="1">
        <f t="shared" si="12"/>
        <v>40633</v>
      </c>
      <c r="AG165">
        <f t="shared" si="16"/>
        <v>-0.74399331142353897</v>
      </c>
      <c r="AS165" s="1">
        <f t="shared" si="13"/>
        <v>40633</v>
      </c>
      <c r="AT165" s="22"/>
      <c r="AU165" s="22"/>
    </row>
    <row r="166" spans="1:47">
      <c r="A166" s="1">
        <v>40724</v>
      </c>
      <c r="B166">
        <v>-0.05</v>
      </c>
      <c r="C166">
        <v>-0.49</v>
      </c>
      <c r="D166">
        <v>0.3</v>
      </c>
      <c r="E166">
        <v>0.21</v>
      </c>
      <c r="F166">
        <v>0.47</v>
      </c>
      <c r="G166">
        <v>0.31</v>
      </c>
      <c r="H166">
        <v>0.15</v>
      </c>
      <c r="I166">
        <v>0.05</v>
      </c>
      <c r="J166">
        <v>1.28</v>
      </c>
      <c r="K166">
        <v>0.5</v>
      </c>
      <c r="L166">
        <v>1.1200000000000001</v>
      </c>
      <c r="M166">
        <v>-1.1722820810000001</v>
      </c>
      <c r="N166">
        <v>0.14000000000000001</v>
      </c>
      <c r="O166">
        <v>-0.01</v>
      </c>
      <c r="P166">
        <v>0.29583333299999998</v>
      </c>
      <c r="Q166">
        <v>0.32916666700000002</v>
      </c>
      <c r="R166">
        <v>0.35681095299999999</v>
      </c>
      <c r="S166">
        <v>0.380833333</v>
      </c>
      <c r="T166">
        <v>0.40249785700000001</v>
      </c>
      <c r="U166">
        <v>0.42268327999999999</v>
      </c>
      <c r="V166">
        <v>-0.857720076032368</v>
      </c>
      <c r="W166">
        <f t="shared" si="11"/>
        <v>0.4</v>
      </c>
      <c r="X166">
        <f t="shared" si="14"/>
        <v>-0.6399999999999999</v>
      </c>
      <c r="Y166">
        <v>1.2994991253289301</v>
      </c>
      <c r="Z166">
        <v>-0.53590421263188204</v>
      </c>
      <c r="AC166" s="1">
        <v>36799</v>
      </c>
      <c r="AD166">
        <f t="shared" si="15"/>
        <v>-0.857720076032368</v>
      </c>
      <c r="AF166" s="1">
        <f t="shared" si="12"/>
        <v>40724</v>
      </c>
      <c r="AG166">
        <f t="shared" si="16"/>
        <v>-0.857720076032368</v>
      </c>
      <c r="AS166" s="1">
        <f t="shared" si="13"/>
        <v>40724</v>
      </c>
      <c r="AT166" s="22"/>
      <c r="AU166" s="22"/>
    </row>
    <row r="167" spans="1:47">
      <c r="A167" s="1">
        <v>40816</v>
      </c>
      <c r="B167">
        <v>-0.04</v>
      </c>
      <c r="C167">
        <v>-0.7</v>
      </c>
      <c r="D167">
        <v>-0.06</v>
      </c>
      <c r="E167">
        <v>0.32</v>
      </c>
      <c r="F167">
        <v>0.48</v>
      </c>
      <c r="G167">
        <v>0.35</v>
      </c>
      <c r="H167">
        <v>-0.17</v>
      </c>
      <c r="I167">
        <v>-0.91</v>
      </c>
      <c r="J167">
        <v>1.92</v>
      </c>
      <c r="K167">
        <v>0.5</v>
      </c>
      <c r="L167">
        <v>1.07</v>
      </c>
      <c r="M167">
        <v>-0.27935921699999999</v>
      </c>
      <c r="N167">
        <v>-0.49</v>
      </c>
      <c r="O167">
        <v>-0.08</v>
      </c>
      <c r="P167">
        <v>0.24916666700000001</v>
      </c>
      <c r="Q167">
        <v>0.245</v>
      </c>
      <c r="R167">
        <v>0.24360584299999999</v>
      </c>
      <c r="S167">
        <v>0.244166667</v>
      </c>
      <c r="T167">
        <v>0.247075239</v>
      </c>
      <c r="U167">
        <v>0.25091873100000001</v>
      </c>
      <c r="V167">
        <v>-0.43827430292901098</v>
      </c>
      <c r="W167">
        <f t="shared" si="11"/>
        <v>0.11999999999999988</v>
      </c>
      <c r="X167">
        <f t="shared" si="14"/>
        <v>-0.52</v>
      </c>
      <c r="Y167">
        <v>1.03817999163893</v>
      </c>
      <c r="Z167">
        <v>-0.57237115190295795</v>
      </c>
      <c r="AC167" s="1">
        <v>36891</v>
      </c>
      <c r="AD167">
        <f t="shared" si="15"/>
        <v>-0.43827430292901098</v>
      </c>
      <c r="AF167" s="1">
        <f t="shared" si="12"/>
        <v>40816</v>
      </c>
      <c r="AG167">
        <f t="shared" si="16"/>
        <v>-0.43827430292901098</v>
      </c>
      <c r="AS167" s="1">
        <f t="shared" si="13"/>
        <v>40816</v>
      </c>
      <c r="AT167" s="22"/>
      <c r="AU167" s="22"/>
    </row>
    <row r="168" spans="1:47">
      <c r="A168" s="1">
        <v>40908</v>
      </c>
      <c r="B168">
        <v>-0.37</v>
      </c>
      <c r="C168">
        <v>-1.1100000000000001</v>
      </c>
      <c r="D168">
        <v>0.25</v>
      </c>
      <c r="E168">
        <v>0.23</v>
      </c>
      <c r="F168">
        <v>0.49</v>
      </c>
      <c r="G168">
        <v>0.31</v>
      </c>
      <c r="H168">
        <v>-0.18</v>
      </c>
      <c r="I168">
        <v>-0.53</v>
      </c>
      <c r="J168">
        <v>2.3199999999999998</v>
      </c>
      <c r="K168">
        <v>0.5</v>
      </c>
      <c r="L168">
        <v>1.05</v>
      </c>
      <c r="M168">
        <v>-1.4867222870000001</v>
      </c>
      <c r="N168">
        <v>-0.31</v>
      </c>
      <c r="O168">
        <v>-0.06</v>
      </c>
      <c r="P168">
        <v>0.15416666700000001</v>
      </c>
      <c r="Q168">
        <v>0.140833333</v>
      </c>
      <c r="R168">
        <v>0.13779244900000001</v>
      </c>
      <c r="S168">
        <v>0.13666666699999999</v>
      </c>
      <c r="T168">
        <v>0.13809895799999999</v>
      </c>
      <c r="U168">
        <v>0.14229166700000001</v>
      </c>
      <c r="V168">
        <v>-0.34157532307667599</v>
      </c>
      <c r="W168">
        <f t="shared" si="11"/>
        <v>0.31999999999999995</v>
      </c>
      <c r="X168">
        <f t="shared" si="14"/>
        <v>-0.72</v>
      </c>
      <c r="Y168">
        <v>1.11063783806102</v>
      </c>
      <c r="Z168">
        <v>-0.59858879172479296</v>
      </c>
      <c r="AC168" s="1">
        <v>36981</v>
      </c>
      <c r="AD168">
        <f t="shared" si="15"/>
        <v>-0.34157532307667599</v>
      </c>
      <c r="AF168" s="1">
        <f t="shared" si="12"/>
        <v>40908</v>
      </c>
      <c r="AG168">
        <f t="shared" si="16"/>
        <v>-0.34157532307667599</v>
      </c>
      <c r="AS168" s="1">
        <f t="shared" si="13"/>
        <v>40908</v>
      </c>
      <c r="AT168" s="22"/>
      <c r="AU168" s="22"/>
    </row>
    <row r="169" spans="1:47">
      <c r="A169" s="1">
        <v>40999</v>
      </c>
      <c r="B169">
        <v>-0.35</v>
      </c>
      <c r="C169">
        <v>-1.51</v>
      </c>
      <c r="D169">
        <v>0.03</v>
      </c>
      <c r="E169">
        <v>0.42</v>
      </c>
      <c r="F169">
        <v>0.47</v>
      </c>
      <c r="G169">
        <v>0.16</v>
      </c>
      <c r="H169">
        <v>-0.06</v>
      </c>
      <c r="I169">
        <v>-0.34</v>
      </c>
      <c r="J169">
        <v>2.0699999999999998</v>
      </c>
      <c r="K169">
        <v>0.5</v>
      </c>
      <c r="L169">
        <v>0.91</v>
      </c>
      <c r="M169">
        <v>3.0732218179999999</v>
      </c>
      <c r="N169">
        <v>0.24</v>
      </c>
      <c r="O169">
        <v>-0.04</v>
      </c>
      <c r="P169">
        <v>8.8333333E-2</v>
      </c>
      <c r="Q169">
        <v>8.5833332999999998E-2</v>
      </c>
      <c r="R169">
        <v>8.6354851999999996E-2</v>
      </c>
      <c r="S169">
        <v>8.7499999999999994E-2</v>
      </c>
      <c r="T169">
        <v>8.9738041000000004E-2</v>
      </c>
      <c r="U169">
        <v>9.3748629E-2</v>
      </c>
      <c r="V169">
        <v>-0.51165523045511196</v>
      </c>
      <c r="W169">
        <f t="shared" si="11"/>
        <v>-1.04</v>
      </c>
      <c r="X169">
        <f t="shared" si="14"/>
        <v>-1.2399999999999998</v>
      </c>
      <c r="Y169">
        <v>0.911333366437446</v>
      </c>
      <c r="Z169">
        <v>-0.79501722266208297</v>
      </c>
      <c r="AC169" s="1">
        <v>37072</v>
      </c>
      <c r="AD169">
        <f t="shared" si="15"/>
        <v>-0.51165523045511196</v>
      </c>
      <c r="AF169" s="1">
        <f t="shared" si="12"/>
        <v>40999</v>
      </c>
      <c r="AG169">
        <f t="shared" si="16"/>
        <v>-0.51165523045511196</v>
      </c>
      <c r="AS169" s="1">
        <f t="shared" si="13"/>
        <v>40999</v>
      </c>
      <c r="AT169" s="22"/>
      <c r="AU169" s="22"/>
    </row>
    <row r="170" spans="1:47">
      <c r="A170" s="1">
        <v>41090</v>
      </c>
      <c r="B170">
        <v>-0.41</v>
      </c>
      <c r="C170">
        <v>-2.17</v>
      </c>
      <c r="D170">
        <v>0.1</v>
      </c>
      <c r="E170">
        <v>0.28000000000000003</v>
      </c>
      <c r="F170">
        <v>0.4</v>
      </c>
      <c r="G170">
        <v>0.1</v>
      </c>
      <c r="H170">
        <v>-0.45</v>
      </c>
      <c r="I170">
        <v>-1.84</v>
      </c>
      <c r="J170">
        <v>2.0299999999999998</v>
      </c>
      <c r="K170">
        <v>0.5</v>
      </c>
      <c r="L170">
        <v>0.86</v>
      </c>
      <c r="M170">
        <v>-0.79049645000000002</v>
      </c>
      <c r="N170">
        <v>-0.39</v>
      </c>
      <c r="O170">
        <v>-0.14000000000000001</v>
      </c>
      <c r="P170">
        <v>7.4166667000000006E-2</v>
      </c>
      <c r="Q170">
        <v>7.0833332999999998E-2</v>
      </c>
      <c r="R170">
        <v>6.9642857000000002E-2</v>
      </c>
      <c r="S170">
        <v>6.9166667000000001E-2</v>
      </c>
      <c r="T170">
        <v>7.0104166999999995E-2</v>
      </c>
      <c r="U170">
        <v>7.2777778000000001E-2</v>
      </c>
      <c r="V170">
        <v>-1.1696223692491801</v>
      </c>
      <c r="W170">
        <f t="shared" si="11"/>
        <v>-0.72000000000000008</v>
      </c>
      <c r="X170">
        <f t="shared" si="14"/>
        <v>-1.2000000000000002</v>
      </c>
      <c r="Y170">
        <v>0.85062078606160696</v>
      </c>
      <c r="Z170">
        <v>-0.83191263433058005</v>
      </c>
      <c r="AC170" s="1">
        <v>37164</v>
      </c>
      <c r="AD170">
        <f t="shared" si="15"/>
        <v>-1.1696223692491801</v>
      </c>
      <c r="AF170" s="1">
        <f t="shared" si="12"/>
        <v>41090</v>
      </c>
      <c r="AG170">
        <f t="shared" si="16"/>
        <v>-1.1696223692491801</v>
      </c>
      <c r="AS170" s="1">
        <f t="shared" si="13"/>
        <v>41090</v>
      </c>
      <c r="AT170" s="22"/>
      <c r="AU170" s="22"/>
    </row>
    <row r="171" spans="1:47">
      <c r="A171" s="1">
        <v>41182</v>
      </c>
      <c r="B171">
        <v>-0.25</v>
      </c>
      <c r="C171">
        <v>-2.6</v>
      </c>
      <c r="D171">
        <v>-0.11</v>
      </c>
      <c r="E171">
        <v>0.41</v>
      </c>
      <c r="F171">
        <v>0.33</v>
      </c>
      <c r="G171">
        <v>0.04</v>
      </c>
      <c r="H171">
        <v>-0.45</v>
      </c>
      <c r="I171">
        <v>-1.74</v>
      </c>
      <c r="J171">
        <v>1.89</v>
      </c>
      <c r="K171">
        <v>0.5</v>
      </c>
      <c r="L171">
        <v>0.72</v>
      </c>
      <c r="M171">
        <v>0.75224973299999998</v>
      </c>
      <c r="N171">
        <v>-0.66</v>
      </c>
      <c r="O171">
        <v>-0.11</v>
      </c>
      <c r="P171">
        <v>2.2499999999999999E-2</v>
      </c>
      <c r="Q171">
        <v>0.02</v>
      </c>
      <c r="R171">
        <v>1.8878204999999999E-2</v>
      </c>
      <c r="S171">
        <v>1.8333333E-2</v>
      </c>
      <c r="T171">
        <v>1.9270833000000001E-2</v>
      </c>
      <c r="U171">
        <v>2.1944445E-2</v>
      </c>
      <c r="V171">
        <v>-1.3542187879280101</v>
      </c>
      <c r="W171">
        <f t="shared" si="11"/>
        <v>-1.48</v>
      </c>
      <c r="X171">
        <f t="shared" si="14"/>
        <v>-1.1600000000000001</v>
      </c>
      <c r="Y171">
        <v>0.66394799818722205</v>
      </c>
      <c r="Z171">
        <v>-1.0317888525244201</v>
      </c>
      <c r="AC171" s="1">
        <v>37256</v>
      </c>
      <c r="AD171">
        <f t="shared" si="15"/>
        <v>-1.3542187879280101</v>
      </c>
      <c r="AF171" s="1">
        <f t="shared" si="12"/>
        <v>41182</v>
      </c>
      <c r="AG171">
        <f t="shared" si="16"/>
        <v>-1.3542187879280101</v>
      </c>
      <c r="AS171" s="1">
        <f t="shared" si="13"/>
        <v>41182</v>
      </c>
      <c r="AT171" s="22"/>
      <c r="AU171" s="22"/>
    </row>
    <row r="172" spans="1:47">
      <c r="A172" s="1">
        <v>41274</v>
      </c>
      <c r="B172">
        <v>-0.46</v>
      </c>
      <c r="C172">
        <v>-3.26</v>
      </c>
      <c r="D172">
        <v>0.03</v>
      </c>
      <c r="E172">
        <v>0.19</v>
      </c>
      <c r="F172">
        <v>0.4</v>
      </c>
      <c r="G172">
        <v>0.03</v>
      </c>
      <c r="H172">
        <v>-0.2</v>
      </c>
      <c r="I172">
        <v>-1.1100000000000001</v>
      </c>
      <c r="J172">
        <v>1.54</v>
      </c>
      <c r="K172">
        <v>0.5</v>
      </c>
      <c r="L172">
        <v>0.55000000000000004</v>
      </c>
      <c r="M172">
        <v>0.119299139</v>
      </c>
      <c r="N172">
        <v>-0.24</v>
      </c>
      <c r="O172">
        <v>0</v>
      </c>
      <c r="P172">
        <v>1.8333333E-2</v>
      </c>
      <c r="Q172">
        <v>1.4999999999999999E-2</v>
      </c>
      <c r="R172">
        <v>1.4439103E-2</v>
      </c>
      <c r="S172">
        <v>1.4166667000000001E-2</v>
      </c>
      <c r="T172">
        <v>1.5091146E-2</v>
      </c>
      <c r="U172">
        <v>1.7673610999999999E-2</v>
      </c>
      <c r="V172">
        <v>-1.6200020548571801</v>
      </c>
      <c r="W172">
        <f t="shared" si="11"/>
        <v>-0.64</v>
      </c>
      <c r="X172">
        <f t="shared" si="14"/>
        <v>-1.48</v>
      </c>
      <c r="Y172">
        <v>0.69189542689639805</v>
      </c>
      <c r="Z172">
        <v>-1.2825963208643001</v>
      </c>
      <c r="AC172" s="1">
        <v>37346</v>
      </c>
      <c r="AD172">
        <f t="shared" si="15"/>
        <v>-1.6200020548571801</v>
      </c>
      <c r="AF172" s="1">
        <f t="shared" si="12"/>
        <v>41274</v>
      </c>
      <c r="AG172">
        <f t="shared" si="16"/>
        <v>-1.6200020548571801</v>
      </c>
      <c r="AS172" s="1">
        <f t="shared" si="13"/>
        <v>41274</v>
      </c>
      <c r="AT172" s="22"/>
      <c r="AU172" s="22"/>
    </row>
    <row r="173" spans="1:47">
      <c r="A173" s="1">
        <v>41364</v>
      </c>
      <c r="B173">
        <v>-0.43</v>
      </c>
      <c r="C173">
        <v>-3.87</v>
      </c>
      <c r="D173">
        <v>-0.03</v>
      </c>
      <c r="E173">
        <v>0.57999999999999996</v>
      </c>
      <c r="F173">
        <v>0.32</v>
      </c>
      <c r="G173">
        <v>0.03</v>
      </c>
      <c r="H173">
        <v>-0.73</v>
      </c>
      <c r="I173">
        <v>-2.73</v>
      </c>
      <c r="J173">
        <v>1.3</v>
      </c>
      <c r="K173">
        <v>0.5</v>
      </c>
      <c r="L173">
        <v>0.69</v>
      </c>
      <c r="M173">
        <v>1.1681501750000001</v>
      </c>
      <c r="N173">
        <v>-0.43</v>
      </c>
      <c r="O173">
        <v>-0.14000000000000001</v>
      </c>
      <c r="P173">
        <v>2.2499999999999999E-2</v>
      </c>
      <c r="Q173">
        <v>2.5833333E-2</v>
      </c>
      <c r="R173">
        <v>2.9280952999999998E-2</v>
      </c>
      <c r="S173">
        <v>3.3333333E-2</v>
      </c>
      <c r="T173">
        <v>3.7929179E-2</v>
      </c>
      <c r="U173">
        <v>4.3066677999999997E-2</v>
      </c>
      <c r="V173">
        <v>-1.68535507165925</v>
      </c>
      <c r="W173">
        <f t="shared" si="11"/>
        <v>-2.1999999999999997</v>
      </c>
      <c r="X173">
        <f t="shared" si="14"/>
        <v>-1.1600000000000001</v>
      </c>
      <c r="Y173">
        <v>0.452447875651589</v>
      </c>
      <c r="Z173">
        <v>-1.2749698560120799</v>
      </c>
      <c r="AC173" s="1">
        <v>37437</v>
      </c>
      <c r="AD173">
        <f t="shared" si="15"/>
        <v>-1.68535507165925</v>
      </c>
      <c r="AF173" s="1">
        <f t="shared" si="12"/>
        <v>41364</v>
      </c>
      <c r="AG173">
        <f t="shared" si="16"/>
        <v>-1.68535507165925</v>
      </c>
      <c r="AS173" s="1">
        <f t="shared" si="13"/>
        <v>41364</v>
      </c>
      <c r="AT173" s="22"/>
      <c r="AU173" s="22"/>
    </row>
    <row r="174" spans="1:47">
      <c r="A174" s="1">
        <v>41455</v>
      </c>
      <c r="B174">
        <v>0.54</v>
      </c>
      <c r="C174">
        <v>-3.73</v>
      </c>
      <c r="D174">
        <v>0.22</v>
      </c>
      <c r="E174">
        <v>0.22</v>
      </c>
      <c r="F174">
        <v>0.25</v>
      </c>
      <c r="G174">
        <v>0.03</v>
      </c>
      <c r="H174">
        <v>0.02</v>
      </c>
      <c r="I174">
        <v>0.72</v>
      </c>
      <c r="J174">
        <v>1.24</v>
      </c>
      <c r="K174">
        <v>0.5</v>
      </c>
      <c r="L174">
        <v>0.72</v>
      </c>
      <c r="M174">
        <v>2.1966340020000001</v>
      </c>
      <c r="N174">
        <v>1.08</v>
      </c>
      <c r="O174">
        <v>-0.09</v>
      </c>
      <c r="P174">
        <v>0.02</v>
      </c>
      <c r="Q174">
        <v>0.02</v>
      </c>
      <c r="R174">
        <v>2.1743123999999999E-2</v>
      </c>
      <c r="S174">
        <v>2.4166666999999999E-2</v>
      </c>
      <c r="T174">
        <v>2.7097316E-2</v>
      </c>
      <c r="U174">
        <v>3.0938355000000001E-2</v>
      </c>
      <c r="V174">
        <v>-1.69228552187379</v>
      </c>
      <c r="W174">
        <f t="shared" si="11"/>
        <v>-0.76</v>
      </c>
      <c r="X174">
        <f t="shared" si="14"/>
        <v>-0.88</v>
      </c>
      <c r="Y174">
        <v>0.54917704290542302</v>
      </c>
      <c r="Z174">
        <v>-1.2197736559689101</v>
      </c>
      <c r="AC174" s="1">
        <v>37529</v>
      </c>
      <c r="AD174">
        <f t="shared" si="15"/>
        <v>-1.69228552187379</v>
      </c>
      <c r="AF174" s="1">
        <f t="shared" si="12"/>
        <v>41455</v>
      </c>
      <c r="AG174">
        <f t="shared" si="16"/>
        <v>-1.69228552187379</v>
      </c>
      <c r="AS174" s="1">
        <f t="shared" si="13"/>
        <v>41455</v>
      </c>
      <c r="AT174" s="22"/>
      <c r="AU174" s="22"/>
    </row>
    <row r="175" spans="1:47">
      <c r="A175" s="1">
        <v>41547</v>
      </c>
      <c r="B175">
        <v>0.26</v>
      </c>
      <c r="C175">
        <v>-3.7</v>
      </c>
      <c r="D175">
        <v>0.3</v>
      </c>
      <c r="E175">
        <v>0.13</v>
      </c>
      <c r="F175">
        <v>0.24</v>
      </c>
      <c r="G175">
        <v>0.03</v>
      </c>
      <c r="H175">
        <v>0.31</v>
      </c>
      <c r="I175">
        <v>1.23</v>
      </c>
      <c r="J175">
        <v>1.25</v>
      </c>
      <c r="K175">
        <v>0.5</v>
      </c>
      <c r="L175">
        <v>0.8</v>
      </c>
      <c r="M175">
        <v>-3.1087758019999998</v>
      </c>
      <c r="N175">
        <v>0.08</v>
      </c>
      <c r="O175">
        <v>-0.02</v>
      </c>
      <c r="P175">
        <v>2.5833333E-2</v>
      </c>
      <c r="Q175">
        <v>2.8333332999999999E-2</v>
      </c>
      <c r="R175">
        <v>3.2965468999999997E-2</v>
      </c>
      <c r="S175">
        <v>3.9166667000000002E-2</v>
      </c>
      <c r="T175">
        <v>4.5555758000000002E-2</v>
      </c>
      <c r="U175">
        <v>5.2531043999999999E-2</v>
      </c>
      <c r="V175">
        <v>-1.5867257241944299</v>
      </c>
      <c r="W175">
        <f t="shared" si="11"/>
        <v>-0.4</v>
      </c>
      <c r="X175">
        <f t="shared" si="14"/>
        <v>-0.84</v>
      </c>
      <c r="Y175">
        <v>0.44567099302326002</v>
      </c>
      <c r="Z175">
        <v>-1.2209988047061699</v>
      </c>
      <c r="AC175" s="1">
        <v>37621</v>
      </c>
      <c r="AD175">
        <f t="shared" si="15"/>
        <v>-1.5867257241944299</v>
      </c>
      <c r="AF175" s="1">
        <f t="shared" si="12"/>
        <v>41547</v>
      </c>
      <c r="AG175">
        <f t="shared" si="16"/>
        <v>-1.5867257241944299</v>
      </c>
      <c r="AS175" s="1">
        <f t="shared" si="13"/>
        <v>41547</v>
      </c>
      <c r="AT175" s="22"/>
      <c r="AU175" s="22"/>
    </row>
    <row r="176" spans="1:47">
      <c r="A176" s="1">
        <v>41639</v>
      </c>
      <c r="B176">
        <v>0.2</v>
      </c>
      <c r="C176">
        <v>-3.43</v>
      </c>
      <c r="D176">
        <v>0.16</v>
      </c>
      <c r="E176">
        <v>0.03</v>
      </c>
      <c r="F176">
        <v>0.22</v>
      </c>
      <c r="G176">
        <v>0.04</v>
      </c>
      <c r="H176">
        <v>0.15</v>
      </c>
      <c r="I176">
        <v>0.5</v>
      </c>
      <c r="J176">
        <v>1.05</v>
      </c>
      <c r="K176">
        <v>0.48</v>
      </c>
      <c r="L176">
        <v>0.8</v>
      </c>
      <c r="M176">
        <v>0.33157235000000002</v>
      </c>
      <c r="N176">
        <v>0.45</v>
      </c>
      <c r="O176">
        <v>-0.02</v>
      </c>
      <c r="P176">
        <v>3.2500000000000001E-2</v>
      </c>
      <c r="Q176">
        <v>3.2500000000000001E-2</v>
      </c>
      <c r="R176">
        <v>3.4400637999999997E-2</v>
      </c>
      <c r="S176">
        <v>3.6666667E-2</v>
      </c>
      <c r="T176">
        <v>3.9577731999999997E-2</v>
      </c>
      <c r="U176">
        <v>4.3420947000000001E-2</v>
      </c>
      <c r="V176">
        <v>-1.5684651861988099</v>
      </c>
      <c r="W176">
        <f t="shared" si="11"/>
        <v>4.0000000000000008E-2</v>
      </c>
      <c r="X176">
        <f t="shared" si="14"/>
        <v>-0.72</v>
      </c>
      <c r="Y176">
        <v>0.25889660521073798</v>
      </c>
      <c r="Z176">
        <v>-1.3962303584137801</v>
      </c>
      <c r="AC176" s="1">
        <v>37711</v>
      </c>
      <c r="AD176">
        <f t="shared" si="15"/>
        <v>-1.5684651861988099</v>
      </c>
      <c r="AF176" s="1">
        <f t="shared" si="12"/>
        <v>41639</v>
      </c>
      <c r="AG176">
        <f t="shared" si="16"/>
        <v>-1.5684651861988099</v>
      </c>
      <c r="AS176" s="1">
        <f t="shared" si="13"/>
        <v>41639</v>
      </c>
      <c r="AT176" s="22"/>
      <c r="AU176" s="22"/>
    </row>
    <row r="177" spans="1:47">
      <c r="A177" s="1">
        <v>41729</v>
      </c>
      <c r="B177">
        <v>-0.13</v>
      </c>
      <c r="C177">
        <v>-3.86</v>
      </c>
      <c r="D177">
        <v>-0.06</v>
      </c>
      <c r="E177">
        <v>0.51</v>
      </c>
      <c r="F177">
        <v>0.3</v>
      </c>
      <c r="G177">
        <v>0.06</v>
      </c>
      <c r="H177">
        <v>-0.81</v>
      </c>
      <c r="I177">
        <v>7.0000000000000007E-2</v>
      </c>
      <c r="J177">
        <v>0.85</v>
      </c>
      <c r="K177">
        <v>0.48</v>
      </c>
      <c r="L177">
        <v>0.77</v>
      </c>
      <c r="M177">
        <v>1.331815124</v>
      </c>
      <c r="N177">
        <v>-0.67</v>
      </c>
      <c r="O177">
        <v>-0.04</v>
      </c>
      <c r="P177">
        <v>0.04</v>
      </c>
      <c r="Q177">
        <v>3.6666667E-2</v>
      </c>
      <c r="R177">
        <v>3.5510530999999998E-2</v>
      </c>
      <c r="S177">
        <v>3.5000000000000003E-2</v>
      </c>
      <c r="T177">
        <v>3.5611979000000002E-2</v>
      </c>
      <c r="U177">
        <v>3.7395833000000003E-2</v>
      </c>
      <c r="V177">
        <v>-1.3733251934788899</v>
      </c>
      <c r="W177">
        <f t="shared" si="11"/>
        <v>-1.8</v>
      </c>
      <c r="X177">
        <f t="shared" si="14"/>
        <v>-0.96</v>
      </c>
      <c r="Y177">
        <v>0.35060355615225203</v>
      </c>
      <c r="Z177">
        <v>-1.5691062396451101</v>
      </c>
      <c r="AC177" s="1">
        <v>37802</v>
      </c>
      <c r="AD177">
        <f t="shared" si="15"/>
        <v>-1.3733251934788899</v>
      </c>
      <c r="AF177" s="1">
        <f t="shared" si="12"/>
        <v>41729</v>
      </c>
      <c r="AG177">
        <f t="shared" si="16"/>
        <v>-1.3733251934788899</v>
      </c>
      <c r="AS177" s="1">
        <f t="shared" si="13"/>
        <v>41729</v>
      </c>
      <c r="AT177" s="22"/>
      <c r="AU177" s="22"/>
    </row>
    <row r="178" spans="1:47">
      <c r="A178" s="1">
        <v>41820</v>
      </c>
      <c r="B178">
        <v>0.12</v>
      </c>
      <c r="C178">
        <v>-3.95</v>
      </c>
      <c r="D178">
        <v>0.01</v>
      </c>
      <c r="E178">
        <v>0.2</v>
      </c>
      <c r="F178">
        <v>0.12</v>
      </c>
      <c r="G178">
        <v>0.06</v>
      </c>
      <c r="H178">
        <v>7.0000000000000007E-2</v>
      </c>
      <c r="I178">
        <v>-2.25</v>
      </c>
      <c r="J178">
        <v>0.77</v>
      </c>
      <c r="K178">
        <v>0.45</v>
      </c>
      <c r="L178">
        <v>0.62</v>
      </c>
      <c r="M178">
        <v>-0.51931967000000001</v>
      </c>
      <c r="N178">
        <v>-0.08</v>
      </c>
      <c r="O178">
        <v>0.03</v>
      </c>
      <c r="P178">
        <v>3.2500000000000001E-2</v>
      </c>
      <c r="Q178">
        <v>2.6666667000000002E-2</v>
      </c>
      <c r="R178">
        <v>2.4884505000000001E-2</v>
      </c>
      <c r="S178">
        <v>2.4166666999999999E-2</v>
      </c>
      <c r="T178">
        <v>2.4401042000000001E-2</v>
      </c>
      <c r="U178">
        <v>2.5208332999999999E-2</v>
      </c>
      <c r="V178">
        <v>-1.4959826318657099</v>
      </c>
      <c r="W178">
        <f t="shared" si="11"/>
        <v>-0.56000000000000005</v>
      </c>
      <c r="X178">
        <f t="shared" si="14"/>
        <v>-0.24</v>
      </c>
      <c r="Y178">
        <v>0.15159713545291401</v>
      </c>
      <c r="Z178">
        <v>-1.8432164175238399</v>
      </c>
      <c r="AC178" s="1">
        <v>37894</v>
      </c>
      <c r="AD178">
        <f t="shared" si="15"/>
        <v>-1.4959826318657099</v>
      </c>
      <c r="AF178" s="1">
        <f t="shared" si="12"/>
        <v>41820</v>
      </c>
      <c r="AG178">
        <f t="shared" si="16"/>
        <v>-1.4959826318657099</v>
      </c>
      <c r="AS178" s="1">
        <f t="shared" si="13"/>
        <v>41820</v>
      </c>
      <c r="AT178" s="22"/>
      <c r="AU178" s="22"/>
    </row>
    <row r="179" spans="1:47">
      <c r="A179" s="1">
        <v>41912</v>
      </c>
      <c r="B179">
        <v>0.41</v>
      </c>
      <c r="C179">
        <v>-3.79</v>
      </c>
      <c r="D179">
        <v>0.19</v>
      </c>
      <c r="E179">
        <v>0.14000000000000001</v>
      </c>
      <c r="F179">
        <v>0.15</v>
      </c>
      <c r="G179">
        <v>0.02</v>
      </c>
      <c r="H179">
        <v>0.33</v>
      </c>
      <c r="I179">
        <v>2.0699999999999998</v>
      </c>
      <c r="J179">
        <v>0.89</v>
      </c>
      <c r="K179">
        <v>0.48</v>
      </c>
      <c r="L179">
        <v>0.5</v>
      </c>
      <c r="M179">
        <v>1.316981763</v>
      </c>
      <c r="N179">
        <v>1.35</v>
      </c>
      <c r="O179">
        <v>0.05</v>
      </c>
      <c r="P179">
        <v>5.0000000000000001E-3</v>
      </c>
      <c r="Q179">
        <v>5.0000000000000001E-3</v>
      </c>
      <c r="R179">
        <v>3.333333E-3</v>
      </c>
      <c r="S179">
        <v>1.6666669999999999E-3</v>
      </c>
      <c r="T179">
        <v>1.705729E-3</v>
      </c>
      <c r="U179">
        <v>1.979167E-3</v>
      </c>
      <c r="V179">
        <v>-1.1640890097243499</v>
      </c>
      <c r="W179">
        <f t="shared" si="11"/>
        <v>-0.48000000000000004</v>
      </c>
      <c r="X179">
        <f t="shared" si="14"/>
        <v>-0.52</v>
      </c>
      <c r="Y179">
        <v>0.216756617638175</v>
      </c>
      <c r="Z179">
        <v>-1.68201911774293</v>
      </c>
      <c r="AC179" s="1">
        <v>37986</v>
      </c>
      <c r="AD179">
        <f t="shared" si="15"/>
        <v>-1.1640890097243499</v>
      </c>
      <c r="AF179" s="1">
        <f t="shared" si="12"/>
        <v>41912</v>
      </c>
      <c r="AG179">
        <f t="shared" si="16"/>
        <v>-1.1640890097243499</v>
      </c>
      <c r="AS179" s="1">
        <f t="shared" si="13"/>
        <v>41912</v>
      </c>
      <c r="AT179" s="22"/>
      <c r="AU179" s="22"/>
    </row>
    <row r="180" spans="1:47">
      <c r="A180" s="1">
        <v>42004</v>
      </c>
      <c r="B180">
        <v>0.28000000000000003</v>
      </c>
      <c r="C180">
        <v>-3.53</v>
      </c>
      <c r="D180">
        <v>0.18</v>
      </c>
      <c r="E180">
        <v>0.27</v>
      </c>
      <c r="F180">
        <v>0.15</v>
      </c>
      <c r="G180">
        <v>0</v>
      </c>
      <c r="H180">
        <v>0.22</v>
      </c>
      <c r="I180">
        <v>-0.49</v>
      </c>
      <c r="J180">
        <v>0.99</v>
      </c>
      <c r="K180">
        <v>0.45</v>
      </c>
      <c r="L180">
        <v>0.4</v>
      </c>
      <c r="M180">
        <v>1.408778504</v>
      </c>
      <c r="N180">
        <v>7.0000000000000007E-2</v>
      </c>
      <c r="O180">
        <v>0.06</v>
      </c>
      <c r="P180">
        <v>-3.333333E-3</v>
      </c>
      <c r="Q180">
        <v>-5.8333329999999996E-3</v>
      </c>
      <c r="R180">
        <v>-8.8301279999999996E-3</v>
      </c>
      <c r="S180">
        <v>-1.0833333000000001E-2</v>
      </c>
      <c r="T180">
        <v>-1.0820313E-2</v>
      </c>
      <c r="U180">
        <v>-1.0729167E-2</v>
      </c>
      <c r="V180">
        <v>-1.59318714989431</v>
      </c>
      <c r="W180">
        <f t="shared" si="11"/>
        <v>-1.08</v>
      </c>
      <c r="X180">
        <f t="shared" si="14"/>
        <v>-0.6</v>
      </c>
      <c r="Y180">
        <v>0.22991273161899201</v>
      </c>
      <c r="Z180">
        <v>-1.88077567692599</v>
      </c>
      <c r="AC180" s="1">
        <v>38077</v>
      </c>
      <c r="AD180">
        <f t="shared" si="15"/>
        <v>-1.59318714989431</v>
      </c>
      <c r="AF180" s="1">
        <f t="shared" si="12"/>
        <v>42004</v>
      </c>
      <c r="AG180">
        <f t="shared" si="16"/>
        <v>-1.59318714989431</v>
      </c>
      <c r="AS180" s="1">
        <f t="shared" si="13"/>
        <v>42004</v>
      </c>
      <c r="AT180" s="22"/>
      <c r="AU180" s="22"/>
    </row>
    <row r="181" spans="1:47">
      <c r="A181" s="1">
        <v>42094</v>
      </c>
      <c r="B181">
        <v>0.59</v>
      </c>
      <c r="C181">
        <v>-3.98</v>
      </c>
      <c r="D181">
        <v>-0.14000000000000001</v>
      </c>
      <c r="E181">
        <v>0.53</v>
      </c>
      <c r="F181">
        <v>0.44</v>
      </c>
      <c r="G181">
        <v>0</v>
      </c>
      <c r="H181">
        <v>-0.38</v>
      </c>
      <c r="I181">
        <v>0.21</v>
      </c>
      <c r="J181">
        <v>0.98</v>
      </c>
      <c r="K181">
        <v>0.45</v>
      </c>
      <c r="L181">
        <v>0.28999999999999998</v>
      </c>
      <c r="M181">
        <v>0.50904313099999998</v>
      </c>
      <c r="N181">
        <v>-0.17</v>
      </c>
      <c r="O181">
        <v>0.03</v>
      </c>
      <c r="P181">
        <v>-1.4166667000000001E-2</v>
      </c>
      <c r="Q181">
        <v>-2.0833332999999999E-2</v>
      </c>
      <c r="R181">
        <v>-2.4194274000000002E-2</v>
      </c>
      <c r="S181">
        <v>-2.5833333E-2</v>
      </c>
      <c r="T181">
        <v>-2.6164435E-2</v>
      </c>
      <c r="U181">
        <v>-2.6428572000000001E-2</v>
      </c>
      <c r="V181">
        <v>-1.4870521074434899</v>
      </c>
      <c r="W181">
        <f t="shared" si="11"/>
        <v>-2.12</v>
      </c>
      <c r="X181">
        <f t="shared" si="14"/>
        <v>-1.76</v>
      </c>
      <c r="Y181">
        <v>0.36000433917055302</v>
      </c>
      <c r="Z181">
        <v>-2.0114884144399698</v>
      </c>
      <c r="AC181" s="1">
        <v>38168</v>
      </c>
      <c r="AD181">
        <f t="shared" si="15"/>
        <v>-1.4870521074434899</v>
      </c>
      <c r="AF181" s="1">
        <f t="shared" si="12"/>
        <v>42094</v>
      </c>
      <c r="AG181">
        <f t="shared" si="16"/>
        <v>-1.4870521074434899</v>
      </c>
      <c r="AS181" s="1">
        <f t="shared" si="13"/>
        <v>42094</v>
      </c>
      <c r="AT181" s="22"/>
      <c r="AU181" s="22"/>
    </row>
    <row r="182" spans="1:47">
      <c r="A182" s="1">
        <v>42185</v>
      </c>
      <c r="B182">
        <v>0.38</v>
      </c>
      <c r="C182">
        <v>-3.55</v>
      </c>
      <c r="D182">
        <v>0.08</v>
      </c>
      <c r="E182">
        <v>0.4</v>
      </c>
      <c r="F182">
        <v>0.2</v>
      </c>
      <c r="G182">
        <v>-0.01</v>
      </c>
      <c r="H182">
        <v>0.7</v>
      </c>
      <c r="I182">
        <v>5.91</v>
      </c>
      <c r="J182">
        <v>0.98</v>
      </c>
      <c r="K182">
        <v>0.45</v>
      </c>
      <c r="L182">
        <v>0.32</v>
      </c>
      <c r="M182">
        <v>-2.1057900040000002</v>
      </c>
      <c r="N182">
        <v>0.8</v>
      </c>
      <c r="O182">
        <v>0.11</v>
      </c>
      <c r="P182">
        <v>-2.8333332999999999E-2</v>
      </c>
      <c r="Q182">
        <v>-3.0833333000000001E-2</v>
      </c>
      <c r="R182">
        <v>-3.1580615999999999E-2</v>
      </c>
      <c r="S182">
        <v>-3.1666667000000003E-2</v>
      </c>
      <c r="T182">
        <v>-3.1013927E-2</v>
      </c>
      <c r="U182">
        <v>-3.0067935E-2</v>
      </c>
      <c r="V182">
        <v>-1.7277246793818399</v>
      </c>
      <c r="W182">
        <f t="shared" si="11"/>
        <v>-1.6400000000000001</v>
      </c>
      <c r="X182">
        <f t="shared" si="14"/>
        <v>-0.84000000000000008</v>
      </c>
      <c r="Y182">
        <v>0.44320043923937302</v>
      </c>
      <c r="Z182">
        <v>-1.8739476814448599</v>
      </c>
      <c r="AC182" s="1">
        <v>38260</v>
      </c>
      <c r="AD182">
        <f t="shared" si="15"/>
        <v>-1.7277246793818399</v>
      </c>
      <c r="AF182" s="1">
        <f t="shared" si="12"/>
        <v>42185</v>
      </c>
      <c r="AG182">
        <f t="shared" si="16"/>
        <v>-1.7277246793818399</v>
      </c>
      <c r="AS182" s="1">
        <f t="shared" si="13"/>
        <v>42185</v>
      </c>
      <c r="AT182" s="22"/>
      <c r="AU182" s="22"/>
    </row>
    <row r="183" spans="1:47">
      <c r="A183" s="1">
        <v>42277</v>
      </c>
      <c r="B183">
        <v>0.37</v>
      </c>
      <c r="C183">
        <v>-3.26</v>
      </c>
      <c r="D183">
        <v>-0.19</v>
      </c>
      <c r="E183">
        <v>0.37</v>
      </c>
      <c r="F183">
        <v>0.2</v>
      </c>
      <c r="G183">
        <v>-0.02</v>
      </c>
      <c r="H183">
        <v>0.02</v>
      </c>
      <c r="I183">
        <v>-3.87</v>
      </c>
      <c r="J183">
        <v>1.1399999999999999</v>
      </c>
      <c r="K183">
        <v>0.48</v>
      </c>
      <c r="L183">
        <v>0.37</v>
      </c>
      <c r="M183">
        <v>0.89095914700000001</v>
      </c>
      <c r="N183">
        <v>0.65</v>
      </c>
      <c r="O183">
        <v>0.12</v>
      </c>
      <c r="P183">
        <v>-3.2500000000000001E-2</v>
      </c>
      <c r="Q183">
        <v>-3.4166666999999998E-2</v>
      </c>
      <c r="R183">
        <v>-3.5144230999999998E-2</v>
      </c>
      <c r="S183">
        <v>-3.5833333000000002E-2</v>
      </c>
      <c r="T183">
        <v>-3.5611979000000002E-2</v>
      </c>
      <c r="U183">
        <v>-3.4895833000000001E-2</v>
      </c>
      <c r="V183">
        <v>-1.6283707329249899</v>
      </c>
      <c r="W183">
        <f t="shared" si="11"/>
        <v>-1.56</v>
      </c>
      <c r="X183">
        <f t="shared" si="14"/>
        <v>-0.88</v>
      </c>
      <c r="Y183">
        <v>0.40191266716028101</v>
      </c>
      <c r="Z183">
        <v>-2.00125796088847</v>
      </c>
      <c r="AC183" s="1">
        <v>38352</v>
      </c>
      <c r="AD183">
        <f t="shared" si="15"/>
        <v>-1.6283707329249899</v>
      </c>
      <c r="AF183" s="1">
        <f t="shared" si="12"/>
        <v>42277</v>
      </c>
      <c r="AG183">
        <f t="shared" si="16"/>
        <v>-1.6283707329249899</v>
      </c>
      <c r="AS183" s="1">
        <f t="shared" si="13"/>
        <v>42277</v>
      </c>
      <c r="AT183" s="22"/>
      <c r="AU183" s="22"/>
    </row>
    <row r="184" spans="1:47">
      <c r="A184" s="1">
        <v>42369</v>
      </c>
      <c r="B184">
        <v>0.36</v>
      </c>
      <c r="C184">
        <v>-3.14</v>
      </c>
      <c r="D184">
        <v>0.28999999999999998</v>
      </c>
      <c r="E184">
        <v>0.1</v>
      </c>
      <c r="F184">
        <v>0.27</v>
      </c>
      <c r="G184">
        <v>-0.04</v>
      </c>
      <c r="H184">
        <v>0.16</v>
      </c>
      <c r="I184">
        <v>3.35</v>
      </c>
      <c r="J184">
        <v>1.25</v>
      </c>
      <c r="K184">
        <v>0.48</v>
      </c>
      <c r="L184">
        <v>0.3</v>
      </c>
      <c r="M184">
        <v>-0.42325537699999999</v>
      </c>
      <c r="N184">
        <v>0.35</v>
      </c>
      <c r="O184">
        <v>0.16</v>
      </c>
      <c r="P184">
        <v>-5.2499999999999998E-2</v>
      </c>
      <c r="Q184">
        <v>-5.7500000000000002E-2</v>
      </c>
      <c r="R184">
        <v>-6.0738392000000002E-2</v>
      </c>
      <c r="S184">
        <v>-6.25E-2</v>
      </c>
      <c r="T184">
        <v>-6.2818079999999998E-2</v>
      </c>
      <c r="U184">
        <v>-6.2991071999999995E-2</v>
      </c>
      <c r="V184">
        <v>-1.89073416790759</v>
      </c>
      <c r="W184">
        <f t="shared" si="11"/>
        <v>-0.56000000000000005</v>
      </c>
      <c r="X184">
        <f t="shared" si="14"/>
        <v>-1.24</v>
      </c>
      <c r="Y184">
        <v>0.46432302987939</v>
      </c>
      <c r="Z184">
        <v>-1.85161286281938</v>
      </c>
      <c r="AC184" s="1">
        <v>38442</v>
      </c>
      <c r="AD184">
        <f t="shared" si="15"/>
        <v>-1.89073416790759</v>
      </c>
      <c r="AF184" s="1">
        <f t="shared" si="12"/>
        <v>42369</v>
      </c>
      <c r="AG184">
        <f t="shared" si="16"/>
        <v>-1.89073416790759</v>
      </c>
      <c r="AS184" s="1">
        <f t="shared" si="13"/>
        <v>42369</v>
      </c>
      <c r="AT184" s="22"/>
      <c r="AU184" s="22"/>
    </row>
    <row r="185" spans="1:47">
      <c r="A185" s="1">
        <v>42460</v>
      </c>
      <c r="B185">
        <v>0.4</v>
      </c>
      <c r="C185">
        <v>-2.44</v>
      </c>
      <c r="D185">
        <v>0.06</v>
      </c>
      <c r="E185">
        <v>0.28000000000000003</v>
      </c>
      <c r="F185">
        <v>0.22</v>
      </c>
      <c r="G185">
        <v>-7.0000000000000007E-2</v>
      </c>
      <c r="H185">
        <v>0.06</v>
      </c>
      <c r="I185">
        <v>0.21</v>
      </c>
      <c r="J185">
        <v>1.44</v>
      </c>
      <c r="K185">
        <v>0.45</v>
      </c>
      <c r="L185">
        <v>0.26</v>
      </c>
      <c r="M185">
        <v>1.2484615670000001</v>
      </c>
      <c r="N185">
        <v>0.03</v>
      </c>
      <c r="O185">
        <v>0.11</v>
      </c>
      <c r="P185">
        <v>-7.9166666999999996E-2</v>
      </c>
      <c r="Q185">
        <v>-8.6666667000000003E-2</v>
      </c>
      <c r="R185">
        <v>-9.2419007999999997E-2</v>
      </c>
      <c r="S185">
        <v>-9.5833333000000007E-2</v>
      </c>
      <c r="T185">
        <v>-9.6864044999999996E-2</v>
      </c>
      <c r="U185">
        <v>-9.7652298999999998E-2</v>
      </c>
      <c r="V185">
        <v>-1.9234457550328801</v>
      </c>
      <c r="W185">
        <f t="shared" si="11"/>
        <v>-1.4000000000000001</v>
      </c>
      <c r="X185">
        <f t="shared" si="14"/>
        <v>-1.1600000000000001</v>
      </c>
      <c r="Y185">
        <v>0.29390945215453002</v>
      </c>
      <c r="Z185">
        <v>-1.96113249109984</v>
      </c>
      <c r="AC185" s="1">
        <v>38533</v>
      </c>
      <c r="AD185">
        <f t="shared" si="15"/>
        <v>-1.9234457550328801</v>
      </c>
      <c r="AF185" s="1">
        <f t="shared" si="12"/>
        <v>42460</v>
      </c>
      <c r="AG185">
        <f t="shared" si="16"/>
        <v>-1.9234457550328801</v>
      </c>
      <c r="AS185" s="1">
        <f t="shared" si="13"/>
        <v>42460</v>
      </c>
      <c r="AT185" s="22"/>
      <c r="AU185" s="22"/>
    </row>
    <row r="186" spans="1:47">
      <c r="A186" s="1">
        <v>42551</v>
      </c>
      <c r="B186">
        <v>0.17</v>
      </c>
      <c r="C186">
        <v>-2.2999999999999998</v>
      </c>
      <c r="D186">
        <v>-0.01</v>
      </c>
      <c r="E186">
        <v>0.12</v>
      </c>
      <c r="F186">
        <v>7.0000000000000007E-2</v>
      </c>
      <c r="G186">
        <v>-0.09</v>
      </c>
      <c r="H186">
        <v>0.35</v>
      </c>
      <c r="I186">
        <v>-0.47</v>
      </c>
      <c r="J186">
        <v>1.19</v>
      </c>
      <c r="K186">
        <v>0.45</v>
      </c>
      <c r="L186">
        <v>0.23</v>
      </c>
      <c r="M186">
        <v>-6.7546846999999993E-2</v>
      </c>
      <c r="N186">
        <v>1.7</v>
      </c>
      <c r="O186">
        <v>7.0000000000000007E-2</v>
      </c>
      <c r="P186">
        <v>-8.6666667000000003E-2</v>
      </c>
      <c r="Q186">
        <v>-9.0833333000000002E-2</v>
      </c>
      <c r="R186">
        <v>-9.4497242999999995E-2</v>
      </c>
      <c r="S186">
        <v>-9.7500000000000003E-2</v>
      </c>
      <c r="T186">
        <v>-9.9683504000000006E-2</v>
      </c>
      <c r="U186">
        <v>-0.101616819</v>
      </c>
      <c r="V186">
        <v>-1.83361051463244</v>
      </c>
      <c r="W186">
        <f t="shared" si="11"/>
        <v>-0.84</v>
      </c>
      <c r="X186">
        <f t="shared" si="14"/>
        <v>-0.64</v>
      </c>
      <c r="Y186">
        <v>0.30525496164052301</v>
      </c>
      <c r="Z186">
        <v>-1.94217862707601</v>
      </c>
      <c r="AC186" s="1">
        <v>38625</v>
      </c>
      <c r="AD186">
        <f t="shared" si="15"/>
        <v>-1.83361051463244</v>
      </c>
      <c r="AF186" s="1">
        <f t="shared" si="12"/>
        <v>42551</v>
      </c>
      <c r="AG186">
        <f t="shared" si="16"/>
        <v>-1.83361051463244</v>
      </c>
      <c r="AS186" s="1">
        <f t="shared" si="13"/>
        <v>42551</v>
      </c>
      <c r="AT186" s="22"/>
      <c r="AU186" s="22"/>
    </row>
    <row r="187" spans="1:47">
      <c r="A187" s="1">
        <v>42643</v>
      </c>
      <c r="B187">
        <v>0.37</v>
      </c>
      <c r="C187">
        <v>-2.2999999999999998</v>
      </c>
      <c r="D187">
        <v>0.15</v>
      </c>
      <c r="E187">
        <v>0.28999999999999998</v>
      </c>
      <c r="F187">
        <v>0.2</v>
      </c>
      <c r="G187">
        <v>-0.09</v>
      </c>
      <c r="H187">
        <v>0.27</v>
      </c>
      <c r="I187">
        <v>2.2200000000000002</v>
      </c>
      <c r="J187">
        <v>1.04</v>
      </c>
      <c r="K187">
        <v>0.45</v>
      </c>
      <c r="L187">
        <v>0.16</v>
      </c>
      <c r="M187">
        <v>0.67130741699999996</v>
      </c>
      <c r="N187">
        <v>-0.88</v>
      </c>
      <c r="O187">
        <v>0.04</v>
      </c>
      <c r="P187">
        <v>-8.7499999999999994E-2</v>
      </c>
      <c r="Q187">
        <v>-9.3333333000000004E-2</v>
      </c>
      <c r="R187">
        <v>-9.7482814000000001E-2</v>
      </c>
      <c r="S187">
        <v>-0.100833333</v>
      </c>
      <c r="T187">
        <v>-0.103791123</v>
      </c>
      <c r="U187">
        <v>-0.106518036</v>
      </c>
      <c r="V187">
        <v>-1.81595699307821</v>
      </c>
      <c r="W187">
        <f t="shared" si="11"/>
        <v>-1.52</v>
      </c>
      <c r="X187">
        <f t="shared" si="14"/>
        <v>-1.1600000000000001</v>
      </c>
      <c r="Y187">
        <v>0.37769562293143</v>
      </c>
      <c r="Z187">
        <v>-1.89994350474996</v>
      </c>
      <c r="AC187" s="1">
        <v>38717</v>
      </c>
      <c r="AD187">
        <f t="shared" si="15"/>
        <v>-1.81595699307821</v>
      </c>
      <c r="AF187" s="1">
        <f t="shared" si="12"/>
        <v>42643</v>
      </c>
      <c r="AG187">
        <f t="shared" si="16"/>
        <v>-1.81595699307821</v>
      </c>
      <c r="AS187" s="1">
        <f t="shared" si="13"/>
        <v>42643</v>
      </c>
      <c r="AT187" s="22"/>
      <c r="AU187" s="22"/>
    </row>
    <row r="188" spans="1:47">
      <c r="A188" s="1">
        <v>42735</v>
      </c>
      <c r="B188">
        <v>0.66</v>
      </c>
      <c r="C188">
        <v>-2.13</v>
      </c>
      <c r="D188">
        <v>0.39</v>
      </c>
      <c r="E188">
        <v>0.11</v>
      </c>
      <c r="F188">
        <v>0.32</v>
      </c>
      <c r="G188">
        <v>-0.09</v>
      </c>
      <c r="H188">
        <v>0.94</v>
      </c>
      <c r="I188">
        <v>0.37</v>
      </c>
      <c r="J188">
        <v>0.98</v>
      </c>
      <c r="K188">
        <v>0.45</v>
      </c>
      <c r="L188">
        <v>0.27</v>
      </c>
      <c r="M188">
        <v>0.12861202699999999</v>
      </c>
      <c r="N188">
        <v>0.76</v>
      </c>
      <c r="O188">
        <v>0.02</v>
      </c>
      <c r="P188">
        <v>-8.7499999999999994E-2</v>
      </c>
      <c r="Q188">
        <v>-8.8333333E-2</v>
      </c>
      <c r="R188">
        <v>-8.8941163000000004E-2</v>
      </c>
      <c r="S188">
        <v>-8.9166667000000005E-2</v>
      </c>
      <c r="T188">
        <v>-8.9153217000000007E-2</v>
      </c>
      <c r="U188">
        <v>-8.8992673999999994E-2</v>
      </c>
      <c r="V188">
        <v>-1.9006623483491301</v>
      </c>
      <c r="W188">
        <f t="shared" si="11"/>
        <v>-0.8</v>
      </c>
      <c r="X188">
        <f t="shared" si="14"/>
        <v>-1.6400000000000001</v>
      </c>
      <c r="Y188">
        <v>0.45029060675284699</v>
      </c>
      <c r="Z188">
        <v>-1.81586108484006</v>
      </c>
      <c r="AC188" s="1">
        <v>38807</v>
      </c>
      <c r="AD188">
        <f t="shared" si="15"/>
        <v>-1.9006623483491301</v>
      </c>
      <c r="AF188" s="1">
        <f t="shared" si="12"/>
        <v>42735</v>
      </c>
      <c r="AG188">
        <f t="shared" si="16"/>
        <v>-1.9006623483491301</v>
      </c>
      <c r="AS188" s="1">
        <f t="shared" si="13"/>
        <v>42735</v>
      </c>
      <c r="AT188" s="22"/>
      <c r="AU188" s="22"/>
    </row>
    <row r="189" spans="1:47">
      <c r="A189" s="1">
        <v>42825</v>
      </c>
      <c r="B189">
        <v>0.78</v>
      </c>
      <c r="C189">
        <v>-1.63</v>
      </c>
      <c r="D189">
        <v>0.18</v>
      </c>
      <c r="E189">
        <v>0.32</v>
      </c>
      <c r="F189">
        <v>0.26</v>
      </c>
      <c r="G189">
        <v>-0.09</v>
      </c>
      <c r="H189">
        <v>0.6</v>
      </c>
      <c r="I189">
        <v>1.45</v>
      </c>
      <c r="J189">
        <v>0.88</v>
      </c>
      <c r="K189">
        <v>0.45</v>
      </c>
      <c r="L189">
        <v>0.35</v>
      </c>
      <c r="M189">
        <v>2.9882004480000002</v>
      </c>
      <c r="N189">
        <v>1.28</v>
      </c>
      <c r="O189">
        <v>-0.01</v>
      </c>
      <c r="P189">
        <v>-8.7499999999999994E-2</v>
      </c>
      <c r="Q189">
        <v>-8.7499999999999994E-2</v>
      </c>
      <c r="R189">
        <v>-8.6598731999999998E-2</v>
      </c>
      <c r="S189">
        <v>-8.5000000000000006E-2</v>
      </c>
      <c r="T189">
        <v>-8.3342957999999995E-2</v>
      </c>
      <c r="U189">
        <v>-8.1212258999999995E-2</v>
      </c>
      <c r="V189">
        <v>-1.8879608496465401</v>
      </c>
      <c r="W189">
        <f t="shared" si="11"/>
        <v>-1.6400000000000001</v>
      </c>
      <c r="X189">
        <f t="shared" si="14"/>
        <v>-1.4</v>
      </c>
      <c r="Y189">
        <v>0.61503914820172401</v>
      </c>
      <c r="Z189">
        <v>-1.7448367406880001</v>
      </c>
      <c r="AC189" s="1">
        <v>38898</v>
      </c>
      <c r="AD189">
        <f t="shared" si="15"/>
        <v>-1.8879608496465401</v>
      </c>
      <c r="AF189" s="1">
        <f t="shared" si="12"/>
        <v>42825</v>
      </c>
      <c r="AG189">
        <f t="shared" si="16"/>
        <v>-1.8879608496465401</v>
      </c>
      <c r="AS189" s="1">
        <f t="shared" si="13"/>
        <v>42825</v>
      </c>
      <c r="AT189" s="22"/>
      <c r="AU189" s="22"/>
    </row>
    <row r="190" spans="1:47">
      <c r="A190" s="1">
        <v>42916</v>
      </c>
      <c r="B190">
        <v>0.68</v>
      </c>
      <c r="C190">
        <v>-1.25</v>
      </c>
      <c r="D190">
        <v>-0.04</v>
      </c>
      <c r="E190">
        <v>0.45</v>
      </c>
      <c r="F190">
        <v>0.33</v>
      </c>
      <c r="G190">
        <v>-0.09</v>
      </c>
      <c r="H190">
        <v>0.34</v>
      </c>
      <c r="I190">
        <v>4.03</v>
      </c>
      <c r="J190">
        <v>0.79</v>
      </c>
      <c r="K190">
        <v>0.45</v>
      </c>
      <c r="L190">
        <v>0.28999999999999998</v>
      </c>
      <c r="M190">
        <v>0.32311635999999999</v>
      </c>
      <c r="N190">
        <v>0.05</v>
      </c>
      <c r="O190">
        <v>0.03</v>
      </c>
      <c r="P190">
        <v>-0.09</v>
      </c>
      <c r="Q190">
        <v>-0.09</v>
      </c>
      <c r="R190">
        <v>-8.8853873E-2</v>
      </c>
      <c r="S190">
        <v>-8.6666667000000003E-2</v>
      </c>
      <c r="T190">
        <v>-8.4310557999999994E-2</v>
      </c>
      <c r="U190">
        <v>-8.1424199000000003E-2</v>
      </c>
      <c r="V190">
        <v>-1.9053020297221701</v>
      </c>
      <c r="W190">
        <f t="shared" si="11"/>
        <v>-2.16</v>
      </c>
      <c r="X190">
        <f t="shared" si="14"/>
        <v>-1.6800000000000002</v>
      </c>
      <c r="Y190">
        <v>0.61586753268765304</v>
      </c>
      <c r="Z190">
        <v>-1.7907882917489999</v>
      </c>
      <c r="AC190" s="1">
        <v>38990</v>
      </c>
      <c r="AD190">
        <f t="shared" si="15"/>
        <v>-1.9053020297221701</v>
      </c>
      <c r="AF190" s="1">
        <f t="shared" si="12"/>
        <v>42916</v>
      </c>
      <c r="AG190">
        <f t="shared" si="16"/>
        <v>-1.9053020297221701</v>
      </c>
      <c r="AS190" s="1">
        <f t="shared" si="13"/>
        <v>42916</v>
      </c>
    </row>
    <row r="191" spans="1:47">
      <c r="A191" s="1">
        <v>43008</v>
      </c>
      <c r="B191">
        <v>0.56000000000000005</v>
      </c>
      <c r="C191">
        <v>-1.05</v>
      </c>
      <c r="D191">
        <v>0.11</v>
      </c>
      <c r="E191">
        <v>0.22</v>
      </c>
      <c r="F191">
        <v>0.34</v>
      </c>
      <c r="G191">
        <v>-0.09</v>
      </c>
      <c r="H191">
        <v>0.15</v>
      </c>
      <c r="I191">
        <v>-2.57</v>
      </c>
      <c r="J191">
        <v>0.68</v>
      </c>
      <c r="K191">
        <v>0.45</v>
      </c>
      <c r="L191">
        <v>0.28000000000000003</v>
      </c>
      <c r="M191">
        <v>0.248124707</v>
      </c>
      <c r="N191">
        <v>0.87</v>
      </c>
      <c r="O191">
        <v>0.04</v>
      </c>
      <c r="P191">
        <v>-0.09</v>
      </c>
      <c r="Q191">
        <v>-8.9166667000000005E-2</v>
      </c>
      <c r="R191">
        <v>-8.8307947999999997E-2</v>
      </c>
      <c r="S191">
        <v>-8.6666667000000003E-2</v>
      </c>
      <c r="T191">
        <v>-8.4588366999999998E-2</v>
      </c>
      <c r="U191">
        <v>-8.1578548000000001E-2</v>
      </c>
      <c r="V191">
        <v>-2.004668869768</v>
      </c>
      <c r="W191">
        <f t="shared" si="11"/>
        <v>-1.24</v>
      </c>
      <c r="X191">
        <f t="shared" si="14"/>
        <v>-1.7200000000000002</v>
      </c>
      <c r="Y191">
        <v>0.64488338487127395</v>
      </c>
      <c r="Z191">
        <v>-1.99196100929804</v>
      </c>
      <c r="AC191" s="1">
        <v>39082</v>
      </c>
      <c r="AD191">
        <f t="shared" si="15"/>
        <v>-2.004668869768</v>
      </c>
      <c r="AF191" s="1">
        <f t="shared" si="12"/>
        <v>43008</v>
      </c>
      <c r="AG191">
        <f t="shared" si="16"/>
        <v>-2.004668869768</v>
      </c>
      <c r="AS191" s="1">
        <f t="shared" si="13"/>
        <v>43008</v>
      </c>
    </row>
    <row r="192" spans="1:47">
      <c r="A192" s="1">
        <v>43100</v>
      </c>
      <c r="B192">
        <v>0.88</v>
      </c>
      <c r="C192">
        <v>-0.5</v>
      </c>
      <c r="D192">
        <v>0.3</v>
      </c>
      <c r="E192">
        <v>0.42</v>
      </c>
      <c r="F192">
        <v>0.18</v>
      </c>
      <c r="G192">
        <v>-0.09</v>
      </c>
      <c r="H192">
        <v>0.5</v>
      </c>
      <c r="I192">
        <v>-1.66</v>
      </c>
      <c r="J192">
        <v>0.66</v>
      </c>
      <c r="K192">
        <v>0.48</v>
      </c>
      <c r="L192">
        <v>0.25</v>
      </c>
      <c r="M192">
        <v>0.86550693999999995</v>
      </c>
      <c r="N192">
        <v>0.18</v>
      </c>
      <c r="O192">
        <v>0.05</v>
      </c>
      <c r="P192">
        <v>-8.8333333E-2</v>
      </c>
      <c r="Q192">
        <v>-8.8333333E-2</v>
      </c>
      <c r="R192">
        <v>-8.7775974000000007E-2</v>
      </c>
      <c r="S192">
        <v>-8.6666667000000003E-2</v>
      </c>
      <c r="T192">
        <v>-8.4964996000000001E-2</v>
      </c>
      <c r="U192">
        <v>-8.2191107999999999E-2</v>
      </c>
      <c r="V192">
        <v>-1.9511150485364299</v>
      </c>
      <c r="W192">
        <f t="shared" si="11"/>
        <v>-2.04</v>
      </c>
      <c r="X192">
        <f t="shared" si="14"/>
        <v>-1.08</v>
      </c>
      <c r="Y192">
        <v>0.62400462855170302</v>
      </c>
      <c r="Z192">
        <v>-1.8475319783869499</v>
      </c>
      <c r="AC192" s="1">
        <v>39172</v>
      </c>
      <c r="AD192">
        <f t="shared" si="15"/>
        <v>-1.9511150485364299</v>
      </c>
      <c r="AF192" s="1">
        <f t="shared" si="12"/>
        <v>43100</v>
      </c>
      <c r="AG192">
        <f t="shared" si="16"/>
        <v>-1.9511150485364299</v>
      </c>
      <c r="AS192" s="1">
        <f t="shared" si="13"/>
        <v>43100</v>
      </c>
    </row>
    <row r="193" spans="1:68">
      <c r="A193" s="1">
        <v>43190</v>
      </c>
      <c r="B193">
        <v>0.03</v>
      </c>
      <c r="C193">
        <v>-0.44</v>
      </c>
      <c r="D193">
        <v>-0.11</v>
      </c>
      <c r="E193">
        <v>0.43</v>
      </c>
      <c r="F193">
        <v>0.37</v>
      </c>
      <c r="G193">
        <v>-0.09</v>
      </c>
      <c r="H193">
        <v>0.51</v>
      </c>
      <c r="I193">
        <v>3.49</v>
      </c>
      <c r="J193">
        <v>0.69</v>
      </c>
      <c r="K193">
        <v>0.48</v>
      </c>
      <c r="L193">
        <v>0.28999999999999998</v>
      </c>
      <c r="M193">
        <v>-0.38562358800000002</v>
      </c>
      <c r="N193">
        <v>0.93</v>
      </c>
      <c r="O193">
        <v>0.04</v>
      </c>
      <c r="P193">
        <v>-8.7499999999999994E-2</v>
      </c>
      <c r="Q193">
        <v>-8.6666667000000003E-2</v>
      </c>
      <c r="R193">
        <v>-8.6156222000000005E-2</v>
      </c>
      <c r="S193">
        <v>-8.5000000000000006E-2</v>
      </c>
      <c r="T193">
        <v>-8.2281312999999995E-2</v>
      </c>
      <c r="U193">
        <v>-7.7027834000000003E-2</v>
      </c>
      <c r="V193">
        <v>-2.1213141327366198</v>
      </c>
      <c r="W193">
        <f t="shared" si="11"/>
        <v>-2.08</v>
      </c>
      <c r="X193">
        <f t="shared" si="14"/>
        <v>-1.8399999999999999</v>
      </c>
      <c r="Y193">
        <v>0.56935171220536396</v>
      </c>
      <c r="Z193">
        <v>-1.71947685447006</v>
      </c>
      <c r="AC193" s="1">
        <v>39263</v>
      </c>
      <c r="AD193">
        <f t="shared" si="15"/>
        <v>-2.1213141327366198</v>
      </c>
      <c r="AF193" s="1">
        <f t="shared" si="12"/>
        <v>43190</v>
      </c>
      <c r="AG193">
        <f t="shared" si="16"/>
        <v>-2.1213141327366198</v>
      </c>
      <c r="AS193" s="1">
        <f t="shared" si="13"/>
        <v>43190</v>
      </c>
    </row>
    <row r="194" spans="1:68">
      <c r="A194" s="1">
        <v>43281</v>
      </c>
      <c r="B194">
        <v>0.51</v>
      </c>
      <c r="C194">
        <v>0.45</v>
      </c>
      <c r="D194">
        <v>0.42</v>
      </c>
      <c r="E194">
        <v>0.21</v>
      </c>
      <c r="F194">
        <v>0.34</v>
      </c>
      <c r="G194">
        <v>-0.09</v>
      </c>
      <c r="H194">
        <v>0.53</v>
      </c>
      <c r="I194">
        <v>-0.21</v>
      </c>
      <c r="J194">
        <v>0.82</v>
      </c>
      <c r="K194">
        <v>0.48</v>
      </c>
      <c r="L194">
        <v>0.3</v>
      </c>
      <c r="M194">
        <v>-1.3828757220000001</v>
      </c>
      <c r="N194">
        <v>0.65</v>
      </c>
      <c r="O194">
        <v>0.03</v>
      </c>
      <c r="P194">
        <v>-0.09</v>
      </c>
      <c r="Q194">
        <v>-8.9166667000000005E-2</v>
      </c>
      <c r="R194">
        <v>-8.8648781999999995E-2</v>
      </c>
      <c r="S194">
        <v>-8.7499999999999994E-2</v>
      </c>
      <c r="T194">
        <v>-8.5123575000000007E-2</v>
      </c>
      <c r="U194">
        <v>-8.0757993E-2</v>
      </c>
      <c r="V194">
        <v>-2.21033397447539</v>
      </c>
      <c r="W194">
        <f t="shared" si="11"/>
        <v>-1.2</v>
      </c>
      <c r="X194">
        <f t="shared" si="14"/>
        <v>-1.7200000000000002</v>
      </c>
      <c r="Y194">
        <v>0.61906202973713798</v>
      </c>
      <c r="Z194">
        <v>-1.68584689562592</v>
      </c>
      <c r="AC194" s="1">
        <v>39355</v>
      </c>
      <c r="AD194">
        <f t="shared" si="15"/>
        <v>-2.21033397447539</v>
      </c>
      <c r="AF194" s="1">
        <f t="shared" si="12"/>
        <v>43281</v>
      </c>
      <c r="AG194">
        <f t="shared" si="16"/>
        <v>-2.21033397447539</v>
      </c>
      <c r="AS194" s="1">
        <f t="shared" si="13"/>
        <v>43281</v>
      </c>
    </row>
    <row r="195" spans="1:68">
      <c r="A195" s="1">
        <v>43373</v>
      </c>
      <c r="B195">
        <v>-0.1</v>
      </c>
      <c r="C195">
        <v>0.57999999999999996</v>
      </c>
      <c r="D195">
        <v>0.25</v>
      </c>
      <c r="E195">
        <v>0.52</v>
      </c>
      <c r="F195">
        <v>0.28999999999999998</v>
      </c>
      <c r="G195">
        <v>-0.09</v>
      </c>
      <c r="H195">
        <v>-0.12</v>
      </c>
      <c r="I195">
        <v>2.79</v>
      </c>
      <c r="J195">
        <v>0.89</v>
      </c>
      <c r="K195">
        <v>0.48</v>
      </c>
      <c r="L195">
        <v>0.32</v>
      </c>
      <c r="M195">
        <v>-1.306685619</v>
      </c>
      <c r="N195">
        <v>-0.62</v>
      </c>
      <c r="O195">
        <v>-0.01</v>
      </c>
      <c r="P195">
        <v>-0.09</v>
      </c>
      <c r="Q195">
        <v>-8.9166667000000005E-2</v>
      </c>
      <c r="R195">
        <v>-8.8902616000000004E-2</v>
      </c>
      <c r="S195">
        <v>-8.8333333E-2</v>
      </c>
      <c r="T195">
        <v>-8.6375362999999997E-2</v>
      </c>
      <c r="U195">
        <v>-8.2055878999999998E-2</v>
      </c>
      <c r="V195">
        <v>-2.1340019437540798</v>
      </c>
      <c r="W195">
        <f t="shared" ref="W195:W219" si="17">+(G195-E195)*4</f>
        <v>-2.44</v>
      </c>
      <c r="X195">
        <f t="shared" si="14"/>
        <v>-1.52</v>
      </c>
      <c r="Y195">
        <v>0.498132452343858</v>
      </c>
      <c r="Z195">
        <v>-1.5574346317730801</v>
      </c>
      <c r="AC195" s="1">
        <v>39447</v>
      </c>
      <c r="AD195">
        <f t="shared" si="15"/>
        <v>-2.1340019437540798</v>
      </c>
      <c r="AF195" s="1">
        <f t="shared" ref="AF195:AF219" si="18">+A195</f>
        <v>43373</v>
      </c>
      <c r="AG195">
        <f t="shared" si="16"/>
        <v>-2.1340019437540798</v>
      </c>
      <c r="AS195" s="1">
        <f t="shared" ref="AS195:AS218" si="19">A195</f>
        <v>43373</v>
      </c>
    </row>
    <row r="196" spans="1:68">
      <c r="A196" s="1">
        <v>43465</v>
      </c>
      <c r="B196">
        <v>0.63</v>
      </c>
      <c r="C196">
        <v>0.84</v>
      </c>
      <c r="D196">
        <v>0.03</v>
      </c>
      <c r="E196">
        <v>0.51</v>
      </c>
      <c r="F196">
        <v>0.2</v>
      </c>
      <c r="G196">
        <v>-0.09</v>
      </c>
      <c r="H196">
        <v>0.37</v>
      </c>
      <c r="I196">
        <v>1.23</v>
      </c>
      <c r="J196">
        <v>1.0900000000000001</v>
      </c>
      <c r="K196">
        <v>0.48</v>
      </c>
      <c r="L196">
        <v>0.35</v>
      </c>
      <c r="M196">
        <v>1.449122</v>
      </c>
      <c r="N196">
        <v>0.17</v>
      </c>
      <c r="O196">
        <v>-0.02</v>
      </c>
      <c r="P196">
        <v>-8.9166667000000005E-2</v>
      </c>
      <c r="Q196">
        <v>-8.9166667000000005E-2</v>
      </c>
      <c r="R196">
        <v>-8.8250381000000003E-2</v>
      </c>
      <c r="S196">
        <v>-8.6666667000000003E-2</v>
      </c>
      <c r="T196">
        <v>-8.3612124999999995E-2</v>
      </c>
      <c r="U196">
        <v>-7.8488555000000002E-2</v>
      </c>
      <c r="V196">
        <v>-2.2049926440968299</v>
      </c>
      <c r="W196">
        <f t="shared" si="17"/>
        <v>-2.4</v>
      </c>
      <c r="X196">
        <f t="shared" si="14"/>
        <v>-1.1600000000000001</v>
      </c>
      <c r="Y196">
        <v>0.43635009362681298</v>
      </c>
      <c r="Z196">
        <v>-1.5049709216907701</v>
      </c>
      <c r="AC196" s="1">
        <v>39538</v>
      </c>
      <c r="AD196">
        <f t="shared" si="15"/>
        <v>-2.2049926440968299</v>
      </c>
      <c r="AF196" s="1">
        <f t="shared" si="18"/>
        <v>43465</v>
      </c>
      <c r="AG196">
        <f t="shared" si="16"/>
        <v>-2.2049926440968299</v>
      </c>
      <c r="AS196" s="1">
        <f t="shared" si="19"/>
        <v>43465</v>
      </c>
    </row>
    <row r="197" spans="1:68">
      <c r="A197" s="1">
        <v>43555</v>
      </c>
      <c r="B197">
        <v>0.59</v>
      </c>
      <c r="C197">
        <v>1.45</v>
      </c>
      <c r="D197">
        <v>0.01</v>
      </c>
      <c r="E197">
        <v>0.38</v>
      </c>
      <c r="F197">
        <v>0.2</v>
      </c>
      <c r="G197">
        <v>-0.09</v>
      </c>
      <c r="H197">
        <v>-0.13</v>
      </c>
      <c r="I197">
        <v>1.07</v>
      </c>
      <c r="J197">
        <v>1.0900000000000001</v>
      </c>
      <c r="K197">
        <v>0.45</v>
      </c>
      <c r="L197">
        <v>0.28000000000000003</v>
      </c>
      <c r="M197">
        <v>0.6228243</v>
      </c>
      <c r="N197">
        <v>1.22</v>
      </c>
      <c r="O197">
        <v>0.04</v>
      </c>
      <c r="P197">
        <v>-0.09</v>
      </c>
      <c r="Q197">
        <v>-0.09</v>
      </c>
      <c r="R197">
        <v>-8.9179981000000005E-2</v>
      </c>
      <c r="S197">
        <v>-8.7499999999999994E-2</v>
      </c>
      <c r="T197">
        <v>-8.5334625999999997E-2</v>
      </c>
      <c r="U197">
        <v>-8.2334482000000001E-2</v>
      </c>
      <c r="V197">
        <v>-2.2292964363664498</v>
      </c>
      <c r="W197">
        <f t="shared" si="17"/>
        <v>-1.88</v>
      </c>
      <c r="X197">
        <f t="shared" si="14"/>
        <v>-1.1600000000000001</v>
      </c>
      <c r="Y197">
        <v>0.46875273648966398</v>
      </c>
      <c r="Z197">
        <v>-1.6954294837130901</v>
      </c>
      <c r="AC197" s="1">
        <v>39629</v>
      </c>
      <c r="AD197">
        <f t="shared" si="15"/>
        <v>-2.2292964363664498</v>
      </c>
      <c r="AF197" s="1">
        <f t="shared" si="18"/>
        <v>43555</v>
      </c>
      <c r="AG197">
        <f t="shared" si="16"/>
        <v>-2.2292964363664498</v>
      </c>
      <c r="AS197" s="1">
        <f t="shared" si="19"/>
        <v>43555</v>
      </c>
    </row>
    <row r="198" spans="1:68">
      <c r="A198" s="1">
        <v>43646</v>
      </c>
      <c r="B198">
        <v>0.35</v>
      </c>
      <c r="C198">
        <v>1.07</v>
      </c>
      <c r="D198">
        <v>0.39</v>
      </c>
      <c r="E198">
        <v>0.3</v>
      </c>
      <c r="F198">
        <v>0.45</v>
      </c>
      <c r="G198">
        <v>-0.09</v>
      </c>
      <c r="H198">
        <v>0.55000000000000004</v>
      </c>
      <c r="I198">
        <v>5.26</v>
      </c>
      <c r="J198">
        <v>0.96</v>
      </c>
      <c r="K198">
        <v>0.45</v>
      </c>
      <c r="L198">
        <v>0.2</v>
      </c>
      <c r="M198">
        <v>2.0396567879999998</v>
      </c>
      <c r="N198">
        <v>0.43</v>
      </c>
      <c r="O198">
        <v>0.04</v>
      </c>
      <c r="P198">
        <v>-9.2499999999999999E-2</v>
      </c>
      <c r="Q198">
        <v>-9.5833333000000007E-2</v>
      </c>
      <c r="R198">
        <v>-9.7716345999999996E-2</v>
      </c>
      <c r="S198">
        <v>-9.9166667E-2</v>
      </c>
      <c r="T198">
        <v>-9.9861778999999998E-2</v>
      </c>
      <c r="U198">
        <v>-0.100154915</v>
      </c>
      <c r="V198">
        <v>-2.0162125455292799</v>
      </c>
      <c r="W198">
        <f t="shared" si="17"/>
        <v>-1.56</v>
      </c>
      <c r="X198">
        <f t="shared" si="14"/>
        <v>-2.16</v>
      </c>
      <c r="Y198">
        <v>0.56935812339071701</v>
      </c>
      <c r="Z198">
        <v>-1.6907659189714199</v>
      </c>
      <c r="AC198" s="1">
        <v>39721</v>
      </c>
      <c r="AD198">
        <f t="shared" si="15"/>
        <v>-2.0162125455292799</v>
      </c>
      <c r="AF198" s="1">
        <f t="shared" si="18"/>
        <v>43646</v>
      </c>
      <c r="AG198">
        <f t="shared" si="16"/>
        <v>-2.0162125455292799</v>
      </c>
      <c r="AS198" s="1">
        <f t="shared" si="19"/>
        <v>43646</v>
      </c>
    </row>
    <row r="199" spans="1:68">
      <c r="A199" s="1">
        <v>43738</v>
      </c>
      <c r="B199">
        <v>0</v>
      </c>
      <c r="C199">
        <v>1.29</v>
      </c>
      <c r="D199">
        <v>0.12</v>
      </c>
      <c r="E199">
        <v>0.5</v>
      </c>
      <c r="F199">
        <v>0.34</v>
      </c>
      <c r="G199">
        <v>-0.11</v>
      </c>
      <c r="H199">
        <v>0.04</v>
      </c>
      <c r="I199">
        <v>-3.34</v>
      </c>
      <c r="J199">
        <v>0.91</v>
      </c>
      <c r="K199">
        <v>0.43</v>
      </c>
      <c r="L199">
        <v>0.04</v>
      </c>
      <c r="M199">
        <v>-1.1240429240000001</v>
      </c>
      <c r="N199">
        <v>0.16</v>
      </c>
      <c r="O199">
        <v>7.0000000000000007E-2</v>
      </c>
      <c r="P199">
        <v>-0.11333333299999999</v>
      </c>
      <c r="Q199">
        <v>-0.125</v>
      </c>
      <c r="R199">
        <v>-0.133216316</v>
      </c>
      <c r="S199">
        <v>-0.13916666699999999</v>
      </c>
      <c r="T199">
        <v>-0.14348594100000001</v>
      </c>
      <c r="U199">
        <v>-0.147242133</v>
      </c>
      <c r="V199">
        <v>-2.1446883924844302</v>
      </c>
      <c r="W199">
        <f t="shared" si="17"/>
        <v>-2.44</v>
      </c>
      <c r="X199">
        <f t="shared" si="14"/>
        <v>-1.8</v>
      </c>
      <c r="Y199">
        <v>0.55222919795440195</v>
      </c>
      <c r="Z199">
        <v>-2.1104529534868899</v>
      </c>
      <c r="AC199" s="1">
        <v>39813</v>
      </c>
      <c r="AD199">
        <f t="shared" si="15"/>
        <v>-2.1446883924844302</v>
      </c>
      <c r="AF199" s="1">
        <f t="shared" si="18"/>
        <v>43738</v>
      </c>
      <c r="AG199">
        <f t="shared" si="16"/>
        <v>-2.1446883924844302</v>
      </c>
      <c r="AS199" s="1">
        <f t="shared" si="19"/>
        <v>43738</v>
      </c>
    </row>
    <row r="200" spans="1:68">
      <c r="A200" s="1">
        <v>43830</v>
      </c>
      <c r="B200">
        <v>-0.14000000000000001</v>
      </c>
      <c r="C200">
        <v>1.03</v>
      </c>
      <c r="D200">
        <v>-0.32</v>
      </c>
      <c r="E200">
        <v>0.52</v>
      </c>
      <c r="F200">
        <v>0.34</v>
      </c>
      <c r="G200">
        <v>-0.11</v>
      </c>
      <c r="H200">
        <v>-0.18</v>
      </c>
      <c r="I200">
        <v>5.16</v>
      </c>
      <c r="J200">
        <v>0.88</v>
      </c>
      <c r="K200">
        <v>0.43</v>
      </c>
      <c r="L200">
        <v>7.0000000000000007E-2</v>
      </c>
      <c r="M200">
        <v>0.134184794</v>
      </c>
      <c r="N200">
        <v>-1.32</v>
      </c>
      <c r="O200">
        <v>0.08</v>
      </c>
      <c r="P200">
        <v>-0.11333333299999999</v>
      </c>
      <c r="Q200">
        <v>-0.115833333</v>
      </c>
      <c r="R200">
        <v>-0.118598938</v>
      </c>
      <c r="S200">
        <v>-0.120833333</v>
      </c>
      <c r="T200">
        <v>-0.12200277599999999</v>
      </c>
      <c r="U200">
        <v>-0.123007097</v>
      </c>
      <c r="V200">
        <v>-2.14192310896793</v>
      </c>
      <c r="W200">
        <f t="shared" si="17"/>
        <v>-2.52</v>
      </c>
      <c r="X200">
        <f t="shared" si="14"/>
        <v>-1.8</v>
      </c>
      <c r="Y200">
        <v>0.41620907921085698</v>
      </c>
      <c r="Z200">
        <v>-1.9247404077688799</v>
      </c>
      <c r="AC200" s="1">
        <v>39903</v>
      </c>
      <c r="AD200">
        <f t="shared" si="15"/>
        <v>-2.14192310896793</v>
      </c>
      <c r="AF200" s="1">
        <f t="shared" si="18"/>
        <v>43830</v>
      </c>
      <c r="AG200">
        <f t="shared" si="16"/>
        <v>-2.14192310896793</v>
      </c>
      <c r="AS200" s="1">
        <f t="shared" si="19"/>
        <v>43830</v>
      </c>
    </row>
    <row r="201" spans="1:68">
      <c r="A201" s="1">
        <v>43921</v>
      </c>
      <c r="E201">
        <v>0.6</v>
      </c>
      <c r="F201">
        <v>0.12</v>
      </c>
      <c r="G201">
        <v>-0.12</v>
      </c>
      <c r="J201">
        <v>1.08</v>
      </c>
      <c r="K201">
        <v>0.43</v>
      </c>
      <c r="L201">
        <v>7.0000000000000007E-2</v>
      </c>
      <c r="O201">
        <v>0.08</v>
      </c>
      <c r="P201">
        <v>-0.119166667</v>
      </c>
      <c r="Q201">
        <v>-0.1225</v>
      </c>
      <c r="R201">
        <v>-0.12556207899999999</v>
      </c>
      <c r="S201">
        <v>-0.1275</v>
      </c>
      <c r="T201">
        <v>-0.12781808</v>
      </c>
      <c r="U201">
        <v>-0.12799107200000001</v>
      </c>
      <c r="V201">
        <v>-2.2390573017695301</v>
      </c>
      <c r="W201">
        <f t="shared" si="17"/>
        <v>-2.88</v>
      </c>
      <c r="X201">
        <f t="shared" ref="X201:X219" si="20">+(G201-F201)*4</f>
        <v>-0.96</v>
      </c>
      <c r="Y201">
        <v>0.14208487336688899</v>
      </c>
      <c r="Z201">
        <v>-2.0057933213164501</v>
      </c>
      <c r="AC201" s="1">
        <v>39994</v>
      </c>
      <c r="AD201">
        <f t="shared" si="15"/>
        <v>-2.2390573017695301</v>
      </c>
      <c r="AF201" s="1">
        <f t="shared" si="18"/>
        <v>43921</v>
      </c>
      <c r="AG201">
        <f t="shared" si="16"/>
        <v>-2.2390573017695301</v>
      </c>
      <c r="AS201" s="1">
        <f t="shared" si="19"/>
        <v>43921</v>
      </c>
      <c r="AT201" s="20" t="s">
        <v>265</v>
      </c>
      <c r="AU201" s="20" t="str">
        <f t="shared" ref="AU201:AU218" si="21">"20"&amp;RIGHT(AT201,2)&amp;"Q"&amp;LEFT(AT201,1)</f>
        <v>2020Q1</v>
      </c>
    </row>
    <row r="202" spans="1:68">
      <c r="A202" s="1">
        <v>44012</v>
      </c>
      <c r="E202">
        <v>1.1000000000000001</v>
      </c>
      <c r="F202">
        <v>0.3</v>
      </c>
      <c r="G202">
        <v>-0.12</v>
      </c>
      <c r="J202">
        <v>1.5</v>
      </c>
      <c r="K202">
        <v>0.43</v>
      </c>
      <c r="L202">
        <v>0.12</v>
      </c>
      <c r="O202">
        <v>0.08</v>
      </c>
      <c r="P202">
        <v>-0.116666667</v>
      </c>
      <c r="Q202">
        <v>-0.119166667</v>
      </c>
      <c r="R202">
        <v>-0.121821754</v>
      </c>
      <c r="S202">
        <v>-0.12416666699999999</v>
      </c>
      <c r="T202">
        <v>-0.125992201</v>
      </c>
      <c r="U202">
        <v>-0.127641215</v>
      </c>
      <c r="V202">
        <v>-2.2626272918883599</v>
      </c>
      <c r="W202">
        <f t="shared" si="17"/>
        <v>-4.8800000000000008</v>
      </c>
      <c r="X202">
        <f t="shared" si="20"/>
        <v>-1.68</v>
      </c>
      <c r="Y202">
        <v>0.132070526413814</v>
      </c>
      <c r="Z202">
        <v>-1.9907029082415</v>
      </c>
      <c r="AC202" s="1">
        <v>40086</v>
      </c>
      <c r="AD202">
        <f t="shared" si="15"/>
        <v>-2.2626272918883599</v>
      </c>
      <c r="AF202" s="1">
        <f t="shared" si="18"/>
        <v>44012</v>
      </c>
      <c r="AG202">
        <f t="shared" si="16"/>
        <v>-2.2626272918883599</v>
      </c>
      <c r="AS202" s="1">
        <f t="shared" si="19"/>
        <v>44012</v>
      </c>
      <c r="AT202" s="20" t="s">
        <v>264</v>
      </c>
      <c r="AU202" s="20" t="str">
        <f t="shared" si="21"/>
        <v>2020Q2</v>
      </c>
    </row>
    <row r="203" spans="1:68">
      <c r="A203" s="1">
        <v>44104</v>
      </c>
      <c r="E203">
        <v>-1</v>
      </c>
      <c r="F203">
        <v>-7.0000000000000007E-2</v>
      </c>
      <c r="G203">
        <v>-0.13</v>
      </c>
      <c r="J203">
        <v>1.17</v>
      </c>
      <c r="K203">
        <v>0.4</v>
      </c>
      <c r="L203">
        <v>0.04</v>
      </c>
      <c r="O203">
        <v>0.02</v>
      </c>
      <c r="P203">
        <v>-0.116666667</v>
      </c>
      <c r="Q203">
        <v>-0.12</v>
      </c>
      <c r="R203">
        <v>-0.12273521499999999</v>
      </c>
      <c r="S203">
        <v>-0.125</v>
      </c>
      <c r="T203">
        <v>-0.12682553399999999</v>
      </c>
      <c r="U203">
        <v>-0.12847454899999999</v>
      </c>
      <c r="V203">
        <v>-2.4513319944479899</v>
      </c>
      <c r="W203">
        <f t="shared" si="17"/>
        <v>3.48</v>
      </c>
      <c r="X203">
        <f t="shared" si="20"/>
        <v>-0.24</v>
      </c>
      <c r="Y203">
        <v>0.14535132559919101</v>
      </c>
      <c r="Z203">
        <v>-1.9801807561323399</v>
      </c>
      <c r="AC203" s="1">
        <v>40178</v>
      </c>
      <c r="AD203">
        <f t="shared" si="15"/>
        <v>-2.4513319944479899</v>
      </c>
      <c r="AF203" s="1">
        <f t="shared" si="18"/>
        <v>44104</v>
      </c>
      <c r="AG203">
        <f t="shared" si="16"/>
        <v>-2.4513319944479899</v>
      </c>
      <c r="AS203" s="1">
        <f t="shared" si="19"/>
        <v>44104</v>
      </c>
      <c r="AT203" s="20" t="s">
        <v>263</v>
      </c>
      <c r="AU203" s="20" t="str">
        <f t="shared" si="21"/>
        <v>2020Q3</v>
      </c>
      <c r="BE203" s="29" t="s">
        <v>13</v>
      </c>
      <c r="BF203" s="29" t="s">
        <v>369</v>
      </c>
      <c r="BG203" s="29" t="s">
        <v>370</v>
      </c>
      <c r="BH203" t="s">
        <v>13</v>
      </c>
      <c r="BI203" t="s">
        <v>371</v>
      </c>
      <c r="BJ203" t="s">
        <v>372</v>
      </c>
      <c r="BK203" t="s">
        <v>369</v>
      </c>
      <c r="BL203" t="s">
        <v>370</v>
      </c>
      <c r="BM203" t="s">
        <v>373</v>
      </c>
      <c r="BN203" t="s">
        <v>1</v>
      </c>
    </row>
    <row r="204" spans="1:68">
      <c r="A204" s="1">
        <v>44196</v>
      </c>
      <c r="B204">
        <v>0.32</v>
      </c>
      <c r="C204">
        <v>-5.41</v>
      </c>
      <c r="D204">
        <v>-0.03</v>
      </c>
      <c r="E204">
        <v>0.7</v>
      </c>
      <c r="F204">
        <v>0.06</v>
      </c>
      <c r="G204">
        <v>-0.14000000000000001</v>
      </c>
      <c r="H204">
        <v>-3.18</v>
      </c>
      <c r="I204">
        <v>1</v>
      </c>
      <c r="J204">
        <v>1.01</v>
      </c>
      <c r="K204">
        <v>0.43</v>
      </c>
      <c r="L204">
        <v>-0.01</v>
      </c>
      <c r="M204">
        <v>-5.6621607389999999</v>
      </c>
      <c r="N204">
        <v>-0.04</v>
      </c>
      <c r="O204">
        <v>0.03</v>
      </c>
      <c r="P204">
        <v>-0.12</v>
      </c>
      <c r="Q204">
        <v>-0.1225</v>
      </c>
      <c r="R204">
        <v>-0.125573091</v>
      </c>
      <c r="S204">
        <v>-0.12833333299999999</v>
      </c>
      <c r="T204">
        <v>-0.13028946299999999</v>
      </c>
      <c r="U204">
        <v>-0.13201656000000001</v>
      </c>
      <c r="V204">
        <v>-1.58196195783803</v>
      </c>
      <c r="W204">
        <f t="shared" si="17"/>
        <v>-3.36</v>
      </c>
      <c r="X204">
        <f t="shared" si="20"/>
        <v>-0.8</v>
      </c>
      <c r="Y204">
        <v>0.140332318528403</v>
      </c>
      <c r="Z204">
        <v>-1.9841296508316</v>
      </c>
      <c r="AA204">
        <f>+Y204-$Y$204</f>
        <v>0</v>
      </c>
      <c r="AB204">
        <f>+Z204-$Z$204</f>
        <v>0</v>
      </c>
      <c r="AC204" s="1">
        <v>40268</v>
      </c>
      <c r="AD204">
        <f t="shared" ref="AD204:AD219" si="22">+V204</f>
        <v>-1.58196195783803</v>
      </c>
      <c r="AE204">
        <f>+AA204-AB204</f>
        <v>0</v>
      </c>
      <c r="AF204" s="1">
        <f t="shared" si="18"/>
        <v>44196</v>
      </c>
      <c r="AG204">
        <f t="shared" ref="AG204:AG219" si="23">+AD204</f>
        <v>-1.58196195783803</v>
      </c>
      <c r="AS204" s="1">
        <f t="shared" si="19"/>
        <v>44196</v>
      </c>
      <c r="AT204" s="20" t="s">
        <v>262</v>
      </c>
      <c r="AU204" s="20" t="str">
        <f t="shared" si="21"/>
        <v>2020Q4</v>
      </c>
      <c r="AV204">
        <f>+AA204</f>
        <v>0</v>
      </c>
      <c r="AW204">
        <f>+AB204</f>
        <v>0</v>
      </c>
      <c r="AX204">
        <f>+AD204</f>
        <v>-1.58196195783803</v>
      </c>
      <c r="AY204">
        <f>+AX204-AE204</f>
        <v>-1.58196195783803</v>
      </c>
      <c r="AZ204">
        <f>+B204*4</f>
        <v>1.28</v>
      </c>
      <c r="BA204">
        <f t="shared" ref="BA204:BA218" si="24">+AZ204+BN204</f>
        <v>1.28</v>
      </c>
      <c r="BB204">
        <f t="shared" ref="BB204:BB218" si="25">+BL204</f>
        <v>0</v>
      </c>
      <c r="BC204">
        <f t="shared" ref="BC204:BC218" si="26">+BK204</f>
        <v>0</v>
      </c>
      <c r="BE204" s="31">
        <v>44196</v>
      </c>
      <c r="BF204" s="29">
        <v>0</v>
      </c>
      <c r="BG204" s="29">
        <v>0</v>
      </c>
      <c r="BH204" s="1">
        <v>44196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</row>
    <row r="205" spans="1:68">
      <c r="A205" s="1">
        <v>44286</v>
      </c>
      <c r="B205">
        <v>0.62</v>
      </c>
      <c r="C205">
        <v>-5.26</v>
      </c>
      <c r="D205">
        <v>-0.42</v>
      </c>
      <c r="E205">
        <v>0.64</v>
      </c>
      <c r="F205">
        <v>0.74</v>
      </c>
      <c r="G205">
        <v>-0.14000000000000001</v>
      </c>
      <c r="H205">
        <v>-1.1299999999999999</v>
      </c>
      <c r="I205">
        <v>0.43</v>
      </c>
      <c r="J205">
        <v>0.82</v>
      </c>
      <c r="K205">
        <v>0.43</v>
      </c>
      <c r="L205">
        <v>0.01</v>
      </c>
      <c r="M205">
        <v>0.66754119499999998</v>
      </c>
      <c r="N205">
        <v>1.17</v>
      </c>
      <c r="O205">
        <v>0.06</v>
      </c>
      <c r="P205">
        <v>-0.12</v>
      </c>
      <c r="Q205">
        <v>-0.12166666700000001</v>
      </c>
      <c r="R205">
        <v>-0.12246794900000001</v>
      </c>
      <c r="S205">
        <v>-0.123333333</v>
      </c>
      <c r="T205">
        <v>-0.124094551</v>
      </c>
      <c r="U205">
        <v>-0.124935898</v>
      </c>
      <c r="V205">
        <v>-2.20394362936239</v>
      </c>
      <c r="W205">
        <f t="shared" si="17"/>
        <v>-3.12</v>
      </c>
      <c r="X205">
        <f t="shared" si="20"/>
        <v>-3.52</v>
      </c>
      <c r="Y205">
        <v>0.37458054805653701</v>
      </c>
      <c r="Z205">
        <v>-2.0864302359373998</v>
      </c>
      <c r="AA205">
        <f t="shared" ref="AA205:AA218" si="27">+Y205-$Y$204</f>
        <v>0.23424822952813401</v>
      </c>
      <c r="AB205">
        <f t="shared" ref="AB205:AB218" si="28">+Z205-$Z$204</f>
        <v>-0.10230058510579987</v>
      </c>
      <c r="AC205" s="1">
        <v>40359</v>
      </c>
      <c r="AD205">
        <f t="shared" si="22"/>
        <v>-2.20394362936239</v>
      </c>
      <c r="AE205">
        <f t="shared" ref="AE205:AE218" si="29">+AA205-AB205</f>
        <v>0.33654881463393388</v>
      </c>
      <c r="AF205" s="1">
        <f t="shared" si="18"/>
        <v>44286</v>
      </c>
      <c r="AG205">
        <f t="shared" si="23"/>
        <v>-2.20394362936239</v>
      </c>
      <c r="AS205" s="1">
        <f t="shared" si="19"/>
        <v>44286</v>
      </c>
      <c r="AT205" s="20" t="s">
        <v>261</v>
      </c>
      <c r="AV205">
        <f t="shared" ref="AV205:AV218" si="30">+AA205</f>
        <v>0.23424822952813401</v>
      </c>
      <c r="AW205">
        <f t="shared" ref="AW205:AW218" si="31">+AB205</f>
        <v>-0.10230058510579987</v>
      </c>
      <c r="AX205">
        <f t="shared" ref="AX205:AX218" si="32">+AD205</f>
        <v>-2.20394362936239</v>
      </c>
      <c r="AY205">
        <f t="shared" ref="AY205:AY218" si="33">+AX205-AE205</f>
        <v>-2.5404924439963237</v>
      </c>
      <c r="AZ205">
        <f t="shared" ref="AZ205:AZ218" si="34">+B205*4</f>
        <v>2.48</v>
      </c>
      <c r="BA205">
        <f t="shared" si="24"/>
        <v>3.2935964741320198</v>
      </c>
      <c r="BB205">
        <f t="shared" si="25"/>
        <v>0.20339911853300499</v>
      </c>
      <c r="BC205">
        <f t="shared" si="26"/>
        <v>4.8023422262969198E-3</v>
      </c>
      <c r="BE205" s="31">
        <v>44286</v>
      </c>
      <c r="BF205" s="29">
        <v>-3.5323192865992E-3</v>
      </c>
      <c r="BG205" s="29">
        <v>-0.20481554134444899</v>
      </c>
      <c r="BH205" s="1">
        <v>44286</v>
      </c>
      <c r="BI205">
        <v>-6.41378685E-2</v>
      </c>
      <c r="BJ205">
        <v>-6.3580731106518504E-2</v>
      </c>
      <c r="BK205">
        <v>4.8023422262969198E-3</v>
      </c>
      <c r="BL205">
        <v>0.20339911853300499</v>
      </c>
      <c r="BM205">
        <v>-6.41378685E-2</v>
      </c>
      <c r="BN205">
        <v>0.81359647413201996</v>
      </c>
      <c r="BO205">
        <f>+BN205/4</f>
        <v>0.20339911853300499</v>
      </c>
      <c r="BP205">
        <f>+SUM($BO$205:BO205)</f>
        <v>0.20339911853300499</v>
      </c>
    </row>
    <row r="206" spans="1:68">
      <c r="A206" s="1">
        <v>44377</v>
      </c>
      <c r="B206">
        <v>2.1800000000000002</v>
      </c>
      <c r="C206">
        <v>-2.13</v>
      </c>
      <c r="D206">
        <v>0.57999999999999996</v>
      </c>
      <c r="E206">
        <v>0.31</v>
      </c>
      <c r="F206">
        <v>0.14000000000000001</v>
      </c>
      <c r="G206">
        <v>-0.14000000000000001</v>
      </c>
      <c r="H206">
        <v>3.96</v>
      </c>
      <c r="I206">
        <v>2.64</v>
      </c>
      <c r="J206">
        <v>0.75</v>
      </c>
      <c r="K206">
        <v>0.43</v>
      </c>
      <c r="L206">
        <v>7.0000000000000007E-2</v>
      </c>
      <c r="M206">
        <v>-1.86566487</v>
      </c>
      <c r="N206">
        <v>3.47</v>
      </c>
      <c r="O206">
        <v>0.06</v>
      </c>
      <c r="P206">
        <v>-0.12</v>
      </c>
      <c r="Q206">
        <v>-0.12</v>
      </c>
      <c r="R206">
        <v>-0.12125</v>
      </c>
      <c r="S206">
        <v>-0.1225</v>
      </c>
      <c r="T206">
        <v>-0.12248046899999999</v>
      </c>
      <c r="U206">
        <v>-0.12234375</v>
      </c>
      <c r="V206">
        <v>-2.5361337249404601</v>
      </c>
      <c r="W206">
        <f t="shared" si="17"/>
        <v>-1.8</v>
      </c>
      <c r="X206">
        <f t="shared" si="20"/>
        <v>-1.1200000000000001</v>
      </c>
      <c r="Y206">
        <v>0.24991105670196101</v>
      </c>
      <c r="Z206">
        <v>-1.6854719089683701</v>
      </c>
      <c r="AA206">
        <f t="shared" si="27"/>
        <v>0.10957873817355801</v>
      </c>
      <c r="AB206">
        <f t="shared" si="28"/>
        <v>0.29865774186322991</v>
      </c>
      <c r="AC206" s="1">
        <v>40451</v>
      </c>
      <c r="AD206">
        <f t="shared" si="22"/>
        <v>-2.5361337249404601</v>
      </c>
      <c r="AE206">
        <f t="shared" si="29"/>
        <v>-0.1890790036896719</v>
      </c>
      <c r="AF206" s="1">
        <f t="shared" si="18"/>
        <v>44377</v>
      </c>
      <c r="AG206">
        <f t="shared" si="23"/>
        <v>-2.5361337249404601</v>
      </c>
      <c r="AS206" s="1">
        <f t="shared" si="19"/>
        <v>44377</v>
      </c>
      <c r="AT206" s="20" t="s">
        <v>260</v>
      </c>
      <c r="AV206">
        <f t="shared" si="30"/>
        <v>0.10957873817355801</v>
      </c>
      <c r="AW206">
        <f t="shared" si="31"/>
        <v>0.29865774186322991</v>
      </c>
      <c r="AX206">
        <f t="shared" si="32"/>
        <v>-2.5361337249404601</v>
      </c>
      <c r="AY206">
        <f t="shared" si="33"/>
        <v>-2.347054721250788</v>
      </c>
      <c r="AZ206">
        <f t="shared" si="34"/>
        <v>8.7200000000000006</v>
      </c>
      <c r="BA206">
        <f t="shared" si="24"/>
        <v>7.1794900271997211</v>
      </c>
      <c r="BB206">
        <f t="shared" si="25"/>
        <v>-0.18172837466706501</v>
      </c>
      <c r="BC206">
        <f t="shared" si="26"/>
        <v>-5.0371689852339403E-3</v>
      </c>
      <c r="BE206" s="31">
        <v>44377</v>
      </c>
      <c r="BF206" s="29">
        <v>-5.5357904393432298E-3</v>
      </c>
      <c r="BG206" s="29">
        <v>-0.37921807339230201</v>
      </c>
      <c r="BH206" s="1">
        <v>44377</v>
      </c>
      <c r="BI206">
        <v>7.1684896250000005E-2</v>
      </c>
      <c r="BJ206">
        <v>7.0979137935116801E-2</v>
      </c>
      <c r="BK206">
        <v>-5.0371689852339403E-3</v>
      </c>
      <c r="BL206">
        <v>-0.18172837466706501</v>
      </c>
      <c r="BM206">
        <v>7.1684896250000005E-2</v>
      </c>
      <c r="BN206">
        <v>-1.54050997280028</v>
      </c>
      <c r="BO206">
        <f t="shared" ref="BO206:BO218" si="35">+BN206/4</f>
        <v>-0.38512749320007</v>
      </c>
      <c r="BP206">
        <f>+SUM($BO$205:BO206)</f>
        <v>-0.18172837466706501</v>
      </c>
    </row>
    <row r="207" spans="1:68">
      <c r="A207" s="1">
        <v>44469</v>
      </c>
      <c r="B207">
        <v>1.77</v>
      </c>
      <c r="C207">
        <v>-0.77</v>
      </c>
      <c r="D207">
        <v>0.67</v>
      </c>
      <c r="E207">
        <v>1.22</v>
      </c>
      <c r="F207">
        <v>0.69</v>
      </c>
      <c r="G207">
        <v>-0.14000000000000001</v>
      </c>
      <c r="H207">
        <v>3.62</v>
      </c>
      <c r="I207">
        <v>0.87</v>
      </c>
      <c r="J207">
        <v>0.75</v>
      </c>
      <c r="K207">
        <v>0.45</v>
      </c>
      <c r="L207">
        <v>0.04</v>
      </c>
      <c r="M207">
        <v>-0.65900646200000002</v>
      </c>
      <c r="N207">
        <v>1.03</v>
      </c>
      <c r="O207">
        <v>0.05</v>
      </c>
      <c r="P207">
        <v>-0.12</v>
      </c>
      <c r="Q207">
        <v>-0.12</v>
      </c>
      <c r="R207">
        <v>-0.12125</v>
      </c>
      <c r="S207">
        <v>-0.1225</v>
      </c>
      <c r="T207">
        <v>-0.12248046899999999</v>
      </c>
      <c r="U207">
        <v>-0.12234375</v>
      </c>
      <c r="V207">
        <v>-2.10827164083434</v>
      </c>
      <c r="W207">
        <f t="shared" si="17"/>
        <v>-5.4399999999999995</v>
      </c>
      <c r="X207">
        <f t="shared" si="20"/>
        <v>-3.32</v>
      </c>
      <c r="Y207">
        <v>0.224975772888167</v>
      </c>
      <c r="Z207">
        <v>-1.6943250259965501</v>
      </c>
      <c r="AA207">
        <f t="shared" si="27"/>
        <v>8.4643454359764003E-2</v>
      </c>
      <c r="AB207">
        <f t="shared" si="28"/>
        <v>0.28980462483504987</v>
      </c>
      <c r="AC207" s="1">
        <v>40543</v>
      </c>
      <c r="AD207">
        <f t="shared" si="22"/>
        <v>-2.10827164083434</v>
      </c>
      <c r="AE207">
        <f t="shared" si="29"/>
        <v>-0.20516117047528587</v>
      </c>
      <c r="AF207" s="1">
        <f t="shared" si="18"/>
        <v>44469</v>
      </c>
      <c r="AG207">
        <f t="shared" si="23"/>
        <v>-2.10827164083434</v>
      </c>
      <c r="AS207" s="1">
        <f t="shared" si="19"/>
        <v>44469</v>
      </c>
      <c r="AT207" s="20" t="s">
        <v>259</v>
      </c>
      <c r="AV207">
        <f t="shared" si="30"/>
        <v>8.4643454359764003E-2</v>
      </c>
      <c r="AW207">
        <f t="shared" si="31"/>
        <v>0.28980462483504987</v>
      </c>
      <c r="AX207">
        <f t="shared" si="32"/>
        <v>-2.10827164083434</v>
      </c>
      <c r="AY207">
        <f t="shared" si="33"/>
        <v>-1.9031104703590542</v>
      </c>
      <c r="AZ207">
        <f t="shared" si="34"/>
        <v>7.08</v>
      </c>
      <c r="BA207">
        <f t="shared" si="24"/>
        <v>6.857716284591608</v>
      </c>
      <c r="BB207">
        <f t="shared" si="25"/>
        <v>-0.23729930351916301</v>
      </c>
      <c r="BC207">
        <f t="shared" si="26"/>
        <v>-4.8627346934757799E-3</v>
      </c>
      <c r="BE207" s="31">
        <v>44469</v>
      </c>
      <c r="BF207" s="29">
        <v>-5.78280795892801E-3</v>
      </c>
      <c r="BG207" s="29">
        <v>-0.456012586692433</v>
      </c>
      <c r="BH207" s="1">
        <v>44469</v>
      </c>
      <c r="BI207">
        <v>6.7056493499999995E-2</v>
      </c>
      <c r="BJ207">
        <v>6.6616387747481701E-2</v>
      </c>
      <c r="BK207">
        <v>-4.8627346934757799E-3</v>
      </c>
      <c r="BL207">
        <v>-0.23729930351916301</v>
      </c>
      <c r="BM207">
        <v>6.7056493499999995E-2</v>
      </c>
      <c r="BN207">
        <v>-0.22228371540839201</v>
      </c>
      <c r="BO207">
        <f t="shared" si="35"/>
        <v>-5.5570928852098002E-2</v>
      </c>
      <c r="BP207">
        <f>+SUM($BO$205:BO207)</f>
        <v>-0.23729930351916301</v>
      </c>
    </row>
    <row r="208" spans="1:68">
      <c r="A208" s="1">
        <v>44561</v>
      </c>
      <c r="B208">
        <v>0.68</v>
      </c>
      <c r="C208">
        <v>-0.15</v>
      </c>
      <c r="D208">
        <v>-0.23</v>
      </c>
      <c r="E208">
        <v>1.1499999999999999</v>
      </c>
      <c r="F208">
        <v>0.84</v>
      </c>
      <c r="G208">
        <v>-0.15</v>
      </c>
      <c r="H208">
        <v>0.39</v>
      </c>
      <c r="I208">
        <v>0.56999999999999995</v>
      </c>
      <c r="J208">
        <v>0.83</v>
      </c>
      <c r="K208">
        <v>0.48</v>
      </c>
      <c r="L208">
        <v>0.08</v>
      </c>
      <c r="M208">
        <v>-0.288192369</v>
      </c>
      <c r="N208">
        <v>0</v>
      </c>
      <c r="O208">
        <v>7.0000000000000007E-2</v>
      </c>
      <c r="P208">
        <v>-0.12</v>
      </c>
      <c r="Q208">
        <v>-0.12</v>
      </c>
      <c r="R208">
        <v>-0.12</v>
      </c>
      <c r="S208">
        <v>-0.12</v>
      </c>
      <c r="T208" t="s">
        <v>361</v>
      </c>
      <c r="U208" t="s">
        <v>361</v>
      </c>
      <c r="V208">
        <v>-2.6894906956472799</v>
      </c>
      <c r="W208">
        <f t="shared" si="17"/>
        <v>-5.1999999999999993</v>
      </c>
      <c r="X208">
        <f t="shared" si="20"/>
        <v>-3.96</v>
      </c>
      <c r="Y208">
        <v>0.33566261141690201</v>
      </c>
      <c r="Z208">
        <v>-1.5958001715091401</v>
      </c>
      <c r="AA208">
        <f t="shared" si="27"/>
        <v>0.19533029288849901</v>
      </c>
      <c r="AB208">
        <f t="shared" si="28"/>
        <v>0.38832947932245987</v>
      </c>
      <c r="AC208" s="1">
        <v>40633</v>
      </c>
      <c r="AD208">
        <f t="shared" si="22"/>
        <v>-2.6894906956472799</v>
      </c>
      <c r="AE208">
        <f t="shared" si="29"/>
        <v>-0.19299918643396086</v>
      </c>
      <c r="AF208" s="1">
        <f t="shared" si="18"/>
        <v>44561</v>
      </c>
      <c r="AG208">
        <f t="shared" si="23"/>
        <v>-2.6894906956472799</v>
      </c>
      <c r="AS208" s="1">
        <f t="shared" si="19"/>
        <v>44561</v>
      </c>
      <c r="AT208" s="20" t="s">
        <v>258</v>
      </c>
      <c r="AU208" s="20" t="str">
        <f t="shared" si="21"/>
        <v>2021Q4</v>
      </c>
      <c r="AV208">
        <f t="shared" si="30"/>
        <v>0.19533029288849901</v>
      </c>
      <c r="AW208">
        <f t="shared" si="31"/>
        <v>0.38832947932245987</v>
      </c>
      <c r="AX208">
        <f t="shared" si="32"/>
        <v>-2.6894906956472799</v>
      </c>
      <c r="AY208">
        <f t="shared" si="33"/>
        <v>-2.4964915092133193</v>
      </c>
      <c r="AZ208">
        <f t="shared" si="34"/>
        <v>2.72</v>
      </c>
      <c r="BA208">
        <f t="shared" si="24"/>
        <v>2.8559999843933741</v>
      </c>
      <c r="BB208">
        <f t="shared" si="25"/>
        <v>-0.203299307420819</v>
      </c>
      <c r="BC208">
        <f t="shared" si="26"/>
        <v>-3.77337196452176E-3</v>
      </c>
      <c r="BE208" s="31">
        <v>44561</v>
      </c>
      <c r="BF208" s="29">
        <v>-1.09647116164414E-3</v>
      </c>
      <c r="BG208" s="29">
        <v>-0.22271519466866599</v>
      </c>
      <c r="BH208" s="1">
        <v>44561</v>
      </c>
      <c r="BI208">
        <v>4.4951833750000003E-2</v>
      </c>
      <c r="BJ208">
        <v>4.4637980858638501E-2</v>
      </c>
      <c r="BK208">
        <v>-3.77337196452176E-3</v>
      </c>
      <c r="BL208">
        <v>-0.203299307420819</v>
      </c>
      <c r="BM208">
        <v>4.4951833750000003E-2</v>
      </c>
      <c r="BN208">
        <v>0.13599998439337399</v>
      </c>
      <c r="BO208">
        <f t="shared" si="35"/>
        <v>3.3999996098343498E-2</v>
      </c>
      <c r="BP208">
        <f>+SUM($BO$205:BO208)</f>
        <v>-0.2032993074208195</v>
      </c>
    </row>
    <row r="209" spans="1:68">
      <c r="A209" s="1">
        <v>44651</v>
      </c>
      <c r="B209">
        <v>0.32</v>
      </c>
      <c r="C209">
        <v>0.67</v>
      </c>
      <c r="D209">
        <v>-0.53</v>
      </c>
      <c r="E209">
        <v>1.41</v>
      </c>
      <c r="F209">
        <v>1.1000000000000001</v>
      </c>
      <c r="G209">
        <v>-0.14000000000000001</v>
      </c>
      <c r="H209">
        <v>0.93</v>
      </c>
      <c r="I209">
        <v>1.77</v>
      </c>
      <c r="J209">
        <v>0.98</v>
      </c>
      <c r="K209">
        <v>0.5</v>
      </c>
      <c r="L209">
        <v>0.21</v>
      </c>
      <c r="M209">
        <v>0.17789638399999999</v>
      </c>
      <c r="N209">
        <v>0.97</v>
      </c>
      <c r="O209">
        <v>0.08</v>
      </c>
      <c r="P209">
        <v>-0.12</v>
      </c>
      <c r="Q209" t="s">
        <v>361</v>
      </c>
      <c r="R209" t="s">
        <v>361</v>
      </c>
      <c r="S209" t="s">
        <v>361</v>
      </c>
      <c r="T209" t="s">
        <v>361</v>
      </c>
      <c r="U209" t="s">
        <v>361</v>
      </c>
      <c r="V209">
        <v>-3.0381609415747102</v>
      </c>
      <c r="W209">
        <f t="shared" si="17"/>
        <v>-6.1999999999999993</v>
      </c>
      <c r="X209">
        <f t="shared" si="20"/>
        <v>-4.9600000000000009</v>
      </c>
      <c r="Y209">
        <v>0.56492324536174499</v>
      </c>
      <c r="Z209">
        <v>-1.3142906826598</v>
      </c>
      <c r="AA209">
        <f t="shared" si="27"/>
        <v>0.42459092683334199</v>
      </c>
      <c r="AB209">
        <f t="shared" si="28"/>
        <v>0.6698389681718</v>
      </c>
      <c r="AC209" s="1">
        <v>40724</v>
      </c>
      <c r="AD209">
        <f t="shared" si="22"/>
        <v>-3.0381609415747102</v>
      </c>
      <c r="AE209">
        <f t="shared" si="29"/>
        <v>-0.24524804133845801</v>
      </c>
      <c r="AF209" s="1">
        <f t="shared" si="18"/>
        <v>44651</v>
      </c>
      <c r="AG209">
        <f t="shared" si="23"/>
        <v>-3.0381609415747102</v>
      </c>
      <c r="AS209" s="1">
        <f t="shared" si="19"/>
        <v>44651</v>
      </c>
      <c r="AT209" s="20" t="s">
        <v>257</v>
      </c>
      <c r="AV209">
        <f t="shared" si="30"/>
        <v>0.42459092683334199</v>
      </c>
      <c r="AW209">
        <f t="shared" si="31"/>
        <v>0.6698389681718</v>
      </c>
      <c r="AX209">
        <f t="shared" si="32"/>
        <v>-3.0381609415747102</v>
      </c>
      <c r="AY209">
        <f t="shared" si="33"/>
        <v>-2.792912900236252</v>
      </c>
      <c r="AZ209">
        <f t="shared" si="34"/>
        <v>1.28</v>
      </c>
      <c r="BA209">
        <f t="shared" si="24"/>
        <v>1.210075653258466</v>
      </c>
      <c r="BB209">
        <f t="shared" si="25"/>
        <v>-0.22078039410620301</v>
      </c>
      <c r="BC209">
        <f t="shared" si="26"/>
        <v>-4.5269350802292002E-3</v>
      </c>
      <c r="BE209" s="31">
        <v>44651</v>
      </c>
      <c r="BF209" s="29">
        <v>-2.1805432829791801E-2</v>
      </c>
      <c r="BG209" s="29">
        <v>-1.3704582216826899</v>
      </c>
      <c r="BH209" s="1">
        <v>44651</v>
      </c>
      <c r="BI209">
        <v>4.8561017749999998E-2</v>
      </c>
      <c r="BJ209">
        <v>4.8135225735255298E-2</v>
      </c>
      <c r="BK209">
        <v>-4.5269350802292002E-3</v>
      </c>
      <c r="BL209">
        <v>-0.22078039410620301</v>
      </c>
      <c r="BM209">
        <v>4.8561017749999998E-2</v>
      </c>
      <c r="BN209">
        <v>-6.9924346741534096E-2</v>
      </c>
      <c r="BO209">
        <f t="shared" si="35"/>
        <v>-1.7481086685383524E-2</v>
      </c>
      <c r="BP209">
        <f>+SUM($BO$205:BO209)</f>
        <v>-0.22078039410620304</v>
      </c>
    </row>
    <row r="210" spans="1:68">
      <c r="A210" s="1">
        <v>44742</v>
      </c>
      <c r="B210">
        <v>0.6</v>
      </c>
      <c r="C210">
        <v>0.88</v>
      </c>
      <c r="D210">
        <v>-0.46</v>
      </c>
      <c r="E210">
        <v>1.23</v>
      </c>
      <c r="F210">
        <v>1.55</v>
      </c>
      <c r="G210">
        <v>-0.14000000000000001</v>
      </c>
      <c r="H210">
        <v>1.47</v>
      </c>
      <c r="I210">
        <v>1.53</v>
      </c>
      <c r="J210">
        <v>1.19</v>
      </c>
      <c r="K210">
        <v>0.53</v>
      </c>
      <c r="L210">
        <v>0.49</v>
      </c>
      <c r="M210">
        <v>-0.36879023500000002</v>
      </c>
      <c r="N210">
        <v>0.26</v>
      </c>
      <c r="O210">
        <v>0.06</v>
      </c>
      <c r="P210" t="s">
        <v>361</v>
      </c>
      <c r="Q210" t="s">
        <v>361</v>
      </c>
      <c r="R210" t="s">
        <v>361</v>
      </c>
      <c r="S210" t="s">
        <v>361</v>
      </c>
      <c r="T210" t="s">
        <v>361</v>
      </c>
      <c r="U210" t="s">
        <v>361</v>
      </c>
      <c r="V210">
        <v>-3.2353154228082901</v>
      </c>
      <c r="W210">
        <f t="shared" si="17"/>
        <v>-5.48</v>
      </c>
      <c r="X210">
        <f t="shared" si="20"/>
        <v>-6.76</v>
      </c>
      <c r="Y210">
        <v>0.56545872039776901</v>
      </c>
      <c r="Z210">
        <v>-0.894105908021392</v>
      </c>
      <c r="AA210">
        <f t="shared" si="27"/>
        <v>0.42512640186936601</v>
      </c>
      <c r="AB210">
        <f t="shared" si="28"/>
        <v>1.090023742810208</v>
      </c>
      <c r="AC210" s="1">
        <v>40816</v>
      </c>
      <c r="AD210">
        <f t="shared" si="22"/>
        <v>-3.2353154228082901</v>
      </c>
      <c r="AE210">
        <f t="shared" si="29"/>
        <v>-0.66489734094084196</v>
      </c>
      <c r="AF210" s="1">
        <f t="shared" si="18"/>
        <v>44742</v>
      </c>
      <c r="AG210">
        <f t="shared" si="23"/>
        <v>-3.2353154228082901</v>
      </c>
      <c r="AS210" s="1">
        <f t="shared" si="19"/>
        <v>44742</v>
      </c>
      <c r="AT210" s="20" t="s">
        <v>256</v>
      </c>
      <c r="AV210">
        <f t="shared" si="30"/>
        <v>0.42512640186936601</v>
      </c>
      <c r="AW210">
        <f t="shared" si="31"/>
        <v>1.090023742810208</v>
      </c>
      <c r="AX210">
        <f t="shared" si="32"/>
        <v>-3.2353154228082901</v>
      </c>
      <c r="AY210">
        <f t="shared" si="33"/>
        <v>-2.570418081867448</v>
      </c>
      <c r="AZ210">
        <f t="shared" si="34"/>
        <v>2.4</v>
      </c>
      <c r="BA210">
        <f t="shared" si="24"/>
        <v>1.1411251465744399</v>
      </c>
      <c r="BB210">
        <f t="shared" si="25"/>
        <v>-0.53549910746259499</v>
      </c>
      <c r="BC210">
        <f t="shared" si="26"/>
        <v>-1.2166309037462899E-2</v>
      </c>
      <c r="BE210" s="31">
        <v>44742</v>
      </c>
      <c r="BF210" s="29">
        <v>-4.0807461792408302E-2</v>
      </c>
      <c r="BG210" s="29">
        <v>-2.7916191734804898</v>
      </c>
      <c r="BH210" s="1">
        <v>44742</v>
      </c>
      <c r="BI210">
        <v>0.14539800250000001</v>
      </c>
      <c r="BJ210">
        <v>0.144106503049449</v>
      </c>
      <c r="BK210">
        <v>-1.2166309037462899E-2</v>
      </c>
      <c r="BL210">
        <v>-0.53549910746259499</v>
      </c>
      <c r="BM210">
        <v>0.14539800250000001</v>
      </c>
      <c r="BN210">
        <v>-1.25887485342556</v>
      </c>
      <c r="BO210">
        <f t="shared" si="35"/>
        <v>-0.31471871335639001</v>
      </c>
      <c r="BP210">
        <f>+SUM($BO$205:BO210)</f>
        <v>-0.53549910746259299</v>
      </c>
    </row>
    <row r="211" spans="1:68">
      <c r="A211" s="1">
        <v>44834</v>
      </c>
      <c r="B211">
        <v>0.41</v>
      </c>
      <c r="C211">
        <v>0.98</v>
      </c>
      <c r="D211">
        <v>0.23</v>
      </c>
      <c r="E211">
        <v>1.27</v>
      </c>
      <c r="F211">
        <v>1.84</v>
      </c>
      <c r="G211">
        <v>0.02</v>
      </c>
      <c r="H211">
        <v>1.42</v>
      </c>
      <c r="I211">
        <v>0.94</v>
      </c>
      <c r="J211">
        <v>1.44</v>
      </c>
      <c r="K211">
        <v>0.55000000000000004</v>
      </c>
      <c r="L211">
        <v>0.57999999999999996</v>
      </c>
      <c r="M211">
        <v>-0.95413960499999995</v>
      </c>
      <c r="N211">
        <v>-0.17</v>
      </c>
      <c r="O211">
        <v>0.05</v>
      </c>
      <c r="P211" t="s">
        <v>361</v>
      </c>
      <c r="Q211" t="s">
        <v>361</v>
      </c>
      <c r="R211" t="s">
        <v>361</v>
      </c>
      <c r="S211" t="s">
        <v>361</v>
      </c>
      <c r="T211" t="s">
        <v>361</v>
      </c>
      <c r="U211" t="s">
        <v>361</v>
      </c>
      <c r="V211">
        <v>-3.5064340141483101</v>
      </c>
      <c r="W211">
        <f t="shared" si="17"/>
        <v>-5</v>
      </c>
      <c r="X211">
        <f t="shared" si="20"/>
        <v>-7.28</v>
      </c>
      <c r="Y211">
        <v>0.72362624802787301</v>
      </c>
      <c r="Z211">
        <v>-0.57514778343815798</v>
      </c>
      <c r="AA211">
        <f t="shared" si="27"/>
        <v>0.58329392949947001</v>
      </c>
      <c r="AB211">
        <f t="shared" si="28"/>
        <v>1.408981867393442</v>
      </c>
      <c r="AC211" s="1">
        <v>40908</v>
      </c>
      <c r="AD211">
        <f t="shared" si="22"/>
        <v>-3.5064340141483101</v>
      </c>
      <c r="AE211">
        <f t="shared" si="29"/>
        <v>-0.82568793789397199</v>
      </c>
      <c r="AF211" s="1">
        <f t="shared" si="18"/>
        <v>44834</v>
      </c>
      <c r="AG211">
        <f t="shared" si="23"/>
        <v>-3.5064340141483101</v>
      </c>
      <c r="AS211" s="1">
        <f t="shared" si="19"/>
        <v>44834</v>
      </c>
      <c r="AT211" s="20" t="s">
        <v>255</v>
      </c>
      <c r="AV211">
        <f t="shared" si="30"/>
        <v>0.58329392949947001</v>
      </c>
      <c r="AW211">
        <f t="shared" si="31"/>
        <v>1.408981867393442</v>
      </c>
      <c r="AX211">
        <f t="shared" si="32"/>
        <v>-3.5064340141483101</v>
      </c>
      <c r="AY211">
        <f t="shared" si="33"/>
        <v>-2.680746076254338</v>
      </c>
      <c r="AZ211">
        <f t="shared" si="34"/>
        <v>1.64</v>
      </c>
      <c r="BA211">
        <f t="shared" si="24"/>
        <v>0.96902849363417987</v>
      </c>
      <c r="BB211">
        <f t="shared" si="25"/>
        <v>-0.70324198405405003</v>
      </c>
      <c r="BC211">
        <f t="shared" si="26"/>
        <v>-1.52053365923141E-2</v>
      </c>
      <c r="BE211" s="31">
        <v>44834</v>
      </c>
      <c r="BF211" s="29">
        <v>-6.1391581086356201E-2</v>
      </c>
      <c r="BG211" s="29">
        <v>-4.4598596677755999</v>
      </c>
      <c r="BH211" s="1">
        <v>44834</v>
      </c>
      <c r="BI211">
        <v>0.17475937575</v>
      </c>
      <c r="BJ211">
        <v>0.17331008155698699</v>
      </c>
      <c r="BK211">
        <v>-1.52053365923141E-2</v>
      </c>
      <c r="BL211">
        <v>-0.70324198405405003</v>
      </c>
      <c r="BM211">
        <v>0.17475937575</v>
      </c>
      <c r="BN211">
        <v>-0.67097150636582004</v>
      </c>
      <c r="BO211">
        <f t="shared" si="35"/>
        <v>-0.16774287659145501</v>
      </c>
      <c r="BP211">
        <f>+SUM($BO$205:BO211)</f>
        <v>-0.70324198405404803</v>
      </c>
    </row>
    <row r="212" spans="1:68">
      <c r="A212" s="1">
        <v>44926</v>
      </c>
      <c r="B212">
        <v>-0.28000000000000003</v>
      </c>
      <c r="C212">
        <v>1.18</v>
      </c>
      <c r="D212">
        <v>-0.32</v>
      </c>
      <c r="E212">
        <v>1.86</v>
      </c>
      <c r="F212">
        <v>1.96</v>
      </c>
      <c r="G212">
        <v>0.34</v>
      </c>
      <c r="H212">
        <v>-0.44</v>
      </c>
      <c r="I212">
        <v>-2.85</v>
      </c>
      <c r="J212">
        <v>1.37</v>
      </c>
      <c r="K212">
        <v>0.55000000000000004</v>
      </c>
      <c r="L212">
        <v>0.76</v>
      </c>
      <c r="M212">
        <v>0.18070120100000001</v>
      </c>
      <c r="N212">
        <v>-0.73</v>
      </c>
      <c r="O212">
        <v>0.04</v>
      </c>
      <c r="P212" t="s">
        <v>361</v>
      </c>
      <c r="Q212" t="s">
        <v>361</v>
      </c>
      <c r="R212" t="s">
        <v>361</v>
      </c>
      <c r="S212" t="s">
        <v>361</v>
      </c>
      <c r="T212" t="s">
        <v>361</v>
      </c>
      <c r="U212" t="s">
        <v>361</v>
      </c>
      <c r="V212">
        <v>-3.0817770044883401</v>
      </c>
      <c r="W212">
        <f t="shared" si="17"/>
        <v>-6.08</v>
      </c>
      <c r="X212">
        <f t="shared" si="20"/>
        <v>-6.4799999999999995</v>
      </c>
      <c r="Y212">
        <v>0.85428580240461605</v>
      </c>
      <c r="Z212">
        <v>-0.56063886517506101</v>
      </c>
      <c r="AA212">
        <f t="shared" si="27"/>
        <v>0.71395348387621305</v>
      </c>
      <c r="AB212">
        <f t="shared" si="28"/>
        <v>1.4234907856565391</v>
      </c>
      <c r="AC212" s="1">
        <v>40999</v>
      </c>
      <c r="AD212">
        <f t="shared" si="22"/>
        <v>-3.0817770044883401</v>
      </c>
      <c r="AE212">
        <f t="shared" si="29"/>
        <v>-0.70953730178032604</v>
      </c>
      <c r="AF212" s="1">
        <f t="shared" si="18"/>
        <v>44926</v>
      </c>
      <c r="AG212">
        <f t="shared" si="23"/>
        <v>-3.0817770044883401</v>
      </c>
      <c r="AS212" s="1">
        <f t="shared" si="19"/>
        <v>44926</v>
      </c>
      <c r="AT212" s="20" t="s">
        <v>254</v>
      </c>
      <c r="AU212" s="20" t="str">
        <f t="shared" si="21"/>
        <v>2022Q4</v>
      </c>
      <c r="AV212">
        <f t="shared" si="30"/>
        <v>0.71395348387621305</v>
      </c>
      <c r="AW212">
        <f t="shared" si="31"/>
        <v>1.4234907856565391</v>
      </c>
      <c r="AX212">
        <f t="shared" si="32"/>
        <v>-3.0817770044883401</v>
      </c>
      <c r="AY212">
        <f t="shared" si="33"/>
        <v>-2.372239702708014</v>
      </c>
      <c r="AZ212">
        <f t="shared" si="34"/>
        <v>-1.1200000000000001</v>
      </c>
      <c r="BA212">
        <f t="shared" si="24"/>
        <v>-1.1457112125173095</v>
      </c>
      <c r="BB212">
        <f t="shared" si="25"/>
        <v>-0.70966978718337703</v>
      </c>
      <c r="BC212">
        <f t="shared" si="26"/>
        <v>-1.50657426876428E-2</v>
      </c>
      <c r="BE212" s="31">
        <v>44926</v>
      </c>
      <c r="BF212" s="29">
        <v>-7.3287885696326702E-2</v>
      </c>
      <c r="BG212" s="29">
        <v>-5.7431349813391002</v>
      </c>
      <c r="BH212" s="1">
        <v>44926</v>
      </c>
      <c r="BI212">
        <v>0.15621259725</v>
      </c>
      <c r="BJ212">
        <v>0.15486282676035301</v>
      </c>
      <c r="BK212">
        <v>-1.50657426876428E-2</v>
      </c>
      <c r="BL212">
        <v>-0.70966978718337703</v>
      </c>
      <c r="BM212">
        <v>0.15621259725</v>
      </c>
      <c r="BN212">
        <v>-2.57112125173093E-2</v>
      </c>
      <c r="BO212">
        <f t="shared" si="35"/>
        <v>-6.4278031293273251E-3</v>
      </c>
      <c r="BP212">
        <f>+SUM($BO$205:BO212)</f>
        <v>-0.70966978718337537</v>
      </c>
    </row>
    <row r="213" spans="1:68">
      <c r="A213" s="1">
        <v>45016</v>
      </c>
      <c r="B213">
        <v>-0.25</v>
      </c>
      <c r="C213">
        <v>1.79</v>
      </c>
      <c r="D213">
        <v>-0.48</v>
      </c>
      <c r="E213">
        <v>1.97</v>
      </c>
      <c r="F213">
        <v>1.77</v>
      </c>
      <c r="G213">
        <v>0.59</v>
      </c>
      <c r="H213">
        <v>-0.5</v>
      </c>
      <c r="I213">
        <v>2.36</v>
      </c>
      <c r="J213">
        <v>1.1200000000000001</v>
      </c>
      <c r="K213">
        <v>0.53</v>
      </c>
      <c r="L213">
        <v>0.79</v>
      </c>
      <c r="M213">
        <v>-3.4690428529999999</v>
      </c>
      <c r="N213">
        <v>0.65</v>
      </c>
      <c r="O213">
        <v>0</v>
      </c>
      <c r="P213" t="s">
        <v>361</v>
      </c>
      <c r="Q213" t="s">
        <v>361</v>
      </c>
      <c r="R213" t="s">
        <v>361</v>
      </c>
      <c r="S213" t="s">
        <v>361</v>
      </c>
      <c r="T213" t="s">
        <v>361</v>
      </c>
      <c r="U213" t="s">
        <v>361</v>
      </c>
      <c r="V213">
        <v>-2.00973089191706</v>
      </c>
      <c r="W213">
        <f t="shared" si="17"/>
        <v>-5.52</v>
      </c>
      <c r="X213">
        <f t="shared" si="20"/>
        <v>-4.7200000000000006</v>
      </c>
      <c r="Y213">
        <v>0.79960868247082695</v>
      </c>
      <c r="Z213">
        <v>-0.45264059965891201</v>
      </c>
      <c r="AA213">
        <f t="shared" si="27"/>
        <v>0.65927636394242395</v>
      </c>
      <c r="AB213">
        <f t="shared" si="28"/>
        <v>1.531489051172688</v>
      </c>
      <c r="AC213" s="1">
        <v>41090</v>
      </c>
      <c r="AD213">
        <f t="shared" si="22"/>
        <v>-2.00973089191706</v>
      </c>
      <c r="AE213">
        <f t="shared" si="29"/>
        <v>-0.87221268723026402</v>
      </c>
      <c r="AF213" s="1">
        <f t="shared" si="18"/>
        <v>45016</v>
      </c>
      <c r="AG213">
        <f t="shared" si="23"/>
        <v>-2.00973089191706</v>
      </c>
      <c r="AS213" s="1">
        <f t="shared" si="19"/>
        <v>45016</v>
      </c>
      <c r="AT213" s="20" t="s">
        <v>253</v>
      </c>
      <c r="AV213">
        <f t="shared" si="30"/>
        <v>0.65927636394242395</v>
      </c>
      <c r="AW213">
        <f t="shared" si="31"/>
        <v>1.531489051172688</v>
      </c>
      <c r="AX213">
        <f t="shared" si="32"/>
        <v>-2.00973089191706</v>
      </c>
      <c r="AY213">
        <f t="shared" si="33"/>
        <v>-1.137518204686796</v>
      </c>
      <c r="AZ213">
        <f t="shared" si="34"/>
        <v>-1</v>
      </c>
      <c r="BA213">
        <f t="shared" si="24"/>
        <v>-1.8521727727634412</v>
      </c>
      <c r="BB213">
        <f t="shared" si="25"/>
        <v>-0.92271298037423799</v>
      </c>
      <c r="BC213">
        <f t="shared" si="26"/>
        <v>-2.0656576211631798E-2</v>
      </c>
      <c r="BE213" s="31">
        <v>45016</v>
      </c>
      <c r="BF213" s="29">
        <v>-9.4515165611045504E-2</v>
      </c>
      <c r="BG213" s="29">
        <v>-7.5008352217164402</v>
      </c>
      <c r="BH213" s="1">
        <v>45016</v>
      </c>
      <c r="BI213">
        <v>0.21475610824999999</v>
      </c>
      <c r="BJ213">
        <v>0.21276116471214401</v>
      </c>
      <c r="BK213">
        <v>-2.0656576211631798E-2</v>
      </c>
      <c r="BL213">
        <v>-0.92271298037423799</v>
      </c>
      <c r="BM213">
        <v>0.21475610824999999</v>
      </c>
      <c r="BN213">
        <v>-0.85217277276344106</v>
      </c>
      <c r="BO213">
        <f t="shared" si="35"/>
        <v>-0.21304319319086026</v>
      </c>
      <c r="BP213">
        <f>+SUM($BO$205:BO213)</f>
        <v>-0.92271298037423566</v>
      </c>
    </row>
    <row r="214" spans="1:68">
      <c r="A214" s="1">
        <v>45107</v>
      </c>
      <c r="B214">
        <v>-0.03</v>
      </c>
      <c r="C214">
        <v>1.7</v>
      </c>
      <c r="D214">
        <v>-0.19</v>
      </c>
      <c r="E214">
        <v>1.1000000000000001</v>
      </c>
      <c r="F214">
        <v>1.2</v>
      </c>
      <c r="G214">
        <v>0.79</v>
      </c>
      <c r="H214">
        <v>0.27</v>
      </c>
      <c r="I214">
        <v>-0.72</v>
      </c>
      <c r="J214">
        <v>1.1599999999999999</v>
      </c>
      <c r="K214">
        <v>0.53</v>
      </c>
      <c r="L214">
        <v>0.8</v>
      </c>
      <c r="M214">
        <v>-0.24461364399999999</v>
      </c>
      <c r="N214">
        <v>-0.04</v>
      </c>
      <c r="O214">
        <v>0.02</v>
      </c>
      <c r="P214" t="s">
        <v>361</v>
      </c>
      <c r="Q214" t="s">
        <v>361</v>
      </c>
      <c r="R214" t="s">
        <v>361</v>
      </c>
      <c r="S214" t="s">
        <v>361</v>
      </c>
      <c r="T214" t="s">
        <v>361</v>
      </c>
      <c r="U214" t="s">
        <v>361</v>
      </c>
      <c r="V214">
        <v>-0.83443293557340303</v>
      </c>
      <c r="W214">
        <f t="shared" si="17"/>
        <v>-1.2400000000000002</v>
      </c>
      <c r="X214">
        <f t="shared" si="20"/>
        <v>-1.6399999999999997</v>
      </c>
      <c r="Y214">
        <v>0.61069929190129901</v>
      </c>
      <c r="Z214">
        <v>-0.35155928302460399</v>
      </c>
      <c r="AA214">
        <f t="shared" si="27"/>
        <v>0.47036697337289601</v>
      </c>
      <c r="AB214">
        <f t="shared" si="28"/>
        <v>1.632570367806996</v>
      </c>
      <c r="AC214" s="1">
        <v>41182</v>
      </c>
      <c r="AD214">
        <f t="shared" si="22"/>
        <v>-0.83443293557340303</v>
      </c>
      <c r="AE214">
        <f t="shared" si="29"/>
        <v>-1.1622033944340999</v>
      </c>
      <c r="AF214" s="1">
        <f t="shared" si="18"/>
        <v>45107</v>
      </c>
      <c r="AG214">
        <f t="shared" si="23"/>
        <v>-0.83443293557340303</v>
      </c>
      <c r="AS214" s="1">
        <f t="shared" si="19"/>
        <v>45107</v>
      </c>
      <c r="AT214" s="20" t="s">
        <v>252</v>
      </c>
      <c r="AV214">
        <f t="shared" si="30"/>
        <v>0.47036697337289601</v>
      </c>
      <c r="AW214">
        <f t="shared" si="31"/>
        <v>1.632570367806996</v>
      </c>
      <c r="AX214">
        <f t="shared" si="32"/>
        <v>-0.83443293557340303</v>
      </c>
      <c r="AY214">
        <f t="shared" si="33"/>
        <v>0.32777045886069689</v>
      </c>
      <c r="AZ214">
        <f t="shared" si="34"/>
        <v>-0.12</v>
      </c>
      <c r="BA214">
        <f t="shared" si="24"/>
        <v>-1.28908252890488</v>
      </c>
      <c r="BB214">
        <f t="shared" si="25"/>
        <v>-1.2149836126004601</v>
      </c>
      <c r="BC214">
        <f t="shared" si="26"/>
        <v>-2.7458781323651399E-2</v>
      </c>
      <c r="BE214" s="31">
        <v>45107</v>
      </c>
      <c r="BF214" s="29">
        <v>-0.116526944242418</v>
      </c>
      <c r="BG214" s="29">
        <v>-9.4393635759085903</v>
      </c>
      <c r="BH214" s="1">
        <v>45107</v>
      </c>
      <c r="BI214">
        <v>0.28758301424999999</v>
      </c>
      <c r="BJ214">
        <v>0.284945426376435</v>
      </c>
      <c r="BK214">
        <v>-2.7458781323651399E-2</v>
      </c>
      <c r="BL214">
        <v>-1.2149836126004601</v>
      </c>
      <c r="BM214">
        <v>0.28758301424999999</v>
      </c>
      <c r="BN214">
        <v>-1.1690825289048801</v>
      </c>
      <c r="BO214">
        <f t="shared" si="35"/>
        <v>-0.29227063222622002</v>
      </c>
      <c r="BP214">
        <f>+SUM($BO$205:BO214)</f>
        <v>-1.2149836126004556</v>
      </c>
    </row>
    <row r="215" spans="1:68">
      <c r="A215" s="1">
        <v>45199</v>
      </c>
      <c r="B215">
        <v>-0.17</v>
      </c>
      <c r="C215">
        <v>1.9</v>
      </c>
      <c r="D215">
        <v>0.49</v>
      </c>
      <c r="E215">
        <v>0.73</v>
      </c>
      <c r="F215">
        <v>0.84</v>
      </c>
      <c r="G215">
        <v>0.91</v>
      </c>
      <c r="H215">
        <v>0.18</v>
      </c>
      <c r="I215">
        <v>-1.1499999999999999</v>
      </c>
      <c r="J215">
        <v>1.0900000000000001</v>
      </c>
      <c r="K215">
        <v>0.53</v>
      </c>
      <c r="L215">
        <v>0.84</v>
      </c>
      <c r="M215">
        <v>-0.31529073600000002</v>
      </c>
      <c r="N215">
        <v>-0.37</v>
      </c>
      <c r="O215">
        <v>-0.01</v>
      </c>
      <c r="P215" t="s">
        <v>361</v>
      </c>
      <c r="Q215" t="s">
        <v>361</v>
      </c>
      <c r="R215" t="s">
        <v>361</v>
      </c>
      <c r="S215" t="s">
        <v>361</v>
      </c>
      <c r="T215" t="s">
        <v>361</v>
      </c>
      <c r="U215" t="s">
        <v>361</v>
      </c>
      <c r="V215">
        <v>0.38792714878275802</v>
      </c>
      <c r="W215">
        <f t="shared" si="17"/>
        <v>0.7200000000000002</v>
      </c>
      <c r="X215">
        <f t="shared" si="20"/>
        <v>0.28000000000000025</v>
      </c>
      <c r="Y215">
        <v>0.41360422212446801</v>
      </c>
      <c r="Z215">
        <v>-0.18982308031747</v>
      </c>
      <c r="AA215">
        <f t="shared" si="27"/>
        <v>0.27327190359606501</v>
      </c>
      <c r="AB215">
        <f t="shared" si="28"/>
        <v>1.7943065705141299</v>
      </c>
      <c r="AC215" s="1">
        <v>41274</v>
      </c>
      <c r="AD215">
        <f t="shared" si="22"/>
        <v>0.38792714878275802</v>
      </c>
      <c r="AE215">
        <f t="shared" si="29"/>
        <v>-1.521034666918065</v>
      </c>
      <c r="AF215" s="1">
        <f t="shared" si="18"/>
        <v>45199</v>
      </c>
      <c r="AG215">
        <f t="shared" si="23"/>
        <v>0.38792714878275802</v>
      </c>
      <c r="AS215" s="1">
        <f t="shared" si="19"/>
        <v>45199</v>
      </c>
      <c r="AT215" s="20" t="s">
        <v>251</v>
      </c>
      <c r="AV215">
        <f t="shared" si="30"/>
        <v>0.27327190359606501</v>
      </c>
      <c r="AW215">
        <f t="shared" si="31"/>
        <v>1.7943065705141299</v>
      </c>
      <c r="AX215">
        <f t="shared" si="32"/>
        <v>0.38792714878275802</v>
      </c>
      <c r="AY215">
        <f t="shared" si="33"/>
        <v>1.908961815700823</v>
      </c>
      <c r="AZ215">
        <f t="shared" si="34"/>
        <v>-0.68</v>
      </c>
      <c r="BA215">
        <f t="shared" si="24"/>
        <v>-2.2103241051379001</v>
      </c>
      <c r="BB215">
        <f t="shared" si="25"/>
        <v>-1.5975646388849301</v>
      </c>
      <c r="BC215">
        <f t="shared" si="26"/>
        <v>-3.6120117167678399E-2</v>
      </c>
      <c r="BE215" s="31">
        <v>45199</v>
      </c>
      <c r="BF215" s="29">
        <v>-0.14750559880758099</v>
      </c>
      <c r="BG215" s="29">
        <v>-11.9831657404055</v>
      </c>
      <c r="BH215" s="1">
        <v>45199</v>
      </c>
      <c r="BI215">
        <v>0.37956775474999999</v>
      </c>
      <c r="BJ215">
        <v>0.37610510259246999</v>
      </c>
      <c r="BK215">
        <v>-3.6120117167678399E-2</v>
      </c>
      <c r="BL215">
        <v>-1.5975646388849301</v>
      </c>
      <c r="BM215">
        <v>0.37956775474999999</v>
      </c>
      <c r="BN215">
        <v>-1.5303241051379</v>
      </c>
      <c r="BO215">
        <f t="shared" si="35"/>
        <v>-0.38258102628447499</v>
      </c>
      <c r="BP215">
        <f>+SUM($BO$205:BO215)</f>
        <v>-1.5975646388849305</v>
      </c>
    </row>
    <row r="216" spans="1:68">
      <c r="A216" s="1">
        <v>45291</v>
      </c>
      <c r="B216">
        <v>-0.15</v>
      </c>
      <c r="C216">
        <v>1.82</v>
      </c>
      <c r="D216">
        <v>0.31</v>
      </c>
      <c r="E216">
        <v>1.1000000000000001</v>
      </c>
      <c r="F216">
        <v>0.46</v>
      </c>
      <c r="G216">
        <v>0.96</v>
      </c>
      <c r="H216">
        <v>-0.71</v>
      </c>
      <c r="I216">
        <v>-0.45</v>
      </c>
      <c r="J216">
        <v>1.1100000000000001</v>
      </c>
      <c r="K216">
        <v>0.53</v>
      </c>
      <c r="L216">
        <v>0.83</v>
      </c>
      <c r="M216">
        <v>4.0789164600000003</v>
      </c>
      <c r="N216">
        <v>-0.56000000000000005</v>
      </c>
      <c r="O216">
        <v>-0.01</v>
      </c>
      <c r="P216" t="s">
        <v>361</v>
      </c>
      <c r="Q216" t="s">
        <v>361</v>
      </c>
      <c r="R216" t="s">
        <v>361</v>
      </c>
      <c r="S216" t="s">
        <v>361</v>
      </c>
      <c r="T216" t="s">
        <v>361</v>
      </c>
      <c r="U216" t="s">
        <v>361</v>
      </c>
      <c r="V216">
        <v>1.16887252737119</v>
      </c>
      <c r="W216">
        <f t="shared" si="17"/>
        <v>-0.5600000000000005</v>
      </c>
      <c r="X216">
        <f t="shared" si="20"/>
        <v>1.9999999999999998</v>
      </c>
      <c r="Y216">
        <v>0.24082481117419599</v>
      </c>
      <c r="Z216">
        <v>-0.1411919382905</v>
      </c>
      <c r="AA216">
        <f t="shared" si="27"/>
        <v>0.10049249264579299</v>
      </c>
      <c r="AB216">
        <f t="shared" si="28"/>
        <v>1.8429377125410999</v>
      </c>
      <c r="AC216" s="1">
        <v>41364</v>
      </c>
      <c r="AD216">
        <f t="shared" si="22"/>
        <v>1.16887252737119</v>
      </c>
      <c r="AE216">
        <f t="shared" si="29"/>
        <v>-1.7424452198953069</v>
      </c>
      <c r="AF216" s="1">
        <f t="shared" si="18"/>
        <v>45291</v>
      </c>
      <c r="AG216">
        <f t="shared" si="23"/>
        <v>1.16887252737119</v>
      </c>
      <c r="AS216" s="1">
        <f t="shared" si="19"/>
        <v>45291</v>
      </c>
      <c r="AT216" s="20" t="s">
        <v>250</v>
      </c>
      <c r="AU216" s="20" t="str">
        <f t="shared" si="21"/>
        <v>2023Q4</v>
      </c>
      <c r="AV216">
        <f t="shared" si="30"/>
        <v>0.10049249264579299</v>
      </c>
      <c r="AW216">
        <f t="shared" si="31"/>
        <v>1.8429377125410999</v>
      </c>
      <c r="AX216">
        <f t="shared" si="32"/>
        <v>1.16887252737119</v>
      </c>
      <c r="AY216">
        <f t="shared" si="33"/>
        <v>2.9113177472664971</v>
      </c>
      <c r="AZ216">
        <f t="shared" si="34"/>
        <v>-0.6</v>
      </c>
      <c r="BA216">
        <f t="shared" si="24"/>
        <v>-1.8397590200654999</v>
      </c>
      <c r="BB216">
        <f t="shared" si="25"/>
        <v>-1.9075043939013101</v>
      </c>
      <c r="BC216">
        <f t="shared" si="26"/>
        <v>-4.2908408240092302E-2</v>
      </c>
      <c r="BE216" s="31">
        <v>45291</v>
      </c>
      <c r="BF216" s="29">
        <v>-0.16065267502970301</v>
      </c>
      <c r="BG216" s="29">
        <v>-13.688715647715201</v>
      </c>
      <c r="BH216" s="1">
        <v>45291</v>
      </c>
      <c r="BI216">
        <v>0.43873870474999999</v>
      </c>
      <c r="BJ216">
        <v>0.43471808731906603</v>
      </c>
      <c r="BK216">
        <v>-4.2908408240092302E-2</v>
      </c>
      <c r="BL216">
        <v>-1.9075043939013101</v>
      </c>
      <c r="BM216">
        <v>0.43873870474999999</v>
      </c>
      <c r="BN216">
        <v>-1.2397590200655</v>
      </c>
      <c r="BO216">
        <f t="shared" si="35"/>
        <v>-0.309939755016375</v>
      </c>
      <c r="BP216">
        <f>+SUM($BO$205:BO216)</f>
        <v>-1.9075043939013054</v>
      </c>
    </row>
    <row r="217" spans="1:68">
      <c r="A217" s="1">
        <v>45382</v>
      </c>
      <c r="B217">
        <v>0.24</v>
      </c>
      <c r="C217">
        <v>1.91</v>
      </c>
      <c r="D217">
        <v>0.6</v>
      </c>
      <c r="E217">
        <v>0.56000000000000005</v>
      </c>
      <c r="F217">
        <v>0.75</v>
      </c>
      <c r="G217">
        <v>0.97</v>
      </c>
      <c r="H217">
        <v>0.42</v>
      </c>
      <c r="I217">
        <v>-1.99</v>
      </c>
      <c r="J217">
        <v>0.91</v>
      </c>
      <c r="K217">
        <v>0.5</v>
      </c>
      <c r="L217">
        <v>0.74</v>
      </c>
      <c r="M217">
        <v>-1.43068321</v>
      </c>
      <c r="N217">
        <v>0.82</v>
      </c>
      <c r="O217">
        <v>0.01</v>
      </c>
      <c r="P217" t="s">
        <v>361</v>
      </c>
      <c r="Q217" t="s">
        <v>361</v>
      </c>
      <c r="R217" t="s">
        <v>361</v>
      </c>
      <c r="S217" t="s">
        <v>361</v>
      </c>
      <c r="T217" t="s">
        <v>361</v>
      </c>
      <c r="U217" t="s">
        <v>361</v>
      </c>
      <c r="V217">
        <v>1.4854071305884899</v>
      </c>
      <c r="W217">
        <f t="shared" si="17"/>
        <v>1.6399999999999997</v>
      </c>
      <c r="X217">
        <f t="shared" si="20"/>
        <v>0.87999999999999989</v>
      </c>
      <c r="Y217">
        <v>0.23266201188218599</v>
      </c>
      <c r="Z217">
        <v>-0.41984355780035498</v>
      </c>
      <c r="AA217">
        <f t="shared" si="27"/>
        <v>9.2329693353782993E-2</v>
      </c>
      <c r="AB217">
        <f t="shared" si="28"/>
        <v>1.564286093031245</v>
      </c>
      <c r="AC217" s="1">
        <v>41455</v>
      </c>
      <c r="AD217">
        <f t="shared" si="22"/>
        <v>1.4854071305884899</v>
      </c>
      <c r="AE217">
        <f t="shared" si="29"/>
        <v>-1.4719563996774621</v>
      </c>
      <c r="AF217" s="1">
        <f t="shared" si="18"/>
        <v>45382</v>
      </c>
      <c r="AG217">
        <f t="shared" si="23"/>
        <v>1.4854071305884899</v>
      </c>
      <c r="AS217" s="1">
        <f t="shared" si="19"/>
        <v>45382</v>
      </c>
      <c r="AT217" s="20" t="s">
        <v>249</v>
      </c>
      <c r="AV217">
        <f t="shared" si="30"/>
        <v>9.2329693353782993E-2</v>
      </c>
      <c r="AW217">
        <f t="shared" si="31"/>
        <v>1.564286093031245</v>
      </c>
      <c r="AX217">
        <f t="shared" si="32"/>
        <v>1.4854071305884899</v>
      </c>
      <c r="AY217">
        <f t="shared" si="33"/>
        <v>2.957363530265952</v>
      </c>
      <c r="AZ217">
        <f t="shared" si="34"/>
        <v>0.96</v>
      </c>
      <c r="BA217">
        <f t="shared" si="24"/>
        <v>1.1130090816985629</v>
      </c>
      <c r="BB217">
        <f t="shared" si="25"/>
        <v>-1.8692521234766699</v>
      </c>
      <c r="BC217">
        <f t="shared" si="26"/>
        <v>-4.2011309383261197E-2</v>
      </c>
      <c r="BE217" s="31">
        <v>45382</v>
      </c>
      <c r="BF217" s="29">
        <v>-0.17745575344290601</v>
      </c>
      <c r="BG217" s="29">
        <v>-15.4130529514148</v>
      </c>
      <c r="BH217" s="1">
        <v>45382</v>
      </c>
      <c r="BI217">
        <v>0.38934889125</v>
      </c>
      <c r="BJ217">
        <v>0.38561798309687401</v>
      </c>
      <c r="BK217">
        <v>-4.2011309383261197E-2</v>
      </c>
      <c r="BL217">
        <v>-1.8692521234766699</v>
      </c>
      <c r="BM217">
        <v>0.38934889125</v>
      </c>
      <c r="BN217">
        <v>0.153009081698563</v>
      </c>
      <c r="BO217">
        <f t="shared" si="35"/>
        <v>3.8252270424640751E-2</v>
      </c>
      <c r="BP217">
        <f>+SUM($BO$205:BO217)</f>
        <v>-1.8692521234766646</v>
      </c>
    </row>
    <row r="218" spans="1:68">
      <c r="A218" s="1">
        <v>45473</v>
      </c>
      <c r="B218">
        <v>-0.12</v>
      </c>
      <c r="C218">
        <v>1.75</v>
      </c>
      <c r="D218">
        <v>0.36</v>
      </c>
      <c r="E218">
        <v>0.5</v>
      </c>
      <c r="F218">
        <v>0.72</v>
      </c>
      <c r="G218">
        <v>0.94</v>
      </c>
      <c r="H218">
        <v>-0.38</v>
      </c>
      <c r="I218">
        <v>-1.28</v>
      </c>
      <c r="J218">
        <v>0.86</v>
      </c>
      <c r="K218">
        <v>0.5</v>
      </c>
      <c r="L218">
        <v>0.78</v>
      </c>
      <c r="M218">
        <v>0.45637977299999999</v>
      </c>
      <c r="N218">
        <v>0.12</v>
      </c>
      <c r="O218">
        <v>0.04</v>
      </c>
      <c r="P218" t="s">
        <v>361</v>
      </c>
      <c r="Q218" t="s">
        <v>361</v>
      </c>
      <c r="R218" t="s">
        <v>361</v>
      </c>
      <c r="S218" t="s">
        <v>361</v>
      </c>
      <c r="T218" t="s">
        <v>361</v>
      </c>
      <c r="U218" t="s">
        <v>361</v>
      </c>
      <c r="V218">
        <v>1.78517744517305</v>
      </c>
      <c r="W218">
        <f t="shared" si="17"/>
        <v>1.7599999999999998</v>
      </c>
      <c r="X218">
        <f t="shared" si="20"/>
        <v>0.87999999999999989</v>
      </c>
      <c r="Y218">
        <v>7.7974896077871905E-2</v>
      </c>
      <c r="Z218">
        <v>-0.41103897764116898</v>
      </c>
      <c r="AA218">
        <f t="shared" si="27"/>
        <v>-6.2357422450531094E-2</v>
      </c>
      <c r="AB218">
        <f t="shared" si="28"/>
        <v>1.5730906731904311</v>
      </c>
      <c r="AC218" s="1">
        <v>41547</v>
      </c>
      <c r="AD218">
        <f t="shared" si="22"/>
        <v>1.78517744517305</v>
      </c>
      <c r="AE218">
        <f t="shared" si="29"/>
        <v>-1.6354480956409621</v>
      </c>
      <c r="AF218" s="1">
        <f t="shared" si="18"/>
        <v>45473</v>
      </c>
      <c r="AG218">
        <f t="shared" si="23"/>
        <v>1.78517744517305</v>
      </c>
      <c r="AS218" s="1">
        <f t="shared" si="19"/>
        <v>45473</v>
      </c>
      <c r="AT218" s="20" t="s">
        <v>248</v>
      </c>
      <c r="AV218">
        <f t="shared" si="30"/>
        <v>-6.2357422450531094E-2</v>
      </c>
      <c r="AW218">
        <f t="shared" si="31"/>
        <v>1.5730906731904311</v>
      </c>
      <c r="AX218">
        <f t="shared" si="32"/>
        <v>1.78517744517305</v>
      </c>
      <c r="AY218">
        <f t="shared" si="33"/>
        <v>3.420625540814012</v>
      </c>
      <c r="AZ218">
        <f t="shared" si="34"/>
        <v>-0.48</v>
      </c>
      <c r="BA218">
        <f t="shared" si="24"/>
        <v>-1.2106797109196439</v>
      </c>
      <c r="BB218">
        <f t="shared" si="25"/>
        <v>-2.0519220512065801</v>
      </c>
      <c r="BC218">
        <f t="shared" si="26"/>
        <v>-4.7898943322542797E-2</v>
      </c>
      <c r="BE218" s="31">
        <v>45473</v>
      </c>
      <c r="BF218" s="29">
        <v>-0.18750514284546699</v>
      </c>
      <c r="BG218" s="29">
        <v>-16.712322548559701</v>
      </c>
      <c r="BH218" s="1">
        <v>45473</v>
      </c>
      <c r="BI218">
        <v>0.43411947225000003</v>
      </c>
      <c r="BJ218">
        <v>0.42969822994267298</v>
      </c>
      <c r="BK218">
        <v>-4.7898943322542797E-2</v>
      </c>
      <c r="BL218">
        <v>-2.0519220512065801</v>
      </c>
      <c r="BM218">
        <v>0.43411947225000003</v>
      </c>
      <c r="BN218">
        <v>-0.73067971091964401</v>
      </c>
      <c r="BO218">
        <f t="shared" si="35"/>
        <v>-0.182669927729911</v>
      </c>
      <c r="BP218">
        <f>+SUM($BO$205:BO218)</f>
        <v>-2.0519220512065757</v>
      </c>
    </row>
    <row r="219" spans="1:68">
      <c r="A219" s="1">
        <v>45565</v>
      </c>
      <c r="B219">
        <v>0.25</v>
      </c>
      <c r="C219">
        <v>1.64</v>
      </c>
      <c r="D219">
        <v>0.31</v>
      </c>
      <c r="E219">
        <v>0.54</v>
      </c>
      <c r="F219">
        <v>0.74</v>
      </c>
      <c r="G219">
        <v>0.89</v>
      </c>
      <c r="H219">
        <v>0.26</v>
      </c>
      <c r="I219">
        <v>0.83</v>
      </c>
      <c r="J219">
        <v>0.88</v>
      </c>
      <c r="K219">
        <v>0.5</v>
      </c>
      <c r="L219">
        <v>0.74</v>
      </c>
      <c r="M219">
        <v>1.3571111490000001</v>
      </c>
      <c r="N219" t="s">
        <v>361</v>
      </c>
      <c r="O219">
        <v>7.0000000000000007E-2</v>
      </c>
      <c r="P219" t="s">
        <v>361</v>
      </c>
      <c r="Q219" t="s">
        <v>361</v>
      </c>
      <c r="R219" t="s">
        <v>361</v>
      </c>
      <c r="S219" t="s">
        <v>361</v>
      </c>
      <c r="T219" t="s">
        <v>361</v>
      </c>
      <c r="U219" t="s">
        <v>361</v>
      </c>
      <c r="V219">
        <v>1.7252790349966101</v>
      </c>
      <c r="W219">
        <f t="shared" si="17"/>
        <v>1.4</v>
      </c>
      <c r="X219">
        <f t="shared" si="20"/>
        <v>0.60000000000000009</v>
      </c>
      <c r="Y219">
        <v>0.144293442886019</v>
      </c>
      <c r="AC219" s="1">
        <v>41639</v>
      </c>
      <c r="AD219">
        <f t="shared" si="22"/>
        <v>1.7252790349966101</v>
      </c>
      <c r="AF219" s="1">
        <f t="shared" si="18"/>
        <v>45565</v>
      </c>
      <c r="AG219">
        <f t="shared" si="23"/>
        <v>1.7252790349966101</v>
      </c>
      <c r="AS219" s="1"/>
      <c r="BE219" s="31"/>
      <c r="BH219" s="32"/>
    </row>
    <row r="220" spans="1:68">
      <c r="AC220" s="1"/>
      <c r="AF220" s="1"/>
      <c r="AS220" s="1"/>
      <c r="BE220" s="31"/>
      <c r="BH220" s="32"/>
    </row>
    <row r="221" spans="1:68">
      <c r="AC221" s="1"/>
      <c r="AF221" s="1"/>
      <c r="AS221" s="1"/>
      <c r="BE221" s="31"/>
      <c r="BH221" s="32"/>
    </row>
    <row r="222" spans="1:68">
      <c r="AC222" s="1"/>
      <c r="AF222" s="1"/>
      <c r="AS222" s="1"/>
      <c r="BE222" s="31"/>
      <c r="BH222" s="32"/>
    </row>
    <row r="223" spans="1:68">
      <c r="AC223" s="1"/>
      <c r="AF223" s="1"/>
      <c r="AS223" s="1"/>
    </row>
    <row r="224" spans="1:68">
      <c r="AC224" s="1"/>
      <c r="AF224" s="1"/>
      <c r="AS224" s="1"/>
    </row>
    <row r="225" spans="29:45">
      <c r="AC225" s="1"/>
      <c r="AF225" s="1"/>
      <c r="AS225" s="1"/>
    </row>
    <row r="226" spans="29:45">
      <c r="AC226" s="1"/>
      <c r="AF226" s="1"/>
      <c r="AS226" s="1"/>
    </row>
    <row r="227" spans="29:45">
      <c r="AC227" s="1"/>
      <c r="AF227" s="1"/>
      <c r="AS227" s="1"/>
    </row>
    <row r="228" spans="29:45">
      <c r="AC228" s="1"/>
      <c r="AF228" s="1"/>
      <c r="AS228" s="1"/>
    </row>
    <row r="229" spans="29:45">
      <c r="AC229" s="1"/>
      <c r="AF229" s="1"/>
      <c r="AS229" s="1"/>
    </row>
    <row r="230" spans="29:45">
      <c r="AC230" s="1"/>
      <c r="AF230" s="1"/>
      <c r="AS230" s="1"/>
    </row>
    <row r="231" spans="29:45">
      <c r="AC231" s="1"/>
      <c r="AF231" s="1"/>
      <c r="AS231" s="1"/>
    </row>
    <row r="232" spans="29:45">
      <c r="AC232" s="1"/>
      <c r="AF232" s="1"/>
      <c r="AS232" s="1"/>
    </row>
    <row r="233" spans="29:45">
      <c r="AC233" s="1"/>
      <c r="AF233" s="1"/>
      <c r="AS233" s="1"/>
    </row>
    <row r="234" spans="29:45">
      <c r="AC234" s="1"/>
      <c r="AF234" s="1"/>
      <c r="AS234" s="1"/>
    </row>
    <row r="235" spans="29:45">
      <c r="AC235" s="1"/>
      <c r="AF235" s="1"/>
      <c r="AS235" s="1"/>
    </row>
    <row r="236" spans="29:45">
      <c r="AC236" s="1"/>
      <c r="AF236" s="1"/>
      <c r="AS236" s="1"/>
    </row>
    <row r="237" spans="29:45">
      <c r="AC237" s="1"/>
      <c r="AF237" s="1"/>
      <c r="AS237" s="1"/>
    </row>
    <row r="238" spans="29:45">
      <c r="AC238" s="1"/>
      <c r="AF238" s="1"/>
      <c r="AS238" s="1"/>
    </row>
    <row r="239" spans="29:45">
      <c r="AC239" s="1"/>
      <c r="AF239" s="1"/>
      <c r="AS239" s="1"/>
    </row>
    <row r="240" spans="29:45">
      <c r="AC240" s="1"/>
      <c r="AF240" s="1"/>
      <c r="AS240" s="1"/>
    </row>
    <row r="241" spans="29:45">
      <c r="AC241" s="1"/>
      <c r="AF241" s="1"/>
      <c r="AS241" s="1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12C6-416D-41B2-A6B9-F7D8E50B3A50}">
  <sheetPr codeName="Sheet27"/>
  <dimension ref="A1:AE265"/>
  <sheetViews>
    <sheetView zoomScale="10" zoomScaleNormal="10" workbookViewId="0">
      <selection sqref="A1:AD1048576"/>
    </sheetView>
  </sheetViews>
  <sheetFormatPr defaultRowHeight="15"/>
  <cols>
    <col min="27" max="27" width="15.85546875" bestFit="1" customWidth="1"/>
    <col min="28" max="28" width="16.5703125" bestFit="1" customWidth="1"/>
  </cols>
  <sheetData>
    <row r="1" spans="1:31">
      <c r="A1" t="s">
        <v>0</v>
      </c>
      <c r="B1" t="s">
        <v>1</v>
      </c>
      <c r="C1" t="s">
        <v>344</v>
      </c>
      <c r="D1" t="s">
        <v>345</v>
      </c>
      <c r="E1" t="s">
        <v>2</v>
      </c>
      <c r="F1" t="s">
        <v>346</v>
      </c>
      <c r="G1" t="s">
        <v>3</v>
      </c>
      <c r="H1" t="s">
        <v>347</v>
      </c>
      <c r="I1" t="s">
        <v>348</v>
      </c>
      <c r="J1" t="s">
        <v>349</v>
      </c>
      <c r="K1" t="s">
        <v>4</v>
      </c>
      <c r="L1" t="s">
        <v>5</v>
      </c>
      <c r="M1" t="s">
        <v>350</v>
      </c>
      <c r="N1" t="s">
        <v>351</v>
      </c>
      <c r="O1" t="s">
        <v>352</v>
      </c>
      <c r="P1" t="s">
        <v>229</v>
      </c>
      <c r="Q1" t="s">
        <v>230</v>
      </c>
      <c r="R1" t="s">
        <v>231</v>
      </c>
      <c r="S1" t="s">
        <v>232</v>
      </c>
      <c r="T1" t="s">
        <v>233</v>
      </c>
      <c r="U1" t="s">
        <v>234</v>
      </c>
      <c r="V1" t="s">
        <v>353</v>
      </c>
      <c r="W1" t="s">
        <v>354</v>
      </c>
      <c r="X1" t="s">
        <v>355</v>
      </c>
      <c r="Y1" t="s">
        <v>356</v>
      </c>
      <c r="Z1" t="s">
        <v>357</v>
      </c>
      <c r="AA1" t="s">
        <v>358</v>
      </c>
      <c r="AB1" t="s">
        <v>359</v>
      </c>
      <c r="AC1" t="s">
        <v>0</v>
      </c>
      <c r="AD1" t="s">
        <v>353</v>
      </c>
      <c r="AE1" t="s">
        <v>360</v>
      </c>
    </row>
    <row r="2" spans="1:31">
      <c r="A2" s="1">
        <v>25749</v>
      </c>
      <c r="B2">
        <v>1.87</v>
      </c>
      <c r="C2" t="s">
        <v>361</v>
      </c>
      <c r="D2">
        <v>2.62</v>
      </c>
      <c r="E2">
        <v>1.81</v>
      </c>
      <c r="F2" t="s">
        <v>361</v>
      </c>
      <c r="G2">
        <v>1.99</v>
      </c>
      <c r="H2">
        <v>0.57999999999999996</v>
      </c>
      <c r="I2">
        <v>5.67</v>
      </c>
      <c r="J2" t="s">
        <v>361</v>
      </c>
      <c r="K2" t="s">
        <v>361</v>
      </c>
      <c r="L2">
        <v>2.06</v>
      </c>
      <c r="M2" t="s">
        <v>361</v>
      </c>
      <c r="N2" t="s">
        <v>361</v>
      </c>
      <c r="O2" t="s">
        <v>361</v>
      </c>
      <c r="P2" t="s">
        <v>361</v>
      </c>
      <c r="Q2" t="s">
        <v>361</v>
      </c>
      <c r="R2" t="s">
        <v>361</v>
      </c>
      <c r="S2" t="s">
        <v>361</v>
      </c>
      <c r="T2" t="s">
        <v>361</v>
      </c>
      <c r="U2" t="s">
        <v>361</v>
      </c>
      <c r="W2">
        <f>+(G2-E2)*4</f>
        <v>0.71999999999999975</v>
      </c>
      <c r="AC2" s="1">
        <v>21823</v>
      </c>
    </row>
    <row r="3" spans="1:31">
      <c r="A3" s="1">
        <v>25841</v>
      </c>
      <c r="B3">
        <v>1.02</v>
      </c>
      <c r="C3" t="s">
        <v>361</v>
      </c>
      <c r="D3">
        <v>2.0299999999999998</v>
      </c>
      <c r="E3">
        <v>1.78</v>
      </c>
      <c r="F3" t="s">
        <v>361</v>
      </c>
      <c r="G3">
        <v>1.9</v>
      </c>
      <c r="H3">
        <v>0.99</v>
      </c>
      <c r="I3">
        <v>0.7</v>
      </c>
      <c r="J3" t="s">
        <v>361</v>
      </c>
      <c r="K3" t="s">
        <v>361</v>
      </c>
      <c r="L3">
        <v>2.1</v>
      </c>
      <c r="M3" t="s">
        <v>361</v>
      </c>
      <c r="N3" t="s">
        <v>361</v>
      </c>
      <c r="O3" t="s">
        <v>361</v>
      </c>
      <c r="P3" t="s">
        <v>361</v>
      </c>
      <c r="Q3" t="s">
        <v>361</v>
      </c>
      <c r="R3" t="s">
        <v>361</v>
      </c>
      <c r="S3" t="s">
        <v>361</v>
      </c>
      <c r="T3" t="s">
        <v>361</v>
      </c>
      <c r="U3" t="s">
        <v>361</v>
      </c>
      <c r="W3">
        <f t="shared" ref="W3:W66" si="0">+(G3-E3)*4</f>
        <v>0.47999999999999954</v>
      </c>
      <c r="AC3" s="1">
        <v>21915</v>
      </c>
    </row>
    <row r="4" spans="1:31">
      <c r="A4" s="1">
        <v>25933</v>
      </c>
      <c r="B4">
        <v>1.04</v>
      </c>
      <c r="C4" t="s">
        <v>361</v>
      </c>
      <c r="D4">
        <v>2.2599999999999998</v>
      </c>
      <c r="E4">
        <v>1.17</v>
      </c>
      <c r="F4" t="s">
        <v>361</v>
      </c>
      <c r="G4">
        <v>1.81</v>
      </c>
      <c r="H4">
        <v>1.75</v>
      </c>
      <c r="I4">
        <v>-0.04</v>
      </c>
      <c r="J4" t="s">
        <v>361</v>
      </c>
      <c r="K4" t="s">
        <v>361</v>
      </c>
      <c r="L4">
        <v>2.09</v>
      </c>
      <c r="M4" t="s">
        <v>361</v>
      </c>
      <c r="N4" t="s">
        <v>361</v>
      </c>
      <c r="O4" t="s">
        <v>361</v>
      </c>
      <c r="P4" t="s">
        <v>361</v>
      </c>
      <c r="Q4" t="s">
        <v>361</v>
      </c>
      <c r="R4" t="s">
        <v>361</v>
      </c>
      <c r="S4" t="s">
        <v>361</v>
      </c>
      <c r="T4" t="s">
        <v>361</v>
      </c>
      <c r="U4" t="s">
        <v>361</v>
      </c>
      <c r="W4">
        <f t="shared" si="0"/>
        <v>2.5600000000000005</v>
      </c>
      <c r="AC4" s="1">
        <v>22006</v>
      </c>
    </row>
    <row r="5" spans="1:31">
      <c r="A5" s="1">
        <v>26023</v>
      </c>
      <c r="B5">
        <v>-0.38</v>
      </c>
      <c r="C5" t="s">
        <v>361</v>
      </c>
      <c r="D5">
        <v>0.97</v>
      </c>
      <c r="E5">
        <v>2.2999999999999998</v>
      </c>
      <c r="F5" t="s">
        <v>361</v>
      </c>
      <c r="G5">
        <v>1.63</v>
      </c>
      <c r="H5">
        <v>-0.11</v>
      </c>
      <c r="I5">
        <v>-0.82</v>
      </c>
      <c r="J5" t="s">
        <v>361</v>
      </c>
      <c r="K5" t="s">
        <v>361</v>
      </c>
      <c r="L5">
        <v>1.97</v>
      </c>
      <c r="M5" t="s">
        <v>361</v>
      </c>
      <c r="N5" t="s">
        <v>361</v>
      </c>
      <c r="O5" t="s">
        <v>361</v>
      </c>
      <c r="P5" t="s">
        <v>361</v>
      </c>
      <c r="Q5" t="s">
        <v>361</v>
      </c>
      <c r="R5" t="s">
        <v>361</v>
      </c>
      <c r="S5" t="s">
        <v>361</v>
      </c>
      <c r="T5" t="s">
        <v>361</v>
      </c>
      <c r="U5" t="s">
        <v>361</v>
      </c>
      <c r="W5">
        <f t="shared" si="0"/>
        <v>-2.6799999999999997</v>
      </c>
      <c r="AC5" s="1">
        <v>22097</v>
      </c>
    </row>
    <row r="6" spans="1:31">
      <c r="A6" s="1">
        <v>26114</v>
      </c>
      <c r="B6">
        <v>0.98</v>
      </c>
      <c r="C6" t="s">
        <v>361</v>
      </c>
      <c r="D6">
        <v>0.84</v>
      </c>
      <c r="E6">
        <v>1.1299999999999999</v>
      </c>
      <c r="F6" t="s">
        <v>361</v>
      </c>
      <c r="G6">
        <v>1.48</v>
      </c>
      <c r="H6">
        <v>1.18</v>
      </c>
      <c r="I6">
        <v>2.83</v>
      </c>
      <c r="J6" t="s">
        <v>361</v>
      </c>
      <c r="K6" t="s">
        <v>361</v>
      </c>
      <c r="L6">
        <v>1.98</v>
      </c>
      <c r="M6" t="s">
        <v>361</v>
      </c>
      <c r="N6" t="s">
        <v>361</v>
      </c>
      <c r="O6" t="s">
        <v>361</v>
      </c>
      <c r="P6" t="s">
        <v>361</v>
      </c>
      <c r="Q6" t="s">
        <v>361</v>
      </c>
      <c r="R6" t="s">
        <v>361</v>
      </c>
      <c r="S6" t="s">
        <v>361</v>
      </c>
      <c r="T6" t="s">
        <v>361</v>
      </c>
      <c r="U6" t="s">
        <v>361</v>
      </c>
      <c r="W6">
        <f t="shared" si="0"/>
        <v>1.4000000000000004</v>
      </c>
      <c r="AC6" s="1">
        <v>22189</v>
      </c>
    </row>
    <row r="7" spans="1:31">
      <c r="A7" s="1">
        <v>26206</v>
      </c>
      <c r="B7">
        <v>1.84</v>
      </c>
      <c r="C7" t="s">
        <v>361</v>
      </c>
      <c r="D7">
        <v>1.95</v>
      </c>
      <c r="E7">
        <v>1.67</v>
      </c>
      <c r="F7" t="s">
        <v>361</v>
      </c>
      <c r="G7">
        <v>1.56</v>
      </c>
      <c r="H7">
        <v>1.1499999999999999</v>
      </c>
      <c r="I7">
        <v>0.17</v>
      </c>
      <c r="J7" t="s">
        <v>361</v>
      </c>
      <c r="K7" t="s">
        <v>361</v>
      </c>
      <c r="L7">
        <v>2.0099999999999998</v>
      </c>
      <c r="M7" t="s">
        <v>361</v>
      </c>
      <c r="N7" t="s">
        <v>361</v>
      </c>
      <c r="O7" t="s">
        <v>361</v>
      </c>
      <c r="P7" t="s">
        <v>361</v>
      </c>
      <c r="Q7" t="s">
        <v>361</v>
      </c>
      <c r="R7" t="s">
        <v>361</v>
      </c>
      <c r="S7" t="s">
        <v>361</v>
      </c>
      <c r="T7" t="s">
        <v>361</v>
      </c>
      <c r="U7" t="s">
        <v>361</v>
      </c>
      <c r="W7">
        <f t="shared" si="0"/>
        <v>-0.4399999999999995</v>
      </c>
      <c r="AC7" s="1">
        <v>22281</v>
      </c>
    </row>
    <row r="8" spans="1:31">
      <c r="A8" s="1">
        <v>26298</v>
      </c>
      <c r="B8">
        <v>0.66</v>
      </c>
      <c r="C8" t="s">
        <v>361</v>
      </c>
      <c r="D8">
        <v>1.64</v>
      </c>
      <c r="E8">
        <v>1.1000000000000001</v>
      </c>
      <c r="F8" t="s">
        <v>361</v>
      </c>
      <c r="G8">
        <v>1.5</v>
      </c>
      <c r="H8">
        <v>1.01</v>
      </c>
      <c r="I8">
        <v>1.6</v>
      </c>
      <c r="J8" t="s">
        <v>361</v>
      </c>
      <c r="K8" t="s">
        <v>361</v>
      </c>
      <c r="L8">
        <v>1.96</v>
      </c>
      <c r="M8" t="s">
        <v>361</v>
      </c>
      <c r="N8" t="s">
        <v>361</v>
      </c>
      <c r="O8" t="s">
        <v>361</v>
      </c>
      <c r="P8" t="s">
        <v>361</v>
      </c>
      <c r="Q8" t="s">
        <v>361</v>
      </c>
      <c r="R8" t="s">
        <v>361</v>
      </c>
      <c r="S8" t="s">
        <v>361</v>
      </c>
      <c r="T8" t="s">
        <v>361</v>
      </c>
      <c r="U8" t="s">
        <v>361</v>
      </c>
      <c r="W8">
        <f t="shared" si="0"/>
        <v>1.5999999999999996</v>
      </c>
      <c r="AC8" s="1">
        <v>22371</v>
      </c>
    </row>
    <row r="9" spans="1:31">
      <c r="A9" s="1">
        <v>26389</v>
      </c>
      <c r="B9">
        <v>1.25</v>
      </c>
      <c r="C9" t="s">
        <v>361</v>
      </c>
      <c r="D9">
        <v>1.97</v>
      </c>
      <c r="E9">
        <v>2.16</v>
      </c>
      <c r="F9" t="s">
        <v>361</v>
      </c>
      <c r="G9">
        <v>1.26</v>
      </c>
      <c r="H9">
        <v>0.92</v>
      </c>
      <c r="I9">
        <v>0.36</v>
      </c>
      <c r="J9" t="s">
        <v>361</v>
      </c>
      <c r="K9" t="s">
        <v>361</v>
      </c>
      <c r="L9">
        <v>1.9</v>
      </c>
      <c r="M9" t="s">
        <v>361</v>
      </c>
      <c r="N9" t="s">
        <v>361</v>
      </c>
      <c r="O9" t="s">
        <v>361</v>
      </c>
      <c r="P9" t="s">
        <v>361</v>
      </c>
      <c r="Q9" t="s">
        <v>361</v>
      </c>
      <c r="R9" t="s">
        <v>361</v>
      </c>
      <c r="S9" t="s">
        <v>361</v>
      </c>
      <c r="T9" t="s">
        <v>361</v>
      </c>
      <c r="U9" t="s">
        <v>361</v>
      </c>
      <c r="W9">
        <f t="shared" si="0"/>
        <v>-3.6000000000000005</v>
      </c>
      <c r="Y9">
        <v>3.3617854225780501</v>
      </c>
      <c r="AC9" s="1">
        <v>22462</v>
      </c>
    </row>
    <row r="10" spans="1:31">
      <c r="A10" s="1">
        <v>26480</v>
      </c>
      <c r="B10">
        <v>0.61</v>
      </c>
      <c r="C10" t="s">
        <v>361</v>
      </c>
      <c r="D10">
        <v>0.44</v>
      </c>
      <c r="E10">
        <v>1.59</v>
      </c>
      <c r="F10" t="s">
        <v>361</v>
      </c>
      <c r="G10">
        <v>1.19</v>
      </c>
      <c r="H10">
        <v>0.37</v>
      </c>
      <c r="I10">
        <v>1.28</v>
      </c>
      <c r="J10" t="s">
        <v>361</v>
      </c>
      <c r="K10" t="s">
        <v>361</v>
      </c>
      <c r="L10">
        <v>1.89</v>
      </c>
      <c r="M10" t="s">
        <v>361</v>
      </c>
      <c r="N10" t="s">
        <v>361</v>
      </c>
      <c r="O10" t="s">
        <v>361</v>
      </c>
      <c r="P10" t="s">
        <v>361</v>
      </c>
      <c r="Q10" t="s">
        <v>361</v>
      </c>
      <c r="R10" t="s">
        <v>361</v>
      </c>
      <c r="S10" t="s">
        <v>361</v>
      </c>
      <c r="T10" t="s">
        <v>361</v>
      </c>
      <c r="U10" t="s">
        <v>361</v>
      </c>
      <c r="W10">
        <f t="shared" si="0"/>
        <v>-1.6000000000000005</v>
      </c>
      <c r="Y10">
        <v>2.4726543138902399</v>
      </c>
      <c r="Z10">
        <v>3.80393336093627</v>
      </c>
      <c r="AC10" s="1">
        <v>22554</v>
      </c>
    </row>
    <row r="11" spans="1:31">
      <c r="A11" s="1">
        <v>26572</v>
      </c>
      <c r="B11">
        <v>1.1200000000000001</v>
      </c>
      <c r="C11" t="s">
        <v>361</v>
      </c>
      <c r="D11">
        <v>0.92</v>
      </c>
      <c r="E11">
        <v>1.57</v>
      </c>
      <c r="F11" t="s">
        <v>361</v>
      </c>
      <c r="G11">
        <v>1.21</v>
      </c>
      <c r="H11">
        <v>2.0699999999999998</v>
      </c>
      <c r="I11">
        <v>0.56999999999999995</v>
      </c>
      <c r="J11" t="s">
        <v>361</v>
      </c>
      <c r="K11" t="s">
        <v>361</v>
      </c>
      <c r="L11">
        <v>1.9</v>
      </c>
      <c r="M11" t="s">
        <v>361</v>
      </c>
      <c r="N11" t="s">
        <v>361</v>
      </c>
      <c r="O11" t="s">
        <v>361</v>
      </c>
      <c r="P11" t="s">
        <v>361</v>
      </c>
      <c r="Q11" t="s">
        <v>361</v>
      </c>
      <c r="R11" t="s">
        <v>361</v>
      </c>
      <c r="S11" t="s">
        <v>361</v>
      </c>
      <c r="T11" t="s">
        <v>361</v>
      </c>
      <c r="U11" t="s">
        <v>361</v>
      </c>
      <c r="V11">
        <v>1.0149957004655901</v>
      </c>
      <c r="W11">
        <f t="shared" si="0"/>
        <v>-1.4400000000000004</v>
      </c>
      <c r="Y11">
        <v>2.57543487049093</v>
      </c>
      <c r="Z11">
        <v>3.9836895893790598</v>
      </c>
      <c r="AC11" s="1">
        <v>22646</v>
      </c>
      <c r="AD11">
        <f>+V11</f>
        <v>1.0149957004655901</v>
      </c>
    </row>
    <row r="12" spans="1:31">
      <c r="A12" s="1">
        <v>26664</v>
      </c>
      <c r="B12">
        <v>1.1599999999999999</v>
      </c>
      <c r="C12" t="s">
        <v>361</v>
      </c>
      <c r="D12">
        <v>1.45</v>
      </c>
      <c r="E12">
        <v>1.54</v>
      </c>
      <c r="F12" t="s">
        <v>361</v>
      </c>
      <c r="G12">
        <v>1.6</v>
      </c>
      <c r="H12">
        <v>0.71</v>
      </c>
      <c r="I12">
        <v>2.02</v>
      </c>
      <c r="J12" t="s">
        <v>361</v>
      </c>
      <c r="K12" t="s">
        <v>361</v>
      </c>
      <c r="L12">
        <v>1.95</v>
      </c>
      <c r="M12" t="s">
        <v>361</v>
      </c>
      <c r="N12" t="s">
        <v>361</v>
      </c>
      <c r="O12" t="s">
        <v>361</v>
      </c>
      <c r="P12" t="s">
        <v>361</v>
      </c>
      <c r="Q12" t="s">
        <v>361</v>
      </c>
      <c r="R12" t="s">
        <v>361</v>
      </c>
      <c r="S12" t="s">
        <v>361</v>
      </c>
      <c r="T12" t="s">
        <v>361</v>
      </c>
      <c r="U12" t="s">
        <v>361</v>
      </c>
      <c r="V12">
        <v>0.99620506466247305</v>
      </c>
      <c r="W12">
        <f t="shared" si="0"/>
        <v>0.24000000000000021</v>
      </c>
      <c r="Y12">
        <v>2.7435560371256602</v>
      </c>
      <c r="Z12">
        <v>4.3206825051606703</v>
      </c>
      <c r="AC12" s="1">
        <v>22736</v>
      </c>
      <c r="AD12">
        <f t="shared" ref="AD12:AD75" si="1">+V12</f>
        <v>0.99620506466247305</v>
      </c>
    </row>
    <row r="13" spans="1:31">
      <c r="A13" s="1">
        <v>26754</v>
      </c>
      <c r="B13">
        <v>1.65</v>
      </c>
      <c r="C13" t="s">
        <v>361</v>
      </c>
      <c r="D13">
        <v>1.47</v>
      </c>
      <c r="E13">
        <v>3.51</v>
      </c>
      <c r="F13" t="s">
        <v>361</v>
      </c>
      <c r="G13">
        <v>1.7</v>
      </c>
      <c r="H13">
        <v>0.32</v>
      </c>
      <c r="I13">
        <v>1.26</v>
      </c>
      <c r="J13" t="s">
        <v>361</v>
      </c>
      <c r="K13" t="s">
        <v>361</v>
      </c>
      <c r="L13">
        <v>1.99</v>
      </c>
      <c r="M13" t="s">
        <v>361</v>
      </c>
      <c r="N13" t="s">
        <v>361</v>
      </c>
      <c r="O13" t="s">
        <v>361</v>
      </c>
      <c r="P13" t="s">
        <v>361</v>
      </c>
      <c r="Q13" t="s">
        <v>361</v>
      </c>
      <c r="R13" t="s">
        <v>361</v>
      </c>
      <c r="S13" t="s">
        <v>361</v>
      </c>
      <c r="T13" t="s">
        <v>361</v>
      </c>
      <c r="U13" t="s">
        <v>361</v>
      </c>
      <c r="V13">
        <v>2.38229402213133</v>
      </c>
      <c r="W13">
        <f t="shared" si="0"/>
        <v>-7.2399999999999993</v>
      </c>
      <c r="Y13">
        <v>3.3550469939029499</v>
      </c>
      <c r="Z13">
        <v>4.3759537499564196</v>
      </c>
      <c r="AC13" s="1">
        <v>22827</v>
      </c>
      <c r="AD13">
        <f t="shared" si="1"/>
        <v>2.38229402213133</v>
      </c>
    </row>
    <row r="14" spans="1:31">
      <c r="A14" s="1">
        <v>26845</v>
      </c>
      <c r="B14">
        <v>0.5</v>
      </c>
      <c r="C14" t="s">
        <v>361</v>
      </c>
      <c r="D14">
        <v>0.77</v>
      </c>
      <c r="E14">
        <v>2.4300000000000002</v>
      </c>
      <c r="F14" t="s">
        <v>361</v>
      </c>
      <c r="G14">
        <v>2.12</v>
      </c>
      <c r="H14">
        <v>0.82</v>
      </c>
      <c r="I14">
        <v>0.28999999999999998</v>
      </c>
      <c r="J14" t="s">
        <v>361</v>
      </c>
      <c r="K14" t="s">
        <v>361</v>
      </c>
      <c r="L14">
        <v>2.08</v>
      </c>
      <c r="M14" t="s">
        <v>361</v>
      </c>
      <c r="N14" t="s">
        <v>361</v>
      </c>
      <c r="O14" t="s">
        <v>361</v>
      </c>
      <c r="P14" t="s">
        <v>361</v>
      </c>
      <c r="Q14" t="s">
        <v>361</v>
      </c>
      <c r="R14" t="s">
        <v>361</v>
      </c>
      <c r="S14" t="s">
        <v>361</v>
      </c>
      <c r="T14" t="s">
        <v>361</v>
      </c>
      <c r="U14" t="s">
        <v>361</v>
      </c>
      <c r="V14">
        <v>1.8833290062397701</v>
      </c>
      <c r="W14">
        <f t="shared" si="0"/>
        <v>-1.2400000000000002</v>
      </c>
      <c r="Y14">
        <v>3.04514643067035</v>
      </c>
      <c r="Z14">
        <v>4.6791312578169997</v>
      </c>
      <c r="AC14" s="1">
        <v>22919</v>
      </c>
      <c r="AD14">
        <f t="shared" si="1"/>
        <v>1.8833290062397701</v>
      </c>
    </row>
    <row r="15" spans="1:31">
      <c r="A15" s="1">
        <v>26937</v>
      </c>
      <c r="B15">
        <v>1.19</v>
      </c>
      <c r="C15" t="s">
        <v>361</v>
      </c>
      <c r="D15">
        <v>1.51</v>
      </c>
      <c r="E15">
        <v>2.38</v>
      </c>
      <c r="F15" t="s">
        <v>361</v>
      </c>
      <c r="G15">
        <v>2.5499999999999998</v>
      </c>
      <c r="H15">
        <v>0.35</v>
      </c>
      <c r="I15">
        <v>1.21</v>
      </c>
      <c r="J15" t="s">
        <v>361</v>
      </c>
      <c r="K15" t="s">
        <v>361</v>
      </c>
      <c r="L15">
        <v>2.15</v>
      </c>
      <c r="M15" t="s">
        <v>361</v>
      </c>
      <c r="N15" t="s">
        <v>361</v>
      </c>
      <c r="O15" t="s">
        <v>361</v>
      </c>
      <c r="P15" t="s">
        <v>361</v>
      </c>
      <c r="Q15" t="s">
        <v>361</v>
      </c>
      <c r="R15" t="s">
        <v>361</v>
      </c>
      <c r="S15" t="s">
        <v>361</v>
      </c>
      <c r="T15" t="s">
        <v>361</v>
      </c>
      <c r="U15" t="s">
        <v>361</v>
      </c>
      <c r="V15">
        <v>3.71192853871446</v>
      </c>
      <c r="W15">
        <f t="shared" si="0"/>
        <v>0.67999999999999972</v>
      </c>
      <c r="Y15">
        <v>3.1512223549996699</v>
      </c>
      <c r="Z15">
        <v>4.9922554767019998</v>
      </c>
      <c r="AC15" s="1">
        <v>23011</v>
      </c>
      <c r="AD15">
        <f t="shared" si="1"/>
        <v>3.71192853871446</v>
      </c>
    </row>
    <row r="16" spans="1:31">
      <c r="A16" s="1">
        <v>27029</v>
      </c>
      <c r="B16">
        <v>0.84</v>
      </c>
      <c r="C16" t="s">
        <v>361</v>
      </c>
      <c r="D16">
        <v>1.68</v>
      </c>
      <c r="E16">
        <v>2.3199999999999998</v>
      </c>
      <c r="F16" t="s">
        <v>361</v>
      </c>
      <c r="G16">
        <v>2.77</v>
      </c>
      <c r="H16">
        <v>1.67</v>
      </c>
      <c r="I16">
        <v>0.85</v>
      </c>
      <c r="J16" t="s">
        <v>361</v>
      </c>
      <c r="K16" t="s">
        <v>361</v>
      </c>
      <c r="L16">
        <v>2.1800000000000002</v>
      </c>
      <c r="M16" t="s">
        <v>361</v>
      </c>
      <c r="N16" t="s">
        <v>361</v>
      </c>
      <c r="O16" t="s">
        <v>361</v>
      </c>
      <c r="P16" t="s">
        <v>361</v>
      </c>
      <c r="Q16" t="s">
        <v>361</v>
      </c>
      <c r="R16" t="s">
        <v>361</v>
      </c>
      <c r="S16" t="s">
        <v>361</v>
      </c>
      <c r="T16" t="s">
        <v>361</v>
      </c>
      <c r="U16" t="s">
        <v>361</v>
      </c>
      <c r="V16">
        <v>5.4656472089326096</v>
      </c>
      <c r="W16">
        <f t="shared" si="0"/>
        <v>1.8000000000000007</v>
      </c>
      <c r="Y16">
        <v>3.0581261102315298</v>
      </c>
      <c r="Z16">
        <v>5.2172568931062804</v>
      </c>
      <c r="AC16" s="1">
        <v>23101</v>
      </c>
      <c r="AD16">
        <f t="shared" si="1"/>
        <v>5.4656472089326096</v>
      </c>
    </row>
    <row r="17" spans="1:30">
      <c r="A17" s="1">
        <v>27119</v>
      </c>
      <c r="B17">
        <v>0.87</v>
      </c>
      <c r="C17" t="s">
        <v>361</v>
      </c>
      <c r="D17">
        <v>0.97</v>
      </c>
      <c r="E17">
        <v>3.16</v>
      </c>
      <c r="F17" t="s">
        <v>361</v>
      </c>
      <c r="G17">
        <v>2.81</v>
      </c>
      <c r="H17">
        <v>0.42</v>
      </c>
      <c r="I17">
        <v>1.1000000000000001</v>
      </c>
      <c r="J17" t="s">
        <v>361</v>
      </c>
      <c r="K17" t="s">
        <v>361</v>
      </c>
      <c r="L17">
        <v>2.34</v>
      </c>
      <c r="M17" t="s">
        <v>361</v>
      </c>
      <c r="N17" t="s">
        <v>361</v>
      </c>
      <c r="O17" t="s">
        <v>361</v>
      </c>
      <c r="P17" t="s">
        <v>361</v>
      </c>
      <c r="Q17" t="s">
        <v>361</v>
      </c>
      <c r="R17" t="s">
        <v>361</v>
      </c>
      <c r="S17" t="s">
        <v>361</v>
      </c>
      <c r="T17" t="s">
        <v>361</v>
      </c>
      <c r="U17" t="s">
        <v>361</v>
      </c>
      <c r="V17">
        <v>6.29604120701363</v>
      </c>
      <c r="W17">
        <f t="shared" si="0"/>
        <v>-1.4000000000000004</v>
      </c>
      <c r="Y17">
        <v>3.03658059251809</v>
      </c>
      <c r="Z17">
        <v>5.3314810601152596</v>
      </c>
      <c r="AC17" s="1">
        <v>23192</v>
      </c>
      <c r="AD17">
        <f t="shared" si="1"/>
        <v>6.29604120701363</v>
      </c>
    </row>
    <row r="18" spans="1:30">
      <c r="A18" s="1">
        <v>27210</v>
      </c>
      <c r="B18">
        <v>0.25</v>
      </c>
      <c r="C18" t="s">
        <v>361</v>
      </c>
      <c r="D18">
        <v>1.69</v>
      </c>
      <c r="E18">
        <v>3.49</v>
      </c>
      <c r="F18" t="s">
        <v>361</v>
      </c>
      <c r="G18">
        <v>2.87</v>
      </c>
      <c r="H18">
        <v>1.4</v>
      </c>
      <c r="I18">
        <v>-1.62</v>
      </c>
      <c r="J18" t="s">
        <v>361</v>
      </c>
      <c r="K18" t="s">
        <v>361</v>
      </c>
      <c r="L18">
        <v>2.52</v>
      </c>
      <c r="M18" t="s">
        <v>361</v>
      </c>
      <c r="N18" t="s">
        <v>361</v>
      </c>
      <c r="O18" t="s">
        <v>361</v>
      </c>
      <c r="P18" t="s">
        <v>361</v>
      </c>
      <c r="Q18" t="s">
        <v>361</v>
      </c>
      <c r="R18" t="s">
        <v>361</v>
      </c>
      <c r="S18" t="s">
        <v>361</v>
      </c>
      <c r="T18" t="s">
        <v>361</v>
      </c>
      <c r="U18" t="s">
        <v>361</v>
      </c>
      <c r="V18">
        <v>5.9361560732210101</v>
      </c>
      <c r="W18">
        <f t="shared" si="0"/>
        <v>-2.4800000000000004</v>
      </c>
      <c r="Y18">
        <v>2.7779297190594301</v>
      </c>
      <c r="Z18">
        <v>5.5611755162886496</v>
      </c>
      <c r="AC18" s="1">
        <v>23284</v>
      </c>
      <c r="AD18">
        <f t="shared" si="1"/>
        <v>5.9361560732210101</v>
      </c>
    </row>
    <row r="19" spans="1:30">
      <c r="A19" s="1">
        <v>27302</v>
      </c>
      <c r="B19">
        <v>0.63</v>
      </c>
      <c r="C19" t="s">
        <v>361</v>
      </c>
      <c r="D19">
        <v>0.52</v>
      </c>
      <c r="E19">
        <v>3.38</v>
      </c>
      <c r="F19" t="s">
        <v>361</v>
      </c>
      <c r="G19">
        <v>2.88</v>
      </c>
      <c r="H19">
        <v>0.14000000000000001</v>
      </c>
      <c r="I19">
        <v>0.97</v>
      </c>
      <c r="J19" t="s">
        <v>361</v>
      </c>
      <c r="K19" t="s">
        <v>361</v>
      </c>
      <c r="L19">
        <v>2.67</v>
      </c>
      <c r="M19" t="s">
        <v>361</v>
      </c>
      <c r="N19" t="s">
        <v>361</v>
      </c>
      <c r="O19" t="s">
        <v>361</v>
      </c>
      <c r="P19" t="s">
        <v>361</v>
      </c>
      <c r="Q19" t="s">
        <v>361</v>
      </c>
      <c r="R19" t="s">
        <v>361</v>
      </c>
      <c r="S19" t="s">
        <v>361</v>
      </c>
      <c r="T19" t="s">
        <v>361</v>
      </c>
      <c r="U19" t="s">
        <v>361</v>
      </c>
      <c r="V19">
        <v>5.9219283009441197</v>
      </c>
      <c r="W19">
        <f t="shared" si="0"/>
        <v>-2</v>
      </c>
      <c r="Y19">
        <v>2.88419528529495</v>
      </c>
      <c r="Z19">
        <v>5.6952780398103302</v>
      </c>
      <c r="AC19" s="1">
        <v>23376</v>
      </c>
      <c r="AD19">
        <f t="shared" si="1"/>
        <v>5.9219283009441197</v>
      </c>
    </row>
    <row r="20" spans="1:30">
      <c r="A20" s="1">
        <v>27394</v>
      </c>
      <c r="B20">
        <v>-1.79</v>
      </c>
      <c r="C20" t="s">
        <v>361</v>
      </c>
      <c r="D20">
        <v>1.26</v>
      </c>
      <c r="E20">
        <v>3.27</v>
      </c>
      <c r="F20" t="s">
        <v>361</v>
      </c>
      <c r="G20">
        <v>2.67</v>
      </c>
      <c r="H20">
        <v>-0.78</v>
      </c>
      <c r="I20">
        <v>-3.05</v>
      </c>
      <c r="J20" t="s">
        <v>361</v>
      </c>
      <c r="K20" t="s">
        <v>361</v>
      </c>
      <c r="L20">
        <v>2.65</v>
      </c>
      <c r="M20" t="s">
        <v>361</v>
      </c>
      <c r="N20" t="s">
        <v>361</v>
      </c>
      <c r="O20" t="s">
        <v>361</v>
      </c>
      <c r="P20" t="s">
        <v>361</v>
      </c>
      <c r="Q20" t="s">
        <v>361</v>
      </c>
      <c r="R20" t="s">
        <v>361</v>
      </c>
      <c r="S20" t="s">
        <v>361</v>
      </c>
      <c r="T20" t="s">
        <v>361</v>
      </c>
      <c r="U20" t="s">
        <v>361</v>
      </c>
      <c r="V20">
        <v>5.8587808793892702</v>
      </c>
      <c r="W20">
        <f t="shared" si="0"/>
        <v>-2.4000000000000004</v>
      </c>
      <c r="Y20">
        <v>2.0943443268610098</v>
      </c>
      <c r="Z20">
        <v>5.3896745174007403</v>
      </c>
      <c r="AC20" s="1">
        <v>23467</v>
      </c>
      <c r="AD20">
        <f t="shared" si="1"/>
        <v>5.8587808793892702</v>
      </c>
    </row>
    <row r="21" spans="1:30">
      <c r="A21" s="1">
        <v>27484</v>
      </c>
      <c r="B21">
        <v>-0.88</v>
      </c>
      <c r="C21" t="s">
        <v>361</v>
      </c>
      <c r="D21">
        <v>0.39</v>
      </c>
      <c r="E21">
        <v>2.77</v>
      </c>
      <c r="F21" t="s">
        <v>361</v>
      </c>
      <c r="G21">
        <v>2.2000000000000002</v>
      </c>
      <c r="H21">
        <v>0.28999999999999998</v>
      </c>
      <c r="I21">
        <v>-1.95</v>
      </c>
      <c r="J21" t="s">
        <v>361</v>
      </c>
      <c r="K21" t="s">
        <v>361</v>
      </c>
      <c r="L21">
        <v>2.4700000000000002</v>
      </c>
      <c r="M21" t="s">
        <v>361</v>
      </c>
      <c r="N21" t="s">
        <v>361</v>
      </c>
      <c r="O21" t="s">
        <v>361</v>
      </c>
      <c r="P21" t="s">
        <v>361</v>
      </c>
      <c r="Q21" t="s">
        <v>361</v>
      </c>
      <c r="R21" t="s">
        <v>361</v>
      </c>
      <c r="S21" t="s">
        <v>361</v>
      </c>
      <c r="T21" t="s">
        <v>361</v>
      </c>
      <c r="U21" t="s">
        <v>361</v>
      </c>
      <c r="V21">
        <v>5.23366400816926</v>
      </c>
      <c r="W21">
        <f t="shared" si="0"/>
        <v>-2.2799999999999994</v>
      </c>
      <c r="Y21">
        <v>1.9937667918825901</v>
      </c>
      <c r="Z21">
        <v>5.0569891381404499</v>
      </c>
      <c r="AC21" s="1">
        <v>23558</v>
      </c>
      <c r="AD21">
        <f t="shared" si="1"/>
        <v>5.23366400816926</v>
      </c>
    </row>
    <row r="22" spans="1:30">
      <c r="A22" s="1">
        <v>27575</v>
      </c>
      <c r="B22">
        <v>0.81</v>
      </c>
      <c r="C22" t="s">
        <v>361</v>
      </c>
      <c r="D22">
        <v>1.68</v>
      </c>
      <c r="E22">
        <v>2.3199999999999998</v>
      </c>
      <c r="F22" t="s">
        <v>361</v>
      </c>
      <c r="G22">
        <v>1.76</v>
      </c>
      <c r="H22">
        <v>1.68</v>
      </c>
      <c r="I22">
        <v>-1.61</v>
      </c>
      <c r="J22" t="s">
        <v>361</v>
      </c>
      <c r="K22" t="s">
        <v>361</v>
      </c>
      <c r="L22">
        <v>2.39</v>
      </c>
      <c r="M22" t="s">
        <v>361</v>
      </c>
      <c r="N22" t="s">
        <v>361</v>
      </c>
      <c r="O22" t="s">
        <v>361</v>
      </c>
      <c r="P22" t="s">
        <v>361</v>
      </c>
      <c r="Q22" t="s">
        <v>361</v>
      </c>
      <c r="R22" t="s">
        <v>361</v>
      </c>
      <c r="S22" t="s">
        <v>361</v>
      </c>
      <c r="T22" t="s">
        <v>361</v>
      </c>
      <c r="U22" t="s">
        <v>361</v>
      </c>
      <c r="V22">
        <v>3.6747499855444201</v>
      </c>
      <c r="W22">
        <f t="shared" si="0"/>
        <v>-2.2399999999999993</v>
      </c>
      <c r="Y22">
        <v>2.2019630175525702</v>
      </c>
      <c r="Z22">
        <v>5.0199626023620603</v>
      </c>
      <c r="AC22" s="1">
        <v>23650</v>
      </c>
      <c r="AD22">
        <f t="shared" si="1"/>
        <v>3.6747499855444201</v>
      </c>
    </row>
    <row r="23" spans="1:30">
      <c r="A23" s="1">
        <v>27667</v>
      </c>
      <c r="B23">
        <v>1</v>
      </c>
      <c r="C23" t="s">
        <v>361</v>
      </c>
      <c r="D23">
        <v>1.1599999999999999</v>
      </c>
      <c r="E23">
        <v>2.2599999999999998</v>
      </c>
      <c r="F23" t="s">
        <v>361</v>
      </c>
      <c r="G23">
        <v>1.6</v>
      </c>
      <c r="H23">
        <v>1.3</v>
      </c>
      <c r="I23">
        <v>-0.36</v>
      </c>
      <c r="J23" t="s">
        <v>361</v>
      </c>
      <c r="K23" t="s">
        <v>361</v>
      </c>
      <c r="L23">
        <v>2.36</v>
      </c>
      <c r="M23" t="s">
        <v>361</v>
      </c>
      <c r="N23" t="s">
        <v>361</v>
      </c>
      <c r="O23" t="s">
        <v>361</v>
      </c>
      <c r="P23" t="s">
        <v>361</v>
      </c>
      <c r="Q23" t="s">
        <v>361</v>
      </c>
      <c r="R23" t="s">
        <v>361</v>
      </c>
      <c r="S23" t="s">
        <v>361</v>
      </c>
      <c r="T23" t="s">
        <v>361</v>
      </c>
      <c r="U23" t="s">
        <v>361</v>
      </c>
      <c r="V23">
        <v>2.3407360568939</v>
      </c>
      <c r="W23">
        <f t="shared" si="0"/>
        <v>-2.6399999999999988</v>
      </c>
      <c r="Y23">
        <v>2.3513155467223599</v>
      </c>
      <c r="Z23">
        <v>5.0578728636853798</v>
      </c>
      <c r="AC23" s="1">
        <v>23742</v>
      </c>
      <c r="AD23">
        <f t="shared" si="1"/>
        <v>2.3407360568939</v>
      </c>
    </row>
    <row r="24" spans="1:30">
      <c r="A24" s="1">
        <v>27759</v>
      </c>
      <c r="B24">
        <v>0.81</v>
      </c>
      <c r="C24" t="s">
        <v>361</v>
      </c>
      <c r="D24">
        <v>1.28</v>
      </c>
      <c r="E24">
        <v>1.85</v>
      </c>
      <c r="F24" t="s">
        <v>361</v>
      </c>
      <c r="G24">
        <v>1.65</v>
      </c>
      <c r="H24">
        <v>1.45</v>
      </c>
      <c r="I24">
        <v>1.6</v>
      </c>
      <c r="J24" t="s">
        <v>361</v>
      </c>
      <c r="K24" t="s">
        <v>361</v>
      </c>
      <c r="L24">
        <v>2.3199999999999998</v>
      </c>
      <c r="M24" t="s">
        <v>361</v>
      </c>
      <c r="N24" t="s">
        <v>361</v>
      </c>
      <c r="O24" t="s">
        <v>361</v>
      </c>
      <c r="P24" t="s">
        <v>361</v>
      </c>
      <c r="Q24" t="s">
        <v>361</v>
      </c>
      <c r="R24" t="s">
        <v>361</v>
      </c>
      <c r="S24" t="s">
        <v>361</v>
      </c>
      <c r="T24" t="s">
        <v>361</v>
      </c>
      <c r="U24" t="s">
        <v>361</v>
      </c>
      <c r="V24">
        <v>1.8150950954445799</v>
      </c>
      <c r="W24">
        <f t="shared" si="0"/>
        <v>-0.80000000000000071</v>
      </c>
      <c r="Y24">
        <v>2.41802028408109</v>
      </c>
      <c r="Z24">
        <v>5.2009549659819196</v>
      </c>
      <c r="AC24" s="1">
        <v>23832</v>
      </c>
      <c r="AD24">
        <f t="shared" si="1"/>
        <v>1.8150950954445799</v>
      </c>
    </row>
    <row r="25" spans="1:30">
      <c r="A25" s="1">
        <v>27850</v>
      </c>
      <c r="B25">
        <v>1.53</v>
      </c>
      <c r="C25" t="s">
        <v>361</v>
      </c>
      <c r="D25">
        <v>0.82</v>
      </c>
      <c r="E25">
        <v>2.17</v>
      </c>
      <c r="F25" t="s">
        <v>361</v>
      </c>
      <c r="G25">
        <v>1.75</v>
      </c>
      <c r="H25">
        <v>1.53</v>
      </c>
      <c r="I25">
        <v>0.12</v>
      </c>
      <c r="J25" t="s">
        <v>361</v>
      </c>
      <c r="K25" t="s">
        <v>361</v>
      </c>
      <c r="L25">
        <v>2.36</v>
      </c>
      <c r="M25" t="s">
        <v>361</v>
      </c>
      <c r="N25" t="s">
        <v>361</v>
      </c>
      <c r="O25" t="s">
        <v>361</v>
      </c>
      <c r="P25" t="s">
        <v>361</v>
      </c>
      <c r="Q25" t="s">
        <v>361</v>
      </c>
      <c r="R25" t="s">
        <v>361</v>
      </c>
      <c r="S25" t="s">
        <v>361</v>
      </c>
      <c r="T25" t="s">
        <v>361</v>
      </c>
      <c r="U25" t="s">
        <v>361</v>
      </c>
      <c r="V25">
        <v>2.2003793666632099</v>
      </c>
      <c r="W25">
        <f t="shared" si="0"/>
        <v>-1.6799999999999997</v>
      </c>
      <c r="Y25">
        <v>2.5972385396876598</v>
      </c>
      <c r="Z25">
        <v>5.2880883728334203</v>
      </c>
      <c r="AC25" s="1">
        <v>23923</v>
      </c>
      <c r="AD25">
        <f t="shared" si="1"/>
        <v>2.2003793666632099</v>
      </c>
    </row>
    <row r="26" spans="1:30">
      <c r="A26" s="1">
        <v>27941</v>
      </c>
      <c r="B26">
        <v>1</v>
      </c>
      <c r="C26" t="s">
        <v>361</v>
      </c>
      <c r="D26">
        <v>0.67</v>
      </c>
      <c r="E26">
        <v>3.87</v>
      </c>
      <c r="F26" t="s">
        <v>361</v>
      </c>
      <c r="G26">
        <v>2.14</v>
      </c>
      <c r="H26">
        <v>-0.31</v>
      </c>
      <c r="I26">
        <v>0.43</v>
      </c>
      <c r="J26" t="s">
        <v>361</v>
      </c>
      <c r="K26" t="s">
        <v>361</v>
      </c>
      <c r="L26">
        <v>2.5299999999999998</v>
      </c>
      <c r="M26" t="s">
        <v>361</v>
      </c>
      <c r="N26" t="s">
        <v>361</v>
      </c>
      <c r="O26" t="s">
        <v>361</v>
      </c>
      <c r="P26" t="s">
        <v>361</v>
      </c>
      <c r="Q26" t="s">
        <v>361</v>
      </c>
      <c r="R26" t="s">
        <v>361</v>
      </c>
      <c r="S26" t="s">
        <v>361</v>
      </c>
      <c r="T26" t="s">
        <v>361</v>
      </c>
      <c r="U26" t="s">
        <v>361</v>
      </c>
      <c r="V26">
        <v>2.3021339603161199</v>
      </c>
      <c r="W26">
        <f t="shared" si="0"/>
        <v>-6.92</v>
      </c>
      <c r="Y26">
        <v>2.6349562918539302</v>
      </c>
      <c r="Z26">
        <v>5.5457405075646502</v>
      </c>
      <c r="AC26" s="1">
        <v>24015</v>
      </c>
      <c r="AD26">
        <f t="shared" si="1"/>
        <v>2.3021339603161199</v>
      </c>
    </row>
    <row r="27" spans="1:30">
      <c r="A27" s="1">
        <v>28033</v>
      </c>
      <c r="B27">
        <v>0.62</v>
      </c>
      <c r="C27" t="s">
        <v>361</v>
      </c>
      <c r="D27">
        <v>1.1299999999999999</v>
      </c>
      <c r="E27">
        <v>3.06</v>
      </c>
      <c r="F27" t="s">
        <v>361</v>
      </c>
      <c r="G27">
        <v>2.34</v>
      </c>
      <c r="H27">
        <v>0.2</v>
      </c>
      <c r="I27">
        <v>-0.36</v>
      </c>
      <c r="J27" t="s">
        <v>361</v>
      </c>
      <c r="K27" t="s">
        <v>361</v>
      </c>
      <c r="L27">
        <v>2.58</v>
      </c>
      <c r="M27" t="s">
        <v>361</v>
      </c>
      <c r="N27" t="s">
        <v>361</v>
      </c>
      <c r="O27" t="s">
        <v>361</v>
      </c>
      <c r="P27" t="s">
        <v>361</v>
      </c>
      <c r="Q27" t="s">
        <v>361</v>
      </c>
      <c r="R27" t="s">
        <v>361</v>
      </c>
      <c r="S27" t="s">
        <v>361</v>
      </c>
      <c r="T27" t="s">
        <v>361</v>
      </c>
      <c r="U27" t="s">
        <v>361</v>
      </c>
      <c r="V27">
        <v>2.9816302412052398</v>
      </c>
      <c r="W27">
        <f t="shared" si="0"/>
        <v>-2.8800000000000008</v>
      </c>
      <c r="Y27">
        <v>2.5383674203735902</v>
      </c>
      <c r="Z27">
        <v>5.6436055906053504</v>
      </c>
      <c r="AC27" s="1">
        <v>24107</v>
      </c>
      <c r="AD27">
        <f t="shared" si="1"/>
        <v>2.9816302412052398</v>
      </c>
    </row>
    <row r="28" spans="1:30">
      <c r="A28" s="1">
        <v>28125</v>
      </c>
      <c r="B28">
        <v>1.48</v>
      </c>
      <c r="C28" t="s">
        <v>361</v>
      </c>
      <c r="D28">
        <v>1.26</v>
      </c>
      <c r="E28">
        <v>2.31</v>
      </c>
      <c r="F28" t="s">
        <v>361</v>
      </c>
      <c r="G28">
        <v>2.2999999999999998</v>
      </c>
      <c r="H28">
        <v>1.32</v>
      </c>
      <c r="I28">
        <v>2.72</v>
      </c>
      <c r="J28" t="s">
        <v>361</v>
      </c>
      <c r="K28" t="s">
        <v>361</v>
      </c>
      <c r="L28">
        <v>2.61</v>
      </c>
      <c r="M28" t="s">
        <v>361</v>
      </c>
      <c r="N28" t="s">
        <v>361</v>
      </c>
      <c r="O28" t="s">
        <v>361</v>
      </c>
      <c r="P28" t="s">
        <v>361</v>
      </c>
      <c r="Q28" t="s">
        <v>361</v>
      </c>
      <c r="R28" t="s">
        <v>361</v>
      </c>
      <c r="S28" t="s">
        <v>361</v>
      </c>
      <c r="T28" t="s">
        <v>361</v>
      </c>
      <c r="U28" t="s">
        <v>361</v>
      </c>
      <c r="V28">
        <v>4.0954781091058301</v>
      </c>
      <c r="W28">
        <f t="shared" si="0"/>
        <v>-4.0000000000000924E-2</v>
      </c>
      <c r="Y28">
        <v>2.7556858210293602</v>
      </c>
      <c r="Z28">
        <v>5.8249785295590897</v>
      </c>
      <c r="AC28" s="1">
        <v>24197</v>
      </c>
      <c r="AD28">
        <f t="shared" si="1"/>
        <v>4.0954781091058301</v>
      </c>
    </row>
    <row r="29" spans="1:30">
      <c r="A29" s="1">
        <v>28215</v>
      </c>
      <c r="B29">
        <v>0.27</v>
      </c>
      <c r="C29" t="s">
        <v>361</v>
      </c>
      <c r="D29">
        <v>0.13</v>
      </c>
      <c r="E29">
        <v>2.58</v>
      </c>
      <c r="F29" t="s">
        <v>361</v>
      </c>
      <c r="G29">
        <v>2.5499999999999998</v>
      </c>
      <c r="H29">
        <v>7.0000000000000007E-2</v>
      </c>
      <c r="I29">
        <v>0.87</v>
      </c>
      <c r="J29" t="s">
        <v>361</v>
      </c>
      <c r="K29" t="s">
        <v>361</v>
      </c>
      <c r="L29">
        <v>2.58</v>
      </c>
      <c r="M29" t="s">
        <v>361</v>
      </c>
      <c r="N29" t="s">
        <v>361</v>
      </c>
      <c r="O29" t="s">
        <v>361</v>
      </c>
      <c r="P29" t="s">
        <v>361</v>
      </c>
      <c r="Q29" t="s">
        <v>361</v>
      </c>
      <c r="R29" t="s">
        <v>361</v>
      </c>
      <c r="S29" t="s">
        <v>361</v>
      </c>
      <c r="T29" t="s">
        <v>361</v>
      </c>
      <c r="U29" t="s">
        <v>361</v>
      </c>
      <c r="V29">
        <v>4.3693935361600298</v>
      </c>
      <c r="W29">
        <f t="shared" si="0"/>
        <v>-0.12000000000000099</v>
      </c>
      <c r="Y29">
        <v>2.5926316131173399</v>
      </c>
      <c r="Z29">
        <v>5.7740631217329303</v>
      </c>
      <c r="AC29" s="1">
        <v>24288</v>
      </c>
      <c r="AD29">
        <f t="shared" si="1"/>
        <v>4.3693935361600298</v>
      </c>
    </row>
    <row r="30" spans="1:30">
      <c r="A30" s="1">
        <v>28306</v>
      </c>
      <c r="B30">
        <v>-0.04</v>
      </c>
      <c r="C30" t="s">
        <v>361</v>
      </c>
      <c r="D30">
        <v>1.25</v>
      </c>
      <c r="E30">
        <v>2.83</v>
      </c>
      <c r="F30" t="s">
        <v>361</v>
      </c>
      <c r="G30">
        <v>2.34</v>
      </c>
      <c r="H30">
        <v>0.79</v>
      </c>
      <c r="I30">
        <v>-2.0699999999999998</v>
      </c>
      <c r="J30" t="s">
        <v>361</v>
      </c>
      <c r="K30" t="s">
        <v>361</v>
      </c>
      <c r="L30">
        <v>2.56</v>
      </c>
      <c r="M30" t="s">
        <v>361</v>
      </c>
      <c r="N30" t="s">
        <v>361</v>
      </c>
      <c r="O30" t="s">
        <v>361</v>
      </c>
      <c r="P30" t="s">
        <v>361</v>
      </c>
      <c r="Q30" t="s">
        <v>361</v>
      </c>
      <c r="R30" t="s">
        <v>361</v>
      </c>
      <c r="S30" t="s">
        <v>361</v>
      </c>
      <c r="T30" t="s">
        <v>361</v>
      </c>
      <c r="U30" t="s">
        <v>361</v>
      </c>
      <c r="V30">
        <v>5.2039226471945899</v>
      </c>
      <c r="W30">
        <f t="shared" si="0"/>
        <v>-1.9600000000000009</v>
      </c>
      <c r="Y30">
        <v>2.4632535161323998</v>
      </c>
      <c r="Z30">
        <v>5.6138725819511697</v>
      </c>
      <c r="AC30" s="1">
        <v>24380</v>
      </c>
      <c r="AD30">
        <f t="shared" si="1"/>
        <v>5.2039226471945899</v>
      </c>
    </row>
    <row r="31" spans="1:30">
      <c r="A31" s="1">
        <v>28398</v>
      </c>
      <c r="B31">
        <v>0.19</v>
      </c>
      <c r="C31" t="s">
        <v>361</v>
      </c>
      <c r="D31">
        <v>0.56000000000000005</v>
      </c>
      <c r="E31">
        <v>2.14</v>
      </c>
      <c r="F31" t="s">
        <v>361</v>
      </c>
      <c r="G31">
        <v>2.25</v>
      </c>
      <c r="H31">
        <v>1.2</v>
      </c>
      <c r="I31">
        <v>0.78</v>
      </c>
      <c r="J31" t="s">
        <v>361</v>
      </c>
      <c r="K31" t="s">
        <v>361</v>
      </c>
      <c r="L31">
        <v>2.52</v>
      </c>
      <c r="M31" t="s">
        <v>361</v>
      </c>
      <c r="N31" t="s">
        <v>361</v>
      </c>
      <c r="O31" t="s">
        <v>361</v>
      </c>
      <c r="P31" t="s">
        <v>361</v>
      </c>
      <c r="Q31" t="s">
        <v>361</v>
      </c>
      <c r="R31" t="s">
        <v>361</v>
      </c>
      <c r="S31" t="s">
        <v>361</v>
      </c>
      <c r="T31" t="s">
        <v>361</v>
      </c>
      <c r="U31" t="s">
        <v>361</v>
      </c>
      <c r="V31">
        <v>4.4494122259826101</v>
      </c>
      <c r="W31">
        <f t="shared" si="0"/>
        <v>0.4399999999999995</v>
      </c>
      <c r="Y31">
        <v>2.3719423304913598</v>
      </c>
      <c r="Z31">
        <v>5.6853345689170496</v>
      </c>
      <c r="AC31" s="1">
        <v>24472</v>
      </c>
      <c r="AD31">
        <f t="shared" si="1"/>
        <v>4.4494122259826101</v>
      </c>
    </row>
    <row r="32" spans="1:30">
      <c r="A32" s="1">
        <v>28490</v>
      </c>
      <c r="B32">
        <v>1.1000000000000001</v>
      </c>
      <c r="C32" t="s">
        <v>361</v>
      </c>
      <c r="D32">
        <v>0.4</v>
      </c>
      <c r="E32">
        <v>2.4</v>
      </c>
      <c r="F32" t="s">
        <v>361</v>
      </c>
      <c r="G32">
        <v>2.2799999999999998</v>
      </c>
      <c r="H32">
        <v>0.6</v>
      </c>
      <c r="I32">
        <v>1.53</v>
      </c>
      <c r="J32" t="s">
        <v>361</v>
      </c>
      <c r="K32" t="s">
        <v>361</v>
      </c>
      <c r="L32">
        <v>2.5</v>
      </c>
      <c r="M32" t="s">
        <v>361</v>
      </c>
      <c r="N32" t="s">
        <v>361</v>
      </c>
      <c r="O32" t="s">
        <v>361</v>
      </c>
      <c r="P32" t="s">
        <v>361</v>
      </c>
      <c r="Q32" t="s">
        <v>361</v>
      </c>
      <c r="R32" t="s">
        <v>361</v>
      </c>
      <c r="S32" t="s">
        <v>361</v>
      </c>
      <c r="T32" t="s">
        <v>361</v>
      </c>
      <c r="U32" t="s">
        <v>361</v>
      </c>
      <c r="V32">
        <v>4.3814424917876504</v>
      </c>
      <c r="W32">
        <f t="shared" si="0"/>
        <v>-0.48000000000000043</v>
      </c>
      <c r="Y32">
        <v>2.4890173668187301</v>
      </c>
      <c r="Z32">
        <v>5.70253886585287</v>
      </c>
      <c r="AC32" s="1">
        <v>24562</v>
      </c>
      <c r="AD32">
        <f t="shared" si="1"/>
        <v>4.3814424917876504</v>
      </c>
    </row>
    <row r="33" spans="1:30">
      <c r="A33" s="1">
        <v>28580</v>
      </c>
      <c r="B33">
        <v>0.49</v>
      </c>
      <c r="C33" t="s">
        <v>361</v>
      </c>
      <c r="D33">
        <v>0.8</v>
      </c>
      <c r="E33">
        <v>2.34</v>
      </c>
      <c r="F33" t="s">
        <v>361</v>
      </c>
      <c r="G33">
        <v>2.0099999999999998</v>
      </c>
      <c r="H33">
        <v>-0.43</v>
      </c>
      <c r="I33">
        <v>0</v>
      </c>
      <c r="J33" t="s">
        <v>361</v>
      </c>
      <c r="K33" t="s">
        <v>361</v>
      </c>
      <c r="L33">
        <v>2.4300000000000002</v>
      </c>
      <c r="M33" t="s">
        <v>361</v>
      </c>
      <c r="N33" t="s">
        <v>361</v>
      </c>
      <c r="O33" t="s">
        <v>361</v>
      </c>
      <c r="P33" t="s">
        <v>361</v>
      </c>
      <c r="Q33" t="s">
        <v>361</v>
      </c>
      <c r="R33" t="s">
        <v>361</v>
      </c>
      <c r="S33" t="s">
        <v>361</v>
      </c>
      <c r="T33" t="s">
        <v>361</v>
      </c>
      <c r="U33" t="s">
        <v>361</v>
      </c>
      <c r="V33">
        <v>4.4159080842010496</v>
      </c>
      <c r="W33">
        <f t="shared" si="0"/>
        <v>-1.3200000000000003</v>
      </c>
      <c r="Y33">
        <v>2.3933071688404999</v>
      </c>
      <c r="Z33">
        <v>5.42290802455011</v>
      </c>
      <c r="AC33" s="1">
        <v>24653</v>
      </c>
      <c r="AD33">
        <f t="shared" si="1"/>
        <v>4.4159080842010496</v>
      </c>
    </row>
    <row r="34" spans="1:30">
      <c r="A34" s="1">
        <v>28671</v>
      </c>
      <c r="B34">
        <v>0.93</v>
      </c>
      <c r="C34" t="s">
        <v>361</v>
      </c>
      <c r="D34">
        <v>0.21</v>
      </c>
      <c r="E34">
        <v>2.29</v>
      </c>
      <c r="F34" t="s">
        <v>361</v>
      </c>
      <c r="G34">
        <v>1.98</v>
      </c>
      <c r="H34">
        <v>0.61</v>
      </c>
      <c r="I34">
        <v>0.45</v>
      </c>
      <c r="J34" t="s">
        <v>361</v>
      </c>
      <c r="K34" t="s">
        <v>361</v>
      </c>
      <c r="L34">
        <v>2.39</v>
      </c>
      <c r="M34" t="s">
        <v>361</v>
      </c>
      <c r="N34" t="s">
        <v>361</v>
      </c>
      <c r="O34" t="s">
        <v>361</v>
      </c>
      <c r="P34" t="s">
        <v>361</v>
      </c>
      <c r="Q34" t="s">
        <v>361</v>
      </c>
      <c r="R34" t="s">
        <v>361</v>
      </c>
      <c r="S34" t="s">
        <v>361</v>
      </c>
      <c r="T34" t="s">
        <v>361</v>
      </c>
      <c r="U34" t="s">
        <v>361</v>
      </c>
      <c r="V34">
        <v>3.503003805004</v>
      </c>
      <c r="W34">
        <f t="shared" si="0"/>
        <v>-1.2400000000000002</v>
      </c>
      <c r="Y34">
        <v>2.5107293728158502</v>
      </c>
      <c r="Z34">
        <v>5.4948527588648002</v>
      </c>
      <c r="AC34" s="1">
        <v>24745</v>
      </c>
      <c r="AD34">
        <f t="shared" si="1"/>
        <v>3.503003805004</v>
      </c>
    </row>
    <row r="35" spans="1:30">
      <c r="A35" s="1">
        <v>28763</v>
      </c>
      <c r="B35">
        <v>0.23</v>
      </c>
      <c r="C35" t="s">
        <v>361</v>
      </c>
      <c r="D35">
        <v>0.67</v>
      </c>
      <c r="E35">
        <v>2.23</v>
      </c>
      <c r="F35" t="s">
        <v>361</v>
      </c>
      <c r="G35">
        <v>2.29</v>
      </c>
      <c r="H35">
        <v>0.52</v>
      </c>
      <c r="I35">
        <v>0.27</v>
      </c>
      <c r="J35" t="s">
        <v>361</v>
      </c>
      <c r="K35" t="s">
        <v>361</v>
      </c>
      <c r="L35">
        <v>2.39</v>
      </c>
      <c r="M35" t="s">
        <v>361</v>
      </c>
      <c r="N35" t="s">
        <v>361</v>
      </c>
      <c r="O35" t="s">
        <v>361</v>
      </c>
      <c r="P35" t="s">
        <v>361</v>
      </c>
      <c r="Q35" t="s">
        <v>361</v>
      </c>
      <c r="R35" t="s">
        <v>361</v>
      </c>
      <c r="S35" t="s">
        <v>361</v>
      </c>
      <c r="T35" t="s">
        <v>361</v>
      </c>
      <c r="U35" t="s">
        <v>361</v>
      </c>
      <c r="V35">
        <v>3.3596040882189402</v>
      </c>
      <c r="W35">
        <f t="shared" si="0"/>
        <v>0.24000000000000021</v>
      </c>
      <c r="Y35">
        <v>2.4155786032674298</v>
      </c>
      <c r="Z35">
        <v>5.7085750711245602</v>
      </c>
      <c r="AC35" s="1">
        <v>24837</v>
      </c>
      <c r="AD35">
        <f t="shared" si="1"/>
        <v>3.3596040882189402</v>
      </c>
    </row>
    <row r="36" spans="1:30">
      <c r="A36" s="1">
        <v>28855</v>
      </c>
      <c r="B36">
        <v>0.95</v>
      </c>
      <c r="C36" t="s">
        <v>361</v>
      </c>
      <c r="D36">
        <v>0.82</v>
      </c>
      <c r="E36">
        <v>1.92</v>
      </c>
      <c r="F36" t="s">
        <v>361</v>
      </c>
      <c r="G36">
        <v>2.2799999999999998</v>
      </c>
      <c r="H36">
        <v>0.9</v>
      </c>
      <c r="I36">
        <v>1.53</v>
      </c>
      <c r="J36" t="s">
        <v>361</v>
      </c>
      <c r="K36" t="s">
        <v>361</v>
      </c>
      <c r="L36">
        <v>2.44</v>
      </c>
      <c r="M36" t="s">
        <v>361</v>
      </c>
      <c r="N36" t="s">
        <v>361</v>
      </c>
      <c r="O36" t="s">
        <v>361</v>
      </c>
      <c r="P36" t="s">
        <v>361</v>
      </c>
      <c r="Q36" t="s">
        <v>361</v>
      </c>
      <c r="R36" t="s">
        <v>361</v>
      </c>
      <c r="S36" t="s">
        <v>361</v>
      </c>
      <c r="T36" t="s">
        <v>361</v>
      </c>
      <c r="U36" t="s">
        <v>361</v>
      </c>
      <c r="V36">
        <v>4.6331661918462004</v>
      </c>
      <c r="W36">
        <f t="shared" si="0"/>
        <v>1.4399999999999995</v>
      </c>
      <c r="Y36">
        <v>2.5053723974916302</v>
      </c>
      <c r="Z36">
        <v>5.8416065075943697</v>
      </c>
      <c r="AC36" s="1">
        <v>24928</v>
      </c>
      <c r="AD36">
        <f t="shared" si="1"/>
        <v>4.6331661918462004</v>
      </c>
    </row>
    <row r="37" spans="1:30">
      <c r="A37" s="1">
        <v>28945</v>
      </c>
      <c r="B37">
        <v>0.28999999999999998</v>
      </c>
      <c r="C37" t="s">
        <v>361</v>
      </c>
      <c r="D37">
        <v>0.94</v>
      </c>
      <c r="E37">
        <v>2.14</v>
      </c>
      <c r="F37" t="s">
        <v>361</v>
      </c>
      <c r="G37">
        <v>1.92</v>
      </c>
      <c r="H37">
        <v>0.75</v>
      </c>
      <c r="I37">
        <v>-1.62</v>
      </c>
      <c r="J37" t="s">
        <v>361</v>
      </c>
      <c r="K37" t="s">
        <v>361</v>
      </c>
      <c r="L37">
        <v>2.4300000000000002</v>
      </c>
      <c r="M37" t="s">
        <v>361</v>
      </c>
      <c r="N37" t="s">
        <v>361</v>
      </c>
      <c r="O37" t="s">
        <v>361</v>
      </c>
      <c r="P37" t="s">
        <v>361</v>
      </c>
      <c r="Q37" t="s">
        <v>361</v>
      </c>
      <c r="R37" t="s">
        <v>361</v>
      </c>
      <c r="S37" t="s">
        <v>361</v>
      </c>
      <c r="T37" t="s">
        <v>361</v>
      </c>
      <c r="U37" t="s">
        <v>361</v>
      </c>
      <c r="V37">
        <v>4.7668493687874403</v>
      </c>
      <c r="W37">
        <f t="shared" si="0"/>
        <v>-0.88000000000000078</v>
      </c>
      <c r="Y37">
        <v>2.4939228718237798</v>
      </c>
      <c r="Z37">
        <v>5.6362488206543997</v>
      </c>
      <c r="AC37" s="1">
        <v>25019</v>
      </c>
      <c r="AD37">
        <f t="shared" si="1"/>
        <v>4.7668493687874403</v>
      </c>
    </row>
    <row r="38" spans="1:30">
      <c r="A38" s="1">
        <v>29036</v>
      </c>
      <c r="B38">
        <v>1.1200000000000001</v>
      </c>
      <c r="C38" t="s">
        <v>361</v>
      </c>
      <c r="D38">
        <v>0.13</v>
      </c>
      <c r="E38">
        <v>2.36</v>
      </c>
      <c r="F38" t="s">
        <v>361</v>
      </c>
      <c r="G38">
        <v>2.34</v>
      </c>
      <c r="H38">
        <v>1.43</v>
      </c>
      <c r="I38">
        <v>3.69</v>
      </c>
      <c r="J38" t="s">
        <v>361</v>
      </c>
      <c r="K38" t="s">
        <v>361</v>
      </c>
      <c r="L38">
        <v>2.54</v>
      </c>
      <c r="M38" t="s">
        <v>361</v>
      </c>
      <c r="N38" t="s">
        <v>361</v>
      </c>
      <c r="O38" t="s">
        <v>361</v>
      </c>
      <c r="P38" t="s">
        <v>361</v>
      </c>
      <c r="Q38" t="s">
        <v>361</v>
      </c>
      <c r="R38" t="s">
        <v>361</v>
      </c>
      <c r="S38" t="s">
        <v>361</v>
      </c>
      <c r="T38" t="s">
        <v>361</v>
      </c>
      <c r="U38" t="s">
        <v>361</v>
      </c>
      <c r="V38">
        <v>3.3172247100612098</v>
      </c>
      <c r="W38">
        <f t="shared" si="0"/>
        <v>-8.0000000000000071E-2</v>
      </c>
      <c r="Y38">
        <v>2.7100915416707898</v>
      </c>
      <c r="Z38">
        <v>6.2617939656952899</v>
      </c>
      <c r="AC38" s="1">
        <v>25111</v>
      </c>
      <c r="AD38">
        <f t="shared" si="1"/>
        <v>3.3172247100612098</v>
      </c>
    </row>
    <row r="39" spans="1:30">
      <c r="A39" s="1">
        <v>29128</v>
      </c>
      <c r="B39">
        <v>0</v>
      </c>
      <c r="C39" t="s">
        <v>361</v>
      </c>
      <c r="D39">
        <v>0.69</v>
      </c>
      <c r="E39">
        <v>3.06</v>
      </c>
      <c r="F39" t="s">
        <v>361</v>
      </c>
      <c r="G39">
        <v>2.76</v>
      </c>
      <c r="H39">
        <v>-0.87</v>
      </c>
      <c r="I39">
        <v>0.35</v>
      </c>
      <c r="J39" t="s">
        <v>361</v>
      </c>
      <c r="K39" t="s">
        <v>361</v>
      </c>
      <c r="L39">
        <v>2.65</v>
      </c>
      <c r="M39" t="s">
        <v>361</v>
      </c>
      <c r="N39" t="s">
        <v>361</v>
      </c>
      <c r="O39" t="s">
        <v>361</v>
      </c>
      <c r="P39" t="s">
        <v>361</v>
      </c>
      <c r="Q39" t="s">
        <v>361</v>
      </c>
      <c r="R39" t="s">
        <v>361</v>
      </c>
      <c r="S39" t="s">
        <v>361</v>
      </c>
      <c r="T39" t="s">
        <v>361</v>
      </c>
      <c r="U39" t="s">
        <v>361</v>
      </c>
      <c r="V39">
        <v>4.6099887291885597</v>
      </c>
      <c r="W39">
        <f t="shared" si="0"/>
        <v>-1.2000000000000011</v>
      </c>
      <c r="Y39">
        <v>2.7294289172935899</v>
      </c>
      <c r="Z39">
        <v>6.33425694970399</v>
      </c>
      <c r="AC39" s="1">
        <v>25203</v>
      </c>
      <c r="AD39">
        <f t="shared" si="1"/>
        <v>4.6099887291885597</v>
      </c>
    </row>
    <row r="40" spans="1:30">
      <c r="A40" s="1">
        <v>29220</v>
      </c>
      <c r="B40">
        <v>0.75</v>
      </c>
      <c r="C40" t="s">
        <v>361</v>
      </c>
      <c r="D40">
        <v>0.77</v>
      </c>
      <c r="E40">
        <v>2.48</v>
      </c>
      <c r="F40" t="s">
        <v>361</v>
      </c>
      <c r="G40">
        <v>3.17</v>
      </c>
      <c r="H40">
        <v>1.31</v>
      </c>
      <c r="I40">
        <v>2.0499999999999998</v>
      </c>
      <c r="J40" t="s">
        <v>361</v>
      </c>
      <c r="K40" t="s">
        <v>361</v>
      </c>
      <c r="L40">
        <v>2.78</v>
      </c>
      <c r="M40" t="s">
        <v>361</v>
      </c>
      <c r="N40" t="s">
        <v>361</v>
      </c>
      <c r="O40" t="s">
        <v>361</v>
      </c>
      <c r="P40" t="s">
        <v>361</v>
      </c>
      <c r="Q40" t="s">
        <v>361</v>
      </c>
      <c r="R40" t="s">
        <v>361</v>
      </c>
      <c r="S40" t="s">
        <v>361</v>
      </c>
      <c r="T40" t="s">
        <v>361</v>
      </c>
      <c r="U40" t="s">
        <v>361</v>
      </c>
      <c r="V40">
        <v>5.9757377792005597</v>
      </c>
      <c r="W40">
        <f t="shared" si="0"/>
        <v>2.76</v>
      </c>
      <c r="Y40">
        <v>2.8448644133453</v>
      </c>
      <c r="Z40">
        <v>6.8037464245938297</v>
      </c>
      <c r="AC40" s="1">
        <v>25293</v>
      </c>
      <c r="AD40">
        <f t="shared" si="1"/>
        <v>5.9757377792005597</v>
      </c>
    </row>
    <row r="41" spans="1:30">
      <c r="A41" s="1">
        <v>29311</v>
      </c>
      <c r="B41">
        <v>0.81</v>
      </c>
      <c r="C41" t="s">
        <v>361</v>
      </c>
      <c r="D41">
        <v>0.66</v>
      </c>
      <c r="E41">
        <v>2.9</v>
      </c>
      <c r="F41" t="s">
        <v>361</v>
      </c>
      <c r="G41">
        <v>3.18</v>
      </c>
      <c r="H41">
        <v>1.01</v>
      </c>
      <c r="I41">
        <v>2.1800000000000002</v>
      </c>
      <c r="J41" t="s">
        <v>361</v>
      </c>
      <c r="K41" t="s">
        <v>361</v>
      </c>
      <c r="L41">
        <v>3.02</v>
      </c>
      <c r="M41" t="s">
        <v>361</v>
      </c>
      <c r="N41" t="s">
        <v>361</v>
      </c>
      <c r="O41" t="s">
        <v>361</v>
      </c>
      <c r="P41" t="s">
        <v>361</v>
      </c>
      <c r="Q41" t="s">
        <v>361</v>
      </c>
      <c r="R41" t="s">
        <v>361</v>
      </c>
      <c r="S41" t="s">
        <v>361</v>
      </c>
      <c r="T41" t="s">
        <v>361</v>
      </c>
      <c r="U41" t="s">
        <v>361</v>
      </c>
      <c r="V41">
        <v>7.7513141824368903</v>
      </c>
      <c r="W41">
        <f t="shared" si="0"/>
        <v>1.120000000000001</v>
      </c>
      <c r="Y41">
        <v>3.0044535844090801</v>
      </c>
      <c r="Z41">
        <v>7.00413842387918</v>
      </c>
      <c r="AC41" s="1">
        <v>25384</v>
      </c>
      <c r="AD41">
        <f t="shared" si="1"/>
        <v>7.7513141824368903</v>
      </c>
    </row>
    <row r="42" spans="1:30">
      <c r="A42" s="1">
        <v>29402</v>
      </c>
      <c r="B42">
        <v>-0.82</v>
      </c>
      <c r="C42" t="s">
        <v>361</v>
      </c>
      <c r="D42">
        <v>-0.52</v>
      </c>
      <c r="E42">
        <v>2.82</v>
      </c>
      <c r="F42" t="s">
        <v>361</v>
      </c>
      <c r="G42">
        <v>3.31</v>
      </c>
      <c r="H42">
        <v>-1.21</v>
      </c>
      <c r="I42">
        <v>-1.7</v>
      </c>
      <c r="J42" t="s">
        <v>361</v>
      </c>
      <c r="K42" t="s">
        <v>361</v>
      </c>
      <c r="L42">
        <v>3.08</v>
      </c>
      <c r="M42" t="s">
        <v>361</v>
      </c>
      <c r="N42" t="s">
        <v>361</v>
      </c>
      <c r="O42" t="s">
        <v>361</v>
      </c>
      <c r="P42" t="s">
        <v>361</v>
      </c>
      <c r="Q42" t="s">
        <v>361</v>
      </c>
      <c r="R42" t="s">
        <v>361</v>
      </c>
      <c r="S42" t="s">
        <v>361</v>
      </c>
      <c r="T42" t="s">
        <v>361</v>
      </c>
      <c r="U42" t="s">
        <v>361</v>
      </c>
      <c r="V42">
        <v>7.6548393794601797</v>
      </c>
      <c r="W42">
        <f t="shared" si="0"/>
        <v>1.9600000000000009</v>
      </c>
      <c r="Y42">
        <v>2.7244646965233699</v>
      </c>
      <c r="Z42">
        <v>6.8118020454064796</v>
      </c>
      <c r="AC42" s="1">
        <v>25476</v>
      </c>
      <c r="AD42">
        <f t="shared" si="1"/>
        <v>7.6548393794601797</v>
      </c>
    </row>
    <row r="43" spans="1:30">
      <c r="A43" s="1">
        <v>29494</v>
      </c>
      <c r="B43">
        <v>-0.35</v>
      </c>
      <c r="C43" t="s">
        <v>361</v>
      </c>
      <c r="D43">
        <v>0.3</v>
      </c>
      <c r="E43">
        <v>2.29</v>
      </c>
      <c r="F43" t="s">
        <v>361</v>
      </c>
      <c r="G43">
        <v>3.06</v>
      </c>
      <c r="H43">
        <v>0.87</v>
      </c>
      <c r="I43">
        <v>-0.31</v>
      </c>
      <c r="J43" t="s">
        <v>361</v>
      </c>
      <c r="K43" t="s">
        <v>361</v>
      </c>
      <c r="L43">
        <v>3.06</v>
      </c>
      <c r="M43" t="s">
        <v>361</v>
      </c>
      <c r="N43" t="s">
        <v>361</v>
      </c>
      <c r="O43" t="s">
        <v>361</v>
      </c>
      <c r="P43" t="s">
        <v>361</v>
      </c>
      <c r="Q43" t="s">
        <v>361</v>
      </c>
      <c r="R43" t="s">
        <v>361</v>
      </c>
      <c r="S43" t="s">
        <v>361</v>
      </c>
      <c r="T43" t="s">
        <v>361</v>
      </c>
      <c r="U43" t="s">
        <v>361</v>
      </c>
      <c r="V43">
        <v>8.15708684482885</v>
      </c>
      <c r="W43">
        <f t="shared" si="0"/>
        <v>3.08</v>
      </c>
      <c r="Y43">
        <v>2.6467877752804498</v>
      </c>
      <c r="Z43">
        <v>6.8394962945041602</v>
      </c>
      <c r="AC43" s="1">
        <v>25568</v>
      </c>
      <c r="AD43">
        <f t="shared" si="1"/>
        <v>8.15708684482885</v>
      </c>
    </row>
    <row r="44" spans="1:30">
      <c r="A44" s="1">
        <v>29586</v>
      </c>
      <c r="B44">
        <v>-0.1</v>
      </c>
      <c r="C44" t="s">
        <v>361</v>
      </c>
      <c r="D44">
        <v>0.64</v>
      </c>
      <c r="E44">
        <v>2.02</v>
      </c>
      <c r="F44" t="s">
        <v>361</v>
      </c>
      <c r="G44">
        <v>3.17</v>
      </c>
      <c r="H44">
        <v>0.44</v>
      </c>
      <c r="I44">
        <v>-0.85</v>
      </c>
      <c r="J44" t="s">
        <v>361</v>
      </c>
      <c r="K44" t="s">
        <v>361</v>
      </c>
      <c r="L44">
        <v>3.21</v>
      </c>
      <c r="M44" t="s">
        <v>361</v>
      </c>
      <c r="N44" t="s">
        <v>361</v>
      </c>
      <c r="O44" t="s">
        <v>361</v>
      </c>
      <c r="P44" t="s">
        <v>361</v>
      </c>
      <c r="Q44" t="s">
        <v>361</v>
      </c>
      <c r="R44" t="s">
        <v>361</v>
      </c>
      <c r="S44" t="s">
        <v>361</v>
      </c>
      <c r="T44" t="s">
        <v>361</v>
      </c>
      <c r="U44" t="s">
        <v>361</v>
      </c>
      <c r="V44">
        <v>7.5160924250002896</v>
      </c>
      <c r="W44">
        <f t="shared" si="0"/>
        <v>4.5999999999999996</v>
      </c>
      <c r="Y44">
        <v>2.6254278712965902</v>
      </c>
      <c r="Z44">
        <v>7.1092071029345698</v>
      </c>
      <c r="AC44" s="1">
        <v>25658</v>
      </c>
      <c r="AD44">
        <f t="shared" si="1"/>
        <v>7.5160924250002896</v>
      </c>
    </row>
    <row r="45" spans="1:30">
      <c r="A45" s="1">
        <v>29676</v>
      </c>
      <c r="B45">
        <v>-7.0000000000000007E-2</v>
      </c>
      <c r="C45" t="s">
        <v>361</v>
      </c>
      <c r="D45">
        <v>-0.25</v>
      </c>
      <c r="E45">
        <v>2.41</v>
      </c>
      <c r="F45" t="s">
        <v>361</v>
      </c>
      <c r="G45">
        <v>3.36</v>
      </c>
      <c r="H45">
        <v>-0.05</v>
      </c>
      <c r="I45">
        <v>-0.65</v>
      </c>
      <c r="J45" t="s">
        <v>361</v>
      </c>
      <c r="K45" t="s">
        <v>361</v>
      </c>
      <c r="L45">
        <v>3.34</v>
      </c>
      <c r="M45" t="s">
        <v>361</v>
      </c>
      <c r="N45" t="s">
        <v>361</v>
      </c>
      <c r="O45" t="s">
        <v>361</v>
      </c>
      <c r="P45" t="s">
        <v>361</v>
      </c>
      <c r="Q45" t="s">
        <v>361</v>
      </c>
      <c r="R45" t="s">
        <v>361</v>
      </c>
      <c r="S45" t="s">
        <v>361</v>
      </c>
      <c r="T45" t="s">
        <v>361</v>
      </c>
      <c r="U45" t="s">
        <v>361</v>
      </c>
      <c r="V45">
        <v>8.1224251508204706</v>
      </c>
      <c r="W45">
        <f t="shared" si="0"/>
        <v>3.7999999999999989</v>
      </c>
      <c r="Y45">
        <v>2.6665665338706499</v>
      </c>
      <c r="Z45">
        <v>7.2860704721301603</v>
      </c>
      <c r="AC45" s="1">
        <v>25749</v>
      </c>
      <c r="AD45">
        <f t="shared" si="1"/>
        <v>8.1224251508204706</v>
      </c>
    </row>
    <row r="46" spans="1:30">
      <c r="A46" s="1">
        <v>29767</v>
      </c>
      <c r="B46">
        <v>0.05</v>
      </c>
      <c r="C46" t="s">
        <v>361</v>
      </c>
      <c r="D46">
        <v>1.03</v>
      </c>
      <c r="E46">
        <v>2.77</v>
      </c>
      <c r="F46" t="s">
        <v>361</v>
      </c>
      <c r="G46">
        <v>3.88</v>
      </c>
      <c r="H46">
        <v>0.01</v>
      </c>
      <c r="I46">
        <v>-0.13</v>
      </c>
      <c r="J46" t="s">
        <v>361</v>
      </c>
      <c r="K46" t="s">
        <v>361</v>
      </c>
      <c r="L46">
        <v>3.63</v>
      </c>
      <c r="M46" t="s">
        <v>361</v>
      </c>
      <c r="N46" t="s">
        <v>361</v>
      </c>
      <c r="O46" t="s">
        <v>361</v>
      </c>
      <c r="P46" t="s">
        <v>361</v>
      </c>
      <c r="Q46" t="s">
        <v>361</v>
      </c>
      <c r="R46" t="s">
        <v>361</v>
      </c>
      <c r="S46" t="s">
        <v>361</v>
      </c>
      <c r="T46" t="s">
        <v>361</v>
      </c>
      <c r="U46" t="s">
        <v>361</v>
      </c>
      <c r="V46">
        <v>8.6035026009304794</v>
      </c>
      <c r="W46">
        <f t="shared" si="0"/>
        <v>4.4399999999999995</v>
      </c>
      <c r="Y46">
        <v>2.6316847461621902</v>
      </c>
      <c r="Z46">
        <v>7.8615613773258097</v>
      </c>
      <c r="AC46" s="1">
        <v>25841</v>
      </c>
      <c r="AD46">
        <f t="shared" si="1"/>
        <v>8.6035026009304794</v>
      </c>
    </row>
    <row r="47" spans="1:30">
      <c r="A47" s="1">
        <v>29859</v>
      </c>
      <c r="B47">
        <v>0.08</v>
      </c>
      <c r="C47" t="s">
        <v>361</v>
      </c>
      <c r="D47">
        <v>0.45</v>
      </c>
      <c r="E47">
        <v>2.9</v>
      </c>
      <c r="F47" t="s">
        <v>361</v>
      </c>
      <c r="G47">
        <v>4.03</v>
      </c>
      <c r="H47">
        <v>0.08</v>
      </c>
      <c r="I47">
        <v>-1.42</v>
      </c>
      <c r="J47" t="s">
        <v>361</v>
      </c>
      <c r="K47" t="s">
        <v>361</v>
      </c>
      <c r="L47">
        <v>3.81</v>
      </c>
      <c r="M47" t="s">
        <v>361</v>
      </c>
      <c r="N47" t="s">
        <v>361</v>
      </c>
      <c r="O47" t="s">
        <v>361</v>
      </c>
      <c r="P47" t="s">
        <v>361</v>
      </c>
      <c r="Q47" t="s">
        <v>361</v>
      </c>
      <c r="R47" t="s">
        <v>361</v>
      </c>
      <c r="S47" t="s">
        <v>361</v>
      </c>
      <c r="T47" t="s">
        <v>361</v>
      </c>
      <c r="U47" t="s">
        <v>361</v>
      </c>
      <c r="V47">
        <v>10.4777984956901</v>
      </c>
      <c r="W47">
        <f t="shared" si="0"/>
        <v>4.5200000000000014</v>
      </c>
      <c r="Y47">
        <v>2.6419135005985899</v>
      </c>
      <c r="Z47">
        <v>7.9431754655064104</v>
      </c>
      <c r="AC47" s="1">
        <v>25933</v>
      </c>
      <c r="AD47">
        <f t="shared" si="1"/>
        <v>10.4777984956901</v>
      </c>
    </row>
    <row r="48" spans="1:30">
      <c r="A48" s="1">
        <v>29951</v>
      </c>
      <c r="B48">
        <v>-0.04</v>
      </c>
      <c r="C48" t="s">
        <v>361</v>
      </c>
      <c r="D48">
        <v>0.18</v>
      </c>
      <c r="E48">
        <v>2.82</v>
      </c>
      <c r="F48" t="s">
        <v>361</v>
      </c>
      <c r="G48">
        <v>3.86</v>
      </c>
      <c r="H48">
        <v>0.56999999999999995</v>
      </c>
      <c r="I48">
        <v>-3.04</v>
      </c>
      <c r="J48" t="s">
        <v>361</v>
      </c>
      <c r="K48" t="s">
        <v>361</v>
      </c>
      <c r="L48">
        <v>3.78</v>
      </c>
      <c r="M48" t="s">
        <v>361</v>
      </c>
      <c r="N48" t="s">
        <v>361</v>
      </c>
      <c r="O48" t="s">
        <v>361</v>
      </c>
      <c r="P48" t="s">
        <v>361</v>
      </c>
      <c r="Q48" t="s">
        <v>361</v>
      </c>
      <c r="R48" t="s">
        <v>361</v>
      </c>
      <c r="S48" t="s">
        <v>361</v>
      </c>
      <c r="T48" t="s">
        <v>361</v>
      </c>
      <c r="U48" t="s">
        <v>361</v>
      </c>
      <c r="V48">
        <v>10.989812658002</v>
      </c>
      <c r="W48">
        <f t="shared" si="0"/>
        <v>4.16</v>
      </c>
      <c r="Y48">
        <v>2.6329068981347801</v>
      </c>
      <c r="Z48">
        <v>7.7191763904040096</v>
      </c>
      <c r="AC48" s="1">
        <v>26023</v>
      </c>
      <c r="AD48">
        <f t="shared" si="1"/>
        <v>10.989812658002</v>
      </c>
    </row>
    <row r="49" spans="1:30">
      <c r="A49" s="1">
        <v>30041</v>
      </c>
      <c r="B49">
        <v>0.25</v>
      </c>
      <c r="C49" t="s">
        <v>361</v>
      </c>
      <c r="D49">
        <v>-0.12</v>
      </c>
      <c r="E49">
        <v>2.36</v>
      </c>
      <c r="F49" t="s">
        <v>361</v>
      </c>
      <c r="G49">
        <v>3.58</v>
      </c>
      <c r="H49">
        <v>-0.18</v>
      </c>
      <c r="I49">
        <v>-0.01</v>
      </c>
      <c r="J49" t="s">
        <v>361</v>
      </c>
      <c r="K49" t="s">
        <v>361</v>
      </c>
      <c r="L49">
        <v>3.7</v>
      </c>
      <c r="M49" t="s">
        <v>361</v>
      </c>
      <c r="N49" t="s">
        <v>361</v>
      </c>
      <c r="O49" t="s">
        <v>361</v>
      </c>
      <c r="P49" t="s">
        <v>361</v>
      </c>
      <c r="Q49" t="s">
        <v>361</v>
      </c>
      <c r="R49" t="s">
        <v>361</v>
      </c>
      <c r="S49" t="s">
        <v>361</v>
      </c>
      <c r="T49" t="s">
        <v>361</v>
      </c>
      <c r="U49" t="s">
        <v>361</v>
      </c>
      <c r="V49">
        <v>10.393501916864601</v>
      </c>
      <c r="W49">
        <f t="shared" si="0"/>
        <v>4.8800000000000008</v>
      </c>
      <c r="Y49">
        <v>2.4718896797736098</v>
      </c>
      <c r="Z49">
        <v>7.5194758469912202</v>
      </c>
      <c r="AC49" s="1">
        <v>26114</v>
      </c>
      <c r="AD49">
        <f t="shared" si="1"/>
        <v>10.393501916864601</v>
      </c>
    </row>
    <row r="50" spans="1:30">
      <c r="A50" s="1">
        <v>30132</v>
      </c>
      <c r="B50">
        <v>0.15</v>
      </c>
      <c r="C50" t="s">
        <v>361</v>
      </c>
      <c r="D50">
        <v>-0.27</v>
      </c>
      <c r="E50">
        <v>2.68</v>
      </c>
      <c r="F50" t="s">
        <v>361</v>
      </c>
      <c r="G50">
        <v>3.6</v>
      </c>
      <c r="H50">
        <v>-0.33</v>
      </c>
      <c r="I50">
        <v>-0.53</v>
      </c>
      <c r="J50" t="s">
        <v>361</v>
      </c>
      <c r="K50" t="s">
        <v>361</v>
      </c>
      <c r="L50">
        <v>3.63</v>
      </c>
      <c r="M50" t="s">
        <v>361</v>
      </c>
      <c r="N50" t="s">
        <v>361</v>
      </c>
      <c r="O50" t="s">
        <v>361</v>
      </c>
      <c r="P50" t="s">
        <v>361</v>
      </c>
      <c r="Q50" t="s">
        <v>361</v>
      </c>
      <c r="R50" t="s">
        <v>361</v>
      </c>
      <c r="S50" t="s">
        <v>361</v>
      </c>
      <c r="T50" t="s">
        <v>361</v>
      </c>
      <c r="U50" t="s">
        <v>361</v>
      </c>
      <c r="V50">
        <v>9.5442624644436904</v>
      </c>
      <c r="W50">
        <f t="shared" si="0"/>
        <v>3.6799999999999997</v>
      </c>
      <c r="Y50">
        <v>2.4372209376005198</v>
      </c>
      <c r="Z50">
        <v>7.4120141734564999</v>
      </c>
      <c r="AC50" s="1">
        <v>26206</v>
      </c>
      <c r="AD50">
        <f t="shared" si="1"/>
        <v>9.5442624644436904</v>
      </c>
    </row>
    <row r="51" spans="1:30">
      <c r="A51" s="1">
        <v>30224</v>
      </c>
      <c r="B51">
        <v>-0.59</v>
      </c>
      <c r="C51" t="s">
        <v>361</v>
      </c>
      <c r="D51">
        <v>0.2</v>
      </c>
      <c r="E51">
        <v>2.06</v>
      </c>
      <c r="F51" t="s">
        <v>361</v>
      </c>
      <c r="G51">
        <v>3.34</v>
      </c>
      <c r="H51">
        <v>-0.28000000000000003</v>
      </c>
      <c r="I51">
        <v>-1.25</v>
      </c>
      <c r="J51" t="s">
        <v>361</v>
      </c>
      <c r="K51" t="s">
        <v>361</v>
      </c>
      <c r="L51">
        <v>3.57</v>
      </c>
      <c r="M51" t="s">
        <v>361</v>
      </c>
      <c r="N51" t="s">
        <v>361</v>
      </c>
      <c r="O51" t="s">
        <v>361</v>
      </c>
      <c r="P51" t="s">
        <v>361</v>
      </c>
      <c r="Q51" t="s">
        <v>361</v>
      </c>
      <c r="R51" t="s">
        <v>361</v>
      </c>
      <c r="S51" t="s">
        <v>361</v>
      </c>
      <c r="T51" t="s">
        <v>361</v>
      </c>
      <c r="U51" t="s">
        <v>361</v>
      </c>
      <c r="V51">
        <v>9.5349933909290794</v>
      </c>
      <c r="W51">
        <f t="shared" si="0"/>
        <v>5.1199999999999992</v>
      </c>
      <c r="Y51">
        <v>2.2016562859597699</v>
      </c>
      <c r="Z51">
        <v>7.1702378859192004</v>
      </c>
      <c r="AC51" s="1">
        <v>26298</v>
      </c>
      <c r="AD51">
        <f t="shared" si="1"/>
        <v>9.5349933909290794</v>
      </c>
    </row>
    <row r="52" spans="1:30">
      <c r="A52" s="1">
        <v>30316</v>
      </c>
      <c r="B52">
        <v>-0.15</v>
      </c>
      <c r="C52" t="s">
        <v>361</v>
      </c>
      <c r="D52">
        <v>0.02</v>
      </c>
      <c r="E52">
        <v>2.2000000000000002</v>
      </c>
      <c r="F52" t="s">
        <v>361</v>
      </c>
      <c r="G52">
        <v>3.15</v>
      </c>
      <c r="H52">
        <v>0.63</v>
      </c>
      <c r="I52">
        <v>-1.49</v>
      </c>
      <c r="J52" t="s">
        <v>361</v>
      </c>
      <c r="K52" t="s">
        <v>361</v>
      </c>
      <c r="L52">
        <v>3.42</v>
      </c>
      <c r="M52" t="s">
        <v>361</v>
      </c>
      <c r="N52" t="s">
        <v>361</v>
      </c>
      <c r="O52" t="s">
        <v>361</v>
      </c>
      <c r="P52" t="s">
        <v>361</v>
      </c>
      <c r="Q52" t="s">
        <v>361</v>
      </c>
      <c r="R52" t="s">
        <v>361</v>
      </c>
      <c r="S52" t="s">
        <v>361</v>
      </c>
      <c r="T52" t="s">
        <v>361</v>
      </c>
      <c r="U52" t="s">
        <v>361</v>
      </c>
      <c r="V52">
        <v>8.9062971946368208</v>
      </c>
      <c r="W52">
        <f t="shared" si="0"/>
        <v>3.7999999999999989</v>
      </c>
      <c r="Y52">
        <v>2.1148664258577701</v>
      </c>
      <c r="Z52">
        <v>6.9765207048582702</v>
      </c>
      <c r="AC52" s="1">
        <v>26389</v>
      </c>
      <c r="AD52">
        <f t="shared" si="1"/>
        <v>8.9062971946368208</v>
      </c>
    </row>
    <row r="53" spans="1:30">
      <c r="A53" s="1">
        <v>30406</v>
      </c>
      <c r="B53">
        <v>0.59</v>
      </c>
      <c r="C53" t="s">
        <v>361</v>
      </c>
      <c r="D53">
        <v>-0.35</v>
      </c>
      <c r="E53">
        <v>2.15</v>
      </c>
      <c r="F53" t="s">
        <v>361</v>
      </c>
      <c r="G53">
        <v>2.97</v>
      </c>
      <c r="H53">
        <v>0.1</v>
      </c>
      <c r="I53">
        <v>0.05</v>
      </c>
      <c r="J53" t="s">
        <v>361</v>
      </c>
      <c r="K53" t="s">
        <v>361</v>
      </c>
      <c r="L53">
        <v>3.25</v>
      </c>
      <c r="M53" t="s">
        <v>361</v>
      </c>
      <c r="N53" t="s">
        <v>361</v>
      </c>
      <c r="O53" t="s">
        <v>361</v>
      </c>
      <c r="P53" t="s">
        <v>361</v>
      </c>
      <c r="Q53" t="s">
        <v>361</v>
      </c>
      <c r="R53" t="s">
        <v>361</v>
      </c>
      <c r="S53" t="s">
        <v>361</v>
      </c>
      <c r="T53" t="s">
        <v>361</v>
      </c>
      <c r="U53" t="s">
        <v>361</v>
      </c>
      <c r="V53">
        <v>8.1858765408024894</v>
      </c>
      <c r="W53">
        <f t="shared" si="0"/>
        <v>3.2800000000000011</v>
      </c>
      <c r="Y53">
        <v>2.0841791511524099</v>
      </c>
      <c r="Z53">
        <v>6.7341242438816797</v>
      </c>
      <c r="AC53" s="1">
        <v>26480</v>
      </c>
      <c r="AD53">
        <f t="shared" si="1"/>
        <v>8.1858765408024894</v>
      </c>
    </row>
    <row r="54" spans="1:30">
      <c r="A54" s="1">
        <v>30497</v>
      </c>
      <c r="B54">
        <v>0.64</v>
      </c>
      <c r="C54" t="s">
        <v>361</v>
      </c>
      <c r="D54">
        <v>0.61</v>
      </c>
      <c r="E54">
        <v>1.76</v>
      </c>
      <c r="F54" t="s">
        <v>361</v>
      </c>
      <c r="G54">
        <v>2.96</v>
      </c>
      <c r="H54">
        <v>0.3</v>
      </c>
      <c r="I54">
        <v>0.22</v>
      </c>
      <c r="J54" t="s">
        <v>361</v>
      </c>
      <c r="K54" t="s">
        <v>361</v>
      </c>
      <c r="L54">
        <v>3.23</v>
      </c>
      <c r="M54" t="s">
        <v>361</v>
      </c>
      <c r="N54" t="s">
        <v>361</v>
      </c>
      <c r="O54" t="s">
        <v>361</v>
      </c>
      <c r="P54" t="s">
        <v>361</v>
      </c>
      <c r="Q54" t="s">
        <v>361</v>
      </c>
      <c r="R54" t="s">
        <v>361</v>
      </c>
      <c r="S54" t="s">
        <v>361</v>
      </c>
      <c r="T54" t="s">
        <v>361</v>
      </c>
      <c r="U54" t="s">
        <v>361</v>
      </c>
      <c r="V54">
        <v>7.5306277785051199</v>
      </c>
      <c r="W54">
        <f t="shared" si="0"/>
        <v>4.8</v>
      </c>
      <c r="Y54">
        <v>2.0711832341293901</v>
      </c>
      <c r="Z54">
        <v>6.77878974539325</v>
      </c>
      <c r="AC54" s="1">
        <v>26572</v>
      </c>
      <c r="AD54">
        <f t="shared" si="1"/>
        <v>7.5306277785051199</v>
      </c>
    </row>
    <row r="55" spans="1:30">
      <c r="A55" s="1">
        <v>30589</v>
      </c>
      <c r="B55">
        <v>0.19</v>
      </c>
      <c r="C55" t="s">
        <v>361</v>
      </c>
      <c r="D55">
        <v>0.52</v>
      </c>
      <c r="E55">
        <v>2.2400000000000002</v>
      </c>
      <c r="F55" t="s">
        <v>361</v>
      </c>
      <c r="G55">
        <v>3.05</v>
      </c>
      <c r="H55">
        <v>-0.3</v>
      </c>
      <c r="I55">
        <v>0.17</v>
      </c>
      <c r="J55" t="s">
        <v>361</v>
      </c>
      <c r="K55" t="s">
        <v>361</v>
      </c>
      <c r="L55">
        <v>3.28</v>
      </c>
      <c r="M55" t="s">
        <v>361</v>
      </c>
      <c r="N55" t="s">
        <v>361</v>
      </c>
      <c r="O55" t="s">
        <v>361</v>
      </c>
      <c r="P55" t="s">
        <v>361</v>
      </c>
      <c r="Q55" t="s">
        <v>361</v>
      </c>
      <c r="R55" t="s">
        <v>361</v>
      </c>
      <c r="S55" t="s">
        <v>361</v>
      </c>
      <c r="T55" t="s">
        <v>361</v>
      </c>
      <c r="U55" t="s">
        <v>361</v>
      </c>
      <c r="V55">
        <v>7.7383896616925796</v>
      </c>
      <c r="W55">
        <f t="shared" si="0"/>
        <v>3.2399999999999984</v>
      </c>
      <c r="Y55">
        <v>2.0352240699756301</v>
      </c>
      <c r="Z55">
        <v>6.7976074881149797</v>
      </c>
      <c r="AC55" s="1">
        <v>26664</v>
      </c>
      <c r="AD55">
        <f t="shared" si="1"/>
        <v>7.7383896616925796</v>
      </c>
    </row>
    <row r="56" spans="1:30">
      <c r="A56" s="1">
        <v>30681</v>
      </c>
      <c r="B56">
        <v>0.92</v>
      </c>
      <c r="C56" t="s">
        <v>361</v>
      </c>
      <c r="D56">
        <v>-0.27</v>
      </c>
      <c r="E56">
        <v>2.02</v>
      </c>
      <c r="F56" t="s">
        <v>361</v>
      </c>
      <c r="G56">
        <v>3.04</v>
      </c>
      <c r="H56">
        <v>0.96</v>
      </c>
      <c r="I56">
        <v>-1.34</v>
      </c>
      <c r="J56" t="s">
        <v>361</v>
      </c>
      <c r="K56" t="s">
        <v>361</v>
      </c>
      <c r="L56">
        <v>3.27</v>
      </c>
      <c r="M56" t="s">
        <v>361</v>
      </c>
      <c r="N56" t="s">
        <v>361</v>
      </c>
      <c r="O56" t="s">
        <v>361</v>
      </c>
      <c r="P56" t="s">
        <v>361</v>
      </c>
      <c r="Q56" t="s">
        <v>361</v>
      </c>
      <c r="R56" t="s">
        <v>361</v>
      </c>
      <c r="S56" t="s">
        <v>361</v>
      </c>
      <c r="T56" t="s">
        <v>361</v>
      </c>
      <c r="U56" t="s">
        <v>361</v>
      </c>
      <c r="V56">
        <v>7.9931104362830396</v>
      </c>
      <c r="W56">
        <f t="shared" si="0"/>
        <v>4.08</v>
      </c>
      <c r="Y56">
        <v>2.1058186543145299</v>
      </c>
      <c r="Z56">
        <v>6.7069376831510201</v>
      </c>
      <c r="AC56" s="1">
        <v>26754</v>
      </c>
      <c r="AD56">
        <f t="shared" si="1"/>
        <v>7.9931104362830396</v>
      </c>
    </row>
    <row r="57" spans="1:30">
      <c r="A57" s="1">
        <v>30772</v>
      </c>
      <c r="B57">
        <v>0.73</v>
      </c>
      <c r="C57" t="s">
        <v>361</v>
      </c>
      <c r="D57">
        <v>0.61</v>
      </c>
      <c r="E57">
        <v>1.66</v>
      </c>
      <c r="F57" t="s">
        <v>361</v>
      </c>
      <c r="G57">
        <v>2.86</v>
      </c>
      <c r="H57">
        <v>0.73</v>
      </c>
      <c r="I57">
        <v>-0.06</v>
      </c>
      <c r="J57" t="s">
        <v>361</v>
      </c>
      <c r="K57" t="s">
        <v>361</v>
      </c>
      <c r="L57">
        <v>3.15</v>
      </c>
      <c r="M57" t="s">
        <v>361</v>
      </c>
      <c r="N57" t="s">
        <v>361</v>
      </c>
      <c r="O57" t="s">
        <v>361</v>
      </c>
      <c r="P57" t="s">
        <v>361</v>
      </c>
      <c r="Q57" t="s">
        <v>361</v>
      </c>
      <c r="R57" t="s">
        <v>361</v>
      </c>
      <c r="S57" t="s">
        <v>361</v>
      </c>
      <c r="T57" t="s">
        <v>361</v>
      </c>
      <c r="U57" t="s">
        <v>361</v>
      </c>
      <c r="V57">
        <v>8.0143651947076098</v>
      </c>
      <c r="W57">
        <f t="shared" si="0"/>
        <v>4.8</v>
      </c>
      <c r="Y57">
        <v>2.0404467854493702</v>
      </c>
      <c r="Z57">
        <v>6.5381369110872596</v>
      </c>
      <c r="AC57" s="1">
        <v>26845</v>
      </c>
      <c r="AD57">
        <f t="shared" si="1"/>
        <v>8.0143651947076098</v>
      </c>
    </row>
    <row r="58" spans="1:30">
      <c r="A58" s="1">
        <v>30863</v>
      </c>
      <c r="B58">
        <v>-0.52</v>
      </c>
      <c r="C58" t="s">
        <v>361</v>
      </c>
      <c r="D58">
        <v>-1.1000000000000001</v>
      </c>
      <c r="E58">
        <v>1.47</v>
      </c>
      <c r="F58" t="s">
        <v>361</v>
      </c>
      <c r="G58">
        <v>2.71</v>
      </c>
      <c r="H58">
        <v>-0.25</v>
      </c>
      <c r="I58">
        <v>-2.5499999999999998</v>
      </c>
      <c r="J58" t="s">
        <v>361</v>
      </c>
      <c r="K58" t="s">
        <v>361</v>
      </c>
      <c r="L58">
        <v>3.13</v>
      </c>
      <c r="M58" t="s">
        <v>361</v>
      </c>
      <c r="N58" t="s">
        <v>361</v>
      </c>
      <c r="O58" t="s">
        <v>361</v>
      </c>
      <c r="P58" t="s">
        <v>361</v>
      </c>
      <c r="Q58" t="s">
        <v>361</v>
      </c>
      <c r="R58" t="s">
        <v>361</v>
      </c>
      <c r="S58" t="s">
        <v>361</v>
      </c>
      <c r="T58" t="s">
        <v>361</v>
      </c>
      <c r="U58" t="s">
        <v>361</v>
      </c>
      <c r="V58">
        <v>7.6611992715755104</v>
      </c>
      <c r="W58">
        <f t="shared" si="0"/>
        <v>4.96</v>
      </c>
      <c r="Y58">
        <v>1.7457766218598301</v>
      </c>
      <c r="Z58">
        <v>6.2303671562297698</v>
      </c>
      <c r="AC58" s="1">
        <v>26937</v>
      </c>
      <c r="AD58">
        <f t="shared" si="1"/>
        <v>7.6611992715755104</v>
      </c>
    </row>
    <row r="59" spans="1:30">
      <c r="A59" s="1">
        <v>30955</v>
      </c>
      <c r="B59">
        <v>0.81</v>
      </c>
      <c r="C59" t="s">
        <v>361</v>
      </c>
      <c r="D59">
        <v>0.37</v>
      </c>
      <c r="E59">
        <v>1.61</v>
      </c>
      <c r="F59" t="s">
        <v>361</v>
      </c>
      <c r="G59">
        <v>2.6</v>
      </c>
      <c r="H59">
        <v>-0.06</v>
      </c>
      <c r="I59">
        <v>1</v>
      </c>
      <c r="J59" t="s">
        <v>361</v>
      </c>
      <c r="K59" t="s">
        <v>361</v>
      </c>
      <c r="L59">
        <v>3.05</v>
      </c>
      <c r="M59" t="s">
        <v>361</v>
      </c>
      <c r="N59" t="s">
        <v>361</v>
      </c>
      <c r="O59" t="s">
        <v>361</v>
      </c>
      <c r="P59" t="s">
        <v>361</v>
      </c>
      <c r="Q59" t="s">
        <v>361</v>
      </c>
      <c r="R59" t="s">
        <v>361</v>
      </c>
      <c r="S59" t="s">
        <v>361</v>
      </c>
      <c r="T59" t="s">
        <v>361</v>
      </c>
      <c r="U59" t="s">
        <v>361</v>
      </c>
      <c r="V59">
        <v>7.0977207308250296</v>
      </c>
      <c r="W59">
        <f t="shared" si="0"/>
        <v>3.96</v>
      </c>
      <c r="Y59">
        <v>1.7710143803621201</v>
      </c>
      <c r="Z59">
        <v>6.2735640160589901</v>
      </c>
      <c r="AC59" s="1">
        <v>27029</v>
      </c>
      <c r="AD59">
        <f t="shared" si="1"/>
        <v>7.0977207308250296</v>
      </c>
    </row>
    <row r="60" spans="1:30">
      <c r="A60" s="1">
        <v>31047</v>
      </c>
      <c r="B60">
        <v>0.42</v>
      </c>
      <c r="C60" t="s">
        <v>361</v>
      </c>
      <c r="D60">
        <v>0.69</v>
      </c>
      <c r="E60">
        <v>1.1100000000000001</v>
      </c>
      <c r="F60" t="s">
        <v>361</v>
      </c>
      <c r="G60">
        <v>2.5299999999999998</v>
      </c>
      <c r="H60">
        <v>0.51</v>
      </c>
      <c r="I60">
        <v>1.23</v>
      </c>
      <c r="J60" t="s">
        <v>361</v>
      </c>
      <c r="K60" t="s">
        <v>361</v>
      </c>
      <c r="L60">
        <v>2.85</v>
      </c>
      <c r="M60" t="s">
        <v>361</v>
      </c>
      <c r="N60" t="s">
        <v>361</v>
      </c>
      <c r="O60" t="s">
        <v>361</v>
      </c>
      <c r="P60" t="s">
        <v>361</v>
      </c>
      <c r="Q60" t="s">
        <v>361</v>
      </c>
      <c r="R60" t="s">
        <v>361</v>
      </c>
      <c r="S60" t="s">
        <v>361</v>
      </c>
      <c r="T60" t="s">
        <v>361</v>
      </c>
      <c r="U60" t="s">
        <v>361</v>
      </c>
      <c r="V60">
        <v>6.7600300919245599</v>
      </c>
      <c r="W60">
        <f t="shared" si="0"/>
        <v>5.6799999999999988</v>
      </c>
      <c r="Y60">
        <v>1.7611246728769301</v>
      </c>
      <c r="Z60">
        <v>6.1339006564684402</v>
      </c>
      <c r="AC60" s="1">
        <v>27119</v>
      </c>
      <c r="AD60">
        <f t="shared" si="1"/>
        <v>6.7600300919245599</v>
      </c>
    </row>
    <row r="61" spans="1:30">
      <c r="A61" s="1">
        <v>31137</v>
      </c>
      <c r="B61">
        <v>0.16</v>
      </c>
      <c r="C61">
        <v>5.6</v>
      </c>
      <c r="D61">
        <v>0.43</v>
      </c>
      <c r="E61">
        <v>1.56</v>
      </c>
      <c r="F61" t="s">
        <v>361</v>
      </c>
      <c r="G61">
        <v>2.4700000000000002</v>
      </c>
      <c r="H61">
        <v>0.91</v>
      </c>
      <c r="I61">
        <v>-1.64</v>
      </c>
      <c r="J61" t="s">
        <v>361</v>
      </c>
      <c r="K61" t="s">
        <v>361</v>
      </c>
      <c r="L61">
        <v>2.74</v>
      </c>
      <c r="M61" t="s">
        <v>361</v>
      </c>
      <c r="N61" t="s">
        <v>361</v>
      </c>
      <c r="O61" t="s">
        <v>361</v>
      </c>
      <c r="P61" t="s">
        <v>361</v>
      </c>
      <c r="Q61" t="s">
        <v>361</v>
      </c>
      <c r="R61" t="s">
        <v>361</v>
      </c>
      <c r="S61" t="s">
        <v>361</v>
      </c>
      <c r="T61" t="s">
        <v>361</v>
      </c>
      <c r="U61" t="s">
        <v>361</v>
      </c>
      <c r="V61">
        <v>6.7806938911669397</v>
      </c>
      <c r="W61">
        <f t="shared" si="0"/>
        <v>3.6400000000000006</v>
      </c>
      <c r="Y61">
        <v>1.74248142231804</v>
      </c>
      <c r="Z61">
        <v>5.9347698684483499</v>
      </c>
      <c r="AC61" s="1">
        <v>27210</v>
      </c>
      <c r="AD61">
        <f t="shared" si="1"/>
        <v>6.7806938911669397</v>
      </c>
    </row>
    <row r="62" spans="1:30">
      <c r="A62" s="1">
        <v>31228</v>
      </c>
      <c r="B62">
        <v>0.81</v>
      </c>
      <c r="C62">
        <v>5.52</v>
      </c>
      <c r="D62">
        <v>0.06</v>
      </c>
      <c r="E62">
        <v>1.39</v>
      </c>
      <c r="F62" t="s">
        <v>361</v>
      </c>
      <c r="G62">
        <v>2.4900000000000002</v>
      </c>
      <c r="H62">
        <v>0.34</v>
      </c>
      <c r="I62">
        <v>1.35</v>
      </c>
      <c r="J62" t="s">
        <v>361</v>
      </c>
      <c r="K62" t="s">
        <v>361</v>
      </c>
      <c r="L62">
        <v>2.71</v>
      </c>
      <c r="M62" t="s">
        <v>361</v>
      </c>
      <c r="N62" t="s">
        <v>361</v>
      </c>
      <c r="O62" t="s">
        <v>361</v>
      </c>
      <c r="P62" t="s">
        <v>361</v>
      </c>
      <c r="Q62" t="s">
        <v>361</v>
      </c>
      <c r="R62" t="s">
        <v>361</v>
      </c>
      <c r="S62" t="s">
        <v>361</v>
      </c>
      <c r="T62" t="s">
        <v>361</v>
      </c>
      <c r="U62" t="s">
        <v>361</v>
      </c>
      <c r="V62">
        <v>6.3991596158578501</v>
      </c>
      <c r="W62">
        <f t="shared" si="0"/>
        <v>4.4000000000000012</v>
      </c>
      <c r="Y62">
        <v>1.8260628066336899</v>
      </c>
      <c r="Z62">
        <v>5.9211855369848498</v>
      </c>
      <c r="AC62" s="1">
        <v>27302</v>
      </c>
      <c r="AD62">
        <f t="shared" si="1"/>
        <v>6.3991596158578501</v>
      </c>
    </row>
    <row r="63" spans="1:30">
      <c r="A63" s="1">
        <v>31320</v>
      </c>
      <c r="B63">
        <v>0.63</v>
      </c>
      <c r="C63">
        <v>5.38</v>
      </c>
      <c r="D63">
        <v>0.49</v>
      </c>
      <c r="E63">
        <v>1.52</v>
      </c>
      <c r="F63" t="s">
        <v>361</v>
      </c>
      <c r="G63">
        <v>2.34</v>
      </c>
      <c r="H63">
        <v>0.38</v>
      </c>
      <c r="I63">
        <v>1.3</v>
      </c>
      <c r="J63" t="s">
        <v>361</v>
      </c>
      <c r="K63" t="s">
        <v>361</v>
      </c>
      <c r="L63">
        <v>2.67</v>
      </c>
      <c r="M63" t="s">
        <v>361</v>
      </c>
      <c r="N63" t="s">
        <v>361</v>
      </c>
      <c r="O63" t="s">
        <v>361</v>
      </c>
      <c r="P63" t="s">
        <v>361</v>
      </c>
      <c r="Q63" t="s">
        <v>361</v>
      </c>
      <c r="R63" t="s">
        <v>361</v>
      </c>
      <c r="S63" t="s">
        <v>361</v>
      </c>
      <c r="T63" t="s">
        <v>361</v>
      </c>
      <c r="U63" t="s">
        <v>361</v>
      </c>
      <c r="V63">
        <v>6.5046640922636803</v>
      </c>
      <c r="W63">
        <f t="shared" si="0"/>
        <v>3.2799999999999994</v>
      </c>
      <c r="Y63">
        <v>1.57837177364815</v>
      </c>
      <c r="Z63">
        <v>5.7742923790694798</v>
      </c>
      <c r="AC63" s="1">
        <v>27394</v>
      </c>
      <c r="AD63">
        <f t="shared" si="1"/>
        <v>6.5046640922636803</v>
      </c>
    </row>
    <row r="64" spans="1:30">
      <c r="A64" s="1">
        <v>31412</v>
      </c>
      <c r="B64">
        <v>0.3</v>
      </c>
      <c r="C64">
        <v>5.18</v>
      </c>
      <c r="D64">
        <v>-0.02</v>
      </c>
      <c r="E64">
        <v>1.49</v>
      </c>
      <c r="F64" t="s">
        <v>361</v>
      </c>
      <c r="G64">
        <v>2.16</v>
      </c>
      <c r="H64">
        <v>0.12</v>
      </c>
      <c r="I64">
        <v>0.92</v>
      </c>
      <c r="J64" t="s">
        <v>361</v>
      </c>
      <c r="K64" t="s">
        <v>361</v>
      </c>
      <c r="L64">
        <v>2.57</v>
      </c>
      <c r="M64" t="s">
        <v>361</v>
      </c>
      <c r="N64" t="s">
        <v>361</v>
      </c>
      <c r="O64" t="s">
        <v>361</v>
      </c>
      <c r="P64" t="s">
        <v>361</v>
      </c>
      <c r="Q64" t="s">
        <v>361</v>
      </c>
      <c r="R64" t="s">
        <v>361</v>
      </c>
      <c r="S64" t="s">
        <v>361</v>
      </c>
      <c r="T64" t="s">
        <v>361</v>
      </c>
      <c r="U64" t="s">
        <v>361</v>
      </c>
      <c r="V64">
        <v>5.9159243590842499</v>
      </c>
      <c r="W64">
        <f t="shared" si="0"/>
        <v>2.6800000000000006</v>
      </c>
      <c r="Y64">
        <v>1.57266963379324</v>
      </c>
      <c r="Z64">
        <v>5.5374686543642602</v>
      </c>
      <c r="AC64" s="1">
        <v>27484</v>
      </c>
      <c r="AD64">
        <f t="shared" si="1"/>
        <v>5.9159243590842499</v>
      </c>
    </row>
    <row r="65" spans="1:30">
      <c r="A65" s="1">
        <v>31502</v>
      </c>
      <c r="B65">
        <v>-0.63</v>
      </c>
      <c r="C65">
        <v>4.95</v>
      </c>
      <c r="D65">
        <v>-0.39</v>
      </c>
      <c r="E65">
        <v>1.76</v>
      </c>
      <c r="F65" t="s">
        <v>361</v>
      </c>
      <c r="G65">
        <v>2.19</v>
      </c>
      <c r="H65">
        <v>-0.84</v>
      </c>
      <c r="I65">
        <v>-2.48</v>
      </c>
      <c r="J65" t="s">
        <v>361</v>
      </c>
      <c r="K65" t="s">
        <v>361</v>
      </c>
      <c r="L65">
        <v>2.44</v>
      </c>
      <c r="M65" t="s">
        <v>361</v>
      </c>
      <c r="N65" t="s">
        <v>361</v>
      </c>
      <c r="O65" t="s">
        <v>361</v>
      </c>
      <c r="P65" t="s">
        <v>361</v>
      </c>
      <c r="Q65" t="s">
        <v>361</v>
      </c>
      <c r="R65" t="s">
        <v>361</v>
      </c>
      <c r="S65" t="s">
        <v>361</v>
      </c>
      <c r="T65" t="s">
        <v>361</v>
      </c>
      <c r="U65" t="s">
        <v>361</v>
      </c>
      <c r="V65">
        <v>5.1987006982366903</v>
      </c>
      <c r="W65">
        <f t="shared" si="0"/>
        <v>1.7199999999999998</v>
      </c>
      <c r="Y65">
        <v>1.2239613741845701</v>
      </c>
      <c r="Z65">
        <v>5.2647752607065597</v>
      </c>
      <c r="AC65" s="1">
        <v>27575</v>
      </c>
      <c r="AD65">
        <f t="shared" si="1"/>
        <v>5.1987006982366903</v>
      </c>
    </row>
    <row r="66" spans="1:30">
      <c r="A66" s="1">
        <v>31593</v>
      </c>
      <c r="B66">
        <v>1.55</v>
      </c>
      <c r="C66">
        <v>4.78</v>
      </c>
      <c r="D66">
        <v>0.22</v>
      </c>
      <c r="E66">
        <v>1.3</v>
      </c>
      <c r="F66" t="s">
        <v>361</v>
      </c>
      <c r="G66">
        <v>2.0099999999999998</v>
      </c>
      <c r="H66">
        <v>0.8</v>
      </c>
      <c r="I66">
        <v>1.99</v>
      </c>
      <c r="J66" t="s">
        <v>361</v>
      </c>
      <c r="K66" t="s">
        <v>361</v>
      </c>
      <c r="L66">
        <v>2.15</v>
      </c>
      <c r="M66" t="s">
        <v>361</v>
      </c>
      <c r="N66" t="s">
        <v>361</v>
      </c>
      <c r="O66" t="s">
        <v>361</v>
      </c>
      <c r="P66" t="s">
        <v>361</v>
      </c>
      <c r="Q66" t="s">
        <v>361</v>
      </c>
      <c r="R66" t="s">
        <v>361</v>
      </c>
      <c r="S66" t="s">
        <v>361</v>
      </c>
      <c r="T66" t="s">
        <v>361</v>
      </c>
      <c r="U66" t="s">
        <v>361</v>
      </c>
      <c r="V66">
        <v>5.2075524505295601</v>
      </c>
      <c r="W66">
        <f t="shared" si="0"/>
        <v>2.839999999999999</v>
      </c>
      <c r="Y66">
        <v>1.3749519172575499</v>
      </c>
      <c r="Z66">
        <v>5.0448919019827096</v>
      </c>
      <c r="AC66" s="1">
        <v>27667</v>
      </c>
      <c r="AD66">
        <f t="shared" si="1"/>
        <v>5.2075524505295601</v>
      </c>
    </row>
    <row r="67" spans="1:30">
      <c r="A67" s="1">
        <v>31685</v>
      </c>
      <c r="B67">
        <v>0.18</v>
      </c>
      <c r="C67">
        <v>4.7</v>
      </c>
      <c r="D67">
        <v>0.12</v>
      </c>
      <c r="E67">
        <v>1.1399999999999999</v>
      </c>
      <c r="F67" t="s">
        <v>361</v>
      </c>
      <c r="G67">
        <v>1.94</v>
      </c>
      <c r="H67">
        <v>-0.17</v>
      </c>
      <c r="I67">
        <v>0.36</v>
      </c>
      <c r="J67" t="s">
        <v>361</v>
      </c>
      <c r="K67" t="s">
        <v>361</v>
      </c>
      <c r="L67">
        <v>2.1</v>
      </c>
      <c r="M67" t="s">
        <v>361</v>
      </c>
      <c r="N67" t="s">
        <v>361</v>
      </c>
      <c r="O67" t="s">
        <v>361</v>
      </c>
      <c r="P67" t="s">
        <v>361</v>
      </c>
      <c r="Q67" t="s">
        <v>361</v>
      </c>
      <c r="R67" t="s">
        <v>361</v>
      </c>
      <c r="S67" t="s">
        <v>361</v>
      </c>
      <c r="T67" t="s">
        <v>361</v>
      </c>
      <c r="U67" t="s">
        <v>361</v>
      </c>
      <c r="V67">
        <v>4.8244061378276601</v>
      </c>
      <c r="W67">
        <f t="shared" ref="W67:W130" si="2">+(G67-E67)*4</f>
        <v>3.2</v>
      </c>
      <c r="Y67">
        <v>1.29831662027622</v>
      </c>
      <c r="Z67">
        <v>4.8969845993736403</v>
      </c>
      <c r="AC67" s="1">
        <v>27759</v>
      </c>
      <c r="AD67">
        <f t="shared" si="1"/>
        <v>4.8244061378276601</v>
      </c>
    </row>
    <row r="68" spans="1:30">
      <c r="A68" s="1">
        <v>31777</v>
      </c>
      <c r="B68">
        <v>-0.16</v>
      </c>
      <c r="C68">
        <v>4.67</v>
      </c>
      <c r="D68">
        <v>0.14000000000000001</v>
      </c>
      <c r="E68">
        <v>0.85</v>
      </c>
      <c r="F68" t="s">
        <v>361</v>
      </c>
      <c r="G68">
        <v>1.97</v>
      </c>
      <c r="H68">
        <v>0.5</v>
      </c>
      <c r="I68">
        <v>0.56999999999999995</v>
      </c>
      <c r="J68" t="s">
        <v>361</v>
      </c>
      <c r="K68" t="s">
        <v>361</v>
      </c>
      <c r="L68">
        <v>2.12</v>
      </c>
      <c r="M68" t="s">
        <v>361</v>
      </c>
      <c r="N68" t="s">
        <v>361</v>
      </c>
      <c r="O68" t="s">
        <v>361</v>
      </c>
      <c r="P68" t="s">
        <v>361</v>
      </c>
      <c r="Q68" t="s">
        <v>361</v>
      </c>
      <c r="R68" t="s">
        <v>361</v>
      </c>
      <c r="S68" t="s">
        <v>361</v>
      </c>
      <c r="T68" t="s">
        <v>361</v>
      </c>
      <c r="U68" t="s">
        <v>361</v>
      </c>
      <c r="V68">
        <v>4.7220469127089899</v>
      </c>
      <c r="W68">
        <f t="shared" si="2"/>
        <v>4.4800000000000004</v>
      </c>
      <c r="Y68">
        <v>1.2102237976865899</v>
      </c>
      <c r="Z68">
        <v>5.0365520084132296</v>
      </c>
      <c r="AC68" s="1">
        <v>27850</v>
      </c>
      <c r="AD68">
        <f t="shared" si="1"/>
        <v>4.7220469127089899</v>
      </c>
    </row>
    <row r="69" spans="1:30">
      <c r="A69" s="1">
        <v>31867</v>
      </c>
      <c r="B69">
        <v>-0.73</v>
      </c>
      <c r="C69">
        <v>4.7300000000000004</v>
      </c>
      <c r="D69">
        <v>0.11</v>
      </c>
      <c r="E69">
        <v>0.84</v>
      </c>
      <c r="F69" t="s">
        <v>361</v>
      </c>
      <c r="G69">
        <v>2.0299999999999998</v>
      </c>
      <c r="H69">
        <v>-0.22</v>
      </c>
      <c r="I69">
        <v>-1.82</v>
      </c>
      <c r="J69" t="s">
        <v>361</v>
      </c>
      <c r="K69" t="s">
        <v>361</v>
      </c>
      <c r="L69">
        <v>2.12</v>
      </c>
      <c r="M69" t="s">
        <v>361</v>
      </c>
      <c r="N69" t="s">
        <v>361</v>
      </c>
      <c r="O69" t="s">
        <v>361</v>
      </c>
      <c r="P69" t="s">
        <v>361</v>
      </c>
      <c r="Q69" t="s">
        <v>361</v>
      </c>
      <c r="R69" t="s">
        <v>361</v>
      </c>
      <c r="S69" t="s">
        <v>361</v>
      </c>
      <c r="T69" t="s">
        <v>361</v>
      </c>
      <c r="U69" t="s">
        <v>361</v>
      </c>
      <c r="V69">
        <v>5.0143179491670899</v>
      </c>
      <c r="W69">
        <f t="shared" si="2"/>
        <v>4.76</v>
      </c>
      <c r="Y69">
        <v>1.17294813159657</v>
      </c>
      <c r="Z69">
        <v>5.0312545240002704</v>
      </c>
      <c r="AC69" s="1">
        <v>27941</v>
      </c>
      <c r="AD69">
        <f t="shared" si="1"/>
        <v>5.0143179491670899</v>
      </c>
    </row>
    <row r="70" spans="1:30">
      <c r="A70" s="1">
        <v>31958</v>
      </c>
      <c r="B70">
        <v>1.36</v>
      </c>
      <c r="C70">
        <v>4.76</v>
      </c>
      <c r="D70">
        <v>0.96</v>
      </c>
      <c r="E70">
        <v>0.84</v>
      </c>
      <c r="F70" t="s">
        <v>361</v>
      </c>
      <c r="G70">
        <v>2.11</v>
      </c>
      <c r="H70">
        <v>1.55</v>
      </c>
      <c r="I70">
        <v>2.92</v>
      </c>
      <c r="J70" t="s">
        <v>361</v>
      </c>
      <c r="K70" t="s">
        <v>361</v>
      </c>
      <c r="L70">
        <v>2.17</v>
      </c>
      <c r="M70" t="s">
        <v>361</v>
      </c>
      <c r="N70" t="s">
        <v>361</v>
      </c>
      <c r="O70" t="s">
        <v>361</v>
      </c>
      <c r="P70" t="s">
        <v>361</v>
      </c>
      <c r="Q70" t="s">
        <v>361</v>
      </c>
      <c r="R70" t="s">
        <v>361</v>
      </c>
      <c r="S70" t="s">
        <v>361</v>
      </c>
      <c r="T70" t="s">
        <v>361</v>
      </c>
      <c r="U70" t="s">
        <v>361</v>
      </c>
      <c r="V70">
        <v>5.3181760049692803</v>
      </c>
      <c r="W70">
        <f t="shared" si="2"/>
        <v>5.08</v>
      </c>
      <c r="Y70">
        <v>1.48839348767166</v>
      </c>
      <c r="Z70">
        <v>5.3521410823410998</v>
      </c>
      <c r="AC70" s="1">
        <v>28033</v>
      </c>
      <c r="AD70">
        <f t="shared" si="1"/>
        <v>5.3181760049692803</v>
      </c>
    </row>
    <row r="71" spans="1:30">
      <c r="A71" s="1">
        <v>32050</v>
      </c>
      <c r="B71">
        <v>0.82</v>
      </c>
      <c r="C71">
        <v>4.7300000000000004</v>
      </c>
      <c r="D71">
        <v>0.61</v>
      </c>
      <c r="E71">
        <v>0.69</v>
      </c>
      <c r="F71" t="s">
        <v>361</v>
      </c>
      <c r="G71">
        <v>2.12</v>
      </c>
      <c r="H71">
        <v>0.75</v>
      </c>
      <c r="I71">
        <v>2.0099999999999998</v>
      </c>
      <c r="J71" t="s">
        <v>361</v>
      </c>
      <c r="K71" t="s">
        <v>361</v>
      </c>
      <c r="L71">
        <v>2.37</v>
      </c>
      <c r="M71" t="s">
        <v>361</v>
      </c>
      <c r="N71" t="s">
        <v>361</v>
      </c>
      <c r="O71" t="s">
        <v>361</v>
      </c>
      <c r="P71" t="s">
        <v>361</v>
      </c>
      <c r="Q71" t="s">
        <v>361</v>
      </c>
      <c r="R71" t="s">
        <v>361</v>
      </c>
      <c r="S71" t="s">
        <v>361</v>
      </c>
      <c r="T71" t="s">
        <v>361</v>
      </c>
      <c r="U71" t="s">
        <v>361</v>
      </c>
      <c r="V71">
        <v>5.7226882231241598</v>
      </c>
      <c r="W71">
        <f t="shared" si="2"/>
        <v>5.7200000000000006</v>
      </c>
      <c r="Y71">
        <v>1.58363377946939</v>
      </c>
      <c r="Z71">
        <v>5.4449256991450401</v>
      </c>
      <c r="AC71" s="1">
        <v>28125</v>
      </c>
      <c r="AD71">
        <f t="shared" si="1"/>
        <v>5.7226882231241598</v>
      </c>
    </row>
    <row r="72" spans="1:30">
      <c r="A72" s="1">
        <v>32142</v>
      </c>
      <c r="B72">
        <v>1.0900000000000001</v>
      </c>
      <c r="C72">
        <v>4.68</v>
      </c>
      <c r="D72">
        <v>0.23</v>
      </c>
      <c r="E72">
        <v>1.23</v>
      </c>
      <c r="F72" t="s">
        <v>361</v>
      </c>
      <c r="G72">
        <v>2.11</v>
      </c>
      <c r="H72">
        <v>0.53</v>
      </c>
      <c r="I72">
        <v>1.51</v>
      </c>
      <c r="J72" t="s">
        <v>361</v>
      </c>
      <c r="K72" t="s">
        <v>361</v>
      </c>
      <c r="L72">
        <v>2.4</v>
      </c>
      <c r="M72" t="s">
        <v>361</v>
      </c>
      <c r="N72" t="s">
        <v>361</v>
      </c>
      <c r="O72" t="s">
        <v>361</v>
      </c>
      <c r="P72" t="s">
        <v>361</v>
      </c>
      <c r="Q72" t="s">
        <v>361</v>
      </c>
      <c r="R72" t="s">
        <v>361</v>
      </c>
      <c r="S72" t="s">
        <v>361</v>
      </c>
      <c r="T72" t="s">
        <v>361</v>
      </c>
      <c r="U72" t="s">
        <v>361</v>
      </c>
      <c r="V72">
        <v>5.8040639355810599</v>
      </c>
      <c r="W72">
        <f t="shared" si="2"/>
        <v>3.5199999999999996</v>
      </c>
      <c r="Y72">
        <v>1.66764599303696</v>
      </c>
      <c r="Z72">
        <v>5.3824644134681998</v>
      </c>
      <c r="AC72" s="1">
        <v>28215</v>
      </c>
      <c r="AD72">
        <f t="shared" si="1"/>
        <v>5.8040639355810599</v>
      </c>
    </row>
    <row r="73" spans="1:30">
      <c r="A73" s="1">
        <v>32233</v>
      </c>
      <c r="B73">
        <v>0.18</v>
      </c>
      <c r="C73">
        <v>4.58</v>
      </c>
      <c r="D73">
        <v>0.4</v>
      </c>
      <c r="E73">
        <v>0.95</v>
      </c>
      <c r="F73">
        <v>0.56999999999999995</v>
      </c>
      <c r="G73">
        <v>1.86</v>
      </c>
      <c r="H73">
        <v>-0.57999999999999996</v>
      </c>
      <c r="I73">
        <v>1.05</v>
      </c>
      <c r="J73" t="s">
        <v>361</v>
      </c>
      <c r="K73" t="s">
        <v>361</v>
      </c>
      <c r="L73">
        <v>2.25</v>
      </c>
      <c r="M73" t="s">
        <v>361</v>
      </c>
      <c r="N73" t="s">
        <v>361</v>
      </c>
      <c r="O73" t="s">
        <v>361</v>
      </c>
      <c r="P73" t="s">
        <v>361</v>
      </c>
      <c r="Q73" t="s">
        <v>361</v>
      </c>
      <c r="R73" t="s">
        <v>361</v>
      </c>
      <c r="S73" t="s">
        <v>361</v>
      </c>
      <c r="T73" t="s">
        <v>361</v>
      </c>
      <c r="U73" t="s">
        <v>361</v>
      </c>
      <c r="V73">
        <v>5.4987127872683903</v>
      </c>
      <c r="W73">
        <f t="shared" si="2"/>
        <v>3.6400000000000006</v>
      </c>
      <c r="X73">
        <f t="shared" ref="X73:X136" si="3">+(G73-F73)*4</f>
        <v>5.16</v>
      </c>
      <c r="Y73">
        <v>1.60478688497358</v>
      </c>
      <c r="Z73">
        <v>5.0438207274225899</v>
      </c>
      <c r="AC73" s="1">
        <v>28306</v>
      </c>
      <c r="AD73">
        <f t="shared" si="1"/>
        <v>5.4987127872683903</v>
      </c>
    </row>
    <row r="74" spans="1:30">
      <c r="A74" s="1">
        <v>32324</v>
      </c>
      <c r="B74">
        <v>0.62</v>
      </c>
      <c r="C74">
        <v>4.49</v>
      </c>
      <c r="D74">
        <v>0.23</v>
      </c>
      <c r="E74">
        <v>1.07</v>
      </c>
      <c r="F74">
        <v>0.61</v>
      </c>
      <c r="G74">
        <v>1.82</v>
      </c>
      <c r="H74">
        <v>0.39</v>
      </c>
      <c r="I74">
        <v>1.64</v>
      </c>
      <c r="J74" t="s">
        <v>361</v>
      </c>
      <c r="K74" t="s">
        <v>361</v>
      </c>
      <c r="L74">
        <v>2.2200000000000002</v>
      </c>
      <c r="M74" t="s">
        <v>361</v>
      </c>
      <c r="N74" t="s">
        <v>361</v>
      </c>
      <c r="O74" t="s">
        <v>361</v>
      </c>
      <c r="P74" t="s">
        <v>361</v>
      </c>
      <c r="Q74" t="s">
        <v>361</v>
      </c>
      <c r="R74" t="s">
        <v>361</v>
      </c>
      <c r="S74" t="s">
        <v>361</v>
      </c>
      <c r="T74" t="s">
        <v>361</v>
      </c>
      <c r="U74" t="s">
        <v>361</v>
      </c>
      <c r="V74">
        <v>4.6944193439052899</v>
      </c>
      <c r="W74">
        <f t="shared" si="2"/>
        <v>3</v>
      </c>
      <c r="X74">
        <f t="shared" si="3"/>
        <v>4.84</v>
      </c>
      <c r="Y74">
        <v>1.6694676439981799</v>
      </c>
      <c r="Z74">
        <v>5.0689867756049596</v>
      </c>
      <c r="AC74" s="1">
        <v>28398</v>
      </c>
      <c r="AD74">
        <f t="shared" si="1"/>
        <v>4.6944193439052899</v>
      </c>
    </row>
    <row r="75" spans="1:30">
      <c r="A75" s="1">
        <v>32416</v>
      </c>
      <c r="B75">
        <v>1.08</v>
      </c>
      <c r="C75">
        <v>4.4400000000000004</v>
      </c>
      <c r="D75">
        <v>0.46</v>
      </c>
      <c r="E75">
        <v>0.93</v>
      </c>
      <c r="F75">
        <v>0.73</v>
      </c>
      <c r="G75">
        <v>1.99</v>
      </c>
      <c r="H75">
        <v>1.28</v>
      </c>
      <c r="I75">
        <v>1.84</v>
      </c>
      <c r="J75" t="s">
        <v>361</v>
      </c>
      <c r="K75" t="s">
        <v>361</v>
      </c>
      <c r="L75">
        <v>2.2599999999999998</v>
      </c>
      <c r="M75" t="s">
        <v>361</v>
      </c>
      <c r="N75" t="s">
        <v>361</v>
      </c>
      <c r="O75" t="s">
        <v>361</v>
      </c>
      <c r="P75" t="s">
        <v>361</v>
      </c>
      <c r="Q75" t="s">
        <v>361</v>
      </c>
      <c r="R75" t="s">
        <v>361</v>
      </c>
      <c r="S75" t="s">
        <v>361</v>
      </c>
      <c r="T75" t="s">
        <v>361</v>
      </c>
      <c r="U75" t="s">
        <v>361</v>
      </c>
      <c r="V75">
        <v>4.4784820608311096</v>
      </c>
      <c r="W75">
        <f t="shared" si="2"/>
        <v>4.24</v>
      </c>
      <c r="X75">
        <f t="shared" si="3"/>
        <v>5.04</v>
      </c>
      <c r="Y75">
        <v>1.8614583768071</v>
      </c>
      <c r="Z75">
        <v>5.2338876646537704</v>
      </c>
      <c r="AC75" s="1">
        <v>28490</v>
      </c>
      <c r="AD75">
        <f t="shared" si="1"/>
        <v>4.4784820608311096</v>
      </c>
    </row>
    <row r="76" spans="1:30">
      <c r="A76" s="1">
        <v>32508</v>
      </c>
      <c r="B76">
        <v>0.82</v>
      </c>
      <c r="C76">
        <v>4.42</v>
      </c>
      <c r="D76">
        <v>0.09</v>
      </c>
      <c r="E76">
        <v>1.31</v>
      </c>
      <c r="F76">
        <v>0.84</v>
      </c>
      <c r="G76">
        <v>2.12</v>
      </c>
      <c r="H76">
        <v>0.39</v>
      </c>
      <c r="I76">
        <v>1.38</v>
      </c>
      <c r="J76" t="s">
        <v>361</v>
      </c>
      <c r="K76" t="s">
        <v>361</v>
      </c>
      <c r="L76">
        <v>2.25</v>
      </c>
      <c r="M76" t="s">
        <v>361</v>
      </c>
      <c r="N76" t="s">
        <v>361</v>
      </c>
      <c r="O76" t="s">
        <v>361</v>
      </c>
      <c r="P76" t="s">
        <v>361</v>
      </c>
      <c r="Q76" t="s">
        <v>361</v>
      </c>
      <c r="R76" t="s">
        <v>361</v>
      </c>
      <c r="S76" t="s">
        <v>361</v>
      </c>
      <c r="T76" t="s">
        <v>361</v>
      </c>
      <c r="U76" t="s">
        <v>361</v>
      </c>
      <c r="V76">
        <v>5.1119031141351998</v>
      </c>
      <c r="W76">
        <f t="shared" si="2"/>
        <v>3.24</v>
      </c>
      <c r="X76">
        <f t="shared" si="3"/>
        <v>5.120000000000001</v>
      </c>
      <c r="Y76">
        <v>1.95186614472568</v>
      </c>
      <c r="Z76">
        <v>5.1780720435373997</v>
      </c>
      <c r="AC76" s="1">
        <v>28580</v>
      </c>
      <c r="AD76">
        <f t="shared" ref="AD76:AD139" si="4">+V76</f>
        <v>5.1119031141351998</v>
      </c>
    </row>
    <row r="77" spans="1:30">
      <c r="A77" s="1">
        <v>32598</v>
      </c>
      <c r="B77">
        <v>0.83</v>
      </c>
      <c r="C77">
        <v>4.37</v>
      </c>
      <c r="D77">
        <v>0.7</v>
      </c>
      <c r="E77">
        <v>1.17</v>
      </c>
      <c r="F77">
        <v>0.86</v>
      </c>
      <c r="G77">
        <v>2.38</v>
      </c>
      <c r="H77">
        <v>0.63</v>
      </c>
      <c r="I77">
        <v>2.15</v>
      </c>
      <c r="J77" t="s">
        <v>361</v>
      </c>
      <c r="K77" t="s">
        <v>361</v>
      </c>
      <c r="L77">
        <v>2.35</v>
      </c>
      <c r="M77" t="s">
        <v>361</v>
      </c>
      <c r="N77" t="s">
        <v>361</v>
      </c>
      <c r="O77" t="s">
        <v>361</v>
      </c>
      <c r="P77" t="s">
        <v>361</v>
      </c>
      <c r="Q77" t="s">
        <v>361</v>
      </c>
      <c r="R77" t="s">
        <v>361</v>
      </c>
      <c r="S77" t="s">
        <v>361</v>
      </c>
      <c r="T77" t="s">
        <v>361</v>
      </c>
      <c r="U77" t="s">
        <v>361</v>
      </c>
      <c r="V77">
        <v>5.44953432131424</v>
      </c>
      <c r="W77">
        <f t="shared" si="2"/>
        <v>4.84</v>
      </c>
      <c r="X77">
        <f t="shared" si="3"/>
        <v>6.08</v>
      </c>
      <c r="Y77">
        <v>2.0873396138141902</v>
      </c>
      <c r="Z77">
        <v>5.4175339654900698</v>
      </c>
      <c r="AC77" s="1">
        <v>28671</v>
      </c>
      <c r="AD77">
        <f t="shared" si="4"/>
        <v>5.44953432131424</v>
      </c>
    </row>
    <row r="78" spans="1:30">
      <c r="A78" s="1">
        <v>32689</v>
      </c>
      <c r="B78">
        <v>0.67</v>
      </c>
      <c r="C78">
        <v>4.25</v>
      </c>
      <c r="D78">
        <v>0.25</v>
      </c>
      <c r="E78">
        <v>0.9</v>
      </c>
      <c r="F78">
        <v>0.96</v>
      </c>
      <c r="G78">
        <v>2.42</v>
      </c>
      <c r="H78">
        <v>0.87</v>
      </c>
      <c r="I78">
        <v>1.02</v>
      </c>
      <c r="J78" t="s">
        <v>361</v>
      </c>
      <c r="K78" t="s">
        <v>361</v>
      </c>
      <c r="L78">
        <v>2.41</v>
      </c>
      <c r="M78" t="s">
        <v>361</v>
      </c>
      <c r="N78" t="s">
        <v>361</v>
      </c>
      <c r="O78" t="s">
        <v>361</v>
      </c>
      <c r="P78" t="s">
        <v>361</v>
      </c>
      <c r="Q78" t="s">
        <v>361</v>
      </c>
      <c r="R78" t="s">
        <v>361</v>
      </c>
      <c r="S78" t="s">
        <v>361</v>
      </c>
      <c r="T78" t="s">
        <v>361</v>
      </c>
      <c r="U78" t="s">
        <v>361</v>
      </c>
      <c r="V78">
        <v>6.5483177483002599</v>
      </c>
      <c r="W78">
        <f t="shared" si="2"/>
        <v>6.08</v>
      </c>
      <c r="X78">
        <f t="shared" si="3"/>
        <v>5.84</v>
      </c>
      <c r="Y78">
        <v>2.2068419678533999</v>
      </c>
      <c r="Z78">
        <v>5.4176939299233204</v>
      </c>
      <c r="AC78" s="1">
        <v>28763</v>
      </c>
      <c r="AD78">
        <f t="shared" si="4"/>
        <v>6.5483177483002599</v>
      </c>
    </row>
    <row r="79" spans="1:30">
      <c r="A79" s="1">
        <v>32781</v>
      </c>
      <c r="B79">
        <v>0.21</v>
      </c>
      <c r="C79">
        <v>4.01</v>
      </c>
      <c r="D79">
        <v>0.55000000000000004</v>
      </c>
      <c r="E79">
        <v>1.02</v>
      </c>
      <c r="F79">
        <v>0.8</v>
      </c>
      <c r="G79">
        <v>2.5299999999999998</v>
      </c>
      <c r="H79">
        <v>0.77</v>
      </c>
      <c r="I79">
        <v>-0.1</v>
      </c>
      <c r="J79" t="s">
        <v>361</v>
      </c>
      <c r="K79" t="s">
        <v>361</v>
      </c>
      <c r="L79">
        <v>2.4</v>
      </c>
      <c r="M79" t="s">
        <v>361</v>
      </c>
      <c r="N79" t="s">
        <v>361</v>
      </c>
      <c r="O79" t="s">
        <v>361</v>
      </c>
      <c r="P79" t="s">
        <v>361</v>
      </c>
      <c r="Q79" t="s">
        <v>361</v>
      </c>
      <c r="R79" t="s">
        <v>361</v>
      </c>
      <c r="S79" t="s">
        <v>361</v>
      </c>
      <c r="T79" t="s">
        <v>361</v>
      </c>
      <c r="U79" t="s">
        <v>361</v>
      </c>
      <c r="V79">
        <v>6.7214532786009</v>
      </c>
      <c r="W79">
        <f t="shared" si="2"/>
        <v>6.0399999999999991</v>
      </c>
      <c r="X79">
        <f t="shared" si="3"/>
        <v>6.919999999999999</v>
      </c>
      <c r="Y79">
        <v>2.1521801723771401</v>
      </c>
      <c r="Z79">
        <v>5.4347124043402699</v>
      </c>
      <c r="AC79" s="1">
        <v>28855</v>
      </c>
      <c r="AD79">
        <f t="shared" si="4"/>
        <v>6.7214532786009</v>
      </c>
    </row>
    <row r="80" spans="1:30">
      <c r="A80" s="1">
        <v>32873</v>
      </c>
      <c r="B80">
        <v>0.48</v>
      </c>
      <c r="C80">
        <v>3.66</v>
      </c>
      <c r="D80">
        <v>0.18</v>
      </c>
      <c r="E80">
        <v>1.38</v>
      </c>
      <c r="F80">
        <v>0.95</v>
      </c>
      <c r="G80">
        <v>2.77</v>
      </c>
      <c r="H80">
        <v>0.1</v>
      </c>
      <c r="I80">
        <v>1.69</v>
      </c>
      <c r="J80" t="s">
        <v>361</v>
      </c>
      <c r="K80" t="s">
        <v>361</v>
      </c>
      <c r="L80">
        <v>2.52</v>
      </c>
      <c r="M80" t="s">
        <v>361</v>
      </c>
      <c r="N80" t="s">
        <v>361</v>
      </c>
      <c r="O80" t="s">
        <v>361</v>
      </c>
      <c r="P80" t="s">
        <v>361</v>
      </c>
      <c r="Q80" t="s">
        <v>361</v>
      </c>
      <c r="R80" t="s">
        <v>361</v>
      </c>
      <c r="S80" t="s">
        <v>361</v>
      </c>
      <c r="T80" t="s">
        <v>361</v>
      </c>
      <c r="U80" t="s">
        <v>361</v>
      </c>
      <c r="V80">
        <v>7.2250457687641596</v>
      </c>
      <c r="W80">
        <f t="shared" si="2"/>
        <v>5.5600000000000005</v>
      </c>
      <c r="X80">
        <f t="shared" si="3"/>
        <v>7.28</v>
      </c>
      <c r="Y80">
        <v>2.3003108081275698</v>
      </c>
      <c r="Z80">
        <v>5.60155402009502</v>
      </c>
      <c r="AC80" s="1">
        <v>28945</v>
      </c>
      <c r="AD80">
        <f t="shared" si="4"/>
        <v>7.2250457687641596</v>
      </c>
    </row>
    <row r="81" spans="1:30">
      <c r="A81" s="1">
        <v>32963</v>
      </c>
      <c r="B81">
        <v>0.87</v>
      </c>
      <c r="C81">
        <v>3.26</v>
      </c>
      <c r="D81">
        <v>0.93</v>
      </c>
      <c r="E81">
        <v>1.36</v>
      </c>
      <c r="F81">
        <v>1</v>
      </c>
      <c r="G81">
        <v>2.81</v>
      </c>
      <c r="H81">
        <v>-0.03</v>
      </c>
      <c r="I81">
        <v>2.4900000000000002</v>
      </c>
      <c r="J81" t="s">
        <v>361</v>
      </c>
      <c r="K81" t="s">
        <v>361</v>
      </c>
      <c r="L81">
        <v>2.7</v>
      </c>
      <c r="M81" t="s">
        <v>361</v>
      </c>
      <c r="N81" t="s">
        <v>361</v>
      </c>
      <c r="O81" t="s">
        <v>361</v>
      </c>
      <c r="P81" t="s">
        <v>361</v>
      </c>
      <c r="Q81" t="s">
        <v>361</v>
      </c>
      <c r="R81" t="s">
        <v>361</v>
      </c>
      <c r="S81" t="s">
        <v>361</v>
      </c>
      <c r="T81" t="s">
        <v>361</v>
      </c>
      <c r="U81" t="s">
        <v>361</v>
      </c>
      <c r="V81">
        <v>7.8923921643841197</v>
      </c>
      <c r="W81">
        <f t="shared" si="2"/>
        <v>5.8</v>
      </c>
      <c r="X81">
        <f t="shared" si="3"/>
        <v>7.24</v>
      </c>
      <c r="Y81">
        <v>2.4910331173387199</v>
      </c>
      <c r="Z81">
        <v>5.7113080179423701</v>
      </c>
      <c r="AC81" s="1">
        <v>29036</v>
      </c>
      <c r="AD81">
        <f t="shared" si="4"/>
        <v>7.8923921643841197</v>
      </c>
    </row>
    <row r="82" spans="1:30">
      <c r="A82" s="1">
        <v>33054</v>
      </c>
      <c r="B82">
        <v>0.11</v>
      </c>
      <c r="C82">
        <v>2.98</v>
      </c>
      <c r="D82">
        <v>0.54</v>
      </c>
      <c r="E82">
        <v>1.47</v>
      </c>
      <c r="F82">
        <v>0.85</v>
      </c>
      <c r="G82">
        <v>2.65</v>
      </c>
      <c r="H82">
        <v>-0.06</v>
      </c>
      <c r="I82">
        <v>-1</v>
      </c>
      <c r="J82" t="s">
        <v>361</v>
      </c>
      <c r="K82" t="s">
        <v>361</v>
      </c>
      <c r="L82">
        <v>2.7</v>
      </c>
      <c r="M82" t="s">
        <v>361</v>
      </c>
      <c r="N82" t="s">
        <v>361</v>
      </c>
      <c r="O82" t="s">
        <v>361</v>
      </c>
      <c r="P82" t="s">
        <v>361</v>
      </c>
      <c r="Q82" t="s">
        <v>361</v>
      </c>
      <c r="R82" t="s">
        <v>361</v>
      </c>
      <c r="S82" t="s">
        <v>361</v>
      </c>
      <c r="T82" t="s">
        <v>361</v>
      </c>
      <c r="U82" t="s">
        <v>361</v>
      </c>
      <c r="V82">
        <v>8.0288856727622999</v>
      </c>
      <c r="W82">
        <f t="shared" si="2"/>
        <v>4.72</v>
      </c>
      <c r="X82">
        <f t="shared" si="3"/>
        <v>7.1999999999999993</v>
      </c>
      <c r="Y82">
        <v>2.4100059688095001</v>
      </c>
      <c r="Z82">
        <v>5.4739371338810798</v>
      </c>
      <c r="AC82" s="1">
        <v>29128</v>
      </c>
      <c r="AD82">
        <f t="shared" si="4"/>
        <v>8.0288856727622999</v>
      </c>
    </row>
    <row r="83" spans="1:30">
      <c r="A83" s="1">
        <v>33146</v>
      </c>
      <c r="B83">
        <v>0.59</v>
      </c>
      <c r="C83">
        <v>2.89</v>
      </c>
      <c r="D83">
        <v>0.54</v>
      </c>
      <c r="E83">
        <v>0.84</v>
      </c>
      <c r="F83">
        <v>0.56999999999999995</v>
      </c>
      <c r="G83">
        <v>2.63</v>
      </c>
      <c r="H83">
        <v>0.38</v>
      </c>
      <c r="I83">
        <v>-0.03</v>
      </c>
      <c r="J83" t="s">
        <v>361</v>
      </c>
      <c r="K83" t="s">
        <v>361</v>
      </c>
      <c r="L83">
        <v>2.72</v>
      </c>
      <c r="M83" t="s">
        <v>361</v>
      </c>
      <c r="N83" t="s">
        <v>361</v>
      </c>
      <c r="O83" t="s">
        <v>361</v>
      </c>
      <c r="P83" t="s">
        <v>361</v>
      </c>
      <c r="Q83" t="s">
        <v>361</v>
      </c>
      <c r="R83" t="s">
        <v>361</v>
      </c>
      <c r="S83" t="s">
        <v>361</v>
      </c>
      <c r="T83" t="s">
        <v>361</v>
      </c>
      <c r="U83" t="s">
        <v>361</v>
      </c>
      <c r="V83">
        <v>7.4660663712183304</v>
      </c>
      <c r="W83">
        <f t="shared" si="2"/>
        <v>7.16</v>
      </c>
      <c r="X83">
        <f t="shared" si="3"/>
        <v>8.24</v>
      </c>
      <c r="Y83">
        <v>2.4505955775898101</v>
      </c>
      <c r="Z83">
        <v>5.5227118423236696</v>
      </c>
      <c r="AC83" s="1">
        <v>29220</v>
      </c>
      <c r="AD83">
        <f t="shared" si="4"/>
        <v>7.4660663712183304</v>
      </c>
    </row>
    <row r="84" spans="1:30">
      <c r="A84" s="1">
        <v>33238</v>
      </c>
      <c r="B84">
        <v>0.13</v>
      </c>
      <c r="C84">
        <v>2.92</v>
      </c>
      <c r="D84">
        <v>0.65</v>
      </c>
      <c r="E84">
        <v>1.19</v>
      </c>
      <c r="F84">
        <v>1.1299999999999999</v>
      </c>
      <c r="G84">
        <v>2.76</v>
      </c>
      <c r="H84">
        <v>0.69</v>
      </c>
      <c r="I84">
        <v>0.14000000000000001</v>
      </c>
      <c r="J84" t="s">
        <v>361</v>
      </c>
      <c r="K84" t="s">
        <v>361</v>
      </c>
      <c r="L84">
        <v>2.74</v>
      </c>
      <c r="M84" t="s">
        <v>361</v>
      </c>
      <c r="N84" t="s">
        <v>361</v>
      </c>
      <c r="O84" t="s">
        <v>361</v>
      </c>
      <c r="P84" t="s">
        <v>361</v>
      </c>
      <c r="Q84" t="s">
        <v>361</v>
      </c>
      <c r="R84" t="s">
        <v>361</v>
      </c>
      <c r="S84" t="s">
        <v>361</v>
      </c>
      <c r="T84" t="s">
        <v>361</v>
      </c>
      <c r="U84" t="s">
        <v>361</v>
      </c>
      <c r="V84">
        <v>7.7820674406977099</v>
      </c>
      <c r="W84">
        <f t="shared" si="2"/>
        <v>6.2799999999999994</v>
      </c>
      <c r="X84">
        <f t="shared" si="3"/>
        <v>6.52</v>
      </c>
      <c r="Y84">
        <v>2.5527806349779398</v>
      </c>
      <c r="Z84">
        <v>5.6295740445222702</v>
      </c>
      <c r="AC84" s="1">
        <v>29311</v>
      </c>
      <c r="AD84">
        <f t="shared" si="4"/>
        <v>7.7820674406977099</v>
      </c>
    </row>
    <row r="85" spans="1:30">
      <c r="A85" s="1">
        <v>33328</v>
      </c>
      <c r="B85">
        <v>0.28999999999999998</v>
      </c>
      <c r="C85">
        <v>3.07</v>
      </c>
      <c r="D85">
        <v>-0.32</v>
      </c>
      <c r="E85">
        <v>1.42</v>
      </c>
      <c r="F85">
        <v>0.97</v>
      </c>
      <c r="G85">
        <v>2.77</v>
      </c>
      <c r="H85">
        <v>0.23</v>
      </c>
      <c r="I85">
        <v>-0.91</v>
      </c>
      <c r="J85" t="s">
        <v>361</v>
      </c>
      <c r="K85" t="s">
        <v>361</v>
      </c>
      <c r="L85">
        <v>2.64</v>
      </c>
      <c r="M85" t="s">
        <v>361</v>
      </c>
      <c r="N85" t="s">
        <v>361</v>
      </c>
      <c r="O85" t="s">
        <v>361</v>
      </c>
      <c r="P85" t="s">
        <v>361</v>
      </c>
      <c r="Q85" t="s">
        <v>361</v>
      </c>
      <c r="R85" t="s">
        <v>361</v>
      </c>
      <c r="S85" t="s">
        <v>361</v>
      </c>
      <c r="T85" t="s">
        <v>361</v>
      </c>
      <c r="U85" t="s">
        <v>361</v>
      </c>
      <c r="V85">
        <v>7.8645384179901701</v>
      </c>
      <c r="W85">
        <f t="shared" si="2"/>
        <v>5.4</v>
      </c>
      <c r="X85">
        <f t="shared" si="3"/>
        <v>7.2</v>
      </c>
      <c r="Y85">
        <v>2.6054306376090901</v>
      </c>
      <c r="Z85">
        <v>5.4237377852589397</v>
      </c>
      <c r="AC85" s="1">
        <v>29402</v>
      </c>
      <c r="AD85">
        <f t="shared" si="4"/>
        <v>7.8645384179901701</v>
      </c>
    </row>
    <row r="86" spans="1:30">
      <c r="A86" s="1">
        <v>33419</v>
      </c>
      <c r="B86">
        <v>0.32</v>
      </c>
      <c r="C86">
        <v>3.22</v>
      </c>
      <c r="D86">
        <v>1.2</v>
      </c>
      <c r="E86">
        <v>1.4</v>
      </c>
      <c r="F86">
        <v>1.04</v>
      </c>
      <c r="G86">
        <v>2.62</v>
      </c>
      <c r="H86">
        <v>0.77</v>
      </c>
      <c r="I86">
        <v>0.4</v>
      </c>
      <c r="J86" t="s">
        <v>361</v>
      </c>
      <c r="K86" t="s">
        <v>361</v>
      </c>
      <c r="L86">
        <v>2.5099999999999998</v>
      </c>
      <c r="M86" t="s">
        <v>361</v>
      </c>
      <c r="N86" t="s">
        <v>361</v>
      </c>
      <c r="O86" t="s">
        <v>361</v>
      </c>
      <c r="P86" t="s">
        <v>361</v>
      </c>
      <c r="Q86" t="s">
        <v>361</v>
      </c>
      <c r="R86" t="s">
        <v>361</v>
      </c>
      <c r="S86" t="s">
        <v>361</v>
      </c>
      <c r="T86" t="s">
        <v>361</v>
      </c>
      <c r="U86" t="s">
        <v>361</v>
      </c>
      <c r="V86">
        <v>7.8733368600841702</v>
      </c>
      <c r="W86">
        <f t="shared" si="2"/>
        <v>4.8800000000000008</v>
      </c>
      <c r="X86">
        <f t="shared" si="3"/>
        <v>6.32</v>
      </c>
      <c r="Y86">
        <v>2.6578110963870301</v>
      </c>
      <c r="Z86">
        <v>5.3570474352976802</v>
      </c>
      <c r="AC86" s="1">
        <v>29494</v>
      </c>
      <c r="AD86">
        <f t="shared" si="4"/>
        <v>7.8733368600841702</v>
      </c>
    </row>
    <row r="87" spans="1:30">
      <c r="A87" s="1">
        <v>33511</v>
      </c>
      <c r="B87">
        <v>0.17</v>
      </c>
      <c r="C87">
        <v>3.27</v>
      </c>
      <c r="D87">
        <v>0.24</v>
      </c>
      <c r="E87">
        <v>1.26</v>
      </c>
      <c r="F87">
        <v>1.03</v>
      </c>
      <c r="G87">
        <v>2.63</v>
      </c>
      <c r="H87">
        <v>0.23</v>
      </c>
      <c r="I87">
        <v>-0.02</v>
      </c>
      <c r="J87" t="s">
        <v>361</v>
      </c>
      <c r="K87" t="s">
        <v>361</v>
      </c>
      <c r="L87">
        <v>2.54</v>
      </c>
      <c r="M87" t="s">
        <v>361</v>
      </c>
      <c r="N87" t="s">
        <v>361</v>
      </c>
      <c r="O87" t="s">
        <v>361</v>
      </c>
      <c r="P87" t="s">
        <v>361</v>
      </c>
      <c r="Q87" t="s">
        <v>361</v>
      </c>
      <c r="R87" t="s">
        <v>361</v>
      </c>
      <c r="S87" t="s">
        <v>361</v>
      </c>
      <c r="T87" t="s">
        <v>361</v>
      </c>
      <c r="U87" t="s">
        <v>361</v>
      </c>
      <c r="V87">
        <v>7.34778300999018</v>
      </c>
      <c r="W87">
        <f t="shared" si="2"/>
        <v>5.4799999999999995</v>
      </c>
      <c r="X87">
        <f t="shared" si="3"/>
        <v>6.3999999999999995</v>
      </c>
      <c r="Y87">
        <v>2.7110112035892402</v>
      </c>
      <c r="Z87">
        <v>5.3284995012981504</v>
      </c>
      <c r="AC87" s="1">
        <v>29586</v>
      </c>
      <c r="AD87">
        <f t="shared" si="4"/>
        <v>7.34778300999018</v>
      </c>
    </row>
    <row r="88" spans="1:30">
      <c r="A88" s="1">
        <v>33603</v>
      </c>
      <c r="B88">
        <v>0.94</v>
      </c>
      <c r="C88">
        <v>3.15</v>
      </c>
      <c r="D88">
        <v>0.27</v>
      </c>
      <c r="E88">
        <v>1.47</v>
      </c>
      <c r="F88">
        <v>1.07</v>
      </c>
      <c r="G88">
        <v>2.68</v>
      </c>
      <c r="H88">
        <v>1.3</v>
      </c>
      <c r="I88">
        <v>0.4</v>
      </c>
      <c r="J88" t="s">
        <v>361</v>
      </c>
      <c r="K88" t="s">
        <v>361</v>
      </c>
      <c r="L88">
        <v>2.4700000000000002</v>
      </c>
      <c r="M88" t="s">
        <v>361</v>
      </c>
      <c r="N88" t="s">
        <v>361</v>
      </c>
      <c r="O88" t="s">
        <v>361</v>
      </c>
      <c r="P88" t="s">
        <v>361</v>
      </c>
      <c r="Q88" t="s">
        <v>361</v>
      </c>
      <c r="R88" t="s">
        <v>361</v>
      </c>
      <c r="S88" t="s">
        <v>361</v>
      </c>
      <c r="T88" t="s">
        <v>361</v>
      </c>
      <c r="U88" t="s">
        <v>361</v>
      </c>
      <c r="V88">
        <v>7.42749375856563</v>
      </c>
      <c r="W88">
        <f t="shared" si="2"/>
        <v>4.8400000000000007</v>
      </c>
      <c r="X88">
        <f t="shared" si="3"/>
        <v>6.44</v>
      </c>
      <c r="Y88">
        <v>2.75203301514152</v>
      </c>
      <c r="Z88">
        <v>5.27728433869318</v>
      </c>
      <c r="AC88" s="1">
        <v>29676</v>
      </c>
      <c r="AD88">
        <f t="shared" si="4"/>
        <v>7.42749375856563</v>
      </c>
    </row>
    <row r="89" spans="1:30">
      <c r="A89" s="1">
        <v>33694</v>
      </c>
      <c r="B89">
        <v>1.49</v>
      </c>
      <c r="C89">
        <v>2.92</v>
      </c>
      <c r="D89">
        <v>1.4</v>
      </c>
      <c r="E89">
        <v>0.67</v>
      </c>
      <c r="F89">
        <v>1.1000000000000001</v>
      </c>
      <c r="G89">
        <v>2.71</v>
      </c>
      <c r="H89">
        <v>0.83</v>
      </c>
      <c r="I89">
        <v>1.53</v>
      </c>
      <c r="J89" t="s">
        <v>361</v>
      </c>
      <c r="K89" t="s">
        <v>361</v>
      </c>
      <c r="L89">
        <v>2.39</v>
      </c>
      <c r="M89" t="s">
        <v>361</v>
      </c>
      <c r="N89" t="s">
        <v>361</v>
      </c>
      <c r="O89" t="s">
        <v>361</v>
      </c>
      <c r="P89" t="s">
        <v>361</v>
      </c>
      <c r="Q89" t="s">
        <v>361</v>
      </c>
      <c r="R89" t="s">
        <v>361</v>
      </c>
      <c r="S89" t="s">
        <v>361</v>
      </c>
      <c r="T89" t="s">
        <v>361</v>
      </c>
      <c r="U89" t="s">
        <v>361</v>
      </c>
      <c r="V89">
        <v>7.5760417725142899</v>
      </c>
      <c r="W89">
        <f t="shared" si="2"/>
        <v>8.16</v>
      </c>
      <c r="X89">
        <f t="shared" si="3"/>
        <v>6.4399999999999995</v>
      </c>
      <c r="Y89">
        <v>2.9115763932746499</v>
      </c>
      <c r="Z89">
        <v>5.1769754666486199</v>
      </c>
      <c r="AC89" s="1">
        <v>29767</v>
      </c>
      <c r="AD89">
        <f t="shared" si="4"/>
        <v>7.5760417725142899</v>
      </c>
    </row>
    <row r="90" spans="1:30">
      <c r="A90" s="1">
        <v>33785</v>
      </c>
      <c r="B90">
        <v>-0.85</v>
      </c>
      <c r="C90">
        <v>2.67</v>
      </c>
      <c r="D90">
        <v>0.13</v>
      </c>
      <c r="E90">
        <v>1</v>
      </c>
      <c r="F90">
        <v>1.03</v>
      </c>
      <c r="G90">
        <v>2.74</v>
      </c>
      <c r="H90">
        <v>0.04</v>
      </c>
      <c r="I90">
        <v>-2.13</v>
      </c>
      <c r="J90" t="s">
        <v>361</v>
      </c>
      <c r="K90" t="s">
        <v>361</v>
      </c>
      <c r="L90">
        <v>2.42</v>
      </c>
      <c r="M90" t="s">
        <v>361</v>
      </c>
      <c r="N90" t="s">
        <v>361</v>
      </c>
      <c r="O90" t="s">
        <v>361</v>
      </c>
      <c r="P90" t="s">
        <v>361</v>
      </c>
      <c r="Q90" t="s">
        <v>361</v>
      </c>
      <c r="R90" t="s">
        <v>361</v>
      </c>
      <c r="S90" t="s">
        <v>361</v>
      </c>
      <c r="T90" t="s">
        <v>361</v>
      </c>
      <c r="U90" t="s">
        <v>361</v>
      </c>
      <c r="V90">
        <v>8.0779424487676401</v>
      </c>
      <c r="W90">
        <f t="shared" si="2"/>
        <v>6.9600000000000009</v>
      </c>
      <c r="X90">
        <f t="shared" si="3"/>
        <v>6.8400000000000007</v>
      </c>
      <c r="Y90">
        <v>2.5964394583963002</v>
      </c>
      <c r="Z90">
        <v>5.0333021507076801</v>
      </c>
      <c r="AC90" s="1">
        <v>29859</v>
      </c>
      <c r="AD90">
        <f t="shared" si="4"/>
        <v>8.0779424487676401</v>
      </c>
    </row>
    <row r="91" spans="1:30">
      <c r="A91" s="1">
        <v>33877</v>
      </c>
      <c r="B91">
        <v>-0.16</v>
      </c>
      <c r="C91">
        <v>2.5</v>
      </c>
      <c r="D91">
        <v>1.35</v>
      </c>
      <c r="E91">
        <v>0.77</v>
      </c>
      <c r="F91">
        <v>0.95</v>
      </c>
      <c r="G91">
        <v>2.98</v>
      </c>
      <c r="H91">
        <v>-0.17</v>
      </c>
      <c r="I91">
        <v>-1.96</v>
      </c>
      <c r="J91" t="s">
        <v>361</v>
      </c>
      <c r="K91" t="s">
        <v>361</v>
      </c>
      <c r="L91">
        <v>2.5099999999999998</v>
      </c>
      <c r="M91" t="s">
        <v>361</v>
      </c>
      <c r="N91" t="s">
        <v>361</v>
      </c>
      <c r="O91" t="s">
        <v>361</v>
      </c>
      <c r="P91" t="s">
        <v>361</v>
      </c>
      <c r="Q91" t="s">
        <v>361</v>
      </c>
      <c r="R91" t="s">
        <v>361</v>
      </c>
      <c r="S91" t="s">
        <v>361</v>
      </c>
      <c r="T91" t="s">
        <v>361</v>
      </c>
      <c r="U91" t="s">
        <v>361</v>
      </c>
      <c r="V91">
        <v>8.1373990610265796</v>
      </c>
      <c r="W91">
        <f t="shared" si="2"/>
        <v>8.84</v>
      </c>
      <c r="X91">
        <f t="shared" si="3"/>
        <v>8.120000000000001</v>
      </c>
      <c r="Y91">
        <v>2.39354740396475</v>
      </c>
      <c r="Z91">
        <v>5.2013815287499297</v>
      </c>
      <c r="AC91" s="1">
        <v>29951</v>
      </c>
      <c r="AD91">
        <f t="shared" si="4"/>
        <v>8.1373990610265796</v>
      </c>
    </row>
    <row r="92" spans="1:30">
      <c r="A92" s="1">
        <v>33969</v>
      </c>
      <c r="B92">
        <v>-0.08</v>
      </c>
      <c r="C92">
        <v>2.36</v>
      </c>
      <c r="D92">
        <v>-0.56000000000000005</v>
      </c>
      <c r="E92">
        <v>0.98</v>
      </c>
      <c r="F92">
        <v>0.89</v>
      </c>
      <c r="G92">
        <v>2.86</v>
      </c>
      <c r="H92">
        <v>1.06</v>
      </c>
      <c r="I92">
        <v>-1.18</v>
      </c>
      <c r="J92" t="s">
        <v>361</v>
      </c>
      <c r="K92" t="s">
        <v>361</v>
      </c>
      <c r="L92">
        <v>2.5</v>
      </c>
      <c r="M92" t="s">
        <v>361</v>
      </c>
      <c r="N92" t="s">
        <v>361</v>
      </c>
      <c r="O92" t="s">
        <v>361</v>
      </c>
      <c r="P92" t="s">
        <v>361</v>
      </c>
      <c r="Q92" t="s">
        <v>361</v>
      </c>
      <c r="R92" t="s">
        <v>361</v>
      </c>
      <c r="S92" t="s">
        <v>361</v>
      </c>
      <c r="T92" t="s">
        <v>361</v>
      </c>
      <c r="U92" t="s">
        <v>361</v>
      </c>
      <c r="V92">
        <v>9.3047959162022096</v>
      </c>
      <c r="W92">
        <f t="shared" si="2"/>
        <v>7.52</v>
      </c>
      <c r="X92">
        <f t="shared" si="3"/>
        <v>7.879999999999999</v>
      </c>
      <c r="Y92">
        <v>2.3443500920890799</v>
      </c>
      <c r="Z92">
        <v>5.0373083398124496</v>
      </c>
      <c r="AC92" s="1">
        <v>30041</v>
      </c>
      <c r="AD92">
        <f t="shared" si="4"/>
        <v>9.3047959162022096</v>
      </c>
    </row>
    <row r="93" spans="1:30">
      <c r="A93" s="1">
        <v>34059</v>
      </c>
      <c r="B93">
        <v>-0.89</v>
      </c>
      <c r="C93">
        <v>2.2200000000000002</v>
      </c>
      <c r="D93">
        <v>-0.77</v>
      </c>
      <c r="E93">
        <v>1.19</v>
      </c>
      <c r="F93">
        <v>1.19</v>
      </c>
      <c r="G93">
        <v>2.68</v>
      </c>
      <c r="H93">
        <v>-1.66</v>
      </c>
      <c r="I93">
        <v>-3.41</v>
      </c>
      <c r="J93" t="s">
        <v>361</v>
      </c>
      <c r="K93" t="s">
        <v>361</v>
      </c>
      <c r="L93">
        <v>2.35</v>
      </c>
      <c r="M93" t="s">
        <v>361</v>
      </c>
      <c r="N93" t="s">
        <v>361</v>
      </c>
      <c r="O93" t="s">
        <v>361</v>
      </c>
      <c r="P93" t="s">
        <v>361</v>
      </c>
      <c r="Q93" t="s">
        <v>361</v>
      </c>
      <c r="R93" t="s">
        <v>361</v>
      </c>
      <c r="S93" t="s">
        <v>361</v>
      </c>
      <c r="T93" t="s">
        <v>361</v>
      </c>
      <c r="U93" t="s">
        <v>361</v>
      </c>
      <c r="V93">
        <v>8.7279981264308102</v>
      </c>
      <c r="W93">
        <f t="shared" si="2"/>
        <v>5.9600000000000009</v>
      </c>
      <c r="X93">
        <f t="shared" si="3"/>
        <v>5.9600000000000009</v>
      </c>
      <c r="Y93">
        <v>2.3233900351611401</v>
      </c>
      <c r="Z93">
        <v>4.5068685467615097</v>
      </c>
      <c r="AC93" s="1">
        <v>30132</v>
      </c>
      <c r="AD93">
        <f t="shared" si="4"/>
        <v>8.7279981264308102</v>
      </c>
    </row>
    <row r="94" spans="1:30">
      <c r="A94" s="1">
        <v>34150</v>
      </c>
      <c r="B94">
        <v>0</v>
      </c>
      <c r="C94">
        <v>2.15</v>
      </c>
      <c r="D94">
        <v>-0.02</v>
      </c>
      <c r="E94">
        <v>0.96</v>
      </c>
      <c r="F94">
        <v>0.83</v>
      </c>
      <c r="G94">
        <v>2.27</v>
      </c>
      <c r="H94">
        <v>-0.19</v>
      </c>
      <c r="I94">
        <v>-1.78</v>
      </c>
      <c r="J94" t="s">
        <v>361</v>
      </c>
      <c r="K94" t="s">
        <v>361</v>
      </c>
      <c r="L94">
        <v>2.25</v>
      </c>
      <c r="M94" t="s">
        <v>361</v>
      </c>
      <c r="N94" t="s">
        <v>361</v>
      </c>
      <c r="O94" t="s">
        <v>361</v>
      </c>
      <c r="P94" t="s">
        <v>361</v>
      </c>
      <c r="Q94" t="s">
        <v>361</v>
      </c>
      <c r="R94" t="s">
        <v>361</v>
      </c>
      <c r="S94" t="s">
        <v>361</v>
      </c>
      <c r="T94" t="s">
        <v>361</v>
      </c>
      <c r="U94" t="s">
        <v>361</v>
      </c>
      <c r="V94">
        <v>7.7591036998213196</v>
      </c>
      <c r="W94">
        <f t="shared" si="2"/>
        <v>5.24</v>
      </c>
      <c r="X94">
        <f t="shared" si="3"/>
        <v>5.76</v>
      </c>
      <c r="Y94">
        <v>2.29988438798331</v>
      </c>
      <c r="Z94">
        <v>4.2892724912355904</v>
      </c>
      <c r="AC94" s="1">
        <v>30224</v>
      </c>
      <c r="AD94">
        <f t="shared" si="4"/>
        <v>7.7591036998213196</v>
      </c>
    </row>
    <row r="95" spans="1:30">
      <c r="A95" s="1">
        <v>34242</v>
      </c>
      <c r="B95">
        <v>0.28000000000000003</v>
      </c>
      <c r="C95">
        <v>2.11</v>
      </c>
      <c r="D95">
        <v>-0.42</v>
      </c>
      <c r="E95">
        <v>0.64</v>
      </c>
      <c r="F95">
        <v>0.79</v>
      </c>
      <c r="G95">
        <v>2.0299999999999998</v>
      </c>
      <c r="H95">
        <v>0.41</v>
      </c>
      <c r="I95">
        <v>-0.21</v>
      </c>
      <c r="J95" t="s">
        <v>361</v>
      </c>
      <c r="K95" t="s">
        <v>361</v>
      </c>
      <c r="L95">
        <v>1.99</v>
      </c>
      <c r="M95" t="s">
        <v>361</v>
      </c>
      <c r="N95" t="s">
        <v>361</v>
      </c>
      <c r="O95" t="s">
        <v>361</v>
      </c>
      <c r="P95" t="s">
        <v>361</v>
      </c>
      <c r="Q95" t="s">
        <v>361</v>
      </c>
      <c r="R95" t="s">
        <v>361</v>
      </c>
      <c r="S95" t="s">
        <v>361</v>
      </c>
      <c r="T95" t="s">
        <v>361</v>
      </c>
      <c r="U95" t="s">
        <v>361</v>
      </c>
      <c r="V95">
        <v>6.5105442450984699</v>
      </c>
      <c r="W95">
        <f t="shared" si="2"/>
        <v>5.5599999999999987</v>
      </c>
      <c r="X95">
        <f t="shared" si="3"/>
        <v>4.9599999999999991</v>
      </c>
      <c r="Y95">
        <v>2.3544537152167502</v>
      </c>
      <c r="Z95">
        <v>3.9801978180302902</v>
      </c>
      <c r="AC95" s="1">
        <v>30316</v>
      </c>
      <c r="AD95">
        <f t="shared" si="4"/>
        <v>6.5105442450984699</v>
      </c>
    </row>
    <row r="96" spans="1:30">
      <c r="A96" s="1">
        <v>34334</v>
      </c>
      <c r="B96">
        <v>0.03</v>
      </c>
      <c r="C96">
        <v>2.08</v>
      </c>
      <c r="D96">
        <v>-0.38</v>
      </c>
      <c r="E96">
        <v>0.84</v>
      </c>
      <c r="F96">
        <v>0.75</v>
      </c>
      <c r="G96">
        <v>1.85</v>
      </c>
      <c r="H96">
        <v>0.44</v>
      </c>
      <c r="I96">
        <v>-1.73</v>
      </c>
      <c r="J96" t="s">
        <v>361</v>
      </c>
      <c r="K96" t="s">
        <v>361</v>
      </c>
      <c r="L96">
        <v>1.83</v>
      </c>
      <c r="M96" t="s">
        <v>361</v>
      </c>
      <c r="N96" t="s">
        <v>361</v>
      </c>
      <c r="O96" t="s">
        <v>361</v>
      </c>
      <c r="P96" t="s">
        <v>361</v>
      </c>
      <c r="Q96" t="s">
        <v>361</v>
      </c>
      <c r="R96" t="s">
        <v>361</v>
      </c>
      <c r="S96" t="s">
        <v>361</v>
      </c>
      <c r="T96" t="s">
        <v>361</v>
      </c>
      <c r="U96" t="s">
        <v>361</v>
      </c>
      <c r="V96">
        <v>5.6919829590791604</v>
      </c>
      <c r="W96">
        <f t="shared" si="2"/>
        <v>4.0400000000000009</v>
      </c>
      <c r="X96">
        <f t="shared" si="3"/>
        <v>4.4000000000000004</v>
      </c>
      <c r="Y96">
        <v>2.2985007503778498</v>
      </c>
      <c r="Z96">
        <v>3.6913294211302499</v>
      </c>
      <c r="AC96" s="1">
        <v>30406</v>
      </c>
      <c r="AD96">
        <f t="shared" si="4"/>
        <v>5.6919829590791604</v>
      </c>
    </row>
    <row r="97" spans="1:30">
      <c r="A97" s="1">
        <v>34424</v>
      </c>
      <c r="B97">
        <v>0.8</v>
      </c>
      <c r="C97">
        <v>2.0699999999999998</v>
      </c>
      <c r="D97">
        <v>-0.03</v>
      </c>
      <c r="E97">
        <v>0.52</v>
      </c>
      <c r="F97">
        <v>0.6</v>
      </c>
      <c r="G97">
        <v>1.75</v>
      </c>
      <c r="H97">
        <v>0.38</v>
      </c>
      <c r="I97">
        <v>0.99</v>
      </c>
      <c r="J97" t="s">
        <v>361</v>
      </c>
      <c r="K97" t="s">
        <v>361</v>
      </c>
      <c r="L97">
        <v>1.74</v>
      </c>
      <c r="M97" t="s">
        <v>361</v>
      </c>
      <c r="N97" t="s">
        <v>361</v>
      </c>
      <c r="O97" t="s">
        <v>361</v>
      </c>
      <c r="P97" t="s">
        <v>361</v>
      </c>
      <c r="Q97" t="s">
        <v>361</v>
      </c>
      <c r="R97" t="s">
        <v>361</v>
      </c>
      <c r="S97" t="s">
        <v>361</v>
      </c>
      <c r="T97" t="s">
        <v>361</v>
      </c>
      <c r="U97" t="s">
        <v>361</v>
      </c>
      <c r="V97">
        <v>4.96421558299257</v>
      </c>
      <c r="W97">
        <f t="shared" si="2"/>
        <v>4.92</v>
      </c>
      <c r="X97">
        <f t="shared" si="3"/>
        <v>4.5999999999999996</v>
      </c>
      <c r="Y97">
        <v>2.27882706921925</v>
      </c>
      <c r="Z97">
        <v>3.5998463692502898</v>
      </c>
      <c r="AC97" s="1">
        <v>30497</v>
      </c>
      <c r="AD97">
        <f t="shared" si="4"/>
        <v>4.96421558299257</v>
      </c>
    </row>
    <row r="98" spans="1:30">
      <c r="A98" s="1">
        <v>34515</v>
      </c>
      <c r="B98">
        <v>0.56000000000000005</v>
      </c>
      <c r="C98">
        <v>2.0099999999999998</v>
      </c>
      <c r="D98">
        <v>0.16</v>
      </c>
      <c r="E98">
        <v>0.62</v>
      </c>
      <c r="F98">
        <v>0.64</v>
      </c>
      <c r="G98">
        <v>1.61</v>
      </c>
      <c r="H98">
        <v>0.33</v>
      </c>
      <c r="I98">
        <v>1.33</v>
      </c>
      <c r="J98" t="s">
        <v>361</v>
      </c>
      <c r="K98" t="s">
        <v>361</v>
      </c>
      <c r="L98">
        <v>1.97</v>
      </c>
      <c r="M98" t="s">
        <v>361</v>
      </c>
      <c r="N98" t="s">
        <v>361</v>
      </c>
      <c r="O98" t="s">
        <v>361</v>
      </c>
      <c r="P98" t="s">
        <v>361</v>
      </c>
      <c r="Q98" t="s">
        <v>361</v>
      </c>
      <c r="R98" t="s">
        <v>361</v>
      </c>
      <c r="S98" t="s">
        <v>361</v>
      </c>
      <c r="T98" t="s">
        <v>361</v>
      </c>
      <c r="U98" t="s">
        <v>361</v>
      </c>
      <c r="V98">
        <v>4.7924535151536496</v>
      </c>
      <c r="W98">
        <f t="shared" si="2"/>
        <v>3.9600000000000004</v>
      </c>
      <c r="X98">
        <f t="shared" si="3"/>
        <v>3.8800000000000003</v>
      </c>
      <c r="Y98">
        <v>2.3041633802198702</v>
      </c>
      <c r="Z98">
        <v>3.7089558857129399</v>
      </c>
      <c r="AC98" s="1">
        <v>30589</v>
      </c>
      <c r="AD98">
        <f t="shared" si="4"/>
        <v>4.7924535151536496</v>
      </c>
    </row>
    <row r="99" spans="1:30">
      <c r="A99" s="1">
        <v>34607</v>
      </c>
      <c r="B99">
        <v>0.62</v>
      </c>
      <c r="C99">
        <v>1.89</v>
      </c>
      <c r="D99">
        <v>-0.04</v>
      </c>
      <c r="E99">
        <v>0.72</v>
      </c>
      <c r="F99">
        <v>0.62</v>
      </c>
      <c r="G99">
        <v>1.56</v>
      </c>
      <c r="H99">
        <v>0.67</v>
      </c>
      <c r="I99">
        <v>0.7</v>
      </c>
      <c r="J99" t="s">
        <v>361</v>
      </c>
      <c r="K99" t="s">
        <v>361</v>
      </c>
      <c r="L99">
        <v>2.1800000000000002</v>
      </c>
      <c r="M99" t="s">
        <v>361</v>
      </c>
      <c r="N99" t="s">
        <v>361</v>
      </c>
      <c r="O99" t="s">
        <v>361</v>
      </c>
      <c r="P99" t="s">
        <v>361</v>
      </c>
      <c r="Q99" t="s">
        <v>361</v>
      </c>
      <c r="R99" t="s">
        <v>361</v>
      </c>
      <c r="S99" t="s">
        <v>361</v>
      </c>
      <c r="T99" t="s">
        <v>361</v>
      </c>
      <c r="U99" t="s">
        <v>361</v>
      </c>
      <c r="V99">
        <v>4.1901933927208601</v>
      </c>
      <c r="W99">
        <f t="shared" si="2"/>
        <v>3.3600000000000003</v>
      </c>
      <c r="X99">
        <f t="shared" si="3"/>
        <v>3.7600000000000002</v>
      </c>
      <c r="Y99">
        <v>2.3662698736473802</v>
      </c>
      <c r="Z99">
        <v>3.8144730840922101</v>
      </c>
      <c r="AC99" s="1">
        <v>30681</v>
      </c>
      <c r="AD99">
        <f t="shared" si="4"/>
        <v>4.1901933927208601</v>
      </c>
    </row>
    <row r="100" spans="1:30">
      <c r="A100" s="1">
        <v>34699</v>
      </c>
      <c r="B100">
        <v>0.62</v>
      </c>
      <c r="C100">
        <v>1.74</v>
      </c>
      <c r="D100">
        <v>0.17</v>
      </c>
      <c r="E100">
        <v>0.82</v>
      </c>
      <c r="F100">
        <v>0.64</v>
      </c>
      <c r="G100">
        <v>1.57</v>
      </c>
      <c r="H100">
        <v>0.18</v>
      </c>
      <c r="I100">
        <v>1.96</v>
      </c>
      <c r="J100" t="s">
        <v>361</v>
      </c>
      <c r="K100" t="s">
        <v>361</v>
      </c>
      <c r="L100">
        <v>2.29</v>
      </c>
      <c r="M100" t="s">
        <v>361</v>
      </c>
      <c r="N100" t="s">
        <v>361</v>
      </c>
      <c r="O100" t="s">
        <v>361</v>
      </c>
      <c r="P100" t="s">
        <v>361</v>
      </c>
      <c r="Q100" t="s">
        <v>361</v>
      </c>
      <c r="R100" t="s">
        <v>361</v>
      </c>
      <c r="S100" t="s">
        <v>361</v>
      </c>
      <c r="T100" t="s">
        <v>361</v>
      </c>
      <c r="U100" t="s">
        <v>361</v>
      </c>
      <c r="V100">
        <v>3.9227325874900898</v>
      </c>
      <c r="W100">
        <f t="shared" si="2"/>
        <v>3.0000000000000004</v>
      </c>
      <c r="X100">
        <f t="shared" si="3"/>
        <v>3.72</v>
      </c>
      <c r="Y100">
        <v>2.36892042075262</v>
      </c>
      <c r="Z100">
        <v>3.8539888229286601</v>
      </c>
      <c r="AC100" s="1">
        <v>30772</v>
      </c>
      <c r="AD100">
        <f t="shared" si="4"/>
        <v>3.9227325874900898</v>
      </c>
    </row>
    <row r="101" spans="1:30">
      <c r="A101" s="1">
        <v>34789</v>
      </c>
      <c r="B101">
        <v>0.59</v>
      </c>
      <c r="C101">
        <v>1.6</v>
      </c>
      <c r="D101">
        <v>0</v>
      </c>
      <c r="E101">
        <v>0.61</v>
      </c>
      <c r="F101">
        <v>0.67</v>
      </c>
      <c r="G101">
        <v>1.68</v>
      </c>
      <c r="H101">
        <v>0.69</v>
      </c>
      <c r="I101">
        <v>-1.34</v>
      </c>
      <c r="J101" t="s">
        <v>361</v>
      </c>
      <c r="K101" t="s">
        <v>361</v>
      </c>
      <c r="L101">
        <v>2.33</v>
      </c>
      <c r="M101" t="s">
        <v>361</v>
      </c>
      <c r="N101" t="s">
        <v>361</v>
      </c>
      <c r="O101" t="s">
        <v>361</v>
      </c>
      <c r="P101" t="s">
        <v>361</v>
      </c>
      <c r="Q101" t="s">
        <v>361</v>
      </c>
      <c r="R101" t="s">
        <v>361</v>
      </c>
      <c r="S101" t="s">
        <v>361</v>
      </c>
      <c r="T101" t="s">
        <v>361</v>
      </c>
      <c r="U101" t="s">
        <v>361</v>
      </c>
      <c r="V101">
        <v>3.9343030618415198</v>
      </c>
      <c r="W101">
        <f t="shared" si="2"/>
        <v>4.2799999999999994</v>
      </c>
      <c r="X101">
        <f t="shared" si="3"/>
        <v>4.0399999999999991</v>
      </c>
      <c r="Y101">
        <v>2.3289021346166301</v>
      </c>
      <c r="Z101">
        <v>3.7905430644537299</v>
      </c>
      <c r="AC101" s="1">
        <v>30863</v>
      </c>
      <c r="AD101">
        <f t="shared" si="4"/>
        <v>3.9343030618415198</v>
      </c>
    </row>
    <row r="102" spans="1:30">
      <c r="A102" s="1">
        <v>34880</v>
      </c>
      <c r="B102">
        <v>0.74</v>
      </c>
      <c r="C102">
        <v>1.59</v>
      </c>
      <c r="D102">
        <v>0.62</v>
      </c>
      <c r="E102">
        <v>0.41</v>
      </c>
      <c r="F102">
        <v>0.68</v>
      </c>
      <c r="G102">
        <v>1.77</v>
      </c>
      <c r="H102">
        <v>0.87</v>
      </c>
      <c r="I102">
        <v>-0.16</v>
      </c>
      <c r="J102" t="s">
        <v>361</v>
      </c>
      <c r="K102" t="s">
        <v>361</v>
      </c>
      <c r="L102">
        <v>2.23</v>
      </c>
      <c r="M102" t="s">
        <v>361</v>
      </c>
      <c r="N102" t="s">
        <v>361</v>
      </c>
      <c r="O102" t="s">
        <v>361</v>
      </c>
      <c r="P102" t="s">
        <v>361</v>
      </c>
      <c r="Q102" t="s">
        <v>361</v>
      </c>
      <c r="R102" t="s">
        <v>361</v>
      </c>
      <c r="S102" t="s">
        <v>361</v>
      </c>
      <c r="T102" t="s">
        <v>361</v>
      </c>
      <c r="U102" t="s">
        <v>361</v>
      </c>
      <c r="V102">
        <v>4.3961175147994496</v>
      </c>
      <c r="W102">
        <f t="shared" si="2"/>
        <v>5.44</v>
      </c>
      <c r="X102">
        <f t="shared" si="3"/>
        <v>4.3599999999999994</v>
      </c>
      <c r="Y102">
        <v>2.3417452518042898</v>
      </c>
      <c r="Z102">
        <v>3.7289644881871</v>
      </c>
      <c r="AC102" s="1">
        <v>30955</v>
      </c>
      <c r="AD102">
        <f t="shared" si="4"/>
        <v>4.3961175147994496</v>
      </c>
    </row>
    <row r="103" spans="1:30">
      <c r="A103" s="1">
        <v>34972</v>
      </c>
      <c r="B103">
        <v>0</v>
      </c>
      <c r="C103">
        <v>1.42</v>
      </c>
      <c r="D103">
        <v>-0.56000000000000005</v>
      </c>
      <c r="E103">
        <v>1.27</v>
      </c>
      <c r="F103">
        <v>0.69</v>
      </c>
      <c r="G103">
        <v>1.67</v>
      </c>
      <c r="H103">
        <v>0.03</v>
      </c>
      <c r="I103">
        <v>-1.44</v>
      </c>
      <c r="J103" t="s">
        <v>361</v>
      </c>
      <c r="K103" t="s">
        <v>361</v>
      </c>
      <c r="L103">
        <v>2.13</v>
      </c>
      <c r="M103" t="s">
        <v>361</v>
      </c>
      <c r="N103" t="s">
        <v>361</v>
      </c>
      <c r="O103" t="s">
        <v>361</v>
      </c>
      <c r="P103" t="s">
        <v>361</v>
      </c>
      <c r="Q103" t="s">
        <v>361</v>
      </c>
      <c r="R103" t="s">
        <v>361</v>
      </c>
      <c r="S103" t="s">
        <v>361</v>
      </c>
      <c r="T103" t="s">
        <v>361</v>
      </c>
      <c r="U103" t="s">
        <v>361</v>
      </c>
      <c r="V103">
        <v>4.8529698703080797</v>
      </c>
      <c r="W103">
        <f t="shared" si="2"/>
        <v>1.5999999999999996</v>
      </c>
      <c r="X103">
        <f t="shared" si="3"/>
        <v>3.92</v>
      </c>
      <c r="Y103">
        <v>2.2679627840258401</v>
      </c>
      <c r="Z103">
        <v>3.38434180762947</v>
      </c>
      <c r="AC103" s="1">
        <v>31047</v>
      </c>
      <c r="AD103">
        <f t="shared" si="4"/>
        <v>4.8529698703080797</v>
      </c>
    </row>
    <row r="104" spans="1:30">
      <c r="A104" s="1">
        <v>35064</v>
      </c>
      <c r="B104">
        <v>-0.04</v>
      </c>
      <c r="C104">
        <v>1.35</v>
      </c>
      <c r="D104">
        <v>0.23</v>
      </c>
      <c r="E104">
        <v>0.75</v>
      </c>
      <c r="F104">
        <v>0.6</v>
      </c>
      <c r="G104">
        <v>1.63</v>
      </c>
      <c r="H104">
        <v>-0.03</v>
      </c>
      <c r="I104">
        <v>-0.1</v>
      </c>
      <c r="J104" t="s">
        <v>361</v>
      </c>
      <c r="K104" t="s">
        <v>361</v>
      </c>
      <c r="L104">
        <v>2.04</v>
      </c>
      <c r="M104" t="s">
        <v>361</v>
      </c>
      <c r="N104" t="s">
        <v>361</v>
      </c>
      <c r="O104" t="s">
        <v>361</v>
      </c>
      <c r="P104" t="s">
        <v>361</v>
      </c>
      <c r="Q104" t="s">
        <v>361</v>
      </c>
      <c r="R104" t="s">
        <v>361</v>
      </c>
      <c r="S104" t="s">
        <v>361</v>
      </c>
      <c r="T104" t="s">
        <v>361</v>
      </c>
      <c r="U104" t="s">
        <v>361</v>
      </c>
      <c r="V104">
        <v>4.1314306682407702</v>
      </c>
      <c r="W104">
        <f t="shared" si="2"/>
        <v>3.5199999999999996</v>
      </c>
      <c r="X104">
        <f t="shared" si="3"/>
        <v>4.1199999999999992</v>
      </c>
      <c r="Y104">
        <v>2.1674721602245302</v>
      </c>
      <c r="Z104">
        <v>3.28331120051338</v>
      </c>
      <c r="AC104" s="1">
        <v>31137</v>
      </c>
      <c r="AD104">
        <f t="shared" si="4"/>
        <v>4.1314306682407702</v>
      </c>
    </row>
    <row r="105" spans="1:30">
      <c r="A105" s="1">
        <v>35155</v>
      </c>
      <c r="B105">
        <v>0.16</v>
      </c>
      <c r="C105">
        <v>1.18</v>
      </c>
      <c r="D105">
        <v>-0.39</v>
      </c>
      <c r="E105">
        <v>0.74</v>
      </c>
      <c r="F105">
        <v>0.56000000000000005</v>
      </c>
      <c r="G105">
        <v>1.42</v>
      </c>
      <c r="H105">
        <v>0.88</v>
      </c>
      <c r="I105">
        <v>-1.02</v>
      </c>
      <c r="J105" t="s">
        <v>361</v>
      </c>
      <c r="K105" t="s">
        <v>361</v>
      </c>
      <c r="L105">
        <v>1.91</v>
      </c>
      <c r="M105" t="s">
        <v>361</v>
      </c>
      <c r="N105" t="s">
        <v>361</v>
      </c>
      <c r="O105" t="s">
        <v>361</v>
      </c>
      <c r="P105" t="s">
        <v>361</v>
      </c>
      <c r="Q105" t="s">
        <v>361</v>
      </c>
      <c r="R105" t="s">
        <v>361</v>
      </c>
      <c r="S105" t="s">
        <v>361</v>
      </c>
      <c r="T105" t="s">
        <v>361</v>
      </c>
      <c r="U105" t="s">
        <v>361</v>
      </c>
      <c r="V105">
        <v>4.21579692927964</v>
      </c>
      <c r="W105">
        <f t="shared" si="2"/>
        <v>2.7199999999999998</v>
      </c>
      <c r="X105">
        <f t="shared" si="3"/>
        <v>3.4399999999999995</v>
      </c>
      <c r="Y105">
        <v>2.14033634312973</v>
      </c>
      <c r="Z105">
        <v>2.99316778631606</v>
      </c>
      <c r="AC105" s="1">
        <v>31228</v>
      </c>
      <c r="AD105">
        <f t="shared" si="4"/>
        <v>4.21579692927964</v>
      </c>
    </row>
    <row r="106" spans="1:30">
      <c r="A106" s="1">
        <v>35246</v>
      </c>
      <c r="B106">
        <v>0.41</v>
      </c>
      <c r="C106">
        <v>0.93</v>
      </c>
      <c r="D106">
        <v>-0.01</v>
      </c>
      <c r="E106">
        <v>0.4</v>
      </c>
      <c r="F106">
        <v>0.44</v>
      </c>
      <c r="G106">
        <v>1.3</v>
      </c>
      <c r="H106">
        <v>0.26</v>
      </c>
      <c r="I106">
        <v>2.52</v>
      </c>
      <c r="J106" t="s">
        <v>361</v>
      </c>
      <c r="K106" t="s">
        <v>361</v>
      </c>
      <c r="L106">
        <v>1.88</v>
      </c>
      <c r="M106" t="s">
        <v>361</v>
      </c>
      <c r="N106" t="s">
        <v>361</v>
      </c>
      <c r="O106" t="s">
        <v>361</v>
      </c>
      <c r="P106" t="s">
        <v>361</v>
      </c>
      <c r="Q106" t="s">
        <v>361</v>
      </c>
      <c r="R106" t="s">
        <v>361</v>
      </c>
      <c r="S106" t="s">
        <v>361</v>
      </c>
      <c r="T106" t="s">
        <v>361</v>
      </c>
      <c r="U106" t="s">
        <v>361</v>
      </c>
      <c r="V106">
        <v>3.4369800455442201</v>
      </c>
      <c r="W106">
        <f t="shared" si="2"/>
        <v>3.6</v>
      </c>
      <c r="X106">
        <f t="shared" si="3"/>
        <v>3.4400000000000004</v>
      </c>
      <c r="Y106">
        <v>2.2267840522772002</v>
      </c>
      <c r="Z106">
        <v>2.9341481033103598</v>
      </c>
      <c r="AC106" s="1">
        <v>31320</v>
      </c>
      <c r="AD106">
        <f t="shared" si="4"/>
        <v>3.4369800455442201</v>
      </c>
    </row>
    <row r="107" spans="1:30">
      <c r="A107" s="1">
        <v>35338</v>
      </c>
      <c r="B107">
        <v>0.26</v>
      </c>
      <c r="C107">
        <v>1.18</v>
      </c>
      <c r="D107">
        <v>0.32</v>
      </c>
      <c r="E107">
        <v>0.43</v>
      </c>
      <c r="F107">
        <v>0.35</v>
      </c>
      <c r="G107">
        <v>1.25</v>
      </c>
      <c r="H107">
        <v>0.39</v>
      </c>
      <c r="I107">
        <v>0.3</v>
      </c>
      <c r="J107" t="s">
        <v>361</v>
      </c>
      <c r="K107" t="s">
        <v>361</v>
      </c>
      <c r="L107">
        <v>1.82</v>
      </c>
      <c r="M107" t="s">
        <v>361</v>
      </c>
      <c r="N107" t="s">
        <v>361</v>
      </c>
      <c r="O107" t="s">
        <v>361</v>
      </c>
      <c r="P107" t="s">
        <v>361</v>
      </c>
      <c r="Q107" t="s">
        <v>361</v>
      </c>
      <c r="R107" t="s">
        <v>361</v>
      </c>
      <c r="S107" t="s">
        <v>361</v>
      </c>
      <c r="T107" t="s">
        <v>361</v>
      </c>
      <c r="U107" t="s">
        <v>361</v>
      </c>
      <c r="V107">
        <v>3.2045369798493502</v>
      </c>
      <c r="W107">
        <f t="shared" si="2"/>
        <v>3.2800000000000002</v>
      </c>
      <c r="X107">
        <f t="shared" si="3"/>
        <v>3.6</v>
      </c>
      <c r="Y107">
        <v>1.9956816073560999</v>
      </c>
      <c r="Z107">
        <v>2.8168279003958698</v>
      </c>
      <c r="AC107" s="1">
        <v>31412</v>
      </c>
      <c r="AD107">
        <f t="shared" si="4"/>
        <v>3.2045369798493502</v>
      </c>
    </row>
    <row r="108" spans="1:30">
      <c r="A108" s="1">
        <v>35430</v>
      </c>
      <c r="B108">
        <v>0.43</v>
      </c>
      <c r="C108">
        <v>1.24</v>
      </c>
      <c r="D108">
        <v>0.75</v>
      </c>
      <c r="E108">
        <v>-0.19</v>
      </c>
      <c r="F108">
        <v>0.36</v>
      </c>
      <c r="G108">
        <v>1.1599999999999999</v>
      </c>
      <c r="H108">
        <v>0.09</v>
      </c>
      <c r="I108">
        <v>-0.94</v>
      </c>
      <c r="J108" t="s">
        <v>361</v>
      </c>
      <c r="K108" t="s">
        <v>361</v>
      </c>
      <c r="L108">
        <v>1.62</v>
      </c>
      <c r="M108" t="s">
        <v>361</v>
      </c>
      <c r="N108" t="s">
        <v>361</v>
      </c>
      <c r="O108" t="s">
        <v>361</v>
      </c>
      <c r="P108" t="s">
        <v>361</v>
      </c>
      <c r="Q108" t="s">
        <v>361</v>
      </c>
      <c r="R108" t="s">
        <v>361</v>
      </c>
      <c r="S108" t="s">
        <v>361</v>
      </c>
      <c r="T108" t="s">
        <v>361</v>
      </c>
      <c r="U108" t="s">
        <v>361</v>
      </c>
      <c r="V108">
        <v>3.1517156838544298</v>
      </c>
      <c r="W108">
        <f t="shared" si="2"/>
        <v>5.3999999999999995</v>
      </c>
      <c r="X108">
        <f t="shared" si="3"/>
        <v>3.1999999999999997</v>
      </c>
      <c r="Y108">
        <v>1.99327276960541</v>
      </c>
      <c r="Z108">
        <v>2.543446201559</v>
      </c>
      <c r="AC108" s="1">
        <v>31502</v>
      </c>
      <c r="AD108">
        <f t="shared" si="4"/>
        <v>3.1517156838544298</v>
      </c>
    </row>
    <row r="109" spans="1:30">
      <c r="A109" s="1">
        <v>35520</v>
      </c>
      <c r="B109">
        <v>0.08</v>
      </c>
      <c r="C109">
        <v>0.89</v>
      </c>
      <c r="D109">
        <v>1.04</v>
      </c>
      <c r="E109">
        <v>-0.44</v>
      </c>
      <c r="F109">
        <v>0.36</v>
      </c>
      <c r="G109">
        <v>1.1200000000000001</v>
      </c>
      <c r="H109">
        <v>0.38</v>
      </c>
      <c r="I109">
        <v>-1.36</v>
      </c>
      <c r="J109" t="s">
        <v>361</v>
      </c>
      <c r="K109" t="s">
        <v>361</v>
      </c>
      <c r="L109">
        <v>1.55</v>
      </c>
      <c r="M109" t="s">
        <v>361</v>
      </c>
      <c r="N109" t="s">
        <v>361</v>
      </c>
      <c r="O109" t="s">
        <v>361</v>
      </c>
      <c r="P109" t="s">
        <v>361</v>
      </c>
      <c r="Q109" t="s">
        <v>361</v>
      </c>
      <c r="R109" t="s">
        <v>361</v>
      </c>
      <c r="S109" t="s">
        <v>361</v>
      </c>
      <c r="T109" t="s">
        <v>361</v>
      </c>
      <c r="U109" t="s">
        <v>361</v>
      </c>
      <c r="V109">
        <v>3.1427870426201401</v>
      </c>
      <c r="W109">
        <f t="shared" si="2"/>
        <v>6.24</v>
      </c>
      <c r="X109">
        <f t="shared" si="3"/>
        <v>3.0400000000000005</v>
      </c>
      <c r="Y109">
        <v>1.97439233313778</v>
      </c>
      <c r="Z109">
        <v>2.4446455852435802</v>
      </c>
      <c r="AC109" s="1">
        <v>31593</v>
      </c>
      <c r="AD109">
        <f t="shared" si="4"/>
        <v>3.1427870426201401</v>
      </c>
    </row>
    <row r="110" spans="1:30">
      <c r="A110" s="1">
        <v>35611</v>
      </c>
      <c r="B110">
        <v>0.88</v>
      </c>
      <c r="C110">
        <v>0.98</v>
      </c>
      <c r="D110">
        <v>0.65</v>
      </c>
      <c r="E110">
        <v>-0.25</v>
      </c>
      <c r="F110">
        <v>0.24</v>
      </c>
      <c r="G110">
        <v>1.08</v>
      </c>
      <c r="H110">
        <v>0.25</v>
      </c>
      <c r="I110">
        <v>3.44</v>
      </c>
      <c r="J110" t="s">
        <v>361</v>
      </c>
      <c r="K110" t="s">
        <v>361</v>
      </c>
      <c r="L110">
        <v>1.56</v>
      </c>
      <c r="M110" t="s">
        <v>361</v>
      </c>
      <c r="N110" t="s">
        <v>361</v>
      </c>
      <c r="O110" t="s">
        <v>361</v>
      </c>
      <c r="P110" t="s">
        <v>361</v>
      </c>
      <c r="Q110" t="s">
        <v>361</v>
      </c>
      <c r="R110" t="s">
        <v>361</v>
      </c>
      <c r="S110" t="s">
        <v>361</v>
      </c>
      <c r="T110" t="s">
        <v>361</v>
      </c>
      <c r="U110" t="s">
        <v>361</v>
      </c>
      <c r="V110">
        <v>3.1888462481028599</v>
      </c>
      <c r="W110">
        <f t="shared" si="2"/>
        <v>5.32</v>
      </c>
      <c r="X110">
        <f t="shared" si="3"/>
        <v>3.3600000000000003</v>
      </c>
      <c r="Y110">
        <v>2.04916827164136</v>
      </c>
      <c r="Z110">
        <v>2.4766710634528701</v>
      </c>
      <c r="AC110" s="1">
        <v>31685</v>
      </c>
      <c r="AD110">
        <f t="shared" si="4"/>
        <v>3.1888462481028599</v>
      </c>
    </row>
    <row r="111" spans="1:30">
      <c r="A111" s="1">
        <v>35703</v>
      </c>
      <c r="B111">
        <v>0.56999999999999995</v>
      </c>
      <c r="C111">
        <v>1.1299999999999999</v>
      </c>
      <c r="D111">
        <v>0.25</v>
      </c>
      <c r="E111">
        <v>0.18</v>
      </c>
      <c r="F111">
        <v>0.32</v>
      </c>
      <c r="G111">
        <v>1.07</v>
      </c>
      <c r="H111">
        <v>0.52</v>
      </c>
      <c r="I111">
        <v>-0.82</v>
      </c>
      <c r="J111" t="s">
        <v>361</v>
      </c>
      <c r="K111" t="s">
        <v>361</v>
      </c>
      <c r="L111">
        <v>1.45</v>
      </c>
      <c r="M111" t="s">
        <v>361</v>
      </c>
      <c r="N111" t="s">
        <v>361</v>
      </c>
      <c r="O111" t="s">
        <v>361</v>
      </c>
      <c r="P111" t="s">
        <v>361</v>
      </c>
      <c r="Q111" t="s">
        <v>361</v>
      </c>
      <c r="R111" t="s">
        <v>361</v>
      </c>
      <c r="S111" t="s">
        <v>361</v>
      </c>
      <c r="T111" t="s">
        <v>361</v>
      </c>
      <c r="U111" t="s">
        <v>361</v>
      </c>
      <c r="V111">
        <v>3.0540100380600501</v>
      </c>
      <c r="W111">
        <f t="shared" si="2"/>
        <v>3.5600000000000005</v>
      </c>
      <c r="X111">
        <f t="shared" si="3"/>
        <v>3</v>
      </c>
      <c r="Y111">
        <v>2.1439408187255999</v>
      </c>
      <c r="Z111">
        <v>2.1654904719317098</v>
      </c>
      <c r="AC111" s="1">
        <v>31777</v>
      </c>
      <c r="AD111">
        <f t="shared" si="4"/>
        <v>3.0540100380600501</v>
      </c>
    </row>
    <row r="112" spans="1:30">
      <c r="A112" s="1">
        <v>35795</v>
      </c>
      <c r="B112">
        <v>0.83</v>
      </c>
      <c r="C112">
        <v>1.17</v>
      </c>
      <c r="D112">
        <v>-0.12</v>
      </c>
      <c r="E112">
        <v>0.55000000000000004</v>
      </c>
      <c r="F112">
        <v>0.32</v>
      </c>
      <c r="G112">
        <v>1.1000000000000001</v>
      </c>
      <c r="H112">
        <v>0.82</v>
      </c>
      <c r="I112">
        <v>1.37</v>
      </c>
      <c r="J112">
        <v>1.57</v>
      </c>
      <c r="K112" t="s">
        <v>361</v>
      </c>
      <c r="L112">
        <v>1.4</v>
      </c>
      <c r="M112" t="s">
        <v>361</v>
      </c>
      <c r="N112" t="s">
        <v>361</v>
      </c>
      <c r="O112" t="s">
        <v>361</v>
      </c>
      <c r="P112" t="s">
        <v>361</v>
      </c>
      <c r="Q112" t="s">
        <v>361</v>
      </c>
      <c r="R112" t="s">
        <v>361</v>
      </c>
      <c r="S112" t="s">
        <v>361</v>
      </c>
      <c r="T112" t="s">
        <v>361</v>
      </c>
      <c r="U112" t="s">
        <v>361</v>
      </c>
      <c r="V112">
        <v>2.74826250378878</v>
      </c>
      <c r="W112">
        <f t="shared" si="2"/>
        <v>2.2000000000000002</v>
      </c>
      <c r="X112">
        <f t="shared" si="3"/>
        <v>3.12</v>
      </c>
      <c r="Y112">
        <v>2.2262569124743701</v>
      </c>
      <c r="Z112">
        <v>2.0916898027769699</v>
      </c>
      <c r="AC112" s="1">
        <v>31867</v>
      </c>
      <c r="AD112">
        <f t="shared" si="4"/>
        <v>2.74826250378878</v>
      </c>
    </row>
    <row r="113" spans="1:30">
      <c r="A113" s="1">
        <v>35885</v>
      </c>
      <c r="B113">
        <v>0.3</v>
      </c>
      <c r="C113">
        <v>1.08</v>
      </c>
      <c r="D113">
        <v>0.26</v>
      </c>
      <c r="E113">
        <v>-0.26</v>
      </c>
      <c r="F113">
        <v>0.34</v>
      </c>
      <c r="G113">
        <v>1.05</v>
      </c>
      <c r="H113">
        <v>-0.02</v>
      </c>
      <c r="I113">
        <v>1.7</v>
      </c>
      <c r="J113">
        <v>1.45</v>
      </c>
      <c r="K113" t="s">
        <v>361</v>
      </c>
      <c r="L113">
        <v>1.28</v>
      </c>
      <c r="M113" t="s">
        <v>361</v>
      </c>
      <c r="N113" t="s">
        <v>361</v>
      </c>
      <c r="O113" t="s">
        <v>361</v>
      </c>
      <c r="P113" t="s">
        <v>361</v>
      </c>
      <c r="Q113" t="s">
        <v>361</v>
      </c>
      <c r="R113" t="s">
        <v>361</v>
      </c>
      <c r="S113" t="s">
        <v>361</v>
      </c>
      <c r="T113" t="s">
        <v>361</v>
      </c>
      <c r="U113" t="s">
        <v>361</v>
      </c>
      <c r="V113">
        <v>2.6709204263635402</v>
      </c>
      <c r="W113">
        <f t="shared" si="2"/>
        <v>5.24</v>
      </c>
      <c r="X113">
        <f t="shared" si="3"/>
        <v>2.84</v>
      </c>
      <c r="Y113">
        <v>2.1257695393068099</v>
      </c>
      <c r="Z113">
        <v>1.83972287963952</v>
      </c>
      <c r="AC113" s="1">
        <v>31958</v>
      </c>
      <c r="AD113">
        <f t="shared" si="4"/>
        <v>2.6709204263635402</v>
      </c>
    </row>
    <row r="114" spans="1:30">
      <c r="A114" s="1">
        <v>35976</v>
      </c>
      <c r="B114">
        <v>0</v>
      </c>
      <c r="C114">
        <v>1.38</v>
      </c>
      <c r="D114">
        <v>0.02</v>
      </c>
      <c r="E114">
        <v>0.54</v>
      </c>
      <c r="F114">
        <v>0.44</v>
      </c>
      <c r="G114">
        <v>1.02</v>
      </c>
      <c r="H114">
        <v>-0.03</v>
      </c>
      <c r="I114">
        <v>-0.49</v>
      </c>
      <c r="J114">
        <v>1.36</v>
      </c>
      <c r="K114" t="s">
        <v>361</v>
      </c>
      <c r="L114">
        <v>1.25</v>
      </c>
      <c r="M114">
        <v>-3.0577898029999999</v>
      </c>
      <c r="N114" t="s">
        <v>361</v>
      </c>
      <c r="O114" t="s">
        <v>361</v>
      </c>
      <c r="P114" t="s">
        <v>361</v>
      </c>
      <c r="Q114" t="s">
        <v>361</v>
      </c>
      <c r="R114" t="s">
        <v>361</v>
      </c>
      <c r="S114" t="s">
        <v>361</v>
      </c>
      <c r="T114" t="s">
        <v>361</v>
      </c>
      <c r="U114" t="s">
        <v>361</v>
      </c>
      <c r="V114">
        <v>2.7025695991371999</v>
      </c>
      <c r="W114">
        <f t="shared" si="2"/>
        <v>1.92</v>
      </c>
      <c r="X114">
        <f t="shared" si="3"/>
        <v>2.3200000000000003</v>
      </c>
      <c r="Y114">
        <v>2.2107502204064202</v>
      </c>
      <c r="Z114">
        <v>1.6725378373344399</v>
      </c>
      <c r="AC114" s="1">
        <v>32050</v>
      </c>
      <c r="AD114">
        <f t="shared" si="4"/>
        <v>2.7025695991371999</v>
      </c>
    </row>
    <row r="115" spans="1:30">
      <c r="A115" s="1">
        <v>36068</v>
      </c>
      <c r="B115">
        <v>0.13</v>
      </c>
      <c r="C115">
        <v>1.64</v>
      </c>
      <c r="D115">
        <v>-0.02</v>
      </c>
      <c r="E115">
        <v>0.47</v>
      </c>
      <c r="F115">
        <v>0.33</v>
      </c>
      <c r="G115">
        <v>0.99</v>
      </c>
      <c r="H115">
        <v>0.6</v>
      </c>
      <c r="I115">
        <v>1.26</v>
      </c>
      <c r="J115">
        <v>1.78</v>
      </c>
      <c r="K115" t="s">
        <v>361</v>
      </c>
      <c r="L115">
        <v>1.1399999999999999</v>
      </c>
      <c r="M115">
        <v>-1.3258551249999999</v>
      </c>
      <c r="N115" t="s">
        <v>361</v>
      </c>
      <c r="O115" t="s">
        <v>361</v>
      </c>
      <c r="P115" t="s">
        <v>361</v>
      </c>
      <c r="Q115" t="s">
        <v>361</v>
      </c>
      <c r="R115" t="s">
        <v>361</v>
      </c>
      <c r="S115" t="s">
        <v>361</v>
      </c>
      <c r="T115" t="s">
        <v>361</v>
      </c>
      <c r="U115" t="s">
        <v>361</v>
      </c>
      <c r="V115">
        <v>2.2314226925256899</v>
      </c>
      <c r="W115">
        <f t="shared" si="2"/>
        <v>2.08</v>
      </c>
      <c r="X115">
        <f t="shared" si="3"/>
        <v>2.6399999999999997</v>
      </c>
      <c r="Y115">
        <v>2.1336152305879401</v>
      </c>
      <c r="Z115">
        <v>1.68305842332818</v>
      </c>
      <c r="AC115" s="1">
        <v>32142</v>
      </c>
      <c r="AD115">
        <f t="shared" si="4"/>
        <v>2.2314226925256899</v>
      </c>
    </row>
    <row r="116" spans="1:30">
      <c r="A116" s="1">
        <v>36160</v>
      </c>
      <c r="B116">
        <v>0.04</v>
      </c>
      <c r="C116">
        <v>1.3</v>
      </c>
      <c r="D116">
        <v>-0.45</v>
      </c>
      <c r="E116">
        <v>1.02</v>
      </c>
      <c r="F116">
        <v>0.27</v>
      </c>
      <c r="G116">
        <v>0.92</v>
      </c>
      <c r="H116">
        <v>0.3</v>
      </c>
      <c r="I116">
        <v>0.36</v>
      </c>
      <c r="J116">
        <v>2.13</v>
      </c>
      <c r="K116" t="s">
        <v>361</v>
      </c>
      <c r="L116">
        <v>1.04</v>
      </c>
      <c r="M116">
        <v>2.482931502</v>
      </c>
      <c r="N116" t="s">
        <v>361</v>
      </c>
      <c r="O116" t="s">
        <v>361</v>
      </c>
      <c r="P116" t="s">
        <v>361</v>
      </c>
      <c r="Q116" t="s">
        <v>361</v>
      </c>
      <c r="R116" t="s">
        <v>361</v>
      </c>
      <c r="S116" t="s">
        <v>361</v>
      </c>
      <c r="T116" t="s">
        <v>361</v>
      </c>
      <c r="U116" t="s">
        <v>361</v>
      </c>
      <c r="V116">
        <v>2.10178071509154</v>
      </c>
      <c r="W116">
        <f t="shared" si="2"/>
        <v>-0.39999999999999991</v>
      </c>
      <c r="X116">
        <f t="shared" si="3"/>
        <v>2.6</v>
      </c>
      <c r="Y116">
        <v>1.94933987848054</v>
      </c>
      <c r="Z116">
        <v>1.4724571991209401</v>
      </c>
      <c r="AC116" s="1">
        <v>32233</v>
      </c>
      <c r="AD116">
        <f t="shared" si="4"/>
        <v>2.10178071509154</v>
      </c>
    </row>
    <row r="117" spans="1:30">
      <c r="A117" s="1">
        <v>36250</v>
      </c>
      <c r="B117">
        <v>0.84</v>
      </c>
      <c r="C117">
        <v>1.23</v>
      </c>
      <c r="D117">
        <v>-0.06</v>
      </c>
      <c r="E117">
        <v>0.23</v>
      </c>
      <c r="F117">
        <v>0.17</v>
      </c>
      <c r="G117">
        <v>0.78</v>
      </c>
      <c r="H117">
        <v>0.48</v>
      </c>
      <c r="I117">
        <v>1.37</v>
      </c>
      <c r="J117">
        <v>1.86</v>
      </c>
      <c r="K117">
        <v>0.48</v>
      </c>
      <c r="L117">
        <v>1</v>
      </c>
      <c r="M117">
        <v>4.1108515109999999</v>
      </c>
      <c r="N117" t="s">
        <v>361</v>
      </c>
      <c r="O117" t="s">
        <v>361</v>
      </c>
      <c r="P117" t="s">
        <v>361</v>
      </c>
      <c r="Q117" t="s">
        <v>361</v>
      </c>
      <c r="R117" t="s">
        <v>361</v>
      </c>
      <c r="S117" t="s">
        <v>361</v>
      </c>
      <c r="T117" t="s">
        <v>361</v>
      </c>
      <c r="U117" t="s">
        <v>361</v>
      </c>
      <c r="V117">
        <v>1.6371136777688</v>
      </c>
      <c r="W117">
        <f t="shared" si="2"/>
        <v>2.2000000000000002</v>
      </c>
      <c r="X117">
        <f t="shared" si="3"/>
        <v>2.44</v>
      </c>
      <c r="Y117">
        <v>2.0351751410211998</v>
      </c>
      <c r="Z117">
        <v>1.2728381436021801</v>
      </c>
      <c r="AC117" s="1">
        <v>32324</v>
      </c>
      <c r="AD117">
        <f t="shared" si="4"/>
        <v>1.6371136777688</v>
      </c>
    </row>
    <row r="118" spans="1:30">
      <c r="A118" s="1">
        <v>36341</v>
      </c>
      <c r="B118">
        <v>0.19</v>
      </c>
      <c r="C118">
        <v>2.0099999999999998</v>
      </c>
      <c r="D118">
        <v>0.74</v>
      </c>
      <c r="E118">
        <v>0.21</v>
      </c>
      <c r="F118">
        <v>0.27</v>
      </c>
      <c r="G118">
        <v>0.66</v>
      </c>
      <c r="H118">
        <v>0.7</v>
      </c>
      <c r="I118">
        <v>1.47</v>
      </c>
      <c r="J118">
        <v>1.7</v>
      </c>
      <c r="K118" t="s">
        <v>361</v>
      </c>
      <c r="L118">
        <v>1.06</v>
      </c>
      <c r="M118">
        <v>-2.074513026</v>
      </c>
      <c r="N118" t="s">
        <v>361</v>
      </c>
      <c r="O118" t="s">
        <v>361</v>
      </c>
      <c r="P118" t="s">
        <v>361</v>
      </c>
      <c r="Q118" t="s">
        <v>361</v>
      </c>
      <c r="R118" t="s">
        <v>361</v>
      </c>
      <c r="S118" t="s">
        <v>361</v>
      </c>
      <c r="T118" t="s">
        <v>361</v>
      </c>
      <c r="U118" t="s">
        <v>361</v>
      </c>
      <c r="V118">
        <v>1.3894528195575899</v>
      </c>
      <c r="W118">
        <f t="shared" si="2"/>
        <v>1.8000000000000003</v>
      </c>
      <c r="X118">
        <f t="shared" si="3"/>
        <v>1.56</v>
      </c>
      <c r="Y118">
        <v>1.9411904434513101</v>
      </c>
      <c r="Z118">
        <v>1.2421783752564699</v>
      </c>
      <c r="AC118" s="1">
        <v>32416</v>
      </c>
      <c r="AD118">
        <f t="shared" si="4"/>
        <v>1.3894528195575899</v>
      </c>
    </row>
    <row r="119" spans="1:30">
      <c r="A119" s="1">
        <v>36433</v>
      </c>
      <c r="B119">
        <v>0.93</v>
      </c>
      <c r="C119">
        <v>1.56</v>
      </c>
      <c r="D119">
        <v>0.42</v>
      </c>
      <c r="E119">
        <v>0.09</v>
      </c>
      <c r="F119">
        <v>0.26</v>
      </c>
      <c r="G119">
        <v>0.65</v>
      </c>
      <c r="H119">
        <v>0.95</v>
      </c>
      <c r="I119">
        <v>1.54</v>
      </c>
      <c r="J119">
        <v>1.56</v>
      </c>
      <c r="K119" t="s">
        <v>361</v>
      </c>
      <c r="L119">
        <v>1.26</v>
      </c>
      <c r="M119">
        <v>4.0050908920000001</v>
      </c>
      <c r="N119" t="s">
        <v>361</v>
      </c>
      <c r="O119" t="s">
        <v>361</v>
      </c>
      <c r="P119" t="s">
        <v>361</v>
      </c>
      <c r="Q119" t="s">
        <v>361</v>
      </c>
      <c r="R119" t="s">
        <v>361</v>
      </c>
      <c r="S119" t="s">
        <v>361</v>
      </c>
      <c r="T119" t="s">
        <v>361</v>
      </c>
      <c r="U119" t="s">
        <v>361</v>
      </c>
      <c r="V119">
        <v>0.99789865447854997</v>
      </c>
      <c r="W119">
        <f t="shared" si="2"/>
        <v>2.2400000000000002</v>
      </c>
      <c r="X119">
        <f t="shared" si="3"/>
        <v>1.56</v>
      </c>
      <c r="Y119">
        <v>2.0698398281558998</v>
      </c>
      <c r="Z119">
        <v>1.2539379447774199</v>
      </c>
      <c r="AC119" s="1">
        <v>32508</v>
      </c>
      <c r="AD119">
        <f t="shared" si="4"/>
        <v>0.99789865447854997</v>
      </c>
    </row>
    <row r="120" spans="1:30">
      <c r="A120" s="1">
        <v>36525</v>
      </c>
      <c r="B120">
        <v>0.77</v>
      </c>
      <c r="C120">
        <v>1.88</v>
      </c>
      <c r="D120">
        <v>0.51</v>
      </c>
      <c r="E120">
        <v>0.31</v>
      </c>
      <c r="F120">
        <v>0.3</v>
      </c>
      <c r="G120">
        <v>0.78</v>
      </c>
      <c r="H120">
        <v>0.62</v>
      </c>
      <c r="I120">
        <v>0.53</v>
      </c>
      <c r="J120">
        <v>1.46</v>
      </c>
      <c r="K120" t="s">
        <v>361</v>
      </c>
      <c r="L120">
        <v>1.33</v>
      </c>
      <c r="M120">
        <v>0.50876452599999999</v>
      </c>
      <c r="N120" t="s">
        <v>361</v>
      </c>
      <c r="O120" t="s">
        <v>361</v>
      </c>
      <c r="P120" t="s">
        <v>361</v>
      </c>
      <c r="Q120" t="s">
        <v>361</v>
      </c>
      <c r="R120" t="s">
        <v>361</v>
      </c>
      <c r="S120" t="s">
        <v>361</v>
      </c>
      <c r="T120" t="s">
        <v>361</v>
      </c>
      <c r="U120" t="s">
        <v>361</v>
      </c>
      <c r="V120">
        <v>1.0390893179105001</v>
      </c>
      <c r="W120">
        <f t="shared" si="2"/>
        <v>1.8800000000000001</v>
      </c>
      <c r="X120">
        <f t="shared" si="3"/>
        <v>1.9200000000000002</v>
      </c>
      <c r="Y120">
        <v>2.1598827123224198</v>
      </c>
      <c r="Z120">
        <v>1.2036687701623801</v>
      </c>
      <c r="AC120" s="1">
        <v>32598</v>
      </c>
      <c r="AD120">
        <f t="shared" si="4"/>
        <v>1.0390893179105001</v>
      </c>
    </row>
    <row r="121" spans="1:30">
      <c r="A121" s="1">
        <v>36616</v>
      </c>
      <c r="B121">
        <v>0.82</v>
      </c>
      <c r="C121">
        <v>2.04</v>
      </c>
      <c r="D121">
        <v>0.25</v>
      </c>
      <c r="E121">
        <v>0.46</v>
      </c>
      <c r="F121">
        <v>0.19</v>
      </c>
      <c r="G121">
        <v>0.84</v>
      </c>
      <c r="H121">
        <v>0.76</v>
      </c>
      <c r="I121">
        <v>2.5499999999999998</v>
      </c>
      <c r="J121">
        <v>1.34</v>
      </c>
      <c r="K121">
        <v>0.45</v>
      </c>
      <c r="L121">
        <v>1.4</v>
      </c>
      <c r="M121">
        <v>2.3880325259999999</v>
      </c>
      <c r="N121" t="s">
        <v>361</v>
      </c>
      <c r="O121">
        <v>0.09</v>
      </c>
      <c r="P121" t="s">
        <v>361</v>
      </c>
      <c r="Q121" t="s">
        <v>361</v>
      </c>
      <c r="R121" t="s">
        <v>361</v>
      </c>
      <c r="S121" t="s">
        <v>361</v>
      </c>
      <c r="T121" t="s">
        <v>361</v>
      </c>
      <c r="U121" t="s">
        <v>361</v>
      </c>
      <c r="V121">
        <v>1.4873655224661999</v>
      </c>
      <c r="W121">
        <f t="shared" si="2"/>
        <v>1.5199999999999998</v>
      </c>
      <c r="X121">
        <f t="shared" si="3"/>
        <v>2.5999999999999996</v>
      </c>
      <c r="Y121">
        <v>2.2425751165071399</v>
      </c>
      <c r="Z121">
        <v>1.1843865884126099</v>
      </c>
      <c r="AC121" s="1">
        <v>32689</v>
      </c>
      <c r="AD121">
        <f t="shared" si="4"/>
        <v>1.4873655224661999</v>
      </c>
    </row>
    <row r="122" spans="1:30">
      <c r="A122" s="1">
        <v>36707</v>
      </c>
      <c r="B122">
        <v>0.59</v>
      </c>
      <c r="C122">
        <v>2.0299999999999998</v>
      </c>
      <c r="D122">
        <v>0.23</v>
      </c>
      <c r="E122">
        <v>0.24</v>
      </c>
      <c r="F122">
        <v>0.18</v>
      </c>
      <c r="G122">
        <v>1.03</v>
      </c>
      <c r="H122">
        <v>0.7</v>
      </c>
      <c r="I122">
        <v>-0.1</v>
      </c>
      <c r="J122">
        <v>1.64</v>
      </c>
      <c r="K122" t="s">
        <v>361</v>
      </c>
      <c r="L122">
        <v>1.36</v>
      </c>
      <c r="M122">
        <v>0.90464362899999995</v>
      </c>
      <c r="N122" t="s">
        <v>361</v>
      </c>
      <c r="O122">
        <v>0.11</v>
      </c>
      <c r="P122" t="s">
        <v>361</v>
      </c>
      <c r="Q122" t="s">
        <v>361</v>
      </c>
      <c r="R122" t="s">
        <v>361</v>
      </c>
      <c r="S122" t="s">
        <v>361</v>
      </c>
      <c r="T122" t="s">
        <v>361</v>
      </c>
      <c r="U122" t="s">
        <v>361</v>
      </c>
      <c r="V122">
        <v>1.7767588241397101</v>
      </c>
      <c r="W122">
        <f t="shared" si="2"/>
        <v>3.16</v>
      </c>
      <c r="X122">
        <f t="shared" si="3"/>
        <v>3.4000000000000004</v>
      </c>
      <c r="Y122">
        <v>2.2381216344250499</v>
      </c>
      <c r="Z122">
        <v>1.1774776140049901</v>
      </c>
      <c r="AC122" s="1">
        <v>32781</v>
      </c>
      <c r="AD122">
        <f t="shared" si="4"/>
        <v>1.7767588241397101</v>
      </c>
    </row>
    <row r="123" spans="1:30">
      <c r="A123" s="1">
        <v>36799</v>
      </c>
      <c r="B123">
        <v>0.36</v>
      </c>
      <c r="C123">
        <v>2.04</v>
      </c>
      <c r="D123">
        <v>0.33</v>
      </c>
      <c r="E123">
        <v>0.53</v>
      </c>
      <c r="F123">
        <v>0.32</v>
      </c>
      <c r="G123">
        <v>1.1399999999999999</v>
      </c>
      <c r="H123">
        <v>0.28000000000000003</v>
      </c>
      <c r="I123">
        <v>0.46</v>
      </c>
      <c r="J123">
        <v>1.9</v>
      </c>
      <c r="K123" t="s">
        <v>361</v>
      </c>
      <c r="L123">
        <v>1.36</v>
      </c>
      <c r="M123">
        <v>0.27598945899999999</v>
      </c>
      <c r="N123" t="s">
        <v>361</v>
      </c>
      <c r="O123">
        <v>0.12</v>
      </c>
      <c r="P123" t="s">
        <v>361</v>
      </c>
      <c r="Q123" t="s">
        <v>361</v>
      </c>
      <c r="R123" t="s">
        <v>361</v>
      </c>
      <c r="S123" t="s">
        <v>361</v>
      </c>
      <c r="T123" t="s">
        <v>361</v>
      </c>
      <c r="U123" t="s">
        <v>361</v>
      </c>
      <c r="V123">
        <v>2.5211066800875299</v>
      </c>
      <c r="W123">
        <f t="shared" si="2"/>
        <v>2.4399999999999995</v>
      </c>
      <c r="X123">
        <f t="shared" si="3"/>
        <v>3.2799999999999994</v>
      </c>
      <c r="Y123">
        <v>2.4166368664662898</v>
      </c>
      <c r="Z123">
        <v>1.2345947073661201</v>
      </c>
      <c r="AC123" s="1">
        <v>32873</v>
      </c>
      <c r="AD123">
        <f t="shared" si="4"/>
        <v>2.5211066800875299</v>
      </c>
    </row>
    <row r="124" spans="1:30">
      <c r="A124" s="1">
        <v>36891</v>
      </c>
      <c r="B124">
        <v>0.28999999999999998</v>
      </c>
      <c r="C124">
        <v>2.25</v>
      </c>
      <c r="D124">
        <v>0.09</v>
      </c>
      <c r="E124">
        <v>0.59</v>
      </c>
      <c r="F124">
        <v>0.41</v>
      </c>
      <c r="G124">
        <v>1.23</v>
      </c>
      <c r="H124">
        <v>0.27</v>
      </c>
      <c r="I124">
        <v>0.56000000000000005</v>
      </c>
      <c r="J124">
        <v>2.62</v>
      </c>
      <c r="K124" t="s">
        <v>361</v>
      </c>
      <c r="L124">
        <v>1.32</v>
      </c>
      <c r="M124">
        <v>7.9371180999999999E-2</v>
      </c>
      <c r="N124" t="s">
        <v>361</v>
      </c>
      <c r="O124">
        <v>0.14000000000000001</v>
      </c>
      <c r="P124" t="s">
        <v>361</v>
      </c>
      <c r="Q124" t="s">
        <v>361</v>
      </c>
      <c r="R124" t="s">
        <v>361</v>
      </c>
      <c r="S124" t="s">
        <v>361</v>
      </c>
      <c r="T124" t="s">
        <v>361</v>
      </c>
      <c r="U124" t="s">
        <v>361</v>
      </c>
      <c r="V124">
        <v>2.7773832332282402</v>
      </c>
      <c r="W124">
        <f t="shared" si="2"/>
        <v>2.56</v>
      </c>
      <c r="X124">
        <f t="shared" si="3"/>
        <v>3.2800000000000002</v>
      </c>
      <c r="Y124">
        <v>2.4386473985246</v>
      </c>
      <c r="Z124">
        <v>1.37523980489597</v>
      </c>
      <c r="AC124" s="1">
        <v>32963</v>
      </c>
      <c r="AD124">
        <f t="shared" si="4"/>
        <v>2.7773832332282402</v>
      </c>
    </row>
    <row r="125" spans="1:30">
      <c r="A125" s="1">
        <v>36981</v>
      </c>
      <c r="B125">
        <v>1.07</v>
      </c>
      <c r="C125">
        <v>2.44</v>
      </c>
      <c r="D125">
        <v>-0.2</v>
      </c>
      <c r="E125">
        <v>0.74</v>
      </c>
      <c r="F125">
        <v>0.28999999999999998</v>
      </c>
      <c r="G125">
        <v>1.2</v>
      </c>
      <c r="H125">
        <v>0.57999999999999996</v>
      </c>
      <c r="I125">
        <v>0.69</v>
      </c>
      <c r="J125">
        <v>2.58</v>
      </c>
      <c r="K125">
        <v>0.45</v>
      </c>
      <c r="L125">
        <v>1.25</v>
      </c>
      <c r="M125">
        <v>3.9475742729999999</v>
      </c>
      <c r="N125" t="s">
        <v>361</v>
      </c>
      <c r="O125">
        <v>0.11</v>
      </c>
      <c r="P125" t="s">
        <v>361</v>
      </c>
      <c r="Q125" t="s">
        <v>361</v>
      </c>
      <c r="R125" t="s">
        <v>361</v>
      </c>
      <c r="S125" t="s">
        <v>361</v>
      </c>
      <c r="T125" t="s">
        <v>361</v>
      </c>
      <c r="U125" t="s">
        <v>361</v>
      </c>
      <c r="V125">
        <v>3.0232498626381901</v>
      </c>
      <c r="W125">
        <f t="shared" si="2"/>
        <v>1.8399999999999999</v>
      </c>
      <c r="X125">
        <f t="shared" si="3"/>
        <v>3.6399999999999997</v>
      </c>
      <c r="Y125">
        <v>2.6164488759756899</v>
      </c>
      <c r="Z125">
        <v>1.3098732419223</v>
      </c>
      <c r="AC125" s="1">
        <v>33054</v>
      </c>
      <c r="AD125">
        <f t="shared" si="4"/>
        <v>3.0232498626381901</v>
      </c>
    </row>
    <row r="126" spans="1:30">
      <c r="A126" s="1">
        <v>37072</v>
      </c>
      <c r="B126">
        <v>0</v>
      </c>
      <c r="C126">
        <v>2.12</v>
      </c>
      <c r="D126">
        <v>0.06</v>
      </c>
      <c r="E126">
        <v>0.64</v>
      </c>
      <c r="F126">
        <v>0.55000000000000004</v>
      </c>
      <c r="G126">
        <v>1.17</v>
      </c>
      <c r="H126">
        <v>0.33</v>
      </c>
      <c r="I126">
        <v>-1.21</v>
      </c>
      <c r="J126">
        <v>2.78</v>
      </c>
      <c r="K126">
        <v>0.45</v>
      </c>
      <c r="L126">
        <v>1.3</v>
      </c>
      <c r="M126">
        <v>0.996572338</v>
      </c>
      <c r="N126" t="s">
        <v>361</v>
      </c>
      <c r="O126">
        <v>0.09</v>
      </c>
      <c r="P126" t="s">
        <v>361</v>
      </c>
      <c r="Q126" t="s">
        <v>361</v>
      </c>
      <c r="R126" t="s">
        <v>361</v>
      </c>
      <c r="S126" t="s">
        <v>361</v>
      </c>
      <c r="T126" t="s">
        <v>361</v>
      </c>
      <c r="U126" t="s">
        <v>361</v>
      </c>
      <c r="V126">
        <v>2.91248533789582</v>
      </c>
      <c r="W126">
        <f t="shared" si="2"/>
        <v>2.1199999999999997</v>
      </c>
      <c r="X126">
        <f t="shared" si="3"/>
        <v>2.4799999999999995</v>
      </c>
      <c r="Y126">
        <v>2.8758427754964102</v>
      </c>
      <c r="Z126">
        <v>1.3249628158525599</v>
      </c>
      <c r="AC126" s="1">
        <v>33146</v>
      </c>
      <c r="AD126">
        <f t="shared" si="4"/>
        <v>2.91248533789582</v>
      </c>
    </row>
    <row r="127" spans="1:30">
      <c r="A127" s="1">
        <v>37164</v>
      </c>
      <c r="B127">
        <v>0.01</v>
      </c>
      <c r="C127">
        <v>1.98</v>
      </c>
      <c r="D127">
        <v>0.06</v>
      </c>
      <c r="E127">
        <v>0.6</v>
      </c>
      <c r="F127">
        <v>0.64</v>
      </c>
      <c r="G127">
        <v>1.0900000000000001</v>
      </c>
      <c r="H127">
        <v>-0.13</v>
      </c>
      <c r="I127">
        <v>-1.58</v>
      </c>
      <c r="J127">
        <v>3.2</v>
      </c>
      <c r="K127">
        <v>0.45</v>
      </c>
      <c r="L127">
        <v>1.28</v>
      </c>
      <c r="M127">
        <v>0.81998426499999999</v>
      </c>
      <c r="N127" t="s">
        <v>361</v>
      </c>
      <c r="O127">
        <v>0.1</v>
      </c>
      <c r="P127" t="s">
        <v>361</v>
      </c>
      <c r="Q127" t="s">
        <v>361</v>
      </c>
      <c r="R127" t="s">
        <v>361</v>
      </c>
      <c r="S127" t="s">
        <v>361</v>
      </c>
      <c r="T127" t="s">
        <v>361</v>
      </c>
      <c r="U127" t="s">
        <v>361</v>
      </c>
      <c r="V127">
        <v>2.72413922645244</v>
      </c>
      <c r="W127">
        <f t="shared" si="2"/>
        <v>1.9600000000000004</v>
      </c>
      <c r="X127">
        <f t="shared" si="3"/>
        <v>1.8000000000000003</v>
      </c>
      <c r="Y127">
        <v>2.6199747419623498</v>
      </c>
      <c r="Z127">
        <v>1.39101758340286</v>
      </c>
      <c r="AC127" s="1">
        <v>33238</v>
      </c>
      <c r="AD127">
        <f t="shared" si="4"/>
        <v>2.72413922645244</v>
      </c>
    </row>
    <row r="128" spans="1:30">
      <c r="A128" s="1">
        <v>37256</v>
      </c>
      <c r="B128">
        <v>-0.3</v>
      </c>
      <c r="C128">
        <v>1.81</v>
      </c>
      <c r="D128">
        <v>-0.03</v>
      </c>
      <c r="E128">
        <v>0.8</v>
      </c>
      <c r="F128">
        <v>0.61</v>
      </c>
      <c r="G128">
        <v>0.88</v>
      </c>
      <c r="H128">
        <v>-0.28999999999999998</v>
      </c>
      <c r="I128">
        <v>-0.43</v>
      </c>
      <c r="J128">
        <v>3.6</v>
      </c>
      <c r="K128">
        <v>0.45</v>
      </c>
      <c r="L128">
        <v>1.2</v>
      </c>
      <c r="M128">
        <v>-0.160121231</v>
      </c>
      <c r="N128" t="s">
        <v>361</v>
      </c>
      <c r="O128">
        <v>0.06</v>
      </c>
      <c r="P128" t="s">
        <v>361</v>
      </c>
      <c r="Q128" t="s">
        <v>361</v>
      </c>
      <c r="R128" t="s">
        <v>361</v>
      </c>
      <c r="S128" t="s">
        <v>361</v>
      </c>
      <c r="T128" t="s">
        <v>361</v>
      </c>
      <c r="U128" t="s">
        <v>361</v>
      </c>
      <c r="V128">
        <v>2.39098446654851</v>
      </c>
      <c r="W128">
        <f t="shared" si="2"/>
        <v>0.31999999999999984</v>
      </c>
      <c r="X128">
        <f t="shared" si="3"/>
        <v>1.08</v>
      </c>
      <c r="Y128">
        <v>2.53716780996211</v>
      </c>
      <c r="Z128">
        <v>1.4806556985927399</v>
      </c>
      <c r="AC128" s="1">
        <v>33328</v>
      </c>
      <c r="AD128">
        <f t="shared" si="4"/>
        <v>2.39098446654851</v>
      </c>
    </row>
    <row r="129" spans="1:30">
      <c r="A129" s="1">
        <v>37346</v>
      </c>
      <c r="B129">
        <v>-0.16</v>
      </c>
      <c r="C129">
        <v>1.4</v>
      </c>
      <c r="D129">
        <v>-0.16</v>
      </c>
      <c r="E129">
        <v>0.68</v>
      </c>
      <c r="F129">
        <v>0.78</v>
      </c>
      <c r="G129">
        <v>0.84</v>
      </c>
      <c r="H129">
        <v>-0.34</v>
      </c>
      <c r="I129">
        <v>-1.47</v>
      </c>
      <c r="J129">
        <v>3.03</v>
      </c>
      <c r="K129">
        <v>0.48</v>
      </c>
      <c r="L129">
        <v>1.28</v>
      </c>
      <c r="M129">
        <v>0.157203013</v>
      </c>
      <c r="N129" t="s">
        <v>361</v>
      </c>
      <c r="O129">
        <v>-0.06</v>
      </c>
      <c r="P129" t="s">
        <v>361</v>
      </c>
      <c r="Q129" t="s">
        <v>361</v>
      </c>
      <c r="R129" t="s">
        <v>361</v>
      </c>
      <c r="S129" t="s">
        <v>361</v>
      </c>
      <c r="T129" t="s">
        <v>361</v>
      </c>
      <c r="U129" t="s">
        <v>361</v>
      </c>
      <c r="V129">
        <v>1.5546034254438099</v>
      </c>
      <c r="W129">
        <f t="shared" si="2"/>
        <v>0.63999999999999968</v>
      </c>
      <c r="X129">
        <f t="shared" si="3"/>
        <v>0.23999999999999977</v>
      </c>
      <c r="Y129">
        <v>2.6352632075984399</v>
      </c>
      <c r="Z129">
        <v>1.5814949636097799</v>
      </c>
      <c r="AC129" s="1">
        <v>33419</v>
      </c>
      <c r="AD129">
        <f t="shared" si="4"/>
        <v>1.5546034254438099</v>
      </c>
    </row>
    <row r="130" spans="1:30">
      <c r="A130" s="1">
        <v>37437</v>
      </c>
      <c r="B130">
        <v>0.25</v>
      </c>
      <c r="C130">
        <v>1.31</v>
      </c>
      <c r="D130">
        <v>0.27</v>
      </c>
      <c r="E130">
        <v>0.36</v>
      </c>
      <c r="F130">
        <v>0.48</v>
      </c>
      <c r="G130">
        <v>0.84</v>
      </c>
      <c r="H130">
        <v>-0.09</v>
      </c>
      <c r="I130">
        <v>-0.44</v>
      </c>
      <c r="J130">
        <v>2.76</v>
      </c>
      <c r="K130">
        <v>0.48</v>
      </c>
      <c r="L130">
        <v>1.31</v>
      </c>
      <c r="M130">
        <v>0.74408785399999999</v>
      </c>
      <c r="N130">
        <v>0.7</v>
      </c>
      <c r="O130">
        <v>-0.1</v>
      </c>
      <c r="P130" t="s">
        <v>361</v>
      </c>
      <c r="Q130" t="s">
        <v>361</v>
      </c>
      <c r="R130" t="s">
        <v>361</v>
      </c>
      <c r="S130" t="s">
        <v>361</v>
      </c>
      <c r="T130" t="s">
        <v>361</v>
      </c>
      <c r="U130" t="s">
        <v>361</v>
      </c>
      <c r="V130">
        <v>1.19058645594797</v>
      </c>
      <c r="W130">
        <f t="shared" si="2"/>
        <v>1.92</v>
      </c>
      <c r="X130">
        <f t="shared" si="3"/>
        <v>1.44</v>
      </c>
      <c r="Y130">
        <v>2.41665032967716</v>
      </c>
      <c r="Z130">
        <v>1.6174713074104801</v>
      </c>
      <c r="AC130" s="1">
        <v>33511</v>
      </c>
      <c r="AD130">
        <f t="shared" si="4"/>
        <v>1.19058645594797</v>
      </c>
    </row>
    <row r="131" spans="1:30">
      <c r="A131" s="1">
        <v>37529</v>
      </c>
      <c r="B131">
        <v>0.26</v>
      </c>
      <c r="C131">
        <v>1.0900000000000001</v>
      </c>
      <c r="D131">
        <v>0.05</v>
      </c>
      <c r="E131">
        <v>0.68</v>
      </c>
      <c r="F131">
        <v>0.55000000000000004</v>
      </c>
      <c r="G131">
        <v>0.84</v>
      </c>
      <c r="H131">
        <v>0.05</v>
      </c>
      <c r="I131">
        <v>-0.38</v>
      </c>
      <c r="J131">
        <v>3.02</v>
      </c>
      <c r="K131">
        <v>0.48</v>
      </c>
      <c r="L131">
        <v>1.19</v>
      </c>
      <c r="M131">
        <v>0.169337238</v>
      </c>
      <c r="N131">
        <v>0.16</v>
      </c>
      <c r="O131">
        <v>0.04</v>
      </c>
      <c r="P131" t="s">
        <v>361</v>
      </c>
      <c r="Q131" t="s">
        <v>361</v>
      </c>
      <c r="R131" t="s">
        <v>361</v>
      </c>
      <c r="S131" t="s">
        <v>361</v>
      </c>
      <c r="T131" t="s">
        <v>361</v>
      </c>
      <c r="U131" t="s">
        <v>361</v>
      </c>
      <c r="V131">
        <v>1.47396745420452</v>
      </c>
      <c r="W131">
        <f t="shared" ref="W131:W194" si="5">+(G131-E131)*4</f>
        <v>0.63999999999999968</v>
      </c>
      <c r="X131">
        <f t="shared" si="3"/>
        <v>1.1599999999999997</v>
      </c>
      <c r="Y131">
        <v>2.34427322365186</v>
      </c>
      <c r="Z131">
        <v>1.3548984125605501</v>
      </c>
      <c r="AC131" s="1">
        <v>33603</v>
      </c>
      <c r="AD131">
        <f t="shared" si="4"/>
        <v>1.47396745420452</v>
      </c>
    </row>
    <row r="132" spans="1:30">
      <c r="A132" s="1">
        <v>37621</v>
      </c>
      <c r="B132">
        <v>0</v>
      </c>
      <c r="C132">
        <v>0.88</v>
      </c>
      <c r="D132">
        <v>0.17</v>
      </c>
      <c r="E132">
        <v>0.46</v>
      </c>
      <c r="F132">
        <v>0.45</v>
      </c>
      <c r="G132">
        <v>0.79</v>
      </c>
      <c r="H132">
        <v>0.45</v>
      </c>
      <c r="I132">
        <v>0.44</v>
      </c>
      <c r="J132">
        <v>2.88</v>
      </c>
      <c r="K132">
        <v>0.48</v>
      </c>
      <c r="L132">
        <v>1.1399999999999999</v>
      </c>
      <c r="M132">
        <v>0.70248106499999996</v>
      </c>
      <c r="N132">
        <v>-0.36</v>
      </c>
      <c r="O132">
        <v>0.09</v>
      </c>
      <c r="P132" t="s">
        <v>361</v>
      </c>
      <c r="Q132" t="s">
        <v>361</v>
      </c>
      <c r="R132" t="s">
        <v>361</v>
      </c>
      <c r="S132" t="s">
        <v>361</v>
      </c>
      <c r="T132" t="s">
        <v>361</v>
      </c>
      <c r="U132" t="s">
        <v>361</v>
      </c>
      <c r="V132">
        <v>1.32814344318403</v>
      </c>
      <c r="W132">
        <f t="shared" si="5"/>
        <v>1.32</v>
      </c>
      <c r="X132">
        <f t="shared" si="3"/>
        <v>1.36</v>
      </c>
      <c r="Y132">
        <v>2.2327294345016302</v>
      </c>
      <c r="Z132">
        <v>1.15599409794426</v>
      </c>
      <c r="AC132" s="1">
        <v>33694</v>
      </c>
      <c r="AD132">
        <f t="shared" si="4"/>
        <v>1.32814344318403</v>
      </c>
    </row>
    <row r="133" spans="1:30">
      <c r="A133" s="1">
        <v>37711</v>
      </c>
      <c r="B133">
        <v>-0.45</v>
      </c>
      <c r="C133">
        <v>0.79</v>
      </c>
      <c r="D133">
        <v>-0.26</v>
      </c>
      <c r="E133">
        <v>0.62</v>
      </c>
      <c r="F133">
        <v>0.53</v>
      </c>
      <c r="G133">
        <v>0.69</v>
      </c>
      <c r="H133">
        <v>0.22</v>
      </c>
      <c r="I133">
        <v>-0.79</v>
      </c>
      <c r="J133">
        <v>2.1</v>
      </c>
      <c r="K133">
        <v>0.48</v>
      </c>
      <c r="L133">
        <v>1.04</v>
      </c>
      <c r="M133">
        <v>-2.6613263410000001</v>
      </c>
      <c r="N133">
        <v>-0.18</v>
      </c>
      <c r="O133">
        <v>0.16</v>
      </c>
      <c r="P133" t="s">
        <v>361</v>
      </c>
      <c r="Q133" t="s">
        <v>361</v>
      </c>
      <c r="R133" t="s">
        <v>361</v>
      </c>
      <c r="S133" t="s">
        <v>361</v>
      </c>
      <c r="T133" t="s">
        <v>361</v>
      </c>
      <c r="U133" t="s">
        <v>361</v>
      </c>
      <c r="V133">
        <v>1.2095963646776899</v>
      </c>
      <c r="W133">
        <f t="shared" si="5"/>
        <v>0.2799999999999998</v>
      </c>
      <c r="X133">
        <f t="shared" si="3"/>
        <v>0.63999999999999968</v>
      </c>
      <c r="Y133">
        <v>2.0798213722514101</v>
      </c>
      <c r="Z133">
        <v>0.61639984712226603</v>
      </c>
      <c r="AC133" s="1">
        <v>33785</v>
      </c>
      <c r="AD133">
        <f t="shared" si="4"/>
        <v>1.2095963646776899</v>
      </c>
    </row>
    <row r="134" spans="1:30">
      <c r="A134" s="1">
        <v>37802</v>
      </c>
      <c r="B134">
        <v>-0.16</v>
      </c>
      <c r="C134">
        <v>0.52</v>
      </c>
      <c r="D134">
        <v>-0.01</v>
      </c>
      <c r="E134">
        <v>0.59</v>
      </c>
      <c r="F134">
        <v>0.48</v>
      </c>
      <c r="G134">
        <v>0.61</v>
      </c>
      <c r="H134">
        <v>-0.3</v>
      </c>
      <c r="I134">
        <v>-0.67</v>
      </c>
      <c r="J134">
        <v>1.54</v>
      </c>
      <c r="K134">
        <v>0.48</v>
      </c>
      <c r="L134">
        <v>0.99</v>
      </c>
      <c r="M134">
        <v>-0.78390575900000004</v>
      </c>
      <c r="N134">
        <v>-0.65</v>
      </c>
      <c r="O134">
        <v>0.16</v>
      </c>
      <c r="P134" t="s">
        <v>361</v>
      </c>
      <c r="Q134" t="s">
        <v>361</v>
      </c>
      <c r="R134" t="s">
        <v>361</v>
      </c>
      <c r="S134" t="s">
        <v>361</v>
      </c>
      <c r="T134" t="s">
        <v>361</v>
      </c>
      <c r="U134" t="s">
        <v>361</v>
      </c>
      <c r="V134">
        <v>0.72374577632816395</v>
      </c>
      <c r="W134">
        <f t="shared" si="5"/>
        <v>8.0000000000000071E-2</v>
      </c>
      <c r="X134">
        <f t="shared" si="3"/>
        <v>0.52</v>
      </c>
      <c r="Y134">
        <v>2.0750261902737499</v>
      </c>
      <c r="Z134">
        <v>0.365608211673078</v>
      </c>
      <c r="AC134" s="1">
        <v>33877</v>
      </c>
      <c r="AD134">
        <f t="shared" si="4"/>
        <v>0.72374577632816395</v>
      </c>
    </row>
    <row r="135" spans="1:30">
      <c r="A135" s="1">
        <v>37894</v>
      </c>
      <c r="B135">
        <v>0.51</v>
      </c>
      <c r="C135">
        <v>0.56999999999999995</v>
      </c>
      <c r="D135">
        <v>0.57999999999999996</v>
      </c>
      <c r="E135">
        <v>0.63</v>
      </c>
      <c r="F135">
        <v>0.41</v>
      </c>
      <c r="G135">
        <v>0.53</v>
      </c>
      <c r="H135">
        <v>0.3</v>
      </c>
      <c r="I135">
        <v>1.25</v>
      </c>
      <c r="J135">
        <v>1.21</v>
      </c>
      <c r="K135">
        <v>0.48</v>
      </c>
      <c r="L135">
        <v>1.04</v>
      </c>
      <c r="M135">
        <v>0.88273650000000004</v>
      </c>
      <c r="N135">
        <v>1.06</v>
      </c>
      <c r="O135">
        <v>0.05</v>
      </c>
      <c r="P135" t="s">
        <v>361</v>
      </c>
      <c r="Q135" t="s">
        <v>361</v>
      </c>
      <c r="R135" t="s">
        <v>361</v>
      </c>
      <c r="S135" t="s">
        <v>361</v>
      </c>
      <c r="T135" t="s">
        <v>361</v>
      </c>
      <c r="U135" t="s">
        <v>361</v>
      </c>
      <c r="V135">
        <v>0.448259992708469</v>
      </c>
      <c r="W135">
        <f t="shared" si="5"/>
        <v>-0.39999999999999991</v>
      </c>
      <c r="X135">
        <f t="shared" si="3"/>
        <v>0.4800000000000002</v>
      </c>
      <c r="Y135">
        <v>2.1472236974743701</v>
      </c>
      <c r="Z135">
        <v>0.54794019615955403</v>
      </c>
      <c r="AC135" s="1">
        <v>33969</v>
      </c>
      <c r="AD135">
        <f t="shared" si="4"/>
        <v>0.448259992708469</v>
      </c>
    </row>
    <row r="136" spans="1:30">
      <c r="A136" s="1">
        <v>37986</v>
      </c>
      <c r="B136">
        <v>0.48</v>
      </c>
      <c r="C136">
        <v>0.66</v>
      </c>
      <c r="D136">
        <v>-0.16</v>
      </c>
      <c r="E136">
        <v>0.24</v>
      </c>
      <c r="F136">
        <v>0.48</v>
      </c>
      <c r="G136">
        <v>0.53</v>
      </c>
      <c r="H136">
        <v>0.4</v>
      </c>
      <c r="I136">
        <v>0.49</v>
      </c>
      <c r="J136">
        <v>0.96</v>
      </c>
      <c r="K136">
        <v>0.48</v>
      </c>
      <c r="L136">
        <v>1.0900000000000001</v>
      </c>
      <c r="M136">
        <v>0.78001171400000002</v>
      </c>
      <c r="N136">
        <v>0.4</v>
      </c>
      <c r="O136">
        <v>-7.0000000000000007E-2</v>
      </c>
      <c r="P136" t="s">
        <v>361</v>
      </c>
      <c r="Q136" t="s">
        <v>361</v>
      </c>
      <c r="R136" t="s">
        <v>361</v>
      </c>
      <c r="S136" t="s">
        <v>361</v>
      </c>
      <c r="T136" t="s">
        <v>361</v>
      </c>
      <c r="U136" t="s">
        <v>361</v>
      </c>
      <c r="V136">
        <v>0.25215830584759902</v>
      </c>
      <c r="W136">
        <f t="shared" si="5"/>
        <v>1.1600000000000001</v>
      </c>
      <c r="X136">
        <f t="shared" si="3"/>
        <v>0.20000000000000018</v>
      </c>
      <c r="Y136">
        <v>2.1589359465907498</v>
      </c>
      <c r="Z136">
        <v>0.69242700486675302</v>
      </c>
      <c r="AC136" s="1">
        <v>34059</v>
      </c>
      <c r="AD136">
        <f t="shared" si="4"/>
        <v>0.25215830584759902</v>
      </c>
    </row>
    <row r="137" spans="1:30">
      <c r="A137" s="1">
        <v>38077</v>
      </c>
      <c r="B137">
        <v>0.42</v>
      </c>
      <c r="C137">
        <v>0.45</v>
      </c>
      <c r="D137">
        <v>0.25</v>
      </c>
      <c r="E137">
        <v>0.46</v>
      </c>
      <c r="F137">
        <v>0.64</v>
      </c>
      <c r="G137">
        <v>0.52</v>
      </c>
      <c r="H137">
        <v>0.45</v>
      </c>
      <c r="I137">
        <v>0.55000000000000004</v>
      </c>
      <c r="J137">
        <v>0.93</v>
      </c>
      <c r="K137">
        <v>0.48</v>
      </c>
      <c r="L137">
        <v>1.04</v>
      </c>
      <c r="M137">
        <v>0.62234895300000004</v>
      </c>
      <c r="N137">
        <v>0.87</v>
      </c>
      <c r="O137">
        <v>-0.08</v>
      </c>
      <c r="P137" t="s">
        <v>361</v>
      </c>
      <c r="Q137" t="s">
        <v>361</v>
      </c>
      <c r="R137" t="s">
        <v>361</v>
      </c>
      <c r="S137" t="s">
        <v>361</v>
      </c>
      <c r="T137" t="s">
        <v>361</v>
      </c>
      <c r="U137" t="s">
        <v>361</v>
      </c>
      <c r="V137">
        <v>0.33950472830082601</v>
      </c>
      <c r="W137">
        <f t="shared" si="5"/>
        <v>0.24</v>
      </c>
      <c r="X137">
        <f t="shared" ref="X137:X200" si="6">+(G137-F137)*4</f>
        <v>-0.48</v>
      </c>
      <c r="Y137">
        <v>2.12294459222952</v>
      </c>
      <c r="Z137">
        <v>0.72612136530261795</v>
      </c>
      <c r="AC137" s="1">
        <v>34150</v>
      </c>
      <c r="AD137">
        <f t="shared" si="4"/>
        <v>0.33950472830082601</v>
      </c>
    </row>
    <row r="138" spans="1:30">
      <c r="A138" s="1">
        <v>38168</v>
      </c>
      <c r="B138">
        <v>0.45</v>
      </c>
      <c r="C138">
        <v>0.6</v>
      </c>
      <c r="D138">
        <v>-0.04</v>
      </c>
      <c r="E138">
        <v>0.62</v>
      </c>
      <c r="F138">
        <v>0.56999999999999995</v>
      </c>
      <c r="G138">
        <v>0.52</v>
      </c>
      <c r="H138">
        <v>0.16</v>
      </c>
      <c r="I138">
        <v>0.81</v>
      </c>
      <c r="J138">
        <v>0.88</v>
      </c>
      <c r="K138">
        <v>0.48</v>
      </c>
      <c r="L138">
        <v>1.0900000000000001</v>
      </c>
      <c r="M138">
        <v>2.5864401830000001</v>
      </c>
      <c r="N138">
        <v>0.08</v>
      </c>
      <c r="O138">
        <v>-0.19</v>
      </c>
      <c r="P138" t="s">
        <v>361</v>
      </c>
      <c r="Q138" t="s">
        <v>361</v>
      </c>
      <c r="R138" t="s">
        <v>361</v>
      </c>
      <c r="S138" t="s">
        <v>361</v>
      </c>
      <c r="T138" t="s">
        <v>361</v>
      </c>
      <c r="U138" t="s">
        <v>361</v>
      </c>
      <c r="V138">
        <v>0.20194309964516199</v>
      </c>
      <c r="W138">
        <f t="shared" si="5"/>
        <v>-0.39999999999999991</v>
      </c>
      <c r="X138">
        <f t="shared" si="6"/>
        <v>-0.19999999999999973</v>
      </c>
      <c r="Y138">
        <v>2.1426969214374401</v>
      </c>
      <c r="Z138">
        <v>0.87329972432671099</v>
      </c>
      <c r="AC138" s="1">
        <v>34242</v>
      </c>
      <c r="AD138">
        <f t="shared" si="4"/>
        <v>0.20194309964516199</v>
      </c>
    </row>
    <row r="139" spans="1:30">
      <c r="A139" s="1">
        <v>38260</v>
      </c>
      <c r="B139">
        <v>0.04</v>
      </c>
      <c r="C139">
        <v>0.46</v>
      </c>
      <c r="D139">
        <v>-0.11</v>
      </c>
      <c r="E139">
        <v>0.46</v>
      </c>
      <c r="F139">
        <v>0.4</v>
      </c>
      <c r="G139">
        <v>0.52</v>
      </c>
      <c r="H139">
        <v>-0.02</v>
      </c>
      <c r="I139">
        <v>0.38</v>
      </c>
      <c r="J139">
        <v>0.87</v>
      </c>
      <c r="K139">
        <v>0.48</v>
      </c>
      <c r="L139">
        <v>1.05</v>
      </c>
      <c r="M139">
        <v>-1.6474789009999999</v>
      </c>
      <c r="N139">
        <v>0.56000000000000005</v>
      </c>
      <c r="O139">
        <v>-0.19</v>
      </c>
      <c r="P139" t="s">
        <v>361</v>
      </c>
      <c r="Q139" t="s">
        <v>361</v>
      </c>
      <c r="R139" t="s">
        <v>361</v>
      </c>
      <c r="S139" t="s">
        <v>361</v>
      </c>
      <c r="T139" t="s">
        <v>361</v>
      </c>
      <c r="U139" t="s">
        <v>361</v>
      </c>
      <c r="V139">
        <v>0.19781736737341399</v>
      </c>
      <c r="W139">
        <f t="shared" si="5"/>
        <v>0.24</v>
      </c>
      <c r="X139">
        <f t="shared" si="6"/>
        <v>0.48</v>
      </c>
      <c r="Y139">
        <v>1.9452418785173</v>
      </c>
      <c r="Z139">
        <v>0.82641870325342703</v>
      </c>
      <c r="AC139" s="1">
        <v>34334</v>
      </c>
      <c r="AD139">
        <f t="shared" si="4"/>
        <v>0.19781736737341399</v>
      </c>
    </row>
    <row r="140" spans="1:30">
      <c r="A140" s="1">
        <v>38352</v>
      </c>
      <c r="B140">
        <v>0.21</v>
      </c>
      <c r="C140">
        <v>0.48</v>
      </c>
      <c r="D140">
        <v>-0.1</v>
      </c>
      <c r="E140">
        <v>0.57999999999999996</v>
      </c>
      <c r="F140">
        <v>0.34</v>
      </c>
      <c r="G140">
        <v>0.53</v>
      </c>
      <c r="H140">
        <v>0.48</v>
      </c>
      <c r="I140">
        <v>0.22</v>
      </c>
      <c r="J140">
        <v>0.76</v>
      </c>
      <c r="K140">
        <v>0.48</v>
      </c>
      <c r="L140">
        <v>0.96</v>
      </c>
      <c r="M140">
        <v>0.72712726000000005</v>
      </c>
      <c r="N140">
        <v>0.34</v>
      </c>
      <c r="O140">
        <v>-0.12</v>
      </c>
      <c r="P140" t="s">
        <v>361</v>
      </c>
      <c r="Q140" t="s">
        <v>361</v>
      </c>
      <c r="R140" t="s">
        <v>361</v>
      </c>
      <c r="S140" t="s">
        <v>361</v>
      </c>
      <c r="T140" t="s">
        <v>361</v>
      </c>
      <c r="U140" t="s">
        <v>361</v>
      </c>
      <c r="V140">
        <v>0.27255064854073102</v>
      </c>
      <c r="W140">
        <f t="shared" si="5"/>
        <v>-0.19999999999999973</v>
      </c>
      <c r="X140">
        <f t="shared" si="6"/>
        <v>0.76</v>
      </c>
      <c r="Y140">
        <v>1.84043355395849</v>
      </c>
      <c r="Z140">
        <v>0.60054520776867404</v>
      </c>
      <c r="AC140" s="1">
        <v>34424</v>
      </c>
      <c r="AD140">
        <f t="shared" ref="AD140:AD203" si="7">+V140</f>
        <v>0.27255064854073102</v>
      </c>
    </row>
    <row r="141" spans="1:30">
      <c r="A141" s="1">
        <v>38442</v>
      </c>
      <c r="B141">
        <v>0.05</v>
      </c>
      <c r="C141">
        <v>0.31</v>
      </c>
      <c r="D141">
        <v>7.0000000000000007E-2</v>
      </c>
      <c r="E141">
        <v>0.35</v>
      </c>
      <c r="F141">
        <v>0.37</v>
      </c>
      <c r="G141">
        <v>0.53</v>
      </c>
      <c r="H141">
        <v>0.31</v>
      </c>
      <c r="I141">
        <v>-0.65</v>
      </c>
      <c r="J141">
        <v>0.68</v>
      </c>
      <c r="K141">
        <v>0.48</v>
      </c>
      <c r="L141">
        <v>0.92</v>
      </c>
      <c r="M141">
        <v>2.1386716510000001</v>
      </c>
      <c r="N141">
        <v>-0.86</v>
      </c>
      <c r="O141">
        <v>-7.0000000000000007E-2</v>
      </c>
      <c r="P141" t="s">
        <v>361</v>
      </c>
      <c r="Q141" t="s">
        <v>361</v>
      </c>
      <c r="R141" t="s">
        <v>361</v>
      </c>
      <c r="S141" t="s">
        <v>361</v>
      </c>
      <c r="T141" t="s">
        <v>361</v>
      </c>
      <c r="U141" t="s">
        <v>361</v>
      </c>
      <c r="V141">
        <v>0.29430713991471802</v>
      </c>
      <c r="W141">
        <f t="shared" si="5"/>
        <v>0.7200000000000002</v>
      </c>
      <c r="X141">
        <f t="shared" si="6"/>
        <v>0.64000000000000012</v>
      </c>
      <c r="Y141">
        <v>1.76522765670977</v>
      </c>
      <c r="Z141">
        <v>0.34032341384207498</v>
      </c>
      <c r="AC141" s="1">
        <v>34515</v>
      </c>
      <c r="AD141">
        <f t="shared" si="7"/>
        <v>0.29430713991471802</v>
      </c>
    </row>
    <row r="142" spans="1:30">
      <c r="A142" s="1">
        <v>38533</v>
      </c>
      <c r="B142">
        <v>0.43</v>
      </c>
      <c r="C142">
        <v>0.87</v>
      </c>
      <c r="D142">
        <v>0.12</v>
      </c>
      <c r="E142">
        <v>0.45</v>
      </c>
      <c r="F142">
        <v>0.31</v>
      </c>
      <c r="G142">
        <v>0.53</v>
      </c>
      <c r="H142">
        <v>0.5</v>
      </c>
      <c r="I142">
        <v>2.92</v>
      </c>
      <c r="J142">
        <v>0.99</v>
      </c>
      <c r="K142">
        <v>0.48</v>
      </c>
      <c r="L142">
        <v>0.85</v>
      </c>
      <c r="M142">
        <v>6.1995785999999997E-2</v>
      </c>
      <c r="N142">
        <v>1.31</v>
      </c>
      <c r="O142">
        <v>0.04</v>
      </c>
      <c r="P142" t="s">
        <v>361</v>
      </c>
      <c r="Q142" t="s">
        <v>361</v>
      </c>
      <c r="R142" t="s">
        <v>361</v>
      </c>
      <c r="S142" t="s">
        <v>361</v>
      </c>
      <c r="T142" t="s">
        <v>361</v>
      </c>
      <c r="U142" t="s">
        <v>361</v>
      </c>
      <c r="V142">
        <v>0.327048981145239</v>
      </c>
      <c r="W142">
        <f t="shared" si="5"/>
        <v>0.32000000000000006</v>
      </c>
      <c r="X142">
        <f t="shared" si="6"/>
        <v>0.88000000000000012</v>
      </c>
      <c r="Y142">
        <v>1.7630780616827699</v>
      </c>
      <c r="Z142">
        <v>0.24398787041091499</v>
      </c>
      <c r="AC142" s="1">
        <v>34607</v>
      </c>
      <c r="AD142">
        <f t="shared" si="7"/>
        <v>0.327048981145239</v>
      </c>
    </row>
    <row r="143" spans="1:30">
      <c r="A143" s="1">
        <v>38625</v>
      </c>
      <c r="B143">
        <v>0.54</v>
      </c>
      <c r="C143">
        <v>0.66</v>
      </c>
      <c r="D143">
        <v>7.0000000000000007E-2</v>
      </c>
      <c r="E143">
        <v>0.49</v>
      </c>
      <c r="F143">
        <v>0.36</v>
      </c>
      <c r="G143">
        <v>0.53</v>
      </c>
      <c r="H143">
        <v>0.48</v>
      </c>
      <c r="I143">
        <v>0.5</v>
      </c>
      <c r="J143">
        <v>0.86</v>
      </c>
      <c r="K143">
        <v>0.48</v>
      </c>
      <c r="L143">
        <v>0.82</v>
      </c>
      <c r="M143">
        <v>1.852856949</v>
      </c>
      <c r="N143">
        <v>-0.82</v>
      </c>
      <c r="O143">
        <v>0.17</v>
      </c>
      <c r="P143" t="s">
        <v>361</v>
      </c>
      <c r="Q143" t="s">
        <v>361</v>
      </c>
      <c r="R143" t="s">
        <v>361</v>
      </c>
      <c r="S143" t="s">
        <v>361</v>
      </c>
      <c r="T143" t="s">
        <v>361</v>
      </c>
      <c r="U143" t="s">
        <v>361</v>
      </c>
      <c r="V143">
        <v>0.30399493394460397</v>
      </c>
      <c r="W143">
        <f t="shared" si="5"/>
        <v>0.16000000000000014</v>
      </c>
      <c r="X143">
        <f t="shared" si="6"/>
        <v>0.68000000000000016</v>
      </c>
      <c r="Y143">
        <v>1.79169939049398</v>
      </c>
      <c r="Z143">
        <v>-0.20544927400068799</v>
      </c>
      <c r="AC143" s="1">
        <v>34699</v>
      </c>
      <c r="AD143">
        <f t="shared" si="7"/>
        <v>0.30399493394460397</v>
      </c>
    </row>
    <row r="144" spans="1:30">
      <c r="A144" s="1">
        <v>38717</v>
      </c>
      <c r="B144">
        <v>0.53</v>
      </c>
      <c r="C144">
        <v>1.24</v>
      </c>
      <c r="D144">
        <v>0.23</v>
      </c>
      <c r="E144">
        <v>0.67</v>
      </c>
      <c r="F144">
        <v>0.39</v>
      </c>
      <c r="G144">
        <v>0.56000000000000005</v>
      </c>
      <c r="H144">
        <v>0.05</v>
      </c>
      <c r="I144">
        <v>0.04</v>
      </c>
      <c r="J144">
        <v>0.86</v>
      </c>
      <c r="K144">
        <v>0.48</v>
      </c>
      <c r="L144">
        <v>0.85</v>
      </c>
      <c r="M144">
        <v>0.138476503</v>
      </c>
      <c r="N144">
        <v>1.08</v>
      </c>
      <c r="O144">
        <v>0.24</v>
      </c>
      <c r="P144" t="s">
        <v>361</v>
      </c>
      <c r="Q144" t="s">
        <v>361</v>
      </c>
      <c r="R144" t="s">
        <v>361</v>
      </c>
      <c r="S144" t="s">
        <v>361</v>
      </c>
      <c r="T144" t="s">
        <v>361</v>
      </c>
      <c r="U144" t="s">
        <v>361</v>
      </c>
      <c r="V144">
        <v>0.227925803688351</v>
      </c>
      <c r="W144">
        <f t="shared" si="5"/>
        <v>-0.43999999999999995</v>
      </c>
      <c r="X144">
        <f t="shared" si="6"/>
        <v>0.68000000000000016</v>
      </c>
      <c r="Y144">
        <v>1.88677072573686</v>
      </c>
      <c r="Z144">
        <v>-0.38013844301795902</v>
      </c>
      <c r="AC144" s="1">
        <v>34789</v>
      </c>
      <c r="AD144">
        <f t="shared" si="7"/>
        <v>0.227925803688351</v>
      </c>
    </row>
    <row r="145" spans="1:30">
      <c r="A145" s="1">
        <v>38807</v>
      </c>
      <c r="B145">
        <v>0.75</v>
      </c>
      <c r="C145">
        <v>1.56</v>
      </c>
      <c r="D145">
        <v>0.03</v>
      </c>
      <c r="E145">
        <v>0.26</v>
      </c>
      <c r="F145">
        <v>0.3</v>
      </c>
      <c r="G145">
        <v>0.62</v>
      </c>
      <c r="H145">
        <v>0.87</v>
      </c>
      <c r="I145">
        <v>3</v>
      </c>
      <c r="J145">
        <v>0.83</v>
      </c>
      <c r="K145">
        <v>0.48</v>
      </c>
      <c r="L145">
        <v>0.89</v>
      </c>
      <c r="M145">
        <v>1.5383593739999999</v>
      </c>
      <c r="N145">
        <v>2.0699999999999998</v>
      </c>
      <c r="O145">
        <v>0.2</v>
      </c>
      <c r="P145" t="s">
        <v>361</v>
      </c>
      <c r="Q145" t="s">
        <v>361</v>
      </c>
      <c r="R145" t="s">
        <v>361</v>
      </c>
      <c r="S145" t="s">
        <v>361</v>
      </c>
      <c r="T145" t="s">
        <v>361</v>
      </c>
      <c r="U145" t="s">
        <v>361</v>
      </c>
      <c r="V145">
        <v>0.29327667862350498</v>
      </c>
      <c r="W145">
        <f t="shared" si="5"/>
        <v>1.44</v>
      </c>
      <c r="X145">
        <f t="shared" si="6"/>
        <v>1.28</v>
      </c>
      <c r="Y145">
        <v>1.8696230873614901</v>
      </c>
      <c r="Z145">
        <v>-0.20026968093147299</v>
      </c>
      <c r="AC145" s="1">
        <v>34880</v>
      </c>
      <c r="AD145">
        <f t="shared" si="7"/>
        <v>0.29327667862350498</v>
      </c>
    </row>
    <row r="146" spans="1:30">
      <c r="A146" s="1">
        <v>38898</v>
      </c>
      <c r="B146">
        <v>0.97</v>
      </c>
      <c r="C146">
        <v>1.91</v>
      </c>
      <c r="D146">
        <v>7.0000000000000007E-2</v>
      </c>
      <c r="E146">
        <v>0.64</v>
      </c>
      <c r="F146">
        <v>0.44</v>
      </c>
      <c r="G146">
        <v>0.69</v>
      </c>
      <c r="H146">
        <v>0.56999999999999995</v>
      </c>
      <c r="I146">
        <v>1</v>
      </c>
      <c r="J146">
        <v>0.73</v>
      </c>
      <c r="K146">
        <v>0.48</v>
      </c>
      <c r="L146">
        <v>1.01</v>
      </c>
      <c r="M146">
        <v>1.893271878</v>
      </c>
      <c r="N146">
        <v>0.12</v>
      </c>
      <c r="O146">
        <v>0.12</v>
      </c>
      <c r="P146" t="s">
        <v>361</v>
      </c>
      <c r="Q146" t="s">
        <v>361</v>
      </c>
      <c r="R146" t="s">
        <v>361</v>
      </c>
      <c r="S146" t="s">
        <v>361</v>
      </c>
      <c r="T146" t="s">
        <v>361</v>
      </c>
      <c r="U146" t="s">
        <v>361</v>
      </c>
      <c r="V146">
        <v>0.66771082685006</v>
      </c>
      <c r="W146">
        <f t="shared" si="5"/>
        <v>0.19999999999999973</v>
      </c>
      <c r="X146">
        <f t="shared" si="6"/>
        <v>0.99999999999999978</v>
      </c>
      <c r="Y146">
        <v>2.0689092071020601</v>
      </c>
      <c r="Z146">
        <v>-0.15677269827229701</v>
      </c>
      <c r="AC146" s="1">
        <v>34972</v>
      </c>
      <c r="AD146">
        <f t="shared" si="7"/>
        <v>0.66771082685006</v>
      </c>
    </row>
    <row r="147" spans="1:30">
      <c r="A147" s="1">
        <v>38990</v>
      </c>
      <c r="B147">
        <v>0.44</v>
      </c>
      <c r="C147">
        <v>2.42</v>
      </c>
      <c r="D147">
        <v>0</v>
      </c>
      <c r="E147">
        <v>0.56000000000000005</v>
      </c>
      <c r="F147">
        <v>0.41</v>
      </c>
      <c r="G147">
        <v>0.77</v>
      </c>
      <c r="H147">
        <v>0.08</v>
      </c>
      <c r="I147">
        <v>0.69</v>
      </c>
      <c r="J147">
        <v>0.73</v>
      </c>
      <c r="K147">
        <v>0.48</v>
      </c>
      <c r="L147">
        <v>0.99</v>
      </c>
      <c r="M147">
        <v>-1.747473329</v>
      </c>
      <c r="N147">
        <v>-0.02</v>
      </c>
      <c r="O147">
        <v>0.08</v>
      </c>
      <c r="P147" t="s">
        <v>361</v>
      </c>
      <c r="Q147" t="s">
        <v>361</v>
      </c>
      <c r="R147" t="s">
        <v>361</v>
      </c>
      <c r="S147" t="s">
        <v>361</v>
      </c>
      <c r="T147" t="s">
        <v>361</v>
      </c>
      <c r="U147" t="s">
        <v>361</v>
      </c>
      <c r="V147">
        <v>0.84001262771160201</v>
      </c>
      <c r="W147">
        <f t="shared" si="5"/>
        <v>0.83999999999999986</v>
      </c>
      <c r="X147">
        <f t="shared" si="6"/>
        <v>1.4400000000000002</v>
      </c>
      <c r="Y147">
        <v>2.0754917738452998</v>
      </c>
      <c r="Z147">
        <v>-0.105719210283818</v>
      </c>
      <c r="AC147" s="1">
        <v>35064</v>
      </c>
      <c r="AD147">
        <f t="shared" si="7"/>
        <v>0.84001262771160201</v>
      </c>
    </row>
    <row r="148" spans="1:30">
      <c r="A148" s="1">
        <v>39082</v>
      </c>
      <c r="B148">
        <v>0.99</v>
      </c>
      <c r="C148">
        <v>2.78</v>
      </c>
      <c r="D148">
        <v>0.11</v>
      </c>
      <c r="E148">
        <v>0.54</v>
      </c>
      <c r="F148">
        <v>0.44</v>
      </c>
      <c r="G148">
        <v>0.87</v>
      </c>
      <c r="H148">
        <v>0.31</v>
      </c>
      <c r="I148">
        <v>1.77</v>
      </c>
      <c r="J148">
        <v>0.62</v>
      </c>
      <c r="K148">
        <v>0.48</v>
      </c>
      <c r="L148">
        <v>0.97</v>
      </c>
      <c r="M148">
        <v>1.806216687</v>
      </c>
      <c r="N148">
        <v>1.1100000000000001</v>
      </c>
      <c r="O148">
        <v>7.0000000000000007E-2</v>
      </c>
      <c r="P148" t="s">
        <v>361</v>
      </c>
      <c r="Q148" t="s">
        <v>361</v>
      </c>
      <c r="R148" t="s">
        <v>361</v>
      </c>
      <c r="S148" t="s">
        <v>361</v>
      </c>
      <c r="T148" t="s">
        <v>361</v>
      </c>
      <c r="U148" t="s">
        <v>361</v>
      </c>
      <c r="V148">
        <v>1.1851035219742401</v>
      </c>
      <c r="W148">
        <f t="shared" si="5"/>
        <v>1.3199999999999998</v>
      </c>
      <c r="X148">
        <f t="shared" si="6"/>
        <v>1.72</v>
      </c>
      <c r="Y148">
        <v>2.1812166417708698</v>
      </c>
      <c r="Z148">
        <v>-9.6807239563670697E-2</v>
      </c>
      <c r="AC148" s="1">
        <v>35155</v>
      </c>
      <c r="AD148">
        <f t="shared" si="7"/>
        <v>1.1851035219742401</v>
      </c>
    </row>
    <row r="149" spans="1:30">
      <c r="A149" s="1">
        <v>39172</v>
      </c>
      <c r="B149">
        <v>0.51</v>
      </c>
      <c r="C149">
        <v>3.07</v>
      </c>
      <c r="D149">
        <v>-0.37</v>
      </c>
      <c r="E149">
        <v>0.85</v>
      </c>
      <c r="F149">
        <v>0.55000000000000004</v>
      </c>
      <c r="G149">
        <v>0.93</v>
      </c>
      <c r="H149">
        <v>-0.15</v>
      </c>
      <c r="I149">
        <v>2.42</v>
      </c>
      <c r="J149">
        <v>0.55000000000000004</v>
      </c>
      <c r="K149">
        <v>0.48</v>
      </c>
      <c r="L149">
        <v>1.02</v>
      </c>
      <c r="M149">
        <v>0.48340903600000001</v>
      </c>
      <c r="N149">
        <v>1.34</v>
      </c>
      <c r="O149">
        <v>0.08</v>
      </c>
      <c r="P149" t="s">
        <v>361</v>
      </c>
      <c r="Q149" t="s">
        <v>361</v>
      </c>
      <c r="R149" t="s">
        <v>361</v>
      </c>
      <c r="S149" t="s">
        <v>361</v>
      </c>
      <c r="T149" t="s">
        <v>361</v>
      </c>
      <c r="U149" t="s">
        <v>361</v>
      </c>
      <c r="V149">
        <v>1.5813786405503201</v>
      </c>
      <c r="W149">
        <f t="shared" si="5"/>
        <v>0.32000000000000028</v>
      </c>
      <c r="X149">
        <f t="shared" si="6"/>
        <v>1.52</v>
      </c>
      <c r="Y149">
        <v>2.1809290693140899</v>
      </c>
      <c r="Z149">
        <v>-0.20306695924229101</v>
      </c>
      <c r="AC149" s="1">
        <v>35246</v>
      </c>
      <c r="AD149">
        <f t="shared" si="7"/>
        <v>1.5813786405503201</v>
      </c>
    </row>
    <row r="150" spans="1:30">
      <c r="A150" s="1">
        <v>39263</v>
      </c>
      <c r="B150">
        <v>0.56000000000000005</v>
      </c>
      <c r="C150">
        <v>3.38</v>
      </c>
      <c r="D150">
        <v>0.14000000000000001</v>
      </c>
      <c r="E150">
        <v>0.45</v>
      </c>
      <c r="F150">
        <v>0.52</v>
      </c>
      <c r="G150">
        <v>0.99</v>
      </c>
      <c r="H150">
        <v>0.9</v>
      </c>
      <c r="I150">
        <v>-0.52</v>
      </c>
      <c r="J150">
        <v>0.5</v>
      </c>
      <c r="K150">
        <v>0.48</v>
      </c>
      <c r="L150">
        <v>1.1100000000000001</v>
      </c>
      <c r="M150">
        <v>-0.42190011599999999</v>
      </c>
      <c r="N150">
        <v>-0.32</v>
      </c>
      <c r="O150">
        <v>0.12</v>
      </c>
      <c r="P150" t="s">
        <v>361</v>
      </c>
      <c r="Q150" t="s">
        <v>361</v>
      </c>
      <c r="R150" t="s">
        <v>361</v>
      </c>
      <c r="S150" t="s">
        <v>361</v>
      </c>
      <c r="T150" t="s">
        <v>361</v>
      </c>
      <c r="U150" t="s">
        <v>361</v>
      </c>
      <c r="V150">
        <v>1.69741187312042</v>
      </c>
      <c r="W150">
        <f t="shared" si="5"/>
        <v>2.16</v>
      </c>
      <c r="X150">
        <f t="shared" si="6"/>
        <v>1.88</v>
      </c>
      <c r="Y150">
        <v>2.19809863931351</v>
      </c>
      <c r="Z150">
        <v>-0.290889355974985</v>
      </c>
      <c r="AC150" s="1">
        <v>35338</v>
      </c>
      <c r="AD150">
        <f t="shared" si="7"/>
        <v>1.69741187312042</v>
      </c>
    </row>
    <row r="151" spans="1:30">
      <c r="A151" s="1">
        <v>39355</v>
      </c>
      <c r="B151">
        <v>0.17</v>
      </c>
      <c r="C151">
        <v>3.66</v>
      </c>
      <c r="D151">
        <v>0.15</v>
      </c>
      <c r="E151">
        <v>0.51</v>
      </c>
      <c r="F151">
        <v>0.44</v>
      </c>
      <c r="G151">
        <v>1.07</v>
      </c>
      <c r="H151">
        <v>0.16</v>
      </c>
      <c r="I151">
        <v>7.0000000000000007E-2</v>
      </c>
      <c r="J151">
        <v>0.86</v>
      </c>
      <c r="K151">
        <v>0.5</v>
      </c>
      <c r="L151">
        <v>1.1200000000000001</v>
      </c>
      <c r="M151">
        <v>-0.22095930799999999</v>
      </c>
      <c r="N151">
        <v>0.1</v>
      </c>
      <c r="O151">
        <v>0.16</v>
      </c>
      <c r="P151" t="s">
        <v>361</v>
      </c>
      <c r="Q151" t="s">
        <v>361</v>
      </c>
      <c r="R151" t="s">
        <v>361</v>
      </c>
      <c r="S151" t="s">
        <v>361</v>
      </c>
      <c r="T151" t="s">
        <v>361</v>
      </c>
      <c r="U151" t="s">
        <v>361</v>
      </c>
      <c r="V151">
        <v>2.0895810974651199</v>
      </c>
      <c r="W151">
        <f t="shared" si="5"/>
        <v>2.2400000000000002</v>
      </c>
      <c r="X151">
        <f t="shared" si="6"/>
        <v>2.5200000000000005</v>
      </c>
      <c r="Y151">
        <v>2.1469607821013499</v>
      </c>
      <c r="Z151">
        <v>-0.19307424456281799</v>
      </c>
      <c r="AC151" s="1">
        <v>35430</v>
      </c>
      <c r="AD151">
        <f t="shared" si="7"/>
        <v>2.0895810974651199</v>
      </c>
    </row>
    <row r="152" spans="1:30">
      <c r="A152" s="1">
        <v>39447</v>
      </c>
      <c r="B152">
        <v>0.35</v>
      </c>
      <c r="C152">
        <v>3.82</v>
      </c>
      <c r="D152">
        <v>0.33</v>
      </c>
      <c r="E152">
        <v>0.68</v>
      </c>
      <c r="F152">
        <v>0.71</v>
      </c>
      <c r="G152">
        <v>1.1000000000000001</v>
      </c>
      <c r="H152">
        <v>0.52</v>
      </c>
      <c r="I152">
        <v>1.62</v>
      </c>
      <c r="J152">
        <v>1.08</v>
      </c>
      <c r="K152">
        <v>0.48</v>
      </c>
      <c r="L152">
        <v>1.0900000000000001</v>
      </c>
      <c r="M152">
        <v>0.85981106399999996</v>
      </c>
      <c r="N152">
        <v>0.47</v>
      </c>
      <c r="O152">
        <v>0.23</v>
      </c>
      <c r="P152" t="s">
        <v>361</v>
      </c>
      <c r="Q152" t="s">
        <v>361</v>
      </c>
      <c r="R152" t="s">
        <v>361</v>
      </c>
      <c r="S152" t="s">
        <v>361</v>
      </c>
      <c r="T152" t="s">
        <v>361</v>
      </c>
      <c r="U152" t="s">
        <v>361</v>
      </c>
      <c r="V152">
        <v>2.3053506358084301</v>
      </c>
      <c r="W152">
        <f t="shared" si="5"/>
        <v>1.6800000000000002</v>
      </c>
      <c r="X152">
        <f t="shared" si="6"/>
        <v>1.5600000000000005</v>
      </c>
      <c r="Y152">
        <v>2.3526172028260302</v>
      </c>
      <c r="Z152">
        <v>-0.39497445269368497</v>
      </c>
      <c r="AC152" s="1">
        <v>35520</v>
      </c>
      <c r="AD152">
        <f t="shared" si="7"/>
        <v>2.3053506358084301</v>
      </c>
    </row>
    <row r="153" spans="1:30">
      <c r="A153" s="1">
        <v>39538</v>
      </c>
      <c r="B153">
        <v>0.49</v>
      </c>
      <c r="C153">
        <v>4.04</v>
      </c>
      <c r="D153">
        <v>0.64</v>
      </c>
      <c r="E153">
        <v>0.49</v>
      </c>
      <c r="F153">
        <v>0.76</v>
      </c>
      <c r="G153">
        <v>1.06</v>
      </c>
      <c r="H153">
        <v>0.4</v>
      </c>
      <c r="I153">
        <v>-0.1</v>
      </c>
      <c r="J153">
        <v>1.72</v>
      </c>
      <c r="K153">
        <v>0.5</v>
      </c>
      <c r="L153">
        <v>1.04</v>
      </c>
      <c r="M153">
        <v>1.1151158249999999</v>
      </c>
      <c r="N153">
        <v>-1.37</v>
      </c>
      <c r="O153">
        <v>0.25</v>
      </c>
      <c r="P153" t="s">
        <v>361</v>
      </c>
      <c r="Q153" t="s">
        <v>361</v>
      </c>
      <c r="R153" t="s">
        <v>361</v>
      </c>
      <c r="S153" t="s">
        <v>361</v>
      </c>
      <c r="T153" t="s">
        <v>361</v>
      </c>
      <c r="U153" t="s">
        <v>361</v>
      </c>
      <c r="V153">
        <v>2.4571854169576399</v>
      </c>
      <c r="W153">
        <f t="shared" si="5"/>
        <v>2.2800000000000002</v>
      </c>
      <c r="X153">
        <f t="shared" si="6"/>
        <v>1.2000000000000002</v>
      </c>
      <c r="Y153">
        <v>2.4656261467620402</v>
      </c>
      <c r="Z153">
        <v>-0.29071336054401098</v>
      </c>
      <c r="AC153" s="1">
        <v>35611</v>
      </c>
      <c r="AD153">
        <f t="shared" si="7"/>
        <v>2.4571854169576399</v>
      </c>
    </row>
    <row r="154" spans="1:30">
      <c r="A154" s="1">
        <v>39629</v>
      </c>
      <c r="B154">
        <v>-0.67</v>
      </c>
      <c r="C154">
        <v>3.63</v>
      </c>
      <c r="D154">
        <v>-0.16</v>
      </c>
      <c r="E154">
        <v>0.69</v>
      </c>
      <c r="F154">
        <v>0.53</v>
      </c>
      <c r="G154">
        <v>1.1000000000000001</v>
      </c>
      <c r="H154">
        <v>-0.37</v>
      </c>
      <c r="I154">
        <v>-0.65</v>
      </c>
      <c r="J154">
        <v>1.59</v>
      </c>
      <c r="K154">
        <v>0.48</v>
      </c>
      <c r="L154">
        <v>1.1299999999999999</v>
      </c>
      <c r="M154">
        <v>-2.0490506659999999</v>
      </c>
      <c r="N154">
        <v>1.06</v>
      </c>
      <c r="O154">
        <v>0.24</v>
      </c>
      <c r="P154" t="s">
        <v>361</v>
      </c>
      <c r="Q154" t="s">
        <v>361</v>
      </c>
      <c r="R154" t="s">
        <v>361</v>
      </c>
      <c r="S154" t="s">
        <v>361</v>
      </c>
      <c r="T154" t="s">
        <v>361</v>
      </c>
      <c r="U154" t="s">
        <v>361</v>
      </c>
      <c r="V154">
        <v>2.1615250067874401</v>
      </c>
      <c r="W154">
        <f t="shared" si="5"/>
        <v>1.6400000000000006</v>
      </c>
      <c r="X154">
        <f t="shared" si="6"/>
        <v>2.2800000000000002</v>
      </c>
      <c r="Y154">
        <v>2.0535391943848902</v>
      </c>
      <c r="Z154">
        <v>-0.48913319075193901</v>
      </c>
      <c r="AC154" s="1">
        <v>35703</v>
      </c>
      <c r="AD154">
        <f t="shared" si="7"/>
        <v>2.1615250067874401</v>
      </c>
    </row>
    <row r="155" spans="1:30">
      <c r="A155" s="1">
        <v>39721</v>
      </c>
      <c r="B155">
        <v>-0.61</v>
      </c>
      <c r="C155">
        <v>3.12</v>
      </c>
      <c r="D155">
        <v>0.73</v>
      </c>
      <c r="E155">
        <v>0.26</v>
      </c>
      <c r="F155">
        <v>0.48</v>
      </c>
      <c r="G155">
        <v>1.1399999999999999</v>
      </c>
      <c r="H155">
        <v>-0.2</v>
      </c>
      <c r="I155">
        <v>-2</v>
      </c>
      <c r="J155">
        <v>2.2200000000000002</v>
      </c>
      <c r="K155">
        <v>0.5</v>
      </c>
      <c r="L155">
        <v>1.1499999999999999</v>
      </c>
      <c r="M155">
        <v>-2.7101272719999998</v>
      </c>
      <c r="N155">
        <v>-1.02</v>
      </c>
      <c r="O155">
        <v>0.24</v>
      </c>
      <c r="P155" t="s">
        <v>361</v>
      </c>
      <c r="Q155" t="s">
        <v>361</v>
      </c>
      <c r="R155" t="s">
        <v>361</v>
      </c>
      <c r="S155" t="s">
        <v>361</v>
      </c>
      <c r="T155" t="s">
        <v>361</v>
      </c>
      <c r="U155" t="s">
        <v>361</v>
      </c>
      <c r="V155">
        <v>2.5592999806101799</v>
      </c>
      <c r="W155">
        <f t="shared" si="5"/>
        <v>3.5199999999999996</v>
      </c>
      <c r="X155">
        <f t="shared" si="6"/>
        <v>2.6399999999999997</v>
      </c>
      <c r="Y155">
        <v>1.9233333313768</v>
      </c>
      <c r="Z155">
        <v>-0.25794169194858602</v>
      </c>
      <c r="AC155" s="1">
        <v>35795</v>
      </c>
      <c r="AD155">
        <f t="shared" si="7"/>
        <v>2.5592999806101799</v>
      </c>
    </row>
    <row r="156" spans="1:30">
      <c r="A156" s="1">
        <v>39813</v>
      </c>
      <c r="B156">
        <v>-1.82</v>
      </c>
      <c r="C156">
        <v>2.5299999999999998</v>
      </c>
      <c r="D156">
        <v>-0.03</v>
      </c>
      <c r="E156">
        <v>0.28999999999999998</v>
      </c>
      <c r="F156">
        <v>0.42</v>
      </c>
      <c r="G156">
        <v>0.97</v>
      </c>
      <c r="H156">
        <v>-1.56</v>
      </c>
      <c r="I156">
        <v>-4.21</v>
      </c>
      <c r="J156">
        <v>5.01</v>
      </c>
      <c r="K156">
        <v>0.5</v>
      </c>
      <c r="L156">
        <v>1.04</v>
      </c>
      <c r="M156">
        <v>-5.9653393919999997</v>
      </c>
      <c r="N156">
        <v>-2.69</v>
      </c>
      <c r="O156">
        <v>0.45</v>
      </c>
      <c r="P156" t="s">
        <v>361</v>
      </c>
      <c r="Q156" t="s">
        <v>361</v>
      </c>
      <c r="R156" t="s">
        <v>361</v>
      </c>
      <c r="S156" t="s">
        <v>361</v>
      </c>
      <c r="T156" t="s">
        <v>361</v>
      </c>
      <c r="U156" t="s">
        <v>361</v>
      </c>
      <c r="V156">
        <v>2.7307855716959799</v>
      </c>
      <c r="W156">
        <f t="shared" si="5"/>
        <v>2.7199999999999998</v>
      </c>
      <c r="X156">
        <f t="shared" si="6"/>
        <v>2.2000000000000002</v>
      </c>
      <c r="Y156">
        <v>1.3712864825943401</v>
      </c>
      <c r="Z156">
        <v>-4.3881012575330801E-3</v>
      </c>
      <c r="AC156" s="1">
        <v>35885</v>
      </c>
      <c r="AD156">
        <f t="shared" si="7"/>
        <v>2.7307855716959799</v>
      </c>
    </row>
    <row r="157" spans="1:30">
      <c r="A157" s="1">
        <v>39903</v>
      </c>
      <c r="B157">
        <v>-3.2</v>
      </c>
      <c r="C157">
        <v>0.59</v>
      </c>
      <c r="D157">
        <v>-0.44</v>
      </c>
      <c r="E157">
        <v>0.37</v>
      </c>
      <c r="F157">
        <v>0.25</v>
      </c>
      <c r="G157">
        <v>0.42</v>
      </c>
      <c r="H157">
        <v>-1.69</v>
      </c>
      <c r="I157">
        <v>-6.47</v>
      </c>
      <c r="J157">
        <v>5.03</v>
      </c>
      <c r="K157">
        <v>0.48</v>
      </c>
      <c r="L157">
        <v>1.04</v>
      </c>
      <c r="M157">
        <v>-4.5364651829999998</v>
      </c>
      <c r="N157">
        <v>-2.0699999999999998</v>
      </c>
      <c r="O157">
        <v>0.39</v>
      </c>
      <c r="P157">
        <v>0.263333333</v>
      </c>
      <c r="Q157">
        <v>0.25083333299999999</v>
      </c>
      <c r="R157">
        <v>0.25404906100000002</v>
      </c>
      <c r="S157">
        <v>0.26166666700000002</v>
      </c>
      <c r="T157">
        <v>0.27363869899999999</v>
      </c>
      <c r="U157">
        <v>0.29295662099999997</v>
      </c>
      <c r="V157">
        <v>1.9181839720795999</v>
      </c>
      <c r="W157">
        <f t="shared" si="5"/>
        <v>0.19999999999999996</v>
      </c>
      <c r="X157">
        <f t="shared" si="6"/>
        <v>0.67999999999999994</v>
      </c>
      <c r="Y157">
        <v>0.65804159450140598</v>
      </c>
      <c r="Z157">
        <v>-0.38481293550982998</v>
      </c>
      <c r="AC157" s="1">
        <v>35976</v>
      </c>
      <c r="AD157">
        <f t="shared" si="7"/>
        <v>1.9181839720795999</v>
      </c>
    </row>
    <row r="158" spans="1:30">
      <c r="A158" s="1">
        <v>39994</v>
      </c>
      <c r="B158">
        <v>-0.14000000000000001</v>
      </c>
      <c r="C158">
        <v>-0.4</v>
      </c>
      <c r="D158">
        <v>0.43</v>
      </c>
      <c r="E158">
        <v>0.04</v>
      </c>
      <c r="F158">
        <v>0.3</v>
      </c>
      <c r="G158">
        <v>0.23</v>
      </c>
      <c r="H158">
        <v>-7.0000000000000007E-2</v>
      </c>
      <c r="I158">
        <v>-3.05</v>
      </c>
      <c r="J158">
        <v>4.24</v>
      </c>
      <c r="K158">
        <v>0.48</v>
      </c>
      <c r="L158">
        <v>1.05</v>
      </c>
      <c r="M158">
        <v>8.8832750919999999</v>
      </c>
      <c r="N158">
        <v>-0.03</v>
      </c>
      <c r="O158">
        <v>0.31</v>
      </c>
      <c r="P158">
        <v>0.18666666700000001</v>
      </c>
      <c r="Q158">
        <v>0.1875</v>
      </c>
      <c r="R158">
        <v>0.19718904500000001</v>
      </c>
      <c r="S158">
        <v>0.215</v>
      </c>
      <c r="T158">
        <v>0.23513582999999999</v>
      </c>
      <c r="U158">
        <v>0.26021333000000002</v>
      </c>
      <c r="V158">
        <v>-5.6538811248928199E-2</v>
      </c>
      <c r="W158">
        <f t="shared" si="5"/>
        <v>0.76</v>
      </c>
      <c r="X158">
        <f t="shared" si="6"/>
        <v>-0.27999999999999992</v>
      </c>
      <c r="Y158">
        <v>0.72602798721085104</v>
      </c>
      <c r="Z158">
        <v>-0.38142540970894601</v>
      </c>
      <c r="AC158" s="1">
        <v>36068</v>
      </c>
      <c r="AD158">
        <f t="shared" si="7"/>
        <v>-5.6538811248928199E-2</v>
      </c>
    </row>
    <row r="159" spans="1:30">
      <c r="A159" s="1">
        <v>40086</v>
      </c>
      <c r="B159">
        <v>0.38</v>
      </c>
      <c r="C159">
        <v>-0.8</v>
      </c>
      <c r="D159">
        <v>0.62</v>
      </c>
      <c r="E159">
        <v>0.08</v>
      </c>
      <c r="F159">
        <v>0.2</v>
      </c>
      <c r="G159">
        <v>0.13</v>
      </c>
      <c r="H159">
        <v>0.1</v>
      </c>
      <c r="I159">
        <v>-0.19</v>
      </c>
      <c r="J159">
        <v>2.85</v>
      </c>
      <c r="K159">
        <v>0.5</v>
      </c>
      <c r="L159">
        <v>0.99</v>
      </c>
      <c r="M159">
        <v>1.5513996590000001</v>
      </c>
      <c r="N159">
        <v>1.08</v>
      </c>
      <c r="O159">
        <v>0.14000000000000001</v>
      </c>
      <c r="P159">
        <v>0.1075</v>
      </c>
      <c r="Q159">
        <v>0.12166666700000001</v>
      </c>
      <c r="R159">
        <v>0.14445907699999999</v>
      </c>
      <c r="S159">
        <v>0.17333333300000001</v>
      </c>
      <c r="T159">
        <v>0.205019268</v>
      </c>
      <c r="U159">
        <v>0.24038749700000001</v>
      </c>
      <c r="V159">
        <v>-0.67538812775356805</v>
      </c>
      <c r="W159">
        <f t="shared" si="5"/>
        <v>0.2</v>
      </c>
      <c r="X159">
        <f t="shared" si="6"/>
        <v>-0.28000000000000003</v>
      </c>
      <c r="Y159">
        <v>0.80700020269638295</v>
      </c>
      <c r="Z159">
        <v>-0.419000728226814</v>
      </c>
      <c r="AC159" s="1">
        <v>36160</v>
      </c>
      <c r="AD159">
        <f t="shared" si="7"/>
        <v>-0.67538812775356805</v>
      </c>
    </row>
    <row r="160" spans="1:30">
      <c r="A160" s="1">
        <v>40178</v>
      </c>
      <c r="B160">
        <v>0.4</v>
      </c>
      <c r="C160">
        <v>-1.1200000000000001</v>
      </c>
      <c r="D160">
        <v>0.4</v>
      </c>
      <c r="E160">
        <v>0.21</v>
      </c>
      <c r="F160">
        <v>0.22</v>
      </c>
      <c r="G160">
        <v>0.11</v>
      </c>
      <c r="H160">
        <v>0.34</v>
      </c>
      <c r="I160">
        <v>-0.73</v>
      </c>
      <c r="J160">
        <v>2.06</v>
      </c>
      <c r="K160">
        <v>0.48</v>
      </c>
      <c r="L160">
        <v>0.96</v>
      </c>
      <c r="M160">
        <v>-0.232003233</v>
      </c>
      <c r="N160">
        <v>0.28000000000000003</v>
      </c>
      <c r="O160">
        <v>0.11</v>
      </c>
      <c r="P160">
        <v>0.10666666700000001</v>
      </c>
      <c r="Q160">
        <v>0.123333333</v>
      </c>
      <c r="R160">
        <v>0.151812793</v>
      </c>
      <c r="S160">
        <v>0.18583333299999999</v>
      </c>
      <c r="T160">
        <v>0.21806868500000001</v>
      </c>
      <c r="U160">
        <v>0.25087586899999997</v>
      </c>
      <c r="V160">
        <v>-1.0948137593576699</v>
      </c>
      <c r="W160">
        <f t="shared" si="5"/>
        <v>-0.39999999999999997</v>
      </c>
      <c r="X160">
        <f t="shared" si="6"/>
        <v>-0.44</v>
      </c>
      <c r="Y160">
        <v>0.88014083206228899</v>
      </c>
      <c r="Z160">
        <v>-0.63373039231634798</v>
      </c>
      <c r="AC160" s="1">
        <v>36250</v>
      </c>
      <c r="AD160">
        <f t="shared" si="7"/>
        <v>-1.0948137593576699</v>
      </c>
    </row>
    <row r="161" spans="1:30">
      <c r="A161" s="1">
        <v>40268</v>
      </c>
      <c r="B161">
        <v>0.81</v>
      </c>
      <c r="C161">
        <v>-0.79</v>
      </c>
      <c r="D161">
        <v>0.25</v>
      </c>
      <c r="E161">
        <v>0.11</v>
      </c>
      <c r="F161">
        <v>0.21</v>
      </c>
      <c r="G161">
        <v>0.11</v>
      </c>
      <c r="H161">
        <v>0.9</v>
      </c>
      <c r="I161">
        <v>-0.37</v>
      </c>
      <c r="J161">
        <v>1.74</v>
      </c>
      <c r="K161">
        <v>0.48</v>
      </c>
      <c r="L161">
        <v>1.02</v>
      </c>
      <c r="M161">
        <v>1.95225589</v>
      </c>
      <c r="N161">
        <v>0.44</v>
      </c>
      <c r="O161">
        <v>0.04</v>
      </c>
      <c r="P161">
        <v>9.0833333000000002E-2</v>
      </c>
      <c r="Q161">
        <v>0.109166667</v>
      </c>
      <c r="R161">
        <v>0.134754402</v>
      </c>
      <c r="S161">
        <v>0.163333333</v>
      </c>
      <c r="T161">
        <v>0.190164949</v>
      </c>
      <c r="U161">
        <v>0.21690588099999999</v>
      </c>
      <c r="V161">
        <v>-1.0362078428030801</v>
      </c>
      <c r="W161">
        <f t="shared" si="5"/>
        <v>0</v>
      </c>
      <c r="X161">
        <f t="shared" si="6"/>
        <v>-0.39999999999999997</v>
      </c>
      <c r="Y161">
        <v>0.94110271071035501</v>
      </c>
      <c r="Z161">
        <v>-0.62751994631533803</v>
      </c>
      <c r="AC161" s="1">
        <v>36341</v>
      </c>
      <c r="AD161">
        <f t="shared" si="7"/>
        <v>-1.0362078428030801</v>
      </c>
    </row>
    <row r="162" spans="1:30">
      <c r="A162" s="1">
        <v>40359</v>
      </c>
      <c r="B162">
        <v>0.82</v>
      </c>
      <c r="C162">
        <v>-0.65</v>
      </c>
      <c r="D162">
        <v>0.52</v>
      </c>
      <c r="E162">
        <v>0.25</v>
      </c>
      <c r="F162">
        <v>0.24</v>
      </c>
      <c r="G162">
        <v>0.11</v>
      </c>
      <c r="H162">
        <v>0.49</v>
      </c>
      <c r="I162">
        <v>2.99</v>
      </c>
      <c r="J162">
        <v>1.79</v>
      </c>
      <c r="K162">
        <v>0.48</v>
      </c>
      <c r="L162">
        <v>0.96</v>
      </c>
      <c r="M162">
        <v>-0.83846040099999997</v>
      </c>
      <c r="N162">
        <v>0.89</v>
      </c>
      <c r="O162">
        <v>0.04</v>
      </c>
      <c r="P162">
        <v>0.101666667</v>
      </c>
      <c r="Q162">
        <v>0.118333333</v>
      </c>
      <c r="R162">
        <v>0.13149809700000001</v>
      </c>
      <c r="S162">
        <v>0.144166667</v>
      </c>
      <c r="T162">
        <v>0.15810031599999999</v>
      </c>
      <c r="U162">
        <v>0.17257065099999999</v>
      </c>
      <c r="V162">
        <v>-1.0070635985960501</v>
      </c>
      <c r="W162">
        <f t="shared" si="5"/>
        <v>-0.56000000000000005</v>
      </c>
      <c r="X162">
        <f t="shared" si="6"/>
        <v>-0.52</v>
      </c>
      <c r="Y162">
        <v>1.0690729635256999</v>
      </c>
      <c r="Z162">
        <v>-0.62157900435186197</v>
      </c>
      <c r="AC162" s="1">
        <v>36433</v>
      </c>
      <c r="AD162">
        <f t="shared" si="7"/>
        <v>-1.0070635985960501</v>
      </c>
    </row>
    <row r="163" spans="1:30">
      <c r="A163" s="1">
        <v>40451</v>
      </c>
      <c r="B163">
        <v>0.37</v>
      </c>
      <c r="C163">
        <v>-0.74</v>
      </c>
      <c r="D163">
        <v>0.02</v>
      </c>
      <c r="E163">
        <v>0.34</v>
      </c>
      <c r="F163">
        <v>0.33</v>
      </c>
      <c r="G163">
        <v>0.15</v>
      </c>
      <c r="H163">
        <v>0.32</v>
      </c>
      <c r="I163">
        <v>-0.9</v>
      </c>
      <c r="J163">
        <v>1.67</v>
      </c>
      <c r="K163">
        <v>0.5</v>
      </c>
      <c r="L163">
        <v>0.88</v>
      </c>
      <c r="M163">
        <v>-2.8822610150000001</v>
      </c>
      <c r="N163">
        <v>0.35</v>
      </c>
      <c r="O163">
        <v>0.05</v>
      </c>
      <c r="P163">
        <v>0.133333333</v>
      </c>
      <c r="Q163">
        <v>0.14749999999999999</v>
      </c>
      <c r="R163">
        <v>0.16044939799999999</v>
      </c>
      <c r="S163">
        <v>0.17249999999999999</v>
      </c>
      <c r="T163">
        <v>0.18376842099999999</v>
      </c>
      <c r="U163">
        <v>0.19455341200000001</v>
      </c>
      <c r="V163">
        <v>-1.0674990192690501</v>
      </c>
      <c r="W163">
        <f t="shared" si="5"/>
        <v>-0.76000000000000012</v>
      </c>
      <c r="X163">
        <f t="shared" si="6"/>
        <v>-0.72000000000000008</v>
      </c>
      <c r="Y163">
        <v>1.1481379227252899</v>
      </c>
      <c r="Z163">
        <v>-0.76714917119433501</v>
      </c>
      <c r="AC163" s="1">
        <v>36525</v>
      </c>
      <c r="AD163">
        <f t="shared" si="7"/>
        <v>-1.0674990192690501</v>
      </c>
    </row>
    <row r="164" spans="1:30">
      <c r="A164" s="1">
        <v>40543</v>
      </c>
      <c r="B164">
        <v>0.56999999999999995</v>
      </c>
      <c r="C164">
        <v>-0.74</v>
      </c>
      <c r="D164">
        <v>0.27</v>
      </c>
      <c r="E164">
        <v>0.15</v>
      </c>
      <c r="F164">
        <v>0.35</v>
      </c>
      <c r="G164">
        <v>0.2</v>
      </c>
      <c r="H164">
        <v>0.76</v>
      </c>
      <c r="I164">
        <v>0.33</v>
      </c>
      <c r="J164">
        <v>1.44</v>
      </c>
      <c r="K164">
        <v>0.48</v>
      </c>
      <c r="L164">
        <v>0.93</v>
      </c>
      <c r="M164">
        <v>1.221472584</v>
      </c>
      <c r="N164">
        <v>0.88</v>
      </c>
      <c r="O164">
        <v>0.06</v>
      </c>
      <c r="P164">
        <v>0.179166667</v>
      </c>
      <c r="Q164">
        <v>0.19500000000000001</v>
      </c>
      <c r="R164">
        <v>0.20780619</v>
      </c>
      <c r="S164">
        <v>0.22</v>
      </c>
      <c r="T164">
        <v>0.23305564200000001</v>
      </c>
      <c r="U164">
        <v>0.24641983000000001</v>
      </c>
      <c r="V164">
        <v>-1.1652472468883599</v>
      </c>
      <c r="W164">
        <f t="shared" si="5"/>
        <v>0.20000000000000007</v>
      </c>
      <c r="X164">
        <f t="shared" si="6"/>
        <v>-0.59999999999999987</v>
      </c>
      <c r="Y164">
        <v>1.12968026119092</v>
      </c>
      <c r="Z164">
        <v>-0.83258483492314905</v>
      </c>
      <c r="AC164" s="1">
        <v>36616</v>
      </c>
      <c r="AD164">
        <f t="shared" si="7"/>
        <v>-1.1652472468883599</v>
      </c>
    </row>
    <row r="165" spans="1:30">
      <c r="A165" s="1">
        <v>40633</v>
      </c>
      <c r="B165">
        <v>0.99</v>
      </c>
      <c r="C165">
        <v>-0.11</v>
      </c>
      <c r="D165">
        <v>0.45</v>
      </c>
      <c r="E165">
        <v>0.39</v>
      </c>
      <c r="F165">
        <v>0.45</v>
      </c>
      <c r="G165">
        <v>0.22</v>
      </c>
      <c r="H165">
        <v>0.28000000000000003</v>
      </c>
      <c r="I165">
        <v>1.84</v>
      </c>
      <c r="J165">
        <v>1.3</v>
      </c>
      <c r="K165">
        <v>0.5</v>
      </c>
      <c r="L165">
        <v>1.08</v>
      </c>
      <c r="M165">
        <v>0.53895562900000005</v>
      </c>
      <c r="N165">
        <v>0.71</v>
      </c>
      <c r="O165">
        <v>0.05</v>
      </c>
      <c r="P165">
        <v>0.20583333300000001</v>
      </c>
      <c r="Q165">
        <v>0.23583333300000001</v>
      </c>
      <c r="R165">
        <v>0.26485045899999998</v>
      </c>
      <c r="S165">
        <v>0.29249999999999998</v>
      </c>
      <c r="T165">
        <v>0.31848660099999998</v>
      </c>
      <c r="U165">
        <v>0.343562164</v>
      </c>
      <c r="V165">
        <v>-0.74399331142353897</v>
      </c>
      <c r="W165">
        <f t="shared" si="5"/>
        <v>-0.68</v>
      </c>
      <c r="X165">
        <f t="shared" si="6"/>
        <v>-0.92</v>
      </c>
      <c r="Y165">
        <v>1.3066658677546401</v>
      </c>
      <c r="Z165">
        <v>-0.62501333552443805</v>
      </c>
      <c r="AC165" s="1">
        <v>36707</v>
      </c>
      <c r="AD165">
        <f t="shared" si="7"/>
        <v>-0.74399331142353897</v>
      </c>
    </row>
    <row r="166" spans="1:30">
      <c r="A166" s="1">
        <v>40724</v>
      </c>
      <c r="B166">
        <v>-0.05</v>
      </c>
      <c r="C166">
        <v>-0.49</v>
      </c>
      <c r="D166">
        <v>0.3</v>
      </c>
      <c r="E166">
        <v>0.21</v>
      </c>
      <c r="F166">
        <v>0.47</v>
      </c>
      <c r="G166">
        <v>0.31</v>
      </c>
      <c r="H166">
        <v>0.15</v>
      </c>
      <c r="I166">
        <v>0.05</v>
      </c>
      <c r="J166">
        <v>1.28</v>
      </c>
      <c r="K166">
        <v>0.5</v>
      </c>
      <c r="L166">
        <v>1.1200000000000001</v>
      </c>
      <c r="M166">
        <v>-1.1722820810000001</v>
      </c>
      <c r="N166">
        <v>0.14000000000000001</v>
      </c>
      <c r="O166">
        <v>-0.01</v>
      </c>
      <c r="P166">
        <v>0.29583333299999998</v>
      </c>
      <c r="Q166">
        <v>0.32916666700000002</v>
      </c>
      <c r="R166">
        <v>0.35681095299999999</v>
      </c>
      <c r="S166">
        <v>0.380833333</v>
      </c>
      <c r="T166">
        <v>0.40249785700000001</v>
      </c>
      <c r="U166">
        <v>0.42268327999999999</v>
      </c>
      <c r="V166">
        <v>-0.857720076032368</v>
      </c>
      <c r="W166">
        <f t="shared" si="5"/>
        <v>0.4</v>
      </c>
      <c r="X166">
        <f t="shared" si="6"/>
        <v>-0.6399999999999999</v>
      </c>
      <c r="Y166">
        <v>1.2994991253289301</v>
      </c>
      <c r="Z166">
        <v>-0.53590421263188204</v>
      </c>
      <c r="AC166" s="1">
        <v>36799</v>
      </c>
      <c r="AD166">
        <f t="shared" si="7"/>
        <v>-0.857720076032368</v>
      </c>
    </row>
    <row r="167" spans="1:30">
      <c r="A167" s="1">
        <v>40816</v>
      </c>
      <c r="B167">
        <v>-0.04</v>
      </c>
      <c r="C167">
        <v>-0.7</v>
      </c>
      <c r="D167">
        <v>-0.06</v>
      </c>
      <c r="E167">
        <v>0.32</v>
      </c>
      <c r="F167">
        <v>0.48</v>
      </c>
      <c r="G167">
        <v>0.35</v>
      </c>
      <c r="H167">
        <v>-0.17</v>
      </c>
      <c r="I167">
        <v>-0.91</v>
      </c>
      <c r="J167">
        <v>1.92</v>
      </c>
      <c r="K167">
        <v>0.5</v>
      </c>
      <c r="L167">
        <v>1.07</v>
      </c>
      <c r="M167">
        <v>-0.27935921699999999</v>
      </c>
      <c r="N167">
        <v>-0.49</v>
      </c>
      <c r="O167">
        <v>-0.08</v>
      </c>
      <c r="P167">
        <v>0.24916666700000001</v>
      </c>
      <c r="Q167">
        <v>0.245</v>
      </c>
      <c r="R167">
        <v>0.24360584299999999</v>
      </c>
      <c r="S167">
        <v>0.244166667</v>
      </c>
      <c r="T167">
        <v>0.247075239</v>
      </c>
      <c r="U167">
        <v>0.25091873100000001</v>
      </c>
      <c r="V167">
        <v>-0.43827430292901098</v>
      </c>
      <c r="W167">
        <f t="shared" si="5"/>
        <v>0.11999999999999988</v>
      </c>
      <c r="X167">
        <f t="shared" si="6"/>
        <v>-0.52</v>
      </c>
      <c r="Y167">
        <v>1.03817999163893</v>
      </c>
      <c r="Z167">
        <v>-0.57237115190295795</v>
      </c>
      <c r="AC167" s="1">
        <v>36891</v>
      </c>
      <c r="AD167">
        <f t="shared" si="7"/>
        <v>-0.43827430292901098</v>
      </c>
    </row>
    <row r="168" spans="1:30">
      <c r="A168" s="1">
        <v>40908</v>
      </c>
      <c r="B168">
        <v>-0.37</v>
      </c>
      <c r="C168">
        <v>-1.1100000000000001</v>
      </c>
      <c r="D168">
        <v>0.25</v>
      </c>
      <c r="E168">
        <v>0.23</v>
      </c>
      <c r="F168">
        <v>0.49</v>
      </c>
      <c r="G168">
        <v>0.31</v>
      </c>
      <c r="H168">
        <v>-0.18</v>
      </c>
      <c r="I168">
        <v>-0.53</v>
      </c>
      <c r="J168">
        <v>2.3199999999999998</v>
      </c>
      <c r="K168">
        <v>0.5</v>
      </c>
      <c r="L168">
        <v>1.05</v>
      </c>
      <c r="M168">
        <v>-1.4867222870000001</v>
      </c>
      <c r="N168">
        <v>-0.31</v>
      </c>
      <c r="O168">
        <v>-0.06</v>
      </c>
      <c r="P168">
        <v>0.15416666700000001</v>
      </c>
      <c r="Q168">
        <v>0.140833333</v>
      </c>
      <c r="R168">
        <v>0.13779244900000001</v>
      </c>
      <c r="S168">
        <v>0.13666666699999999</v>
      </c>
      <c r="T168">
        <v>0.13809895799999999</v>
      </c>
      <c r="U168">
        <v>0.14229166700000001</v>
      </c>
      <c r="V168">
        <v>-0.34157532307667599</v>
      </c>
      <c r="W168">
        <f t="shared" si="5"/>
        <v>0.31999999999999995</v>
      </c>
      <c r="X168">
        <f t="shared" si="6"/>
        <v>-0.72</v>
      </c>
      <c r="Y168">
        <v>1.11063783806102</v>
      </c>
      <c r="Z168">
        <v>-0.59858879172479296</v>
      </c>
      <c r="AC168" s="1">
        <v>36981</v>
      </c>
      <c r="AD168">
        <f t="shared" si="7"/>
        <v>-0.34157532307667599</v>
      </c>
    </row>
    <row r="169" spans="1:30">
      <c r="A169" s="1">
        <v>40999</v>
      </c>
      <c r="B169">
        <v>-0.35</v>
      </c>
      <c r="C169">
        <v>-1.51</v>
      </c>
      <c r="D169">
        <v>0.03</v>
      </c>
      <c r="E169">
        <v>0.42</v>
      </c>
      <c r="F169">
        <v>0.47</v>
      </c>
      <c r="G169">
        <v>0.16</v>
      </c>
      <c r="H169">
        <v>-0.06</v>
      </c>
      <c r="I169">
        <v>-0.34</v>
      </c>
      <c r="J169">
        <v>2.0699999999999998</v>
      </c>
      <c r="K169">
        <v>0.5</v>
      </c>
      <c r="L169">
        <v>0.91</v>
      </c>
      <c r="M169">
        <v>3.0732218179999999</v>
      </c>
      <c r="N169">
        <v>0.24</v>
      </c>
      <c r="O169">
        <v>-0.04</v>
      </c>
      <c r="P169">
        <v>8.8333333E-2</v>
      </c>
      <c r="Q169">
        <v>8.5833332999999998E-2</v>
      </c>
      <c r="R169">
        <v>8.6354851999999996E-2</v>
      </c>
      <c r="S169">
        <v>8.7499999999999994E-2</v>
      </c>
      <c r="T169">
        <v>8.9738041000000004E-2</v>
      </c>
      <c r="U169">
        <v>9.3748629E-2</v>
      </c>
      <c r="V169">
        <v>-0.51165523045511196</v>
      </c>
      <c r="W169">
        <f t="shared" si="5"/>
        <v>-1.04</v>
      </c>
      <c r="X169">
        <f t="shared" si="6"/>
        <v>-1.2399999999999998</v>
      </c>
      <c r="Y169">
        <v>0.911333366437446</v>
      </c>
      <c r="Z169">
        <v>-0.79501722266208297</v>
      </c>
      <c r="AC169" s="1">
        <v>37072</v>
      </c>
      <c r="AD169">
        <f t="shared" si="7"/>
        <v>-0.51165523045511196</v>
      </c>
    </row>
    <row r="170" spans="1:30">
      <c r="A170" s="1">
        <v>41090</v>
      </c>
      <c r="B170">
        <v>-0.41</v>
      </c>
      <c r="C170">
        <v>-2.17</v>
      </c>
      <c r="D170">
        <v>0.1</v>
      </c>
      <c r="E170">
        <v>0.28000000000000003</v>
      </c>
      <c r="F170">
        <v>0.4</v>
      </c>
      <c r="G170">
        <v>0.1</v>
      </c>
      <c r="H170">
        <v>-0.45</v>
      </c>
      <c r="I170">
        <v>-1.84</v>
      </c>
      <c r="J170">
        <v>2.0299999999999998</v>
      </c>
      <c r="K170">
        <v>0.5</v>
      </c>
      <c r="L170">
        <v>0.86</v>
      </c>
      <c r="M170">
        <v>-0.79049645000000002</v>
      </c>
      <c r="N170">
        <v>-0.39</v>
      </c>
      <c r="O170">
        <v>-0.14000000000000001</v>
      </c>
      <c r="P170">
        <v>7.4166667000000006E-2</v>
      </c>
      <c r="Q170">
        <v>7.0833332999999998E-2</v>
      </c>
      <c r="R170">
        <v>6.9642857000000002E-2</v>
      </c>
      <c r="S170">
        <v>6.9166667000000001E-2</v>
      </c>
      <c r="T170">
        <v>7.0104166999999995E-2</v>
      </c>
      <c r="U170">
        <v>7.2777778000000001E-2</v>
      </c>
      <c r="V170">
        <v>-1.1696223692491801</v>
      </c>
      <c r="W170">
        <f t="shared" si="5"/>
        <v>-0.72000000000000008</v>
      </c>
      <c r="X170">
        <f t="shared" si="6"/>
        <v>-1.2000000000000002</v>
      </c>
      <c r="Y170">
        <v>0.85062078606160696</v>
      </c>
      <c r="Z170">
        <v>-0.83191263433058005</v>
      </c>
      <c r="AC170" s="1">
        <v>37164</v>
      </c>
      <c r="AD170">
        <f t="shared" si="7"/>
        <v>-1.1696223692491801</v>
      </c>
    </row>
    <row r="171" spans="1:30">
      <c r="A171" s="1">
        <v>41182</v>
      </c>
      <c r="B171">
        <v>-0.25</v>
      </c>
      <c r="C171">
        <v>-2.6</v>
      </c>
      <c r="D171">
        <v>-0.11</v>
      </c>
      <c r="E171">
        <v>0.41</v>
      </c>
      <c r="F171">
        <v>0.33</v>
      </c>
      <c r="G171">
        <v>0.04</v>
      </c>
      <c r="H171">
        <v>-0.45</v>
      </c>
      <c r="I171">
        <v>-1.74</v>
      </c>
      <c r="J171">
        <v>1.89</v>
      </c>
      <c r="K171">
        <v>0.5</v>
      </c>
      <c r="L171">
        <v>0.72</v>
      </c>
      <c r="M171">
        <v>0.75224973299999998</v>
      </c>
      <c r="N171">
        <v>-0.66</v>
      </c>
      <c r="O171">
        <v>-0.11</v>
      </c>
      <c r="P171">
        <v>2.2499999999999999E-2</v>
      </c>
      <c r="Q171">
        <v>0.02</v>
      </c>
      <c r="R171">
        <v>1.8878204999999999E-2</v>
      </c>
      <c r="S171">
        <v>1.8333333E-2</v>
      </c>
      <c r="T171">
        <v>1.9270833000000001E-2</v>
      </c>
      <c r="U171">
        <v>2.1944445E-2</v>
      </c>
      <c r="V171">
        <v>-1.3542187879280101</v>
      </c>
      <c r="W171">
        <f t="shared" si="5"/>
        <v>-1.48</v>
      </c>
      <c r="X171">
        <f t="shared" si="6"/>
        <v>-1.1600000000000001</v>
      </c>
      <c r="Y171">
        <v>0.66394799818722205</v>
      </c>
      <c r="Z171">
        <v>-1.0317888525244201</v>
      </c>
      <c r="AC171" s="1">
        <v>37256</v>
      </c>
      <c r="AD171">
        <f t="shared" si="7"/>
        <v>-1.3542187879280101</v>
      </c>
    </row>
    <row r="172" spans="1:30">
      <c r="A172" s="1">
        <v>41274</v>
      </c>
      <c r="B172">
        <v>-0.46</v>
      </c>
      <c r="C172">
        <v>-3.26</v>
      </c>
      <c r="D172">
        <v>0.03</v>
      </c>
      <c r="E172">
        <v>0.19</v>
      </c>
      <c r="F172">
        <v>0.4</v>
      </c>
      <c r="G172">
        <v>0.03</v>
      </c>
      <c r="H172">
        <v>-0.2</v>
      </c>
      <c r="I172">
        <v>-1.1100000000000001</v>
      </c>
      <c r="J172">
        <v>1.54</v>
      </c>
      <c r="K172">
        <v>0.5</v>
      </c>
      <c r="L172">
        <v>0.55000000000000004</v>
      </c>
      <c r="M172">
        <v>0.119299139</v>
      </c>
      <c r="N172">
        <v>-0.24</v>
      </c>
      <c r="O172">
        <v>0</v>
      </c>
      <c r="P172">
        <v>1.8333333E-2</v>
      </c>
      <c r="Q172">
        <v>1.4999999999999999E-2</v>
      </c>
      <c r="R172">
        <v>1.4439103E-2</v>
      </c>
      <c r="S172">
        <v>1.4166667000000001E-2</v>
      </c>
      <c r="T172">
        <v>1.5091146E-2</v>
      </c>
      <c r="U172">
        <v>1.7673610999999999E-2</v>
      </c>
      <c r="V172">
        <v>-1.6200020548571801</v>
      </c>
      <c r="W172">
        <f t="shared" si="5"/>
        <v>-0.64</v>
      </c>
      <c r="X172">
        <f t="shared" si="6"/>
        <v>-1.48</v>
      </c>
      <c r="Y172">
        <v>0.69189542689639805</v>
      </c>
      <c r="Z172">
        <v>-1.2825963208643001</v>
      </c>
      <c r="AC172" s="1">
        <v>37346</v>
      </c>
      <c r="AD172">
        <f t="shared" si="7"/>
        <v>-1.6200020548571801</v>
      </c>
    </row>
    <row r="173" spans="1:30">
      <c r="A173" s="1">
        <v>41364</v>
      </c>
      <c r="B173">
        <v>-0.43</v>
      </c>
      <c r="C173">
        <v>-3.87</v>
      </c>
      <c r="D173">
        <v>-0.03</v>
      </c>
      <c r="E173">
        <v>0.57999999999999996</v>
      </c>
      <c r="F173">
        <v>0.32</v>
      </c>
      <c r="G173">
        <v>0.03</v>
      </c>
      <c r="H173">
        <v>-0.73</v>
      </c>
      <c r="I173">
        <v>-2.73</v>
      </c>
      <c r="J173">
        <v>1.3</v>
      </c>
      <c r="K173">
        <v>0.5</v>
      </c>
      <c r="L173">
        <v>0.69</v>
      </c>
      <c r="M173">
        <v>1.1681501750000001</v>
      </c>
      <c r="N173">
        <v>-0.43</v>
      </c>
      <c r="O173">
        <v>-0.14000000000000001</v>
      </c>
      <c r="P173">
        <v>2.2499999999999999E-2</v>
      </c>
      <c r="Q173">
        <v>2.5833333E-2</v>
      </c>
      <c r="R173">
        <v>2.9280952999999998E-2</v>
      </c>
      <c r="S173">
        <v>3.3333333E-2</v>
      </c>
      <c r="T173">
        <v>3.7929179E-2</v>
      </c>
      <c r="U173">
        <v>4.3066677999999997E-2</v>
      </c>
      <c r="V173">
        <v>-1.68535507165925</v>
      </c>
      <c r="W173">
        <f t="shared" si="5"/>
        <v>-2.1999999999999997</v>
      </c>
      <c r="X173">
        <f t="shared" si="6"/>
        <v>-1.1600000000000001</v>
      </c>
      <c r="Y173">
        <v>0.452447875651589</v>
      </c>
      <c r="Z173">
        <v>-1.2749698560120799</v>
      </c>
      <c r="AC173" s="1">
        <v>37437</v>
      </c>
      <c r="AD173">
        <f t="shared" si="7"/>
        <v>-1.68535507165925</v>
      </c>
    </row>
    <row r="174" spans="1:30">
      <c r="A174" s="1">
        <v>41455</v>
      </c>
      <c r="B174">
        <v>0.54</v>
      </c>
      <c r="C174">
        <v>-3.73</v>
      </c>
      <c r="D174">
        <v>0.22</v>
      </c>
      <c r="E174">
        <v>0.22</v>
      </c>
      <c r="F174">
        <v>0.25</v>
      </c>
      <c r="G174">
        <v>0.03</v>
      </c>
      <c r="H174">
        <v>0.02</v>
      </c>
      <c r="I174">
        <v>0.72</v>
      </c>
      <c r="J174">
        <v>1.24</v>
      </c>
      <c r="K174">
        <v>0.5</v>
      </c>
      <c r="L174">
        <v>0.72</v>
      </c>
      <c r="M174">
        <v>2.1966340020000001</v>
      </c>
      <c r="N174">
        <v>1.08</v>
      </c>
      <c r="O174">
        <v>-0.09</v>
      </c>
      <c r="P174">
        <v>0.02</v>
      </c>
      <c r="Q174">
        <v>0.02</v>
      </c>
      <c r="R174">
        <v>2.1743123999999999E-2</v>
      </c>
      <c r="S174">
        <v>2.4166666999999999E-2</v>
      </c>
      <c r="T174">
        <v>2.7097316E-2</v>
      </c>
      <c r="U174">
        <v>3.0938355000000001E-2</v>
      </c>
      <c r="V174">
        <v>-1.69228552187379</v>
      </c>
      <c r="W174">
        <f t="shared" si="5"/>
        <v>-0.76</v>
      </c>
      <c r="X174">
        <f t="shared" si="6"/>
        <v>-0.88</v>
      </c>
      <c r="Y174">
        <v>0.54917704290542302</v>
      </c>
      <c r="Z174">
        <v>-1.2197736559689101</v>
      </c>
      <c r="AC174" s="1">
        <v>37529</v>
      </c>
      <c r="AD174">
        <f t="shared" si="7"/>
        <v>-1.69228552187379</v>
      </c>
    </row>
    <row r="175" spans="1:30">
      <c r="A175" s="1">
        <v>41547</v>
      </c>
      <c r="B175">
        <v>0.26</v>
      </c>
      <c r="C175">
        <v>-3.7</v>
      </c>
      <c r="D175">
        <v>0.3</v>
      </c>
      <c r="E175">
        <v>0.13</v>
      </c>
      <c r="F175">
        <v>0.24</v>
      </c>
      <c r="G175">
        <v>0.03</v>
      </c>
      <c r="H175">
        <v>0.31</v>
      </c>
      <c r="I175">
        <v>1.23</v>
      </c>
      <c r="J175">
        <v>1.25</v>
      </c>
      <c r="K175">
        <v>0.5</v>
      </c>
      <c r="L175">
        <v>0.8</v>
      </c>
      <c r="M175">
        <v>-3.1087758019999998</v>
      </c>
      <c r="N175">
        <v>0.08</v>
      </c>
      <c r="O175">
        <v>-0.02</v>
      </c>
      <c r="P175">
        <v>2.5833333E-2</v>
      </c>
      <c r="Q175">
        <v>2.8333332999999999E-2</v>
      </c>
      <c r="R175">
        <v>3.2965468999999997E-2</v>
      </c>
      <c r="S175">
        <v>3.9166667000000002E-2</v>
      </c>
      <c r="T175">
        <v>4.5555758000000002E-2</v>
      </c>
      <c r="U175">
        <v>5.2531043999999999E-2</v>
      </c>
      <c r="V175">
        <v>-1.5867257241944299</v>
      </c>
      <c r="W175">
        <f t="shared" si="5"/>
        <v>-0.4</v>
      </c>
      <c r="X175">
        <f t="shared" si="6"/>
        <v>-0.84</v>
      </c>
      <c r="Y175">
        <v>0.44567099302326002</v>
      </c>
      <c r="Z175">
        <v>-1.2209988047061699</v>
      </c>
      <c r="AC175" s="1">
        <v>37621</v>
      </c>
      <c r="AD175">
        <f t="shared" si="7"/>
        <v>-1.5867257241944299</v>
      </c>
    </row>
    <row r="176" spans="1:30">
      <c r="A176" s="1">
        <v>41639</v>
      </c>
      <c r="B176">
        <v>0.2</v>
      </c>
      <c r="C176">
        <v>-3.43</v>
      </c>
      <c r="D176">
        <v>0.16</v>
      </c>
      <c r="E176">
        <v>0.03</v>
      </c>
      <c r="F176">
        <v>0.22</v>
      </c>
      <c r="G176">
        <v>0.04</v>
      </c>
      <c r="H176">
        <v>0.15</v>
      </c>
      <c r="I176">
        <v>0.5</v>
      </c>
      <c r="J176">
        <v>1.05</v>
      </c>
      <c r="K176">
        <v>0.48</v>
      </c>
      <c r="L176">
        <v>0.8</v>
      </c>
      <c r="M176">
        <v>0.33157235000000002</v>
      </c>
      <c r="N176">
        <v>0.45</v>
      </c>
      <c r="O176">
        <v>-0.02</v>
      </c>
      <c r="P176">
        <v>3.2500000000000001E-2</v>
      </c>
      <c r="Q176">
        <v>3.2500000000000001E-2</v>
      </c>
      <c r="R176">
        <v>3.4400637999999997E-2</v>
      </c>
      <c r="S176">
        <v>3.6666667E-2</v>
      </c>
      <c r="T176">
        <v>3.9577731999999997E-2</v>
      </c>
      <c r="U176">
        <v>4.3420947000000001E-2</v>
      </c>
      <c r="V176">
        <v>-1.5684651861988099</v>
      </c>
      <c r="W176">
        <f t="shared" si="5"/>
        <v>4.0000000000000008E-2</v>
      </c>
      <c r="X176">
        <f t="shared" si="6"/>
        <v>-0.72</v>
      </c>
      <c r="Y176">
        <v>0.25889660521073798</v>
      </c>
      <c r="Z176">
        <v>-1.3962303584137801</v>
      </c>
      <c r="AC176" s="1">
        <v>37711</v>
      </c>
      <c r="AD176">
        <f t="shared" si="7"/>
        <v>-1.5684651861988099</v>
      </c>
    </row>
    <row r="177" spans="1:30">
      <c r="A177" s="1">
        <v>41729</v>
      </c>
      <c r="B177">
        <v>-0.13</v>
      </c>
      <c r="C177">
        <v>-3.86</v>
      </c>
      <c r="D177">
        <v>-0.06</v>
      </c>
      <c r="E177">
        <v>0.51</v>
      </c>
      <c r="F177">
        <v>0.3</v>
      </c>
      <c r="G177">
        <v>0.06</v>
      </c>
      <c r="H177">
        <v>-0.81</v>
      </c>
      <c r="I177">
        <v>7.0000000000000007E-2</v>
      </c>
      <c r="J177">
        <v>0.85</v>
      </c>
      <c r="K177">
        <v>0.48</v>
      </c>
      <c r="L177">
        <v>0.77</v>
      </c>
      <c r="M177">
        <v>1.331815124</v>
      </c>
      <c r="N177">
        <v>-0.67</v>
      </c>
      <c r="O177">
        <v>-0.04</v>
      </c>
      <c r="P177">
        <v>0.04</v>
      </c>
      <c r="Q177">
        <v>3.6666667E-2</v>
      </c>
      <c r="R177">
        <v>3.5510530999999998E-2</v>
      </c>
      <c r="S177">
        <v>3.5000000000000003E-2</v>
      </c>
      <c r="T177">
        <v>3.5611979000000002E-2</v>
      </c>
      <c r="U177">
        <v>3.7395833000000003E-2</v>
      </c>
      <c r="V177">
        <v>-1.3733251934788899</v>
      </c>
      <c r="W177">
        <f t="shared" si="5"/>
        <v>-1.8</v>
      </c>
      <c r="X177">
        <f t="shared" si="6"/>
        <v>-0.96</v>
      </c>
      <c r="Y177">
        <v>0.35060355615225203</v>
      </c>
      <c r="Z177">
        <v>-1.5691062396451101</v>
      </c>
      <c r="AC177" s="1">
        <v>37802</v>
      </c>
      <c r="AD177">
        <f t="shared" si="7"/>
        <v>-1.3733251934788899</v>
      </c>
    </row>
    <row r="178" spans="1:30">
      <c r="A178" s="1">
        <v>41820</v>
      </c>
      <c r="B178">
        <v>0.12</v>
      </c>
      <c r="C178">
        <v>-3.95</v>
      </c>
      <c r="D178">
        <v>0.01</v>
      </c>
      <c r="E178">
        <v>0.2</v>
      </c>
      <c r="F178">
        <v>0.12</v>
      </c>
      <c r="G178">
        <v>0.06</v>
      </c>
      <c r="H178">
        <v>7.0000000000000007E-2</v>
      </c>
      <c r="I178">
        <v>-2.25</v>
      </c>
      <c r="J178">
        <v>0.77</v>
      </c>
      <c r="K178">
        <v>0.45</v>
      </c>
      <c r="L178">
        <v>0.62</v>
      </c>
      <c r="M178">
        <v>-0.51931967000000001</v>
      </c>
      <c r="N178">
        <v>-0.08</v>
      </c>
      <c r="O178">
        <v>0.03</v>
      </c>
      <c r="P178">
        <v>3.2500000000000001E-2</v>
      </c>
      <c r="Q178">
        <v>2.6666667000000002E-2</v>
      </c>
      <c r="R178">
        <v>2.4884505000000001E-2</v>
      </c>
      <c r="S178">
        <v>2.4166666999999999E-2</v>
      </c>
      <c r="T178">
        <v>2.4401042000000001E-2</v>
      </c>
      <c r="U178">
        <v>2.5208332999999999E-2</v>
      </c>
      <c r="V178">
        <v>-1.4959826318657099</v>
      </c>
      <c r="W178">
        <f t="shared" si="5"/>
        <v>-0.56000000000000005</v>
      </c>
      <c r="X178">
        <f t="shared" si="6"/>
        <v>-0.24</v>
      </c>
      <c r="Y178">
        <v>0.15159713545291401</v>
      </c>
      <c r="Z178">
        <v>-1.8432164175238399</v>
      </c>
      <c r="AC178" s="1">
        <v>37894</v>
      </c>
      <c r="AD178">
        <f t="shared" si="7"/>
        <v>-1.4959826318657099</v>
      </c>
    </row>
    <row r="179" spans="1:30">
      <c r="A179" s="1">
        <v>41912</v>
      </c>
      <c r="B179">
        <v>0.41</v>
      </c>
      <c r="C179">
        <v>-3.79</v>
      </c>
      <c r="D179">
        <v>0.19</v>
      </c>
      <c r="E179">
        <v>0.14000000000000001</v>
      </c>
      <c r="F179">
        <v>0.15</v>
      </c>
      <c r="G179">
        <v>0.02</v>
      </c>
      <c r="H179">
        <v>0.33</v>
      </c>
      <c r="I179">
        <v>2.0699999999999998</v>
      </c>
      <c r="J179">
        <v>0.89</v>
      </c>
      <c r="K179">
        <v>0.48</v>
      </c>
      <c r="L179">
        <v>0.5</v>
      </c>
      <c r="M179">
        <v>1.316981763</v>
      </c>
      <c r="N179">
        <v>1.35</v>
      </c>
      <c r="O179">
        <v>0.05</v>
      </c>
      <c r="P179">
        <v>5.0000000000000001E-3</v>
      </c>
      <c r="Q179">
        <v>5.0000000000000001E-3</v>
      </c>
      <c r="R179">
        <v>3.333333E-3</v>
      </c>
      <c r="S179">
        <v>1.6666669999999999E-3</v>
      </c>
      <c r="T179">
        <v>1.705729E-3</v>
      </c>
      <c r="U179">
        <v>1.979167E-3</v>
      </c>
      <c r="V179">
        <v>-1.1640890097243499</v>
      </c>
      <c r="W179">
        <f t="shared" si="5"/>
        <v>-0.48000000000000004</v>
      </c>
      <c r="X179">
        <f t="shared" si="6"/>
        <v>-0.52</v>
      </c>
      <c r="Y179">
        <v>0.216756617638175</v>
      </c>
      <c r="Z179">
        <v>-1.68201911774293</v>
      </c>
      <c r="AC179" s="1">
        <v>37986</v>
      </c>
      <c r="AD179">
        <f t="shared" si="7"/>
        <v>-1.1640890097243499</v>
      </c>
    </row>
    <row r="180" spans="1:30">
      <c r="A180" s="1">
        <v>42004</v>
      </c>
      <c r="B180">
        <v>0.28000000000000003</v>
      </c>
      <c r="C180">
        <v>-3.53</v>
      </c>
      <c r="D180">
        <v>0.18</v>
      </c>
      <c r="E180">
        <v>0.27</v>
      </c>
      <c r="F180">
        <v>0.15</v>
      </c>
      <c r="G180">
        <v>0</v>
      </c>
      <c r="H180">
        <v>0.22</v>
      </c>
      <c r="I180">
        <v>-0.49</v>
      </c>
      <c r="J180">
        <v>0.99</v>
      </c>
      <c r="K180">
        <v>0.45</v>
      </c>
      <c r="L180">
        <v>0.4</v>
      </c>
      <c r="M180">
        <v>1.408778504</v>
      </c>
      <c r="N180">
        <v>7.0000000000000007E-2</v>
      </c>
      <c r="O180">
        <v>0.06</v>
      </c>
      <c r="P180">
        <v>-3.333333E-3</v>
      </c>
      <c r="Q180">
        <v>-5.8333329999999996E-3</v>
      </c>
      <c r="R180">
        <v>-8.8301279999999996E-3</v>
      </c>
      <c r="S180">
        <v>-1.0833333000000001E-2</v>
      </c>
      <c r="T180">
        <v>-1.0820313E-2</v>
      </c>
      <c r="U180">
        <v>-1.0729167E-2</v>
      </c>
      <c r="V180">
        <v>-1.59318714989431</v>
      </c>
      <c r="W180">
        <f t="shared" si="5"/>
        <v>-1.08</v>
      </c>
      <c r="X180">
        <f t="shared" si="6"/>
        <v>-0.6</v>
      </c>
      <c r="Y180">
        <v>0.22991273161899201</v>
      </c>
      <c r="Z180">
        <v>-1.88077567692599</v>
      </c>
      <c r="AC180" s="1">
        <v>38077</v>
      </c>
      <c r="AD180">
        <f t="shared" si="7"/>
        <v>-1.59318714989431</v>
      </c>
    </row>
    <row r="181" spans="1:30">
      <c r="A181" s="1">
        <v>42094</v>
      </c>
      <c r="B181">
        <v>0.59</v>
      </c>
      <c r="C181">
        <v>-3.98</v>
      </c>
      <c r="D181">
        <v>-0.14000000000000001</v>
      </c>
      <c r="E181">
        <v>0.53</v>
      </c>
      <c r="F181">
        <v>0.44</v>
      </c>
      <c r="G181">
        <v>0</v>
      </c>
      <c r="H181">
        <v>-0.38</v>
      </c>
      <c r="I181">
        <v>0.21</v>
      </c>
      <c r="J181">
        <v>0.98</v>
      </c>
      <c r="K181">
        <v>0.45</v>
      </c>
      <c r="L181">
        <v>0.28999999999999998</v>
      </c>
      <c r="M181">
        <v>0.50904313099999998</v>
      </c>
      <c r="N181">
        <v>-0.17</v>
      </c>
      <c r="O181">
        <v>0.03</v>
      </c>
      <c r="P181">
        <v>-1.4166667000000001E-2</v>
      </c>
      <c r="Q181">
        <v>-2.0833332999999999E-2</v>
      </c>
      <c r="R181">
        <v>-2.4194274000000002E-2</v>
      </c>
      <c r="S181">
        <v>-2.5833333E-2</v>
      </c>
      <c r="T181">
        <v>-2.6164435E-2</v>
      </c>
      <c r="U181">
        <v>-2.6428572000000001E-2</v>
      </c>
      <c r="V181">
        <v>-1.4870521074434899</v>
      </c>
      <c r="W181">
        <f t="shared" si="5"/>
        <v>-2.12</v>
      </c>
      <c r="X181">
        <f t="shared" si="6"/>
        <v>-1.76</v>
      </c>
      <c r="Y181">
        <v>0.36000433917055302</v>
      </c>
      <c r="Z181">
        <v>-2.0114884144399698</v>
      </c>
      <c r="AC181" s="1">
        <v>38168</v>
      </c>
      <c r="AD181">
        <f t="shared" si="7"/>
        <v>-1.4870521074434899</v>
      </c>
    </row>
    <row r="182" spans="1:30">
      <c r="A182" s="1">
        <v>42185</v>
      </c>
      <c r="B182">
        <v>0.38</v>
      </c>
      <c r="C182">
        <v>-3.55</v>
      </c>
      <c r="D182">
        <v>0.08</v>
      </c>
      <c r="E182">
        <v>0.4</v>
      </c>
      <c r="F182">
        <v>0.2</v>
      </c>
      <c r="G182">
        <v>-0.01</v>
      </c>
      <c r="H182">
        <v>0.7</v>
      </c>
      <c r="I182">
        <v>5.91</v>
      </c>
      <c r="J182">
        <v>0.98</v>
      </c>
      <c r="K182">
        <v>0.45</v>
      </c>
      <c r="L182">
        <v>0.32</v>
      </c>
      <c r="M182">
        <v>-2.1057900040000002</v>
      </c>
      <c r="N182">
        <v>0.8</v>
      </c>
      <c r="O182">
        <v>0.11</v>
      </c>
      <c r="P182">
        <v>-2.8333332999999999E-2</v>
      </c>
      <c r="Q182">
        <v>-3.0833333000000001E-2</v>
      </c>
      <c r="R182">
        <v>-3.1580615999999999E-2</v>
      </c>
      <c r="S182">
        <v>-3.1666667000000003E-2</v>
      </c>
      <c r="T182">
        <v>-3.1013927E-2</v>
      </c>
      <c r="U182">
        <v>-3.0067935E-2</v>
      </c>
      <c r="V182">
        <v>-1.7277246793818399</v>
      </c>
      <c r="W182">
        <f t="shared" si="5"/>
        <v>-1.6400000000000001</v>
      </c>
      <c r="X182">
        <f t="shared" si="6"/>
        <v>-0.84000000000000008</v>
      </c>
      <c r="Y182">
        <v>0.44320043923937302</v>
      </c>
      <c r="Z182">
        <v>-1.8739476814448599</v>
      </c>
      <c r="AC182" s="1">
        <v>38260</v>
      </c>
      <c r="AD182">
        <f t="shared" si="7"/>
        <v>-1.7277246793818399</v>
      </c>
    </row>
    <row r="183" spans="1:30">
      <c r="A183" s="1">
        <v>42277</v>
      </c>
      <c r="B183">
        <v>0.37</v>
      </c>
      <c r="C183">
        <v>-3.26</v>
      </c>
      <c r="D183">
        <v>-0.19</v>
      </c>
      <c r="E183">
        <v>0.37</v>
      </c>
      <c r="F183">
        <v>0.2</v>
      </c>
      <c r="G183">
        <v>-0.02</v>
      </c>
      <c r="H183">
        <v>0.02</v>
      </c>
      <c r="I183">
        <v>-3.87</v>
      </c>
      <c r="J183">
        <v>1.1399999999999999</v>
      </c>
      <c r="K183">
        <v>0.48</v>
      </c>
      <c r="L183">
        <v>0.37</v>
      </c>
      <c r="M183">
        <v>0.89095914700000001</v>
      </c>
      <c r="N183">
        <v>0.65</v>
      </c>
      <c r="O183">
        <v>0.12</v>
      </c>
      <c r="P183">
        <v>-3.2500000000000001E-2</v>
      </c>
      <c r="Q183">
        <v>-3.4166666999999998E-2</v>
      </c>
      <c r="R183">
        <v>-3.5144230999999998E-2</v>
      </c>
      <c r="S183">
        <v>-3.5833333000000002E-2</v>
      </c>
      <c r="T183">
        <v>-3.5611979000000002E-2</v>
      </c>
      <c r="U183">
        <v>-3.4895833000000001E-2</v>
      </c>
      <c r="V183">
        <v>-1.6283707329249899</v>
      </c>
      <c r="W183">
        <f t="shared" si="5"/>
        <v>-1.56</v>
      </c>
      <c r="X183">
        <f t="shared" si="6"/>
        <v>-0.88</v>
      </c>
      <c r="Y183">
        <v>0.40191266716028101</v>
      </c>
      <c r="Z183">
        <v>-2.00125796088847</v>
      </c>
      <c r="AC183" s="1">
        <v>38352</v>
      </c>
      <c r="AD183">
        <f t="shared" si="7"/>
        <v>-1.6283707329249899</v>
      </c>
    </row>
    <row r="184" spans="1:30">
      <c r="A184" s="1">
        <v>42369</v>
      </c>
      <c r="B184">
        <v>0.36</v>
      </c>
      <c r="C184">
        <v>-3.14</v>
      </c>
      <c r="D184">
        <v>0.28999999999999998</v>
      </c>
      <c r="E184">
        <v>0.1</v>
      </c>
      <c r="F184">
        <v>0.27</v>
      </c>
      <c r="G184">
        <v>-0.04</v>
      </c>
      <c r="H184">
        <v>0.16</v>
      </c>
      <c r="I184">
        <v>3.35</v>
      </c>
      <c r="J184">
        <v>1.25</v>
      </c>
      <c r="K184">
        <v>0.48</v>
      </c>
      <c r="L184">
        <v>0.3</v>
      </c>
      <c r="M184">
        <v>-0.42325537699999999</v>
      </c>
      <c r="N184">
        <v>0.35</v>
      </c>
      <c r="O184">
        <v>0.16</v>
      </c>
      <c r="P184">
        <v>-5.2499999999999998E-2</v>
      </c>
      <c r="Q184">
        <v>-5.7500000000000002E-2</v>
      </c>
      <c r="R184">
        <v>-6.0738392000000002E-2</v>
      </c>
      <c r="S184">
        <v>-6.25E-2</v>
      </c>
      <c r="T184">
        <v>-6.2818079999999998E-2</v>
      </c>
      <c r="U184">
        <v>-6.2991071999999995E-2</v>
      </c>
      <c r="V184">
        <v>-1.89073416790759</v>
      </c>
      <c r="W184">
        <f t="shared" si="5"/>
        <v>-0.56000000000000005</v>
      </c>
      <c r="X184">
        <f t="shared" si="6"/>
        <v>-1.24</v>
      </c>
      <c r="Y184">
        <v>0.46432302987939</v>
      </c>
      <c r="Z184">
        <v>-1.85161286281938</v>
      </c>
      <c r="AC184" s="1">
        <v>38442</v>
      </c>
      <c r="AD184">
        <f t="shared" si="7"/>
        <v>-1.89073416790759</v>
      </c>
    </row>
    <row r="185" spans="1:30">
      <c r="A185" s="1">
        <v>42460</v>
      </c>
      <c r="B185">
        <v>0.4</v>
      </c>
      <c r="C185">
        <v>-2.44</v>
      </c>
      <c r="D185">
        <v>0.06</v>
      </c>
      <c r="E185">
        <v>0.28000000000000003</v>
      </c>
      <c r="F185">
        <v>0.22</v>
      </c>
      <c r="G185">
        <v>-7.0000000000000007E-2</v>
      </c>
      <c r="H185">
        <v>0.06</v>
      </c>
      <c r="I185">
        <v>0.21</v>
      </c>
      <c r="J185">
        <v>1.44</v>
      </c>
      <c r="K185">
        <v>0.45</v>
      </c>
      <c r="L185">
        <v>0.26</v>
      </c>
      <c r="M185">
        <v>1.2484615670000001</v>
      </c>
      <c r="N185">
        <v>0.03</v>
      </c>
      <c r="O185">
        <v>0.11</v>
      </c>
      <c r="P185">
        <v>-7.9166666999999996E-2</v>
      </c>
      <c r="Q185">
        <v>-8.6666667000000003E-2</v>
      </c>
      <c r="R185">
        <v>-9.2419007999999997E-2</v>
      </c>
      <c r="S185">
        <v>-9.5833333000000007E-2</v>
      </c>
      <c r="T185">
        <v>-9.6864044999999996E-2</v>
      </c>
      <c r="U185">
        <v>-9.7652298999999998E-2</v>
      </c>
      <c r="V185">
        <v>-1.9234457550328801</v>
      </c>
      <c r="W185">
        <f t="shared" si="5"/>
        <v>-1.4000000000000001</v>
      </c>
      <c r="X185">
        <f t="shared" si="6"/>
        <v>-1.1600000000000001</v>
      </c>
      <c r="Y185">
        <v>0.29390945215453002</v>
      </c>
      <c r="Z185">
        <v>-1.96113249109984</v>
      </c>
      <c r="AC185" s="1">
        <v>38533</v>
      </c>
      <c r="AD185">
        <f t="shared" si="7"/>
        <v>-1.9234457550328801</v>
      </c>
    </row>
    <row r="186" spans="1:30">
      <c r="A186" s="1">
        <v>42551</v>
      </c>
      <c r="B186">
        <v>0.17</v>
      </c>
      <c r="C186">
        <v>-2.2999999999999998</v>
      </c>
      <c r="D186">
        <v>-0.01</v>
      </c>
      <c r="E186">
        <v>0.12</v>
      </c>
      <c r="F186">
        <v>7.0000000000000007E-2</v>
      </c>
      <c r="G186">
        <v>-0.09</v>
      </c>
      <c r="H186">
        <v>0.35</v>
      </c>
      <c r="I186">
        <v>-0.47</v>
      </c>
      <c r="J186">
        <v>1.19</v>
      </c>
      <c r="K186">
        <v>0.45</v>
      </c>
      <c r="L186">
        <v>0.23</v>
      </c>
      <c r="M186">
        <v>-6.7546846999999993E-2</v>
      </c>
      <c r="N186">
        <v>1.7</v>
      </c>
      <c r="O186">
        <v>7.0000000000000007E-2</v>
      </c>
      <c r="P186">
        <v>-8.6666667000000003E-2</v>
      </c>
      <c r="Q186">
        <v>-9.0833333000000002E-2</v>
      </c>
      <c r="R186">
        <v>-9.4497242999999995E-2</v>
      </c>
      <c r="S186">
        <v>-9.7500000000000003E-2</v>
      </c>
      <c r="T186">
        <v>-9.9683504000000006E-2</v>
      </c>
      <c r="U186">
        <v>-0.101616819</v>
      </c>
      <c r="V186">
        <v>-1.83361051463244</v>
      </c>
      <c r="W186">
        <f t="shared" si="5"/>
        <v>-0.84</v>
      </c>
      <c r="X186">
        <f t="shared" si="6"/>
        <v>-0.64</v>
      </c>
      <c r="Y186">
        <v>0.30525496164052301</v>
      </c>
      <c r="Z186">
        <v>-1.94217862707601</v>
      </c>
      <c r="AC186" s="1">
        <v>38625</v>
      </c>
      <c r="AD186">
        <f t="shared" si="7"/>
        <v>-1.83361051463244</v>
      </c>
    </row>
    <row r="187" spans="1:30">
      <c r="A187" s="1">
        <v>42643</v>
      </c>
      <c r="B187">
        <v>0.37</v>
      </c>
      <c r="C187">
        <v>-2.2999999999999998</v>
      </c>
      <c r="D187">
        <v>0.15</v>
      </c>
      <c r="E187">
        <v>0.28999999999999998</v>
      </c>
      <c r="F187">
        <v>0.2</v>
      </c>
      <c r="G187">
        <v>-0.09</v>
      </c>
      <c r="H187">
        <v>0.27</v>
      </c>
      <c r="I187">
        <v>2.2200000000000002</v>
      </c>
      <c r="J187">
        <v>1.04</v>
      </c>
      <c r="K187">
        <v>0.45</v>
      </c>
      <c r="L187">
        <v>0.16</v>
      </c>
      <c r="M187">
        <v>0.67130741699999996</v>
      </c>
      <c r="N187">
        <v>-0.88</v>
      </c>
      <c r="O187">
        <v>0.04</v>
      </c>
      <c r="P187">
        <v>-8.7499999999999994E-2</v>
      </c>
      <c r="Q187">
        <v>-9.3333333000000004E-2</v>
      </c>
      <c r="R187">
        <v>-9.7482814000000001E-2</v>
      </c>
      <c r="S187">
        <v>-0.100833333</v>
      </c>
      <c r="T187">
        <v>-0.103791123</v>
      </c>
      <c r="U187">
        <v>-0.106518036</v>
      </c>
      <c r="V187">
        <v>-1.81595699307821</v>
      </c>
      <c r="W187">
        <f t="shared" si="5"/>
        <v>-1.52</v>
      </c>
      <c r="X187">
        <f t="shared" si="6"/>
        <v>-1.1600000000000001</v>
      </c>
      <c r="Y187">
        <v>0.37769562293143</v>
      </c>
      <c r="Z187">
        <v>-1.89994350474996</v>
      </c>
      <c r="AC187" s="1">
        <v>38717</v>
      </c>
      <c r="AD187">
        <f t="shared" si="7"/>
        <v>-1.81595699307821</v>
      </c>
    </row>
    <row r="188" spans="1:30">
      <c r="A188" s="1">
        <v>42735</v>
      </c>
      <c r="B188">
        <v>0.66</v>
      </c>
      <c r="C188">
        <v>-2.13</v>
      </c>
      <c r="D188">
        <v>0.39</v>
      </c>
      <c r="E188">
        <v>0.11</v>
      </c>
      <c r="F188">
        <v>0.32</v>
      </c>
      <c r="G188">
        <v>-0.09</v>
      </c>
      <c r="H188">
        <v>0.94</v>
      </c>
      <c r="I188">
        <v>0.37</v>
      </c>
      <c r="J188">
        <v>0.98</v>
      </c>
      <c r="K188">
        <v>0.45</v>
      </c>
      <c r="L188">
        <v>0.27</v>
      </c>
      <c r="M188">
        <v>0.12861202699999999</v>
      </c>
      <c r="N188">
        <v>0.76</v>
      </c>
      <c r="O188">
        <v>0.02</v>
      </c>
      <c r="P188">
        <v>-8.7499999999999994E-2</v>
      </c>
      <c r="Q188">
        <v>-8.8333333E-2</v>
      </c>
      <c r="R188">
        <v>-8.8941163000000004E-2</v>
      </c>
      <c r="S188">
        <v>-8.9166667000000005E-2</v>
      </c>
      <c r="T188">
        <v>-8.9153217000000007E-2</v>
      </c>
      <c r="U188">
        <v>-8.8992673999999994E-2</v>
      </c>
      <c r="V188">
        <v>-1.9006623483491301</v>
      </c>
      <c r="W188">
        <f t="shared" si="5"/>
        <v>-0.8</v>
      </c>
      <c r="X188">
        <f t="shared" si="6"/>
        <v>-1.6400000000000001</v>
      </c>
      <c r="Y188">
        <v>0.45029060675284699</v>
      </c>
      <c r="Z188">
        <v>-1.81586108484006</v>
      </c>
      <c r="AC188" s="1">
        <v>38807</v>
      </c>
      <c r="AD188">
        <f t="shared" si="7"/>
        <v>-1.9006623483491301</v>
      </c>
    </row>
    <row r="189" spans="1:30">
      <c r="A189" s="1">
        <v>42825</v>
      </c>
      <c r="B189">
        <v>0.78</v>
      </c>
      <c r="C189">
        <v>-1.63</v>
      </c>
      <c r="D189">
        <v>0.18</v>
      </c>
      <c r="E189">
        <v>0.32</v>
      </c>
      <c r="F189">
        <v>0.26</v>
      </c>
      <c r="G189">
        <v>-0.09</v>
      </c>
      <c r="H189">
        <v>0.6</v>
      </c>
      <c r="I189">
        <v>1.45</v>
      </c>
      <c r="J189">
        <v>0.88</v>
      </c>
      <c r="K189">
        <v>0.45</v>
      </c>
      <c r="L189">
        <v>0.35</v>
      </c>
      <c r="M189">
        <v>2.9882004480000002</v>
      </c>
      <c r="N189">
        <v>1.28</v>
      </c>
      <c r="O189">
        <v>-0.01</v>
      </c>
      <c r="P189">
        <v>-8.7499999999999994E-2</v>
      </c>
      <c r="Q189">
        <v>-8.7499999999999994E-2</v>
      </c>
      <c r="R189">
        <v>-8.6598731999999998E-2</v>
      </c>
      <c r="S189">
        <v>-8.5000000000000006E-2</v>
      </c>
      <c r="T189">
        <v>-8.3342957999999995E-2</v>
      </c>
      <c r="U189">
        <v>-8.1212258999999995E-2</v>
      </c>
      <c r="V189">
        <v>-1.8879608496465401</v>
      </c>
      <c r="W189">
        <f t="shared" si="5"/>
        <v>-1.6400000000000001</v>
      </c>
      <c r="X189">
        <f t="shared" si="6"/>
        <v>-1.4</v>
      </c>
      <c r="Y189">
        <v>0.61503914820172401</v>
      </c>
      <c r="Z189">
        <v>-1.7448367406880001</v>
      </c>
      <c r="AC189" s="1">
        <v>38898</v>
      </c>
      <c r="AD189">
        <f t="shared" si="7"/>
        <v>-1.8879608496465401</v>
      </c>
    </row>
    <row r="190" spans="1:30">
      <c r="A190" s="1">
        <v>42916</v>
      </c>
      <c r="B190">
        <v>0.68</v>
      </c>
      <c r="C190">
        <v>-1.25</v>
      </c>
      <c r="D190">
        <v>-0.04</v>
      </c>
      <c r="E190">
        <v>0.45</v>
      </c>
      <c r="F190">
        <v>0.33</v>
      </c>
      <c r="G190">
        <v>-0.09</v>
      </c>
      <c r="H190">
        <v>0.34</v>
      </c>
      <c r="I190">
        <v>4.03</v>
      </c>
      <c r="J190">
        <v>0.79</v>
      </c>
      <c r="K190">
        <v>0.45</v>
      </c>
      <c r="L190">
        <v>0.28999999999999998</v>
      </c>
      <c r="M190">
        <v>0.32311635999999999</v>
      </c>
      <c r="N190">
        <v>0.05</v>
      </c>
      <c r="O190">
        <v>0.03</v>
      </c>
      <c r="P190">
        <v>-0.09</v>
      </c>
      <c r="Q190">
        <v>-0.09</v>
      </c>
      <c r="R190">
        <v>-8.8853873E-2</v>
      </c>
      <c r="S190">
        <v>-8.6666667000000003E-2</v>
      </c>
      <c r="T190">
        <v>-8.4310557999999994E-2</v>
      </c>
      <c r="U190">
        <v>-8.1424199000000003E-2</v>
      </c>
      <c r="V190">
        <v>-1.9053020297221701</v>
      </c>
      <c r="W190">
        <f t="shared" si="5"/>
        <v>-2.16</v>
      </c>
      <c r="X190">
        <f t="shared" si="6"/>
        <v>-1.6800000000000002</v>
      </c>
      <c r="Y190">
        <v>0.61586753268765304</v>
      </c>
      <c r="Z190">
        <v>-1.7907882917489999</v>
      </c>
      <c r="AC190" s="1">
        <v>38990</v>
      </c>
      <c r="AD190">
        <f t="shared" si="7"/>
        <v>-1.9053020297221701</v>
      </c>
    </row>
    <row r="191" spans="1:30">
      <c r="A191" s="1">
        <v>43008</v>
      </c>
      <c r="B191">
        <v>0.56000000000000005</v>
      </c>
      <c r="C191">
        <v>-1.05</v>
      </c>
      <c r="D191">
        <v>0.11</v>
      </c>
      <c r="E191">
        <v>0.22</v>
      </c>
      <c r="F191">
        <v>0.34</v>
      </c>
      <c r="G191">
        <v>-0.09</v>
      </c>
      <c r="H191">
        <v>0.15</v>
      </c>
      <c r="I191">
        <v>-2.57</v>
      </c>
      <c r="J191">
        <v>0.68</v>
      </c>
      <c r="K191">
        <v>0.45</v>
      </c>
      <c r="L191">
        <v>0.28000000000000003</v>
      </c>
      <c r="M191">
        <v>0.248124707</v>
      </c>
      <c r="N191">
        <v>0.87</v>
      </c>
      <c r="O191">
        <v>0.04</v>
      </c>
      <c r="P191">
        <v>-0.09</v>
      </c>
      <c r="Q191">
        <v>-8.9166667000000005E-2</v>
      </c>
      <c r="R191">
        <v>-8.8307947999999997E-2</v>
      </c>
      <c r="S191">
        <v>-8.6666667000000003E-2</v>
      </c>
      <c r="T191">
        <v>-8.4588366999999998E-2</v>
      </c>
      <c r="U191">
        <v>-8.1578548000000001E-2</v>
      </c>
      <c r="V191">
        <v>-2.004668869768</v>
      </c>
      <c r="W191">
        <f t="shared" si="5"/>
        <v>-1.24</v>
      </c>
      <c r="X191">
        <f t="shared" si="6"/>
        <v>-1.7200000000000002</v>
      </c>
      <c r="Y191">
        <v>0.64488338487127395</v>
      </c>
      <c r="Z191">
        <v>-1.99196100929804</v>
      </c>
      <c r="AC191" s="1">
        <v>39082</v>
      </c>
      <c r="AD191">
        <f t="shared" si="7"/>
        <v>-2.004668869768</v>
      </c>
    </row>
    <row r="192" spans="1:30">
      <c r="A192" s="1">
        <v>43100</v>
      </c>
      <c r="B192">
        <v>0.88</v>
      </c>
      <c r="C192">
        <v>-0.5</v>
      </c>
      <c r="D192">
        <v>0.3</v>
      </c>
      <c r="E192">
        <v>0.42</v>
      </c>
      <c r="F192">
        <v>0.18</v>
      </c>
      <c r="G192">
        <v>-0.09</v>
      </c>
      <c r="H192">
        <v>0.5</v>
      </c>
      <c r="I192">
        <v>-1.66</v>
      </c>
      <c r="J192">
        <v>0.66</v>
      </c>
      <c r="K192">
        <v>0.48</v>
      </c>
      <c r="L192">
        <v>0.25</v>
      </c>
      <c r="M192">
        <v>0.86550693999999995</v>
      </c>
      <c r="N192">
        <v>0.18</v>
      </c>
      <c r="O192">
        <v>0.05</v>
      </c>
      <c r="P192">
        <v>-8.8333333E-2</v>
      </c>
      <c r="Q192">
        <v>-8.8333333E-2</v>
      </c>
      <c r="R192">
        <v>-8.7775974000000007E-2</v>
      </c>
      <c r="S192">
        <v>-8.6666667000000003E-2</v>
      </c>
      <c r="T192">
        <v>-8.4964996000000001E-2</v>
      </c>
      <c r="U192">
        <v>-8.2191107999999999E-2</v>
      </c>
      <c r="V192">
        <v>-1.9511150485364299</v>
      </c>
      <c r="W192">
        <f t="shared" si="5"/>
        <v>-2.04</v>
      </c>
      <c r="X192">
        <f t="shared" si="6"/>
        <v>-1.08</v>
      </c>
      <c r="Y192">
        <v>0.62400462855170302</v>
      </c>
      <c r="Z192">
        <v>-1.8475319783869499</v>
      </c>
      <c r="AC192" s="1">
        <v>39172</v>
      </c>
      <c r="AD192">
        <f t="shared" si="7"/>
        <v>-1.9511150485364299</v>
      </c>
    </row>
    <row r="193" spans="1:31">
      <c r="A193" s="1">
        <v>43190</v>
      </c>
      <c r="B193">
        <v>0.03</v>
      </c>
      <c r="C193">
        <v>-0.44</v>
      </c>
      <c r="D193">
        <v>-0.11</v>
      </c>
      <c r="E193">
        <v>0.43</v>
      </c>
      <c r="F193">
        <v>0.37</v>
      </c>
      <c r="G193">
        <v>-0.09</v>
      </c>
      <c r="H193">
        <v>0.51</v>
      </c>
      <c r="I193">
        <v>3.49</v>
      </c>
      <c r="J193">
        <v>0.69</v>
      </c>
      <c r="K193">
        <v>0.48</v>
      </c>
      <c r="L193">
        <v>0.28999999999999998</v>
      </c>
      <c r="M193">
        <v>-0.38562358800000002</v>
      </c>
      <c r="N193">
        <v>0.93</v>
      </c>
      <c r="O193">
        <v>0.04</v>
      </c>
      <c r="P193">
        <v>-8.7499999999999994E-2</v>
      </c>
      <c r="Q193">
        <v>-8.6666667000000003E-2</v>
      </c>
      <c r="R193">
        <v>-8.6156222000000005E-2</v>
      </c>
      <c r="S193">
        <v>-8.5000000000000006E-2</v>
      </c>
      <c r="T193">
        <v>-8.2281312999999995E-2</v>
      </c>
      <c r="U193">
        <v>-7.7027834000000003E-2</v>
      </c>
      <c r="V193">
        <v>-2.1213141327366198</v>
      </c>
      <c r="W193">
        <f t="shared" si="5"/>
        <v>-2.08</v>
      </c>
      <c r="X193">
        <f t="shared" si="6"/>
        <v>-1.8399999999999999</v>
      </c>
      <c r="Y193">
        <v>0.56935171220536396</v>
      </c>
      <c r="Z193">
        <v>-1.71947685447006</v>
      </c>
      <c r="AC193" s="1">
        <v>39263</v>
      </c>
      <c r="AD193">
        <f t="shared" si="7"/>
        <v>-2.1213141327366198</v>
      </c>
    </row>
    <row r="194" spans="1:31">
      <c r="A194" s="1">
        <v>43281</v>
      </c>
      <c r="B194">
        <v>0.51</v>
      </c>
      <c r="C194">
        <v>0.45</v>
      </c>
      <c r="D194">
        <v>0.42</v>
      </c>
      <c r="E194">
        <v>0.21</v>
      </c>
      <c r="F194">
        <v>0.34</v>
      </c>
      <c r="G194">
        <v>-0.09</v>
      </c>
      <c r="H194">
        <v>0.53</v>
      </c>
      <c r="I194">
        <v>-0.21</v>
      </c>
      <c r="J194">
        <v>0.82</v>
      </c>
      <c r="K194">
        <v>0.48</v>
      </c>
      <c r="L194">
        <v>0.3</v>
      </c>
      <c r="M194">
        <v>-1.3828757220000001</v>
      </c>
      <c r="N194">
        <v>0.65</v>
      </c>
      <c r="O194">
        <v>0.03</v>
      </c>
      <c r="P194">
        <v>-0.09</v>
      </c>
      <c r="Q194">
        <v>-8.9166667000000005E-2</v>
      </c>
      <c r="R194">
        <v>-8.8648781999999995E-2</v>
      </c>
      <c r="S194">
        <v>-8.7499999999999994E-2</v>
      </c>
      <c r="T194">
        <v>-8.5123575000000007E-2</v>
      </c>
      <c r="U194">
        <v>-8.0757993E-2</v>
      </c>
      <c r="V194">
        <v>-2.21033397447539</v>
      </c>
      <c r="W194">
        <f t="shared" si="5"/>
        <v>-1.2</v>
      </c>
      <c r="X194">
        <f t="shared" si="6"/>
        <v>-1.7200000000000002</v>
      </c>
      <c r="Y194">
        <v>0.61906202973713798</v>
      </c>
      <c r="Z194">
        <v>-1.68584689562592</v>
      </c>
      <c r="AC194" s="1">
        <v>39355</v>
      </c>
      <c r="AD194">
        <f t="shared" si="7"/>
        <v>-2.21033397447539</v>
      </c>
    </row>
    <row r="195" spans="1:31">
      <c r="A195" s="1">
        <v>43373</v>
      </c>
      <c r="B195">
        <v>-0.1</v>
      </c>
      <c r="C195">
        <v>0.57999999999999996</v>
      </c>
      <c r="D195">
        <v>0.25</v>
      </c>
      <c r="E195">
        <v>0.52</v>
      </c>
      <c r="F195">
        <v>0.28999999999999998</v>
      </c>
      <c r="G195">
        <v>-0.09</v>
      </c>
      <c r="H195">
        <v>-0.12</v>
      </c>
      <c r="I195">
        <v>2.79</v>
      </c>
      <c r="J195">
        <v>0.89</v>
      </c>
      <c r="K195">
        <v>0.48</v>
      </c>
      <c r="L195">
        <v>0.32</v>
      </c>
      <c r="M195">
        <v>-1.306685619</v>
      </c>
      <c r="N195">
        <v>-0.62</v>
      </c>
      <c r="O195">
        <v>-0.01</v>
      </c>
      <c r="P195">
        <v>-0.09</v>
      </c>
      <c r="Q195">
        <v>-8.9166667000000005E-2</v>
      </c>
      <c r="R195">
        <v>-8.8902616000000004E-2</v>
      </c>
      <c r="S195">
        <v>-8.8333333E-2</v>
      </c>
      <c r="T195">
        <v>-8.6375362999999997E-2</v>
      </c>
      <c r="U195">
        <v>-8.2055878999999998E-2</v>
      </c>
      <c r="V195">
        <v>-2.1340019437540798</v>
      </c>
      <c r="W195">
        <f t="shared" ref="W195:W219" si="8">+(G195-E195)*4</f>
        <v>-2.44</v>
      </c>
      <c r="X195">
        <f t="shared" si="6"/>
        <v>-1.52</v>
      </c>
      <c r="Y195">
        <v>0.498132452343858</v>
      </c>
      <c r="Z195">
        <v>-1.5574346317730801</v>
      </c>
      <c r="AC195" s="1">
        <v>39447</v>
      </c>
      <c r="AD195">
        <f t="shared" si="7"/>
        <v>-2.1340019437540798</v>
      </c>
    </row>
    <row r="196" spans="1:31">
      <c r="A196" s="1">
        <v>43465</v>
      </c>
      <c r="B196">
        <v>0.63</v>
      </c>
      <c r="C196">
        <v>0.84</v>
      </c>
      <c r="D196">
        <v>0.03</v>
      </c>
      <c r="E196">
        <v>0.51</v>
      </c>
      <c r="F196">
        <v>0.2</v>
      </c>
      <c r="G196">
        <v>-0.09</v>
      </c>
      <c r="H196">
        <v>0.37</v>
      </c>
      <c r="I196">
        <v>1.23</v>
      </c>
      <c r="J196">
        <v>1.0900000000000001</v>
      </c>
      <c r="K196">
        <v>0.48</v>
      </c>
      <c r="L196">
        <v>0.35</v>
      </c>
      <c r="M196">
        <v>1.449122</v>
      </c>
      <c r="N196">
        <v>0.17</v>
      </c>
      <c r="O196">
        <v>-0.02</v>
      </c>
      <c r="P196">
        <v>-8.9166667000000005E-2</v>
      </c>
      <c r="Q196">
        <v>-8.9166667000000005E-2</v>
      </c>
      <c r="R196">
        <v>-8.8250381000000003E-2</v>
      </c>
      <c r="S196">
        <v>-8.6666667000000003E-2</v>
      </c>
      <c r="T196">
        <v>-8.3612124999999995E-2</v>
      </c>
      <c r="U196">
        <v>-7.8488555000000002E-2</v>
      </c>
      <c r="V196">
        <v>-2.2049926440968299</v>
      </c>
      <c r="W196">
        <f t="shared" si="8"/>
        <v>-2.4</v>
      </c>
      <c r="X196">
        <f t="shared" si="6"/>
        <v>-1.1600000000000001</v>
      </c>
      <c r="Y196">
        <v>0.43635009362681298</v>
      </c>
      <c r="Z196">
        <v>-1.5049709216907701</v>
      </c>
      <c r="AC196" s="1">
        <v>39538</v>
      </c>
      <c r="AD196">
        <f t="shared" si="7"/>
        <v>-2.2049926440968299</v>
      </c>
    </row>
    <row r="197" spans="1:31">
      <c r="A197" s="1">
        <v>43555</v>
      </c>
      <c r="B197">
        <v>0.59</v>
      </c>
      <c r="C197">
        <v>1.45</v>
      </c>
      <c r="D197">
        <v>0.01</v>
      </c>
      <c r="E197">
        <v>0.38</v>
      </c>
      <c r="F197">
        <v>0.2</v>
      </c>
      <c r="G197">
        <v>-0.09</v>
      </c>
      <c r="H197">
        <v>-0.13</v>
      </c>
      <c r="I197">
        <v>1.07</v>
      </c>
      <c r="J197">
        <v>1.0900000000000001</v>
      </c>
      <c r="K197">
        <v>0.45</v>
      </c>
      <c r="L197">
        <v>0.28000000000000003</v>
      </c>
      <c r="M197">
        <v>0.6228243</v>
      </c>
      <c r="N197">
        <v>1.22</v>
      </c>
      <c r="O197">
        <v>0.04</v>
      </c>
      <c r="P197">
        <v>-0.09</v>
      </c>
      <c r="Q197">
        <v>-0.09</v>
      </c>
      <c r="R197">
        <v>-8.9179981000000005E-2</v>
      </c>
      <c r="S197">
        <v>-8.7499999999999994E-2</v>
      </c>
      <c r="T197">
        <v>-8.5334625999999997E-2</v>
      </c>
      <c r="U197">
        <v>-8.2334482000000001E-2</v>
      </c>
      <c r="V197">
        <v>-2.2292964363664498</v>
      </c>
      <c r="W197">
        <f t="shared" si="8"/>
        <v>-1.88</v>
      </c>
      <c r="X197">
        <f t="shared" si="6"/>
        <v>-1.1600000000000001</v>
      </c>
      <c r="Y197">
        <v>0.46875273648966398</v>
      </c>
      <c r="Z197">
        <v>-1.6954294837130901</v>
      </c>
      <c r="AC197" s="1">
        <v>39629</v>
      </c>
      <c r="AD197">
        <f t="shared" si="7"/>
        <v>-2.2292964363664498</v>
      </c>
    </row>
    <row r="198" spans="1:31">
      <c r="A198" s="1">
        <v>43646</v>
      </c>
      <c r="B198">
        <v>0.35</v>
      </c>
      <c r="C198">
        <v>1.07</v>
      </c>
      <c r="D198">
        <v>0.39</v>
      </c>
      <c r="E198">
        <v>0.3</v>
      </c>
      <c r="F198">
        <v>0.45</v>
      </c>
      <c r="G198">
        <v>-0.09</v>
      </c>
      <c r="H198">
        <v>0.55000000000000004</v>
      </c>
      <c r="I198">
        <v>5.26</v>
      </c>
      <c r="J198">
        <v>0.96</v>
      </c>
      <c r="K198">
        <v>0.45</v>
      </c>
      <c r="L198">
        <v>0.2</v>
      </c>
      <c r="M198">
        <v>2.0396567879999998</v>
      </c>
      <c r="N198">
        <v>0.43</v>
      </c>
      <c r="O198">
        <v>0.04</v>
      </c>
      <c r="P198">
        <v>-9.2499999999999999E-2</v>
      </c>
      <c r="Q198">
        <v>-9.5833333000000007E-2</v>
      </c>
      <c r="R198">
        <v>-9.7716345999999996E-2</v>
      </c>
      <c r="S198">
        <v>-9.9166667E-2</v>
      </c>
      <c r="T198">
        <v>-9.9861778999999998E-2</v>
      </c>
      <c r="U198">
        <v>-0.100154915</v>
      </c>
      <c r="V198">
        <v>-2.0162125455292799</v>
      </c>
      <c r="W198">
        <f t="shared" si="8"/>
        <v>-1.56</v>
      </c>
      <c r="X198">
        <f t="shared" si="6"/>
        <v>-2.16</v>
      </c>
      <c r="Y198">
        <v>0.56935812339071701</v>
      </c>
      <c r="Z198">
        <v>-1.6907659189714199</v>
      </c>
      <c r="AC198" s="1">
        <v>39721</v>
      </c>
      <c r="AD198">
        <f t="shared" si="7"/>
        <v>-2.0162125455292799</v>
      </c>
    </row>
    <row r="199" spans="1:31">
      <c r="A199" s="1">
        <v>43738</v>
      </c>
      <c r="B199">
        <v>0</v>
      </c>
      <c r="C199">
        <v>1.29</v>
      </c>
      <c r="D199">
        <v>0.12</v>
      </c>
      <c r="E199">
        <v>0.5</v>
      </c>
      <c r="F199">
        <v>0.34</v>
      </c>
      <c r="G199">
        <v>-0.11</v>
      </c>
      <c r="H199">
        <v>0.04</v>
      </c>
      <c r="I199">
        <v>-3.34</v>
      </c>
      <c r="J199">
        <v>0.91</v>
      </c>
      <c r="K199">
        <v>0.43</v>
      </c>
      <c r="L199">
        <v>0.04</v>
      </c>
      <c r="M199">
        <v>-1.1240429240000001</v>
      </c>
      <c r="N199">
        <v>0.16</v>
      </c>
      <c r="O199">
        <v>7.0000000000000007E-2</v>
      </c>
      <c r="P199">
        <v>-0.11333333299999999</v>
      </c>
      <c r="Q199">
        <v>-0.125</v>
      </c>
      <c r="R199">
        <v>-0.133216316</v>
      </c>
      <c r="S199">
        <v>-0.13916666699999999</v>
      </c>
      <c r="T199">
        <v>-0.14348594100000001</v>
      </c>
      <c r="U199">
        <v>-0.147242133</v>
      </c>
      <c r="V199">
        <v>-2.1446883924844302</v>
      </c>
      <c r="W199">
        <f t="shared" si="8"/>
        <v>-2.44</v>
      </c>
      <c r="X199">
        <f t="shared" si="6"/>
        <v>-1.8</v>
      </c>
      <c r="Y199">
        <v>0.55222919795440195</v>
      </c>
      <c r="Z199">
        <v>-2.1104529534868899</v>
      </c>
      <c r="AC199" s="1">
        <v>39813</v>
      </c>
      <c r="AD199">
        <f t="shared" si="7"/>
        <v>-2.1446883924844302</v>
      </c>
    </row>
    <row r="200" spans="1:31">
      <c r="A200" s="1">
        <v>43830</v>
      </c>
      <c r="B200">
        <v>-0.14000000000000001</v>
      </c>
      <c r="C200">
        <v>1.03</v>
      </c>
      <c r="D200">
        <v>-0.32</v>
      </c>
      <c r="E200">
        <v>0.52</v>
      </c>
      <c r="F200">
        <v>0.34</v>
      </c>
      <c r="G200">
        <v>-0.11</v>
      </c>
      <c r="H200">
        <v>-0.18</v>
      </c>
      <c r="I200">
        <v>5.16</v>
      </c>
      <c r="J200">
        <v>0.88</v>
      </c>
      <c r="K200">
        <v>0.43</v>
      </c>
      <c r="L200">
        <v>7.0000000000000007E-2</v>
      </c>
      <c r="M200">
        <v>0.134184794</v>
      </c>
      <c r="N200">
        <v>-1.32</v>
      </c>
      <c r="O200">
        <v>0.08</v>
      </c>
      <c r="P200">
        <v>-0.11333333299999999</v>
      </c>
      <c r="Q200">
        <v>-0.115833333</v>
      </c>
      <c r="R200">
        <v>-0.118598938</v>
      </c>
      <c r="S200">
        <v>-0.120833333</v>
      </c>
      <c r="T200">
        <v>-0.12200277599999999</v>
      </c>
      <c r="U200">
        <v>-0.123007097</v>
      </c>
      <c r="V200">
        <v>-2.14192310896793</v>
      </c>
      <c r="W200">
        <f t="shared" si="8"/>
        <v>-2.52</v>
      </c>
      <c r="X200">
        <f t="shared" si="6"/>
        <v>-1.8</v>
      </c>
      <c r="Y200">
        <v>0.41620907921085698</v>
      </c>
      <c r="Z200">
        <v>-1.9247404077688799</v>
      </c>
      <c r="AC200" s="1">
        <v>39903</v>
      </c>
      <c r="AD200">
        <f t="shared" si="7"/>
        <v>-2.14192310896793</v>
      </c>
    </row>
    <row r="201" spans="1:31">
      <c r="A201" s="1">
        <v>43921</v>
      </c>
      <c r="E201">
        <v>0.6</v>
      </c>
      <c r="F201">
        <v>0.12</v>
      </c>
      <c r="G201">
        <v>-0.12</v>
      </c>
      <c r="J201">
        <v>1.08</v>
      </c>
      <c r="K201">
        <v>0.43</v>
      </c>
      <c r="L201">
        <v>7.0000000000000007E-2</v>
      </c>
      <c r="O201">
        <v>0.08</v>
      </c>
      <c r="P201">
        <v>-0.119166667</v>
      </c>
      <c r="Q201">
        <v>-0.1225</v>
      </c>
      <c r="R201">
        <v>-0.12556207899999999</v>
      </c>
      <c r="S201">
        <v>-0.1275</v>
      </c>
      <c r="T201">
        <v>-0.12781808</v>
      </c>
      <c r="U201">
        <v>-0.12799107200000001</v>
      </c>
      <c r="V201">
        <v>-2.2390573017695301</v>
      </c>
      <c r="W201">
        <f t="shared" si="8"/>
        <v>-2.88</v>
      </c>
      <c r="X201">
        <f t="shared" ref="X201:X219" si="9">+(G201-F201)*4</f>
        <v>-0.96</v>
      </c>
      <c r="Y201">
        <v>0.14208487336688899</v>
      </c>
      <c r="Z201">
        <v>-2.0057933213164501</v>
      </c>
      <c r="AC201" s="1">
        <v>39994</v>
      </c>
      <c r="AD201">
        <f t="shared" si="7"/>
        <v>-2.2390573017695301</v>
      </c>
    </row>
    <row r="202" spans="1:31">
      <c r="A202" s="1">
        <v>44012</v>
      </c>
      <c r="E202">
        <v>1.1000000000000001</v>
      </c>
      <c r="F202">
        <v>0.3</v>
      </c>
      <c r="G202">
        <v>-0.12</v>
      </c>
      <c r="J202">
        <v>1.5</v>
      </c>
      <c r="K202">
        <v>0.43</v>
      </c>
      <c r="L202">
        <v>0.12</v>
      </c>
      <c r="O202">
        <v>0.08</v>
      </c>
      <c r="P202">
        <v>-0.116666667</v>
      </c>
      <c r="Q202">
        <v>-0.119166667</v>
      </c>
      <c r="R202">
        <v>-0.121821754</v>
      </c>
      <c r="S202">
        <v>-0.12416666699999999</v>
      </c>
      <c r="T202">
        <v>-0.125992201</v>
      </c>
      <c r="U202">
        <v>-0.127641215</v>
      </c>
      <c r="V202">
        <v>-2.2626272918883599</v>
      </c>
      <c r="W202">
        <f t="shared" si="8"/>
        <v>-4.8800000000000008</v>
      </c>
      <c r="X202">
        <f t="shared" si="9"/>
        <v>-1.68</v>
      </c>
      <c r="Y202">
        <v>0.132070526413814</v>
      </c>
      <c r="Z202">
        <v>-1.9907029082415</v>
      </c>
      <c r="AC202" s="1">
        <v>40086</v>
      </c>
      <c r="AD202">
        <f t="shared" si="7"/>
        <v>-2.2626272918883599</v>
      </c>
    </row>
    <row r="203" spans="1:31">
      <c r="A203" s="1">
        <v>44104</v>
      </c>
      <c r="E203">
        <v>-1</v>
      </c>
      <c r="F203">
        <v>-7.0000000000000007E-2</v>
      </c>
      <c r="G203">
        <v>-0.13</v>
      </c>
      <c r="J203">
        <v>1.17</v>
      </c>
      <c r="K203">
        <v>0.4</v>
      </c>
      <c r="L203">
        <v>0.04</v>
      </c>
      <c r="O203">
        <v>0.02</v>
      </c>
      <c r="P203">
        <v>-0.116666667</v>
      </c>
      <c r="Q203">
        <v>-0.12</v>
      </c>
      <c r="R203">
        <v>-0.12273521499999999</v>
      </c>
      <c r="S203">
        <v>-0.125</v>
      </c>
      <c r="T203">
        <v>-0.12682553399999999</v>
      </c>
      <c r="U203">
        <v>-0.12847454899999999</v>
      </c>
      <c r="V203">
        <v>-2.4513319944479899</v>
      </c>
      <c r="W203">
        <f t="shared" si="8"/>
        <v>3.48</v>
      </c>
      <c r="X203">
        <f t="shared" si="9"/>
        <v>-0.24</v>
      </c>
      <c r="Y203">
        <v>0.14535132559919101</v>
      </c>
      <c r="Z203">
        <v>-1.9801807561323399</v>
      </c>
      <c r="AC203" s="1">
        <v>40178</v>
      </c>
      <c r="AD203">
        <f t="shared" si="7"/>
        <v>-2.4513319944479899</v>
      </c>
    </row>
    <row r="204" spans="1:31">
      <c r="A204" s="1">
        <v>44196</v>
      </c>
      <c r="B204">
        <v>0.32</v>
      </c>
      <c r="C204">
        <v>-5.41</v>
      </c>
      <c r="D204">
        <v>-0.03</v>
      </c>
      <c r="E204">
        <v>0.7</v>
      </c>
      <c r="F204">
        <v>0.06</v>
      </c>
      <c r="G204">
        <v>-0.14000000000000001</v>
      </c>
      <c r="H204">
        <v>-3.18</v>
      </c>
      <c r="I204">
        <v>1</v>
      </c>
      <c r="J204">
        <v>1.01</v>
      </c>
      <c r="K204">
        <v>0.43</v>
      </c>
      <c r="L204">
        <v>-0.01</v>
      </c>
      <c r="M204">
        <v>-5.6621607389999999</v>
      </c>
      <c r="N204">
        <v>-0.04</v>
      </c>
      <c r="O204">
        <v>0.03</v>
      </c>
      <c r="P204">
        <v>-0.12</v>
      </c>
      <c r="Q204">
        <v>-0.1225</v>
      </c>
      <c r="R204">
        <v>-0.125573091</v>
      </c>
      <c r="S204">
        <v>-0.12833333299999999</v>
      </c>
      <c r="T204">
        <v>-0.13028946299999999</v>
      </c>
      <c r="U204">
        <v>-0.13201656000000001</v>
      </c>
      <c r="V204">
        <v>-1.58196195783803</v>
      </c>
      <c r="W204">
        <f t="shared" si="8"/>
        <v>-3.36</v>
      </c>
      <c r="X204">
        <f t="shared" si="9"/>
        <v>-0.8</v>
      </c>
      <c r="Y204">
        <v>0.140332318528403</v>
      </c>
      <c r="Z204">
        <v>-1.9841296508316</v>
      </c>
      <c r="AA204">
        <f>+Y204-$Y$204</f>
        <v>0</v>
      </c>
      <c r="AB204">
        <f>+Z204-$Z$204</f>
        <v>0</v>
      </c>
      <c r="AC204" s="1">
        <v>40268</v>
      </c>
      <c r="AD204">
        <f t="shared" ref="AD204:AD219" si="10">+V204</f>
        <v>-1.58196195783803</v>
      </c>
      <c r="AE204">
        <f>-AA204+AB204</f>
        <v>0</v>
      </c>
    </row>
    <row r="205" spans="1:31">
      <c r="A205" s="1">
        <v>44286</v>
      </c>
      <c r="B205">
        <v>0.62</v>
      </c>
      <c r="C205">
        <v>-5.26</v>
      </c>
      <c r="D205">
        <v>-0.42</v>
      </c>
      <c r="E205">
        <v>0.64</v>
      </c>
      <c r="F205">
        <v>0.74</v>
      </c>
      <c r="G205">
        <v>-0.14000000000000001</v>
      </c>
      <c r="H205">
        <v>-1.1299999999999999</v>
      </c>
      <c r="I205">
        <v>0.43</v>
      </c>
      <c r="J205">
        <v>0.82</v>
      </c>
      <c r="K205">
        <v>0.43</v>
      </c>
      <c r="L205">
        <v>0.01</v>
      </c>
      <c r="M205">
        <v>0.66754119499999998</v>
      </c>
      <c r="N205">
        <v>1.17</v>
      </c>
      <c r="O205">
        <v>0.06</v>
      </c>
      <c r="P205">
        <v>-0.12</v>
      </c>
      <c r="Q205">
        <v>-0.12166666700000001</v>
      </c>
      <c r="R205">
        <v>-0.12246794900000001</v>
      </c>
      <c r="S205">
        <v>-0.123333333</v>
      </c>
      <c r="T205">
        <v>-0.124094551</v>
      </c>
      <c r="U205">
        <v>-0.124935898</v>
      </c>
      <c r="V205">
        <v>-2.20394362936239</v>
      </c>
      <c r="W205">
        <f t="shared" si="8"/>
        <v>-3.12</v>
      </c>
      <c r="X205">
        <f t="shared" si="9"/>
        <v>-3.52</v>
      </c>
      <c r="Y205">
        <v>0.37458054805653701</v>
      </c>
      <c r="Z205">
        <v>-2.0864302359373998</v>
      </c>
      <c r="AA205">
        <f t="shared" ref="AA205:AA218" si="11">+Y205-$Y$204</f>
        <v>0.23424822952813401</v>
      </c>
      <c r="AB205">
        <f t="shared" ref="AB205:AB218" si="12">+Z205-$Z$204</f>
        <v>-0.10230058510579987</v>
      </c>
      <c r="AC205" s="1">
        <v>40359</v>
      </c>
      <c r="AD205">
        <f t="shared" si="10"/>
        <v>-2.20394362936239</v>
      </c>
      <c r="AE205">
        <f t="shared" ref="AE205:AE218" si="13">-AA205+AB205</f>
        <v>-0.33654881463393388</v>
      </c>
    </row>
    <row r="206" spans="1:31">
      <c r="A206" s="1">
        <v>44377</v>
      </c>
      <c r="B206">
        <v>2.1800000000000002</v>
      </c>
      <c r="C206">
        <v>-2.13</v>
      </c>
      <c r="D206">
        <v>0.57999999999999996</v>
      </c>
      <c r="E206">
        <v>0.31</v>
      </c>
      <c r="F206">
        <v>0.14000000000000001</v>
      </c>
      <c r="G206">
        <v>-0.14000000000000001</v>
      </c>
      <c r="H206">
        <v>3.96</v>
      </c>
      <c r="I206">
        <v>2.64</v>
      </c>
      <c r="J206">
        <v>0.75</v>
      </c>
      <c r="K206">
        <v>0.43</v>
      </c>
      <c r="L206">
        <v>7.0000000000000007E-2</v>
      </c>
      <c r="M206">
        <v>-1.86566487</v>
      </c>
      <c r="N206">
        <v>3.47</v>
      </c>
      <c r="O206">
        <v>0.06</v>
      </c>
      <c r="P206">
        <v>-0.12</v>
      </c>
      <c r="Q206">
        <v>-0.12</v>
      </c>
      <c r="R206">
        <v>-0.12125</v>
      </c>
      <c r="S206">
        <v>-0.1225</v>
      </c>
      <c r="T206">
        <v>-0.12248046899999999</v>
      </c>
      <c r="U206">
        <v>-0.12234375</v>
      </c>
      <c r="V206">
        <v>-2.5361337249404601</v>
      </c>
      <c r="W206">
        <f t="shared" si="8"/>
        <v>-1.8</v>
      </c>
      <c r="X206">
        <f t="shared" si="9"/>
        <v>-1.1200000000000001</v>
      </c>
      <c r="Y206">
        <v>0.24991105670196101</v>
      </c>
      <c r="Z206">
        <v>-1.6854719089683701</v>
      </c>
      <c r="AA206">
        <f t="shared" si="11"/>
        <v>0.10957873817355801</v>
      </c>
      <c r="AB206">
        <f t="shared" si="12"/>
        <v>0.29865774186322991</v>
      </c>
      <c r="AC206" s="1">
        <v>40451</v>
      </c>
      <c r="AD206">
        <f t="shared" si="10"/>
        <v>-2.5361337249404601</v>
      </c>
      <c r="AE206">
        <f t="shared" si="13"/>
        <v>0.1890790036896719</v>
      </c>
    </row>
    <row r="207" spans="1:31">
      <c r="A207" s="1">
        <v>44469</v>
      </c>
      <c r="B207">
        <v>1.77</v>
      </c>
      <c r="C207">
        <v>-0.77</v>
      </c>
      <c r="D207">
        <v>0.67</v>
      </c>
      <c r="E207">
        <v>1.22</v>
      </c>
      <c r="F207">
        <v>0.69</v>
      </c>
      <c r="G207">
        <v>-0.14000000000000001</v>
      </c>
      <c r="H207">
        <v>3.62</v>
      </c>
      <c r="I207">
        <v>0.87</v>
      </c>
      <c r="J207">
        <v>0.75</v>
      </c>
      <c r="K207">
        <v>0.45</v>
      </c>
      <c r="L207">
        <v>0.04</v>
      </c>
      <c r="M207">
        <v>-0.65900646200000002</v>
      </c>
      <c r="N207">
        <v>1.03</v>
      </c>
      <c r="O207">
        <v>0.05</v>
      </c>
      <c r="P207">
        <v>-0.12</v>
      </c>
      <c r="Q207">
        <v>-0.12</v>
      </c>
      <c r="R207">
        <v>-0.12125</v>
      </c>
      <c r="S207">
        <v>-0.1225</v>
      </c>
      <c r="T207">
        <v>-0.12248046899999999</v>
      </c>
      <c r="U207">
        <v>-0.12234375</v>
      </c>
      <c r="V207">
        <v>-2.10827164083434</v>
      </c>
      <c r="W207">
        <f t="shared" si="8"/>
        <v>-5.4399999999999995</v>
      </c>
      <c r="X207">
        <f t="shared" si="9"/>
        <v>-3.32</v>
      </c>
      <c r="Y207">
        <v>0.224975772888167</v>
      </c>
      <c r="Z207">
        <v>-1.6943250259965501</v>
      </c>
      <c r="AA207">
        <f t="shared" si="11"/>
        <v>8.4643454359764003E-2</v>
      </c>
      <c r="AB207">
        <f t="shared" si="12"/>
        <v>0.28980462483504987</v>
      </c>
      <c r="AC207" s="1">
        <v>40543</v>
      </c>
      <c r="AD207">
        <f t="shared" si="10"/>
        <v>-2.10827164083434</v>
      </c>
      <c r="AE207">
        <f t="shared" si="13"/>
        <v>0.20516117047528587</v>
      </c>
    </row>
    <row r="208" spans="1:31">
      <c r="A208" s="1">
        <v>44561</v>
      </c>
      <c r="B208">
        <v>0.68</v>
      </c>
      <c r="C208">
        <v>-0.15</v>
      </c>
      <c r="D208">
        <v>-0.23</v>
      </c>
      <c r="E208">
        <v>1.1499999999999999</v>
      </c>
      <c r="F208">
        <v>0.84</v>
      </c>
      <c r="G208">
        <v>-0.15</v>
      </c>
      <c r="H208">
        <v>0.39</v>
      </c>
      <c r="I208">
        <v>0.56999999999999995</v>
      </c>
      <c r="J208">
        <v>0.83</v>
      </c>
      <c r="K208">
        <v>0.48</v>
      </c>
      <c r="L208">
        <v>0.08</v>
      </c>
      <c r="M208">
        <v>-0.288192369</v>
      </c>
      <c r="N208">
        <v>0</v>
      </c>
      <c r="O208">
        <v>7.0000000000000007E-2</v>
      </c>
      <c r="P208">
        <v>-0.12</v>
      </c>
      <c r="Q208">
        <v>-0.12</v>
      </c>
      <c r="R208">
        <v>-0.12</v>
      </c>
      <c r="S208">
        <v>-0.12</v>
      </c>
      <c r="T208" t="s">
        <v>361</v>
      </c>
      <c r="U208" t="s">
        <v>361</v>
      </c>
      <c r="V208">
        <v>-2.6894906956472799</v>
      </c>
      <c r="W208">
        <f t="shared" si="8"/>
        <v>-5.1999999999999993</v>
      </c>
      <c r="X208">
        <f t="shared" si="9"/>
        <v>-3.96</v>
      </c>
      <c r="Y208">
        <v>0.33566261141690201</v>
      </c>
      <c r="Z208">
        <v>-1.5958001715091401</v>
      </c>
      <c r="AA208">
        <f t="shared" si="11"/>
        <v>0.19533029288849901</v>
      </c>
      <c r="AB208">
        <f t="shared" si="12"/>
        <v>0.38832947932245987</v>
      </c>
      <c r="AC208" s="1">
        <v>40633</v>
      </c>
      <c r="AD208">
        <f t="shared" si="10"/>
        <v>-2.6894906956472799</v>
      </c>
      <c r="AE208">
        <f t="shared" si="13"/>
        <v>0.19299918643396086</v>
      </c>
    </row>
    <row r="209" spans="1:31">
      <c r="A209" s="1">
        <v>44651</v>
      </c>
      <c r="B209">
        <v>0.32</v>
      </c>
      <c r="C209">
        <v>0.67</v>
      </c>
      <c r="D209">
        <v>-0.53</v>
      </c>
      <c r="E209">
        <v>1.41</v>
      </c>
      <c r="F209">
        <v>1.1000000000000001</v>
      </c>
      <c r="G209">
        <v>-0.14000000000000001</v>
      </c>
      <c r="H209">
        <v>0.93</v>
      </c>
      <c r="I209">
        <v>1.77</v>
      </c>
      <c r="J209">
        <v>0.98</v>
      </c>
      <c r="K209">
        <v>0.5</v>
      </c>
      <c r="L209">
        <v>0.21</v>
      </c>
      <c r="M209">
        <v>0.17789638399999999</v>
      </c>
      <c r="N209">
        <v>0.97</v>
      </c>
      <c r="O209">
        <v>0.08</v>
      </c>
      <c r="P209">
        <v>-0.12</v>
      </c>
      <c r="Q209" t="s">
        <v>361</v>
      </c>
      <c r="R209" t="s">
        <v>361</v>
      </c>
      <c r="S209" t="s">
        <v>361</v>
      </c>
      <c r="T209" t="s">
        <v>361</v>
      </c>
      <c r="U209" t="s">
        <v>361</v>
      </c>
      <c r="V209">
        <v>-3.0381609415747102</v>
      </c>
      <c r="W209">
        <f t="shared" si="8"/>
        <v>-6.1999999999999993</v>
      </c>
      <c r="X209">
        <f t="shared" si="9"/>
        <v>-4.9600000000000009</v>
      </c>
      <c r="Y209">
        <v>0.56492324536174499</v>
      </c>
      <c r="Z209">
        <v>-1.3142906826598</v>
      </c>
      <c r="AA209">
        <f t="shared" si="11"/>
        <v>0.42459092683334199</v>
      </c>
      <c r="AB209">
        <f t="shared" si="12"/>
        <v>0.6698389681718</v>
      </c>
      <c r="AC209" s="1">
        <v>40724</v>
      </c>
      <c r="AD209">
        <f t="shared" si="10"/>
        <v>-3.0381609415747102</v>
      </c>
      <c r="AE209">
        <f t="shared" si="13"/>
        <v>0.24524804133845801</v>
      </c>
    </row>
    <row r="210" spans="1:31">
      <c r="A210" s="1">
        <v>44742</v>
      </c>
      <c r="B210">
        <v>0.6</v>
      </c>
      <c r="C210">
        <v>0.88</v>
      </c>
      <c r="D210">
        <v>-0.46</v>
      </c>
      <c r="E210">
        <v>1.23</v>
      </c>
      <c r="F210">
        <v>1.55</v>
      </c>
      <c r="G210">
        <v>-0.14000000000000001</v>
      </c>
      <c r="H210">
        <v>1.47</v>
      </c>
      <c r="I210">
        <v>1.53</v>
      </c>
      <c r="J210">
        <v>1.19</v>
      </c>
      <c r="K210">
        <v>0.53</v>
      </c>
      <c r="L210">
        <v>0.49</v>
      </c>
      <c r="M210">
        <v>-0.36879023500000002</v>
      </c>
      <c r="N210">
        <v>0.26</v>
      </c>
      <c r="O210">
        <v>0.06</v>
      </c>
      <c r="P210" t="s">
        <v>361</v>
      </c>
      <c r="Q210" t="s">
        <v>361</v>
      </c>
      <c r="R210" t="s">
        <v>361</v>
      </c>
      <c r="S210" t="s">
        <v>361</v>
      </c>
      <c r="T210" t="s">
        <v>361</v>
      </c>
      <c r="U210" t="s">
        <v>361</v>
      </c>
      <c r="V210">
        <v>-3.2353154228082901</v>
      </c>
      <c r="W210">
        <f t="shared" si="8"/>
        <v>-5.48</v>
      </c>
      <c r="X210">
        <f t="shared" si="9"/>
        <v>-6.76</v>
      </c>
      <c r="Y210">
        <v>0.56545872039776901</v>
      </c>
      <c r="Z210">
        <v>-0.894105908021392</v>
      </c>
      <c r="AA210">
        <f t="shared" si="11"/>
        <v>0.42512640186936601</v>
      </c>
      <c r="AB210">
        <f t="shared" si="12"/>
        <v>1.090023742810208</v>
      </c>
      <c r="AC210" s="1">
        <v>40816</v>
      </c>
      <c r="AD210">
        <f t="shared" si="10"/>
        <v>-3.2353154228082901</v>
      </c>
      <c r="AE210">
        <f t="shared" si="13"/>
        <v>0.66489734094084196</v>
      </c>
    </row>
    <row r="211" spans="1:31">
      <c r="A211" s="1">
        <v>44834</v>
      </c>
      <c r="B211">
        <v>0.41</v>
      </c>
      <c r="C211">
        <v>0.98</v>
      </c>
      <c r="D211">
        <v>0.23</v>
      </c>
      <c r="E211">
        <v>1.27</v>
      </c>
      <c r="F211">
        <v>1.84</v>
      </c>
      <c r="G211">
        <v>0.02</v>
      </c>
      <c r="H211">
        <v>1.42</v>
      </c>
      <c r="I211">
        <v>0.94</v>
      </c>
      <c r="J211">
        <v>1.44</v>
      </c>
      <c r="K211">
        <v>0.55000000000000004</v>
      </c>
      <c r="L211">
        <v>0.57999999999999996</v>
      </c>
      <c r="M211">
        <v>-0.95413960499999995</v>
      </c>
      <c r="N211">
        <v>-0.17</v>
      </c>
      <c r="O211">
        <v>0.05</v>
      </c>
      <c r="P211" t="s">
        <v>361</v>
      </c>
      <c r="Q211" t="s">
        <v>361</v>
      </c>
      <c r="R211" t="s">
        <v>361</v>
      </c>
      <c r="S211" t="s">
        <v>361</v>
      </c>
      <c r="T211" t="s">
        <v>361</v>
      </c>
      <c r="U211" t="s">
        <v>361</v>
      </c>
      <c r="V211">
        <v>-3.5064340141483101</v>
      </c>
      <c r="W211">
        <f t="shared" si="8"/>
        <v>-5</v>
      </c>
      <c r="X211">
        <f t="shared" si="9"/>
        <v>-7.28</v>
      </c>
      <c r="Y211">
        <v>0.72362624802787301</v>
      </c>
      <c r="Z211">
        <v>-0.57514778343815798</v>
      </c>
      <c r="AA211">
        <f t="shared" si="11"/>
        <v>0.58329392949947001</v>
      </c>
      <c r="AB211">
        <f t="shared" si="12"/>
        <v>1.408981867393442</v>
      </c>
      <c r="AC211" s="1">
        <v>40908</v>
      </c>
      <c r="AD211">
        <f t="shared" si="10"/>
        <v>-3.5064340141483101</v>
      </c>
      <c r="AE211">
        <f t="shared" si="13"/>
        <v>0.82568793789397199</v>
      </c>
    </row>
    <row r="212" spans="1:31">
      <c r="A212" s="1">
        <v>44926</v>
      </c>
      <c r="B212">
        <v>-0.28000000000000003</v>
      </c>
      <c r="C212">
        <v>1.18</v>
      </c>
      <c r="D212">
        <v>-0.32</v>
      </c>
      <c r="E212">
        <v>1.86</v>
      </c>
      <c r="F212">
        <v>1.96</v>
      </c>
      <c r="G212">
        <v>0.34</v>
      </c>
      <c r="H212">
        <v>-0.44</v>
      </c>
      <c r="I212">
        <v>-2.85</v>
      </c>
      <c r="J212">
        <v>1.37</v>
      </c>
      <c r="K212">
        <v>0.55000000000000004</v>
      </c>
      <c r="L212">
        <v>0.76</v>
      </c>
      <c r="M212">
        <v>0.18070120100000001</v>
      </c>
      <c r="N212">
        <v>-0.73</v>
      </c>
      <c r="O212">
        <v>0.04</v>
      </c>
      <c r="P212" t="s">
        <v>361</v>
      </c>
      <c r="Q212" t="s">
        <v>361</v>
      </c>
      <c r="R212" t="s">
        <v>361</v>
      </c>
      <c r="S212" t="s">
        <v>361</v>
      </c>
      <c r="T212" t="s">
        <v>361</v>
      </c>
      <c r="U212" t="s">
        <v>361</v>
      </c>
      <c r="V212">
        <v>-3.0817770044883401</v>
      </c>
      <c r="W212">
        <f t="shared" si="8"/>
        <v>-6.08</v>
      </c>
      <c r="X212">
        <f t="shared" si="9"/>
        <v>-6.4799999999999995</v>
      </c>
      <c r="Y212">
        <v>0.85428580240461605</v>
      </c>
      <c r="Z212">
        <v>-0.56063886517506101</v>
      </c>
      <c r="AA212">
        <f t="shared" si="11"/>
        <v>0.71395348387621305</v>
      </c>
      <c r="AB212">
        <f t="shared" si="12"/>
        <v>1.4234907856565391</v>
      </c>
      <c r="AC212" s="1">
        <v>40999</v>
      </c>
      <c r="AD212">
        <f t="shared" si="10"/>
        <v>-3.0817770044883401</v>
      </c>
      <c r="AE212">
        <f t="shared" si="13"/>
        <v>0.70953730178032604</v>
      </c>
    </row>
    <row r="213" spans="1:31">
      <c r="A213" s="1">
        <v>45016</v>
      </c>
      <c r="B213">
        <v>-0.25</v>
      </c>
      <c r="C213">
        <v>1.79</v>
      </c>
      <c r="D213">
        <v>-0.48</v>
      </c>
      <c r="E213">
        <v>1.97</v>
      </c>
      <c r="F213">
        <v>1.77</v>
      </c>
      <c r="G213">
        <v>0.59</v>
      </c>
      <c r="H213">
        <v>-0.5</v>
      </c>
      <c r="I213">
        <v>2.36</v>
      </c>
      <c r="J213">
        <v>1.1200000000000001</v>
      </c>
      <c r="K213">
        <v>0.53</v>
      </c>
      <c r="L213">
        <v>0.79</v>
      </c>
      <c r="M213">
        <v>-3.4690428529999999</v>
      </c>
      <c r="N213">
        <v>0.65</v>
      </c>
      <c r="O213">
        <v>0</v>
      </c>
      <c r="P213" t="s">
        <v>361</v>
      </c>
      <c r="Q213" t="s">
        <v>361</v>
      </c>
      <c r="R213" t="s">
        <v>361</v>
      </c>
      <c r="S213" t="s">
        <v>361</v>
      </c>
      <c r="T213" t="s">
        <v>361</v>
      </c>
      <c r="U213" t="s">
        <v>361</v>
      </c>
      <c r="V213">
        <v>-2.00973089191706</v>
      </c>
      <c r="W213">
        <f t="shared" si="8"/>
        <v>-5.52</v>
      </c>
      <c r="X213">
        <f t="shared" si="9"/>
        <v>-4.7200000000000006</v>
      </c>
      <c r="Y213">
        <v>0.79960868247082695</v>
      </c>
      <c r="Z213">
        <v>-0.45264059965891201</v>
      </c>
      <c r="AA213">
        <f t="shared" si="11"/>
        <v>0.65927636394242395</v>
      </c>
      <c r="AB213">
        <f t="shared" si="12"/>
        <v>1.531489051172688</v>
      </c>
      <c r="AC213" s="1">
        <v>41090</v>
      </c>
      <c r="AD213">
        <f t="shared" si="10"/>
        <v>-2.00973089191706</v>
      </c>
      <c r="AE213">
        <f t="shared" si="13"/>
        <v>0.87221268723026402</v>
      </c>
    </row>
    <row r="214" spans="1:31">
      <c r="A214" s="1">
        <v>45107</v>
      </c>
      <c r="B214">
        <v>-0.03</v>
      </c>
      <c r="C214">
        <v>1.7</v>
      </c>
      <c r="D214">
        <v>-0.19</v>
      </c>
      <c r="E214">
        <v>1.1000000000000001</v>
      </c>
      <c r="F214">
        <v>1.2</v>
      </c>
      <c r="G214">
        <v>0.79</v>
      </c>
      <c r="H214">
        <v>0.27</v>
      </c>
      <c r="I214">
        <v>-0.72</v>
      </c>
      <c r="J214">
        <v>1.1599999999999999</v>
      </c>
      <c r="K214">
        <v>0.53</v>
      </c>
      <c r="L214">
        <v>0.8</v>
      </c>
      <c r="M214">
        <v>-0.24461364399999999</v>
      </c>
      <c r="N214">
        <v>-0.04</v>
      </c>
      <c r="O214">
        <v>0.02</v>
      </c>
      <c r="P214" t="s">
        <v>361</v>
      </c>
      <c r="Q214" t="s">
        <v>361</v>
      </c>
      <c r="R214" t="s">
        <v>361</v>
      </c>
      <c r="S214" t="s">
        <v>361</v>
      </c>
      <c r="T214" t="s">
        <v>361</v>
      </c>
      <c r="U214" t="s">
        <v>361</v>
      </c>
      <c r="V214">
        <v>-0.83443293557340303</v>
      </c>
      <c r="W214">
        <f t="shared" si="8"/>
        <v>-1.2400000000000002</v>
      </c>
      <c r="X214">
        <f t="shared" si="9"/>
        <v>-1.6399999999999997</v>
      </c>
      <c r="Y214">
        <v>0.61069929190129901</v>
      </c>
      <c r="Z214">
        <v>-0.35155928302460399</v>
      </c>
      <c r="AA214">
        <f t="shared" si="11"/>
        <v>0.47036697337289601</v>
      </c>
      <c r="AB214">
        <f t="shared" si="12"/>
        <v>1.632570367806996</v>
      </c>
      <c r="AC214" s="1">
        <v>41182</v>
      </c>
      <c r="AD214">
        <f t="shared" si="10"/>
        <v>-0.83443293557340303</v>
      </c>
      <c r="AE214">
        <f t="shared" si="13"/>
        <v>1.1622033944340999</v>
      </c>
    </row>
    <row r="215" spans="1:31">
      <c r="A215" s="1">
        <v>45199</v>
      </c>
      <c r="B215">
        <v>-0.17</v>
      </c>
      <c r="C215">
        <v>1.9</v>
      </c>
      <c r="D215">
        <v>0.49</v>
      </c>
      <c r="E215">
        <v>0.73</v>
      </c>
      <c r="F215">
        <v>0.84</v>
      </c>
      <c r="G215">
        <v>0.91</v>
      </c>
      <c r="H215">
        <v>0.18</v>
      </c>
      <c r="I215">
        <v>-1.1499999999999999</v>
      </c>
      <c r="J215">
        <v>1.0900000000000001</v>
      </c>
      <c r="K215">
        <v>0.53</v>
      </c>
      <c r="L215">
        <v>0.84</v>
      </c>
      <c r="M215">
        <v>-0.31529073600000002</v>
      </c>
      <c r="N215">
        <v>-0.37</v>
      </c>
      <c r="O215">
        <v>-0.01</v>
      </c>
      <c r="P215" t="s">
        <v>361</v>
      </c>
      <c r="Q215" t="s">
        <v>361</v>
      </c>
      <c r="R215" t="s">
        <v>361</v>
      </c>
      <c r="S215" t="s">
        <v>361</v>
      </c>
      <c r="T215" t="s">
        <v>361</v>
      </c>
      <c r="U215" t="s">
        <v>361</v>
      </c>
      <c r="V215">
        <v>0.38792714878275802</v>
      </c>
      <c r="W215">
        <f t="shared" si="8"/>
        <v>0.7200000000000002</v>
      </c>
      <c r="X215">
        <f t="shared" si="9"/>
        <v>0.28000000000000025</v>
      </c>
      <c r="Y215">
        <v>0.41360422212446801</v>
      </c>
      <c r="Z215">
        <v>-0.18982308031747</v>
      </c>
      <c r="AA215">
        <f t="shared" si="11"/>
        <v>0.27327190359606501</v>
      </c>
      <c r="AB215">
        <f t="shared" si="12"/>
        <v>1.7943065705141299</v>
      </c>
      <c r="AC215" s="1">
        <v>41274</v>
      </c>
      <c r="AD215">
        <f t="shared" si="10"/>
        <v>0.38792714878275802</v>
      </c>
      <c r="AE215">
        <f t="shared" si="13"/>
        <v>1.521034666918065</v>
      </c>
    </row>
    <row r="216" spans="1:31">
      <c r="A216" s="1">
        <v>45291</v>
      </c>
      <c r="B216">
        <v>-0.15</v>
      </c>
      <c r="C216">
        <v>1.82</v>
      </c>
      <c r="D216">
        <v>0.31</v>
      </c>
      <c r="E216">
        <v>1.1000000000000001</v>
      </c>
      <c r="F216">
        <v>0.46</v>
      </c>
      <c r="G216">
        <v>0.96</v>
      </c>
      <c r="H216">
        <v>-0.71</v>
      </c>
      <c r="I216">
        <v>-0.45</v>
      </c>
      <c r="J216">
        <v>1.1100000000000001</v>
      </c>
      <c r="K216">
        <v>0.53</v>
      </c>
      <c r="L216">
        <v>0.83</v>
      </c>
      <c r="M216">
        <v>4.0789164600000003</v>
      </c>
      <c r="N216">
        <v>-0.56000000000000005</v>
      </c>
      <c r="O216">
        <v>-0.01</v>
      </c>
      <c r="P216" t="s">
        <v>361</v>
      </c>
      <c r="Q216" t="s">
        <v>361</v>
      </c>
      <c r="R216" t="s">
        <v>361</v>
      </c>
      <c r="S216" t="s">
        <v>361</v>
      </c>
      <c r="T216" t="s">
        <v>361</v>
      </c>
      <c r="U216" t="s">
        <v>361</v>
      </c>
      <c r="V216">
        <v>1.16887252737119</v>
      </c>
      <c r="W216">
        <f t="shared" si="8"/>
        <v>-0.5600000000000005</v>
      </c>
      <c r="X216">
        <f t="shared" si="9"/>
        <v>1.9999999999999998</v>
      </c>
      <c r="Y216">
        <v>0.24082481117419599</v>
      </c>
      <c r="Z216">
        <v>-0.1411919382905</v>
      </c>
      <c r="AA216">
        <f t="shared" si="11"/>
        <v>0.10049249264579299</v>
      </c>
      <c r="AB216">
        <f t="shared" si="12"/>
        <v>1.8429377125410999</v>
      </c>
      <c r="AC216" s="1">
        <v>41364</v>
      </c>
      <c r="AD216">
        <f t="shared" si="10"/>
        <v>1.16887252737119</v>
      </c>
      <c r="AE216">
        <f t="shared" si="13"/>
        <v>1.7424452198953069</v>
      </c>
    </row>
    <row r="217" spans="1:31">
      <c r="A217" s="1">
        <v>45382</v>
      </c>
      <c r="B217">
        <v>0.24</v>
      </c>
      <c r="C217">
        <v>1.91</v>
      </c>
      <c r="D217">
        <v>0.6</v>
      </c>
      <c r="E217">
        <v>0.56000000000000005</v>
      </c>
      <c r="F217">
        <v>0.75</v>
      </c>
      <c r="G217">
        <v>0.97</v>
      </c>
      <c r="H217">
        <v>0.42</v>
      </c>
      <c r="I217">
        <v>-1.99</v>
      </c>
      <c r="J217">
        <v>0.91</v>
      </c>
      <c r="K217">
        <v>0.5</v>
      </c>
      <c r="L217">
        <v>0.74</v>
      </c>
      <c r="M217">
        <v>-1.43068321</v>
      </c>
      <c r="N217">
        <v>0.82</v>
      </c>
      <c r="O217">
        <v>0.01</v>
      </c>
      <c r="P217" t="s">
        <v>361</v>
      </c>
      <c r="Q217" t="s">
        <v>361</v>
      </c>
      <c r="R217" t="s">
        <v>361</v>
      </c>
      <c r="S217" t="s">
        <v>361</v>
      </c>
      <c r="T217" t="s">
        <v>361</v>
      </c>
      <c r="U217" t="s">
        <v>361</v>
      </c>
      <c r="V217">
        <v>1.4854071305884899</v>
      </c>
      <c r="W217">
        <f t="shared" si="8"/>
        <v>1.6399999999999997</v>
      </c>
      <c r="X217">
        <f t="shared" si="9"/>
        <v>0.87999999999999989</v>
      </c>
      <c r="Y217">
        <v>0.23266201188218599</v>
      </c>
      <c r="Z217">
        <v>-0.41984355780035498</v>
      </c>
      <c r="AA217">
        <f t="shared" si="11"/>
        <v>9.2329693353782993E-2</v>
      </c>
      <c r="AB217">
        <f t="shared" si="12"/>
        <v>1.564286093031245</v>
      </c>
      <c r="AC217" s="1">
        <v>41455</v>
      </c>
      <c r="AD217">
        <f t="shared" si="10"/>
        <v>1.4854071305884899</v>
      </c>
      <c r="AE217">
        <f t="shared" si="13"/>
        <v>1.4719563996774621</v>
      </c>
    </row>
    <row r="218" spans="1:31">
      <c r="A218" s="1">
        <v>45473</v>
      </c>
      <c r="B218">
        <v>-0.12</v>
      </c>
      <c r="C218">
        <v>1.75</v>
      </c>
      <c r="D218">
        <v>0.36</v>
      </c>
      <c r="E218">
        <v>0.5</v>
      </c>
      <c r="F218">
        <v>0.72</v>
      </c>
      <c r="G218">
        <v>0.94</v>
      </c>
      <c r="H218">
        <v>-0.38</v>
      </c>
      <c r="I218">
        <v>-1.28</v>
      </c>
      <c r="J218">
        <v>0.86</v>
      </c>
      <c r="K218">
        <v>0.5</v>
      </c>
      <c r="L218">
        <v>0.78</v>
      </c>
      <c r="M218">
        <v>0.45637977299999999</v>
      </c>
      <c r="N218">
        <v>0.12</v>
      </c>
      <c r="O218">
        <v>0.04</v>
      </c>
      <c r="P218" t="s">
        <v>361</v>
      </c>
      <c r="Q218" t="s">
        <v>361</v>
      </c>
      <c r="R218" t="s">
        <v>361</v>
      </c>
      <c r="S218" t="s">
        <v>361</v>
      </c>
      <c r="T218" t="s">
        <v>361</v>
      </c>
      <c r="U218" t="s">
        <v>361</v>
      </c>
      <c r="V218">
        <v>1.78517744517305</v>
      </c>
      <c r="W218">
        <f t="shared" si="8"/>
        <v>1.7599999999999998</v>
      </c>
      <c r="X218">
        <f t="shared" si="9"/>
        <v>0.87999999999999989</v>
      </c>
      <c r="Y218">
        <v>7.7974896077871905E-2</v>
      </c>
      <c r="Z218">
        <v>-0.41103897764116898</v>
      </c>
      <c r="AA218">
        <f t="shared" si="11"/>
        <v>-6.2357422450531094E-2</v>
      </c>
      <c r="AB218">
        <f t="shared" si="12"/>
        <v>1.5730906731904311</v>
      </c>
      <c r="AC218" s="1">
        <v>41547</v>
      </c>
      <c r="AD218">
        <f t="shared" si="10"/>
        <v>1.78517744517305</v>
      </c>
      <c r="AE218">
        <f t="shared" si="13"/>
        <v>1.6354480956409621</v>
      </c>
    </row>
    <row r="219" spans="1:31">
      <c r="A219" s="1">
        <v>45565</v>
      </c>
      <c r="B219">
        <v>0.25</v>
      </c>
      <c r="C219">
        <v>1.64</v>
      </c>
      <c r="D219">
        <v>0.31</v>
      </c>
      <c r="E219">
        <v>0.54</v>
      </c>
      <c r="F219">
        <v>0.74</v>
      </c>
      <c r="G219">
        <v>0.89</v>
      </c>
      <c r="H219">
        <v>0.26</v>
      </c>
      <c r="I219">
        <v>0.83</v>
      </c>
      <c r="J219">
        <v>0.88</v>
      </c>
      <c r="K219">
        <v>0.5</v>
      </c>
      <c r="L219">
        <v>0.74</v>
      </c>
      <c r="M219">
        <v>1.3571111490000001</v>
      </c>
      <c r="N219" t="s">
        <v>361</v>
      </c>
      <c r="O219">
        <v>7.0000000000000007E-2</v>
      </c>
      <c r="P219" t="s">
        <v>361</v>
      </c>
      <c r="Q219" t="s">
        <v>361</v>
      </c>
      <c r="R219" t="s">
        <v>361</v>
      </c>
      <c r="S219" t="s">
        <v>361</v>
      </c>
      <c r="T219" t="s">
        <v>361</v>
      </c>
      <c r="U219" t="s">
        <v>361</v>
      </c>
      <c r="V219">
        <v>1.7252790349966101</v>
      </c>
      <c r="W219">
        <f t="shared" si="8"/>
        <v>1.4</v>
      </c>
      <c r="X219">
        <f t="shared" si="9"/>
        <v>0.60000000000000009</v>
      </c>
      <c r="Y219">
        <v>0.144293442886019</v>
      </c>
      <c r="AC219" s="1">
        <v>41639</v>
      </c>
      <c r="AD219">
        <f t="shared" si="10"/>
        <v>1.7252790349966101</v>
      </c>
    </row>
    <row r="220" spans="1:31">
      <c r="AC220" s="1"/>
    </row>
    <row r="221" spans="1:31">
      <c r="AC221" s="1"/>
    </row>
    <row r="222" spans="1:31">
      <c r="AC222" s="1"/>
    </row>
    <row r="223" spans="1:31">
      <c r="AC223" s="1"/>
    </row>
    <row r="224" spans="1:31">
      <c r="AC224" s="1"/>
    </row>
    <row r="225" spans="29:29">
      <c r="AC225" s="1"/>
    </row>
    <row r="226" spans="29:29">
      <c r="AC226" s="1"/>
    </row>
    <row r="227" spans="29:29">
      <c r="AC227" s="1"/>
    </row>
    <row r="228" spans="29:29">
      <c r="AC228" s="1"/>
    </row>
    <row r="229" spans="29:29">
      <c r="AC229" s="1"/>
    </row>
    <row r="230" spans="29:29">
      <c r="AC230" s="1"/>
    </row>
    <row r="231" spans="29:29">
      <c r="AC231" s="1"/>
    </row>
    <row r="232" spans="29:29">
      <c r="AC232" s="1"/>
    </row>
    <row r="233" spans="29:29">
      <c r="AC233" s="1"/>
    </row>
    <row r="234" spans="29:29">
      <c r="AC234" s="1"/>
    </row>
    <row r="235" spans="29:29">
      <c r="AC235" s="1"/>
    </row>
    <row r="236" spans="29:29">
      <c r="AC236" s="1"/>
    </row>
    <row r="237" spans="29:29">
      <c r="AC237" s="1"/>
    </row>
    <row r="238" spans="29:29">
      <c r="AC238" s="1"/>
    </row>
    <row r="239" spans="29:29">
      <c r="AC239" s="1"/>
    </row>
    <row r="240" spans="29:29">
      <c r="AC240" s="1"/>
    </row>
    <row r="241" spans="29:29">
      <c r="AC241" s="1"/>
    </row>
    <row r="242" spans="29:29">
      <c r="AC242" s="1"/>
    </row>
    <row r="243" spans="29:29">
      <c r="AC243" s="1"/>
    </row>
    <row r="244" spans="29:29">
      <c r="AC244" s="1"/>
    </row>
    <row r="245" spans="29:29">
      <c r="AC245" s="1"/>
    </row>
    <row r="246" spans="29:29">
      <c r="AC246" s="1"/>
    </row>
    <row r="247" spans="29:29">
      <c r="AC247" s="1"/>
    </row>
    <row r="248" spans="29:29">
      <c r="AC248" s="1"/>
    </row>
    <row r="249" spans="29:29">
      <c r="AC249" s="1"/>
    </row>
    <row r="250" spans="29:29">
      <c r="AC250" s="1"/>
    </row>
    <row r="251" spans="29:29">
      <c r="AC251" s="1"/>
    </row>
    <row r="252" spans="29:29">
      <c r="AC252" s="1"/>
    </row>
    <row r="253" spans="29:29">
      <c r="AC253" s="1"/>
    </row>
    <row r="254" spans="29:29">
      <c r="AC254" s="1"/>
    </row>
    <row r="255" spans="29:29">
      <c r="AC255" s="1"/>
    </row>
    <row r="256" spans="29:29">
      <c r="AC256" s="1"/>
    </row>
    <row r="257" spans="29:29">
      <c r="AC257" s="1"/>
    </row>
    <row r="258" spans="29:29">
      <c r="AC258" s="1"/>
    </row>
    <row r="259" spans="29:29">
      <c r="AC259" s="1"/>
    </row>
    <row r="260" spans="29:29">
      <c r="AC260" s="1"/>
    </row>
    <row r="261" spans="29:29">
      <c r="AC261" s="1"/>
    </row>
    <row r="262" spans="29:29">
      <c r="AC262" s="1"/>
    </row>
    <row r="263" spans="29:29">
      <c r="AC263" s="1"/>
    </row>
    <row r="264" spans="29:29">
      <c r="AC264" s="1"/>
    </row>
    <row r="265" spans="29:29">
      <c r="AC26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F821-0D10-4823-8AAC-A0DCF8BD8C3D}">
  <dimension ref="A1:F220"/>
  <sheetViews>
    <sheetView zoomScale="145" zoomScaleNormal="145" workbookViewId="0">
      <selection activeCell="N5" sqref="N5"/>
    </sheetView>
  </sheetViews>
  <sheetFormatPr defaultRowHeight="15"/>
  <sheetData>
    <row r="1" spans="1:6">
      <c r="A1" t="s">
        <v>13</v>
      </c>
      <c r="B1" t="s">
        <v>408</v>
      </c>
      <c r="C1" t="s">
        <v>411</v>
      </c>
      <c r="D1" t="s">
        <v>409</v>
      </c>
      <c r="E1" t="s">
        <v>412</v>
      </c>
      <c r="F1" t="s">
        <v>411</v>
      </c>
    </row>
    <row r="2" spans="1:6">
      <c r="A2" s="1">
        <v>25933</v>
      </c>
      <c r="B2">
        <v>0.19705206998536601</v>
      </c>
      <c r="C2">
        <v>0.78820827994146603</v>
      </c>
    </row>
    <row r="3" spans="1:6">
      <c r="A3" s="1">
        <v>26023</v>
      </c>
      <c r="B3">
        <v>0.25928648701805301</v>
      </c>
      <c r="C3">
        <v>1.0371459480722101</v>
      </c>
    </row>
    <row r="4" spans="1:6">
      <c r="A4" s="1">
        <v>26114</v>
      </c>
      <c r="B4">
        <v>7.1246574105095998E-3</v>
      </c>
      <c r="C4">
        <v>2.8498629642038399E-2</v>
      </c>
    </row>
    <row r="5" spans="1:6">
      <c r="A5" s="1">
        <v>26206</v>
      </c>
      <c r="B5">
        <v>7.4842244199783595E-2</v>
      </c>
      <c r="C5">
        <v>0.29936897679913399</v>
      </c>
      <c r="D5">
        <v>2.05922859372322E-2</v>
      </c>
      <c r="E5">
        <v>8.2369143748928994E-2</v>
      </c>
    </row>
    <row r="6" spans="1:6">
      <c r="A6" s="1">
        <v>26298</v>
      </c>
      <c r="B6">
        <v>0.12684547691388301</v>
      </c>
      <c r="C6">
        <v>0.50738190765553204</v>
      </c>
      <c r="D6">
        <v>-0.27546808591051403</v>
      </c>
      <c r="E6">
        <v>-1.1018723436420499</v>
      </c>
    </row>
    <row r="7" spans="1:6">
      <c r="A7" s="1">
        <v>26389</v>
      </c>
      <c r="B7">
        <v>9.0544924284348294E-2</v>
      </c>
      <c r="C7">
        <v>0.36217969713739301</v>
      </c>
      <c r="D7">
        <v>-0.26937695935674599</v>
      </c>
      <c r="E7">
        <v>-1.07750783742698</v>
      </c>
    </row>
    <row r="8" spans="1:6">
      <c r="A8" s="1">
        <v>26480</v>
      </c>
      <c r="B8">
        <v>-6.4440652351170094E-2</v>
      </c>
      <c r="C8">
        <v>-0.25776260940467999</v>
      </c>
      <c r="D8">
        <v>-0.19598920020407401</v>
      </c>
      <c r="E8">
        <v>-0.78395680081629804</v>
      </c>
    </row>
    <row r="9" spans="1:6">
      <c r="A9" s="1">
        <v>26572</v>
      </c>
      <c r="B9">
        <v>-9.0438668539481001E-2</v>
      </c>
      <c r="C9">
        <v>-0.36175467415792401</v>
      </c>
      <c r="D9">
        <v>-0.12756202154989599</v>
      </c>
      <c r="E9">
        <v>-0.51024808619958695</v>
      </c>
    </row>
    <row r="10" spans="1:6">
      <c r="A10" s="1">
        <v>26664</v>
      </c>
      <c r="B10">
        <v>8.42850960257997E-2</v>
      </c>
      <c r="C10">
        <v>0.33714038410319902</v>
      </c>
      <c r="D10">
        <v>-9.1614509679296005E-2</v>
      </c>
      <c r="E10">
        <v>-0.36645803871718402</v>
      </c>
    </row>
    <row r="11" spans="1:6">
      <c r="A11" s="1">
        <v>26754</v>
      </c>
      <c r="B11">
        <v>0.199415515669111</v>
      </c>
      <c r="C11">
        <v>0.79766206267644402</v>
      </c>
      <c r="D11">
        <v>-0.263376829322582</v>
      </c>
      <c r="E11">
        <v>-1.05350731729032</v>
      </c>
    </row>
    <row r="12" spans="1:6">
      <c r="A12" s="1">
        <v>26845</v>
      </c>
      <c r="B12">
        <v>7.2136015921713703E-2</v>
      </c>
      <c r="C12">
        <v>0.28854406368685398</v>
      </c>
      <c r="D12">
        <v>-5.9254174057361199E-2</v>
      </c>
      <c r="E12">
        <v>-0.23701669622944399</v>
      </c>
    </row>
    <row r="13" spans="1:6">
      <c r="A13" s="1">
        <v>26937</v>
      </c>
      <c r="B13">
        <v>0.32860025387921099</v>
      </c>
      <c r="C13">
        <v>1.31440101551684</v>
      </c>
      <c r="D13">
        <v>-9.06377898642554E-2</v>
      </c>
      <c r="E13">
        <v>-0.36255115945702099</v>
      </c>
    </row>
    <row r="14" spans="1:6">
      <c r="A14" s="1">
        <v>27029</v>
      </c>
      <c r="B14">
        <v>0.43112248747818899</v>
      </c>
      <c r="C14">
        <v>1.72448994991275</v>
      </c>
      <c r="D14">
        <v>4.3436992410617201E-2</v>
      </c>
      <c r="E14">
        <v>0.173747969642468</v>
      </c>
    </row>
    <row r="15" spans="1:6">
      <c r="A15" s="1">
        <v>27119</v>
      </c>
      <c r="B15">
        <v>0.57994139445322501</v>
      </c>
      <c r="C15">
        <v>2.3197655778129</v>
      </c>
      <c r="D15">
        <v>0.19347952171996299</v>
      </c>
      <c r="E15">
        <v>0.77391808687985197</v>
      </c>
    </row>
    <row r="16" spans="1:6">
      <c r="A16" s="1">
        <v>27210</v>
      </c>
      <c r="B16">
        <v>0.435124582433006</v>
      </c>
      <c r="C16">
        <v>1.74049832973202</v>
      </c>
      <c r="D16">
        <v>9.9058446352839197E-2</v>
      </c>
      <c r="E16">
        <v>0.39623378541135601</v>
      </c>
    </row>
    <row r="17" spans="1:5">
      <c r="A17" s="1">
        <v>27302</v>
      </c>
      <c r="B17">
        <v>0.51091855004768905</v>
      </c>
      <c r="C17">
        <v>2.04367420019075</v>
      </c>
      <c r="D17">
        <v>0.31744150949720101</v>
      </c>
      <c r="E17">
        <v>1.2697660379888001</v>
      </c>
    </row>
    <row r="18" spans="1:5">
      <c r="A18" s="1">
        <v>27394</v>
      </c>
      <c r="B18">
        <v>0.42220085250515699</v>
      </c>
      <c r="C18">
        <v>1.6888034100206299</v>
      </c>
      <c r="D18">
        <v>0.140947968855231</v>
      </c>
      <c r="E18">
        <v>0.56379187542092601</v>
      </c>
    </row>
    <row r="19" spans="1:5">
      <c r="A19" s="1">
        <v>27484</v>
      </c>
      <c r="B19">
        <v>0.158997304327714</v>
      </c>
      <c r="C19">
        <v>0.635989217310856</v>
      </c>
      <c r="D19">
        <v>4.7130612509431201E-2</v>
      </c>
      <c r="E19">
        <v>0.188522450037725</v>
      </c>
    </row>
    <row r="20" spans="1:5">
      <c r="A20" s="1">
        <v>27575</v>
      </c>
      <c r="B20">
        <v>-8.1842401281512201E-4</v>
      </c>
      <c r="C20">
        <v>-3.2736960512604798E-3</v>
      </c>
      <c r="D20">
        <v>0.267815486097427</v>
      </c>
      <c r="E20">
        <v>1.0712619443897</v>
      </c>
    </row>
    <row r="21" spans="1:5">
      <c r="A21" s="1">
        <v>27667</v>
      </c>
      <c r="B21">
        <v>-2.7022438680410502E-2</v>
      </c>
      <c r="C21">
        <v>-0.10808975472164201</v>
      </c>
      <c r="D21">
        <v>0.21877466760870301</v>
      </c>
      <c r="E21">
        <v>0.87509867043481304</v>
      </c>
    </row>
    <row r="22" spans="1:5">
      <c r="A22" s="1">
        <v>27759</v>
      </c>
      <c r="B22">
        <v>-8.7591609624976807E-3</v>
      </c>
      <c r="C22">
        <v>-3.5036643849990702E-2</v>
      </c>
      <c r="D22">
        <v>-0.440733398162935</v>
      </c>
      <c r="E22">
        <v>-1.76293359265174</v>
      </c>
    </row>
    <row r="23" spans="1:5">
      <c r="A23" s="1">
        <v>27850</v>
      </c>
      <c r="B23">
        <v>0.120062972071019</v>
      </c>
      <c r="C23">
        <v>0.480251888284077</v>
      </c>
      <c r="D23">
        <v>-0.57034089769778895</v>
      </c>
      <c r="E23">
        <v>-2.28136359079115</v>
      </c>
    </row>
    <row r="24" spans="1:5">
      <c r="A24" s="1">
        <v>27941</v>
      </c>
      <c r="B24">
        <v>0.19910951239844599</v>
      </c>
      <c r="C24">
        <v>0.79643804959378495</v>
      </c>
      <c r="D24">
        <v>-0.41729830887791203</v>
      </c>
      <c r="E24">
        <v>-1.6691932355116399</v>
      </c>
    </row>
    <row r="25" spans="1:5">
      <c r="A25" s="1">
        <v>28033</v>
      </c>
      <c r="B25">
        <v>0.20464800070199701</v>
      </c>
      <c r="C25">
        <v>0.81859200280799105</v>
      </c>
      <c r="D25">
        <v>-0.236637555983603</v>
      </c>
      <c r="E25">
        <v>-0.94655022393441202</v>
      </c>
    </row>
    <row r="26" spans="1:5">
      <c r="A26" s="1">
        <v>28125</v>
      </c>
      <c r="B26">
        <v>0.25745038280028898</v>
      </c>
      <c r="C26">
        <v>1.0298015312011499</v>
      </c>
      <c r="D26">
        <v>-0.35659136681196302</v>
      </c>
      <c r="E26">
        <v>-1.4263654672478501</v>
      </c>
    </row>
    <row r="27" spans="1:5">
      <c r="A27" s="1">
        <v>28215</v>
      </c>
      <c r="B27">
        <v>0.339917740292833</v>
      </c>
      <c r="C27">
        <v>1.35967096117133</v>
      </c>
      <c r="D27">
        <v>-0.20964841568086201</v>
      </c>
      <c r="E27">
        <v>-0.83859366272344804</v>
      </c>
    </row>
    <row r="28" spans="1:5">
      <c r="A28" s="1">
        <v>28306</v>
      </c>
      <c r="B28">
        <v>0.40728243174693302</v>
      </c>
      <c r="C28">
        <v>1.6291297269877301</v>
      </c>
      <c r="D28">
        <v>-0.300749009124123</v>
      </c>
      <c r="E28">
        <v>-1.20299603649649</v>
      </c>
    </row>
    <row r="29" spans="1:5">
      <c r="A29" s="1">
        <v>28398</v>
      </c>
      <c r="B29">
        <v>0.27427864694446402</v>
      </c>
      <c r="C29">
        <v>1.0971145877778501</v>
      </c>
      <c r="D29">
        <v>-0.26410997696053501</v>
      </c>
      <c r="E29">
        <v>-1.05643990784214</v>
      </c>
    </row>
    <row r="30" spans="1:5">
      <c r="A30" s="1">
        <v>28490</v>
      </c>
      <c r="B30">
        <v>0.36195341283377902</v>
      </c>
      <c r="C30">
        <v>1.4478136513351101</v>
      </c>
      <c r="D30">
        <v>-0.32058902297735897</v>
      </c>
      <c r="E30">
        <v>-1.2823560919094299</v>
      </c>
    </row>
    <row r="31" spans="1:5">
      <c r="A31" s="1">
        <v>28580</v>
      </c>
      <c r="B31">
        <v>0.37469135348654198</v>
      </c>
      <c r="C31">
        <v>1.4987654139461699</v>
      </c>
      <c r="D31">
        <v>-0.33166458490953299</v>
      </c>
      <c r="E31">
        <v>-1.32665833963813</v>
      </c>
    </row>
    <row r="32" spans="1:5">
      <c r="A32" s="1">
        <v>28671</v>
      </c>
      <c r="B32">
        <v>0.111718143332435</v>
      </c>
      <c r="C32">
        <v>0.44687257332974301</v>
      </c>
      <c r="D32">
        <v>-0.24469216662132001</v>
      </c>
      <c r="E32">
        <v>-0.97876866648528105</v>
      </c>
    </row>
    <row r="33" spans="1:5">
      <c r="A33" s="1">
        <v>28763</v>
      </c>
      <c r="B33">
        <v>0.241031267215953</v>
      </c>
      <c r="C33">
        <v>0.964125068863812</v>
      </c>
      <c r="D33">
        <v>-0.19950537040151001</v>
      </c>
      <c r="E33">
        <v>-0.79802148160604203</v>
      </c>
    </row>
    <row r="34" spans="1:5">
      <c r="A34" s="1">
        <v>28855</v>
      </c>
      <c r="B34">
        <v>0.43190796388048402</v>
      </c>
      <c r="C34">
        <v>1.7276318555219301</v>
      </c>
      <c r="D34">
        <v>-0.17798038793603199</v>
      </c>
      <c r="E34">
        <v>-0.71192155174413096</v>
      </c>
    </row>
    <row r="35" spans="1:5">
      <c r="A35" s="1">
        <v>28945</v>
      </c>
      <c r="B35">
        <v>0.41465957068752202</v>
      </c>
      <c r="C35">
        <v>1.6586382827500901</v>
      </c>
      <c r="D35">
        <v>-0.19509875284721301</v>
      </c>
      <c r="E35">
        <v>-0.78039501138885203</v>
      </c>
    </row>
    <row r="36" spans="1:5">
      <c r="A36" s="1">
        <v>29036</v>
      </c>
      <c r="B36">
        <v>0.20121887129176599</v>
      </c>
      <c r="C36">
        <v>0.80487548516706497</v>
      </c>
      <c r="D36">
        <v>0.12187058392965</v>
      </c>
      <c r="E36">
        <v>0.4874823357186</v>
      </c>
    </row>
    <row r="37" spans="1:5">
      <c r="A37" s="1">
        <v>29128</v>
      </c>
      <c r="B37">
        <v>0.63409405303075705</v>
      </c>
      <c r="C37">
        <v>2.53637621212303</v>
      </c>
      <c r="D37">
        <v>-4.4205483223651802E-2</v>
      </c>
      <c r="E37">
        <v>-0.17682193289460699</v>
      </c>
    </row>
    <row r="38" spans="1:5">
      <c r="A38" s="1">
        <v>29220</v>
      </c>
      <c r="B38">
        <v>0.56001543035908197</v>
      </c>
      <c r="C38">
        <v>2.2400617214363199</v>
      </c>
      <c r="D38">
        <v>9.2933719619368901E-2</v>
      </c>
      <c r="E38">
        <v>0.37173487847747499</v>
      </c>
    </row>
    <row r="39" spans="1:5">
      <c r="A39" s="1">
        <v>29311</v>
      </c>
      <c r="B39">
        <v>0.900418293387935</v>
      </c>
      <c r="C39">
        <v>3.60167317355174</v>
      </c>
      <c r="D39">
        <v>0.13330726368629101</v>
      </c>
      <c r="E39">
        <v>0.53322905474516602</v>
      </c>
    </row>
    <row r="40" spans="1:5">
      <c r="A40" s="1">
        <v>29402</v>
      </c>
      <c r="B40">
        <v>0.831198382408465</v>
      </c>
      <c r="C40">
        <v>3.32479352963386</v>
      </c>
      <c r="D40">
        <v>-1.91857353852442E-3</v>
      </c>
      <c r="E40">
        <v>-7.6742941540976998E-3</v>
      </c>
    </row>
    <row r="41" spans="1:5">
      <c r="A41" s="1">
        <v>29494</v>
      </c>
      <c r="B41">
        <v>0.70089139127142397</v>
      </c>
      <c r="C41">
        <v>2.8035655650856901</v>
      </c>
      <c r="D41">
        <v>0.24549122273303101</v>
      </c>
      <c r="E41">
        <v>0.98196489093212402</v>
      </c>
    </row>
    <row r="42" spans="1:5">
      <c r="A42" s="1">
        <v>29586</v>
      </c>
      <c r="B42">
        <v>0.70795154075367805</v>
      </c>
      <c r="C42">
        <v>2.83180616301471</v>
      </c>
      <c r="D42">
        <v>0.42787063348767301</v>
      </c>
      <c r="E42">
        <v>1.7114825339506901</v>
      </c>
    </row>
    <row r="43" spans="1:5">
      <c r="A43" s="1">
        <v>29676</v>
      </c>
      <c r="B43">
        <v>0.79797901197226595</v>
      </c>
      <c r="C43">
        <v>3.1919160478890598</v>
      </c>
      <c r="D43">
        <v>0.44930742069006901</v>
      </c>
      <c r="E43">
        <v>1.7972296827602701</v>
      </c>
    </row>
    <row r="44" spans="1:5">
      <c r="A44" s="1">
        <v>29767</v>
      </c>
      <c r="B44">
        <v>0.83183501666304205</v>
      </c>
      <c r="C44">
        <v>3.3273400666521602</v>
      </c>
      <c r="D44">
        <v>-0.27980316465802002</v>
      </c>
      <c r="E44">
        <v>-1.1192126586320801</v>
      </c>
    </row>
    <row r="45" spans="1:5">
      <c r="A45" s="1">
        <v>29859</v>
      </c>
      <c r="B45">
        <v>1.0446797407789199</v>
      </c>
      <c r="C45">
        <v>4.1787189631157098</v>
      </c>
      <c r="D45">
        <v>-0.11166193261476901</v>
      </c>
      <c r="E45">
        <v>-0.44664773045907702</v>
      </c>
    </row>
    <row r="46" spans="1:5">
      <c r="A46" s="1">
        <v>29951</v>
      </c>
      <c r="B46">
        <v>0.99773307950626899</v>
      </c>
      <c r="C46">
        <v>3.9909323180250702</v>
      </c>
      <c r="D46">
        <v>0.66533145269043903</v>
      </c>
      <c r="E46">
        <v>2.6613258107617499</v>
      </c>
    </row>
    <row r="47" spans="1:5">
      <c r="A47" s="1">
        <v>30041</v>
      </c>
      <c r="B47">
        <v>0.91956005807057295</v>
      </c>
      <c r="C47">
        <v>3.67824023228229</v>
      </c>
      <c r="D47">
        <v>0.52881015568177703</v>
      </c>
      <c r="E47">
        <v>2.1152406227271099</v>
      </c>
    </row>
    <row r="48" spans="1:5">
      <c r="A48" s="1">
        <v>30132</v>
      </c>
      <c r="B48">
        <v>0.77324523790505995</v>
      </c>
      <c r="C48">
        <v>3.0929809516202398</v>
      </c>
      <c r="D48">
        <v>0.61389304352450302</v>
      </c>
      <c r="E48">
        <v>2.4555721740980099</v>
      </c>
    </row>
    <row r="49" spans="1:5">
      <c r="A49" s="1">
        <v>30224</v>
      </c>
      <c r="B49">
        <v>0.81750646361003898</v>
      </c>
      <c r="C49">
        <v>3.2700258544401501</v>
      </c>
      <c r="D49">
        <v>0.52372418584477098</v>
      </c>
      <c r="E49">
        <v>2.0948967433790799</v>
      </c>
    </row>
    <row r="50" spans="1:5">
      <c r="A50" s="1">
        <v>30316</v>
      </c>
      <c r="B50">
        <v>0.65624904228200798</v>
      </c>
      <c r="C50">
        <v>2.6249961691280301</v>
      </c>
      <c r="D50">
        <v>-2.4011405325821598E-2</v>
      </c>
      <c r="E50">
        <v>-9.6045621303286602E-2</v>
      </c>
    </row>
    <row r="51" spans="1:5">
      <c r="A51" s="1">
        <v>30406</v>
      </c>
      <c r="B51">
        <v>0.68135809610116005</v>
      </c>
      <c r="C51">
        <v>2.7254323844046402</v>
      </c>
      <c r="D51">
        <v>0.20359464341555999</v>
      </c>
      <c r="E51">
        <v>0.81437857366224198</v>
      </c>
    </row>
    <row r="52" spans="1:5">
      <c r="A52" s="1">
        <v>30497</v>
      </c>
      <c r="B52">
        <v>0.60341513711440997</v>
      </c>
      <c r="C52">
        <v>2.4136605484576399</v>
      </c>
      <c r="D52">
        <v>0.19010791875205901</v>
      </c>
      <c r="E52">
        <v>0.76043167500823705</v>
      </c>
    </row>
    <row r="53" spans="1:5">
      <c r="A53" s="1">
        <v>30589</v>
      </c>
      <c r="B53">
        <v>0.65294954567352403</v>
      </c>
      <c r="C53">
        <v>2.6117981826940899</v>
      </c>
      <c r="D53">
        <v>-8.0199903618723006E-2</v>
      </c>
      <c r="E53">
        <v>-0.32079961447489203</v>
      </c>
    </row>
    <row r="54" spans="1:5">
      <c r="A54" s="1">
        <v>30681</v>
      </c>
      <c r="B54">
        <v>0.62862044061829803</v>
      </c>
      <c r="C54">
        <v>2.5144817624731899</v>
      </c>
      <c r="D54">
        <v>-7.5536536629468201E-2</v>
      </c>
      <c r="E54">
        <v>-0.30214614651787203</v>
      </c>
    </row>
    <row r="55" spans="1:5">
      <c r="A55" s="1">
        <v>30772</v>
      </c>
      <c r="B55">
        <v>0.71867114145417998</v>
      </c>
      <c r="C55">
        <v>2.8746845658167199</v>
      </c>
      <c r="D55">
        <v>-0.13608419857783999</v>
      </c>
      <c r="E55">
        <v>-0.54433679431136195</v>
      </c>
    </row>
    <row r="56" spans="1:5">
      <c r="A56" s="1">
        <v>30863</v>
      </c>
      <c r="B56">
        <v>0.66161619661719595</v>
      </c>
      <c r="C56">
        <v>2.6464647864687798</v>
      </c>
      <c r="D56">
        <v>0.104547286542558</v>
      </c>
      <c r="E56">
        <v>0.41818914617023201</v>
      </c>
    </row>
    <row r="57" spans="1:5">
      <c r="A57" s="1">
        <v>30955</v>
      </c>
      <c r="B57">
        <v>0.532616202264942</v>
      </c>
      <c r="C57">
        <v>2.13046480905976</v>
      </c>
      <c r="D57">
        <v>0.20210949462151301</v>
      </c>
      <c r="E57">
        <v>0.80843797848605303</v>
      </c>
    </row>
    <row r="58" spans="1:5">
      <c r="A58" s="1">
        <v>31047</v>
      </c>
      <c r="B58">
        <v>0.50477639529282003</v>
      </c>
      <c r="C58">
        <v>2.0191055811712801</v>
      </c>
      <c r="D58">
        <v>0.196088523400759</v>
      </c>
      <c r="E58">
        <v>0.78435409360303898</v>
      </c>
    </row>
    <row r="59" spans="1:5">
      <c r="A59" s="1">
        <v>31137</v>
      </c>
      <c r="B59">
        <v>0.55294735657483496</v>
      </c>
      <c r="C59">
        <v>2.2117894262993398</v>
      </c>
      <c r="D59">
        <v>0.13148726552576001</v>
      </c>
      <c r="E59">
        <v>0.52594906210304004</v>
      </c>
    </row>
    <row r="60" spans="1:5">
      <c r="A60" s="1">
        <v>31228</v>
      </c>
      <c r="B60">
        <v>0.56169587559928003</v>
      </c>
      <c r="C60">
        <v>2.2467835023971201</v>
      </c>
      <c r="D60">
        <v>0.29200107148444698</v>
      </c>
      <c r="E60">
        <v>1.1680042859377799</v>
      </c>
    </row>
    <row r="61" spans="1:5">
      <c r="A61" s="1">
        <v>31320</v>
      </c>
      <c r="B61">
        <v>0.54295417676289603</v>
      </c>
      <c r="C61">
        <v>2.1718167070515801</v>
      </c>
      <c r="D61">
        <v>0.276219838203424</v>
      </c>
      <c r="E61">
        <v>1.10487935281369</v>
      </c>
    </row>
    <row r="62" spans="1:5">
      <c r="A62" s="1">
        <v>31412</v>
      </c>
      <c r="B62">
        <v>0.44929380505696997</v>
      </c>
      <c r="C62">
        <v>1.7971752202278799</v>
      </c>
      <c r="D62">
        <v>9.68008793230897E-2</v>
      </c>
      <c r="E62">
        <v>0.38720351729235802</v>
      </c>
    </row>
    <row r="63" spans="1:5">
      <c r="A63" s="1">
        <v>31502</v>
      </c>
      <c r="B63">
        <v>0.37296052417335002</v>
      </c>
      <c r="C63">
        <v>1.4918420966934001</v>
      </c>
      <c r="D63">
        <v>0.100307811354285</v>
      </c>
      <c r="E63">
        <v>0.40123124541714</v>
      </c>
    </row>
    <row r="64" spans="1:5">
      <c r="A64" s="1">
        <v>31593</v>
      </c>
      <c r="B64">
        <v>0.33659368533116402</v>
      </c>
      <c r="C64">
        <v>1.3463747413246501</v>
      </c>
      <c r="D64">
        <v>2.22890543624795E-2</v>
      </c>
      <c r="E64">
        <v>8.9156217449918099E-2</v>
      </c>
    </row>
    <row r="65" spans="1:5">
      <c r="A65" s="1">
        <v>31685</v>
      </c>
      <c r="B65">
        <v>0.34216743134919397</v>
      </c>
      <c r="C65">
        <v>1.3686697253967699</v>
      </c>
      <c r="D65">
        <v>0.11859828047283499</v>
      </c>
      <c r="E65">
        <v>0.47439312189134197</v>
      </c>
    </row>
    <row r="66" spans="1:5">
      <c r="A66" s="1">
        <v>31777</v>
      </c>
      <c r="B66">
        <v>0.291371282202741</v>
      </c>
      <c r="C66">
        <v>1.16548512881096</v>
      </c>
      <c r="D66">
        <v>6.6124179326913501E-2</v>
      </c>
      <c r="E66">
        <v>0.26449671730765401</v>
      </c>
    </row>
    <row r="67" spans="1:5">
      <c r="A67" s="1">
        <v>31867</v>
      </c>
      <c r="B67">
        <v>0.41121057374474601</v>
      </c>
      <c r="C67">
        <v>1.64484229497898</v>
      </c>
      <c r="D67">
        <v>0.14398590968467001</v>
      </c>
      <c r="E67">
        <v>0.57594363873868104</v>
      </c>
    </row>
    <row r="68" spans="1:5">
      <c r="A68" s="1">
        <v>31958</v>
      </c>
      <c r="B68">
        <v>0.394862367622134</v>
      </c>
      <c r="C68">
        <v>1.57944947048853</v>
      </c>
      <c r="D68">
        <v>-1.0896830572838001E-2</v>
      </c>
      <c r="E68">
        <v>-4.3587322291352301E-2</v>
      </c>
    </row>
    <row r="69" spans="1:5">
      <c r="A69" s="1">
        <v>32050</v>
      </c>
      <c r="B69">
        <v>0.52299137254623496</v>
      </c>
      <c r="C69">
        <v>2.0919654901849398</v>
      </c>
      <c r="D69">
        <v>9.0710879579468107E-2</v>
      </c>
      <c r="E69">
        <v>0.36284351831787198</v>
      </c>
    </row>
    <row r="70" spans="1:5">
      <c r="A70" s="1">
        <v>32142</v>
      </c>
      <c r="B70">
        <v>0.43412780897258502</v>
      </c>
      <c r="C70">
        <v>1.7365112358903401</v>
      </c>
      <c r="D70">
        <v>1.92950646244732E-2</v>
      </c>
      <c r="E70">
        <v>7.7180258497892798E-2</v>
      </c>
    </row>
    <row r="71" spans="1:5">
      <c r="A71" s="1">
        <v>32233</v>
      </c>
      <c r="B71">
        <v>0.38493068872237801</v>
      </c>
      <c r="C71">
        <v>1.53972275488951</v>
      </c>
      <c r="D71">
        <v>-7.4179725077841803E-3</v>
      </c>
      <c r="E71">
        <v>-2.96718900311367E-2</v>
      </c>
    </row>
    <row r="72" spans="1:5">
      <c r="A72" s="1">
        <v>32324</v>
      </c>
      <c r="B72">
        <v>0.17001898352404601</v>
      </c>
      <c r="C72">
        <v>0.68007593409618605</v>
      </c>
      <c r="D72">
        <v>0.192470278563346</v>
      </c>
      <c r="E72">
        <v>0.76988111425338701</v>
      </c>
    </row>
    <row r="73" spans="1:5">
      <c r="A73" s="1">
        <v>32416</v>
      </c>
      <c r="B73">
        <v>0.23452800840691801</v>
      </c>
      <c r="C73">
        <v>0.93811203362767204</v>
      </c>
      <c r="D73">
        <v>0.16381306266345499</v>
      </c>
      <c r="E73">
        <v>0.65525225065382098</v>
      </c>
    </row>
    <row r="74" spans="1:5">
      <c r="A74" s="1">
        <v>32508</v>
      </c>
      <c r="B74">
        <v>0.38980123842396402</v>
      </c>
      <c r="C74">
        <v>1.5592049536958501</v>
      </c>
      <c r="D74">
        <v>5.8094246605598698E-2</v>
      </c>
      <c r="E74">
        <v>0.23237698642239399</v>
      </c>
    </row>
    <row r="75" spans="1:5">
      <c r="A75" s="1">
        <v>32598</v>
      </c>
      <c r="B75">
        <v>0.35709574143457701</v>
      </c>
      <c r="C75">
        <v>1.4283829657383</v>
      </c>
      <c r="D75">
        <v>0.193780139739087</v>
      </c>
      <c r="E75">
        <v>0.77512055895635101</v>
      </c>
    </row>
    <row r="76" spans="1:5">
      <c r="A76" s="1">
        <v>32689</v>
      </c>
      <c r="B76">
        <v>0.47479493664329497</v>
      </c>
      <c r="C76">
        <v>1.8991797465731799</v>
      </c>
      <c r="D76">
        <v>0.17470542830181399</v>
      </c>
      <c r="E76">
        <v>0.69882171320725806</v>
      </c>
    </row>
    <row r="77" spans="1:5">
      <c r="A77" s="1">
        <v>32781</v>
      </c>
      <c r="B77">
        <v>0.46608068966119798</v>
      </c>
      <c r="C77">
        <v>1.8643227586447899</v>
      </c>
      <c r="D77">
        <v>0.23631512003501401</v>
      </c>
      <c r="E77">
        <v>0.94526048014005803</v>
      </c>
    </row>
    <row r="78" spans="1:5">
      <c r="A78" s="1">
        <v>32873</v>
      </c>
      <c r="B78">
        <v>0.519560178087206</v>
      </c>
      <c r="C78">
        <v>2.07824071234882</v>
      </c>
      <c r="D78">
        <v>0.37687646393915503</v>
      </c>
      <c r="E78">
        <v>1.5075058557566201</v>
      </c>
    </row>
    <row r="79" spans="1:5">
      <c r="A79" s="1">
        <v>32963</v>
      </c>
      <c r="B79">
        <v>0.52449803531855599</v>
      </c>
      <c r="C79">
        <v>2.09799214127422</v>
      </c>
      <c r="D79">
        <v>0.40857464232114499</v>
      </c>
      <c r="E79">
        <v>1.6342985692845799</v>
      </c>
    </row>
    <row r="80" spans="1:5">
      <c r="A80" s="1">
        <v>33054</v>
      </c>
      <c r="B80">
        <v>0.40754514032403899</v>
      </c>
      <c r="C80">
        <v>1.63018056129615</v>
      </c>
      <c r="D80">
        <v>0.44436468014886799</v>
      </c>
      <c r="E80">
        <v>1.7774587205954699</v>
      </c>
    </row>
    <row r="81" spans="1:5">
      <c r="A81" s="1">
        <v>33146</v>
      </c>
      <c r="B81">
        <v>0.29156176809882201</v>
      </c>
      <c r="C81">
        <v>1.16624707239528</v>
      </c>
      <c r="D81">
        <v>0.40366165239663099</v>
      </c>
      <c r="E81">
        <v>1.61464660958652</v>
      </c>
    </row>
    <row r="82" spans="1:5">
      <c r="A82" s="1">
        <v>33238</v>
      </c>
      <c r="B82">
        <v>0.35239519502630001</v>
      </c>
      <c r="C82">
        <v>1.4095807801052</v>
      </c>
      <c r="D82">
        <v>0.27813089161353199</v>
      </c>
      <c r="E82">
        <v>1.11252356645412</v>
      </c>
    </row>
    <row r="83" spans="1:5">
      <c r="A83" s="1">
        <v>33328</v>
      </c>
      <c r="B83">
        <v>0.46559900037923202</v>
      </c>
      <c r="C83">
        <v>1.8623960015169301</v>
      </c>
      <c r="D83">
        <v>0.37485543905844998</v>
      </c>
      <c r="E83">
        <v>1.4994217562337999</v>
      </c>
    </row>
    <row r="84" spans="1:5">
      <c r="A84" s="1">
        <v>33419</v>
      </c>
      <c r="B84">
        <v>0.44806834191634998</v>
      </c>
      <c r="C84">
        <v>1.7922733676653999</v>
      </c>
      <c r="D84">
        <v>0.19374031626617599</v>
      </c>
      <c r="E84">
        <v>0.77496126506470397</v>
      </c>
    </row>
    <row r="85" spans="1:5">
      <c r="A85" s="1">
        <v>33511</v>
      </c>
      <c r="B85">
        <v>0.43102031758893899</v>
      </c>
      <c r="C85">
        <v>1.72408127035575</v>
      </c>
      <c r="D85">
        <v>0.26635159238299999</v>
      </c>
      <c r="E85">
        <v>1.065406369532</v>
      </c>
    </row>
    <row r="86" spans="1:5">
      <c r="A86" s="1">
        <v>33603</v>
      </c>
      <c r="B86">
        <v>0.42784142463116398</v>
      </c>
      <c r="C86">
        <v>1.7113656985246499</v>
      </c>
      <c r="D86">
        <v>0.114725868738363</v>
      </c>
      <c r="E86">
        <v>0.45890347495345402</v>
      </c>
    </row>
    <row r="87" spans="1:5">
      <c r="A87" s="1">
        <v>33694</v>
      </c>
      <c r="B87">
        <v>0.52283123407927801</v>
      </c>
      <c r="C87">
        <v>2.0913249363171098</v>
      </c>
      <c r="D87">
        <v>-0.132310782762351</v>
      </c>
      <c r="E87">
        <v>-0.52924313104940701</v>
      </c>
    </row>
    <row r="88" spans="1:5">
      <c r="A88" s="1">
        <v>33785</v>
      </c>
      <c r="B88">
        <v>0.50484688773668995</v>
      </c>
      <c r="C88">
        <v>2.0193875509467598</v>
      </c>
      <c r="D88">
        <v>9.0284187777809801E-3</v>
      </c>
      <c r="E88">
        <v>3.61136751111239E-2</v>
      </c>
    </row>
    <row r="89" spans="1:5">
      <c r="A89" s="1">
        <v>33877</v>
      </c>
      <c r="B89">
        <v>0.52023259773501995</v>
      </c>
      <c r="C89">
        <v>2.0809303909400798</v>
      </c>
      <c r="D89">
        <v>-3.1739503602360997E-2</v>
      </c>
      <c r="E89">
        <v>-0.12695801440944399</v>
      </c>
    </row>
    <row r="90" spans="1:5">
      <c r="A90" s="1">
        <v>33969</v>
      </c>
      <c r="B90">
        <v>0.62752906733437697</v>
      </c>
      <c r="C90">
        <v>2.5101162693375101</v>
      </c>
      <c r="D90">
        <v>-0.143059997469525</v>
      </c>
      <c r="E90">
        <v>-0.57223998987810099</v>
      </c>
    </row>
    <row r="91" spans="1:5">
      <c r="A91" s="1">
        <v>34059</v>
      </c>
      <c r="B91">
        <v>0.67587413613230596</v>
      </c>
      <c r="C91">
        <v>2.7034965445292198</v>
      </c>
      <c r="D91">
        <v>2.5028827524030298E-2</v>
      </c>
      <c r="E91">
        <v>0.100115310096121</v>
      </c>
    </row>
    <row r="92" spans="1:5">
      <c r="A92" s="1">
        <v>34150</v>
      </c>
      <c r="B92">
        <v>0.40828226090132202</v>
      </c>
      <c r="C92">
        <v>1.6331290436052801</v>
      </c>
      <c r="D92">
        <v>-5.1481866568509803E-2</v>
      </c>
      <c r="E92">
        <v>-0.20592746627403899</v>
      </c>
    </row>
    <row r="93" spans="1:5">
      <c r="A93" s="1">
        <v>34242</v>
      </c>
      <c r="B93">
        <v>0.315990278602091</v>
      </c>
      <c r="C93">
        <v>1.26396111440836</v>
      </c>
      <c r="D93">
        <v>-6.1595847170429402E-2</v>
      </c>
      <c r="E93">
        <v>-0.246383388681717</v>
      </c>
    </row>
    <row r="94" spans="1:5">
      <c r="A94" s="1">
        <v>34334</v>
      </c>
      <c r="B94">
        <v>0.35136305144882601</v>
      </c>
      <c r="C94">
        <v>1.4054522057953001</v>
      </c>
      <c r="D94">
        <v>-5.3042196005629497E-2</v>
      </c>
      <c r="E94">
        <v>-0.21216878402251799</v>
      </c>
    </row>
    <row r="95" spans="1:5">
      <c r="A95" s="1">
        <v>34424</v>
      </c>
      <c r="B95">
        <v>0.32926339351202899</v>
      </c>
      <c r="C95">
        <v>1.31705357404811</v>
      </c>
      <c r="D95">
        <v>-0.12707345040368501</v>
      </c>
      <c r="E95">
        <v>-0.50829380161474202</v>
      </c>
    </row>
    <row r="96" spans="1:5">
      <c r="A96" s="1">
        <v>34515</v>
      </c>
      <c r="B96">
        <v>0.30890953378046299</v>
      </c>
      <c r="C96">
        <v>1.2356381351218499</v>
      </c>
      <c r="D96">
        <v>-2.61080895006328E-2</v>
      </c>
      <c r="E96">
        <v>-0.10443235800253101</v>
      </c>
    </row>
    <row r="97" spans="1:5">
      <c r="A97" s="1">
        <v>34607</v>
      </c>
      <c r="B97">
        <v>0.20600826420307999</v>
      </c>
      <c r="C97">
        <v>0.82403305681231998</v>
      </c>
      <c r="D97">
        <v>1.70152955084041E-2</v>
      </c>
      <c r="E97">
        <v>6.8061182033616704E-2</v>
      </c>
    </row>
    <row r="98" spans="1:5">
      <c r="A98" s="1">
        <v>34699</v>
      </c>
      <c r="B98">
        <v>0.197034982559746</v>
      </c>
      <c r="C98">
        <v>0.78813993023898599</v>
      </c>
      <c r="D98">
        <v>2.9259742119325301E-2</v>
      </c>
      <c r="E98">
        <v>0.117038968477301</v>
      </c>
    </row>
    <row r="99" spans="1:5">
      <c r="A99" s="1">
        <v>34789</v>
      </c>
      <c r="B99">
        <v>0.14861164084187001</v>
      </c>
      <c r="C99">
        <v>0.59444656336748003</v>
      </c>
      <c r="D99">
        <v>2.6842791566248799E-2</v>
      </c>
      <c r="E99">
        <v>0.107371166264995</v>
      </c>
    </row>
    <row r="100" spans="1:5">
      <c r="A100" s="1">
        <v>34880</v>
      </c>
      <c r="B100">
        <v>0.234594937409285</v>
      </c>
      <c r="C100">
        <v>0.93837974963714099</v>
      </c>
      <c r="D100">
        <v>8.7025695843244003E-2</v>
      </c>
      <c r="E100">
        <v>0.34810278337297601</v>
      </c>
    </row>
    <row r="101" spans="1:5">
      <c r="A101" s="1">
        <v>34972</v>
      </c>
      <c r="B101">
        <v>0.31232280843967403</v>
      </c>
      <c r="C101">
        <v>1.2492912337586899</v>
      </c>
      <c r="D101">
        <v>0.124346206359957</v>
      </c>
      <c r="E101">
        <v>0.49738482543983098</v>
      </c>
    </row>
    <row r="102" spans="1:5">
      <c r="A102" s="1">
        <v>35064</v>
      </c>
      <c r="B102">
        <v>0.19806592947732099</v>
      </c>
      <c r="C102">
        <v>0.79226371790928596</v>
      </c>
      <c r="D102">
        <v>0.23927068534211701</v>
      </c>
      <c r="E102">
        <v>0.95708274136847105</v>
      </c>
    </row>
    <row r="103" spans="1:5">
      <c r="A103" s="1">
        <v>35155</v>
      </c>
      <c r="B103">
        <v>0.210636463395666</v>
      </c>
      <c r="C103">
        <v>0.84254585358266398</v>
      </c>
      <c r="D103">
        <v>0.18796955089263201</v>
      </c>
      <c r="E103">
        <v>0.75187820357052904</v>
      </c>
    </row>
    <row r="104" spans="1:5">
      <c r="A104" s="1">
        <v>35246</v>
      </c>
      <c r="B104">
        <v>0.190805458188476</v>
      </c>
      <c r="C104">
        <v>0.76322183275390398</v>
      </c>
      <c r="D104">
        <v>0.20855919407527501</v>
      </c>
      <c r="E104">
        <v>0.83423677630110205</v>
      </c>
    </row>
    <row r="105" spans="1:5">
      <c r="A105" s="1">
        <v>35338</v>
      </c>
      <c r="B105">
        <v>0.123272992435759</v>
      </c>
      <c r="C105">
        <v>0.49309196974303698</v>
      </c>
      <c r="D105">
        <v>0.20099617069259501</v>
      </c>
      <c r="E105">
        <v>0.80398468277038204</v>
      </c>
    </row>
    <row r="106" spans="1:5">
      <c r="A106" s="1">
        <v>35430</v>
      </c>
      <c r="B106">
        <v>0.15536378090524</v>
      </c>
      <c r="C106">
        <v>0.62145512362096</v>
      </c>
      <c r="D106">
        <v>0.167863799007517</v>
      </c>
      <c r="E106">
        <v>0.67145519603006998</v>
      </c>
    </row>
    <row r="107" spans="1:5">
      <c r="A107" s="1">
        <v>35520</v>
      </c>
      <c r="B107">
        <v>0.10738349219860401</v>
      </c>
      <c r="C107">
        <v>0.42953396879441602</v>
      </c>
      <c r="D107">
        <v>0.13272747732378301</v>
      </c>
      <c r="E107">
        <v>0.53090990929513504</v>
      </c>
    </row>
    <row r="108" spans="1:5">
      <c r="A108" s="1">
        <v>35611</v>
      </c>
      <c r="B108">
        <v>0.109895653632937</v>
      </c>
      <c r="C108">
        <v>0.43958261453175101</v>
      </c>
      <c r="D108">
        <v>0.19561674653156999</v>
      </c>
      <c r="E108">
        <v>0.78246698612627996</v>
      </c>
    </row>
    <row r="109" spans="1:5">
      <c r="A109" s="1">
        <v>35703</v>
      </c>
      <c r="B109">
        <v>8.5824079537591497E-2</v>
      </c>
      <c r="C109">
        <v>0.34329631815036599</v>
      </c>
      <c r="D109">
        <v>0.15478962660960299</v>
      </c>
      <c r="E109">
        <v>0.61915850643841497</v>
      </c>
    </row>
    <row r="110" spans="1:5">
      <c r="A110" s="1">
        <v>35795</v>
      </c>
      <c r="B110">
        <v>0.116022000696786</v>
      </c>
      <c r="C110">
        <v>0.46408800278714701</v>
      </c>
      <c r="D110">
        <v>0.14883673010558099</v>
      </c>
      <c r="E110">
        <v>0.59534692042232495</v>
      </c>
    </row>
    <row r="111" spans="1:5">
      <c r="A111" s="1">
        <v>35885</v>
      </c>
      <c r="B111">
        <v>0.17919873781016299</v>
      </c>
      <c r="C111">
        <v>0.71679495124065395</v>
      </c>
      <c r="D111">
        <v>0.133179471704995</v>
      </c>
      <c r="E111">
        <v>0.532717886819983</v>
      </c>
    </row>
    <row r="112" spans="1:5">
      <c r="A112" s="1">
        <v>35976</v>
      </c>
      <c r="B112">
        <v>0.117830724196366</v>
      </c>
      <c r="C112">
        <v>0.47132289678546502</v>
      </c>
      <c r="D112">
        <v>0.14533645737436099</v>
      </c>
      <c r="E112">
        <v>0.58134582949744495</v>
      </c>
    </row>
    <row r="113" spans="1:5">
      <c r="A113" s="1">
        <v>36068</v>
      </c>
      <c r="B113">
        <v>0.13400619105871001</v>
      </c>
      <c r="C113">
        <v>0.53602476423484002</v>
      </c>
      <c r="D113">
        <v>0.27451016600556499</v>
      </c>
      <c r="E113">
        <v>1.09804066402226</v>
      </c>
    </row>
    <row r="114" spans="1:5">
      <c r="A114" s="1">
        <v>36160</v>
      </c>
      <c r="B114">
        <v>0.19640267594879399</v>
      </c>
      <c r="C114">
        <v>0.78561070379517794</v>
      </c>
      <c r="D114">
        <v>0.203458004874706</v>
      </c>
      <c r="E114">
        <v>0.813832019498827</v>
      </c>
    </row>
    <row r="115" spans="1:5">
      <c r="A115" s="1">
        <v>36250</v>
      </c>
      <c r="B115">
        <v>0.111059289856819</v>
      </c>
      <c r="C115">
        <v>0.44423715942727798</v>
      </c>
      <c r="D115">
        <v>0.17911955850500699</v>
      </c>
      <c r="E115">
        <v>0.71647823402003097</v>
      </c>
    </row>
    <row r="116" spans="1:5">
      <c r="A116" s="1">
        <v>36341</v>
      </c>
      <c r="B116">
        <v>8.1084562892643694E-2</v>
      </c>
      <c r="C116">
        <v>0.324338251570574</v>
      </c>
      <c r="D116">
        <v>0.26032208785065902</v>
      </c>
      <c r="E116">
        <v>1.0412883514026301</v>
      </c>
    </row>
    <row r="117" spans="1:5">
      <c r="A117" s="1">
        <v>36433</v>
      </c>
      <c r="B117">
        <v>0.14609388168145701</v>
      </c>
      <c r="C117">
        <v>0.58437552672583004</v>
      </c>
      <c r="D117">
        <v>0.202901284660604</v>
      </c>
      <c r="E117">
        <v>0.81160513864241901</v>
      </c>
    </row>
    <row r="118" spans="1:5">
      <c r="A118" s="1">
        <v>36525</v>
      </c>
      <c r="B118">
        <v>0.12951258168883001</v>
      </c>
      <c r="C118">
        <v>0.51805032675532103</v>
      </c>
      <c r="D118">
        <v>0.19571492265261101</v>
      </c>
      <c r="E118">
        <v>0.78285969061044602</v>
      </c>
    </row>
    <row r="119" spans="1:5">
      <c r="A119" s="1">
        <v>36616</v>
      </c>
      <c r="B119">
        <v>0.22249835138659599</v>
      </c>
      <c r="C119">
        <v>0.88999340554638595</v>
      </c>
      <c r="D119">
        <v>0.11120180468483799</v>
      </c>
      <c r="E119">
        <v>0.44480721873935197</v>
      </c>
    </row>
    <row r="120" spans="1:5">
      <c r="A120" s="1">
        <v>36707</v>
      </c>
      <c r="B120">
        <v>0.27833919372372301</v>
      </c>
      <c r="C120">
        <v>1.11335677489489</v>
      </c>
      <c r="D120">
        <v>0.192012762312431</v>
      </c>
      <c r="E120">
        <v>0.768051049249724</v>
      </c>
    </row>
    <row r="121" spans="1:5">
      <c r="A121" s="1">
        <v>36799</v>
      </c>
      <c r="B121">
        <v>0.36526565756425999</v>
      </c>
      <c r="C121">
        <v>1.46106263025704</v>
      </c>
      <c r="D121">
        <v>0.183847276438448</v>
      </c>
      <c r="E121">
        <v>0.73538910575379401</v>
      </c>
    </row>
    <row r="122" spans="1:5">
      <c r="A122" s="1">
        <v>36891</v>
      </c>
      <c r="B122">
        <v>0.35408275834087899</v>
      </c>
      <c r="C122">
        <v>1.41633103336351</v>
      </c>
      <c r="D122">
        <v>0.20660456395198601</v>
      </c>
      <c r="E122">
        <v>0.82641825580794404</v>
      </c>
    </row>
    <row r="123" spans="1:5">
      <c r="A123" s="1">
        <v>36981</v>
      </c>
      <c r="B123">
        <v>0.36780999221871602</v>
      </c>
      <c r="C123">
        <v>1.4712399688748601</v>
      </c>
      <c r="D123">
        <v>0.38206828193992298</v>
      </c>
      <c r="E123">
        <v>1.5282731277596899</v>
      </c>
    </row>
    <row r="124" spans="1:5">
      <c r="A124" s="1">
        <v>37072</v>
      </c>
      <c r="B124">
        <v>0.35970286834155102</v>
      </c>
      <c r="C124">
        <v>1.4388114733662001</v>
      </c>
      <c r="D124">
        <v>0.33159902766440302</v>
      </c>
      <c r="E124">
        <v>1.3263961106576101</v>
      </c>
    </row>
    <row r="125" spans="1:5">
      <c r="A125" s="1">
        <v>37164</v>
      </c>
      <c r="B125">
        <v>0.31900386286696297</v>
      </c>
      <c r="C125">
        <v>1.2760154514678499</v>
      </c>
      <c r="D125">
        <v>0.345228842005537</v>
      </c>
      <c r="E125">
        <v>1.38091536802214</v>
      </c>
    </row>
    <row r="126" spans="1:5">
      <c r="A126" s="1">
        <v>37256</v>
      </c>
      <c r="B126">
        <v>0.22137710290345</v>
      </c>
      <c r="C126">
        <v>0.88550841161380101</v>
      </c>
      <c r="D126">
        <v>0.34308881464680002</v>
      </c>
      <c r="E126">
        <v>1.3723552585872001</v>
      </c>
    </row>
    <row r="127" spans="1:5">
      <c r="A127" s="1">
        <v>37346</v>
      </c>
      <c r="B127">
        <v>8.1661101082736498E-2</v>
      </c>
      <c r="C127">
        <v>0.32664440433094599</v>
      </c>
      <c r="D127">
        <v>0.207355742852673</v>
      </c>
      <c r="E127">
        <v>0.82942297141069199</v>
      </c>
    </row>
    <row r="128" spans="1:5">
      <c r="A128" s="1">
        <v>37437</v>
      </c>
      <c r="B128">
        <v>2.6517280894095802E-2</v>
      </c>
      <c r="C128">
        <v>0.106069123576383</v>
      </c>
      <c r="D128">
        <v>1.7245057736085301E-2</v>
      </c>
      <c r="E128">
        <v>6.8980230944341497E-2</v>
      </c>
    </row>
    <row r="129" spans="1:5">
      <c r="A129" s="1">
        <v>37529</v>
      </c>
      <c r="B129">
        <v>3.1092288543007201E-2</v>
      </c>
      <c r="C129">
        <v>0.124369154172029</v>
      </c>
      <c r="D129">
        <v>-5.0254020874488999E-2</v>
      </c>
      <c r="E129">
        <v>-0.20101608349795599</v>
      </c>
    </row>
    <row r="130" spans="1:5">
      <c r="A130" s="1">
        <v>37621</v>
      </c>
      <c r="B130">
        <v>1.9479284645968299E-2</v>
      </c>
      <c r="C130">
        <v>7.7917138583873294E-2</v>
      </c>
      <c r="D130">
        <v>-9.9432996102379906E-2</v>
      </c>
      <c r="E130">
        <v>-0.39773198440951901</v>
      </c>
    </row>
    <row r="131" spans="1:5">
      <c r="A131" s="1">
        <v>37711</v>
      </c>
      <c r="B131">
        <v>5.0522474899860899E-2</v>
      </c>
      <c r="C131">
        <v>0.20208989959944301</v>
      </c>
      <c r="D131">
        <v>-0.217681475964662</v>
      </c>
      <c r="E131">
        <v>-0.87072590385864901</v>
      </c>
    </row>
    <row r="132" spans="1:5">
      <c r="A132" s="1">
        <v>37802</v>
      </c>
      <c r="B132">
        <v>6.6778905250210199E-2</v>
      </c>
      <c r="C132">
        <v>0.26711562100084102</v>
      </c>
      <c r="D132">
        <v>-8.60452056944985E-2</v>
      </c>
      <c r="E132">
        <v>-0.344180822777994</v>
      </c>
    </row>
    <row r="133" spans="1:5">
      <c r="A133" s="1">
        <v>37894</v>
      </c>
      <c r="B133">
        <v>-4.9215708363065302E-3</v>
      </c>
      <c r="C133">
        <v>-1.96862833452261E-2</v>
      </c>
      <c r="D133">
        <v>-7.5936581628716901E-2</v>
      </c>
      <c r="E133">
        <v>-0.30374632651486699</v>
      </c>
    </row>
    <row r="134" spans="1:5">
      <c r="A134" s="1">
        <v>37986</v>
      </c>
      <c r="B134">
        <v>-6.7732285654129301E-3</v>
      </c>
      <c r="C134">
        <v>-2.7092914261651699E-2</v>
      </c>
      <c r="D134">
        <v>-0.16321770271486999</v>
      </c>
      <c r="E134">
        <v>-0.65287081085948195</v>
      </c>
    </row>
    <row r="135" spans="1:5">
      <c r="A135" s="1">
        <v>38077</v>
      </c>
      <c r="B135">
        <v>2.3029183137347899E-2</v>
      </c>
      <c r="C135">
        <v>9.21167325493919E-2</v>
      </c>
      <c r="D135">
        <v>-0.12346008681008599</v>
      </c>
      <c r="E135">
        <v>-0.49384034724034598</v>
      </c>
    </row>
    <row r="136" spans="1:5">
      <c r="A136" s="1">
        <v>38168</v>
      </c>
      <c r="B136">
        <v>4.1040603829930397E-3</v>
      </c>
      <c r="C136">
        <v>1.64162415319721E-2</v>
      </c>
      <c r="D136">
        <v>-0.103736281675118</v>
      </c>
      <c r="E136">
        <v>-0.41494512670047301</v>
      </c>
    </row>
    <row r="137" spans="1:5">
      <c r="A137" s="1">
        <v>38260</v>
      </c>
      <c r="B137">
        <v>-4.1914728691329799E-3</v>
      </c>
      <c r="C137">
        <v>-1.6765891476531899E-2</v>
      </c>
      <c r="D137">
        <v>-8.2515270785565795E-2</v>
      </c>
      <c r="E137">
        <v>-0.33006108314226301</v>
      </c>
    </row>
    <row r="138" spans="1:5">
      <c r="A138" s="1">
        <v>38352</v>
      </c>
      <c r="B138">
        <v>-2.6631433345166201E-2</v>
      </c>
      <c r="C138">
        <v>-0.106525733380664</v>
      </c>
      <c r="D138">
        <v>-0.163883459942193</v>
      </c>
      <c r="E138">
        <v>-0.655533839768772</v>
      </c>
    </row>
    <row r="139" spans="1:5">
      <c r="A139" s="1">
        <v>38442</v>
      </c>
      <c r="B139">
        <v>4.2347916838971197E-2</v>
      </c>
      <c r="C139">
        <v>0.16939166735588501</v>
      </c>
      <c r="D139">
        <v>-0.143195506879471</v>
      </c>
      <c r="E139">
        <v>-0.57278202751788398</v>
      </c>
    </row>
    <row r="140" spans="1:5">
      <c r="A140" s="1">
        <v>38533</v>
      </c>
      <c r="B140">
        <v>4.0582416406639198E-2</v>
      </c>
      <c r="C140">
        <v>0.16232966562655701</v>
      </c>
      <c r="D140">
        <v>-0.18508767450310901</v>
      </c>
      <c r="E140">
        <v>-0.74035069801243603</v>
      </c>
    </row>
    <row r="141" spans="1:5">
      <c r="A141" s="1">
        <v>38625</v>
      </c>
      <c r="B141">
        <v>9.0931448318688102E-2</v>
      </c>
      <c r="C141">
        <v>0.36372579327475202</v>
      </c>
      <c r="D141">
        <v>-5.6005387912384498E-2</v>
      </c>
      <c r="E141">
        <v>-0.22402155164953799</v>
      </c>
    </row>
    <row r="142" spans="1:5">
      <c r="A142" s="1">
        <v>38717</v>
      </c>
      <c r="B142">
        <v>7.90762188535407E-2</v>
      </c>
      <c r="C142">
        <v>0.31630487541416202</v>
      </c>
      <c r="D142">
        <v>2.2712600048923798E-2</v>
      </c>
      <c r="E142">
        <v>9.0850400195695305E-2</v>
      </c>
    </row>
    <row r="143" spans="1:5">
      <c r="A143" s="1">
        <v>38807</v>
      </c>
      <c r="B143">
        <v>9.3054139256726301E-2</v>
      </c>
      <c r="C143">
        <v>0.37221655702690498</v>
      </c>
      <c r="D143">
        <v>-4.0646583993650003E-2</v>
      </c>
      <c r="E143">
        <v>-0.16258633597460001</v>
      </c>
    </row>
    <row r="144" spans="1:5">
      <c r="A144" s="1">
        <v>38898</v>
      </c>
      <c r="B144">
        <v>0.19678965405457399</v>
      </c>
      <c r="C144">
        <v>0.78715861621829597</v>
      </c>
      <c r="D144">
        <v>0.105137254582339</v>
      </c>
      <c r="E144">
        <v>0.42054901832935698</v>
      </c>
    </row>
    <row r="145" spans="1:5">
      <c r="A145" s="1">
        <v>38990</v>
      </c>
      <c r="B145">
        <v>0.22167918279739099</v>
      </c>
      <c r="C145">
        <v>0.88671673118956595</v>
      </c>
      <c r="D145">
        <v>0.15352121078492401</v>
      </c>
      <c r="E145">
        <v>0.61408484313969602</v>
      </c>
    </row>
    <row r="146" spans="1:5">
      <c r="A146" s="1">
        <v>39082</v>
      </c>
      <c r="B146">
        <v>0.25138972091774098</v>
      </c>
      <c r="C146">
        <v>1.0055588836709599</v>
      </c>
      <c r="D146">
        <v>9.3712546266714006E-2</v>
      </c>
      <c r="E146">
        <v>0.37485018506685602</v>
      </c>
    </row>
    <row r="147" spans="1:5">
      <c r="A147" s="1">
        <v>39172</v>
      </c>
      <c r="B147">
        <v>0.30696019284640602</v>
      </c>
      <c r="C147">
        <v>1.2278407713856201</v>
      </c>
      <c r="D147">
        <v>0.23122618340325701</v>
      </c>
      <c r="E147">
        <v>0.92490473361303005</v>
      </c>
    </row>
    <row r="148" spans="1:5">
      <c r="A148" s="1">
        <v>39263</v>
      </c>
      <c r="B148">
        <v>0.30134465828094298</v>
      </c>
      <c r="C148">
        <v>1.2053786331237699</v>
      </c>
      <c r="D148">
        <v>0.18810434059731601</v>
      </c>
      <c r="E148">
        <v>0.75241736238926704</v>
      </c>
    </row>
    <row r="149" spans="1:5">
      <c r="A149" s="1">
        <v>39355</v>
      </c>
      <c r="B149">
        <v>0.438739608895439</v>
      </c>
      <c r="C149">
        <v>1.75495843558175</v>
      </c>
      <c r="D149">
        <v>0.25816029281417002</v>
      </c>
      <c r="E149">
        <v>1.0326411712566801</v>
      </c>
    </row>
    <row r="150" spans="1:5">
      <c r="A150" s="1">
        <v>39447</v>
      </c>
      <c r="B150">
        <v>0.39931660724649798</v>
      </c>
      <c r="C150">
        <v>1.5972664289859899</v>
      </c>
      <c r="D150">
        <v>0.27739707172407502</v>
      </c>
      <c r="E150">
        <v>1.1095882868963001</v>
      </c>
    </row>
    <row r="151" spans="1:5">
      <c r="A151" s="1">
        <v>39538</v>
      </c>
      <c r="B151">
        <v>0.48014975436566298</v>
      </c>
      <c r="C151">
        <v>1.9205990174626499</v>
      </c>
      <c r="D151">
        <v>0.268291293306894</v>
      </c>
      <c r="E151">
        <v>1.07316517322757</v>
      </c>
    </row>
    <row r="152" spans="1:5">
      <c r="A152" s="1">
        <v>39629</v>
      </c>
      <c r="B152">
        <v>0.40560956213966898</v>
      </c>
      <c r="C152">
        <v>1.6224382485586699</v>
      </c>
      <c r="D152">
        <v>0.240200567937735</v>
      </c>
      <c r="E152">
        <v>0.96080227175094002</v>
      </c>
    </row>
    <row r="153" spans="1:5">
      <c r="A153" s="1">
        <v>39721</v>
      </c>
      <c r="B153">
        <v>0.41761981143435001</v>
      </c>
      <c r="C153">
        <v>1.6704792457374</v>
      </c>
      <c r="D153">
        <v>0.23982678245165201</v>
      </c>
      <c r="E153">
        <v>0.95930712980661004</v>
      </c>
    </row>
    <row r="154" spans="1:5">
      <c r="A154" s="1">
        <v>39813</v>
      </c>
      <c r="B154">
        <v>0.37804073413199801</v>
      </c>
      <c r="C154">
        <v>1.5121629365279901</v>
      </c>
      <c r="D154">
        <v>0.228593157462601</v>
      </c>
      <c r="E154">
        <v>0.91437262985040602</v>
      </c>
    </row>
    <row r="155" spans="1:5">
      <c r="A155" s="1">
        <v>39903</v>
      </c>
      <c r="B155">
        <v>2.6021729108440299E-2</v>
      </c>
      <c r="C155">
        <v>0.104086916433761</v>
      </c>
      <c r="D155">
        <v>1.8609851358616002E-2</v>
      </c>
      <c r="E155">
        <v>7.4439405434464201E-2</v>
      </c>
    </row>
    <row r="156" spans="1:5">
      <c r="A156" s="1">
        <v>39994</v>
      </c>
      <c r="B156">
        <v>-0.240275630290883</v>
      </c>
      <c r="C156">
        <v>-0.96110252116353301</v>
      </c>
      <c r="D156">
        <v>-3.5371732733281099E-2</v>
      </c>
      <c r="E156">
        <v>-0.14148693093312401</v>
      </c>
    </row>
    <row r="157" spans="1:5">
      <c r="A157" s="1">
        <v>40086</v>
      </c>
      <c r="B157">
        <v>-0.23631030633413799</v>
      </c>
      <c r="C157">
        <v>-0.94524122533655297</v>
      </c>
      <c r="D157">
        <v>-0.232361976451187</v>
      </c>
      <c r="E157">
        <v>-0.92944790580474901</v>
      </c>
    </row>
    <row r="158" spans="1:5">
      <c r="A158" s="1">
        <v>40178</v>
      </c>
      <c r="B158">
        <v>-0.27570751761888201</v>
      </c>
      <c r="C158">
        <v>-1.1028300704755301</v>
      </c>
      <c r="D158">
        <v>-0.57676118337583904</v>
      </c>
      <c r="E158">
        <v>-2.3070447335033499</v>
      </c>
    </row>
    <row r="159" spans="1:5">
      <c r="A159" s="1">
        <v>40268</v>
      </c>
      <c r="B159">
        <v>-0.19693376979934801</v>
      </c>
      <c r="C159">
        <v>-0.78773507919739405</v>
      </c>
      <c r="D159">
        <v>-0.494949012693637</v>
      </c>
      <c r="E159">
        <v>-1.97979605077455</v>
      </c>
    </row>
    <row r="160" spans="1:5">
      <c r="A160" s="1">
        <v>40359</v>
      </c>
      <c r="B160">
        <v>-0.13559966766692999</v>
      </c>
      <c r="C160">
        <v>-0.54239867066772096</v>
      </c>
      <c r="D160">
        <v>-0.41860185956149798</v>
      </c>
      <c r="E160">
        <v>-1.6744074382459899</v>
      </c>
    </row>
    <row r="161" spans="1:5">
      <c r="A161" s="1">
        <v>40451</v>
      </c>
      <c r="B161">
        <v>-0.181508057288223</v>
      </c>
      <c r="C161">
        <v>-0.726032229152894</v>
      </c>
      <c r="D161">
        <v>-0.254917940187182</v>
      </c>
      <c r="E161">
        <v>-1.01967176074872</v>
      </c>
    </row>
    <row r="162" spans="1:5">
      <c r="A162" s="1">
        <v>40543</v>
      </c>
      <c r="B162">
        <v>-0.197144426625391</v>
      </c>
      <c r="C162">
        <v>-0.788577706501566</v>
      </c>
      <c r="D162">
        <v>-0.30557127356437902</v>
      </c>
      <c r="E162">
        <v>-1.2222850942575101</v>
      </c>
    </row>
    <row r="163" spans="1:5">
      <c r="A163" s="1">
        <v>40633</v>
      </c>
      <c r="B163">
        <v>-8.1004089427909404E-2</v>
      </c>
      <c r="C163">
        <v>-0.324016357711637</v>
      </c>
      <c r="D163">
        <v>-0.26235573054885403</v>
      </c>
      <c r="E163">
        <v>-1.0494229221954099</v>
      </c>
    </row>
    <row r="164" spans="1:5">
      <c r="A164" s="1">
        <v>40724</v>
      </c>
      <c r="B164">
        <v>-8.8616513493534499E-2</v>
      </c>
      <c r="C164">
        <v>-0.354466053974138</v>
      </c>
      <c r="D164">
        <v>-0.21672362703189399</v>
      </c>
      <c r="E164">
        <v>-0.86689450812757696</v>
      </c>
    </row>
    <row r="165" spans="1:5">
      <c r="A165" s="1">
        <v>40816</v>
      </c>
      <c r="B165">
        <v>-6.0651363521456197E-2</v>
      </c>
      <c r="C165">
        <v>-0.24260545408582501</v>
      </c>
      <c r="D165">
        <v>-0.20142240131085001</v>
      </c>
      <c r="E165">
        <v>-0.80568960524340105</v>
      </c>
    </row>
    <row r="166" spans="1:5">
      <c r="A166" s="1">
        <v>40908</v>
      </c>
      <c r="B166">
        <v>-0.17225041508403199</v>
      </c>
      <c r="C166">
        <v>-0.68900166033612797</v>
      </c>
      <c r="D166">
        <v>-0.19048073579753</v>
      </c>
      <c r="E166">
        <v>-0.76192294319012099</v>
      </c>
    </row>
    <row r="167" spans="1:5">
      <c r="A167" s="1">
        <v>40999</v>
      </c>
      <c r="B167">
        <v>-0.26207789720993302</v>
      </c>
      <c r="C167">
        <v>-1.0483115888397301</v>
      </c>
      <c r="D167">
        <v>-0.16637095367804799</v>
      </c>
      <c r="E167">
        <v>-0.66548381471219198</v>
      </c>
    </row>
    <row r="168" spans="1:5">
      <c r="A168" s="1">
        <v>41090</v>
      </c>
      <c r="B168">
        <v>-0.28778257225389903</v>
      </c>
      <c r="C168">
        <v>-1.1511302890155899</v>
      </c>
      <c r="D168">
        <v>-0.17161614479512699</v>
      </c>
      <c r="E168">
        <v>-0.68646457918051096</v>
      </c>
    </row>
    <row r="169" spans="1:5">
      <c r="A169" s="1">
        <v>41182</v>
      </c>
      <c r="B169">
        <v>-0.37016989659629701</v>
      </c>
      <c r="C169">
        <v>-1.48067958638519</v>
      </c>
      <c r="D169">
        <v>-0.18263156511909601</v>
      </c>
      <c r="E169">
        <v>-0.73052626047638503</v>
      </c>
    </row>
    <row r="170" spans="1:5">
      <c r="A170" s="1">
        <v>41274</v>
      </c>
      <c r="B170">
        <v>-0.41427684264473302</v>
      </c>
      <c r="C170">
        <v>-1.6571073705789301</v>
      </c>
      <c r="D170">
        <v>-0.14388715384026801</v>
      </c>
      <c r="E170">
        <v>-0.57554861536107205</v>
      </c>
    </row>
    <row r="171" spans="1:5">
      <c r="A171" s="1">
        <v>41364</v>
      </c>
      <c r="B171">
        <v>-0.40359020226860098</v>
      </c>
      <c r="C171">
        <v>-1.6143608090743999</v>
      </c>
      <c r="D171">
        <v>-9.6627005846580794E-2</v>
      </c>
      <c r="E171">
        <v>-0.38650802338632301</v>
      </c>
    </row>
    <row r="172" spans="1:5">
      <c r="A172" s="1">
        <v>41455</v>
      </c>
      <c r="B172">
        <v>-0.47340491378138999</v>
      </c>
      <c r="C172">
        <v>-1.89361965512556</v>
      </c>
      <c r="D172">
        <v>-0.15428556032112001</v>
      </c>
      <c r="E172">
        <v>-0.61714224128448103</v>
      </c>
    </row>
    <row r="173" spans="1:5">
      <c r="A173" s="1">
        <v>41547</v>
      </c>
      <c r="B173">
        <v>-0.450837302710132</v>
      </c>
      <c r="C173">
        <v>-1.80334921084053</v>
      </c>
      <c r="D173">
        <v>-0.182481827767836</v>
      </c>
      <c r="E173">
        <v>-0.72992731107134401</v>
      </c>
    </row>
    <row r="174" spans="1:5">
      <c r="A174" s="1">
        <v>41639</v>
      </c>
      <c r="B174">
        <v>-0.41861391366712097</v>
      </c>
      <c r="C174">
        <v>-1.6744556546684799</v>
      </c>
      <c r="D174">
        <v>-0.122533252640131</v>
      </c>
      <c r="E174">
        <v>-0.490133010560524</v>
      </c>
    </row>
    <row r="175" spans="1:5">
      <c r="A175" s="1">
        <v>41729</v>
      </c>
      <c r="B175">
        <v>-0.353283155304011</v>
      </c>
      <c r="C175">
        <v>-1.41313262121604</v>
      </c>
      <c r="D175">
        <v>-0.112125627909145</v>
      </c>
      <c r="E175">
        <v>-0.448502511636582</v>
      </c>
    </row>
    <row r="176" spans="1:5">
      <c r="A176" s="1">
        <v>41820</v>
      </c>
      <c r="B176">
        <v>-0.44640777138639198</v>
      </c>
      <c r="C176">
        <v>-1.7856310855455599</v>
      </c>
      <c r="D176">
        <v>-0.15103534138423499</v>
      </c>
      <c r="E176">
        <v>-0.60414136553694198</v>
      </c>
    </row>
    <row r="177" spans="1:5">
      <c r="A177" s="1">
        <v>41912</v>
      </c>
      <c r="B177">
        <v>-0.325829025580259</v>
      </c>
      <c r="C177">
        <v>-1.30331610232103</v>
      </c>
      <c r="D177">
        <v>-0.17423638443518299</v>
      </c>
      <c r="E177">
        <v>-0.69694553774073298</v>
      </c>
    </row>
    <row r="178" spans="1:5">
      <c r="A178" s="1">
        <v>42004</v>
      </c>
      <c r="B178">
        <v>-0.39311296381247501</v>
      </c>
      <c r="C178">
        <v>-1.5724518552499001</v>
      </c>
      <c r="D178">
        <v>-0.18717991131213099</v>
      </c>
      <c r="E178">
        <v>-0.74871964524852397</v>
      </c>
    </row>
    <row r="179" spans="1:5">
      <c r="A179" s="1">
        <v>42094</v>
      </c>
      <c r="B179">
        <v>-0.32615789859516098</v>
      </c>
      <c r="C179">
        <v>-1.3046315943806399</v>
      </c>
      <c r="D179">
        <v>-0.198922465505535</v>
      </c>
      <c r="E179">
        <v>-0.79568986202214198</v>
      </c>
    </row>
    <row r="180" spans="1:5">
      <c r="A180" s="1">
        <v>42185</v>
      </c>
      <c r="B180">
        <v>-0.42268463660863698</v>
      </c>
      <c r="C180">
        <v>-1.6907385464345499</v>
      </c>
      <c r="D180">
        <v>-0.13155870833268199</v>
      </c>
      <c r="E180">
        <v>-0.52623483333072996</v>
      </c>
    </row>
    <row r="181" spans="1:5">
      <c r="A181" s="1">
        <v>42277</v>
      </c>
      <c r="B181">
        <v>-0.32529947835968498</v>
      </c>
      <c r="C181">
        <v>-1.3011979134387399</v>
      </c>
      <c r="D181">
        <v>-0.123895930667609</v>
      </c>
      <c r="E181">
        <v>-0.49558372267043599</v>
      </c>
    </row>
    <row r="182" spans="1:5">
      <c r="A182" s="1">
        <v>42369</v>
      </c>
      <c r="B182">
        <v>-0.41882502512474501</v>
      </c>
      <c r="C182">
        <v>-1.67530010049898</v>
      </c>
      <c r="D182">
        <v>-8.3292828486572199E-2</v>
      </c>
      <c r="E182">
        <v>-0.33317131394628802</v>
      </c>
    </row>
    <row r="183" spans="1:5">
      <c r="A183" s="1">
        <v>42460</v>
      </c>
      <c r="B183">
        <v>-0.43949088135999897</v>
      </c>
      <c r="C183">
        <v>-1.7579635254399899</v>
      </c>
      <c r="D183">
        <v>-0.127151500148736</v>
      </c>
      <c r="E183">
        <v>-0.50860600059494498</v>
      </c>
    </row>
    <row r="184" spans="1:5">
      <c r="A184" s="1">
        <v>42551</v>
      </c>
      <c r="B184">
        <v>-0.369395233630188</v>
      </c>
      <c r="C184">
        <v>-1.47758093452075</v>
      </c>
      <c r="D184">
        <v>-0.13634830758775801</v>
      </c>
      <c r="E184">
        <v>-0.54539323035103504</v>
      </c>
    </row>
    <row r="185" spans="1:5">
      <c r="A185" s="1">
        <v>42643</v>
      </c>
      <c r="B185">
        <v>-0.34778098093199</v>
      </c>
      <c r="C185">
        <v>-1.39112392372796</v>
      </c>
      <c r="D185">
        <v>-0.13434262438064401</v>
      </c>
      <c r="E185">
        <v>-0.53737049752257904</v>
      </c>
    </row>
    <row r="186" spans="1:5">
      <c r="A186" s="1">
        <v>42735</v>
      </c>
      <c r="B186">
        <v>-0.35792404068475098</v>
      </c>
      <c r="C186">
        <v>-1.4316961627389999</v>
      </c>
      <c r="D186">
        <v>-0.175541019200816</v>
      </c>
      <c r="E186">
        <v>-0.70216407680326698</v>
      </c>
    </row>
    <row r="187" spans="1:5">
      <c r="A187" s="1">
        <v>42825</v>
      </c>
      <c r="B187">
        <v>-0.30473798918299599</v>
      </c>
      <c r="C187">
        <v>-1.21895195673198</v>
      </c>
      <c r="D187">
        <v>-0.114037318238735</v>
      </c>
      <c r="E187">
        <v>-0.45614927295494201</v>
      </c>
    </row>
    <row r="188" spans="1:5">
      <c r="A188" s="1">
        <v>42916</v>
      </c>
      <c r="B188">
        <v>-0.298537130144583</v>
      </c>
      <c r="C188">
        <v>-1.19414852057833</v>
      </c>
      <c r="D188">
        <v>-0.138659137465933</v>
      </c>
      <c r="E188">
        <v>-0.55463654986373301</v>
      </c>
    </row>
    <row r="189" spans="1:5">
      <c r="A189" s="1">
        <v>43008</v>
      </c>
      <c r="B189">
        <v>-0.29037330655907101</v>
      </c>
      <c r="C189">
        <v>-1.16149322623628</v>
      </c>
      <c r="D189">
        <v>-8.9165301765484803E-2</v>
      </c>
      <c r="E189">
        <v>-0.35666120706193899</v>
      </c>
    </row>
    <row r="190" spans="1:5">
      <c r="A190" s="1">
        <v>43100</v>
      </c>
      <c r="B190">
        <v>-0.29014785169569102</v>
      </c>
      <c r="C190">
        <v>-1.1605914067827601</v>
      </c>
      <c r="D190">
        <v>-0.116808147614753</v>
      </c>
      <c r="E190">
        <v>-0.467232590459014</v>
      </c>
    </row>
    <row r="191" spans="1:5">
      <c r="A191" s="1">
        <v>43190</v>
      </c>
      <c r="B191">
        <v>-0.297057220016746</v>
      </c>
      <c r="C191">
        <v>-1.18822888006698</v>
      </c>
      <c r="D191">
        <v>-5.94282411302893E-2</v>
      </c>
      <c r="E191">
        <v>-0.23771296452115701</v>
      </c>
    </row>
    <row r="192" spans="1:5">
      <c r="A192" s="1">
        <v>43281</v>
      </c>
      <c r="B192">
        <v>-0.27709154523503399</v>
      </c>
      <c r="C192">
        <v>-1.10836618094013</v>
      </c>
      <c r="D192">
        <v>-6.3643368036039094E-2</v>
      </c>
      <c r="E192">
        <v>-0.25457347214415599</v>
      </c>
    </row>
    <row r="193" spans="1:5">
      <c r="A193" s="1">
        <v>43373</v>
      </c>
      <c r="B193">
        <v>-0.21548943103733301</v>
      </c>
      <c r="C193">
        <v>-0.86195772414933203</v>
      </c>
      <c r="D193">
        <v>-7.0321311479692297E-2</v>
      </c>
      <c r="E193">
        <v>-0.28128524591876902</v>
      </c>
    </row>
    <row r="194" spans="1:5">
      <c r="A194" s="1">
        <v>43465</v>
      </c>
      <c r="B194">
        <v>-0.26423047346251299</v>
      </c>
      <c r="C194">
        <v>-1.05692189385005</v>
      </c>
      <c r="D194">
        <v>-1.24312644298902E-3</v>
      </c>
      <c r="E194">
        <v>-4.9725057719560897E-3</v>
      </c>
    </row>
    <row r="195" spans="1:5">
      <c r="A195" s="1">
        <v>43555</v>
      </c>
      <c r="B195">
        <v>-0.24430180852737801</v>
      </c>
      <c r="C195">
        <v>-0.97720723410951404</v>
      </c>
      <c r="D195">
        <v>2.6649526917961699E-2</v>
      </c>
      <c r="E195">
        <v>0.10659810767184601</v>
      </c>
    </row>
    <row r="196" spans="1:5">
      <c r="A196" s="1">
        <v>43646</v>
      </c>
      <c r="B196">
        <v>-0.19262422783548999</v>
      </c>
      <c r="C196">
        <v>-0.77049691134196296</v>
      </c>
      <c r="D196">
        <v>-9.1531794808757793E-3</v>
      </c>
      <c r="E196">
        <v>-3.6612717923503103E-2</v>
      </c>
    </row>
    <row r="197" spans="1:5">
      <c r="A197" s="1">
        <v>43738</v>
      </c>
      <c r="B197">
        <v>-0.174875867237021</v>
      </c>
      <c r="C197">
        <v>-0.69950346894808402</v>
      </c>
      <c r="D197">
        <v>1.4217599645447701E-3</v>
      </c>
      <c r="E197">
        <v>5.6870398581790804E-3</v>
      </c>
    </row>
    <row r="198" spans="1:5">
      <c r="A198" s="1">
        <v>43830</v>
      </c>
      <c r="B198">
        <v>-0.11554236954595801</v>
      </c>
      <c r="C198">
        <v>-0.46216947818383203</v>
      </c>
      <c r="D198">
        <v>7.9919976939015498E-3</v>
      </c>
      <c r="E198">
        <v>3.1967990775606199E-2</v>
      </c>
    </row>
    <row r="199" spans="1:5">
      <c r="A199" s="1">
        <v>43921</v>
      </c>
      <c r="B199">
        <v>-0.13064380661928601</v>
      </c>
      <c r="C199">
        <v>-0.52257522647714505</v>
      </c>
      <c r="D199">
        <v>-2.72472869141633E-2</v>
      </c>
      <c r="E199">
        <v>-0.108989147656653</v>
      </c>
    </row>
    <row r="200" spans="1:5">
      <c r="A200" s="1">
        <v>44012</v>
      </c>
      <c r="B200">
        <v>-0.34505130608704299</v>
      </c>
      <c r="C200">
        <v>-1.3802052243481699</v>
      </c>
      <c r="D200">
        <v>2.9769540948741201E-2</v>
      </c>
      <c r="E200">
        <v>0.119078163794965</v>
      </c>
    </row>
    <row r="201" spans="1:5">
      <c r="A201" s="1">
        <v>44104</v>
      </c>
      <c r="B201">
        <v>-0.56045820595234097</v>
      </c>
      <c r="C201">
        <v>-2.2418328238093599</v>
      </c>
      <c r="D201">
        <v>7.1897986032270197E-2</v>
      </c>
      <c r="E201">
        <v>0.28759194412908001</v>
      </c>
    </row>
    <row r="202" spans="1:5">
      <c r="A202" s="1">
        <v>44196</v>
      </c>
      <c r="B202">
        <v>-0.67861724073201701</v>
      </c>
      <c r="C202">
        <v>-2.7144689629280698</v>
      </c>
      <c r="D202">
        <v>6.9153825880256203E-2</v>
      </c>
      <c r="E202">
        <v>0.27661530352102398</v>
      </c>
    </row>
    <row r="203" spans="1:5">
      <c r="A203" s="1">
        <v>44286</v>
      </c>
      <c r="B203">
        <v>-0.96712910445217903</v>
      </c>
      <c r="C203">
        <v>-3.8685164178087099</v>
      </c>
      <c r="D203">
        <v>-0.27556326070001702</v>
      </c>
      <c r="E203">
        <v>-1.1022530428000601</v>
      </c>
    </row>
    <row r="204" spans="1:5">
      <c r="A204" s="1">
        <v>44377</v>
      </c>
      <c r="B204">
        <v>-0.89216534181199503</v>
      </c>
      <c r="C204">
        <v>-3.5686613672479801</v>
      </c>
      <c r="D204">
        <v>-0.36567623185630099</v>
      </c>
      <c r="E204">
        <v>-1.4627049274252</v>
      </c>
    </row>
    <row r="205" spans="1:5">
      <c r="A205" s="1">
        <v>44469</v>
      </c>
      <c r="B205">
        <v>-0.32383252884789998</v>
      </c>
      <c r="C205">
        <v>-1.2953301153915999</v>
      </c>
      <c r="D205">
        <v>-0.43128857082947802</v>
      </c>
      <c r="E205">
        <v>-1.7251542833179101</v>
      </c>
    </row>
    <row r="206" spans="1:5">
      <c r="A206" s="1">
        <v>44561</v>
      </c>
      <c r="B206">
        <v>-0.21395038054884399</v>
      </c>
      <c r="C206">
        <v>-0.85580152219537697</v>
      </c>
      <c r="D206">
        <v>-0.29837469101370101</v>
      </c>
      <c r="E206">
        <v>-1.1934987640548</v>
      </c>
    </row>
    <row r="207" spans="1:5">
      <c r="A207" s="1">
        <v>44651</v>
      </c>
      <c r="B207">
        <v>-0.413415413352687</v>
      </c>
      <c r="C207">
        <v>-1.65366165341074</v>
      </c>
      <c r="D207">
        <v>-0.27280425010935599</v>
      </c>
      <c r="E207">
        <v>-1.09121700043742</v>
      </c>
    </row>
    <row r="208" spans="1:5">
      <c r="A208" s="1">
        <v>44742</v>
      </c>
      <c r="B208">
        <v>-0.316898043386518</v>
      </c>
      <c r="C208">
        <v>-1.26759217354607</v>
      </c>
      <c r="D208">
        <v>-0.14495194340746601</v>
      </c>
      <c r="E208">
        <v>-0.57980777362986702</v>
      </c>
    </row>
    <row r="209" spans="1:5">
      <c r="A209" s="1">
        <v>44834</v>
      </c>
      <c r="B209">
        <v>-0.26278016561728001</v>
      </c>
      <c r="C209">
        <v>-1.0511206624691201</v>
      </c>
      <c r="D209">
        <v>-0.31840444348500502</v>
      </c>
      <c r="E209">
        <v>-1.2736177739400201</v>
      </c>
    </row>
    <row r="210" spans="1:5">
      <c r="A210" s="1">
        <v>44926</v>
      </c>
      <c r="B210">
        <v>-0.161714276329151</v>
      </c>
      <c r="C210">
        <v>-0.64685710531660601</v>
      </c>
      <c r="D210">
        <v>-0.21889023324836401</v>
      </c>
      <c r="E210">
        <v>-0.87556093299345805</v>
      </c>
    </row>
    <row r="211" spans="1:5">
      <c r="A211" s="1">
        <v>45016</v>
      </c>
      <c r="B211">
        <v>-0.10627154172714801</v>
      </c>
      <c r="C211">
        <v>-0.42508616690859502</v>
      </c>
      <c r="D211">
        <v>-0.159968035155756</v>
      </c>
      <c r="E211">
        <v>-0.639872140623026</v>
      </c>
    </row>
    <row r="212" spans="1:5">
      <c r="A212" s="1">
        <v>45107</v>
      </c>
      <c r="B212">
        <v>3.4246622594202497E-2</v>
      </c>
      <c r="C212">
        <v>0.13698649037680999</v>
      </c>
      <c r="D212">
        <v>-0.12956720692726301</v>
      </c>
      <c r="E212">
        <v>-0.51826882770905403</v>
      </c>
    </row>
    <row r="213" spans="1:5">
      <c r="A213" s="1">
        <v>45199</v>
      </c>
      <c r="B213">
        <v>9.9185165552260507E-2</v>
      </c>
      <c r="C213">
        <v>0.39674066220904203</v>
      </c>
      <c r="D213">
        <v>1.1948811184216E-2</v>
      </c>
      <c r="E213">
        <v>4.7795244736864299E-2</v>
      </c>
    </row>
    <row r="214" spans="1:5">
      <c r="A214" s="1">
        <v>45291</v>
      </c>
      <c r="B214">
        <v>0.138466358526244</v>
      </c>
      <c r="C214">
        <v>0.55386543410497802</v>
      </c>
      <c r="D214">
        <v>2.10661383645721E-2</v>
      </c>
      <c r="E214">
        <v>8.4264553458288705E-2</v>
      </c>
    </row>
    <row r="215" spans="1:5">
      <c r="A215" s="1">
        <v>45382</v>
      </c>
      <c r="B215">
        <v>3.8026636844639097E-2</v>
      </c>
      <c r="C215">
        <v>0.152106547378556</v>
      </c>
      <c r="D215">
        <v>0.15706161341453401</v>
      </c>
      <c r="E215">
        <v>0.62824645365813703</v>
      </c>
    </row>
    <row r="216" spans="1:5">
      <c r="A216" s="1">
        <v>45473</v>
      </c>
      <c r="B216">
        <v>0.15472376951775599</v>
      </c>
      <c r="C216">
        <v>0.61889507807102395</v>
      </c>
      <c r="D216">
        <v>0.14232953796318701</v>
      </c>
      <c r="E216">
        <v>0.56931815185275103</v>
      </c>
    </row>
    <row r="217" spans="1:5">
      <c r="A217" s="1">
        <v>45565</v>
      </c>
      <c r="B217">
        <v>6.82774381856871E-2</v>
      </c>
      <c r="C217">
        <v>0.27310975274274801</v>
      </c>
      <c r="D217">
        <v>0.122200186263814</v>
      </c>
      <c r="E217">
        <v>0.488800745055258</v>
      </c>
    </row>
    <row r="218" spans="1:5">
      <c r="A218" s="1">
        <v>45657</v>
      </c>
      <c r="D218">
        <v>0.10860395226738</v>
      </c>
      <c r="E218">
        <v>0.43441580906951999</v>
      </c>
    </row>
    <row r="219" spans="1:5">
      <c r="A219" s="1">
        <v>45747</v>
      </c>
      <c r="D219">
        <v>6.0178762242868999E-2</v>
      </c>
      <c r="E219">
        <v>0.240715048971476</v>
      </c>
    </row>
    <row r="220" spans="1:5">
      <c r="A220" s="1">
        <v>45838</v>
      </c>
      <c r="D220">
        <v>6.3904098307254506E-2</v>
      </c>
      <c r="E220">
        <v>0.25561639322901802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385A-0420-4644-931D-F518FC99CD84}">
  <sheetPr codeName="Sheet28"/>
  <dimension ref="A1:BS132"/>
  <sheetViews>
    <sheetView topLeftCell="AX1" zoomScale="108" zoomScaleNormal="106" workbookViewId="0">
      <selection activeCell="BU13" sqref="BU13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 ht="1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325</v>
      </c>
      <c r="AR1" s="20" t="str">
        <f t="shared" ref="AR1:AR64" si="1">A1</f>
        <v>date</v>
      </c>
      <c r="AS1" s="20" t="str">
        <f>AF1</f>
        <v>detrendedMean</v>
      </c>
      <c r="AT1" s="20" t="s">
        <v>400</v>
      </c>
      <c r="AU1" s="20" t="s">
        <v>326</v>
      </c>
      <c r="AV1" s="20" t="s">
        <v>401</v>
      </c>
      <c r="AW1" s="20" t="s">
        <v>402</v>
      </c>
      <c r="AX1" s="20" t="s">
        <v>403</v>
      </c>
      <c r="AY1" s="20" t="s">
        <v>404</v>
      </c>
      <c r="AZ1" s="20" t="s">
        <v>405</v>
      </c>
      <c r="BA1" s="20" t="s">
        <v>406</v>
      </c>
      <c r="BB1" s="20" t="s">
        <v>333</v>
      </c>
      <c r="BC1" s="20" t="s">
        <v>0</v>
      </c>
      <c r="BD1" s="20" t="s">
        <v>199</v>
      </c>
      <c r="BE1" s="20" t="s">
        <v>326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 ht="15">
      <c r="A2" s="1">
        <v>39172</v>
      </c>
      <c r="B2">
        <v>0.79440408530405304</v>
      </c>
      <c r="C2">
        <v>2.41144102534156E-2</v>
      </c>
      <c r="D2">
        <v>-0.188749107031457</v>
      </c>
      <c r="E2">
        <v>1.94494266455289</v>
      </c>
      <c r="F2">
        <v>-0.70213707924143298</v>
      </c>
      <c r="G2">
        <v>-4.2282538545913297</v>
      </c>
      <c r="H2">
        <v>-1.49891973752505E-2</v>
      </c>
      <c r="I2">
        <v>-8.5563959753479399E-2</v>
      </c>
      <c r="J2">
        <v>2.1457164650950399E-3</v>
      </c>
      <c r="K2">
        <v>0.75451741154665797</v>
      </c>
      <c r="L2">
        <v>1.2749567773766499</v>
      </c>
      <c r="M2">
        <v>0</v>
      </c>
      <c r="N2">
        <v>0</v>
      </c>
      <c r="O2">
        <v>-1.1627260108998001</v>
      </c>
      <c r="P2">
        <v>0</v>
      </c>
      <c r="Q2">
        <v>-0.10386809285646199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-7.2979493506819599</v>
      </c>
      <c r="AF2">
        <v>-8.9891555869323803</v>
      </c>
      <c r="AH2" s="20">
        <f t="shared" ref="AH2:AH65" si="2">K2+Y2-Y2/100</f>
        <v>0.75451741154665797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65" si="3">AF2*4+2</f>
        <v>-33.956622347729521</v>
      </c>
      <c r="AU2" s="20">
        <f t="shared" ref="AU2:AU65" si="4">SUM(AV2:BA2)</f>
        <v>0</v>
      </c>
      <c r="AV2" s="20">
        <f t="shared" ref="AV2:AV33" si="5">AI2</f>
        <v>0</v>
      </c>
      <c r="AW2" s="20">
        <f t="shared" ref="AW2:AW33" si="6">AJ2</f>
        <v>0</v>
      </c>
      <c r="AX2" s="20">
        <f t="shared" ref="AX2:AX33" si="7">AK2</f>
        <v>0</v>
      </c>
      <c r="AY2" s="20">
        <f t="shared" ref="AY2:AY33" si="8">AL2</f>
        <v>0</v>
      </c>
      <c r="AZ2" s="20">
        <f t="shared" ref="AZ2:AZ33" si="9">AM2</f>
        <v>0</v>
      </c>
      <c r="BA2" s="20">
        <f t="shared" ref="BA2:BA33" si="10">AN2</f>
        <v>0</v>
      </c>
      <c r="BB2" s="20">
        <f t="shared" ref="BB2:BB8" si="11">SUM(AT2:BA2)</f>
        <v>0</v>
      </c>
      <c r="BC2" s="22">
        <f t="shared" ref="BC2:BC33" si="12">AR2</f>
        <v>39172</v>
      </c>
      <c r="BD2" s="20">
        <f t="shared" ref="BD2:BD33" si="13"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 ht="15">
      <c r="A3" s="1">
        <v>39263</v>
      </c>
      <c r="B3">
        <v>0.54565261435344503</v>
      </c>
      <c r="C3">
        <v>4.7237273441231097E-2</v>
      </c>
      <c r="D3">
        <v>-0.24871527014863501</v>
      </c>
      <c r="E3">
        <v>2.3787567874497202</v>
      </c>
      <c r="F3">
        <v>-0.64132794314937602</v>
      </c>
      <c r="G3">
        <v>-4.5145840251549396</v>
      </c>
      <c r="H3">
        <v>-2.9421648885383498E-3</v>
      </c>
      <c r="I3">
        <v>-9.8584141195133701E-2</v>
      </c>
      <c r="J3">
        <v>1.27158299183083E-3</v>
      </c>
      <c r="K3">
        <v>0.85061534825847995</v>
      </c>
      <c r="L3">
        <v>1.31787673067461</v>
      </c>
      <c r="M3">
        <v>0</v>
      </c>
      <c r="N3">
        <v>0</v>
      </c>
      <c r="O3">
        <v>-1.1139903650727001</v>
      </c>
      <c r="P3">
        <v>0</v>
      </c>
      <c r="Q3">
        <v>-9.1694204312623401E-2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-7.3083573822164203</v>
      </c>
      <c r="AF3">
        <v>-8.8787851589690092</v>
      </c>
      <c r="AH3" s="20">
        <f t="shared" si="2"/>
        <v>0.85061534825847995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-33.515140635876037</v>
      </c>
      <c r="AU3" s="20">
        <f t="shared" si="4"/>
        <v>0</v>
      </c>
      <c r="AV3" s="20">
        <f t="shared" si="5"/>
        <v>0</v>
      </c>
      <c r="AW3" s="20">
        <f t="shared" si="6"/>
        <v>0</v>
      </c>
      <c r="AX3" s="20">
        <f t="shared" si="7"/>
        <v>0</v>
      </c>
      <c r="AY3" s="20">
        <f t="shared" si="8"/>
        <v>0</v>
      </c>
      <c r="AZ3" s="20">
        <f t="shared" si="9"/>
        <v>0</v>
      </c>
      <c r="BA3" s="20">
        <f t="shared" si="10"/>
        <v>0</v>
      </c>
      <c r="BB3" s="20">
        <f t="shared" si="11"/>
        <v>0</v>
      </c>
      <c r="BC3" s="22">
        <f t="shared" si="12"/>
        <v>39263</v>
      </c>
      <c r="BD3" s="20">
        <f t="shared" si="13"/>
        <v>0</v>
      </c>
      <c r="BE3" s="20">
        <f t="shared" ref="BE3:BE34" si="14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 ht="15">
      <c r="A4" s="1">
        <v>39355</v>
      </c>
      <c r="B4">
        <v>0.54705815274583003</v>
      </c>
      <c r="C4">
        <v>2.8123435396025999E-2</v>
      </c>
      <c r="D4">
        <v>-0.36446567689876802</v>
      </c>
      <c r="E4">
        <v>2.5384112933070102</v>
      </c>
      <c r="F4">
        <v>-0.58576346396272805</v>
      </c>
      <c r="G4">
        <v>-4.7104490998294102</v>
      </c>
      <c r="H4">
        <v>6.8425824229268496E-3</v>
      </c>
      <c r="I4">
        <v>-0.102498972312005</v>
      </c>
      <c r="J4" s="16">
        <v>-9.7226422225481798E-5</v>
      </c>
      <c r="K4">
        <v>0.76040116495782595</v>
      </c>
      <c r="L4">
        <v>1.35622401132044</v>
      </c>
      <c r="M4">
        <v>0</v>
      </c>
      <c r="N4">
        <v>0</v>
      </c>
      <c r="O4">
        <v>-0.93968394803458899</v>
      </c>
      <c r="P4">
        <v>0</v>
      </c>
      <c r="Q4">
        <v>-1.3590541268859301E-2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-7.3186177742370804</v>
      </c>
      <c r="AF4">
        <v>-8.7981060628155792</v>
      </c>
      <c r="AH4" s="20">
        <f t="shared" si="2"/>
        <v>0.76040116495782595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-33.192424251262317</v>
      </c>
      <c r="AU4" s="20">
        <f t="shared" si="4"/>
        <v>0</v>
      </c>
      <c r="AV4" s="20">
        <f t="shared" si="5"/>
        <v>0</v>
      </c>
      <c r="AW4" s="20">
        <f t="shared" si="6"/>
        <v>0</v>
      </c>
      <c r="AX4" s="20">
        <f t="shared" si="7"/>
        <v>0</v>
      </c>
      <c r="AY4" s="20">
        <f t="shared" si="8"/>
        <v>0</v>
      </c>
      <c r="AZ4" s="20">
        <f t="shared" si="9"/>
        <v>0</v>
      </c>
      <c r="BA4" s="20">
        <f t="shared" si="10"/>
        <v>0</v>
      </c>
      <c r="BB4" s="20">
        <f t="shared" si="11"/>
        <v>0</v>
      </c>
      <c r="BC4" s="22">
        <f t="shared" si="12"/>
        <v>39355</v>
      </c>
      <c r="BD4" s="20">
        <f t="shared" si="13"/>
        <v>0</v>
      </c>
      <c r="BE4" s="20">
        <f t="shared" si="14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 ht="15">
      <c r="A5" s="1">
        <v>39447</v>
      </c>
      <c r="B5">
        <v>0.41308918189000399</v>
      </c>
      <c r="C5">
        <v>4.7267990931341999E-2</v>
      </c>
      <c r="D5">
        <v>-0.60637150829577502</v>
      </c>
      <c r="E5">
        <v>2.9326169916293199</v>
      </c>
      <c r="F5">
        <v>-0.58276726964066705</v>
      </c>
      <c r="G5">
        <v>-4.8678854952910804</v>
      </c>
      <c r="H5">
        <v>4.3125868427056199E-4</v>
      </c>
      <c r="I5">
        <v>-0.108103633287208</v>
      </c>
      <c r="J5">
        <v>-1.16082618993396E-4</v>
      </c>
      <c r="K5">
        <v>0.81504164697682602</v>
      </c>
      <c r="L5">
        <v>1.40639243770484</v>
      </c>
      <c r="M5">
        <v>0</v>
      </c>
      <c r="N5">
        <v>0</v>
      </c>
      <c r="O5">
        <v>-0.89426046884775501</v>
      </c>
      <c r="P5">
        <v>0</v>
      </c>
      <c r="Q5">
        <v>-2.84548271581418E-2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-7.3287314546527096</v>
      </c>
      <c r="AF5">
        <v>-8.8018512319756894</v>
      </c>
      <c r="AH5" s="20">
        <f t="shared" si="2"/>
        <v>0.81504164697682602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-33.207404927902758</v>
      </c>
      <c r="AU5" s="20">
        <f t="shared" si="4"/>
        <v>0</v>
      </c>
      <c r="AV5" s="20">
        <f t="shared" si="5"/>
        <v>0</v>
      </c>
      <c r="AW5" s="20">
        <f t="shared" si="6"/>
        <v>0</v>
      </c>
      <c r="AX5" s="20">
        <f t="shared" si="7"/>
        <v>0</v>
      </c>
      <c r="AY5" s="20">
        <f t="shared" si="8"/>
        <v>0</v>
      </c>
      <c r="AZ5" s="20">
        <f t="shared" si="9"/>
        <v>0</v>
      </c>
      <c r="BA5" s="20">
        <f t="shared" si="10"/>
        <v>0</v>
      </c>
      <c r="BB5" s="20">
        <f t="shared" si="11"/>
        <v>0</v>
      </c>
      <c r="BC5" s="22">
        <f t="shared" si="12"/>
        <v>39447</v>
      </c>
      <c r="BD5" s="20">
        <f t="shared" si="13"/>
        <v>0</v>
      </c>
      <c r="BE5" s="20">
        <f t="shared" si="14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 ht="15">
      <c r="A6" s="1">
        <v>39538</v>
      </c>
      <c r="B6">
        <v>0.38144958105590798</v>
      </c>
      <c r="C6">
        <v>4.0044206952987403E-2</v>
      </c>
      <c r="D6">
        <v>-0.76261567837564703</v>
      </c>
      <c r="E6">
        <v>2.9440803300818601</v>
      </c>
      <c r="F6">
        <v>-0.60451551947109206</v>
      </c>
      <c r="G6">
        <v>-4.9183401907361199</v>
      </c>
      <c r="H6">
        <v>-4.9381687317845103E-3</v>
      </c>
      <c r="I6">
        <v>-0.117844461394207</v>
      </c>
      <c r="J6">
        <v>3.0439982237599398E-3</v>
      </c>
      <c r="K6">
        <v>0.97095783622268494</v>
      </c>
      <c r="L6">
        <v>1.4088649527677599</v>
      </c>
      <c r="M6">
        <v>0</v>
      </c>
      <c r="N6">
        <v>0</v>
      </c>
      <c r="O6">
        <v>-0.71988047451739101</v>
      </c>
      <c r="P6">
        <v>0</v>
      </c>
      <c r="Q6">
        <v>1.3774858611254199E-2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-7.33869936819318</v>
      </c>
      <c r="AF6">
        <v>-8.7046180975031699</v>
      </c>
      <c r="AH6" s="20">
        <f t="shared" si="2"/>
        <v>0.97095783622268494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-32.81847239001268</v>
      </c>
      <c r="AU6" s="20">
        <f t="shared" si="4"/>
        <v>0</v>
      </c>
      <c r="AV6" s="20">
        <f t="shared" si="5"/>
        <v>0</v>
      </c>
      <c r="AW6" s="20">
        <f t="shared" si="6"/>
        <v>0</v>
      </c>
      <c r="AX6" s="20">
        <f t="shared" si="7"/>
        <v>0</v>
      </c>
      <c r="AY6" s="20">
        <f t="shared" si="8"/>
        <v>0</v>
      </c>
      <c r="AZ6" s="20">
        <f t="shared" si="9"/>
        <v>0</v>
      </c>
      <c r="BA6" s="20">
        <f t="shared" si="10"/>
        <v>0</v>
      </c>
      <c r="BB6" s="20">
        <f t="shared" si="11"/>
        <v>0</v>
      </c>
      <c r="BC6" s="22">
        <f t="shared" si="12"/>
        <v>39538</v>
      </c>
      <c r="BD6" s="20">
        <f t="shared" si="13"/>
        <v>0</v>
      </c>
      <c r="BE6" s="20">
        <f t="shared" si="14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 ht="15">
      <c r="A7" s="1">
        <v>39629</v>
      </c>
      <c r="B7">
        <v>0.27911993885713399</v>
      </c>
      <c r="C7">
        <v>5.5219855196980902E-2</v>
      </c>
      <c r="D7">
        <v>-0.87797517513617296</v>
      </c>
      <c r="E7">
        <v>2.9986394135411198</v>
      </c>
      <c r="F7">
        <v>-0.64437231679890405</v>
      </c>
      <c r="G7">
        <v>-5.0257811183881804</v>
      </c>
      <c r="H7">
        <v>-4.1234995910473101E-3</v>
      </c>
      <c r="I7">
        <v>-0.116778365236985</v>
      </c>
      <c r="J7">
        <v>4.4371178449113103E-4</v>
      </c>
      <c r="K7">
        <v>0.74062639353881199</v>
      </c>
      <c r="L7">
        <v>1.4092966679102601</v>
      </c>
      <c r="M7">
        <v>0</v>
      </c>
      <c r="N7">
        <v>0</v>
      </c>
      <c r="O7">
        <v>-0.68379726135929697</v>
      </c>
      <c r="P7">
        <v>0</v>
      </c>
      <c r="Q7">
        <v>8.7977681081661596E-2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-7.3485224752194798</v>
      </c>
      <c r="AF7">
        <v>-9.1300265498195703</v>
      </c>
      <c r="AH7" s="20">
        <f t="shared" si="2"/>
        <v>0.74062639353881199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-34.520106199278281</v>
      </c>
      <c r="AU7" s="20">
        <f t="shared" si="4"/>
        <v>0</v>
      </c>
      <c r="AV7" s="20">
        <f t="shared" si="5"/>
        <v>0</v>
      </c>
      <c r="AW7" s="20">
        <f t="shared" si="6"/>
        <v>0</v>
      </c>
      <c r="AX7" s="20">
        <f t="shared" si="7"/>
        <v>0</v>
      </c>
      <c r="AY7" s="20">
        <f t="shared" si="8"/>
        <v>0</v>
      </c>
      <c r="AZ7" s="20">
        <f t="shared" si="9"/>
        <v>0</v>
      </c>
      <c r="BA7" s="20">
        <f t="shared" si="10"/>
        <v>0</v>
      </c>
      <c r="BB7" s="20">
        <f t="shared" si="11"/>
        <v>0</v>
      </c>
      <c r="BC7" s="22">
        <f t="shared" si="12"/>
        <v>39629</v>
      </c>
      <c r="BD7" s="20">
        <f t="shared" si="13"/>
        <v>0</v>
      </c>
      <c r="BE7" s="20">
        <f t="shared" si="14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 ht="15">
      <c r="A8" s="1">
        <v>39721</v>
      </c>
      <c r="B8">
        <v>-2.7537172576166301E-2</v>
      </c>
      <c r="C8">
        <v>6.9966171283221301E-2</v>
      </c>
      <c r="D8">
        <v>-0.94524938831232497</v>
      </c>
      <c r="E8">
        <v>2.89376125198722</v>
      </c>
      <c r="F8">
        <v>-0.66448328807812596</v>
      </c>
      <c r="G8">
        <v>-5.0063443124804596</v>
      </c>
      <c r="H8">
        <v>-2.3667347414853501E-2</v>
      </c>
      <c r="I8">
        <v>-9.8479417583357598E-2</v>
      </c>
      <c r="J8">
        <v>4.58905350837882E-3</v>
      </c>
      <c r="K8">
        <v>0.44959469356324799</v>
      </c>
      <c r="L8">
        <v>1.3685363679063101</v>
      </c>
      <c r="M8">
        <v>0</v>
      </c>
      <c r="N8">
        <v>0</v>
      </c>
      <c r="O8">
        <v>-0.49492960622978799</v>
      </c>
      <c r="P8">
        <v>0</v>
      </c>
      <c r="Q8">
        <v>0.17729325685252101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-7.3582017505840502</v>
      </c>
      <c r="AF8">
        <v>-9.6551514881581895</v>
      </c>
      <c r="AH8" s="20">
        <f t="shared" si="2"/>
        <v>0.44959469356324799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-36.620605952632758</v>
      </c>
      <c r="AT8" s="20">
        <f t="shared" ref="AT8:AT39" si="15">AH8-$AH$8</f>
        <v>0</v>
      </c>
      <c r="AU8" s="20">
        <f t="shared" si="4"/>
        <v>0</v>
      </c>
      <c r="AV8" s="20">
        <f t="shared" si="5"/>
        <v>0</v>
      </c>
      <c r="AW8" s="20">
        <f t="shared" si="6"/>
        <v>0</v>
      </c>
      <c r="AX8" s="20">
        <f t="shared" si="7"/>
        <v>0</v>
      </c>
      <c r="AY8" s="20">
        <f t="shared" si="8"/>
        <v>0</v>
      </c>
      <c r="AZ8" s="20">
        <f t="shared" si="9"/>
        <v>0</v>
      </c>
      <c r="BA8" s="20">
        <f t="shared" si="10"/>
        <v>0</v>
      </c>
      <c r="BB8" s="20">
        <f t="shared" si="11"/>
        <v>0</v>
      </c>
      <c r="BC8" s="22">
        <f t="shared" si="12"/>
        <v>39721</v>
      </c>
      <c r="BD8" s="20">
        <f t="shared" si="13"/>
        <v>0</v>
      </c>
      <c r="BE8" s="20">
        <f t="shared" si="14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 ht="15">
      <c r="A9" s="1">
        <v>39813</v>
      </c>
      <c r="B9">
        <v>-9.9277021434355198E-2</v>
      </c>
      <c r="C9">
        <v>1.7249607023665701E-2</v>
      </c>
      <c r="D9">
        <v>-1.3049743247411001</v>
      </c>
      <c r="E9">
        <v>2.1501178372055301</v>
      </c>
      <c r="F9">
        <v>-0.84702014342167398</v>
      </c>
      <c r="G9">
        <v>-4.4528781218019304</v>
      </c>
      <c r="H9">
        <v>2.7128098580964301E-2</v>
      </c>
      <c r="I9">
        <v>-7.84882129600393E-2</v>
      </c>
      <c r="J9">
        <v>3.3151853833921102E-3</v>
      </c>
      <c r="K9">
        <v>0.32622877080913898</v>
      </c>
      <c r="L9">
        <v>1.2418160368055799</v>
      </c>
      <c r="M9">
        <v>0</v>
      </c>
      <c r="N9">
        <v>0</v>
      </c>
      <c r="O9">
        <v>-0.25079419828432298</v>
      </c>
      <c r="P9">
        <v>0</v>
      </c>
      <c r="Q9">
        <v>0.46263742864601898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9.6951586124230202E-2</v>
      </c>
      <c r="Z9">
        <v>-1.4225866123900701E-2</v>
      </c>
      <c r="AA9">
        <v>-2.66285827687682E-2</v>
      </c>
      <c r="AB9">
        <v>-6.0620761746919697E-3</v>
      </c>
      <c r="AC9">
        <v>-3.7695085329858598E-3</v>
      </c>
      <c r="AD9">
        <v>-3.2380133473209798E-3</v>
      </c>
      <c r="AE9">
        <v>-7.3677381825396902</v>
      </c>
      <c r="AF9">
        <v>-10.1296497015522</v>
      </c>
      <c r="AH9" s="20">
        <f t="shared" si="2"/>
        <v>0.42221084107212692</v>
      </c>
      <c r="AI9" s="20">
        <f t="shared" ref="AI9:AI72" si="16">Y9/1010</f>
        <v>9.5991669429930891E-5</v>
      </c>
      <c r="AJ9" s="20">
        <f t="shared" si="0"/>
        <v>-1.4225866123900701E-2</v>
      </c>
      <c r="AK9" s="20">
        <f t="shared" si="0"/>
        <v>-2.66285827687682E-2</v>
      </c>
      <c r="AL9" s="20">
        <f t="shared" si="0"/>
        <v>-6.0620761746919697E-3</v>
      </c>
      <c r="AM9" s="20">
        <f t="shared" si="0"/>
        <v>-3.7695085329858598E-3</v>
      </c>
      <c r="AN9" s="20">
        <f t="shared" si="0"/>
        <v>-3.2380133473209798E-3</v>
      </c>
      <c r="AR9" s="22">
        <f t="shared" si="1"/>
        <v>39813</v>
      </c>
      <c r="AS9" s="20">
        <f t="shared" si="3"/>
        <v>-38.5185988062088</v>
      </c>
      <c r="AT9" s="20">
        <f t="shared" si="15"/>
        <v>-2.7383852491121075E-2</v>
      </c>
      <c r="AU9" s="20">
        <f t="shared" si="4"/>
        <v>-5.382805527823778E-2</v>
      </c>
      <c r="AV9" s="20">
        <f t="shared" si="5"/>
        <v>9.5991669429930891E-5</v>
      </c>
      <c r="AW9" s="20">
        <f t="shared" si="6"/>
        <v>-1.4225866123900701E-2</v>
      </c>
      <c r="AX9" s="20">
        <f t="shared" si="7"/>
        <v>-2.66285827687682E-2</v>
      </c>
      <c r="AY9" s="20">
        <f t="shared" si="8"/>
        <v>-6.0620761746919697E-3</v>
      </c>
      <c r="AZ9" s="20">
        <f t="shared" si="9"/>
        <v>-3.7695085329858598E-3</v>
      </c>
      <c r="BA9" s="20">
        <f t="shared" si="10"/>
        <v>-3.2380133473209798E-3</v>
      </c>
      <c r="BB9" s="20">
        <f t="shared" ref="BB9:BB40" si="17">SUM(AT9:AU9)</f>
        <v>-8.1211907769358854E-2</v>
      </c>
      <c r="BC9" s="22">
        <f t="shared" si="12"/>
        <v>39813</v>
      </c>
      <c r="BD9" s="20">
        <f t="shared" si="13"/>
        <v>-2.7383852491121075E-2</v>
      </c>
      <c r="BE9" s="20">
        <f t="shared" si="14"/>
        <v>-5.382805527823778E-2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 ht="15">
      <c r="A10" s="1">
        <v>39903</v>
      </c>
      <c r="B10">
        <v>-0.67955928161915902</v>
      </c>
      <c r="C10">
        <v>-4.4113209644665898E-2</v>
      </c>
      <c r="D10">
        <v>-1.4120101618179901</v>
      </c>
      <c r="E10">
        <v>1.1343119149573799</v>
      </c>
      <c r="F10">
        <v>-1.0676785667158399</v>
      </c>
      <c r="G10">
        <v>-4.0521953659213104</v>
      </c>
      <c r="H10">
        <v>6.8855710983241503E-2</v>
      </c>
      <c r="I10">
        <v>-4.8194982284021699E-2</v>
      </c>
      <c r="J10">
        <v>-2.7616026157427898E-3</v>
      </c>
      <c r="K10">
        <v>0.52735071240017395</v>
      </c>
      <c r="L10">
        <v>1.06592965032355</v>
      </c>
      <c r="M10">
        <v>0</v>
      </c>
      <c r="N10">
        <v>0</v>
      </c>
      <c r="O10">
        <v>-0.184023235626843</v>
      </c>
      <c r="P10">
        <v>0</v>
      </c>
      <c r="Q10">
        <v>0.60718336513072901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8.5468601497415003E-2</v>
      </c>
      <c r="Z10">
        <v>-7.8568102008717694E-2</v>
      </c>
      <c r="AA10">
        <v>-6.6043133027670106E-2</v>
      </c>
      <c r="AB10">
        <v>-2.5775415809984499E-2</v>
      </c>
      <c r="AC10">
        <v>-1.8493376807997002E-2</v>
      </c>
      <c r="AD10">
        <v>-2.0410624875672499E-2</v>
      </c>
      <c r="AE10">
        <v>-7.3771327716949102</v>
      </c>
      <c r="AF10">
        <v>-11.5878598751779</v>
      </c>
      <c r="AH10" s="20">
        <f t="shared" si="2"/>
        <v>0.61196462788261474</v>
      </c>
      <c r="AI10" s="20">
        <f t="shared" si="16"/>
        <v>8.4622377720212872E-5</v>
      </c>
      <c r="AJ10" s="20">
        <f t="shared" si="0"/>
        <v>-7.8568102008717694E-2</v>
      </c>
      <c r="AK10" s="20">
        <f t="shared" si="0"/>
        <v>-6.6043133027670106E-2</v>
      </c>
      <c r="AL10" s="20">
        <f t="shared" si="0"/>
        <v>-2.5775415809984499E-2</v>
      </c>
      <c r="AM10" s="20">
        <f t="shared" si="0"/>
        <v>-1.8493376807997002E-2</v>
      </c>
      <c r="AN10" s="20">
        <f t="shared" si="0"/>
        <v>-2.0410624875672499E-2</v>
      </c>
      <c r="AR10" s="22">
        <f t="shared" si="1"/>
        <v>39903</v>
      </c>
      <c r="AS10" s="20">
        <f t="shared" si="3"/>
        <v>-44.351439500711599</v>
      </c>
      <c r="AT10" s="20">
        <f t="shared" si="15"/>
        <v>0.16236993431936675</v>
      </c>
      <c r="AU10" s="20">
        <f t="shared" si="4"/>
        <v>-0.20920603015232159</v>
      </c>
      <c r="AV10" s="20">
        <f t="shared" si="5"/>
        <v>8.4622377720212872E-5</v>
      </c>
      <c r="AW10" s="20">
        <f t="shared" si="6"/>
        <v>-7.8568102008717694E-2</v>
      </c>
      <c r="AX10" s="20">
        <f t="shared" si="7"/>
        <v>-6.6043133027670106E-2</v>
      </c>
      <c r="AY10" s="20">
        <f t="shared" si="8"/>
        <v>-2.5775415809984499E-2</v>
      </c>
      <c r="AZ10" s="20">
        <f t="shared" si="9"/>
        <v>-1.8493376807997002E-2</v>
      </c>
      <c r="BA10" s="20">
        <f t="shared" si="10"/>
        <v>-2.0410624875672499E-2</v>
      </c>
      <c r="BB10" s="20">
        <f t="shared" si="17"/>
        <v>-4.6836095832954838E-2</v>
      </c>
      <c r="BC10" s="22">
        <f t="shared" si="12"/>
        <v>39903</v>
      </c>
      <c r="BD10" s="20">
        <f t="shared" si="13"/>
        <v>0.16236993431936675</v>
      </c>
      <c r="BE10" s="20">
        <f t="shared" si="14"/>
        <v>-0.20920603015232159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 ht="15">
      <c r="A11" s="1">
        <v>39994</v>
      </c>
      <c r="B11">
        <v>-0.62404782839083395</v>
      </c>
      <c r="C11">
        <v>-3.63179936985807E-2</v>
      </c>
      <c r="D11">
        <v>-1.20412557119623</v>
      </c>
      <c r="E11">
        <v>0.54841505358432496</v>
      </c>
      <c r="F11">
        <v>-1.2345088093776899</v>
      </c>
      <c r="G11">
        <v>-3.8194300256606399</v>
      </c>
      <c r="H11">
        <v>9.9364831526054694E-3</v>
      </c>
      <c r="I11">
        <v>-2.01046018317529E-3</v>
      </c>
      <c r="J11">
        <v>-4.4683656384173799E-3</v>
      </c>
      <c r="K11">
        <v>0.56962848368502506</v>
      </c>
      <c r="L11">
        <v>0.92830503319135804</v>
      </c>
      <c r="M11">
        <v>0</v>
      </c>
      <c r="N11">
        <v>0</v>
      </c>
      <c r="O11">
        <v>-0.16251691979777999</v>
      </c>
      <c r="P11">
        <v>0</v>
      </c>
      <c r="Q11">
        <v>0.34641923443809303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0.108934699394654</v>
      </c>
      <c r="Z11">
        <v>-0.11513067992371701</v>
      </c>
      <c r="AA11">
        <v>-8.4555691707852404E-2</v>
      </c>
      <c r="AB11">
        <v>-3.5476588956581401E-2</v>
      </c>
      <c r="AC11">
        <v>-2.1715243164640401E-2</v>
      </c>
      <c r="AD11">
        <v>-4.3017455441699097E-2</v>
      </c>
      <c r="AE11">
        <v>-7.3863865300139997</v>
      </c>
      <c r="AF11">
        <v>-12.262069175705699</v>
      </c>
      <c r="AH11" s="20">
        <f t="shared" si="2"/>
        <v>0.67747383608573242</v>
      </c>
      <c r="AI11" s="20">
        <f t="shared" si="16"/>
        <v>1.0785613801450891E-4</v>
      </c>
      <c r="AJ11" s="20">
        <f t="shared" si="0"/>
        <v>-0.11513067992371701</v>
      </c>
      <c r="AK11" s="20">
        <f t="shared" si="0"/>
        <v>-8.4555691707852404E-2</v>
      </c>
      <c r="AL11" s="20">
        <f t="shared" si="0"/>
        <v>-3.5476588956581401E-2</v>
      </c>
      <c r="AM11" s="20">
        <f t="shared" si="0"/>
        <v>-2.1715243164640401E-2</v>
      </c>
      <c r="AN11" s="20">
        <f t="shared" si="0"/>
        <v>-4.3017455441699097E-2</v>
      </c>
      <c r="AR11" s="22">
        <f t="shared" si="1"/>
        <v>39994</v>
      </c>
      <c r="AS11" s="20">
        <f t="shared" si="3"/>
        <v>-47.048276702822797</v>
      </c>
      <c r="AT11" s="20">
        <f t="shared" si="15"/>
        <v>0.22787914252248442</v>
      </c>
      <c r="AU11" s="20">
        <f t="shared" si="4"/>
        <v>-0.29978780305647579</v>
      </c>
      <c r="AV11" s="20">
        <f t="shared" si="5"/>
        <v>1.0785613801450891E-4</v>
      </c>
      <c r="AW11" s="20">
        <f t="shared" si="6"/>
        <v>-0.11513067992371701</v>
      </c>
      <c r="AX11" s="20">
        <f t="shared" si="7"/>
        <v>-8.4555691707852404E-2</v>
      </c>
      <c r="AY11" s="20">
        <f t="shared" si="8"/>
        <v>-3.5476588956581401E-2</v>
      </c>
      <c r="AZ11" s="20">
        <f t="shared" si="9"/>
        <v>-2.1715243164640401E-2</v>
      </c>
      <c r="BA11" s="20">
        <f t="shared" si="10"/>
        <v>-4.3017455441699097E-2</v>
      </c>
      <c r="BB11" s="20">
        <f t="shared" si="17"/>
        <v>-7.1908660533991364E-2</v>
      </c>
      <c r="BC11" s="22">
        <f t="shared" si="12"/>
        <v>39994</v>
      </c>
      <c r="BD11" s="20">
        <f t="shared" si="13"/>
        <v>0.22787914252248442</v>
      </c>
      <c r="BE11" s="20">
        <f t="shared" si="14"/>
        <v>-0.29978780305647579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 ht="15">
      <c r="A12" s="1">
        <v>40086</v>
      </c>
      <c r="B12">
        <v>-0.404231193504553</v>
      </c>
      <c r="C12">
        <v>-2.9048408730193299E-2</v>
      </c>
      <c r="D12">
        <v>-0.74062671437735805</v>
      </c>
      <c r="E12">
        <v>4.78397668051838E-3</v>
      </c>
      <c r="F12">
        <v>-1.3873766843676401</v>
      </c>
      <c r="G12">
        <v>-3.8241106712089499</v>
      </c>
      <c r="H12">
        <v>-6.8837806836593504E-3</v>
      </c>
      <c r="I12">
        <v>5.3772873517479503E-2</v>
      </c>
      <c r="J12">
        <v>-3.2065645079234501E-3</v>
      </c>
      <c r="K12">
        <v>0.54255723630770702</v>
      </c>
      <c r="L12">
        <v>0.86612762942058297</v>
      </c>
      <c r="M12">
        <v>0</v>
      </c>
      <c r="N12">
        <v>0</v>
      </c>
      <c r="O12">
        <v>-0.110280821505727</v>
      </c>
      <c r="P12">
        <v>0</v>
      </c>
      <c r="Q12">
        <v>0.16697300714423799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0.15049232596691101</v>
      </c>
      <c r="Z12">
        <v>-0.13620157840677299</v>
      </c>
      <c r="AA12">
        <v>-9.0292884472130394E-2</v>
      </c>
      <c r="AB12">
        <v>-3.9718512859502501E-2</v>
      </c>
      <c r="AC12">
        <v>-2.09717596243734E-2</v>
      </c>
      <c r="AD12">
        <v>-6.9045326417658995E-2</v>
      </c>
      <c r="AE12">
        <v>-7.3955004798600097</v>
      </c>
      <c r="AF12">
        <v>-12.4727883314889</v>
      </c>
      <c r="AH12" s="20">
        <f t="shared" si="2"/>
        <v>0.69154463901494889</v>
      </c>
      <c r="AI12" s="20">
        <f t="shared" si="16"/>
        <v>1.4900230293753565E-4</v>
      </c>
      <c r="AJ12" s="20">
        <f t="shared" si="0"/>
        <v>-0.13620157840677299</v>
      </c>
      <c r="AK12" s="20">
        <f t="shared" si="0"/>
        <v>-9.0292884472130394E-2</v>
      </c>
      <c r="AL12" s="20">
        <f t="shared" si="0"/>
        <v>-3.9718512859502501E-2</v>
      </c>
      <c r="AM12" s="20">
        <f t="shared" si="0"/>
        <v>-2.09717596243734E-2</v>
      </c>
      <c r="AN12" s="20">
        <f t="shared" si="0"/>
        <v>-6.9045326417658995E-2</v>
      </c>
      <c r="AR12" s="22">
        <f t="shared" si="1"/>
        <v>40086</v>
      </c>
      <c r="AS12" s="20">
        <f t="shared" si="3"/>
        <v>-47.891153325955599</v>
      </c>
      <c r="AT12" s="20">
        <f t="shared" si="15"/>
        <v>0.2419499454517009</v>
      </c>
      <c r="AU12" s="20">
        <f t="shared" si="4"/>
        <v>-0.35608105947750074</v>
      </c>
      <c r="AV12" s="20">
        <f t="shared" si="5"/>
        <v>1.4900230293753565E-4</v>
      </c>
      <c r="AW12" s="20">
        <f t="shared" si="6"/>
        <v>-0.13620157840677299</v>
      </c>
      <c r="AX12" s="20">
        <f t="shared" si="7"/>
        <v>-9.0292884472130394E-2</v>
      </c>
      <c r="AY12" s="20">
        <f t="shared" si="8"/>
        <v>-3.9718512859502501E-2</v>
      </c>
      <c r="AZ12" s="20">
        <f t="shared" si="9"/>
        <v>-2.09717596243734E-2</v>
      </c>
      <c r="BA12" s="20">
        <f t="shared" si="10"/>
        <v>-6.9045326417658995E-2</v>
      </c>
      <c r="BB12" s="20">
        <f t="shared" si="17"/>
        <v>-0.11413111402579984</v>
      </c>
      <c r="BC12" s="22">
        <f t="shared" si="12"/>
        <v>40086</v>
      </c>
      <c r="BD12" s="20">
        <f t="shared" si="13"/>
        <v>0.2419499454517009</v>
      </c>
      <c r="BE12" s="20">
        <f t="shared" si="14"/>
        <v>-0.35608105947750074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 ht="15">
      <c r="A13" s="1">
        <v>40178</v>
      </c>
      <c r="B13">
        <v>-0.37614461428128299</v>
      </c>
      <c r="C13">
        <v>-6.86444890129774E-3</v>
      </c>
      <c r="D13">
        <v>-0.37886897232637101</v>
      </c>
      <c r="E13">
        <v>-6.0594232587475802E-2</v>
      </c>
      <c r="F13">
        <v>-1.5276178379789001</v>
      </c>
      <c r="G13">
        <v>-3.92057312448246</v>
      </c>
      <c r="H13">
        <v>-7.4823561364632902E-3</v>
      </c>
      <c r="I13">
        <v>0.111585616798434</v>
      </c>
      <c r="J13">
        <v>-1.42230439103247E-3</v>
      </c>
      <c r="K13">
        <v>0.40289107411091601</v>
      </c>
      <c r="L13">
        <v>0.82621700736987902</v>
      </c>
      <c r="M13">
        <v>0</v>
      </c>
      <c r="N13">
        <v>0</v>
      </c>
      <c r="O13">
        <v>-0.213036549430141</v>
      </c>
      <c r="P13">
        <v>0</v>
      </c>
      <c r="Q13">
        <v>4.3308905878508601E-2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0.18127183754304399</v>
      </c>
      <c r="Z13">
        <v>-0.14969153057623399</v>
      </c>
      <c r="AA13">
        <v>-0.103095566201779</v>
      </c>
      <c r="AB13">
        <v>-5.4744619348424201E-2</v>
      </c>
      <c r="AC13">
        <v>-2.4861410778059201E-2</v>
      </c>
      <c r="AD13">
        <v>-0.10207291027359</v>
      </c>
      <c r="AE13">
        <v>-7.4044756530790297</v>
      </c>
      <c r="AF13">
        <v>-12.766271689071701</v>
      </c>
      <c r="AH13" s="20">
        <f t="shared" si="2"/>
        <v>0.58235019327852955</v>
      </c>
      <c r="AI13" s="20">
        <f t="shared" si="16"/>
        <v>1.7947706687430098E-4</v>
      </c>
      <c r="AJ13" s="20">
        <f t="shared" si="0"/>
        <v>-0.14969153057623399</v>
      </c>
      <c r="AK13" s="20">
        <f t="shared" si="0"/>
        <v>-0.103095566201779</v>
      </c>
      <c r="AL13" s="20">
        <f t="shared" si="0"/>
        <v>-5.4744619348424201E-2</v>
      </c>
      <c r="AM13" s="20">
        <f t="shared" si="0"/>
        <v>-2.4861410778059201E-2</v>
      </c>
      <c r="AN13" s="20">
        <f t="shared" si="0"/>
        <v>-0.10207291027359</v>
      </c>
      <c r="AR13" s="22">
        <f t="shared" si="1"/>
        <v>40178</v>
      </c>
      <c r="AS13" s="20">
        <f t="shared" si="3"/>
        <v>-49.065086756286803</v>
      </c>
      <c r="AT13" s="20">
        <f t="shared" si="15"/>
        <v>0.13275549971528156</v>
      </c>
      <c r="AU13" s="20">
        <f t="shared" si="4"/>
        <v>-0.43428656011121208</v>
      </c>
      <c r="AV13" s="20">
        <f t="shared" si="5"/>
        <v>1.7947706687430098E-4</v>
      </c>
      <c r="AW13" s="20">
        <f t="shared" si="6"/>
        <v>-0.14969153057623399</v>
      </c>
      <c r="AX13" s="20">
        <f t="shared" si="7"/>
        <v>-0.103095566201779</v>
      </c>
      <c r="AY13" s="20">
        <f t="shared" si="8"/>
        <v>-5.4744619348424201E-2</v>
      </c>
      <c r="AZ13" s="20">
        <f t="shared" si="9"/>
        <v>-2.4861410778059201E-2</v>
      </c>
      <c r="BA13" s="20">
        <f t="shared" si="10"/>
        <v>-0.10207291027359</v>
      </c>
      <c r="BB13" s="20">
        <f t="shared" si="17"/>
        <v>-0.30153106039593053</v>
      </c>
      <c r="BC13" s="22">
        <f t="shared" si="12"/>
        <v>40178</v>
      </c>
      <c r="BD13" s="20">
        <f t="shared" si="13"/>
        <v>0.13275549971528156</v>
      </c>
      <c r="BE13" s="20">
        <f t="shared" si="14"/>
        <v>-0.43428656011121208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 ht="15">
      <c r="A14" s="1">
        <v>40268</v>
      </c>
      <c r="B14">
        <v>-0.31119265306851401</v>
      </c>
      <c r="C14">
        <v>3.6297767120185197E-2</v>
      </c>
      <c r="D14">
        <v>-6.2877435772781404E-2</v>
      </c>
      <c r="E14">
        <v>-1.5785846871978999E-2</v>
      </c>
      <c r="F14">
        <v>-1.6574652916577499</v>
      </c>
      <c r="G14">
        <v>-4.0241992351798697</v>
      </c>
      <c r="H14">
        <v>9.2446644349985906E-3</v>
      </c>
      <c r="I14">
        <v>0.16795652491708599</v>
      </c>
      <c r="J14">
        <v>-9.8834581119300801E-4</v>
      </c>
      <c r="K14">
        <v>0.43460996964738802</v>
      </c>
      <c r="L14">
        <v>0.789500156249762</v>
      </c>
      <c r="M14">
        <v>0</v>
      </c>
      <c r="N14">
        <v>0</v>
      </c>
      <c r="O14">
        <v>-0.28865249596071302</v>
      </c>
      <c r="P14">
        <v>0</v>
      </c>
      <c r="Q14">
        <v>-2.85684357171192E-2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0.25787194666857799</v>
      </c>
      <c r="Z14">
        <v>-0.13637123266249301</v>
      </c>
      <c r="AA14">
        <v>-8.3466983423686802E-2</v>
      </c>
      <c r="AB14">
        <v>-5.5640567841411498E-2</v>
      </c>
      <c r="AC14">
        <v>-1.8913074594913499E-2</v>
      </c>
      <c r="AD14">
        <v>-0.13434148112467001</v>
      </c>
      <c r="AE14">
        <v>-7.4133130901239701</v>
      </c>
      <c r="AF14">
        <v>-12.536295140772999</v>
      </c>
      <c r="AH14" s="20">
        <f t="shared" si="2"/>
        <v>0.68990319684928025</v>
      </c>
      <c r="AI14" s="20">
        <f t="shared" si="16"/>
        <v>2.553187590778E-4</v>
      </c>
      <c r="AJ14" s="20">
        <f t="shared" si="0"/>
        <v>-0.13637123266249301</v>
      </c>
      <c r="AK14" s="20">
        <f t="shared" si="0"/>
        <v>-8.3466983423686802E-2</v>
      </c>
      <c r="AL14" s="20">
        <f t="shared" si="0"/>
        <v>-5.5640567841411498E-2</v>
      </c>
      <c r="AM14" s="20">
        <f t="shared" si="0"/>
        <v>-1.8913074594913499E-2</v>
      </c>
      <c r="AN14" s="20">
        <f t="shared" si="0"/>
        <v>-0.13434148112467001</v>
      </c>
      <c r="AR14" s="22">
        <f t="shared" si="1"/>
        <v>40268</v>
      </c>
      <c r="AS14" s="20">
        <f t="shared" si="3"/>
        <v>-48.145180563091998</v>
      </c>
      <c r="AT14" s="20">
        <f t="shared" si="15"/>
        <v>0.24030850328603226</v>
      </c>
      <c r="AU14" s="20">
        <f t="shared" si="4"/>
        <v>-0.42847802088809694</v>
      </c>
      <c r="AV14" s="20">
        <f t="shared" si="5"/>
        <v>2.553187590778E-4</v>
      </c>
      <c r="AW14" s="20">
        <f t="shared" si="6"/>
        <v>-0.13637123266249301</v>
      </c>
      <c r="AX14" s="20">
        <f t="shared" si="7"/>
        <v>-8.3466983423686802E-2</v>
      </c>
      <c r="AY14" s="20">
        <f t="shared" si="8"/>
        <v>-5.5640567841411498E-2</v>
      </c>
      <c r="AZ14" s="20">
        <f t="shared" si="9"/>
        <v>-1.8913074594913499E-2</v>
      </c>
      <c r="BA14" s="20">
        <f t="shared" si="10"/>
        <v>-0.13434148112467001</v>
      </c>
      <c r="BB14" s="20">
        <f t="shared" si="17"/>
        <v>-0.18816951760206468</v>
      </c>
      <c r="BC14" s="22">
        <f t="shared" si="12"/>
        <v>40268</v>
      </c>
      <c r="BD14" s="20">
        <f t="shared" si="13"/>
        <v>0.24030850328603226</v>
      </c>
      <c r="BE14" s="20">
        <f t="shared" si="14"/>
        <v>-0.42847802088809694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 ht="15">
      <c r="A15" s="1">
        <v>40359</v>
      </c>
      <c r="B15">
        <v>-0.25841717178700202</v>
      </c>
      <c r="C15">
        <v>4.0478337114034597E-2</v>
      </c>
      <c r="D15">
        <v>8.4694475471384506E-2</v>
      </c>
      <c r="E15">
        <v>-5.9974842952351302E-2</v>
      </c>
      <c r="F15">
        <v>-1.8125499962279501</v>
      </c>
      <c r="G15">
        <v>-4.0652930630057798</v>
      </c>
      <c r="H15">
        <v>-6.8168954231645797E-3</v>
      </c>
      <c r="I15">
        <v>0.213509183988567</v>
      </c>
      <c r="J15">
        <v>1.8549857963866801E-3</v>
      </c>
      <c r="K15">
        <v>0.32946088536718199</v>
      </c>
      <c r="L15">
        <v>0.82323492798902098</v>
      </c>
      <c r="M15">
        <v>0</v>
      </c>
      <c r="N15">
        <v>0</v>
      </c>
      <c r="O15">
        <v>-0.31149803058307302</v>
      </c>
      <c r="P15">
        <v>0</v>
      </c>
      <c r="Q15">
        <v>-8.6432921572710902E-2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0.34787301675639598</v>
      </c>
      <c r="Z15">
        <v>-0.110966930559875</v>
      </c>
      <c r="AA15">
        <v>-3.9260613349576298E-2</v>
      </c>
      <c r="AB15">
        <v>-3.5196864019993099E-2</v>
      </c>
      <c r="AC15">
        <v>-2.6064321070138601E-3</v>
      </c>
      <c r="AD15">
        <v>-0.159349352482687</v>
      </c>
      <c r="AE15">
        <v>-7.4220138392165502</v>
      </c>
      <c r="AF15">
        <v>-12.529271140804701</v>
      </c>
      <c r="AH15" s="20">
        <f t="shared" si="2"/>
        <v>0.67385517195601408</v>
      </c>
      <c r="AI15" s="20">
        <f t="shared" si="16"/>
        <v>3.4442872946177818E-4</v>
      </c>
      <c r="AJ15" s="20">
        <f t="shared" si="0"/>
        <v>-0.110966930559875</v>
      </c>
      <c r="AK15" s="20">
        <f t="shared" si="0"/>
        <v>-3.9260613349576298E-2</v>
      </c>
      <c r="AL15" s="20">
        <f t="shared" si="0"/>
        <v>-3.5196864019993099E-2</v>
      </c>
      <c r="AM15" s="20">
        <f t="shared" si="0"/>
        <v>-2.6064321070138601E-3</v>
      </c>
      <c r="AN15" s="20">
        <f t="shared" si="0"/>
        <v>-0.159349352482687</v>
      </c>
      <c r="AR15" s="22">
        <f t="shared" si="1"/>
        <v>40359</v>
      </c>
      <c r="AS15" s="20">
        <f t="shared" si="3"/>
        <v>-48.117084563218803</v>
      </c>
      <c r="AT15" s="20">
        <f t="shared" si="15"/>
        <v>0.22426047839276608</v>
      </c>
      <c r="AU15" s="20">
        <f t="shared" si="4"/>
        <v>-0.34703576378968348</v>
      </c>
      <c r="AV15" s="20">
        <f t="shared" si="5"/>
        <v>3.4442872946177818E-4</v>
      </c>
      <c r="AW15" s="20">
        <f t="shared" si="6"/>
        <v>-0.110966930559875</v>
      </c>
      <c r="AX15" s="20">
        <f t="shared" si="7"/>
        <v>-3.9260613349576298E-2</v>
      </c>
      <c r="AY15" s="20">
        <f t="shared" si="8"/>
        <v>-3.5196864019993099E-2</v>
      </c>
      <c r="AZ15" s="20">
        <f t="shared" si="9"/>
        <v>-2.6064321070138601E-3</v>
      </c>
      <c r="BA15" s="20">
        <f t="shared" si="10"/>
        <v>-0.159349352482687</v>
      </c>
      <c r="BB15" s="20">
        <f t="shared" si="17"/>
        <v>-0.1227752853969174</v>
      </c>
      <c r="BC15" s="22">
        <f t="shared" si="12"/>
        <v>40359</v>
      </c>
      <c r="BD15" s="20">
        <f t="shared" si="13"/>
        <v>0.22426047839276608</v>
      </c>
      <c r="BE15" s="20">
        <f t="shared" si="14"/>
        <v>-0.34703576378968348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 ht="15">
      <c r="A16" s="1">
        <v>40451</v>
      </c>
      <c r="B16">
        <v>-0.23169857901990201</v>
      </c>
      <c r="C16">
        <v>2.9387499292811599E-2</v>
      </c>
      <c r="D16">
        <v>0.172500250429202</v>
      </c>
      <c r="E16">
        <v>-9.6591527030550794E-2</v>
      </c>
      <c r="F16">
        <v>-1.90680419807993</v>
      </c>
      <c r="G16">
        <v>-4.1622252140639899</v>
      </c>
      <c r="H16">
        <v>3.8856092957743802E-3</v>
      </c>
      <c r="I16">
        <v>0.23426002227023601</v>
      </c>
      <c r="J16">
        <v>1.6516180003539401E-3</v>
      </c>
      <c r="K16">
        <v>0.102249624612459</v>
      </c>
      <c r="L16">
        <v>0.81099059415330199</v>
      </c>
      <c r="M16">
        <v>0</v>
      </c>
      <c r="N16">
        <v>0</v>
      </c>
      <c r="O16">
        <v>-0.243776912530035</v>
      </c>
      <c r="P16">
        <v>0</v>
      </c>
      <c r="Q16">
        <v>-8.8917266932343697E-2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0.43361075356949602</v>
      </c>
      <c r="Z16">
        <v>-0.119860789403697</v>
      </c>
      <c r="AA16">
        <v>-1.9025205949452E-2</v>
      </c>
      <c r="AB16">
        <v>-2.4389865641641001E-2</v>
      </c>
      <c r="AC16">
        <v>1.00782675545769E-2</v>
      </c>
      <c r="AD16">
        <v>-0.18392932207434701</v>
      </c>
      <c r="AE16">
        <v>-7.43057895554578</v>
      </c>
      <c r="AF16">
        <v>-12.7091835970934</v>
      </c>
      <c r="AH16" s="20">
        <f t="shared" si="2"/>
        <v>0.53152427064626007</v>
      </c>
      <c r="AI16" s="20">
        <f t="shared" si="16"/>
        <v>4.2931757779158023E-4</v>
      </c>
      <c r="AJ16" s="20">
        <f t="shared" si="0"/>
        <v>-0.119860789403697</v>
      </c>
      <c r="AK16" s="20">
        <f t="shared" si="0"/>
        <v>-1.9025205949452E-2</v>
      </c>
      <c r="AL16" s="20">
        <f t="shared" si="0"/>
        <v>-2.4389865641641001E-2</v>
      </c>
      <c r="AM16" s="20">
        <f t="shared" si="0"/>
        <v>1.00782675545769E-2</v>
      </c>
      <c r="AN16" s="20">
        <f t="shared" si="0"/>
        <v>-0.18392932207434701</v>
      </c>
      <c r="AR16" s="22">
        <f t="shared" si="1"/>
        <v>40451</v>
      </c>
      <c r="AS16" s="20">
        <f t="shared" si="3"/>
        <v>-48.8367343883736</v>
      </c>
      <c r="AT16" s="20">
        <f t="shared" si="15"/>
        <v>8.1929577083012073E-2</v>
      </c>
      <c r="AU16" s="20">
        <f t="shared" si="4"/>
        <v>-0.33669759793676857</v>
      </c>
      <c r="AV16" s="20">
        <f t="shared" si="5"/>
        <v>4.2931757779158023E-4</v>
      </c>
      <c r="AW16" s="20">
        <f t="shared" si="6"/>
        <v>-0.119860789403697</v>
      </c>
      <c r="AX16" s="20">
        <f t="shared" si="7"/>
        <v>-1.9025205949452E-2</v>
      </c>
      <c r="AY16" s="20">
        <f t="shared" si="8"/>
        <v>-2.4389865641641001E-2</v>
      </c>
      <c r="AZ16" s="20">
        <f t="shared" si="9"/>
        <v>1.00782675545769E-2</v>
      </c>
      <c r="BA16" s="20">
        <f t="shared" si="10"/>
        <v>-0.18392932207434701</v>
      </c>
      <c r="BB16" s="20">
        <f t="shared" si="17"/>
        <v>-0.25476802085375649</v>
      </c>
      <c r="BC16" s="22">
        <f t="shared" si="12"/>
        <v>40451</v>
      </c>
      <c r="BD16" s="20">
        <f t="shared" si="13"/>
        <v>8.1929577083012073E-2</v>
      </c>
      <c r="BE16" s="20">
        <f t="shared" si="14"/>
        <v>-0.33669759793676857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 ht="15">
      <c r="A17" s="1">
        <v>40543</v>
      </c>
      <c r="B17">
        <v>-0.32301048440858099</v>
      </c>
      <c r="C17">
        <v>4.17956176981545E-2</v>
      </c>
      <c r="D17">
        <v>0.20308202870536701</v>
      </c>
      <c r="E17">
        <v>0.22975325404441699</v>
      </c>
      <c r="F17">
        <v>-1.9488754056730699</v>
      </c>
      <c r="G17">
        <v>-4.2894388192124202</v>
      </c>
      <c r="H17">
        <v>-6.8388177340167203E-3</v>
      </c>
      <c r="I17">
        <v>0.25247478471372398</v>
      </c>
      <c r="J17">
        <v>2.0089001402579798E-3</v>
      </c>
      <c r="K17">
        <v>-0.10717795344339801</v>
      </c>
      <c r="L17">
        <v>0.81576081326527705</v>
      </c>
      <c r="M17">
        <v>0</v>
      </c>
      <c r="N17">
        <v>0</v>
      </c>
      <c r="O17">
        <v>-0.28833756341768302</v>
      </c>
      <c r="P17">
        <v>0</v>
      </c>
      <c r="Q17">
        <v>-0.13964190491925799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0.52952553081869103</v>
      </c>
      <c r="Z17">
        <v>-0.15312226153489</v>
      </c>
      <c r="AA17">
        <v>-9.0265200643316092E-3</v>
      </c>
      <c r="AB17">
        <v>-2.3526576664523499E-2</v>
      </c>
      <c r="AC17">
        <v>1.54755870001773E-2</v>
      </c>
      <c r="AD17">
        <v>-0.20848880510731699</v>
      </c>
      <c r="AE17">
        <v>-7.4390095005015997</v>
      </c>
      <c r="AF17">
        <v>-12.846618096295</v>
      </c>
      <c r="AH17" s="20">
        <f t="shared" si="2"/>
        <v>0.41705232206710613</v>
      </c>
      <c r="AI17" s="20">
        <f t="shared" si="16"/>
        <v>5.2428270378088225E-4</v>
      </c>
      <c r="AJ17" s="20">
        <f t="shared" ref="AJ17:AN48" si="18">Z17</f>
        <v>-0.15312226153489</v>
      </c>
      <c r="AK17" s="20">
        <f t="shared" si="18"/>
        <v>-9.0265200643316092E-3</v>
      </c>
      <c r="AL17" s="20">
        <f t="shared" si="18"/>
        <v>-2.3526576664523499E-2</v>
      </c>
      <c r="AM17" s="20">
        <f t="shared" si="18"/>
        <v>1.54755870001773E-2</v>
      </c>
      <c r="AN17" s="20">
        <f t="shared" si="18"/>
        <v>-0.20848880510731699</v>
      </c>
      <c r="AR17" s="22">
        <f t="shared" si="1"/>
        <v>40543</v>
      </c>
      <c r="AS17" s="20">
        <f t="shared" si="3"/>
        <v>-49.386472385179999</v>
      </c>
      <c r="AT17" s="20">
        <f t="shared" si="15"/>
        <v>-3.2542371496141864E-2</v>
      </c>
      <c r="AU17" s="20">
        <f t="shared" si="4"/>
        <v>-0.37816429366710391</v>
      </c>
      <c r="AV17" s="20">
        <f t="shared" si="5"/>
        <v>5.2428270378088225E-4</v>
      </c>
      <c r="AW17" s="20">
        <f t="shared" si="6"/>
        <v>-0.15312226153489</v>
      </c>
      <c r="AX17" s="20">
        <f t="shared" si="7"/>
        <v>-9.0265200643316092E-3</v>
      </c>
      <c r="AY17" s="20">
        <f t="shared" si="8"/>
        <v>-2.3526576664523499E-2</v>
      </c>
      <c r="AZ17" s="20">
        <f t="shared" si="9"/>
        <v>1.54755870001773E-2</v>
      </c>
      <c r="BA17" s="20">
        <f t="shared" si="10"/>
        <v>-0.20848880510731699</v>
      </c>
      <c r="BB17" s="20">
        <f t="shared" si="17"/>
        <v>-0.41070666516324578</v>
      </c>
      <c r="BC17" s="22">
        <f t="shared" si="12"/>
        <v>40543</v>
      </c>
      <c r="BD17" s="20">
        <f t="shared" si="13"/>
        <v>-3.2542371496141864E-2</v>
      </c>
      <c r="BE17" s="20">
        <f t="shared" si="14"/>
        <v>-0.37816429366710391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 ht="15">
      <c r="A18" s="1">
        <v>40633</v>
      </c>
      <c r="B18">
        <v>4.2859850304525798E-2</v>
      </c>
      <c r="C18">
        <v>2.8766928614846698E-2</v>
      </c>
      <c r="D18">
        <v>0.32115709265349901</v>
      </c>
      <c r="E18">
        <v>0.31857463653950002</v>
      </c>
      <c r="F18">
        <v>-1.95539830623688</v>
      </c>
      <c r="G18">
        <v>-4.4209373391564197</v>
      </c>
      <c r="H18">
        <v>4.60416049254368E-4</v>
      </c>
      <c r="I18">
        <v>0.26062413107707499</v>
      </c>
      <c r="J18">
        <v>4.65169476727557E-3</v>
      </c>
      <c r="K18">
        <v>-0.190357764459166</v>
      </c>
      <c r="L18">
        <v>0.857245000237985</v>
      </c>
      <c r="M18">
        <v>0</v>
      </c>
      <c r="N18">
        <v>0</v>
      </c>
      <c r="O18">
        <v>-0.25281242515222202</v>
      </c>
      <c r="P18">
        <v>0</v>
      </c>
      <c r="Q18">
        <v>-0.10213927942678599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0.61736782787595301</v>
      </c>
      <c r="Z18">
        <v>-0.21231471397618701</v>
      </c>
      <c r="AA18">
        <v>-1.28880068320302E-2</v>
      </c>
      <c r="AB18">
        <v>-2.6416259689134601E-2</v>
      </c>
      <c r="AC18">
        <v>1.47272710397943E-2</v>
      </c>
      <c r="AD18">
        <v>-0.233248863968052</v>
      </c>
      <c r="AE18">
        <v>-7.4473065409423702</v>
      </c>
      <c r="AF18">
        <v>-12.3873846506795</v>
      </c>
      <c r="AH18" s="20">
        <f t="shared" si="2"/>
        <v>0.42083638513802751</v>
      </c>
      <c r="AI18" s="20">
        <f t="shared" si="16"/>
        <v>6.11255275124706E-4</v>
      </c>
      <c r="AJ18" s="20">
        <f t="shared" si="18"/>
        <v>-0.21231471397618701</v>
      </c>
      <c r="AK18" s="20">
        <f t="shared" si="18"/>
        <v>-1.28880068320302E-2</v>
      </c>
      <c r="AL18" s="20">
        <f t="shared" si="18"/>
        <v>-2.6416259689134601E-2</v>
      </c>
      <c r="AM18" s="20">
        <f t="shared" si="18"/>
        <v>1.47272710397943E-2</v>
      </c>
      <c r="AN18" s="20">
        <f t="shared" si="18"/>
        <v>-0.233248863968052</v>
      </c>
      <c r="AR18" s="22">
        <f t="shared" si="1"/>
        <v>40633</v>
      </c>
      <c r="AS18" s="20">
        <f t="shared" si="3"/>
        <v>-47.549538602718002</v>
      </c>
      <c r="AT18" s="20">
        <f t="shared" si="15"/>
        <v>-2.875830842522048E-2</v>
      </c>
      <c r="AU18" s="20">
        <f t="shared" si="4"/>
        <v>-0.46952931815048482</v>
      </c>
      <c r="AV18" s="20">
        <f t="shared" si="5"/>
        <v>6.11255275124706E-4</v>
      </c>
      <c r="AW18" s="20">
        <f t="shared" si="6"/>
        <v>-0.21231471397618701</v>
      </c>
      <c r="AX18" s="20">
        <f t="shared" si="7"/>
        <v>-1.28880068320302E-2</v>
      </c>
      <c r="AY18" s="20">
        <f t="shared" si="8"/>
        <v>-2.6416259689134601E-2</v>
      </c>
      <c r="AZ18" s="20">
        <f t="shared" si="9"/>
        <v>1.47272710397943E-2</v>
      </c>
      <c r="BA18" s="20">
        <f t="shared" si="10"/>
        <v>-0.233248863968052</v>
      </c>
      <c r="BB18" s="20">
        <f t="shared" si="17"/>
        <v>-0.4982876265757053</v>
      </c>
      <c r="BC18" s="22">
        <f t="shared" si="12"/>
        <v>40633</v>
      </c>
      <c r="BD18" s="20">
        <f t="shared" si="13"/>
        <v>-2.875830842522048E-2</v>
      </c>
      <c r="BE18" s="20">
        <f t="shared" si="14"/>
        <v>-0.46952931815048482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 ht="15">
      <c r="A19" s="1">
        <v>40724</v>
      </c>
      <c r="B19">
        <v>-0.19219842618232899</v>
      </c>
      <c r="C19">
        <v>4.0816832450016799E-2</v>
      </c>
      <c r="D19">
        <v>0.51069165287542295</v>
      </c>
      <c r="E19">
        <v>0.366370764342689</v>
      </c>
      <c r="F19">
        <v>-2.0248131034114598</v>
      </c>
      <c r="G19">
        <v>-4.5596407605288496</v>
      </c>
      <c r="H19">
        <v>-4.4641094152047802E-3</v>
      </c>
      <c r="I19">
        <v>0.26652107753179499</v>
      </c>
      <c r="J19">
        <v>7.2421513339096001E-3</v>
      </c>
      <c r="K19">
        <v>-0.51738656105151004</v>
      </c>
      <c r="L19">
        <v>0.88724013858161199</v>
      </c>
      <c r="M19">
        <v>0</v>
      </c>
      <c r="N19">
        <v>0</v>
      </c>
      <c r="O19">
        <v>-0.24927115355127599</v>
      </c>
      <c r="P19">
        <v>0</v>
      </c>
      <c r="Q19">
        <v>-9.4130747285659094E-2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0.73124535974240701</v>
      </c>
      <c r="Z19">
        <v>-0.29190338518029901</v>
      </c>
      <c r="AA19">
        <v>-3.4467828940919397E-2</v>
      </c>
      <c r="AB19">
        <v>-3.4623490539937997E-2</v>
      </c>
      <c r="AC19">
        <v>1.20881767716449E-2</v>
      </c>
      <c r="AD19">
        <v>-0.25736418053661902</v>
      </c>
      <c r="AE19">
        <v>-7.4554711484947598</v>
      </c>
      <c r="AF19">
        <v>-12.8935187414893</v>
      </c>
      <c r="AH19" s="20">
        <f t="shared" si="2"/>
        <v>0.20654634509347289</v>
      </c>
      <c r="AI19" s="20">
        <f t="shared" si="16"/>
        <v>7.2400530667565048E-4</v>
      </c>
      <c r="AJ19" s="20">
        <f t="shared" si="18"/>
        <v>-0.29190338518029901</v>
      </c>
      <c r="AK19" s="20">
        <f t="shared" si="18"/>
        <v>-3.4467828940919397E-2</v>
      </c>
      <c r="AL19" s="20">
        <f t="shared" si="18"/>
        <v>-3.4623490539937997E-2</v>
      </c>
      <c r="AM19" s="20">
        <f t="shared" si="18"/>
        <v>1.20881767716449E-2</v>
      </c>
      <c r="AN19" s="20">
        <f t="shared" si="18"/>
        <v>-0.25736418053661902</v>
      </c>
      <c r="AR19" s="22">
        <f t="shared" si="1"/>
        <v>40724</v>
      </c>
      <c r="AS19" s="20">
        <f t="shared" si="3"/>
        <v>-49.574074965957202</v>
      </c>
      <c r="AT19" s="20">
        <f t="shared" si="15"/>
        <v>-0.24304834846977511</v>
      </c>
      <c r="AU19" s="20">
        <f t="shared" si="4"/>
        <v>-0.6055467031194548</v>
      </c>
      <c r="AV19" s="20">
        <f t="shared" si="5"/>
        <v>7.2400530667565048E-4</v>
      </c>
      <c r="AW19" s="20">
        <f t="shared" si="6"/>
        <v>-0.29190338518029901</v>
      </c>
      <c r="AX19" s="20">
        <f t="shared" si="7"/>
        <v>-3.4467828940919397E-2</v>
      </c>
      <c r="AY19" s="20">
        <f t="shared" si="8"/>
        <v>-3.4623490539937997E-2</v>
      </c>
      <c r="AZ19" s="20">
        <f t="shared" si="9"/>
        <v>1.20881767716449E-2</v>
      </c>
      <c r="BA19" s="20">
        <f t="shared" si="10"/>
        <v>-0.25736418053661902</v>
      </c>
      <c r="BB19" s="20">
        <f t="shared" si="17"/>
        <v>-0.84859505158922988</v>
      </c>
      <c r="BC19" s="22">
        <f t="shared" si="12"/>
        <v>40724</v>
      </c>
      <c r="BD19" s="20">
        <f t="shared" si="13"/>
        <v>-0.24304834846977511</v>
      </c>
      <c r="BE19" s="20">
        <f t="shared" si="14"/>
        <v>-0.6055467031194548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 ht="15">
      <c r="A20" s="1">
        <v>40816</v>
      </c>
      <c r="B20">
        <v>-0.178122512550179</v>
      </c>
      <c r="C20">
        <v>8.1421186913146495E-2</v>
      </c>
      <c r="D20">
        <v>0.64600125956919097</v>
      </c>
      <c r="E20">
        <v>4.51893142974557E-2</v>
      </c>
      <c r="F20">
        <v>-2.2713871521043298</v>
      </c>
      <c r="G20">
        <v>-4.58010272441064</v>
      </c>
      <c r="H20">
        <v>1.0513238945755E-2</v>
      </c>
      <c r="I20">
        <v>0.267943322895417</v>
      </c>
      <c r="J20">
        <v>6.4863059202467004E-3</v>
      </c>
      <c r="K20">
        <v>-0.80933701253606405</v>
      </c>
      <c r="L20">
        <v>0.89324383979388799</v>
      </c>
      <c r="M20">
        <v>0</v>
      </c>
      <c r="N20">
        <v>0</v>
      </c>
      <c r="O20">
        <v>-0.231821968899039</v>
      </c>
      <c r="P20">
        <v>0</v>
      </c>
      <c r="Q20">
        <v>-4.2579694230935897E-2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1.00044606816389</v>
      </c>
      <c r="Z20">
        <v>-0.33776464826330399</v>
      </c>
      <c r="AA20">
        <v>-1.9760236511105998E-2</v>
      </c>
      <c r="AB20">
        <v>-1.7679146739887502E-2</v>
      </c>
      <c r="AC20">
        <v>3.0207454177473399E-2</v>
      </c>
      <c r="AD20">
        <v>-0.25880112298340702</v>
      </c>
      <c r="AE20">
        <v>-7.4635043988848997</v>
      </c>
      <c r="AF20">
        <v>-13.2294086274373</v>
      </c>
      <c r="AH20" s="20">
        <f t="shared" si="2"/>
        <v>0.18110459494618708</v>
      </c>
      <c r="AI20" s="20">
        <f t="shared" si="16"/>
        <v>9.9054066154840594E-4</v>
      </c>
      <c r="AJ20" s="20">
        <f t="shared" si="18"/>
        <v>-0.33776464826330399</v>
      </c>
      <c r="AK20" s="20">
        <f t="shared" si="18"/>
        <v>-1.9760236511105998E-2</v>
      </c>
      <c r="AL20" s="20">
        <f t="shared" si="18"/>
        <v>-1.7679146739887502E-2</v>
      </c>
      <c r="AM20" s="20">
        <f t="shared" si="18"/>
        <v>3.0207454177473399E-2</v>
      </c>
      <c r="AN20" s="20">
        <f t="shared" si="18"/>
        <v>-0.25880112298340702</v>
      </c>
      <c r="AR20" s="22">
        <f t="shared" si="1"/>
        <v>40816</v>
      </c>
      <c r="AS20" s="20">
        <f t="shared" si="3"/>
        <v>-50.917634509749199</v>
      </c>
      <c r="AT20" s="20">
        <f t="shared" si="15"/>
        <v>-0.26849009861706091</v>
      </c>
      <c r="AU20" s="20">
        <f t="shared" si="4"/>
        <v>-0.6028071596586827</v>
      </c>
      <c r="AV20" s="20">
        <f t="shared" si="5"/>
        <v>9.9054066154840594E-4</v>
      </c>
      <c r="AW20" s="20">
        <f t="shared" si="6"/>
        <v>-0.33776464826330399</v>
      </c>
      <c r="AX20" s="20">
        <f t="shared" si="7"/>
        <v>-1.9760236511105998E-2</v>
      </c>
      <c r="AY20" s="20">
        <f t="shared" si="8"/>
        <v>-1.7679146739887502E-2</v>
      </c>
      <c r="AZ20" s="20">
        <f t="shared" si="9"/>
        <v>3.0207454177473399E-2</v>
      </c>
      <c r="BA20" s="20">
        <f t="shared" si="10"/>
        <v>-0.25880112298340702</v>
      </c>
      <c r="BB20" s="20">
        <f t="shared" si="17"/>
        <v>-0.87129725827574367</v>
      </c>
      <c r="BC20" s="22">
        <f t="shared" si="12"/>
        <v>40816</v>
      </c>
      <c r="BD20" s="20">
        <f t="shared" si="13"/>
        <v>-0.26849009861706091</v>
      </c>
      <c r="BE20" s="20">
        <f t="shared" si="14"/>
        <v>-0.6028071596586827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 ht="15">
      <c r="A21" s="1">
        <v>40908</v>
      </c>
      <c r="B21">
        <v>-0.32717997921341102</v>
      </c>
      <c r="C21">
        <v>0.100931742838079</v>
      </c>
      <c r="D21">
        <v>0.71090504599268201</v>
      </c>
      <c r="E21">
        <v>-0.31237461063551403</v>
      </c>
      <c r="F21">
        <v>-2.5054115336077301</v>
      </c>
      <c r="G21">
        <v>-4.5507261526151801</v>
      </c>
      <c r="H21">
        <v>2.2582827695996399E-2</v>
      </c>
      <c r="I21">
        <v>0.26647517014142702</v>
      </c>
      <c r="J21">
        <v>7.2574757338222003E-3</v>
      </c>
      <c r="K21">
        <v>-1.11811011022943</v>
      </c>
      <c r="L21">
        <v>0.89729071722203002</v>
      </c>
      <c r="M21">
        <v>0</v>
      </c>
      <c r="N21">
        <v>0</v>
      </c>
      <c r="O21">
        <v>-0.195194818624018</v>
      </c>
      <c r="P21">
        <v>0</v>
      </c>
      <c r="Q21">
        <v>1.3588043951086299E-2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1.3838446962811799</v>
      </c>
      <c r="Z21">
        <v>-0.39924351456569102</v>
      </c>
      <c r="AA21">
        <v>-4.0017386854251102E-3</v>
      </c>
      <c r="AB21">
        <v>-1.09626552050101E-3</v>
      </c>
      <c r="AC21">
        <v>4.1551677700459498E-2</v>
      </c>
      <c r="AD21">
        <v>-0.24046605484479699</v>
      </c>
      <c r="AE21">
        <v>-7.4714073712994997</v>
      </c>
      <c r="AF21">
        <v>-13.680784752284399</v>
      </c>
      <c r="AH21" s="20">
        <f t="shared" si="2"/>
        <v>0.25189613908893815</v>
      </c>
      <c r="AI21" s="20">
        <f t="shared" si="16"/>
        <v>1.3701432636447327E-3</v>
      </c>
      <c r="AJ21" s="20">
        <f t="shared" si="18"/>
        <v>-0.39924351456569102</v>
      </c>
      <c r="AK21" s="20">
        <f t="shared" si="18"/>
        <v>-4.0017386854251102E-3</v>
      </c>
      <c r="AL21" s="20">
        <f t="shared" si="18"/>
        <v>-1.09626552050101E-3</v>
      </c>
      <c r="AM21" s="20">
        <f t="shared" si="18"/>
        <v>4.1551677700459498E-2</v>
      </c>
      <c r="AN21" s="20">
        <f t="shared" si="18"/>
        <v>-0.24046605484479699</v>
      </c>
      <c r="AR21" s="22">
        <f t="shared" si="1"/>
        <v>40908</v>
      </c>
      <c r="AS21" s="20">
        <f t="shared" si="3"/>
        <v>-52.723139009137597</v>
      </c>
      <c r="AT21" s="20">
        <f t="shared" si="15"/>
        <v>-0.19769855447430984</v>
      </c>
      <c r="AU21" s="20">
        <f t="shared" si="4"/>
        <v>-0.60188575265231004</v>
      </c>
      <c r="AV21" s="20">
        <f t="shared" si="5"/>
        <v>1.3701432636447327E-3</v>
      </c>
      <c r="AW21" s="20">
        <f t="shared" si="6"/>
        <v>-0.39924351456569102</v>
      </c>
      <c r="AX21" s="20">
        <f t="shared" si="7"/>
        <v>-4.0017386854251102E-3</v>
      </c>
      <c r="AY21" s="20">
        <f t="shared" si="8"/>
        <v>-1.09626552050101E-3</v>
      </c>
      <c r="AZ21" s="20">
        <f t="shared" si="9"/>
        <v>4.1551677700459498E-2</v>
      </c>
      <c r="BA21" s="20">
        <f t="shared" si="10"/>
        <v>-0.24046605484479699</v>
      </c>
      <c r="BB21" s="20">
        <f t="shared" si="17"/>
        <v>-0.79958430712661988</v>
      </c>
      <c r="BC21" s="22">
        <f t="shared" si="12"/>
        <v>40908</v>
      </c>
      <c r="BD21" s="20">
        <f t="shared" si="13"/>
        <v>-0.19769855447430984</v>
      </c>
      <c r="BE21" s="20">
        <f t="shared" si="14"/>
        <v>-0.60188575265231004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 ht="15">
      <c r="A22" s="1">
        <v>40999</v>
      </c>
      <c r="B22">
        <v>-0.43728471783231398</v>
      </c>
      <c r="C22">
        <v>9.88823206235699E-2</v>
      </c>
      <c r="D22">
        <v>0.75745883863401897</v>
      </c>
      <c r="E22">
        <v>-0.485471122982159</v>
      </c>
      <c r="F22">
        <v>-2.68412855933052</v>
      </c>
      <c r="G22">
        <v>-4.6051584587358896</v>
      </c>
      <c r="H22">
        <v>1.2988582345094601E-2</v>
      </c>
      <c r="I22">
        <v>0.25833273090840903</v>
      </c>
      <c r="J22">
        <v>6.7910890795176903E-3</v>
      </c>
      <c r="K22">
        <v>-1.3176875069602101</v>
      </c>
      <c r="L22">
        <v>0.91116220073320398</v>
      </c>
      <c r="M22">
        <v>0</v>
      </c>
      <c r="N22">
        <v>0</v>
      </c>
      <c r="O22">
        <v>-0.176266985106141</v>
      </c>
      <c r="P22">
        <v>0</v>
      </c>
      <c r="Q22">
        <v>3.5248334720880799E-2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1.6213415199789201</v>
      </c>
      <c r="Z22">
        <v>-0.445722639791029</v>
      </c>
      <c r="AA22">
        <v>6.84058492961152E-3</v>
      </c>
      <c r="AB22">
        <v>9.2569114208003404E-3</v>
      </c>
      <c r="AC22">
        <v>4.3529575797090901E-2</v>
      </c>
      <c r="AD22">
        <v>-0.214737626952616</v>
      </c>
      <c r="AE22">
        <v>-7.4791811477758703</v>
      </c>
      <c r="AF22">
        <v>-14.0838060762956</v>
      </c>
      <c r="AH22" s="20">
        <f t="shared" si="2"/>
        <v>0.28744059781892078</v>
      </c>
      <c r="AI22" s="20">
        <f t="shared" si="16"/>
        <v>1.6052886336424951E-3</v>
      </c>
      <c r="AJ22" s="20">
        <f t="shared" si="18"/>
        <v>-0.445722639791029</v>
      </c>
      <c r="AK22" s="20">
        <f t="shared" si="18"/>
        <v>6.84058492961152E-3</v>
      </c>
      <c r="AL22" s="20">
        <f t="shared" si="18"/>
        <v>9.2569114208003404E-3</v>
      </c>
      <c r="AM22" s="20">
        <f t="shared" si="18"/>
        <v>4.3529575797090901E-2</v>
      </c>
      <c r="AN22" s="20">
        <f t="shared" si="18"/>
        <v>-0.214737626952616</v>
      </c>
      <c r="AR22" s="22">
        <f t="shared" si="1"/>
        <v>40999</v>
      </c>
      <c r="AS22" s="20">
        <f t="shared" si="3"/>
        <v>-54.3352243051824</v>
      </c>
      <c r="AT22" s="20">
        <f t="shared" si="15"/>
        <v>-0.16215409574432721</v>
      </c>
      <c r="AU22" s="20">
        <f t="shared" si="4"/>
        <v>-0.59922790596249975</v>
      </c>
      <c r="AV22" s="20">
        <f t="shared" si="5"/>
        <v>1.6052886336424951E-3</v>
      </c>
      <c r="AW22" s="20">
        <f t="shared" si="6"/>
        <v>-0.445722639791029</v>
      </c>
      <c r="AX22" s="20">
        <f t="shared" si="7"/>
        <v>6.84058492961152E-3</v>
      </c>
      <c r="AY22" s="20">
        <f t="shared" si="8"/>
        <v>9.2569114208003404E-3</v>
      </c>
      <c r="AZ22" s="20">
        <f t="shared" si="9"/>
        <v>4.3529575797090901E-2</v>
      </c>
      <c r="BA22" s="20">
        <f t="shared" si="10"/>
        <v>-0.214737626952616</v>
      </c>
      <c r="BB22" s="20">
        <f t="shared" si="17"/>
        <v>-0.76138200170682691</v>
      </c>
      <c r="BC22" s="22">
        <f t="shared" si="12"/>
        <v>40999</v>
      </c>
      <c r="BD22" s="20">
        <f t="shared" si="13"/>
        <v>-0.16215409574432721</v>
      </c>
      <c r="BE22" s="20">
        <f t="shared" si="14"/>
        <v>-0.59922790596249975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 ht="15">
      <c r="A23" s="1">
        <v>41090</v>
      </c>
      <c r="B23">
        <v>-0.46735732510625999</v>
      </c>
      <c r="C23">
        <v>8.2642039637240802E-2</v>
      </c>
      <c r="D23">
        <v>0.88616346608473096</v>
      </c>
      <c r="E23">
        <v>-0.79527069888117696</v>
      </c>
      <c r="F23">
        <v>-2.8507786019727002</v>
      </c>
      <c r="G23">
        <v>-4.6727726594274603</v>
      </c>
      <c r="H23">
        <v>-1.5600666928901701E-3</v>
      </c>
      <c r="I23">
        <v>0.25176034278872</v>
      </c>
      <c r="J23">
        <v>6.8123932737964603E-3</v>
      </c>
      <c r="K23">
        <v>-1.61787928167835</v>
      </c>
      <c r="L23">
        <v>0.91598905969495803</v>
      </c>
      <c r="M23">
        <v>0</v>
      </c>
      <c r="N23">
        <v>0</v>
      </c>
      <c r="O23">
        <v>-0.16833107357521301</v>
      </c>
      <c r="P23">
        <v>0</v>
      </c>
      <c r="Q23">
        <v>4.59186687289296E-2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1.67606694754926</v>
      </c>
      <c r="Z23">
        <v>-0.47158466261544102</v>
      </c>
      <c r="AA23">
        <v>2.0862436809763699E-2</v>
      </c>
      <c r="AB23">
        <v>2.1824822756453002E-2</v>
      </c>
      <c r="AC23">
        <v>4.5383940529084198E-2</v>
      </c>
      <c r="AD23">
        <v>-0.18738216915176301</v>
      </c>
      <c r="AE23">
        <v>-7.4868268126195696</v>
      </c>
      <c r="AF23">
        <v>-14.7663192338679</v>
      </c>
      <c r="AH23" s="20">
        <f t="shared" si="2"/>
        <v>4.1426996395417359E-2</v>
      </c>
      <c r="AI23" s="20">
        <f t="shared" si="16"/>
        <v>1.659472225296297E-3</v>
      </c>
      <c r="AJ23" s="20">
        <f t="shared" si="18"/>
        <v>-0.47158466261544102</v>
      </c>
      <c r="AK23" s="20">
        <f t="shared" si="18"/>
        <v>2.0862436809763699E-2</v>
      </c>
      <c r="AL23" s="20">
        <f t="shared" si="18"/>
        <v>2.1824822756453002E-2</v>
      </c>
      <c r="AM23" s="20">
        <f t="shared" si="18"/>
        <v>4.5383940529084198E-2</v>
      </c>
      <c r="AN23" s="20">
        <f t="shared" si="18"/>
        <v>-0.18738216915176301</v>
      </c>
      <c r="AR23" s="22">
        <f t="shared" si="1"/>
        <v>41090</v>
      </c>
      <c r="AS23" s="20">
        <f t="shared" si="3"/>
        <v>-57.065276935471601</v>
      </c>
      <c r="AT23" s="20">
        <f t="shared" si="15"/>
        <v>-0.40816769716783063</v>
      </c>
      <c r="AU23" s="20">
        <f t="shared" si="4"/>
        <v>-0.56923615944660688</v>
      </c>
      <c r="AV23" s="20">
        <f t="shared" si="5"/>
        <v>1.659472225296297E-3</v>
      </c>
      <c r="AW23" s="20">
        <f t="shared" si="6"/>
        <v>-0.47158466261544102</v>
      </c>
      <c r="AX23" s="20">
        <f t="shared" si="7"/>
        <v>2.0862436809763699E-2</v>
      </c>
      <c r="AY23" s="20">
        <f t="shared" si="8"/>
        <v>2.1824822756453002E-2</v>
      </c>
      <c r="AZ23" s="20">
        <f t="shared" si="9"/>
        <v>4.5383940529084198E-2</v>
      </c>
      <c r="BA23" s="20">
        <f t="shared" si="10"/>
        <v>-0.18738216915176301</v>
      </c>
      <c r="BB23" s="20">
        <f t="shared" si="17"/>
        <v>-0.97740385661443752</v>
      </c>
      <c r="BC23" s="22">
        <f t="shared" si="12"/>
        <v>41090</v>
      </c>
      <c r="BD23" s="20">
        <f t="shared" si="13"/>
        <v>-0.40816769716783063</v>
      </c>
      <c r="BE23" s="20">
        <f t="shared" si="14"/>
        <v>-0.56923615944660688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 ht="15">
      <c r="A24" s="1">
        <v>41182</v>
      </c>
      <c r="B24">
        <v>-0.37983045568603102</v>
      </c>
      <c r="C24">
        <v>6.2840526049685902E-2</v>
      </c>
      <c r="D24">
        <v>0.89610505453102696</v>
      </c>
      <c r="E24">
        <v>-0.98666714007862399</v>
      </c>
      <c r="F24">
        <v>-2.9613291745411501</v>
      </c>
      <c r="G24">
        <v>-4.7717350830315803</v>
      </c>
      <c r="H24">
        <v>-1.7441934045279699E-3</v>
      </c>
      <c r="I24">
        <v>0.24566481514462299</v>
      </c>
      <c r="J24">
        <v>5.0397808599242401E-3</v>
      </c>
      <c r="K24">
        <v>-1.7696819893328899</v>
      </c>
      <c r="L24">
        <v>0.92901220389250805</v>
      </c>
      <c r="M24">
        <v>0</v>
      </c>
      <c r="N24">
        <v>0</v>
      </c>
      <c r="O24">
        <v>-0.142529649792733</v>
      </c>
      <c r="P24">
        <v>0</v>
      </c>
      <c r="Q24">
        <v>5.6390728454759002E-2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1.58348930143255</v>
      </c>
      <c r="Z24">
        <v>-0.47722190292323802</v>
      </c>
      <c r="AA24">
        <v>2.8254858177151999E-2</v>
      </c>
      <c r="AB24">
        <v>4.1261622986326699E-2</v>
      </c>
      <c r="AC24">
        <v>5.2563475452816498E-2</v>
      </c>
      <c r="AD24">
        <v>-0.15743389781073</v>
      </c>
      <c r="AE24">
        <v>-7.4943454518487904</v>
      </c>
      <c r="AF24">
        <v>-15.241896571468899</v>
      </c>
      <c r="AH24" s="20">
        <f t="shared" si="2"/>
        <v>-0.20202758091466544</v>
      </c>
      <c r="AI24" s="20">
        <f t="shared" si="16"/>
        <v>1.5678111895371782E-3</v>
      </c>
      <c r="AJ24" s="20">
        <f t="shared" si="18"/>
        <v>-0.47722190292323802</v>
      </c>
      <c r="AK24" s="20">
        <f t="shared" si="18"/>
        <v>2.8254858177151999E-2</v>
      </c>
      <c r="AL24" s="20">
        <f t="shared" si="18"/>
        <v>4.1261622986326699E-2</v>
      </c>
      <c r="AM24" s="20">
        <f t="shared" si="18"/>
        <v>5.2563475452816498E-2</v>
      </c>
      <c r="AN24" s="20">
        <f t="shared" si="18"/>
        <v>-0.15743389781073</v>
      </c>
      <c r="AR24" s="22">
        <f t="shared" si="1"/>
        <v>41182</v>
      </c>
      <c r="AS24" s="20">
        <f t="shared" si="3"/>
        <v>-58.967586285875598</v>
      </c>
      <c r="AT24" s="20">
        <f t="shared" si="15"/>
        <v>-0.65162227447791343</v>
      </c>
      <c r="AU24" s="20">
        <f t="shared" si="4"/>
        <v>-0.51100803292813568</v>
      </c>
      <c r="AV24" s="20">
        <f t="shared" si="5"/>
        <v>1.5678111895371782E-3</v>
      </c>
      <c r="AW24" s="20">
        <f t="shared" si="6"/>
        <v>-0.47722190292323802</v>
      </c>
      <c r="AX24" s="20">
        <f t="shared" si="7"/>
        <v>2.8254858177151999E-2</v>
      </c>
      <c r="AY24" s="20">
        <f t="shared" si="8"/>
        <v>4.1261622986326699E-2</v>
      </c>
      <c r="AZ24" s="20">
        <f t="shared" si="9"/>
        <v>5.2563475452816498E-2</v>
      </c>
      <c r="BA24" s="20">
        <f t="shared" si="10"/>
        <v>-0.15743389781073</v>
      </c>
      <c r="BB24" s="20">
        <f t="shared" si="17"/>
        <v>-1.1626303074060491</v>
      </c>
      <c r="BC24" s="22">
        <f t="shared" si="12"/>
        <v>41182</v>
      </c>
      <c r="BD24" s="20">
        <f t="shared" si="13"/>
        <v>-0.65162227447791343</v>
      </c>
      <c r="BE24" s="20">
        <f t="shared" si="14"/>
        <v>-0.51100803292813568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 ht="15">
      <c r="A25" s="1">
        <v>41274</v>
      </c>
      <c r="B25">
        <v>-0.56229965743594001</v>
      </c>
      <c r="C25">
        <v>4.5376471894362697E-2</v>
      </c>
      <c r="D25">
        <v>0.79889905186325405</v>
      </c>
      <c r="E25">
        <v>-0.96231541669341703</v>
      </c>
      <c r="F25">
        <v>-2.9875289958222302</v>
      </c>
      <c r="G25">
        <v>-4.9372605741319902</v>
      </c>
      <c r="H25">
        <v>-4.84105255554876E-3</v>
      </c>
      <c r="I25">
        <v>0.23769448561707299</v>
      </c>
      <c r="J25">
        <v>4.0860968073291098E-3</v>
      </c>
      <c r="K25">
        <v>-1.9459389649869201</v>
      </c>
      <c r="L25">
        <v>0.965941598474792</v>
      </c>
      <c r="M25">
        <v>0</v>
      </c>
      <c r="N25">
        <v>0</v>
      </c>
      <c r="O25">
        <v>-9.7383236714277094E-2</v>
      </c>
      <c r="P25">
        <v>0</v>
      </c>
      <c r="Q25">
        <v>2.9272787097392599E-2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1.42450465745189</v>
      </c>
      <c r="Z25">
        <v>-0.473714605574236</v>
      </c>
      <c r="AA25">
        <v>1.53319066967835E-2</v>
      </c>
      <c r="AB25">
        <v>4.8045181521812703E-2</v>
      </c>
      <c r="AC25">
        <v>6.1548446852019899E-2</v>
      </c>
      <c r="AD25">
        <v>-0.123753485495584</v>
      </c>
      <c r="AE25">
        <v>-7.5017381526643296</v>
      </c>
      <c r="AF25">
        <v>-15.9660734577977</v>
      </c>
      <c r="AH25" s="20">
        <f t="shared" si="2"/>
        <v>-0.53567935410954892</v>
      </c>
      <c r="AI25" s="20">
        <f t="shared" si="16"/>
        <v>1.4104006509424653E-3</v>
      </c>
      <c r="AJ25" s="20">
        <f t="shared" si="18"/>
        <v>-0.473714605574236</v>
      </c>
      <c r="AK25" s="20">
        <f t="shared" si="18"/>
        <v>1.53319066967835E-2</v>
      </c>
      <c r="AL25" s="20">
        <f t="shared" si="18"/>
        <v>4.8045181521812703E-2</v>
      </c>
      <c r="AM25" s="20">
        <f t="shared" si="18"/>
        <v>6.1548446852019899E-2</v>
      </c>
      <c r="AN25" s="20">
        <f t="shared" si="18"/>
        <v>-0.123753485495584</v>
      </c>
      <c r="AR25" s="22">
        <f t="shared" si="1"/>
        <v>41274</v>
      </c>
      <c r="AS25" s="20">
        <f t="shared" si="3"/>
        <v>-61.8642938311908</v>
      </c>
      <c r="AT25" s="20">
        <f t="shared" si="15"/>
        <v>-0.98527404767279692</v>
      </c>
      <c r="AU25" s="20">
        <f t="shared" si="4"/>
        <v>-0.47113215534826147</v>
      </c>
      <c r="AV25" s="20">
        <f t="shared" si="5"/>
        <v>1.4104006509424653E-3</v>
      </c>
      <c r="AW25" s="20">
        <f t="shared" si="6"/>
        <v>-0.473714605574236</v>
      </c>
      <c r="AX25" s="20">
        <f t="shared" si="7"/>
        <v>1.53319066967835E-2</v>
      </c>
      <c r="AY25" s="20">
        <f t="shared" si="8"/>
        <v>4.8045181521812703E-2</v>
      </c>
      <c r="AZ25" s="20">
        <f t="shared" si="9"/>
        <v>6.1548446852019899E-2</v>
      </c>
      <c r="BA25" s="20">
        <f t="shared" si="10"/>
        <v>-0.123753485495584</v>
      </c>
      <c r="BB25" s="20">
        <f t="shared" si="17"/>
        <v>-1.4564062030210585</v>
      </c>
      <c r="BC25" s="22">
        <f t="shared" si="12"/>
        <v>41274</v>
      </c>
      <c r="BD25" s="20">
        <f t="shared" si="13"/>
        <v>-0.98527404767279692</v>
      </c>
      <c r="BE25" s="20">
        <f t="shared" si="14"/>
        <v>-0.47113215534826147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 ht="15">
      <c r="A26" s="1">
        <v>41364</v>
      </c>
      <c r="B26">
        <v>-0.40498290283156102</v>
      </c>
      <c r="C26">
        <v>2.5867230672759201E-2</v>
      </c>
      <c r="D26">
        <v>0.87223616291121697</v>
      </c>
      <c r="E26">
        <v>-1.20483332016703</v>
      </c>
      <c r="F26">
        <v>-3.00806678616315</v>
      </c>
      <c r="G26">
        <v>-5.1404582505779404</v>
      </c>
      <c r="H26">
        <v>-3.6967671207827298E-3</v>
      </c>
      <c r="I26">
        <v>0.22596013155991901</v>
      </c>
      <c r="J26">
        <v>3.28280938014668E-3</v>
      </c>
      <c r="K26">
        <v>-2.2265403696883199</v>
      </c>
      <c r="L26">
        <v>1.00197383151412</v>
      </c>
      <c r="M26">
        <v>0</v>
      </c>
      <c r="N26">
        <v>0</v>
      </c>
      <c r="O26">
        <v>-0.115547295944002</v>
      </c>
      <c r="P26">
        <v>0</v>
      </c>
      <c r="Q26">
        <v>2.67094984159396E-2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1.23155499127379</v>
      </c>
      <c r="Z26">
        <v>-0.47085590811725597</v>
      </c>
      <c r="AA26">
        <v>-9.9548663319092394E-3</v>
      </c>
      <c r="AB26">
        <v>4.0047511994044098E-2</v>
      </c>
      <c r="AC26">
        <v>6.4065898714115596E-2</v>
      </c>
      <c r="AD26">
        <v>-8.09242882091602E-2</v>
      </c>
      <c r="AE26">
        <v>-7.5090060029441696</v>
      </c>
      <c r="AF26">
        <v>-16.683168691659201</v>
      </c>
      <c r="AH26" s="20">
        <f t="shared" si="2"/>
        <v>-1.0073009283272678</v>
      </c>
      <c r="AI26" s="20">
        <f t="shared" si="16"/>
        <v>1.2193613774988019E-3</v>
      </c>
      <c r="AJ26" s="20">
        <f t="shared" si="18"/>
        <v>-0.47085590811725597</v>
      </c>
      <c r="AK26" s="20">
        <f t="shared" si="18"/>
        <v>-9.9548663319092394E-3</v>
      </c>
      <c r="AL26" s="20">
        <f t="shared" si="18"/>
        <v>4.0047511994044098E-2</v>
      </c>
      <c r="AM26" s="20">
        <f t="shared" si="18"/>
        <v>6.4065898714115596E-2</v>
      </c>
      <c r="AN26" s="20">
        <f t="shared" si="18"/>
        <v>-8.09242882091602E-2</v>
      </c>
      <c r="AR26" s="22">
        <f t="shared" si="1"/>
        <v>41364</v>
      </c>
      <c r="AS26" s="20">
        <f t="shared" si="3"/>
        <v>-64.732674766636805</v>
      </c>
      <c r="AT26" s="20">
        <f t="shared" si="15"/>
        <v>-1.4568956218905158</v>
      </c>
      <c r="AU26" s="20">
        <f t="shared" si="4"/>
        <v>-0.4564022905726669</v>
      </c>
      <c r="AV26" s="20">
        <f t="shared" si="5"/>
        <v>1.2193613774988019E-3</v>
      </c>
      <c r="AW26" s="20">
        <f t="shared" si="6"/>
        <v>-0.47085590811725597</v>
      </c>
      <c r="AX26" s="20">
        <f t="shared" si="7"/>
        <v>-9.9548663319092394E-3</v>
      </c>
      <c r="AY26" s="20">
        <f t="shared" si="8"/>
        <v>4.0047511994044098E-2</v>
      </c>
      <c r="AZ26" s="20">
        <f t="shared" si="9"/>
        <v>6.4065898714115596E-2</v>
      </c>
      <c r="BA26" s="20">
        <f t="shared" si="10"/>
        <v>-8.09242882091602E-2</v>
      </c>
      <c r="BB26" s="20">
        <f t="shared" si="17"/>
        <v>-1.9132979124631828</v>
      </c>
      <c r="BC26" s="22">
        <f t="shared" si="12"/>
        <v>41364</v>
      </c>
      <c r="BD26" s="20">
        <f t="shared" si="13"/>
        <v>-1.4568956218905158</v>
      </c>
      <c r="BE26" s="20">
        <f t="shared" si="14"/>
        <v>-0.4564022905726669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 ht="15">
      <c r="A27" s="1">
        <v>41455</v>
      </c>
      <c r="B27">
        <v>-0.17884060194106399</v>
      </c>
      <c r="C27">
        <v>2.0417237442339E-2</v>
      </c>
      <c r="D27">
        <v>0.84916534977921798</v>
      </c>
      <c r="E27">
        <v>-1.23304387958402</v>
      </c>
      <c r="F27">
        <v>-2.9711378576859802</v>
      </c>
      <c r="G27">
        <v>-5.3200589312604896</v>
      </c>
      <c r="H27">
        <v>-2.0958725435438301E-2</v>
      </c>
      <c r="I27">
        <v>0.224710816231837</v>
      </c>
      <c r="J27">
        <v>3.05968525179591E-3</v>
      </c>
      <c r="K27">
        <v>-2.2504427004491201</v>
      </c>
      <c r="L27">
        <v>1.08569253565618</v>
      </c>
      <c r="M27">
        <v>0</v>
      </c>
      <c r="N27">
        <v>0</v>
      </c>
      <c r="O27">
        <v>-8.3632404851356507E-2</v>
      </c>
      <c r="P27">
        <v>0</v>
      </c>
      <c r="Q27">
        <v>-2.9734692688564102E-2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1.07413642999582</v>
      </c>
      <c r="Z27">
        <v>-0.443454570535736</v>
      </c>
      <c r="AA27">
        <v>-2.2478422872622E-2</v>
      </c>
      <c r="AB27">
        <v>3.57087852616641E-2</v>
      </c>
      <c r="AC27">
        <v>6.6607548968587393E-2</v>
      </c>
      <c r="AD27">
        <v>-2.7380096543606802E-2</v>
      </c>
      <c r="AE27">
        <v>-7.5161500907617604</v>
      </c>
      <c r="AF27">
        <v>-16.737814586022299</v>
      </c>
      <c r="AH27" s="20">
        <f t="shared" si="2"/>
        <v>-1.1870476347532581</v>
      </c>
      <c r="AI27" s="20">
        <f t="shared" si="16"/>
        <v>1.0635014158374455E-3</v>
      </c>
      <c r="AJ27" s="20">
        <f t="shared" si="18"/>
        <v>-0.443454570535736</v>
      </c>
      <c r="AK27" s="20">
        <f t="shared" si="18"/>
        <v>-2.2478422872622E-2</v>
      </c>
      <c r="AL27" s="20">
        <f t="shared" si="18"/>
        <v>3.57087852616641E-2</v>
      </c>
      <c r="AM27" s="20">
        <f t="shared" si="18"/>
        <v>6.6607548968587393E-2</v>
      </c>
      <c r="AN27" s="20">
        <f t="shared" si="18"/>
        <v>-2.7380096543606802E-2</v>
      </c>
      <c r="AR27" s="22">
        <f t="shared" si="1"/>
        <v>41455</v>
      </c>
      <c r="AS27" s="20">
        <f t="shared" si="3"/>
        <v>-64.951258344089197</v>
      </c>
      <c r="AT27" s="20">
        <f t="shared" si="15"/>
        <v>-1.6366423283165061</v>
      </c>
      <c r="AU27" s="20">
        <f t="shared" si="4"/>
        <v>-0.38993325430587589</v>
      </c>
      <c r="AV27" s="20">
        <f t="shared" si="5"/>
        <v>1.0635014158374455E-3</v>
      </c>
      <c r="AW27" s="20">
        <f t="shared" si="6"/>
        <v>-0.443454570535736</v>
      </c>
      <c r="AX27" s="20">
        <f t="shared" si="7"/>
        <v>-2.2478422872622E-2</v>
      </c>
      <c r="AY27" s="20">
        <f t="shared" si="8"/>
        <v>3.57087852616641E-2</v>
      </c>
      <c r="AZ27" s="20">
        <f t="shared" si="9"/>
        <v>6.6607548968587393E-2</v>
      </c>
      <c r="BA27" s="20">
        <f t="shared" si="10"/>
        <v>-2.7380096543606802E-2</v>
      </c>
      <c r="BB27" s="20">
        <f t="shared" si="17"/>
        <v>-2.0265755826223821</v>
      </c>
      <c r="BC27" s="22">
        <f t="shared" si="12"/>
        <v>41455</v>
      </c>
      <c r="BD27" s="20">
        <f t="shared" si="13"/>
        <v>-1.6366423283165061</v>
      </c>
      <c r="BE27" s="20">
        <f t="shared" si="14"/>
        <v>-0.38993325430587589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 ht="15">
      <c r="A28" s="1">
        <v>41547</v>
      </c>
      <c r="B28">
        <v>-0.32875733663145801</v>
      </c>
      <c r="C28">
        <v>1.10050170154744E-2</v>
      </c>
      <c r="D28">
        <v>0.75009015815261404</v>
      </c>
      <c r="E28">
        <v>-1.1180625209778201</v>
      </c>
      <c r="F28">
        <v>-2.8739210353967399</v>
      </c>
      <c r="G28">
        <v>-5.4925320093233401</v>
      </c>
      <c r="H28">
        <v>-1.5435214923401899E-2</v>
      </c>
      <c r="I28">
        <v>0.233511605496139</v>
      </c>
      <c r="J28">
        <v>3.60600689469365E-3</v>
      </c>
      <c r="K28">
        <v>-2.21825875583751</v>
      </c>
      <c r="L28">
        <v>1.1786461114606099</v>
      </c>
      <c r="M28">
        <v>0</v>
      </c>
      <c r="N28">
        <v>0</v>
      </c>
      <c r="O28">
        <v>-4.15732208533377E-2</v>
      </c>
      <c r="P28">
        <v>0</v>
      </c>
      <c r="Q28">
        <v>-2.6895160029659301E-2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0.93563383365137698</v>
      </c>
      <c r="Z28">
        <v>-0.41584815836960798</v>
      </c>
      <c r="AA28">
        <v>-4.2007598017030301E-2</v>
      </c>
      <c r="AB28">
        <v>2.0396746533801299E-2</v>
      </c>
      <c r="AC28">
        <v>5.8043539131859799E-2</v>
      </c>
      <c r="AD28">
        <v>2.4825575380106601E-2</v>
      </c>
      <c r="AE28">
        <v>-7.5231715039270899</v>
      </c>
      <c r="AF28">
        <v>-16.880703920570301</v>
      </c>
      <c r="AH28" s="20">
        <f t="shared" si="2"/>
        <v>-1.2919812605226468</v>
      </c>
      <c r="AI28" s="20">
        <f t="shared" si="16"/>
        <v>9.26370132328096E-4</v>
      </c>
      <c r="AJ28" s="20">
        <f t="shared" si="18"/>
        <v>-0.41584815836960798</v>
      </c>
      <c r="AK28" s="20">
        <f t="shared" si="18"/>
        <v>-4.2007598017030301E-2</v>
      </c>
      <c r="AL28" s="20">
        <f t="shared" si="18"/>
        <v>2.0396746533801299E-2</v>
      </c>
      <c r="AM28" s="20">
        <f t="shared" si="18"/>
        <v>5.8043539131859799E-2</v>
      </c>
      <c r="AN28" s="20">
        <f t="shared" si="18"/>
        <v>2.4825575380106601E-2</v>
      </c>
      <c r="AR28" s="22">
        <f t="shared" si="1"/>
        <v>41547</v>
      </c>
      <c r="AS28" s="20">
        <f t="shared" si="3"/>
        <v>-65.522815682281205</v>
      </c>
      <c r="AT28" s="20">
        <f t="shared" si="15"/>
        <v>-1.7415759540858948</v>
      </c>
      <c r="AU28" s="20">
        <f t="shared" si="4"/>
        <v>-0.3536635252085425</v>
      </c>
      <c r="AV28" s="20">
        <f t="shared" si="5"/>
        <v>9.26370132328096E-4</v>
      </c>
      <c r="AW28" s="20">
        <f t="shared" si="6"/>
        <v>-0.41584815836960798</v>
      </c>
      <c r="AX28" s="20">
        <f t="shared" si="7"/>
        <v>-4.2007598017030301E-2</v>
      </c>
      <c r="AY28" s="20">
        <f t="shared" si="8"/>
        <v>2.0396746533801299E-2</v>
      </c>
      <c r="AZ28" s="20">
        <f t="shared" si="9"/>
        <v>5.8043539131859799E-2</v>
      </c>
      <c r="BA28" s="20">
        <f t="shared" si="10"/>
        <v>2.4825575380106601E-2</v>
      </c>
      <c r="BB28" s="20">
        <f t="shared" si="17"/>
        <v>-2.0952394792944373</v>
      </c>
      <c r="BC28" s="22">
        <f t="shared" si="12"/>
        <v>41547</v>
      </c>
      <c r="BD28" s="20">
        <f t="shared" si="13"/>
        <v>-1.7415759540858948</v>
      </c>
      <c r="BE28" s="20">
        <f t="shared" si="14"/>
        <v>-0.3536635252085425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 ht="15">
      <c r="A29" s="1">
        <v>41639</v>
      </c>
      <c r="B29">
        <v>-0.23768848652553601</v>
      </c>
      <c r="C29">
        <v>2.6486100306916002E-2</v>
      </c>
      <c r="D29">
        <v>0.64682161290491402</v>
      </c>
      <c r="E29">
        <v>-0.87677281518469996</v>
      </c>
      <c r="F29">
        <v>-2.8094683931393098</v>
      </c>
      <c r="G29">
        <v>-5.7133855837253202</v>
      </c>
      <c r="H29">
        <v>5.1947337561204301E-3</v>
      </c>
      <c r="I29">
        <v>0.25211725231361698</v>
      </c>
      <c r="J29">
        <v>3.5866421206571099E-3</v>
      </c>
      <c r="K29">
        <v>-2.1788430984074498</v>
      </c>
      <c r="L29">
        <v>1.2649547425327401</v>
      </c>
      <c r="M29">
        <v>0</v>
      </c>
      <c r="N29">
        <v>0</v>
      </c>
      <c r="O29">
        <v>-9.9933367668256501E-2</v>
      </c>
      <c r="P29">
        <v>0</v>
      </c>
      <c r="Q29">
        <v>2.0391232696222198E-3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0.80585346589047901</v>
      </c>
      <c r="Z29">
        <v>-0.39175283430217001</v>
      </c>
      <c r="AA29">
        <v>-6.2612172304737895E-2</v>
      </c>
      <c r="AB29">
        <v>-1.67092627195154E-4</v>
      </c>
      <c r="AC29">
        <v>4.3078491052543903E-2</v>
      </c>
      <c r="AD29">
        <v>6.83972801709756E-2</v>
      </c>
      <c r="AE29">
        <v>-7.5300713295494797</v>
      </c>
      <c r="AF29">
        <v>-16.782165729115601</v>
      </c>
      <c r="AH29" s="20">
        <f t="shared" si="2"/>
        <v>-1.3810481671758756</v>
      </c>
      <c r="AI29" s="20">
        <f t="shared" si="16"/>
        <v>7.9787471870344459E-4</v>
      </c>
      <c r="AJ29" s="20">
        <f t="shared" si="18"/>
        <v>-0.39175283430217001</v>
      </c>
      <c r="AK29" s="20">
        <f t="shared" si="18"/>
        <v>-6.2612172304737895E-2</v>
      </c>
      <c r="AL29" s="20">
        <f t="shared" si="18"/>
        <v>-1.67092627195154E-4</v>
      </c>
      <c r="AM29" s="20">
        <f t="shared" si="18"/>
        <v>4.3078491052543903E-2</v>
      </c>
      <c r="AN29" s="20">
        <f t="shared" si="18"/>
        <v>6.83972801709756E-2</v>
      </c>
      <c r="AR29" s="22">
        <f t="shared" si="1"/>
        <v>41639</v>
      </c>
      <c r="AS29" s="20">
        <f t="shared" si="3"/>
        <v>-65.128662916462403</v>
      </c>
      <c r="AT29" s="20">
        <f t="shared" si="15"/>
        <v>-1.8306428607391236</v>
      </c>
      <c r="AU29" s="20">
        <f t="shared" si="4"/>
        <v>-0.34225845329188009</v>
      </c>
      <c r="AV29" s="20">
        <f t="shared" si="5"/>
        <v>7.9787471870344459E-4</v>
      </c>
      <c r="AW29" s="20">
        <f t="shared" si="6"/>
        <v>-0.39175283430217001</v>
      </c>
      <c r="AX29" s="20">
        <f t="shared" si="7"/>
        <v>-6.2612172304737895E-2</v>
      </c>
      <c r="AY29" s="20">
        <f t="shared" si="8"/>
        <v>-1.67092627195154E-4</v>
      </c>
      <c r="AZ29" s="20">
        <f t="shared" si="9"/>
        <v>4.3078491052543903E-2</v>
      </c>
      <c r="BA29" s="20">
        <f t="shared" si="10"/>
        <v>6.83972801709756E-2</v>
      </c>
      <c r="BB29" s="20">
        <f t="shared" si="17"/>
        <v>-2.1729013140310038</v>
      </c>
      <c r="BC29" s="22">
        <f t="shared" si="12"/>
        <v>41639</v>
      </c>
      <c r="BD29" s="20">
        <f t="shared" si="13"/>
        <v>-1.8306428607391236</v>
      </c>
      <c r="BE29" s="20">
        <f t="shared" si="14"/>
        <v>-0.34225845329188009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 ht="15">
      <c r="A30" s="1">
        <v>41729</v>
      </c>
      <c r="B30">
        <v>-8.4556726719481806E-2</v>
      </c>
      <c r="C30">
        <v>2.7727093400962601E-3</v>
      </c>
      <c r="D30">
        <v>0.56612040547528897</v>
      </c>
      <c r="E30">
        <v>-0.97081105384973099</v>
      </c>
      <c r="F30">
        <v>-2.7984902927831299</v>
      </c>
      <c r="G30">
        <v>-5.9681041644185697</v>
      </c>
      <c r="H30">
        <v>-1.1800672791156101E-2</v>
      </c>
      <c r="I30">
        <v>0.25164168832641598</v>
      </c>
      <c r="J30">
        <v>3.5342394656310699E-3</v>
      </c>
      <c r="K30">
        <v>-2.39243972469998</v>
      </c>
      <c r="L30">
        <v>1.3748540256805799</v>
      </c>
      <c r="M30">
        <v>0</v>
      </c>
      <c r="N30">
        <v>0</v>
      </c>
      <c r="O30">
        <v>-0.15824711908330499</v>
      </c>
      <c r="P30">
        <v>0</v>
      </c>
      <c r="Q30">
        <v>7.7474384560644897E-3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0.699963901235511</v>
      </c>
      <c r="Z30">
        <v>-0.38121443292926999</v>
      </c>
      <c r="AA30">
        <v>-8.2383800317273007E-2</v>
      </c>
      <c r="AB30">
        <v>-2.2269463247406501E-2</v>
      </c>
      <c r="AC30">
        <v>2.3091550748099401E-2</v>
      </c>
      <c r="AD30">
        <v>9.8441968450286799E-2</v>
      </c>
      <c r="AE30">
        <v>-7.5368506536216602</v>
      </c>
      <c r="AF30">
        <v>-17.379000177283</v>
      </c>
      <c r="AH30" s="20">
        <f t="shared" si="2"/>
        <v>-1.699475462476824</v>
      </c>
      <c r="AI30" s="20">
        <f t="shared" si="16"/>
        <v>6.9303356557971383E-4</v>
      </c>
      <c r="AJ30" s="20">
        <f t="shared" si="18"/>
        <v>-0.38121443292926999</v>
      </c>
      <c r="AK30" s="20">
        <f t="shared" si="18"/>
        <v>-8.2383800317273007E-2</v>
      </c>
      <c r="AL30" s="20">
        <f t="shared" si="18"/>
        <v>-2.2269463247406501E-2</v>
      </c>
      <c r="AM30" s="20">
        <f t="shared" si="18"/>
        <v>2.3091550748099401E-2</v>
      </c>
      <c r="AN30" s="20">
        <f t="shared" si="18"/>
        <v>9.8441968450286799E-2</v>
      </c>
      <c r="AR30" s="22">
        <f t="shared" si="1"/>
        <v>41729</v>
      </c>
      <c r="AS30" s="20">
        <f t="shared" si="3"/>
        <v>-67.516000709132001</v>
      </c>
      <c r="AT30" s="20">
        <f t="shared" si="15"/>
        <v>-2.149070156040072</v>
      </c>
      <c r="AU30" s="20">
        <f t="shared" si="4"/>
        <v>-0.36364114372998357</v>
      </c>
      <c r="AV30" s="20">
        <f t="shared" si="5"/>
        <v>6.9303356557971383E-4</v>
      </c>
      <c r="AW30" s="20">
        <f t="shared" si="6"/>
        <v>-0.38121443292926999</v>
      </c>
      <c r="AX30" s="20">
        <f t="shared" si="7"/>
        <v>-8.2383800317273007E-2</v>
      </c>
      <c r="AY30" s="20">
        <f t="shared" si="8"/>
        <v>-2.2269463247406501E-2</v>
      </c>
      <c r="AZ30" s="20">
        <f t="shared" si="9"/>
        <v>2.3091550748099401E-2</v>
      </c>
      <c r="BA30" s="20">
        <f t="shared" si="10"/>
        <v>9.8441968450286799E-2</v>
      </c>
      <c r="BB30" s="20">
        <f t="shared" si="17"/>
        <v>-2.5127112997700554</v>
      </c>
      <c r="BC30" s="22">
        <f t="shared" si="12"/>
        <v>41729</v>
      </c>
      <c r="BD30" s="20">
        <f t="shared" si="13"/>
        <v>-2.149070156040072</v>
      </c>
      <c r="BE30" s="20">
        <f t="shared" si="14"/>
        <v>-0.36364114372998357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 ht="15">
      <c r="A31" s="1">
        <v>41820</v>
      </c>
      <c r="B31">
        <v>-6.5013962436050093E-2</v>
      </c>
      <c r="C31">
        <v>1.9418495414912799E-2</v>
      </c>
      <c r="D31">
        <v>0.40248981149030799</v>
      </c>
      <c r="E31">
        <v>-0.62202057488862905</v>
      </c>
      <c r="F31">
        <v>-2.7623735541915999</v>
      </c>
      <c r="G31">
        <v>-6.2497688398954301</v>
      </c>
      <c r="H31">
        <v>2.5333138511486998E-3</v>
      </c>
      <c r="I31">
        <v>0.25647104518951203</v>
      </c>
      <c r="J31">
        <v>3.2510752478543698E-3</v>
      </c>
      <c r="K31">
        <v>-2.4165106756433201</v>
      </c>
      <c r="L31">
        <v>1.4370077909441601</v>
      </c>
      <c r="M31">
        <v>0</v>
      </c>
      <c r="N31">
        <v>0</v>
      </c>
      <c r="O31">
        <v>-0.276451189747353</v>
      </c>
      <c r="P31">
        <v>0</v>
      </c>
      <c r="Q31">
        <v>-2.64624192677149E-2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0.60979566715739397</v>
      </c>
      <c r="Z31">
        <v>-0.39243695540295598</v>
      </c>
      <c r="AA31">
        <v>-0.11425818326197</v>
      </c>
      <c r="AB31">
        <v>-4.9788366085142297E-2</v>
      </c>
      <c r="AC31">
        <v>-3.3277951379871301E-3</v>
      </c>
      <c r="AD31">
        <v>0.108619651119574</v>
      </c>
      <c r="AE31">
        <v>-7.5435105606237602</v>
      </c>
      <c r="AF31">
        <v>-17.682336226167099</v>
      </c>
      <c r="AH31" s="20">
        <f t="shared" si="2"/>
        <v>-1.8128129651575002</v>
      </c>
      <c r="AI31" s="20">
        <f t="shared" si="16"/>
        <v>6.0375808629444948E-4</v>
      </c>
      <c r="AJ31" s="20">
        <f t="shared" si="18"/>
        <v>-0.39243695540295598</v>
      </c>
      <c r="AK31" s="20">
        <f t="shared" si="18"/>
        <v>-0.11425818326197</v>
      </c>
      <c r="AL31" s="20">
        <f t="shared" si="18"/>
        <v>-4.9788366085142297E-2</v>
      </c>
      <c r="AM31" s="20">
        <f t="shared" si="18"/>
        <v>-3.3277951379871301E-3</v>
      </c>
      <c r="AN31" s="20">
        <f t="shared" si="18"/>
        <v>0.108619651119574</v>
      </c>
      <c r="AR31" s="22">
        <f t="shared" si="1"/>
        <v>41820</v>
      </c>
      <c r="AS31" s="20">
        <f t="shared" si="3"/>
        <v>-68.729344904668395</v>
      </c>
      <c r="AT31" s="20">
        <f t="shared" si="15"/>
        <v>-2.2624076587207482</v>
      </c>
      <c r="AU31" s="20">
        <f t="shared" si="4"/>
        <v>-0.45058789068218691</v>
      </c>
      <c r="AV31" s="20">
        <f t="shared" si="5"/>
        <v>6.0375808629444948E-4</v>
      </c>
      <c r="AW31" s="20">
        <f t="shared" si="6"/>
        <v>-0.39243695540295598</v>
      </c>
      <c r="AX31" s="20">
        <f t="shared" si="7"/>
        <v>-0.11425818326197</v>
      </c>
      <c r="AY31" s="20">
        <f t="shared" si="8"/>
        <v>-4.9788366085142297E-2</v>
      </c>
      <c r="AZ31" s="20">
        <f t="shared" si="9"/>
        <v>-3.3277951379871301E-3</v>
      </c>
      <c r="BA31" s="20">
        <f t="shared" si="10"/>
        <v>0.108619651119574</v>
      </c>
      <c r="BB31" s="20">
        <f t="shared" si="17"/>
        <v>-2.712995549402935</v>
      </c>
      <c r="BC31" s="22">
        <f t="shared" si="12"/>
        <v>41820</v>
      </c>
      <c r="BD31" s="20">
        <f t="shared" si="13"/>
        <v>-2.2624076587207482</v>
      </c>
      <c r="BE31" s="20">
        <f t="shared" si="14"/>
        <v>-0.45058789068218691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 ht="15">
      <c r="A32" s="1">
        <v>41912</v>
      </c>
      <c r="B32">
        <v>-0.11537512540044401</v>
      </c>
      <c r="C32">
        <v>3.89420956266847E-3</v>
      </c>
      <c r="D32">
        <v>0.30775963492754899</v>
      </c>
      <c r="E32">
        <v>-0.62923092103811495</v>
      </c>
      <c r="F32">
        <v>-2.7319304875627299</v>
      </c>
      <c r="G32">
        <v>-6.4704004192232603</v>
      </c>
      <c r="H32">
        <v>-1.8356143972943099E-2</v>
      </c>
      <c r="I32">
        <v>0.25656973661541999</v>
      </c>
      <c r="J32">
        <v>3.9120522558011702E-3</v>
      </c>
      <c r="K32">
        <v>-2.2625489183423402</v>
      </c>
      <c r="L32">
        <v>1.5533447318826299</v>
      </c>
      <c r="M32">
        <v>0</v>
      </c>
      <c r="N32">
        <v>0</v>
      </c>
      <c r="O32">
        <v>-0.179345643125259</v>
      </c>
      <c r="P32">
        <v>0</v>
      </c>
      <c r="Q32">
        <v>-5.5042061341415302E-2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0.55615637538794904</v>
      </c>
      <c r="Z32">
        <v>-0.37230071872675702</v>
      </c>
      <c r="AA32">
        <v>-0.11652679304901201</v>
      </c>
      <c r="AB32">
        <v>-5.65551299756984E-2</v>
      </c>
      <c r="AC32">
        <v>-1.2900252018059701E-2</v>
      </c>
      <c r="AD32">
        <v>0.111938754667539</v>
      </c>
      <c r="AE32">
        <v>-7.5500521331469796</v>
      </c>
      <c r="AF32">
        <v>-17.776989251623501</v>
      </c>
      <c r="AH32" s="20">
        <f t="shared" si="2"/>
        <v>-1.7119541067082706</v>
      </c>
      <c r="AI32" s="20">
        <f t="shared" si="16"/>
        <v>5.5064987662173175E-4</v>
      </c>
      <c r="AJ32" s="20">
        <f t="shared" si="18"/>
        <v>-0.37230071872675702</v>
      </c>
      <c r="AK32" s="20">
        <f t="shared" si="18"/>
        <v>-0.11652679304901201</v>
      </c>
      <c r="AL32" s="20">
        <f t="shared" si="18"/>
        <v>-5.65551299756984E-2</v>
      </c>
      <c r="AM32" s="20">
        <f t="shared" si="18"/>
        <v>-1.2900252018059701E-2</v>
      </c>
      <c r="AN32" s="20">
        <f t="shared" si="18"/>
        <v>0.111938754667539</v>
      </c>
      <c r="AR32" s="22">
        <f t="shared" si="1"/>
        <v>41912</v>
      </c>
      <c r="AS32" s="20">
        <f t="shared" si="3"/>
        <v>-69.107957006494004</v>
      </c>
      <c r="AT32" s="20">
        <f t="shared" si="15"/>
        <v>-2.1615488002715186</v>
      </c>
      <c r="AU32" s="20">
        <f t="shared" si="4"/>
        <v>-0.44579348922536643</v>
      </c>
      <c r="AV32" s="20">
        <f t="shared" si="5"/>
        <v>5.5064987662173175E-4</v>
      </c>
      <c r="AW32" s="20">
        <f t="shared" si="6"/>
        <v>-0.37230071872675702</v>
      </c>
      <c r="AX32" s="20">
        <f t="shared" si="7"/>
        <v>-0.11652679304901201</v>
      </c>
      <c r="AY32" s="20">
        <f t="shared" si="8"/>
        <v>-5.65551299756984E-2</v>
      </c>
      <c r="AZ32" s="20">
        <f t="shared" si="9"/>
        <v>-1.2900252018059701E-2</v>
      </c>
      <c r="BA32" s="20">
        <f t="shared" si="10"/>
        <v>0.111938754667539</v>
      </c>
      <c r="BB32" s="20">
        <f t="shared" si="17"/>
        <v>-2.6073422894968852</v>
      </c>
      <c r="BC32" s="22">
        <f t="shared" si="12"/>
        <v>41912</v>
      </c>
      <c r="BD32" s="20">
        <f t="shared" si="13"/>
        <v>-2.1615488002715186</v>
      </c>
      <c r="BE32" s="20">
        <f t="shared" si="14"/>
        <v>-0.44579348922536643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5">
      <c r="A33" s="1">
        <v>42004</v>
      </c>
      <c r="B33">
        <v>7.4989691764736702E-3</v>
      </c>
      <c r="C33">
        <v>1.8528858515397699E-2</v>
      </c>
      <c r="D33">
        <v>0.193672803571312</v>
      </c>
      <c r="E33">
        <v>-0.40504814709666498</v>
      </c>
      <c r="F33">
        <v>-2.7385753533013601</v>
      </c>
      <c r="G33">
        <v>-6.6959858271480304</v>
      </c>
      <c r="H33">
        <v>1.4182130639276499E-2</v>
      </c>
      <c r="I33">
        <v>0.256684952137963</v>
      </c>
      <c r="J33">
        <v>5.4072000787129702E-3</v>
      </c>
      <c r="K33">
        <v>-2.1001759496755699</v>
      </c>
      <c r="L33">
        <v>1.6304473035359801</v>
      </c>
      <c r="M33">
        <v>0</v>
      </c>
      <c r="N33">
        <v>0</v>
      </c>
      <c r="O33">
        <v>-0.25892569056045001</v>
      </c>
      <c r="P33">
        <v>0</v>
      </c>
      <c r="Q33">
        <v>-5.2956621425020597E-2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0.45652133400530298</v>
      </c>
      <c r="Z33">
        <v>-0.37247125582121898</v>
      </c>
      <c r="AA33">
        <v>-0.134548123822991</v>
      </c>
      <c r="AB33">
        <v>-7.4855937919122595E-2</v>
      </c>
      <c r="AC33">
        <v>-3.2776609897291198E-2</v>
      </c>
      <c r="AD33">
        <v>0.104380430879508</v>
      </c>
      <c r="AE33">
        <v>-7.5564764515357101</v>
      </c>
      <c r="AF33">
        <v>-17.735471985663501</v>
      </c>
      <c r="AH33" s="20">
        <f t="shared" si="2"/>
        <v>-1.64821982901032</v>
      </c>
      <c r="AI33" s="20">
        <f t="shared" si="16"/>
        <v>4.5200132079732967E-4</v>
      </c>
      <c r="AJ33" s="20">
        <f t="shared" si="18"/>
        <v>-0.37247125582121898</v>
      </c>
      <c r="AK33" s="20">
        <f t="shared" si="18"/>
        <v>-0.134548123822991</v>
      </c>
      <c r="AL33" s="20">
        <f t="shared" si="18"/>
        <v>-7.4855937919122595E-2</v>
      </c>
      <c r="AM33" s="20">
        <f t="shared" si="18"/>
        <v>-3.2776609897291198E-2</v>
      </c>
      <c r="AN33" s="20">
        <f t="shared" si="18"/>
        <v>0.104380430879508</v>
      </c>
      <c r="AR33" s="22">
        <f t="shared" si="1"/>
        <v>42004</v>
      </c>
      <c r="AS33" s="20">
        <f t="shared" si="3"/>
        <v>-68.941887942654006</v>
      </c>
      <c r="AT33" s="20">
        <f t="shared" si="15"/>
        <v>-2.097814522573568</v>
      </c>
      <c r="AU33" s="20">
        <f t="shared" si="4"/>
        <v>-0.50981949526031856</v>
      </c>
      <c r="AV33" s="20">
        <f t="shared" si="5"/>
        <v>4.5200132079732967E-4</v>
      </c>
      <c r="AW33" s="20">
        <f t="shared" si="6"/>
        <v>-0.37247125582121898</v>
      </c>
      <c r="AX33" s="20">
        <f t="shared" si="7"/>
        <v>-0.134548123822991</v>
      </c>
      <c r="AY33" s="20">
        <f t="shared" si="8"/>
        <v>-7.4855937919122595E-2</v>
      </c>
      <c r="AZ33" s="20">
        <f t="shared" si="9"/>
        <v>-3.2776609897291198E-2</v>
      </c>
      <c r="BA33" s="20">
        <f t="shared" si="10"/>
        <v>0.104380430879508</v>
      </c>
      <c r="BB33" s="20">
        <f t="shared" si="17"/>
        <v>-2.6076340178338864</v>
      </c>
      <c r="BC33" s="22">
        <f t="shared" si="12"/>
        <v>42004</v>
      </c>
      <c r="BD33" s="20">
        <f t="shared" si="13"/>
        <v>-2.097814522573568</v>
      </c>
      <c r="BE33" s="20">
        <f t="shared" si="14"/>
        <v>-0.50981949526031856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5">
      <c r="A34" s="1">
        <v>42094</v>
      </c>
      <c r="B34">
        <v>0.18533245395476999</v>
      </c>
      <c r="C34">
        <v>6.6203133864893495E-4</v>
      </c>
      <c r="D34">
        <v>0.100865076693553</v>
      </c>
      <c r="E34">
        <v>-0.50526666724614999</v>
      </c>
      <c r="F34">
        <v>-2.79205932323626</v>
      </c>
      <c r="G34">
        <v>-6.9227096183447898</v>
      </c>
      <c r="H34">
        <v>-3.8767053663773997E-2</v>
      </c>
      <c r="I34">
        <v>0.23156849105806199</v>
      </c>
      <c r="J34">
        <v>6.1510454185612299E-3</v>
      </c>
      <c r="K34">
        <v>-2.1468526643684198</v>
      </c>
      <c r="L34">
        <v>1.73497936928</v>
      </c>
      <c r="M34">
        <v>0</v>
      </c>
      <c r="N34">
        <v>0</v>
      </c>
      <c r="O34">
        <v>-0.32302396806648598</v>
      </c>
      <c r="P34">
        <v>0</v>
      </c>
      <c r="Q34">
        <v>-0.13585610814910601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0.35258433038954001</v>
      </c>
      <c r="Z34">
        <v>-0.36844497480446398</v>
      </c>
      <c r="AA34">
        <v>-0.15157673675880601</v>
      </c>
      <c r="AB34">
        <v>-9.2395994569921203E-2</v>
      </c>
      <c r="AC34">
        <v>-5.3413042935162199E-2</v>
      </c>
      <c r="AD34">
        <v>8.5728566173656803E-2</v>
      </c>
      <c r="AE34">
        <v>-7.56278459354776</v>
      </c>
      <c r="AF34">
        <v>-18.395279381384299</v>
      </c>
      <c r="AH34" s="20">
        <f t="shared" si="2"/>
        <v>-1.7977941772827752</v>
      </c>
      <c r="AI34" s="20">
        <f t="shared" si="16"/>
        <v>3.4909339642528716E-4</v>
      </c>
      <c r="AJ34" s="20">
        <f t="shared" si="18"/>
        <v>-0.36844497480446398</v>
      </c>
      <c r="AK34" s="20">
        <f t="shared" si="18"/>
        <v>-0.15157673675880601</v>
      </c>
      <c r="AL34" s="20">
        <f t="shared" si="18"/>
        <v>-9.2395994569921203E-2</v>
      </c>
      <c r="AM34" s="20">
        <f t="shared" si="18"/>
        <v>-5.3413042935162199E-2</v>
      </c>
      <c r="AN34" s="20">
        <f t="shared" si="18"/>
        <v>8.5728566173656803E-2</v>
      </c>
      <c r="AR34" s="22">
        <f t="shared" si="1"/>
        <v>42094</v>
      </c>
      <c r="AS34" s="20">
        <f t="shared" si="3"/>
        <v>-71.581117525537195</v>
      </c>
      <c r="AT34" s="20">
        <f t="shared" si="15"/>
        <v>-2.2473888708460232</v>
      </c>
      <c r="AU34" s="20">
        <f t="shared" si="4"/>
        <v>-0.57975308949827142</v>
      </c>
      <c r="AV34" s="20">
        <f t="shared" ref="AV34:AV65" si="19">AI34</f>
        <v>3.4909339642528716E-4</v>
      </c>
      <c r="AW34" s="20">
        <f t="shared" ref="AW34:AW65" si="20">AJ34</f>
        <v>-0.36844497480446398</v>
      </c>
      <c r="AX34" s="20">
        <f t="shared" ref="AX34:AX65" si="21">AK34</f>
        <v>-0.15157673675880601</v>
      </c>
      <c r="AY34" s="20">
        <f t="shared" ref="AY34:AY65" si="22">AL34</f>
        <v>-9.2395994569921203E-2</v>
      </c>
      <c r="AZ34" s="20">
        <f t="shared" ref="AZ34:AZ65" si="23">AM34</f>
        <v>-5.3413042935162199E-2</v>
      </c>
      <c r="BA34" s="20">
        <f t="shared" ref="BA34:BA65" si="24">AN34</f>
        <v>8.5728566173656803E-2</v>
      </c>
      <c r="BB34" s="20">
        <f t="shared" si="17"/>
        <v>-2.8271419603442949</v>
      </c>
      <c r="BC34" s="22">
        <f t="shared" ref="BC34:BC65" si="25">AR34</f>
        <v>42094</v>
      </c>
      <c r="BD34" s="20">
        <f t="shared" ref="BD34:BD65" si="26">AT34-$AT$2</f>
        <v>-2.2473888708460232</v>
      </c>
      <c r="BE34" s="20">
        <f t="shared" si="14"/>
        <v>-0.57975308949827142</v>
      </c>
    </row>
    <row r="35" spans="1:71" ht="15">
      <c r="A35" s="1">
        <v>42185</v>
      </c>
      <c r="B35">
        <v>-8.0122652215613099E-2</v>
      </c>
      <c r="C35">
        <v>1.26058112271207E-2</v>
      </c>
      <c r="D35">
        <v>-2.5866389542690799E-2</v>
      </c>
      <c r="E35">
        <v>-0.26409111439690403</v>
      </c>
      <c r="F35">
        <v>-2.7441338438869498</v>
      </c>
      <c r="G35">
        <v>-7.1108934470588201</v>
      </c>
      <c r="H35">
        <v>-1.1330840532093401E-2</v>
      </c>
      <c r="I35">
        <v>0.20730058277994301</v>
      </c>
      <c r="J35">
        <v>6.4513281405640596E-3</v>
      </c>
      <c r="K35">
        <v>-1.8685977284079001</v>
      </c>
      <c r="L35">
        <v>1.9104782111673899</v>
      </c>
      <c r="M35">
        <v>0</v>
      </c>
      <c r="N35">
        <v>0</v>
      </c>
      <c r="O35">
        <v>-0.30766366765090702</v>
      </c>
      <c r="P35">
        <v>0</v>
      </c>
      <c r="Q35">
        <v>-9.7848442605983701E-2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0.32752932997977302</v>
      </c>
      <c r="Z35">
        <v>-0.33870520918507702</v>
      </c>
      <c r="AA35">
        <v>-0.14133546171748401</v>
      </c>
      <c r="AB35">
        <v>-9.3700175219223997E-2</v>
      </c>
      <c r="AC35">
        <v>-6.3663940619856293E-2</v>
      </c>
      <c r="AD35">
        <v>6.3384640290024705E-2</v>
      </c>
      <c r="AE35">
        <v>-7.5689776340316604</v>
      </c>
      <c r="AF35">
        <v>-18.189180643486399</v>
      </c>
      <c r="AH35" s="20">
        <f t="shared" si="2"/>
        <v>-1.5443436917279247</v>
      </c>
      <c r="AI35" s="20">
        <f t="shared" si="16"/>
        <v>3.2428646532650792E-4</v>
      </c>
      <c r="AJ35" s="20">
        <f t="shared" si="18"/>
        <v>-0.33870520918507702</v>
      </c>
      <c r="AK35" s="20">
        <f t="shared" si="18"/>
        <v>-0.14133546171748401</v>
      </c>
      <c r="AL35" s="20">
        <f t="shared" si="18"/>
        <v>-9.3700175219223997E-2</v>
      </c>
      <c r="AM35" s="20">
        <f t="shared" si="18"/>
        <v>-6.3663940619856293E-2</v>
      </c>
      <c r="AN35" s="20">
        <f t="shared" si="18"/>
        <v>6.3384640290024705E-2</v>
      </c>
      <c r="AR35" s="22">
        <f t="shared" si="1"/>
        <v>42185</v>
      </c>
      <c r="AS35" s="20">
        <f t="shared" si="3"/>
        <v>-70.756722573945595</v>
      </c>
      <c r="AT35" s="20">
        <f t="shared" si="15"/>
        <v>-1.9939383852911727</v>
      </c>
      <c r="AU35" s="20">
        <f t="shared" si="4"/>
        <v>-0.57369585998629014</v>
      </c>
      <c r="AV35" s="20">
        <f t="shared" si="19"/>
        <v>3.2428646532650792E-4</v>
      </c>
      <c r="AW35" s="20">
        <f t="shared" si="20"/>
        <v>-0.33870520918507702</v>
      </c>
      <c r="AX35" s="20">
        <f t="shared" si="21"/>
        <v>-0.14133546171748401</v>
      </c>
      <c r="AY35" s="20">
        <f t="shared" si="22"/>
        <v>-9.3700175219223997E-2</v>
      </c>
      <c r="AZ35" s="20">
        <f t="shared" si="23"/>
        <v>-6.3663940619856293E-2</v>
      </c>
      <c r="BA35" s="20">
        <f t="shared" si="24"/>
        <v>6.3384640290024705E-2</v>
      </c>
      <c r="BB35" s="20">
        <f t="shared" si="17"/>
        <v>-2.5676342452774628</v>
      </c>
      <c r="BC35" s="22">
        <f t="shared" si="25"/>
        <v>42185</v>
      </c>
      <c r="BD35" s="20">
        <f t="shared" si="26"/>
        <v>-1.9939383852911727</v>
      </c>
      <c r="BE35" s="20">
        <f t="shared" ref="BE35:BE66" si="27">AU35</f>
        <v>-0.57369585998629014</v>
      </c>
    </row>
    <row r="36" spans="1:71" ht="15">
      <c r="A36" s="1">
        <v>42277</v>
      </c>
      <c r="B36">
        <v>0.26033575268308501</v>
      </c>
      <c r="C36">
        <v>-8.1630166106778004E-3</v>
      </c>
      <c r="D36">
        <v>-7.9922283097502406E-2</v>
      </c>
      <c r="E36">
        <v>-0.43172649564364302</v>
      </c>
      <c r="F36">
        <v>-2.6687200592274101</v>
      </c>
      <c r="G36">
        <v>-7.3438386954216597</v>
      </c>
      <c r="H36">
        <v>-3.2595295779444199E-3</v>
      </c>
      <c r="I36">
        <v>0.181571427051717</v>
      </c>
      <c r="J36">
        <v>4.8646256534477499E-3</v>
      </c>
      <c r="K36">
        <v>-1.7824741758017399</v>
      </c>
      <c r="L36">
        <v>1.9268914835027999</v>
      </c>
      <c r="M36">
        <v>0</v>
      </c>
      <c r="N36">
        <v>0</v>
      </c>
      <c r="O36">
        <v>-0.15877518014282299</v>
      </c>
      <c r="P36">
        <v>0</v>
      </c>
      <c r="Q36">
        <v>-3.99183887327859E-2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0.274942673587384</v>
      </c>
      <c r="Z36">
        <v>-0.33648683254399397</v>
      </c>
      <c r="AA36">
        <v>-0.15029975539727</v>
      </c>
      <c r="AB36">
        <v>-0.100737358172391</v>
      </c>
      <c r="AC36">
        <v>-7.9691054686980206E-2</v>
      </c>
      <c r="AD36">
        <v>3.3009471914735501E-2</v>
      </c>
      <c r="AE36">
        <v>-7.5750566446206298</v>
      </c>
      <c r="AF36">
        <v>-18.077454035284301</v>
      </c>
      <c r="AH36" s="20">
        <f t="shared" si="2"/>
        <v>-1.5102809289502299</v>
      </c>
      <c r="AI36" s="20">
        <f t="shared" si="16"/>
        <v>2.7222046889840003E-4</v>
      </c>
      <c r="AJ36" s="20">
        <f t="shared" si="18"/>
        <v>-0.33648683254399397</v>
      </c>
      <c r="AK36" s="20">
        <f t="shared" si="18"/>
        <v>-0.15029975539727</v>
      </c>
      <c r="AL36" s="20">
        <f t="shared" si="18"/>
        <v>-0.100737358172391</v>
      </c>
      <c r="AM36" s="20">
        <f t="shared" si="18"/>
        <v>-7.9691054686980206E-2</v>
      </c>
      <c r="AN36" s="20">
        <f t="shared" si="18"/>
        <v>3.3009471914735501E-2</v>
      </c>
      <c r="AR36" s="22">
        <f t="shared" si="1"/>
        <v>42277</v>
      </c>
      <c r="AS36" s="20">
        <f t="shared" si="3"/>
        <v>-70.309816141137205</v>
      </c>
      <c r="AT36" s="20">
        <f t="shared" si="15"/>
        <v>-1.9598756225134779</v>
      </c>
      <c r="AU36" s="20">
        <f t="shared" si="4"/>
        <v>-0.63393330841700135</v>
      </c>
      <c r="AV36" s="20">
        <f t="shared" si="19"/>
        <v>2.7222046889840003E-4</v>
      </c>
      <c r="AW36" s="20">
        <f t="shared" si="20"/>
        <v>-0.33648683254399397</v>
      </c>
      <c r="AX36" s="20">
        <f t="shared" si="21"/>
        <v>-0.15029975539727</v>
      </c>
      <c r="AY36" s="20">
        <f t="shared" si="22"/>
        <v>-0.100737358172391</v>
      </c>
      <c r="AZ36" s="20">
        <f t="shared" si="23"/>
        <v>-7.9691054686980206E-2</v>
      </c>
      <c r="BA36" s="20">
        <f t="shared" si="24"/>
        <v>3.3009471914735501E-2</v>
      </c>
      <c r="BB36" s="20">
        <f t="shared" si="17"/>
        <v>-2.5938089309304795</v>
      </c>
      <c r="BC36" s="22">
        <f t="shared" si="25"/>
        <v>42277</v>
      </c>
      <c r="BD36" s="20">
        <f t="shared" si="26"/>
        <v>-1.9598756225134779</v>
      </c>
      <c r="BE36" s="20">
        <f t="shared" si="27"/>
        <v>-0.63393330841700135</v>
      </c>
    </row>
    <row r="37" spans="1:71" ht="15">
      <c r="A37" s="1">
        <v>42369</v>
      </c>
      <c r="B37">
        <v>0.13217634226613401</v>
      </c>
      <c r="C37">
        <v>-2.9608355065079601E-2</v>
      </c>
      <c r="D37">
        <v>-0.15220223176209399</v>
      </c>
      <c r="E37">
        <v>-0.49698338676313503</v>
      </c>
      <c r="F37">
        <v>-2.6535522086297698</v>
      </c>
      <c r="G37">
        <v>-7.4976692547549799</v>
      </c>
      <c r="H37">
        <v>-2.9081655384445199E-2</v>
      </c>
      <c r="I37">
        <v>0.162509754698929</v>
      </c>
      <c r="J37">
        <v>5.5870892915973001E-3</v>
      </c>
      <c r="K37">
        <v>-1.6639318347340999</v>
      </c>
      <c r="L37">
        <v>2.0345568978614801</v>
      </c>
      <c r="M37">
        <v>0</v>
      </c>
      <c r="N37">
        <v>0</v>
      </c>
      <c r="O37">
        <v>-4.1642895371793102E-2</v>
      </c>
      <c r="P37">
        <v>0</v>
      </c>
      <c r="Q37">
        <v>-2.05093783557216E-2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0.26934090648546299</v>
      </c>
      <c r="Z37">
        <v>-0.296203632226616</v>
      </c>
      <c r="AA37">
        <v>-0.13410636778201701</v>
      </c>
      <c r="AB37">
        <v>-9.2011705232941596E-2</v>
      </c>
      <c r="AC37">
        <v>-7.8536729284350695E-2</v>
      </c>
      <c r="AD37">
        <v>6.2661680498902203E-3</v>
      </c>
      <c r="AE37">
        <v>-7.5810226934424003</v>
      </c>
      <c r="AF37">
        <v>-18.156625170136</v>
      </c>
      <c r="AH37" s="20">
        <f t="shared" si="2"/>
        <v>-1.3972843373134916</v>
      </c>
      <c r="AI37" s="20">
        <f t="shared" si="16"/>
        <v>2.6667416483709206E-4</v>
      </c>
      <c r="AJ37" s="20">
        <f t="shared" si="18"/>
        <v>-0.296203632226616</v>
      </c>
      <c r="AK37" s="20">
        <f t="shared" si="18"/>
        <v>-0.13410636778201701</v>
      </c>
      <c r="AL37" s="20">
        <f t="shared" si="18"/>
        <v>-9.2011705232941596E-2</v>
      </c>
      <c r="AM37" s="20">
        <f t="shared" si="18"/>
        <v>-7.8536729284350695E-2</v>
      </c>
      <c r="AN37" s="20">
        <f t="shared" si="18"/>
        <v>6.2661680498902203E-3</v>
      </c>
      <c r="AR37" s="22">
        <f t="shared" si="1"/>
        <v>42369</v>
      </c>
      <c r="AS37" s="20">
        <f t="shared" si="3"/>
        <v>-70.626500680543998</v>
      </c>
      <c r="AT37" s="20">
        <f t="shared" si="15"/>
        <v>-1.8468790308767395</v>
      </c>
      <c r="AU37" s="20">
        <f t="shared" si="4"/>
        <v>-0.59432559231119797</v>
      </c>
      <c r="AV37" s="20">
        <f t="shared" si="19"/>
        <v>2.6667416483709206E-4</v>
      </c>
      <c r="AW37" s="20">
        <f t="shared" si="20"/>
        <v>-0.296203632226616</v>
      </c>
      <c r="AX37" s="20">
        <f t="shared" si="21"/>
        <v>-0.13410636778201701</v>
      </c>
      <c r="AY37" s="20">
        <f t="shared" si="22"/>
        <v>-9.2011705232941596E-2</v>
      </c>
      <c r="AZ37" s="20">
        <f t="shared" si="23"/>
        <v>-7.8536729284350695E-2</v>
      </c>
      <c r="BA37" s="20">
        <f t="shared" si="24"/>
        <v>6.2661680498902203E-3</v>
      </c>
      <c r="BB37" s="20">
        <f t="shared" si="17"/>
        <v>-2.4412046231879376</v>
      </c>
      <c r="BC37" s="22">
        <f t="shared" si="25"/>
        <v>42369</v>
      </c>
      <c r="BD37" s="20">
        <f t="shared" si="26"/>
        <v>-1.8468790308767395</v>
      </c>
      <c r="BE37" s="20">
        <f t="shared" si="27"/>
        <v>-0.59432559231119797</v>
      </c>
    </row>
    <row r="38" spans="1:71" ht="15">
      <c r="A38" s="1">
        <v>42460</v>
      </c>
      <c r="B38">
        <v>0.40286743454209001</v>
      </c>
      <c r="C38">
        <v>-1.03939380118016E-2</v>
      </c>
      <c r="D38">
        <v>-0.15573352385289299</v>
      </c>
      <c r="E38">
        <v>-0.33293568143615598</v>
      </c>
      <c r="F38">
        <v>-2.7134371949462199</v>
      </c>
      <c r="G38">
        <v>-7.6418126591895499</v>
      </c>
      <c r="H38">
        <v>1.1228477240447199E-2</v>
      </c>
      <c r="I38">
        <v>0.15616442573199699</v>
      </c>
      <c r="J38">
        <v>5.2343664522047501E-3</v>
      </c>
      <c r="K38">
        <v>-1.4259421176840801</v>
      </c>
      <c r="L38">
        <v>2.0849914073993001</v>
      </c>
      <c r="M38">
        <v>0</v>
      </c>
      <c r="N38">
        <v>0</v>
      </c>
      <c r="O38">
        <v>-0.13042167853667899</v>
      </c>
      <c r="P38">
        <v>0</v>
      </c>
      <c r="Q38">
        <v>6.6657458756150506E-2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0.230018796962075</v>
      </c>
      <c r="Z38">
        <v>-0.26946208431850099</v>
      </c>
      <c r="AA38">
        <v>-0.121753837002348</v>
      </c>
      <c r="AB38">
        <v>-8.7027574999283999E-2</v>
      </c>
      <c r="AC38">
        <v>-8.2056494412586098E-2</v>
      </c>
      <c r="AD38">
        <v>-1.55321919911478E-2</v>
      </c>
      <c r="AE38">
        <v>-7.5868768448443102</v>
      </c>
      <c r="AF38">
        <v>-17.616223454141299</v>
      </c>
      <c r="AH38" s="20">
        <f t="shared" si="2"/>
        <v>-1.1982235086916257</v>
      </c>
      <c r="AI38" s="20">
        <f t="shared" si="16"/>
        <v>2.2774138313076732E-4</v>
      </c>
      <c r="AJ38" s="20">
        <f t="shared" si="18"/>
        <v>-0.26946208431850099</v>
      </c>
      <c r="AK38" s="20">
        <f t="shared" si="18"/>
        <v>-0.121753837002348</v>
      </c>
      <c r="AL38" s="20">
        <f t="shared" si="18"/>
        <v>-8.7027574999283999E-2</v>
      </c>
      <c r="AM38" s="20">
        <f t="shared" si="18"/>
        <v>-8.2056494412586098E-2</v>
      </c>
      <c r="AN38" s="20">
        <f t="shared" si="18"/>
        <v>-1.55321919911478E-2</v>
      </c>
      <c r="AR38" s="22">
        <f t="shared" si="1"/>
        <v>42460</v>
      </c>
      <c r="AS38" s="20">
        <f t="shared" si="3"/>
        <v>-68.464893816565194</v>
      </c>
      <c r="AT38" s="20">
        <f t="shared" si="15"/>
        <v>-1.6478182022548737</v>
      </c>
      <c r="AU38" s="20">
        <f t="shared" si="4"/>
        <v>-0.57560444134073607</v>
      </c>
      <c r="AV38" s="20">
        <f t="shared" si="19"/>
        <v>2.2774138313076732E-4</v>
      </c>
      <c r="AW38" s="20">
        <f t="shared" si="20"/>
        <v>-0.26946208431850099</v>
      </c>
      <c r="AX38" s="20">
        <f t="shared" si="21"/>
        <v>-0.121753837002348</v>
      </c>
      <c r="AY38" s="20">
        <f t="shared" si="22"/>
        <v>-8.7027574999283999E-2</v>
      </c>
      <c r="AZ38" s="20">
        <f t="shared" si="23"/>
        <v>-8.2056494412586098E-2</v>
      </c>
      <c r="BA38" s="20">
        <f t="shared" si="24"/>
        <v>-1.55321919911478E-2</v>
      </c>
      <c r="BB38" s="20">
        <f t="shared" si="17"/>
        <v>-2.2234226435956099</v>
      </c>
      <c r="BC38" s="22">
        <f t="shared" si="25"/>
        <v>42460</v>
      </c>
      <c r="BD38" s="20">
        <f t="shared" si="26"/>
        <v>-1.6478182022548737</v>
      </c>
      <c r="BE38" s="20">
        <f t="shared" si="27"/>
        <v>-0.57560444134073607</v>
      </c>
    </row>
    <row r="39" spans="1:71" ht="15">
      <c r="A39" s="1">
        <v>42551</v>
      </c>
      <c r="B39">
        <v>0.332293267648548</v>
      </c>
      <c r="C39">
        <v>3.5056251769953399E-3</v>
      </c>
      <c r="D39">
        <v>-3.3871902812314503E-2</v>
      </c>
      <c r="E39">
        <v>-0.25988694699054299</v>
      </c>
      <c r="F39">
        <v>-2.7608090932426101</v>
      </c>
      <c r="G39">
        <v>-7.8476099576057701</v>
      </c>
      <c r="H39">
        <v>1.5089918268129899E-3</v>
      </c>
      <c r="I39">
        <v>0.16481416188900899</v>
      </c>
      <c r="J39">
        <v>3.4334636902466301E-3</v>
      </c>
      <c r="K39">
        <v>-1.2288005297906699</v>
      </c>
      <c r="L39">
        <v>2.10852296662144</v>
      </c>
      <c r="M39">
        <v>0</v>
      </c>
      <c r="N39">
        <v>0</v>
      </c>
      <c r="O39">
        <v>-0.18485042111893801</v>
      </c>
      <c r="P39">
        <v>0</v>
      </c>
      <c r="Q39">
        <v>4.2631923238958397E-2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0.16560623681228401</v>
      </c>
      <c r="Z39">
        <v>-0.23357640898509399</v>
      </c>
      <c r="AA39">
        <v>-0.108733854806826</v>
      </c>
      <c r="AB39">
        <v>-7.5802102469315097E-2</v>
      </c>
      <c r="AC39">
        <v>-8.0674277966914495E-2</v>
      </c>
      <c r="AD39">
        <v>-3.1725637442733601E-2</v>
      </c>
      <c r="AE39">
        <v>-7.5926201591330296</v>
      </c>
      <c r="AF39">
        <v>-17.616644655460501</v>
      </c>
      <c r="AH39" s="20">
        <f t="shared" si="2"/>
        <v>-1.0648503553465087</v>
      </c>
      <c r="AI39" s="20">
        <f t="shared" si="16"/>
        <v>1.6396657110127129E-4</v>
      </c>
      <c r="AJ39" s="20">
        <f t="shared" si="18"/>
        <v>-0.23357640898509399</v>
      </c>
      <c r="AK39" s="20">
        <f t="shared" si="18"/>
        <v>-0.108733854806826</v>
      </c>
      <c r="AL39" s="20">
        <f t="shared" si="18"/>
        <v>-7.5802102469315097E-2</v>
      </c>
      <c r="AM39" s="20">
        <f t="shared" si="18"/>
        <v>-8.0674277966914495E-2</v>
      </c>
      <c r="AN39" s="20">
        <f t="shared" si="18"/>
        <v>-3.1725637442733601E-2</v>
      </c>
      <c r="AR39" s="22">
        <f t="shared" si="1"/>
        <v>42551</v>
      </c>
      <c r="AS39" s="20">
        <f t="shared" si="3"/>
        <v>-68.466578621842004</v>
      </c>
      <c r="AT39" s="20">
        <f t="shared" si="15"/>
        <v>-1.5144450489097567</v>
      </c>
      <c r="AU39" s="20">
        <f t="shared" si="4"/>
        <v>-0.53034831509978198</v>
      </c>
      <c r="AV39" s="20">
        <f t="shared" si="19"/>
        <v>1.6396657110127129E-4</v>
      </c>
      <c r="AW39" s="20">
        <f t="shared" si="20"/>
        <v>-0.23357640898509399</v>
      </c>
      <c r="AX39" s="20">
        <f t="shared" si="21"/>
        <v>-0.108733854806826</v>
      </c>
      <c r="AY39" s="20">
        <f t="shared" si="22"/>
        <v>-7.5802102469315097E-2</v>
      </c>
      <c r="AZ39" s="20">
        <f t="shared" si="23"/>
        <v>-8.0674277966914495E-2</v>
      </c>
      <c r="BA39" s="20">
        <f t="shared" si="24"/>
        <v>-3.1725637442733601E-2</v>
      </c>
      <c r="BB39" s="20">
        <f t="shared" si="17"/>
        <v>-2.0447933640095388</v>
      </c>
      <c r="BC39" s="22">
        <f t="shared" si="25"/>
        <v>42551</v>
      </c>
      <c r="BD39" s="20">
        <f t="shared" si="26"/>
        <v>-1.5144450489097567</v>
      </c>
      <c r="BE39" s="20">
        <f t="shared" si="27"/>
        <v>-0.53034831509978198</v>
      </c>
    </row>
    <row r="40" spans="1:71" ht="15">
      <c r="A40" s="1">
        <v>42643</v>
      </c>
      <c r="B40">
        <v>0.187853490973274</v>
      </c>
      <c r="C40">
        <v>1.2237925126705801E-3</v>
      </c>
      <c r="D40">
        <v>8.5829409183357297E-2</v>
      </c>
      <c r="E40">
        <v>-0.25194305319507299</v>
      </c>
      <c r="F40">
        <v>-2.8260836488094299</v>
      </c>
      <c r="G40">
        <v>-8.0497633756671707</v>
      </c>
      <c r="H40">
        <v>-1.0081835657652399E-3</v>
      </c>
      <c r="I40">
        <v>0.171377412267881</v>
      </c>
      <c r="J40">
        <v>2.6910392256935299E-3</v>
      </c>
      <c r="K40">
        <v>-1.1127050262460401</v>
      </c>
      <c r="L40">
        <v>2.1755613382266898</v>
      </c>
      <c r="M40">
        <v>0</v>
      </c>
      <c r="N40">
        <v>0</v>
      </c>
      <c r="O40">
        <v>-0.240021182379521</v>
      </c>
      <c r="P40">
        <v>0</v>
      </c>
      <c r="Q40">
        <v>5.5883284894793304E-3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0.11140249304835</v>
      </c>
      <c r="Z40">
        <v>-0.18873644719622801</v>
      </c>
      <c r="AA40">
        <v>-8.7335374585404899E-2</v>
      </c>
      <c r="AB40">
        <v>-6.1757097657261499E-2</v>
      </c>
      <c r="AC40">
        <v>-7.17495771527948E-2</v>
      </c>
      <c r="AD40">
        <v>-3.8875499744197503E-2</v>
      </c>
      <c r="AE40">
        <v>-7.59825369232846</v>
      </c>
      <c r="AF40">
        <v>-17.7867048546</v>
      </c>
      <c r="AH40" s="20">
        <f t="shared" si="2"/>
        <v>-1.0024165581281737</v>
      </c>
      <c r="AI40" s="20">
        <f t="shared" si="16"/>
        <v>1.1029949806767327E-4</v>
      </c>
      <c r="AJ40" s="20">
        <f t="shared" si="18"/>
        <v>-0.18873644719622801</v>
      </c>
      <c r="AK40" s="20">
        <f t="shared" si="18"/>
        <v>-8.7335374585404899E-2</v>
      </c>
      <c r="AL40" s="20">
        <f t="shared" si="18"/>
        <v>-6.1757097657261499E-2</v>
      </c>
      <c r="AM40" s="20">
        <f t="shared" si="18"/>
        <v>-7.17495771527948E-2</v>
      </c>
      <c r="AN40" s="20">
        <f t="shared" si="18"/>
        <v>-3.8875499744197503E-2</v>
      </c>
      <c r="AR40" s="22">
        <f t="shared" si="1"/>
        <v>42643</v>
      </c>
      <c r="AS40" s="20">
        <f t="shared" si="3"/>
        <v>-69.1468194184</v>
      </c>
      <c r="AT40" s="20">
        <f t="shared" ref="AT40:AT71" si="28">AH40-$AH$8</f>
        <v>-1.4520112516914216</v>
      </c>
      <c r="AU40" s="20">
        <f t="shared" si="4"/>
        <v>-0.44834369683781905</v>
      </c>
      <c r="AV40" s="20">
        <f t="shared" si="19"/>
        <v>1.1029949806767327E-4</v>
      </c>
      <c r="AW40" s="20">
        <f t="shared" si="20"/>
        <v>-0.18873644719622801</v>
      </c>
      <c r="AX40" s="20">
        <f t="shared" si="21"/>
        <v>-8.7335374585404899E-2</v>
      </c>
      <c r="AY40" s="20">
        <f t="shared" si="22"/>
        <v>-6.1757097657261499E-2</v>
      </c>
      <c r="AZ40" s="20">
        <f t="shared" si="23"/>
        <v>-7.17495771527948E-2</v>
      </c>
      <c r="BA40" s="20">
        <f t="shared" si="24"/>
        <v>-3.8875499744197503E-2</v>
      </c>
      <c r="BB40" s="20">
        <f t="shared" si="17"/>
        <v>-1.9003549485292406</v>
      </c>
      <c r="BC40" s="22">
        <f t="shared" si="25"/>
        <v>42643</v>
      </c>
      <c r="BD40" s="20">
        <f t="shared" si="26"/>
        <v>-1.4520112516914216</v>
      </c>
      <c r="BE40" s="20">
        <f t="shared" si="27"/>
        <v>-0.44834369683781905</v>
      </c>
    </row>
    <row r="41" spans="1:71" ht="15">
      <c r="A41" s="1">
        <v>42735</v>
      </c>
      <c r="B41">
        <v>4.8224014748962603E-2</v>
      </c>
      <c r="C41">
        <v>1.00324035336552E-2</v>
      </c>
      <c r="D41">
        <v>0.22537874075022801</v>
      </c>
      <c r="E41">
        <v>-0.16190227864798101</v>
      </c>
      <c r="F41">
        <v>-2.8302696098895601</v>
      </c>
      <c r="G41">
        <v>-8.2658245741478709</v>
      </c>
      <c r="H41">
        <v>-1.0271170248865501E-2</v>
      </c>
      <c r="I41">
        <v>0.17496919597735699</v>
      </c>
      <c r="J41">
        <v>4.0644113260831704E-3</v>
      </c>
      <c r="K41">
        <v>-0.92225084921283695</v>
      </c>
      <c r="L41">
        <v>2.2019794573974498</v>
      </c>
      <c r="M41">
        <v>0</v>
      </c>
      <c r="N41">
        <v>0</v>
      </c>
      <c r="O41">
        <v>-0.29570271210695098</v>
      </c>
      <c r="P41">
        <v>0</v>
      </c>
      <c r="Q41">
        <v>-7.2023932075529998E-2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5.9445981878297298E-2</v>
      </c>
      <c r="Z41">
        <v>-0.150633782546612</v>
      </c>
      <c r="AA41">
        <v>-7.1960919915554505E-2</v>
      </c>
      <c r="AB41">
        <v>-4.8711971464240902E-2</v>
      </c>
      <c r="AC41">
        <v>-6.4974827837686905E-2</v>
      </c>
      <c r="AD41">
        <v>-3.73371837570491E-2</v>
      </c>
      <c r="AE41">
        <v>-7.6037784959310404</v>
      </c>
      <c r="AF41">
        <v>-17.811548102169802</v>
      </c>
      <c r="AH41" s="20">
        <f t="shared" si="2"/>
        <v>-0.86339932715332257</v>
      </c>
      <c r="AI41" s="20">
        <f t="shared" si="16"/>
        <v>5.8857407800294356E-5</v>
      </c>
      <c r="AJ41" s="20">
        <f t="shared" si="18"/>
        <v>-0.150633782546612</v>
      </c>
      <c r="AK41" s="20">
        <f t="shared" si="18"/>
        <v>-7.1960919915554505E-2</v>
      </c>
      <c r="AL41" s="20">
        <f t="shared" si="18"/>
        <v>-4.8711971464240902E-2</v>
      </c>
      <c r="AM41" s="20">
        <f t="shared" si="18"/>
        <v>-6.4974827837686905E-2</v>
      </c>
      <c r="AN41" s="20">
        <f t="shared" si="18"/>
        <v>-3.73371837570491E-2</v>
      </c>
      <c r="AR41" s="22">
        <f t="shared" si="1"/>
        <v>42735</v>
      </c>
      <c r="AS41" s="20">
        <f t="shared" si="3"/>
        <v>-69.246192408679207</v>
      </c>
      <c r="AT41" s="20">
        <f t="shared" si="28"/>
        <v>-1.3129940207165705</v>
      </c>
      <c r="AU41" s="20">
        <f t="shared" si="4"/>
        <v>-0.3735598281133431</v>
      </c>
      <c r="AV41" s="20">
        <f t="shared" si="19"/>
        <v>5.8857407800294356E-5</v>
      </c>
      <c r="AW41" s="20">
        <f t="shared" si="20"/>
        <v>-0.150633782546612</v>
      </c>
      <c r="AX41" s="20">
        <f t="shared" si="21"/>
        <v>-7.1960919915554505E-2</v>
      </c>
      <c r="AY41" s="20">
        <f t="shared" si="22"/>
        <v>-4.8711971464240902E-2</v>
      </c>
      <c r="AZ41" s="20">
        <f t="shared" si="23"/>
        <v>-6.4974827837686905E-2</v>
      </c>
      <c r="BA41" s="20">
        <f t="shared" si="24"/>
        <v>-3.73371837570491E-2</v>
      </c>
      <c r="BB41" s="20">
        <f t="shared" ref="BB41:BB72" si="29">SUM(AT41:AU41)</f>
        <v>-1.6865538488299134</v>
      </c>
      <c r="BC41" s="22">
        <f t="shared" si="25"/>
        <v>42735</v>
      </c>
      <c r="BD41" s="20">
        <f t="shared" si="26"/>
        <v>-1.3129940207165705</v>
      </c>
      <c r="BE41" s="20">
        <f t="shared" si="27"/>
        <v>-0.3735598281133431</v>
      </c>
    </row>
    <row r="42" spans="1:71" ht="15">
      <c r="A42" s="1">
        <v>42825</v>
      </c>
      <c r="B42">
        <v>0.218447569951391</v>
      </c>
      <c r="C42">
        <v>1.27617826809671E-2</v>
      </c>
      <c r="D42">
        <v>0.32761383444103898</v>
      </c>
      <c r="E42">
        <v>-0.126293669726007</v>
      </c>
      <c r="F42">
        <v>-2.8293548124518799</v>
      </c>
      <c r="G42">
        <v>-8.4828351707075207</v>
      </c>
      <c r="H42">
        <v>-1.0763693772830801E-2</v>
      </c>
      <c r="I42">
        <v>0.17488830114836601</v>
      </c>
      <c r="J42">
        <v>4.5686873216408096E-3</v>
      </c>
      <c r="K42">
        <v>-0.75041906467012998</v>
      </c>
      <c r="L42">
        <v>2.24205066052909</v>
      </c>
      <c r="M42">
        <v>0</v>
      </c>
      <c r="N42">
        <v>0</v>
      </c>
      <c r="O42">
        <v>-0.34332993020225699</v>
      </c>
      <c r="P42">
        <v>0</v>
      </c>
      <c r="Q42">
        <v>-8.6041285005385396E-2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1.9064241719629501E-2</v>
      </c>
      <c r="Z42">
        <v>-0.11415163678631</v>
      </c>
      <c r="AA42">
        <v>-5.6321556473235598E-2</v>
      </c>
      <c r="AB42">
        <v>-3.6637633169362201E-2</v>
      </c>
      <c r="AC42">
        <v>-5.3907977350778201E-2</v>
      </c>
      <c r="AD42">
        <v>-2.77848543495916E-2</v>
      </c>
      <c r="AE42">
        <v>-7.6091956167021602</v>
      </c>
      <c r="AF42">
        <v>-17.527641823575401</v>
      </c>
      <c r="AH42" s="20">
        <f t="shared" si="2"/>
        <v>-0.73154546536769671</v>
      </c>
      <c r="AI42" s="20">
        <f t="shared" si="16"/>
        <v>1.8875486851118317E-5</v>
      </c>
      <c r="AJ42" s="20">
        <f t="shared" si="18"/>
        <v>-0.11415163678631</v>
      </c>
      <c r="AK42" s="20">
        <f t="shared" si="18"/>
        <v>-5.6321556473235598E-2</v>
      </c>
      <c r="AL42" s="20">
        <f t="shared" si="18"/>
        <v>-3.6637633169362201E-2</v>
      </c>
      <c r="AM42" s="20">
        <f t="shared" si="18"/>
        <v>-5.3907977350778201E-2</v>
      </c>
      <c r="AN42" s="20">
        <f t="shared" si="18"/>
        <v>-2.77848543495916E-2</v>
      </c>
      <c r="AR42" s="22">
        <f t="shared" si="1"/>
        <v>42825</v>
      </c>
      <c r="AS42" s="20">
        <f t="shared" si="3"/>
        <v>-68.110567294301603</v>
      </c>
      <c r="AT42" s="20">
        <f t="shared" si="28"/>
        <v>-1.1811401589309447</v>
      </c>
      <c r="AU42" s="20">
        <f t="shared" si="4"/>
        <v>-0.28878478264242646</v>
      </c>
      <c r="AV42" s="20">
        <f t="shared" si="19"/>
        <v>1.8875486851118317E-5</v>
      </c>
      <c r="AW42" s="20">
        <f t="shared" si="20"/>
        <v>-0.11415163678631</v>
      </c>
      <c r="AX42" s="20">
        <f t="shared" si="21"/>
        <v>-5.6321556473235598E-2</v>
      </c>
      <c r="AY42" s="20">
        <f t="shared" si="22"/>
        <v>-3.6637633169362201E-2</v>
      </c>
      <c r="AZ42" s="20">
        <f t="shared" si="23"/>
        <v>-5.3907977350778201E-2</v>
      </c>
      <c r="BA42" s="20">
        <f t="shared" si="24"/>
        <v>-2.77848543495916E-2</v>
      </c>
      <c r="BB42" s="20">
        <f t="shared" si="29"/>
        <v>-1.4699249415733711</v>
      </c>
      <c r="BC42" s="22">
        <f t="shared" si="25"/>
        <v>42825</v>
      </c>
      <c r="BD42" s="20">
        <f t="shared" si="26"/>
        <v>-1.1811401589309447</v>
      </c>
      <c r="BE42" s="20">
        <f t="shared" si="27"/>
        <v>-0.28878478264242646</v>
      </c>
    </row>
    <row r="43" spans="1:71" ht="15">
      <c r="A43" s="1">
        <v>42916</v>
      </c>
      <c r="B43">
        <v>0.26106231767275601</v>
      </c>
      <c r="C43">
        <v>4.8236732528414896E-3</v>
      </c>
      <c r="D43">
        <v>0.30580185697547002</v>
      </c>
      <c r="E43">
        <v>-2.56704856193135E-2</v>
      </c>
      <c r="F43">
        <v>-2.8288255573501502</v>
      </c>
      <c r="G43">
        <v>-8.6929753078424703</v>
      </c>
      <c r="H43">
        <v>-8.4568520104674593E-3</v>
      </c>
      <c r="I43">
        <v>0.16321977822297901</v>
      </c>
      <c r="J43">
        <v>3.08716217286046E-3</v>
      </c>
      <c r="K43">
        <v>-0.60517420394555599</v>
      </c>
      <c r="L43">
        <v>2.3323305921861999</v>
      </c>
      <c r="M43">
        <v>0</v>
      </c>
      <c r="N43">
        <v>0</v>
      </c>
      <c r="O43">
        <v>-0.36916739299089402</v>
      </c>
      <c r="P43">
        <v>0</v>
      </c>
      <c r="Q43">
        <v>-7.4549148715621405E-2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-4.0871774041373304E-3</v>
      </c>
      <c r="Z43">
        <v>-8.2898635149001407E-2</v>
      </c>
      <c r="AA43">
        <v>-4.1124723532554801E-2</v>
      </c>
      <c r="AB43">
        <v>-2.5831060766765099E-2</v>
      </c>
      <c r="AC43">
        <v>-4.3916284237721002E-2</v>
      </c>
      <c r="AD43">
        <v>-9.3564188742863708E-3</v>
      </c>
      <c r="AE43">
        <v>-7.6145060964568803</v>
      </c>
      <c r="AF43">
        <v>-17.356213964412799</v>
      </c>
      <c r="AH43" s="20">
        <f t="shared" si="2"/>
        <v>-0.60922050957565199</v>
      </c>
      <c r="AI43" s="20">
        <f t="shared" si="16"/>
        <v>-4.0467103011260696E-6</v>
      </c>
      <c r="AJ43" s="20">
        <f t="shared" si="18"/>
        <v>-8.2898635149001407E-2</v>
      </c>
      <c r="AK43" s="20">
        <f t="shared" si="18"/>
        <v>-4.1124723532554801E-2</v>
      </c>
      <c r="AL43" s="20">
        <f t="shared" si="18"/>
        <v>-2.5831060766765099E-2</v>
      </c>
      <c r="AM43" s="20">
        <f t="shared" si="18"/>
        <v>-4.3916284237721002E-2</v>
      </c>
      <c r="AN43" s="20">
        <f t="shared" si="18"/>
        <v>-9.3564188742863708E-3</v>
      </c>
      <c r="AR43" s="22">
        <f t="shared" si="1"/>
        <v>42916</v>
      </c>
      <c r="AS43" s="20">
        <f t="shared" si="3"/>
        <v>-67.424855857651195</v>
      </c>
      <c r="AT43" s="20">
        <f t="shared" si="28"/>
        <v>-1.0588152031389</v>
      </c>
      <c r="AU43" s="20">
        <f t="shared" si="4"/>
        <v>-0.2031311692706298</v>
      </c>
      <c r="AV43" s="20">
        <f t="shared" si="19"/>
        <v>-4.0467103011260696E-6</v>
      </c>
      <c r="AW43" s="20">
        <f t="shared" si="20"/>
        <v>-8.2898635149001407E-2</v>
      </c>
      <c r="AX43" s="20">
        <f t="shared" si="21"/>
        <v>-4.1124723532554801E-2</v>
      </c>
      <c r="AY43" s="20">
        <f t="shared" si="22"/>
        <v>-2.5831060766765099E-2</v>
      </c>
      <c r="AZ43" s="20">
        <f t="shared" si="23"/>
        <v>-4.3916284237721002E-2</v>
      </c>
      <c r="BA43" s="20">
        <f t="shared" si="24"/>
        <v>-9.3564188742863708E-3</v>
      </c>
      <c r="BB43" s="20">
        <f t="shared" si="29"/>
        <v>-1.2619463724095299</v>
      </c>
      <c r="BC43" s="22">
        <f t="shared" si="25"/>
        <v>42916</v>
      </c>
      <c r="BD43" s="20">
        <f t="shared" si="26"/>
        <v>-1.0588152031389</v>
      </c>
      <c r="BE43" s="20">
        <f t="shared" si="27"/>
        <v>-0.2031311692706298</v>
      </c>
    </row>
    <row r="44" spans="1:71" ht="15">
      <c r="A44" s="1">
        <v>43008</v>
      </c>
      <c r="B44">
        <v>0.54431837095298796</v>
      </c>
      <c r="C44">
        <v>-6.8841888418101696E-3</v>
      </c>
      <c r="D44">
        <v>0.27294049103998702</v>
      </c>
      <c r="E44">
        <v>3.23491294899452E-2</v>
      </c>
      <c r="F44">
        <v>-2.7959185335154202</v>
      </c>
      <c r="G44">
        <v>-8.9698086030358599</v>
      </c>
      <c r="H44">
        <v>-1.35943319365653E-2</v>
      </c>
      <c r="I44">
        <v>0.149540054693931</v>
      </c>
      <c r="J44">
        <v>2.7159472245955598E-3</v>
      </c>
      <c r="K44">
        <v>-0.56143141146168296</v>
      </c>
      <c r="L44">
        <v>2.3232774671701901</v>
      </c>
      <c r="M44">
        <v>0</v>
      </c>
      <c r="N44">
        <v>0</v>
      </c>
      <c r="O44">
        <v>-0.372100229989135</v>
      </c>
      <c r="P44">
        <v>0</v>
      </c>
      <c r="Q44">
        <v>-8.4721093750712101E-2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-5.86797489815271E-2</v>
      </c>
      <c r="Z44">
        <v>-8.4829562870999894E-2</v>
      </c>
      <c r="AA44">
        <v>-4.6184379495088898E-2</v>
      </c>
      <c r="AB44">
        <v>-2.9354628293378201E-2</v>
      </c>
      <c r="AC44">
        <v>-4.3166188674777103E-2</v>
      </c>
      <c r="AD44">
        <v>8.3657208837129692E-3</v>
      </c>
      <c r="AE44">
        <v>-7.6197109718687503</v>
      </c>
      <c r="AF44">
        <v>-17.352876691260398</v>
      </c>
      <c r="AH44" s="20">
        <f t="shared" si="2"/>
        <v>-0.61952436295339475</v>
      </c>
      <c r="AI44" s="20">
        <f t="shared" si="16"/>
        <v>-5.8098761367848615E-5</v>
      </c>
      <c r="AJ44" s="20">
        <f t="shared" si="18"/>
        <v>-8.4829562870999894E-2</v>
      </c>
      <c r="AK44" s="20">
        <f t="shared" si="18"/>
        <v>-4.6184379495088898E-2</v>
      </c>
      <c r="AL44" s="20">
        <f t="shared" si="18"/>
        <v>-2.9354628293378201E-2</v>
      </c>
      <c r="AM44" s="20">
        <f t="shared" si="18"/>
        <v>-4.3166188674777103E-2</v>
      </c>
      <c r="AN44" s="20">
        <f t="shared" si="18"/>
        <v>8.3657208837129692E-3</v>
      </c>
      <c r="AR44" s="22">
        <f t="shared" si="1"/>
        <v>43008</v>
      </c>
      <c r="AS44" s="20">
        <f t="shared" si="3"/>
        <v>-67.411506765041594</v>
      </c>
      <c r="AT44" s="20">
        <f t="shared" si="28"/>
        <v>-1.0691190565166426</v>
      </c>
      <c r="AU44" s="20">
        <f t="shared" si="4"/>
        <v>-0.19522713721189899</v>
      </c>
      <c r="AV44" s="20">
        <f t="shared" si="19"/>
        <v>-5.8098761367848615E-5</v>
      </c>
      <c r="AW44" s="20">
        <f t="shared" si="20"/>
        <v>-8.4829562870999894E-2</v>
      </c>
      <c r="AX44" s="20">
        <f t="shared" si="21"/>
        <v>-4.6184379495088898E-2</v>
      </c>
      <c r="AY44" s="20">
        <f t="shared" si="22"/>
        <v>-2.9354628293378201E-2</v>
      </c>
      <c r="AZ44" s="20">
        <f t="shared" si="23"/>
        <v>-4.3166188674777103E-2</v>
      </c>
      <c r="BA44" s="20">
        <f t="shared" si="24"/>
        <v>8.3657208837129692E-3</v>
      </c>
      <c r="BB44" s="20">
        <f t="shared" si="29"/>
        <v>-1.2643461937285416</v>
      </c>
      <c r="BC44" s="22">
        <f t="shared" si="25"/>
        <v>43008</v>
      </c>
      <c r="BD44" s="20">
        <f t="shared" si="26"/>
        <v>-1.0691190565166426</v>
      </c>
      <c r="BE44" s="20">
        <f t="shared" si="27"/>
        <v>-0.19522713721189899</v>
      </c>
    </row>
    <row r="45" spans="1:71" ht="15">
      <c r="A45" s="1">
        <v>43100</v>
      </c>
      <c r="B45">
        <v>0.71419973715353802</v>
      </c>
      <c r="C45">
        <v>-1.24288909917052E-2</v>
      </c>
      <c r="D45">
        <v>0.28351312922317901</v>
      </c>
      <c r="E45">
        <v>1.4130249422575601E-3</v>
      </c>
      <c r="F45">
        <v>-2.7448716496492498</v>
      </c>
      <c r="G45">
        <v>-9.2315397719918497</v>
      </c>
      <c r="H45">
        <v>-1.31524325440305E-2</v>
      </c>
      <c r="I45">
        <v>0.13505770011966101</v>
      </c>
      <c r="J45">
        <v>3.7721527563520599E-3</v>
      </c>
      <c r="K45">
        <v>-0.36206093464109701</v>
      </c>
      <c r="L45">
        <v>2.3010119029562399</v>
      </c>
      <c r="M45">
        <v>0</v>
      </c>
      <c r="N45">
        <v>0</v>
      </c>
      <c r="O45">
        <v>-0.222387630489045</v>
      </c>
      <c r="P45">
        <v>0</v>
      </c>
      <c r="Q45">
        <v>-7.0933593710061305E-2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-7.8880181137513702E-2</v>
      </c>
      <c r="Z45">
        <v>-6.9075905792442896E-2</v>
      </c>
      <c r="AA45">
        <v>-3.6440061857249399E-2</v>
      </c>
      <c r="AB45">
        <v>-2.29510708232856E-2</v>
      </c>
      <c r="AC45">
        <v>-3.3692192936177298E-2</v>
      </c>
      <c r="AD45">
        <v>3.0945229961268899E-2</v>
      </c>
      <c r="AE45">
        <v>-7.6248112742860199</v>
      </c>
      <c r="AF45">
        <v>-17.053312713737299</v>
      </c>
      <c r="AH45" s="20">
        <f t="shared" si="2"/>
        <v>-0.44015231396723559</v>
      </c>
      <c r="AI45" s="20">
        <f t="shared" si="16"/>
        <v>-7.8099189245063073E-5</v>
      </c>
      <c r="AJ45" s="20">
        <f t="shared" si="18"/>
        <v>-6.9075905792442896E-2</v>
      </c>
      <c r="AK45" s="20">
        <f t="shared" si="18"/>
        <v>-3.6440061857249399E-2</v>
      </c>
      <c r="AL45" s="20">
        <f t="shared" si="18"/>
        <v>-2.29510708232856E-2</v>
      </c>
      <c r="AM45" s="20">
        <f t="shared" si="18"/>
        <v>-3.3692192936177298E-2</v>
      </c>
      <c r="AN45" s="20">
        <f t="shared" si="18"/>
        <v>3.0945229961268899E-2</v>
      </c>
      <c r="AR45" s="22">
        <f t="shared" si="1"/>
        <v>43100</v>
      </c>
      <c r="AS45" s="20">
        <f t="shared" si="3"/>
        <v>-66.213250854949194</v>
      </c>
      <c r="AT45" s="20">
        <f t="shared" si="28"/>
        <v>-0.88974700753048364</v>
      </c>
      <c r="AU45" s="20">
        <f t="shared" si="4"/>
        <v>-0.13129210063713134</v>
      </c>
      <c r="AV45" s="20">
        <f t="shared" si="19"/>
        <v>-7.8099189245063073E-5</v>
      </c>
      <c r="AW45" s="20">
        <f t="shared" si="20"/>
        <v>-6.9075905792442896E-2</v>
      </c>
      <c r="AX45" s="20">
        <f t="shared" si="21"/>
        <v>-3.6440061857249399E-2</v>
      </c>
      <c r="AY45" s="20">
        <f t="shared" si="22"/>
        <v>-2.29510708232856E-2</v>
      </c>
      <c r="AZ45" s="20">
        <f t="shared" si="23"/>
        <v>-3.3692192936177298E-2</v>
      </c>
      <c r="BA45" s="20">
        <f t="shared" si="24"/>
        <v>3.0945229961268899E-2</v>
      </c>
      <c r="BB45" s="20">
        <f t="shared" si="29"/>
        <v>-1.0210391081676149</v>
      </c>
      <c r="BC45" s="22">
        <f t="shared" si="25"/>
        <v>43100</v>
      </c>
      <c r="BD45" s="20">
        <f t="shared" si="26"/>
        <v>-0.88974700753048364</v>
      </c>
      <c r="BE45" s="20">
        <f t="shared" si="27"/>
        <v>-0.13129210063713134</v>
      </c>
    </row>
    <row r="46" spans="1:71" ht="15">
      <c r="A46" s="1">
        <v>43190</v>
      </c>
      <c r="B46">
        <v>0.30230830353204902</v>
      </c>
      <c r="C46">
        <v>-1.2460651035509701E-2</v>
      </c>
      <c r="D46">
        <v>0.28260204054048299</v>
      </c>
      <c r="E46">
        <v>6.0489543349018897E-2</v>
      </c>
      <c r="F46">
        <v>-2.73786388687</v>
      </c>
      <c r="G46">
        <v>-9.4422816024633107</v>
      </c>
      <c r="H46">
        <v>-2.4578663581396699E-2</v>
      </c>
      <c r="I46">
        <v>0.114050206079347</v>
      </c>
      <c r="J46">
        <v>9.4481903946566398E-4</v>
      </c>
      <c r="K46">
        <v>-0.210075168351154</v>
      </c>
      <c r="L46">
        <v>2.3602540727838202</v>
      </c>
      <c r="M46">
        <v>0</v>
      </c>
      <c r="N46">
        <v>0</v>
      </c>
      <c r="O46">
        <v>-0.16211368214851701</v>
      </c>
      <c r="P46">
        <v>0</v>
      </c>
      <c r="Q46">
        <v>-3.4210022161812799E-2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-5.2493367237740098E-2</v>
      </c>
      <c r="Z46">
        <v>-4.0185048287570399E-2</v>
      </c>
      <c r="AA46">
        <v>-1.7629754198264201E-2</v>
      </c>
      <c r="AB46">
        <v>-1.07768928947224E-2</v>
      </c>
      <c r="AC46">
        <v>-2.1899086016163999E-2</v>
      </c>
      <c r="AD46">
        <v>5.8070729500636603E-2</v>
      </c>
      <c r="AE46">
        <v>-7.6298080295588697</v>
      </c>
      <c r="AF46">
        <v>-17.217656139980299</v>
      </c>
      <c r="AH46" s="20">
        <f t="shared" si="2"/>
        <v>-0.26204360191651671</v>
      </c>
      <c r="AI46" s="20">
        <f t="shared" si="16"/>
        <v>-5.1973630928455543E-5</v>
      </c>
      <c r="AJ46" s="20">
        <f t="shared" si="18"/>
        <v>-4.0185048287570399E-2</v>
      </c>
      <c r="AK46" s="20">
        <f t="shared" si="18"/>
        <v>-1.7629754198264201E-2</v>
      </c>
      <c r="AL46" s="20">
        <f t="shared" si="18"/>
        <v>-1.07768928947224E-2</v>
      </c>
      <c r="AM46" s="20">
        <f t="shared" si="18"/>
        <v>-2.1899086016163999E-2</v>
      </c>
      <c r="AN46" s="20">
        <f t="shared" si="18"/>
        <v>5.8070729500636603E-2</v>
      </c>
      <c r="AR46" s="22">
        <f t="shared" si="1"/>
        <v>43190</v>
      </c>
      <c r="AS46" s="20">
        <f t="shared" si="3"/>
        <v>-66.870624559921197</v>
      </c>
      <c r="AT46" s="20">
        <f t="shared" si="28"/>
        <v>-0.71163829547976465</v>
      </c>
      <c r="AU46" s="20">
        <f t="shared" si="4"/>
        <v>-3.2472025527012852E-2</v>
      </c>
      <c r="AV46" s="20">
        <f t="shared" si="19"/>
        <v>-5.1973630928455543E-5</v>
      </c>
      <c r="AW46" s="20">
        <f t="shared" si="20"/>
        <v>-4.0185048287570399E-2</v>
      </c>
      <c r="AX46" s="20">
        <f t="shared" si="21"/>
        <v>-1.7629754198264201E-2</v>
      </c>
      <c r="AY46" s="20">
        <f t="shared" si="22"/>
        <v>-1.07768928947224E-2</v>
      </c>
      <c r="AZ46" s="20">
        <f t="shared" si="23"/>
        <v>-2.1899086016163999E-2</v>
      </c>
      <c r="BA46" s="20">
        <f t="shared" si="24"/>
        <v>5.8070729500636603E-2</v>
      </c>
      <c r="BB46" s="20">
        <f t="shared" si="29"/>
        <v>-0.74411032100677754</v>
      </c>
      <c r="BC46" s="22">
        <f t="shared" si="25"/>
        <v>43190</v>
      </c>
      <c r="BD46" s="20">
        <f t="shared" si="26"/>
        <v>-0.71163829547976465</v>
      </c>
      <c r="BE46" s="20">
        <f t="shared" si="27"/>
        <v>-3.2472025527012852E-2</v>
      </c>
    </row>
    <row r="47" spans="1:71" ht="15">
      <c r="A47" s="1">
        <v>43281</v>
      </c>
      <c r="B47">
        <v>0.46655268748953099</v>
      </c>
      <c r="C47">
        <v>9.4206477806880202E-3</v>
      </c>
      <c r="D47">
        <v>0.33003222716845099</v>
      </c>
      <c r="E47">
        <v>0.20697741202282299</v>
      </c>
      <c r="F47">
        <v>-2.73295270367927</v>
      </c>
      <c r="G47">
        <v>-9.6557716695929798</v>
      </c>
      <c r="H47">
        <v>1.07689494266438E-2</v>
      </c>
      <c r="I47">
        <v>9.9761217418750006E-2</v>
      </c>
      <c r="J47">
        <v>1.49184963430046E-3</v>
      </c>
      <c r="K47">
        <v>4.8716959845270601E-2</v>
      </c>
      <c r="L47">
        <v>2.3527641331709601</v>
      </c>
      <c r="M47">
        <v>0</v>
      </c>
      <c r="N47">
        <v>0</v>
      </c>
      <c r="O47">
        <v>-0.12779492819726401</v>
      </c>
      <c r="P47">
        <v>0</v>
      </c>
      <c r="Q47">
        <v>6.6911169527399103E-2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-2.8328590497748999E-2</v>
      </c>
      <c r="Z47">
        <v>-1.7767732673547299E-2</v>
      </c>
      <c r="AA47">
        <v>-5.7831638831244399E-3</v>
      </c>
      <c r="AB47">
        <v>-2.0423815966179601E-3</v>
      </c>
      <c r="AC47">
        <v>-1.12315471189846E-2</v>
      </c>
      <c r="AD47">
        <v>8.6073430541381599E-2</v>
      </c>
      <c r="AE47">
        <v>-7.6347022578772101</v>
      </c>
      <c r="AF47">
        <v>-16.5369042910906</v>
      </c>
      <c r="AH47" s="20">
        <f t="shared" si="2"/>
        <v>2.0671655252499092E-2</v>
      </c>
      <c r="AI47" s="20">
        <f t="shared" si="16"/>
        <v>-2.8048109403711879E-5</v>
      </c>
      <c r="AJ47" s="20">
        <f t="shared" si="18"/>
        <v>-1.7767732673547299E-2</v>
      </c>
      <c r="AK47" s="20">
        <f t="shared" si="18"/>
        <v>-5.7831638831244399E-3</v>
      </c>
      <c r="AL47" s="20">
        <f t="shared" si="18"/>
        <v>-2.0423815966179601E-3</v>
      </c>
      <c r="AM47" s="20">
        <f t="shared" si="18"/>
        <v>-1.12315471189846E-2</v>
      </c>
      <c r="AN47" s="20">
        <f t="shared" si="18"/>
        <v>8.6073430541381599E-2</v>
      </c>
      <c r="AR47" s="22">
        <f t="shared" si="1"/>
        <v>43281</v>
      </c>
      <c r="AS47" s="20">
        <f t="shared" si="3"/>
        <v>-64.147617164362401</v>
      </c>
      <c r="AT47" s="20">
        <f t="shared" si="28"/>
        <v>-0.42892303831074891</v>
      </c>
      <c r="AU47" s="20">
        <f t="shared" si="4"/>
        <v>4.9220557159703589E-2</v>
      </c>
      <c r="AV47" s="20">
        <f t="shared" si="19"/>
        <v>-2.8048109403711879E-5</v>
      </c>
      <c r="AW47" s="20">
        <f t="shared" si="20"/>
        <v>-1.7767732673547299E-2</v>
      </c>
      <c r="AX47" s="20">
        <f t="shared" si="21"/>
        <v>-5.7831638831244399E-3</v>
      </c>
      <c r="AY47" s="20">
        <f t="shared" si="22"/>
        <v>-2.0423815966179601E-3</v>
      </c>
      <c r="AZ47" s="20">
        <f t="shared" si="23"/>
        <v>-1.12315471189846E-2</v>
      </c>
      <c r="BA47" s="20">
        <f t="shared" si="24"/>
        <v>8.6073430541381599E-2</v>
      </c>
      <c r="BB47" s="20">
        <f t="shared" si="29"/>
        <v>-0.37970248115104532</v>
      </c>
      <c r="BC47" s="22">
        <f t="shared" si="25"/>
        <v>43281</v>
      </c>
      <c r="BD47" s="20">
        <f t="shared" si="26"/>
        <v>-0.42892303831074891</v>
      </c>
      <c r="BE47" s="20">
        <f t="shared" si="27"/>
        <v>4.9220557159703589E-2</v>
      </c>
    </row>
    <row r="48" spans="1:71" ht="15">
      <c r="A48" s="1">
        <v>43373</v>
      </c>
      <c r="B48">
        <v>0.35094461616238298</v>
      </c>
      <c r="C48">
        <v>5.0347324810995301E-3</v>
      </c>
      <c r="D48">
        <v>0.39397994798446301</v>
      </c>
      <c r="E48">
        <v>0.14768506849589799</v>
      </c>
      <c r="F48">
        <v>-2.7805651370040398</v>
      </c>
      <c r="G48">
        <v>-9.8289154782106998</v>
      </c>
      <c r="H48">
        <v>1.4702370354063901E-2</v>
      </c>
      <c r="I48">
        <v>8.4103342971643097E-2</v>
      </c>
      <c r="J48">
        <v>2.2499903874715699E-3</v>
      </c>
      <c r="K48">
        <v>0.11483449885551</v>
      </c>
      <c r="L48">
        <v>2.4014827070568501</v>
      </c>
      <c r="M48">
        <v>0</v>
      </c>
      <c r="N48">
        <v>0</v>
      </c>
      <c r="O48">
        <v>-0.12543354783345401</v>
      </c>
      <c r="P48">
        <v>0</v>
      </c>
      <c r="Q48">
        <v>0.118446782539724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4.2552308547994903E-3</v>
      </c>
      <c r="Z48">
        <v>1.1088013049823301E-2</v>
      </c>
      <c r="AA48">
        <v>1.6566110800870601E-2</v>
      </c>
      <c r="AB48">
        <v>1.14476567292179E-2</v>
      </c>
      <c r="AC48">
        <v>2.8268429597267399E-3</v>
      </c>
      <c r="AD48">
        <v>0.115945164594472</v>
      </c>
      <c r="AE48">
        <v>-7.6394949736185698</v>
      </c>
      <c r="AF48">
        <v>-16.5788160603888</v>
      </c>
      <c r="AH48" s="20">
        <f t="shared" si="2"/>
        <v>0.1190471774017615</v>
      </c>
      <c r="AI48" s="20">
        <f t="shared" si="16"/>
        <v>4.2130998562371191E-6</v>
      </c>
      <c r="AJ48" s="20">
        <f t="shared" si="18"/>
        <v>1.1088013049823301E-2</v>
      </c>
      <c r="AK48" s="20">
        <f t="shared" si="18"/>
        <v>1.6566110800870601E-2</v>
      </c>
      <c r="AL48" s="20">
        <f t="shared" si="18"/>
        <v>1.14476567292179E-2</v>
      </c>
      <c r="AM48" s="20">
        <f t="shared" si="18"/>
        <v>2.8268429597267399E-3</v>
      </c>
      <c r="AN48" s="20">
        <f t="shared" si="18"/>
        <v>0.115945164594472</v>
      </c>
      <c r="AR48" s="22">
        <f t="shared" si="1"/>
        <v>43373</v>
      </c>
      <c r="AS48" s="20">
        <f t="shared" si="3"/>
        <v>-64.315264241555198</v>
      </c>
      <c r="AT48" s="20">
        <f t="shared" si="28"/>
        <v>-0.33054751616148648</v>
      </c>
      <c r="AU48" s="20">
        <f t="shared" si="4"/>
        <v>0.15787800123396678</v>
      </c>
      <c r="AV48" s="20">
        <f t="shared" si="19"/>
        <v>4.2130998562371191E-6</v>
      </c>
      <c r="AW48" s="20">
        <f t="shared" si="20"/>
        <v>1.1088013049823301E-2</v>
      </c>
      <c r="AX48" s="20">
        <f t="shared" si="21"/>
        <v>1.6566110800870601E-2</v>
      </c>
      <c r="AY48" s="20">
        <f t="shared" si="22"/>
        <v>1.14476567292179E-2</v>
      </c>
      <c r="AZ48" s="20">
        <f t="shared" si="23"/>
        <v>2.8268429597267399E-3</v>
      </c>
      <c r="BA48" s="20">
        <f t="shared" si="24"/>
        <v>0.115945164594472</v>
      </c>
      <c r="BB48" s="20">
        <f t="shared" si="29"/>
        <v>-0.1726695149275197</v>
      </c>
      <c r="BC48" s="22">
        <f t="shared" si="25"/>
        <v>43373</v>
      </c>
      <c r="BD48" s="20">
        <f t="shared" si="26"/>
        <v>-0.33054751616148648</v>
      </c>
      <c r="BE48" s="20">
        <f t="shared" si="27"/>
        <v>0.15787800123396678</v>
      </c>
    </row>
    <row r="49" spans="1:57" ht="15">
      <c r="A49" s="1">
        <v>43465</v>
      </c>
      <c r="B49">
        <v>0.41283824341782499</v>
      </c>
      <c r="C49">
        <v>9.9021542937261006E-3</v>
      </c>
      <c r="D49">
        <v>0.441711297826067</v>
      </c>
      <c r="E49">
        <v>0.165411223692222</v>
      </c>
      <c r="F49">
        <v>-2.81000496041095</v>
      </c>
      <c r="G49">
        <v>-9.9771521545002901</v>
      </c>
      <c r="H49">
        <v>-1.2306675314741699E-2</v>
      </c>
      <c r="I49">
        <v>6.6018807565732099E-2</v>
      </c>
      <c r="J49">
        <v>6.5917141566400903E-4</v>
      </c>
      <c r="K49">
        <v>0.22623633572693699</v>
      </c>
      <c r="L49">
        <v>2.4187233844356002</v>
      </c>
      <c r="M49">
        <v>0</v>
      </c>
      <c r="N49">
        <v>0</v>
      </c>
      <c r="O49">
        <v>-0.127508792044838</v>
      </c>
      <c r="P49">
        <v>0</v>
      </c>
      <c r="Q49">
        <v>5.4008969478465001E-2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2.1508837261944701E-2</v>
      </c>
      <c r="Z49">
        <v>3.1562787090936101E-2</v>
      </c>
      <c r="AA49">
        <v>3.6591718525999802E-2</v>
      </c>
      <c r="AB49">
        <v>2.7858712306232099E-2</v>
      </c>
      <c r="AC49">
        <v>1.5456982219692701E-2</v>
      </c>
      <c r="AD49">
        <v>0.14553155720953401</v>
      </c>
      <c r="AE49">
        <v>-7.6441871852057997</v>
      </c>
      <c r="AF49">
        <v>-16.4971395850101</v>
      </c>
      <c r="AH49" s="20">
        <f t="shared" si="2"/>
        <v>0.24753008461626225</v>
      </c>
      <c r="AI49" s="20">
        <f t="shared" si="16"/>
        <v>2.1295878477172972E-5</v>
      </c>
      <c r="AJ49" s="20">
        <f t="shared" ref="AJ49:AN80" si="30">Z49</f>
        <v>3.1562787090936101E-2</v>
      </c>
      <c r="AK49" s="20">
        <f t="shared" si="30"/>
        <v>3.6591718525999802E-2</v>
      </c>
      <c r="AL49" s="20">
        <f t="shared" si="30"/>
        <v>2.7858712306232099E-2</v>
      </c>
      <c r="AM49" s="20">
        <f t="shared" si="30"/>
        <v>1.5456982219692701E-2</v>
      </c>
      <c r="AN49" s="20">
        <f t="shared" si="30"/>
        <v>0.14553155720953401</v>
      </c>
      <c r="AR49" s="22">
        <f t="shared" si="1"/>
        <v>43465</v>
      </c>
      <c r="AS49" s="20">
        <f t="shared" si="3"/>
        <v>-63.988558340040399</v>
      </c>
      <c r="AT49" s="20">
        <f t="shared" si="28"/>
        <v>-0.20206460894698575</v>
      </c>
      <c r="AU49" s="20">
        <f t="shared" si="4"/>
        <v>0.25702305323087188</v>
      </c>
      <c r="AV49" s="20">
        <f t="shared" si="19"/>
        <v>2.1295878477172972E-5</v>
      </c>
      <c r="AW49" s="20">
        <f t="shared" si="20"/>
        <v>3.1562787090936101E-2</v>
      </c>
      <c r="AX49" s="20">
        <f t="shared" si="21"/>
        <v>3.6591718525999802E-2</v>
      </c>
      <c r="AY49" s="20">
        <f t="shared" si="22"/>
        <v>2.7858712306232099E-2</v>
      </c>
      <c r="AZ49" s="20">
        <f t="shared" si="23"/>
        <v>1.5456982219692701E-2</v>
      </c>
      <c r="BA49" s="20">
        <f t="shared" si="24"/>
        <v>0.14553155720953401</v>
      </c>
      <c r="BB49" s="20">
        <f t="shared" si="29"/>
        <v>5.4958444283886132E-2</v>
      </c>
      <c r="BC49" s="22">
        <f t="shared" si="25"/>
        <v>43465</v>
      </c>
      <c r="BD49" s="20">
        <f t="shared" si="26"/>
        <v>-0.20206460894698575</v>
      </c>
      <c r="BE49" s="20">
        <f t="shared" si="27"/>
        <v>0.25702305323087188</v>
      </c>
    </row>
    <row r="50" spans="1:57" ht="15">
      <c r="A50" s="1">
        <v>43555</v>
      </c>
      <c r="B50">
        <v>0.86807305389554901</v>
      </c>
      <c r="C50">
        <v>1.4813585654316499E-2</v>
      </c>
      <c r="D50">
        <v>0.352336501237203</v>
      </c>
      <c r="E50">
        <v>0.404422609112983</v>
      </c>
      <c r="F50">
        <v>-2.8356283267071198</v>
      </c>
      <c r="G50">
        <v>-10.133263429167799</v>
      </c>
      <c r="H50">
        <v>1.3435421548489E-2</v>
      </c>
      <c r="I50">
        <v>5.6396839847058698E-2</v>
      </c>
      <c r="J50">
        <v>-2.0227027904488899E-3</v>
      </c>
      <c r="K50">
        <v>0.31690699932032201</v>
      </c>
      <c r="L50">
        <v>2.4354869460643802</v>
      </c>
      <c r="M50">
        <v>0</v>
      </c>
      <c r="N50">
        <v>0</v>
      </c>
      <c r="O50">
        <v>-0.239627861492137</v>
      </c>
      <c r="P50">
        <v>0</v>
      </c>
      <c r="Q50">
        <v>5.1747392826389398E-2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-4.48947225589005E-3</v>
      </c>
      <c r="Z50">
        <v>2.79087258280406E-2</v>
      </c>
      <c r="AA50">
        <v>3.9084584792078103E-2</v>
      </c>
      <c r="AB50">
        <v>3.6083115141068198E-2</v>
      </c>
      <c r="AC50">
        <v>2.5898269219174298E-2</v>
      </c>
      <c r="AD50">
        <v>0.17048200566913599</v>
      </c>
      <c r="AE50">
        <v>-7.6487798949738899</v>
      </c>
      <c r="AF50">
        <v>-16.050735637231199</v>
      </c>
      <c r="AH50" s="20">
        <f t="shared" si="2"/>
        <v>0.31246242178699091</v>
      </c>
      <c r="AI50" s="20">
        <f t="shared" si="16"/>
        <v>-4.4450220355347033E-6</v>
      </c>
      <c r="AJ50" s="20">
        <f t="shared" si="30"/>
        <v>2.79087258280406E-2</v>
      </c>
      <c r="AK50" s="20">
        <f t="shared" si="30"/>
        <v>3.9084584792078103E-2</v>
      </c>
      <c r="AL50" s="20">
        <f t="shared" si="30"/>
        <v>3.6083115141068198E-2</v>
      </c>
      <c r="AM50" s="20">
        <f t="shared" si="30"/>
        <v>2.5898269219174298E-2</v>
      </c>
      <c r="AN50" s="20">
        <f t="shared" si="30"/>
        <v>0.17048200566913599</v>
      </c>
      <c r="AR50" s="22">
        <f t="shared" si="1"/>
        <v>43555</v>
      </c>
      <c r="AS50" s="20">
        <f t="shared" si="3"/>
        <v>-62.202942548924796</v>
      </c>
      <c r="AT50" s="20">
        <f t="shared" si="28"/>
        <v>-0.13713227177625709</v>
      </c>
      <c r="AU50" s="20">
        <f t="shared" si="4"/>
        <v>0.29945225562746169</v>
      </c>
      <c r="AV50" s="20">
        <f t="shared" si="19"/>
        <v>-4.4450220355347033E-6</v>
      </c>
      <c r="AW50" s="20">
        <f t="shared" si="20"/>
        <v>2.79087258280406E-2</v>
      </c>
      <c r="AX50" s="20">
        <f t="shared" si="21"/>
        <v>3.9084584792078103E-2</v>
      </c>
      <c r="AY50" s="20">
        <f t="shared" si="22"/>
        <v>3.6083115141068198E-2</v>
      </c>
      <c r="AZ50" s="20">
        <f t="shared" si="23"/>
        <v>2.5898269219174298E-2</v>
      </c>
      <c r="BA50" s="20">
        <f t="shared" si="24"/>
        <v>0.17048200566913599</v>
      </c>
      <c r="BB50" s="20">
        <f t="shared" si="29"/>
        <v>0.16231998385120461</v>
      </c>
      <c r="BC50" s="22">
        <f t="shared" si="25"/>
        <v>43555</v>
      </c>
      <c r="BD50" s="20">
        <f t="shared" si="26"/>
        <v>-0.13713227177625709</v>
      </c>
      <c r="BE50" s="20">
        <f t="shared" si="27"/>
        <v>0.29945225562746169</v>
      </c>
    </row>
    <row r="51" spans="1:57" ht="15">
      <c r="A51" s="1">
        <v>43646</v>
      </c>
      <c r="B51">
        <v>0.37203955252954102</v>
      </c>
      <c r="C51">
        <v>2.03141545564645E-2</v>
      </c>
      <c r="D51">
        <v>0.28021628652980801</v>
      </c>
      <c r="E51">
        <v>0.58457253523699704</v>
      </c>
      <c r="F51">
        <v>-2.8603852701515899</v>
      </c>
      <c r="G51">
        <v>-10.2864116888141</v>
      </c>
      <c r="H51">
        <v>-3.6689863988600503E-2</v>
      </c>
      <c r="I51">
        <v>4.0266379311260897E-2</v>
      </c>
      <c r="J51">
        <v>-1.7711260611885001E-3</v>
      </c>
      <c r="K51">
        <v>0.39059845949684402</v>
      </c>
      <c r="L51">
        <v>2.52404575646257</v>
      </c>
      <c r="M51">
        <v>0</v>
      </c>
      <c r="N51">
        <v>0</v>
      </c>
      <c r="O51">
        <v>-0.29955008438154601</v>
      </c>
      <c r="P51">
        <v>0</v>
      </c>
      <c r="Q51">
        <v>-5.2026601826489799E-2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7.3847896143664302E-3</v>
      </c>
      <c r="Z51">
        <v>4.5492872112206102E-2</v>
      </c>
      <c r="AA51">
        <v>5.4524219226972398E-2</v>
      </c>
      <c r="AB51">
        <v>5.2657776570998599E-2</v>
      </c>
      <c r="AC51">
        <v>4.4270954107204497E-2</v>
      </c>
      <c r="AD51">
        <v>0.200310559225091</v>
      </c>
      <c r="AE51">
        <v>-7.65327409904594</v>
      </c>
      <c r="AF51">
        <v>-16.573414439289198</v>
      </c>
      <c r="AH51" s="20">
        <f t="shared" si="2"/>
        <v>0.39790940121506679</v>
      </c>
      <c r="AI51" s="20">
        <f t="shared" si="16"/>
        <v>7.311672885511317E-6</v>
      </c>
      <c r="AJ51" s="20">
        <f t="shared" si="30"/>
        <v>4.5492872112206102E-2</v>
      </c>
      <c r="AK51" s="20">
        <f t="shared" si="30"/>
        <v>5.4524219226972398E-2</v>
      </c>
      <c r="AL51" s="20">
        <f t="shared" si="30"/>
        <v>5.2657776570998599E-2</v>
      </c>
      <c r="AM51" s="20">
        <f t="shared" si="30"/>
        <v>4.4270954107204497E-2</v>
      </c>
      <c r="AN51" s="20">
        <f t="shared" si="30"/>
        <v>0.200310559225091</v>
      </c>
      <c r="AR51" s="22">
        <f t="shared" si="1"/>
        <v>43646</v>
      </c>
      <c r="AS51" s="20">
        <f t="shared" si="3"/>
        <v>-64.293657757156794</v>
      </c>
      <c r="AT51" s="20">
        <f t="shared" si="28"/>
        <v>-5.16852923481812E-2</v>
      </c>
      <c r="AU51" s="20">
        <f t="shared" si="4"/>
        <v>0.39726369291535812</v>
      </c>
      <c r="AV51" s="20">
        <f t="shared" si="19"/>
        <v>7.311672885511317E-6</v>
      </c>
      <c r="AW51" s="20">
        <f t="shared" si="20"/>
        <v>4.5492872112206102E-2</v>
      </c>
      <c r="AX51" s="20">
        <f t="shared" si="21"/>
        <v>5.4524219226972398E-2</v>
      </c>
      <c r="AY51" s="20">
        <f t="shared" si="22"/>
        <v>5.2657776570998599E-2</v>
      </c>
      <c r="AZ51" s="20">
        <f t="shared" si="23"/>
        <v>4.4270954107204497E-2</v>
      </c>
      <c r="BA51" s="20">
        <f t="shared" si="24"/>
        <v>0.200310559225091</v>
      </c>
      <c r="BB51" s="20">
        <f t="shared" si="29"/>
        <v>0.34557840056717692</v>
      </c>
      <c r="BC51" s="22">
        <f t="shared" si="25"/>
        <v>43646</v>
      </c>
      <c r="BD51" s="20">
        <f t="shared" si="26"/>
        <v>-5.16852923481812E-2</v>
      </c>
      <c r="BE51" s="20">
        <f t="shared" si="27"/>
        <v>0.39726369291535812</v>
      </c>
    </row>
    <row r="52" spans="1:57" ht="15">
      <c r="A52" s="1">
        <v>43738</v>
      </c>
      <c r="B52">
        <v>0.56934485405931101</v>
      </c>
      <c r="C52">
        <v>5.8601427269769898E-2</v>
      </c>
      <c r="D52">
        <v>0.17163021649195601</v>
      </c>
      <c r="E52">
        <v>0.83091377141899703</v>
      </c>
      <c r="F52">
        <v>-2.8930916639126401</v>
      </c>
      <c r="G52">
        <v>-10.5098772189365</v>
      </c>
      <c r="H52">
        <v>1.6047644655975302E-2</v>
      </c>
      <c r="I52">
        <v>1.8655362478580299E-2</v>
      </c>
      <c r="J52">
        <v>-1.21749486292099E-3</v>
      </c>
      <c r="K52">
        <v>0.46720090435829997</v>
      </c>
      <c r="L52">
        <v>2.4837600376136302</v>
      </c>
      <c r="M52">
        <v>0</v>
      </c>
      <c r="N52">
        <v>0</v>
      </c>
      <c r="O52">
        <v>-0.416812803076545</v>
      </c>
      <c r="P52">
        <v>0</v>
      </c>
      <c r="Q52">
        <v>3.1378824181663198E-2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-3.9753590523769797E-2</v>
      </c>
      <c r="Z52">
        <v>3.1783950486257401E-2</v>
      </c>
      <c r="AA52">
        <v>4.0847078319704001E-2</v>
      </c>
      <c r="AB52">
        <v>4.9039278326719497E-2</v>
      </c>
      <c r="AC52">
        <v>4.7698819843521097E-2</v>
      </c>
      <c r="AD52">
        <v>0.226785421002973</v>
      </c>
      <c r="AE52">
        <v>-7.6576707872174703</v>
      </c>
      <c r="AF52">
        <v>-16.4747359680226</v>
      </c>
      <c r="AH52" s="20">
        <f t="shared" si="2"/>
        <v>0.42784484973976789</v>
      </c>
      <c r="AI52" s="20">
        <f t="shared" si="16"/>
        <v>-3.9359990617593855E-5</v>
      </c>
      <c r="AJ52" s="20">
        <f t="shared" si="30"/>
        <v>3.1783950486257401E-2</v>
      </c>
      <c r="AK52" s="20">
        <f t="shared" si="30"/>
        <v>4.0847078319704001E-2</v>
      </c>
      <c r="AL52" s="20">
        <f t="shared" si="30"/>
        <v>4.9039278326719497E-2</v>
      </c>
      <c r="AM52" s="20">
        <f t="shared" si="30"/>
        <v>4.7698819843521097E-2</v>
      </c>
      <c r="AN52" s="20">
        <f t="shared" si="30"/>
        <v>0.226785421002973</v>
      </c>
      <c r="AR52" s="22">
        <f t="shared" si="1"/>
        <v>43738</v>
      </c>
      <c r="AS52" s="20">
        <f t="shared" si="3"/>
        <v>-63.898943872090399</v>
      </c>
      <c r="AT52" s="20">
        <f t="shared" si="28"/>
        <v>-2.1749843823480108E-2</v>
      </c>
      <c r="AU52" s="20">
        <f t="shared" si="4"/>
        <v>0.39611518798855738</v>
      </c>
      <c r="AV52" s="20">
        <f t="shared" si="19"/>
        <v>-3.9359990617593855E-5</v>
      </c>
      <c r="AW52" s="20">
        <f t="shared" si="20"/>
        <v>3.1783950486257401E-2</v>
      </c>
      <c r="AX52" s="20">
        <f t="shared" si="21"/>
        <v>4.0847078319704001E-2</v>
      </c>
      <c r="AY52" s="20">
        <f t="shared" si="22"/>
        <v>4.9039278326719497E-2</v>
      </c>
      <c r="AZ52" s="20">
        <f t="shared" si="23"/>
        <v>4.7698819843521097E-2</v>
      </c>
      <c r="BA52" s="20">
        <f t="shared" si="24"/>
        <v>0.226785421002973</v>
      </c>
      <c r="BB52" s="20">
        <f t="shared" si="29"/>
        <v>0.37436534416507727</v>
      </c>
      <c r="BC52" s="22">
        <f t="shared" si="25"/>
        <v>43738</v>
      </c>
      <c r="BD52" s="20">
        <f t="shared" si="26"/>
        <v>-2.1749843823480108E-2</v>
      </c>
      <c r="BE52" s="20">
        <f t="shared" si="27"/>
        <v>0.39611518798855738</v>
      </c>
    </row>
    <row r="53" spans="1:57" ht="15">
      <c r="A53" s="1">
        <v>43830</v>
      </c>
      <c r="B53">
        <v>0.27382624897198699</v>
      </c>
      <c r="C53">
        <v>9.3000118564985995E-2</v>
      </c>
      <c r="D53">
        <v>0.105911958048206</v>
      </c>
      <c r="E53">
        <v>0.86792193160318698</v>
      </c>
      <c r="F53">
        <v>-2.92217588852303</v>
      </c>
      <c r="G53">
        <v>-10.656374262113401</v>
      </c>
      <c r="H53">
        <v>1.47164049525116E-2</v>
      </c>
      <c r="I53">
        <v>-1.21282643502654E-2</v>
      </c>
      <c r="J53">
        <v>-5.2765130322944102E-3</v>
      </c>
      <c r="K53">
        <v>0.48587878670958801</v>
      </c>
      <c r="L53">
        <v>2.5808293868283601</v>
      </c>
      <c r="M53">
        <v>0</v>
      </c>
      <c r="N53">
        <v>0</v>
      </c>
      <c r="O53">
        <v>-0.49016475136240001</v>
      </c>
      <c r="P53">
        <v>0</v>
      </c>
      <c r="Q53">
        <v>5.4736863978977597E-2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-5.59095746300683E-2</v>
      </c>
      <c r="Z53">
        <v>3.7751179893990197E-2</v>
      </c>
      <c r="AA53">
        <v>3.9721757784303403E-2</v>
      </c>
      <c r="AB53">
        <v>5.2420129153900499E-2</v>
      </c>
      <c r="AC53">
        <v>5.5376951773911498E-2</v>
      </c>
      <c r="AD53">
        <v>0.254438180695715</v>
      </c>
      <c r="AE53">
        <v>-7.6619709428490896</v>
      </c>
      <c r="AF53">
        <v>-16.887470297901</v>
      </c>
      <c r="AH53" s="20">
        <f t="shared" si="2"/>
        <v>0.43052830782582041</v>
      </c>
      <c r="AI53" s="20">
        <f t="shared" si="16"/>
        <v>-5.5356014485216137E-5</v>
      </c>
      <c r="AJ53" s="20">
        <f t="shared" si="30"/>
        <v>3.7751179893990197E-2</v>
      </c>
      <c r="AK53" s="20">
        <f t="shared" si="30"/>
        <v>3.9721757784303403E-2</v>
      </c>
      <c r="AL53" s="20">
        <f t="shared" si="30"/>
        <v>5.2420129153900499E-2</v>
      </c>
      <c r="AM53" s="20">
        <f t="shared" si="30"/>
        <v>5.5376951773911498E-2</v>
      </c>
      <c r="AN53" s="20">
        <f t="shared" si="30"/>
        <v>0.254438180695715</v>
      </c>
      <c r="AR53" s="22">
        <f t="shared" si="1"/>
        <v>43830</v>
      </c>
      <c r="AS53" s="20">
        <f t="shared" si="3"/>
        <v>-65.549881191604001</v>
      </c>
      <c r="AT53" s="20">
        <f t="shared" si="28"/>
        <v>-1.9066385737427582E-2</v>
      </c>
      <c r="AU53" s="20">
        <f t="shared" si="4"/>
        <v>0.43965284328733539</v>
      </c>
      <c r="AV53" s="20">
        <f t="shared" si="19"/>
        <v>-5.5356014485216137E-5</v>
      </c>
      <c r="AW53" s="20">
        <f t="shared" si="20"/>
        <v>3.7751179893990197E-2</v>
      </c>
      <c r="AX53" s="20">
        <f t="shared" si="21"/>
        <v>3.9721757784303403E-2</v>
      </c>
      <c r="AY53" s="20">
        <f t="shared" si="22"/>
        <v>5.2420129153900499E-2</v>
      </c>
      <c r="AZ53" s="20">
        <f t="shared" si="23"/>
        <v>5.5376951773911498E-2</v>
      </c>
      <c r="BA53" s="20">
        <f t="shared" si="24"/>
        <v>0.254438180695715</v>
      </c>
      <c r="BB53" s="20">
        <f t="shared" si="29"/>
        <v>0.42058645754990781</v>
      </c>
      <c r="BC53" s="22">
        <f t="shared" si="25"/>
        <v>43830</v>
      </c>
      <c r="BD53" s="20">
        <f t="shared" si="26"/>
        <v>-1.9066385737427582E-2</v>
      </c>
      <c r="BE53" s="20">
        <f t="shared" si="27"/>
        <v>0.43965284328733539</v>
      </c>
    </row>
    <row r="54" spans="1:57" ht="15">
      <c r="A54" s="1">
        <v>43921</v>
      </c>
      <c r="B54">
        <v>6.6999562630573495E-2</v>
      </c>
      <c r="C54">
        <v>7.5943166462152101E-2</v>
      </c>
      <c r="D54">
        <v>8.2573099328664898E-2</v>
      </c>
      <c r="E54">
        <v>0.29239377955069201</v>
      </c>
      <c r="F54">
        <v>-2.9829176146963201</v>
      </c>
      <c r="G54">
        <v>-10.781990531691701</v>
      </c>
      <c r="H54">
        <v>9.7940839152948003E-3</v>
      </c>
      <c r="I54">
        <v>-4.4874610185660101E-2</v>
      </c>
      <c r="J54">
        <v>-6.8000755145565103E-3</v>
      </c>
      <c r="K54">
        <v>-7.2973999024960795E-2</v>
      </c>
      <c r="L54">
        <v>2.6836891401096699</v>
      </c>
      <c r="M54">
        <v>0</v>
      </c>
      <c r="N54">
        <v>0</v>
      </c>
      <c r="O54">
        <v>-0.51468462408808802</v>
      </c>
      <c r="P54">
        <v>0</v>
      </c>
      <c r="Q54">
        <v>7.0332631280594499E-2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-0.11070480427634299</v>
      </c>
      <c r="Z54">
        <v>1.17661337859383E-2</v>
      </c>
      <c r="AA54">
        <v>2.0642314006708299E-2</v>
      </c>
      <c r="AB54">
        <v>3.9283486074731103E-2</v>
      </c>
      <c r="AC54">
        <v>4.9722362620608897E-2</v>
      </c>
      <c r="AD54">
        <v>0.276134410389556</v>
      </c>
      <c r="AE54">
        <v>-7.6661755427668901</v>
      </c>
      <c r="AF54">
        <v>-18.501847632089401</v>
      </c>
      <c r="AH54" s="20">
        <f t="shared" si="2"/>
        <v>-0.18257175525854036</v>
      </c>
      <c r="AI54" s="20">
        <f t="shared" si="16"/>
        <v>-1.0960871710529009E-4</v>
      </c>
      <c r="AJ54" s="20">
        <f t="shared" si="30"/>
        <v>1.17661337859383E-2</v>
      </c>
      <c r="AK54" s="20">
        <f t="shared" si="30"/>
        <v>2.0642314006708299E-2</v>
      </c>
      <c r="AL54" s="20">
        <f t="shared" si="30"/>
        <v>3.9283486074731103E-2</v>
      </c>
      <c r="AM54" s="20">
        <f t="shared" si="30"/>
        <v>4.9722362620608897E-2</v>
      </c>
      <c r="AN54" s="20">
        <f t="shared" si="30"/>
        <v>0.276134410389556</v>
      </c>
      <c r="AR54" s="22">
        <f t="shared" si="1"/>
        <v>43921</v>
      </c>
      <c r="AS54" s="20">
        <f t="shared" si="3"/>
        <v>-72.007390528357604</v>
      </c>
      <c r="AT54" s="20">
        <f t="shared" si="28"/>
        <v>-0.63216644882178841</v>
      </c>
      <c r="AU54" s="20">
        <f t="shared" si="4"/>
        <v>0.39743909816043732</v>
      </c>
      <c r="AV54" s="20">
        <f t="shared" si="19"/>
        <v>-1.0960871710529009E-4</v>
      </c>
      <c r="AW54" s="20">
        <f t="shared" si="20"/>
        <v>1.17661337859383E-2</v>
      </c>
      <c r="AX54" s="20">
        <f t="shared" si="21"/>
        <v>2.0642314006708299E-2</v>
      </c>
      <c r="AY54" s="20">
        <f t="shared" si="22"/>
        <v>3.9283486074731103E-2</v>
      </c>
      <c r="AZ54" s="20">
        <f t="shared" si="23"/>
        <v>4.9722362620608897E-2</v>
      </c>
      <c r="BA54" s="20">
        <f t="shared" si="24"/>
        <v>0.276134410389556</v>
      </c>
      <c r="BB54" s="20">
        <f t="shared" si="29"/>
        <v>-0.23472735066135109</v>
      </c>
      <c r="BC54" s="22">
        <f t="shared" si="25"/>
        <v>43921</v>
      </c>
      <c r="BD54" s="20">
        <f t="shared" si="26"/>
        <v>-0.63216644882178841</v>
      </c>
      <c r="BE54" s="20">
        <f t="shared" si="27"/>
        <v>0.39743909816043732</v>
      </c>
    </row>
    <row r="55" spans="1:57" ht="15">
      <c r="A55" s="1">
        <v>44012</v>
      </c>
      <c r="B55">
        <v>-0.117486423505997</v>
      </c>
      <c r="C55">
        <v>4.4889663918832402E-2</v>
      </c>
      <c r="D55">
        <v>7.6755343205066301E-2</v>
      </c>
      <c r="E55">
        <v>-0.55392064074993697</v>
      </c>
      <c r="F55">
        <v>-3.0716743850475901</v>
      </c>
      <c r="G55">
        <v>-10.8294339139806</v>
      </c>
      <c r="H55">
        <v>7.4779022620925298E-3</v>
      </c>
      <c r="I55">
        <v>-9.5844331800011701E-2</v>
      </c>
      <c r="J55">
        <v>-8.0535137239552898E-3</v>
      </c>
      <c r="K55">
        <v>-0.89897135513982396</v>
      </c>
      <c r="L55">
        <v>2.7935359963908502</v>
      </c>
      <c r="M55">
        <v>0</v>
      </c>
      <c r="N55">
        <v>0</v>
      </c>
      <c r="O55">
        <v>-0.56253710414660696</v>
      </c>
      <c r="P55">
        <v>0</v>
      </c>
      <c r="Q55">
        <v>7.4193471498764596E-2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-0.19262253599822199</v>
      </c>
      <c r="Z55">
        <v>-2.6756792468697398E-2</v>
      </c>
      <c r="AA55">
        <v>-1.0327737444165999E-2</v>
      </c>
      <c r="AB55">
        <v>2.1235724083704E-2</v>
      </c>
      <c r="AC55">
        <v>3.6814641580111197E-2</v>
      </c>
      <c r="AD55">
        <v>0.28862818182299999</v>
      </c>
      <c r="AE55">
        <v>-7.6702855571704296</v>
      </c>
      <c r="AF55">
        <v>-20.6943833664136</v>
      </c>
      <c r="AH55" s="20">
        <f t="shared" si="2"/>
        <v>-1.0896676657780637</v>
      </c>
      <c r="AI55" s="20">
        <f t="shared" si="16"/>
        <v>-1.9071538217645741E-4</v>
      </c>
      <c r="AJ55" s="20">
        <f t="shared" si="30"/>
        <v>-2.6756792468697398E-2</v>
      </c>
      <c r="AK55" s="20">
        <f t="shared" si="30"/>
        <v>-1.0327737444165999E-2</v>
      </c>
      <c r="AL55" s="20">
        <f t="shared" si="30"/>
        <v>2.1235724083704E-2</v>
      </c>
      <c r="AM55" s="20">
        <f t="shared" si="30"/>
        <v>3.6814641580111197E-2</v>
      </c>
      <c r="AN55" s="20">
        <f t="shared" si="30"/>
        <v>0.28862818182299999</v>
      </c>
      <c r="AR55" s="22">
        <f t="shared" si="1"/>
        <v>44012</v>
      </c>
      <c r="AS55" s="20">
        <f t="shared" si="3"/>
        <v>-80.7775334656544</v>
      </c>
      <c r="AT55" s="20">
        <f t="shared" si="28"/>
        <v>-1.5392623593413117</v>
      </c>
      <c r="AU55" s="20">
        <f t="shared" si="4"/>
        <v>0.30940330219177531</v>
      </c>
      <c r="AV55" s="20">
        <f t="shared" si="19"/>
        <v>-1.9071538217645741E-4</v>
      </c>
      <c r="AW55" s="20">
        <f t="shared" si="20"/>
        <v>-2.6756792468697398E-2</v>
      </c>
      <c r="AX55" s="20">
        <f t="shared" si="21"/>
        <v>-1.0327737444165999E-2</v>
      </c>
      <c r="AY55" s="20">
        <f t="shared" si="22"/>
        <v>2.1235724083704E-2</v>
      </c>
      <c r="AZ55" s="20">
        <f t="shared" si="23"/>
        <v>3.6814641580111197E-2</v>
      </c>
      <c r="BA55" s="20">
        <f t="shared" si="24"/>
        <v>0.28862818182299999</v>
      </c>
      <c r="BB55" s="20">
        <f t="shared" si="29"/>
        <v>-1.2298590571495365</v>
      </c>
      <c r="BC55" s="22">
        <f t="shared" si="25"/>
        <v>44012</v>
      </c>
      <c r="BD55" s="20">
        <f t="shared" si="26"/>
        <v>-1.5392623593413117</v>
      </c>
      <c r="BE55" s="20">
        <f t="shared" si="27"/>
        <v>0.30940330219177531</v>
      </c>
    </row>
    <row r="56" spans="1:57" ht="15">
      <c r="A56" s="1">
        <v>44104</v>
      </c>
      <c r="B56">
        <v>-0.27916404695356001</v>
      </c>
      <c r="C56">
        <v>1.03956429836568E-2</v>
      </c>
      <c r="D56">
        <v>0.167863522116034</v>
      </c>
      <c r="E56">
        <v>-1.2893491971123601</v>
      </c>
      <c r="F56">
        <v>-3.1201923504056901</v>
      </c>
      <c r="G56">
        <v>-10.9508925948436</v>
      </c>
      <c r="H56">
        <v>6.4636807265149804E-3</v>
      </c>
      <c r="I56">
        <v>-7.8290138446759097E-2</v>
      </c>
      <c r="J56">
        <v>-9.3539432053837898E-3</v>
      </c>
      <c r="K56">
        <v>-1.94366917039632</v>
      </c>
      <c r="L56">
        <v>2.9489503211203001</v>
      </c>
      <c r="M56">
        <v>0</v>
      </c>
      <c r="N56">
        <v>0</v>
      </c>
      <c r="O56">
        <v>-0.60702735227787297</v>
      </c>
      <c r="P56">
        <v>0</v>
      </c>
      <c r="Q56">
        <v>6.8804809315380605E-2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-0.297320547008257</v>
      </c>
      <c r="Z56">
        <v>-7.2655614506032307E-2</v>
      </c>
      <c r="AA56">
        <v>-4.7387704897359599E-2</v>
      </c>
      <c r="AB56">
        <v>-6.10541667164509E-3</v>
      </c>
      <c r="AC56">
        <v>1.9118487812136702E-2</v>
      </c>
      <c r="AD56">
        <v>0.289409800069861</v>
      </c>
      <c r="AE56">
        <v>-7.6743019495478704</v>
      </c>
      <c r="AF56">
        <v>-22.864703762128901</v>
      </c>
      <c r="AH56" s="20">
        <f t="shared" si="2"/>
        <v>-2.2380165119344944</v>
      </c>
      <c r="AI56" s="20">
        <f t="shared" si="16"/>
        <v>-2.9437677921609605E-4</v>
      </c>
      <c r="AJ56" s="20">
        <f t="shared" si="30"/>
        <v>-7.2655614506032307E-2</v>
      </c>
      <c r="AK56" s="20">
        <f t="shared" si="30"/>
        <v>-4.7387704897359599E-2</v>
      </c>
      <c r="AL56" s="20">
        <f t="shared" si="30"/>
        <v>-6.10541667164509E-3</v>
      </c>
      <c r="AM56" s="20">
        <f t="shared" si="30"/>
        <v>1.9118487812136702E-2</v>
      </c>
      <c r="AN56" s="20">
        <f t="shared" si="30"/>
        <v>0.289409800069861</v>
      </c>
      <c r="AR56" s="22">
        <f t="shared" si="1"/>
        <v>44104</v>
      </c>
      <c r="AS56" s="20">
        <f t="shared" si="3"/>
        <v>-89.458815048515604</v>
      </c>
      <c r="AT56" s="20">
        <f t="shared" si="28"/>
        <v>-2.6876112054977424</v>
      </c>
      <c r="AU56" s="20">
        <f t="shared" si="4"/>
        <v>0.1820851750277446</v>
      </c>
      <c r="AV56" s="20">
        <f t="shared" si="19"/>
        <v>-2.9437677921609605E-4</v>
      </c>
      <c r="AW56" s="20">
        <f t="shared" si="20"/>
        <v>-7.2655614506032307E-2</v>
      </c>
      <c r="AX56" s="20">
        <f t="shared" si="21"/>
        <v>-4.7387704897359599E-2</v>
      </c>
      <c r="AY56" s="20">
        <f t="shared" si="22"/>
        <v>-6.10541667164509E-3</v>
      </c>
      <c r="AZ56" s="20">
        <f t="shared" si="23"/>
        <v>1.9118487812136702E-2</v>
      </c>
      <c r="BA56" s="20">
        <f t="shared" si="24"/>
        <v>0.289409800069861</v>
      </c>
      <c r="BB56" s="20">
        <f t="shared" si="29"/>
        <v>-2.5055260304699978</v>
      </c>
      <c r="BC56" s="22">
        <f t="shared" si="25"/>
        <v>44104</v>
      </c>
      <c r="BD56" s="20">
        <f t="shared" si="26"/>
        <v>-2.6876112054977424</v>
      </c>
      <c r="BE56" s="20">
        <f t="shared" si="27"/>
        <v>0.1820851750277446</v>
      </c>
    </row>
    <row r="57" spans="1:57" ht="15">
      <c r="A57" s="1">
        <v>44196</v>
      </c>
      <c r="B57">
        <v>1.24010860737679</v>
      </c>
      <c r="C57">
        <v>-0.105866529281868</v>
      </c>
      <c r="D57">
        <v>0.20954747954794201</v>
      </c>
      <c r="E57">
        <v>-2.2952556900886201</v>
      </c>
      <c r="F57">
        <v>-3.1474947527911601</v>
      </c>
      <c r="G57">
        <v>-11.0835267235448</v>
      </c>
      <c r="H57">
        <v>-4.2960247901032998E-2</v>
      </c>
      <c r="I57">
        <v>-6.4869279263769494E-2</v>
      </c>
      <c r="J57">
        <v>-7.12565403520375E-3</v>
      </c>
      <c r="K57">
        <v>-2.7208843434615599</v>
      </c>
      <c r="L57">
        <v>3.1693375298817799</v>
      </c>
      <c r="M57">
        <v>0</v>
      </c>
      <c r="N57">
        <v>0</v>
      </c>
      <c r="O57">
        <v>-0.55780694752973004</v>
      </c>
      <c r="P57">
        <v>0</v>
      </c>
      <c r="Q57">
        <v>6.5453379938254105E-2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-0.44682421846229198</v>
      </c>
      <c r="Z57">
        <v>-0.108101896447399</v>
      </c>
      <c r="AA57">
        <v>-7.9738508295664201E-2</v>
      </c>
      <c r="AB57">
        <v>-2.66344850504538E-2</v>
      </c>
      <c r="AC57">
        <v>8.4030808278681896E-4</v>
      </c>
      <c r="AD57">
        <v>0.28300009636900902</v>
      </c>
      <c r="AE57">
        <v>-7.6782256765980401</v>
      </c>
      <c r="AF57">
        <v>-23.397027551555102</v>
      </c>
      <c r="AH57" s="20">
        <f t="shared" si="2"/>
        <v>-3.1632403197392294</v>
      </c>
      <c r="AI57" s="20">
        <f t="shared" si="16"/>
        <v>-4.4240021629929897E-4</v>
      </c>
      <c r="AJ57" s="20">
        <f t="shared" si="30"/>
        <v>-0.108101896447399</v>
      </c>
      <c r="AK57" s="20">
        <f t="shared" si="30"/>
        <v>-7.9738508295664201E-2</v>
      </c>
      <c r="AL57" s="20">
        <f t="shared" si="30"/>
        <v>-2.66344850504538E-2</v>
      </c>
      <c r="AM57" s="20">
        <f t="shared" si="30"/>
        <v>8.4030808278681896E-4</v>
      </c>
      <c r="AN57" s="20">
        <f t="shared" si="30"/>
        <v>0.28300009636900902</v>
      </c>
      <c r="AR57" s="22">
        <f t="shared" si="1"/>
        <v>44196</v>
      </c>
      <c r="AS57" s="20">
        <f t="shared" si="3"/>
        <v>-91.588110206220406</v>
      </c>
      <c r="AT57" s="20">
        <f t="shared" si="28"/>
        <v>-3.6128350133024774</v>
      </c>
      <c r="AU57" s="20">
        <f t="shared" si="4"/>
        <v>6.8923114441979544E-2</v>
      </c>
      <c r="AV57" s="20">
        <f t="shared" si="19"/>
        <v>-4.4240021629929897E-4</v>
      </c>
      <c r="AW57" s="20">
        <f t="shared" si="20"/>
        <v>-0.108101896447399</v>
      </c>
      <c r="AX57" s="20">
        <f t="shared" si="21"/>
        <v>-7.9738508295664201E-2</v>
      </c>
      <c r="AY57" s="20">
        <f t="shared" si="22"/>
        <v>-2.66344850504538E-2</v>
      </c>
      <c r="AZ57" s="20">
        <f t="shared" si="23"/>
        <v>8.4030808278681896E-4</v>
      </c>
      <c r="BA57" s="20">
        <f t="shared" si="24"/>
        <v>0.28300009636900902</v>
      </c>
      <c r="BB57" s="20">
        <f t="shared" si="29"/>
        <v>-3.5439118988604976</v>
      </c>
      <c r="BC57" s="22">
        <f t="shared" si="25"/>
        <v>44196</v>
      </c>
      <c r="BD57" s="20">
        <f t="shared" si="26"/>
        <v>-3.6128350133024774</v>
      </c>
      <c r="BE57" s="20">
        <f t="shared" si="27"/>
        <v>6.8923114441979544E-2</v>
      </c>
    </row>
    <row r="58" spans="1:57" ht="15">
      <c r="A58" s="1">
        <v>44286</v>
      </c>
      <c r="B58">
        <v>1.8061554112165801</v>
      </c>
      <c r="C58">
        <v>-0.17034518356956799</v>
      </c>
      <c r="D58">
        <v>0.164783984105805</v>
      </c>
      <c r="E58">
        <v>-2.4525590618795201</v>
      </c>
      <c r="F58">
        <v>-3.0795609121129401</v>
      </c>
      <c r="G58">
        <v>-11.250277620340199</v>
      </c>
      <c r="H58">
        <v>-7.7217930699590598E-2</v>
      </c>
      <c r="I58">
        <v>-9.9457337444362207E-2</v>
      </c>
      <c r="J58">
        <v>-7.1374305363934697E-3</v>
      </c>
      <c r="K58">
        <v>-2.7304959346994102</v>
      </c>
      <c r="L58">
        <v>3.3626227746733899</v>
      </c>
      <c r="M58">
        <v>0</v>
      </c>
      <c r="N58">
        <v>0</v>
      </c>
      <c r="O58">
        <v>-0.61469624376565901</v>
      </c>
      <c r="P58">
        <v>0</v>
      </c>
      <c r="Q58">
        <v>4.5079419227942397E-2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-0.56672077963720502</v>
      </c>
      <c r="Z58">
        <v>-0.118708244505679</v>
      </c>
      <c r="AA58">
        <v>-0.104926056622971</v>
      </c>
      <c r="AB58">
        <v>-4.6820897223191001E-2</v>
      </c>
      <c r="AC58">
        <v>-1.65231517393899E-2</v>
      </c>
      <c r="AD58">
        <v>0.26749949210597201</v>
      </c>
      <c r="AE58">
        <v>-7.6820576881590297</v>
      </c>
      <c r="AF58">
        <v>-23.371363391605499</v>
      </c>
      <c r="AH58" s="20">
        <f t="shared" si="2"/>
        <v>-3.2915495065402434</v>
      </c>
      <c r="AI58" s="20">
        <f t="shared" si="16"/>
        <v>-5.6110968280911389E-4</v>
      </c>
      <c r="AJ58" s="20">
        <f t="shared" si="30"/>
        <v>-0.118708244505679</v>
      </c>
      <c r="AK58" s="20">
        <f t="shared" si="30"/>
        <v>-0.104926056622971</v>
      </c>
      <c r="AL58" s="20">
        <f t="shared" si="30"/>
        <v>-4.6820897223191001E-2</v>
      </c>
      <c r="AM58" s="20">
        <f t="shared" si="30"/>
        <v>-1.65231517393899E-2</v>
      </c>
      <c r="AN58" s="20">
        <f t="shared" si="30"/>
        <v>0.26749949210597201</v>
      </c>
      <c r="AR58" s="22">
        <f t="shared" si="1"/>
        <v>44286</v>
      </c>
      <c r="AS58" s="20">
        <f t="shared" si="3"/>
        <v>-91.485453566421995</v>
      </c>
      <c r="AT58" s="20">
        <f t="shared" si="28"/>
        <v>-3.7411442001034914</v>
      </c>
      <c r="AU58" s="20">
        <f t="shared" si="4"/>
        <v>-2.0039967668067982E-2</v>
      </c>
      <c r="AV58" s="20">
        <f t="shared" si="19"/>
        <v>-5.6110968280911389E-4</v>
      </c>
      <c r="AW58" s="20">
        <f t="shared" si="20"/>
        <v>-0.118708244505679</v>
      </c>
      <c r="AX58" s="20">
        <f t="shared" si="21"/>
        <v>-0.104926056622971</v>
      </c>
      <c r="AY58" s="20">
        <f t="shared" si="22"/>
        <v>-4.6820897223191001E-2</v>
      </c>
      <c r="AZ58" s="20">
        <f t="shared" si="23"/>
        <v>-1.65231517393899E-2</v>
      </c>
      <c r="BA58" s="20">
        <f t="shared" si="24"/>
        <v>0.26749949210597201</v>
      </c>
      <c r="BB58" s="20">
        <f t="shared" si="29"/>
        <v>-3.7611841677715594</v>
      </c>
      <c r="BC58" s="22">
        <f t="shared" si="25"/>
        <v>44286</v>
      </c>
      <c r="BD58" s="20">
        <f t="shared" si="26"/>
        <v>-3.7411442001034914</v>
      </c>
      <c r="BE58" s="20">
        <f t="shared" si="27"/>
        <v>-2.0039967668067982E-2</v>
      </c>
    </row>
    <row r="59" spans="1:57" ht="15">
      <c r="A59" s="1">
        <v>44377</v>
      </c>
      <c r="B59">
        <v>1.32171546968082</v>
      </c>
      <c r="C59">
        <v>-4.6202870278697697E-2</v>
      </c>
      <c r="D59">
        <v>0.20094487573734299</v>
      </c>
      <c r="E59">
        <v>-1.18792407025951</v>
      </c>
      <c r="F59">
        <v>-2.83200239421347</v>
      </c>
      <c r="G59">
        <v>-11.4096524663865</v>
      </c>
      <c r="H59">
        <v>3.19124300508229E-2</v>
      </c>
      <c r="I59">
        <v>-0.10911254647480299</v>
      </c>
      <c r="J59">
        <v>-4.95022276220527E-3</v>
      </c>
      <c r="K59">
        <v>-1.24732125899079</v>
      </c>
      <c r="L59">
        <v>3.4351261033481801</v>
      </c>
      <c r="M59">
        <v>0</v>
      </c>
      <c r="N59">
        <v>0</v>
      </c>
      <c r="O59">
        <v>-0.61803798064260596</v>
      </c>
      <c r="P59">
        <v>0</v>
      </c>
      <c r="Q59">
        <v>9.4582583300383105E-2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-0.539307363980562</v>
      </c>
      <c r="Z59">
        <v>-4.5253398738206302E-2</v>
      </c>
      <c r="AA59">
        <v>-7.7457988104884801E-2</v>
      </c>
      <c r="AB59">
        <v>-3.4037876071367802E-2</v>
      </c>
      <c r="AC59">
        <v>-1.43167068417597E-2</v>
      </c>
      <c r="AD59">
        <v>0.25934138312413202</v>
      </c>
      <c r="AE59">
        <v>-7.6857989271432201</v>
      </c>
      <c r="AF59">
        <v>-20.507753225646901</v>
      </c>
      <c r="AH59" s="20">
        <f t="shared" si="2"/>
        <v>-1.7812355493315466</v>
      </c>
      <c r="AI59" s="20">
        <f t="shared" si="16"/>
        <v>-5.339676871094673E-4</v>
      </c>
      <c r="AJ59" s="20">
        <f t="shared" si="30"/>
        <v>-4.5253398738206302E-2</v>
      </c>
      <c r="AK59" s="20">
        <f t="shared" si="30"/>
        <v>-7.7457988104884801E-2</v>
      </c>
      <c r="AL59" s="20">
        <f t="shared" si="30"/>
        <v>-3.4037876071367802E-2</v>
      </c>
      <c r="AM59" s="20">
        <f t="shared" si="30"/>
        <v>-1.43167068417597E-2</v>
      </c>
      <c r="AN59" s="20">
        <f t="shared" si="30"/>
        <v>0.25934138312413202</v>
      </c>
      <c r="AR59" s="22">
        <f t="shared" si="1"/>
        <v>44377</v>
      </c>
      <c r="AS59" s="20">
        <f t="shared" si="3"/>
        <v>-80.031012902587605</v>
      </c>
      <c r="AT59" s="20">
        <f t="shared" si="28"/>
        <v>-2.2308302428947946</v>
      </c>
      <c r="AU59" s="20">
        <f t="shared" si="4"/>
        <v>8.7741445680803942E-2</v>
      </c>
      <c r="AV59" s="20">
        <f t="shared" si="19"/>
        <v>-5.339676871094673E-4</v>
      </c>
      <c r="AW59" s="20">
        <f t="shared" si="20"/>
        <v>-4.5253398738206302E-2</v>
      </c>
      <c r="AX59" s="20">
        <f t="shared" si="21"/>
        <v>-7.7457988104884801E-2</v>
      </c>
      <c r="AY59" s="20">
        <f t="shared" si="22"/>
        <v>-3.4037876071367802E-2</v>
      </c>
      <c r="AZ59" s="20">
        <f t="shared" si="23"/>
        <v>-1.43167068417597E-2</v>
      </c>
      <c r="BA59" s="20">
        <f t="shared" si="24"/>
        <v>0.25934138312413202</v>
      </c>
      <c r="BB59" s="20">
        <f t="shared" si="29"/>
        <v>-2.1430887972139905</v>
      </c>
      <c r="BC59" s="22">
        <f t="shared" si="25"/>
        <v>44377</v>
      </c>
      <c r="BD59" s="20">
        <f t="shared" si="26"/>
        <v>-2.2308302428947946</v>
      </c>
      <c r="BE59" s="20">
        <f t="shared" si="27"/>
        <v>8.7741445680803942E-2</v>
      </c>
    </row>
    <row r="60" spans="1:57" ht="15">
      <c r="A60" s="1">
        <v>44469</v>
      </c>
      <c r="B60">
        <v>0.43131737233583001</v>
      </c>
      <c r="C60">
        <v>2.8362136231764701E-2</v>
      </c>
      <c r="D60">
        <v>0.17851484347587099</v>
      </c>
      <c r="E60">
        <v>-0.36237254140995701</v>
      </c>
      <c r="F60">
        <v>-2.6642338470365998</v>
      </c>
      <c r="G60">
        <v>-11.576617851243901</v>
      </c>
      <c r="H60">
        <v>6.7128464064701802E-3</v>
      </c>
      <c r="I60">
        <v>-0.14653249758439901</v>
      </c>
      <c r="J60">
        <v>2.5616690554694098E-3</v>
      </c>
      <c r="K60">
        <v>-0.11078445185506899</v>
      </c>
      <c r="L60">
        <v>3.43058568395245</v>
      </c>
      <c r="M60">
        <v>0</v>
      </c>
      <c r="N60">
        <v>0</v>
      </c>
      <c r="O60">
        <v>-0.61129697916882897</v>
      </c>
      <c r="P60">
        <v>0</v>
      </c>
      <c r="Q60">
        <v>7.6377847874792197E-3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-0.49226642536890702</v>
      </c>
      <c r="Z60">
        <v>3.2523728208186803E-2</v>
      </c>
      <c r="AA60">
        <v>-4.59966108971522E-2</v>
      </c>
      <c r="AB60">
        <v>-2.07790711219095E-2</v>
      </c>
      <c r="AC60">
        <v>-1.37027049482931E-2</v>
      </c>
      <c r="AD60">
        <v>0.25355168441425802</v>
      </c>
      <c r="AE60">
        <v>-7.6894503294781504</v>
      </c>
      <c r="AF60">
        <v>-19.362265561245401</v>
      </c>
      <c r="AH60" s="20">
        <f t="shared" si="2"/>
        <v>-0.59812821297028695</v>
      </c>
      <c r="AI60" s="20">
        <f t="shared" si="16"/>
        <v>-4.873925003652545E-4</v>
      </c>
      <c r="AJ60" s="20">
        <f t="shared" si="30"/>
        <v>3.2523728208186803E-2</v>
      </c>
      <c r="AK60" s="20">
        <f t="shared" si="30"/>
        <v>-4.59966108971522E-2</v>
      </c>
      <c r="AL60" s="20">
        <f t="shared" si="30"/>
        <v>-2.07790711219095E-2</v>
      </c>
      <c r="AM60" s="20">
        <f t="shared" si="30"/>
        <v>-1.37027049482931E-2</v>
      </c>
      <c r="AN60" s="20">
        <f t="shared" si="30"/>
        <v>0.25355168441425802</v>
      </c>
      <c r="AR60" s="22">
        <f t="shared" si="1"/>
        <v>44469</v>
      </c>
      <c r="AS60" s="20">
        <f t="shared" si="3"/>
        <v>-75.449062244981604</v>
      </c>
      <c r="AT60" s="20">
        <f t="shared" si="28"/>
        <v>-1.0477229065335349</v>
      </c>
      <c r="AU60" s="20">
        <f t="shared" si="4"/>
        <v>0.20510963315472477</v>
      </c>
      <c r="AV60" s="20">
        <f t="shared" si="19"/>
        <v>-4.873925003652545E-4</v>
      </c>
      <c r="AW60" s="20">
        <f t="shared" si="20"/>
        <v>3.2523728208186803E-2</v>
      </c>
      <c r="AX60" s="20">
        <f t="shared" si="21"/>
        <v>-4.59966108971522E-2</v>
      </c>
      <c r="AY60" s="20">
        <f t="shared" si="22"/>
        <v>-2.07790711219095E-2</v>
      </c>
      <c r="AZ60" s="20">
        <f t="shared" si="23"/>
        <v>-1.37027049482931E-2</v>
      </c>
      <c r="BA60" s="20">
        <f t="shared" si="24"/>
        <v>0.25355168441425802</v>
      </c>
      <c r="BB60" s="20">
        <f t="shared" si="29"/>
        <v>-0.8426132733788102</v>
      </c>
      <c r="BC60" s="22">
        <f t="shared" si="25"/>
        <v>44469</v>
      </c>
      <c r="BD60" s="20">
        <f t="shared" si="26"/>
        <v>-1.0477229065335349</v>
      </c>
      <c r="BE60" s="20">
        <f t="shared" si="27"/>
        <v>0.20510963315472477</v>
      </c>
    </row>
    <row r="61" spans="1:57" ht="15">
      <c r="A61" s="1">
        <v>44561</v>
      </c>
      <c r="B61">
        <v>0.62661034257746595</v>
      </c>
      <c r="C61">
        <v>-2.0438027082894501E-2</v>
      </c>
      <c r="D61">
        <v>0.13574688008598501</v>
      </c>
      <c r="E61">
        <v>-0.48107557521962202</v>
      </c>
      <c r="F61">
        <v>-2.5517606666311301</v>
      </c>
      <c r="G61">
        <v>-11.7150165678588</v>
      </c>
      <c r="H61">
        <v>-1.15116312854124E-2</v>
      </c>
      <c r="I61">
        <v>-0.22086264876790501</v>
      </c>
      <c r="J61">
        <v>6.0862733974658802E-3</v>
      </c>
      <c r="K61">
        <v>0.19731034442724099</v>
      </c>
      <c r="L61">
        <v>3.4467523830900002</v>
      </c>
      <c r="M61">
        <v>0</v>
      </c>
      <c r="N61">
        <v>0</v>
      </c>
      <c r="O61">
        <v>-0.470412693866335</v>
      </c>
      <c r="P61">
        <v>0</v>
      </c>
      <c r="Q61">
        <v>9.9669536317622098E-2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-0.502963347879544</v>
      </c>
      <c r="Z61">
        <v>9.8342766807448703E-2</v>
      </c>
      <c r="AA61">
        <v>-2.2357314543158899E-2</v>
      </c>
      <c r="AB61">
        <v>-1.03295889906201E-2</v>
      </c>
      <c r="AC61">
        <v>-2.9689452658251299E-2</v>
      </c>
      <c r="AD61">
        <v>0.22407934708043001</v>
      </c>
      <c r="AE61">
        <v>-7.6930128240533602</v>
      </c>
      <c r="AF61">
        <v>-18.894832465053401</v>
      </c>
      <c r="AH61" s="20">
        <f t="shared" si="2"/>
        <v>-0.30062336997350758</v>
      </c>
      <c r="AI61" s="20">
        <f t="shared" si="16"/>
        <v>-4.979835127520238E-4</v>
      </c>
      <c r="AJ61" s="20">
        <f t="shared" si="30"/>
        <v>9.8342766807448703E-2</v>
      </c>
      <c r="AK61" s="20">
        <f t="shared" si="30"/>
        <v>-2.2357314543158899E-2</v>
      </c>
      <c r="AL61" s="20">
        <f t="shared" si="30"/>
        <v>-1.03295889906201E-2</v>
      </c>
      <c r="AM61" s="20">
        <f t="shared" si="30"/>
        <v>-2.9689452658251299E-2</v>
      </c>
      <c r="AN61" s="20">
        <f t="shared" si="30"/>
        <v>0.22407934708043001</v>
      </c>
      <c r="AR61" s="22">
        <f t="shared" si="1"/>
        <v>44561</v>
      </c>
      <c r="AS61" s="20">
        <f t="shared" si="3"/>
        <v>-73.579329860213605</v>
      </c>
      <c r="AT61" s="20">
        <f t="shared" si="28"/>
        <v>-0.75021806353675557</v>
      </c>
      <c r="AU61" s="20">
        <f t="shared" si="4"/>
        <v>0.25954777418309638</v>
      </c>
      <c r="AV61" s="20">
        <f t="shared" si="19"/>
        <v>-4.979835127520238E-4</v>
      </c>
      <c r="AW61" s="20">
        <f t="shared" si="20"/>
        <v>9.8342766807448703E-2</v>
      </c>
      <c r="AX61" s="20">
        <f t="shared" si="21"/>
        <v>-2.2357314543158899E-2</v>
      </c>
      <c r="AY61" s="20">
        <f t="shared" si="22"/>
        <v>-1.03295889906201E-2</v>
      </c>
      <c r="AZ61" s="20">
        <f t="shared" si="23"/>
        <v>-2.9689452658251299E-2</v>
      </c>
      <c r="BA61" s="20">
        <f t="shared" si="24"/>
        <v>0.22407934708043001</v>
      </c>
      <c r="BB61" s="20">
        <f t="shared" si="29"/>
        <v>-0.49067028935365919</v>
      </c>
      <c r="BC61" s="22">
        <f t="shared" si="25"/>
        <v>44561</v>
      </c>
      <c r="BD61" s="20">
        <f t="shared" si="26"/>
        <v>-0.75021806353675557</v>
      </c>
      <c r="BE61" s="20">
        <f t="shared" si="27"/>
        <v>0.25954777418309638</v>
      </c>
    </row>
    <row r="62" spans="1:57" ht="15">
      <c r="A62" s="1">
        <v>44651</v>
      </c>
      <c r="B62">
        <v>0.50768941842094895</v>
      </c>
      <c r="C62">
        <v>-2.5294952578368501E-2</v>
      </c>
      <c r="D62">
        <v>0.112526962254312</v>
      </c>
      <c r="E62">
        <v>-0.321730636705991</v>
      </c>
      <c r="F62">
        <v>-2.3927607519389298</v>
      </c>
      <c r="G62">
        <v>-11.809546220774299</v>
      </c>
      <c r="H62">
        <v>1.6599287571296299E-2</v>
      </c>
      <c r="I62">
        <v>-0.31767170617911999</v>
      </c>
      <c r="J62">
        <v>5.6868342113838297E-3</v>
      </c>
      <c r="K62">
        <v>0.65362139465051805</v>
      </c>
      <c r="L62">
        <v>3.4586892349083098</v>
      </c>
      <c r="M62">
        <v>0</v>
      </c>
      <c r="N62">
        <v>0</v>
      </c>
      <c r="O62">
        <v>-0.33871033276293999</v>
      </c>
      <c r="P62">
        <v>0</v>
      </c>
      <c r="Q62">
        <v>0.15784612218380201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-0.50034977595216301</v>
      </c>
      <c r="Z62">
        <v>0.127226936788741</v>
      </c>
      <c r="AA62">
        <v>-1.12730290045916E-2</v>
      </c>
      <c r="AB62">
        <v>-6.2533221729568203E-4</v>
      </c>
      <c r="AC62">
        <v>-3.9281226334734597E-2</v>
      </c>
      <c r="AD62">
        <v>0.19527449535550401</v>
      </c>
      <c r="AE62">
        <v>-7.6964873326726</v>
      </c>
      <c r="AF62">
        <v>-18.2185706107763</v>
      </c>
      <c r="AH62" s="20">
        <f t="shared" si="2"/>
        <v>0.15827511645787667</v>
      </c>
      <c r="AI62" s="20">
        <f t="shared" si="16"/>
        <v>-4.9539581777441886E-4</v>
      </c>
      <c r="AJ62" s="20">
        <f t="shared" si="30"/>
        <v>0.127226936788741</v>
      </c>
      <c r="AK62" s="20">
        <f t="shared" si="30"/>
        <v>-1.12730290045916E-2</v>
      </c>
      <c r="AL62" s="20">
        <f t="shared" si="30"/>
        <v>-6.2533221729568203E-4</v>
      </c>
      <c r="AM62" s="20">
        <f t="shared" si="30"/>
        <v>-3.9281226334734597E-2</v>
      </c>
      <c r="AN62" s="20">
        <f t="shared" si="30"/>
        <v>0.19527449535550401</v>
      </c>
      <c r="AR62" s="22">
        <f t="shared" si="1"/>
        <v>44651</v>
      </c>
      <c r="AS62" s="20">
        <f t="shared" si="3"/>
        <v>-70.874282443105201</v>
      </c>
      <c r="AT62" s="20">
        <f t="shared" si="28"/>
        <v>-0.29131957710537132</v>
      </c>
      <c r="AU62" s="20">
        <f t="shared" si="4"/>
        <v>0.27082644876984874</v>
      </c>
      <c r="AV62" s="20">
        <f t="shared" si="19"/>
        <v>-4.9539581777441886E-4</v>
      </c>
      <c r="AW62" s="20">
        <f t="shared" si="20"/>
        <v>0.127226936788741</v>
      </c>
      <c r="AX62" s="20">
        <f t="shared" si="21"/>
        <v>-1.12730290045916E-2</v>
      </c>
      <c r="AY62" s="20">
        <f t="shared" si="22"/>
        <v>-6.2533221729568203E-4</v>
      </c>
      <c r="AZ62" s="20">
        <f t="shared" si="23"/>
        <v>-3.9281226334734597E-2</v>
      </c>
      <c r="BA62" s="20">
        <f t="shared" si="24"/>
        <v>0.19527449535550401</v>
      </c>
      <c r="BB62" s="20">
        <f t="shared" si="29"/>
        <v>-2.0493128335522581E-2</v>
      </c>
      <c r="BC62" s="22">
        <f t="shared" si="25"/>
        <v>44651</v>
      </c>
      <c r="BD62" s="20">
        <f t="shared" si="26"/>
        <v>-0.29131957710537132</v>
      </c>
      <c r="BE62" s="20">
        <f t="shared" si="27"/>
        <v>0.27082644876984874</v>
      </c>
    </row>
    <row r="63" spans="1:57" ht="15">
      <c r="A63" s="1">
        <v>44742</v>
      </c>
      <c r="B63">
        <v>3.2567150950450797E-2</v>
      </c>
      <c r="C63">
        <v>-3.4286898656317802E-2</v>
      </c>
      <c r="D63">
        <v>0.18189011561270499</v>
      </c>
      <c r="E63">
        <v>-0.19832269621258899</v>
      </c>
      <c r="F63">
        <v>-2.1812461822182199</v>
      </c>
      <c r="G63">
        <v>-11.860734070510301</v>
      </c>
      <c r="H63">
        <v>-1.2039424745031699E-2</v>
      </c>
      <c r="I63">
        <v>-0.42713268342485999</v>
      </c>
      <c r="J63">
        <v>2.56449276524362E-3</v>
      </c>
      <c r="K63">
        <v>1.0400283672008099</v>
      </c>
      <c r="L63">
        <v>3.44259609962387</v>
      </c>
      <c r="M63">
        <v>0</v>
      </c>
      <c r="N63">
        <v>0</v>
      </c>
      <c r="O63">
        <v>-0.18023777918849901</v>
      </c>
      <c r="P63">
        <v>0</v>
      </c>
      <c r="Q63">
        <v>8.0643742322645998E-2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-0.51524177530686099</v>
      </c>
      <c r="Z63">
        <v>9.89214706295449E-2</v>
      </c>
      <c r="AA63">
        <v>-1.9378823014067001E-2</v>
      </c>
      <c r="AB63">
        <v>3.7887601290106199E-3</v>
      </c>
      <c r="AC63">
        <v>-4.61567936898922E-2</v>
      </c>
      <c r="AD63">
        <v>0.16727939730622499</v>
      </c>
      <c r="AE63">
        <v>-7.6998747700114398</v>
      </c>
      <c r="AF63">
        <v>-18.124372300437699</v>
      </c>
      <c r="AH63" s="20">
        <f t="shared" si="2"/>
        <v>0.52993900964701757</v>
      </c>
      <c r="AI63" s="20">
        <f t="shared" si="16"/>
        <v>-5.1014037159095144E-4</v>
      </c>
      <c r="AJ63" s="20">
        <f t="shared" si="30"/>
        <v>9.89214706295449E-2</v>
      </c>
      <c r="AK63" s="20">
        <f t="shared" si="30"/>
        <v>-1.9378823014067001E-2</v>
      </c>
      <c r="AL63" s="20">
        <f t="shared" si="30"/>
        <v>3.7887601290106199E-3</v>
      </c>
      <c r="AM63" s="20">
        <f t="shared" si="30"/>
        <v>-4.61567936898922E-2</v>
      </c>
      <c r="AN63" s="20">
        <f t="shared" si="30"/>
        <v>0.16727939730622499</v>
      </c>
      <c r="AR63" s="22">
        <f t="shared" si="1"/>
        <v>44742</v>
      </c>
      <c r="AS63" s="20">
        <f t="shared" si="3"/>
        <v>-70.497489201750795</v>
      </c>
      <c r="AT63" s="20">
        <f t="shared" si="28"/>
        <v>8.0344316083769574E-2</v>
      </c>
      <c r="AU63" s="20">
        <f t="shared" si="4"/>
        <v>0.20394387098923036</v>
      </c>
      <c r="AV63" s="20">
        <f t="shared" si="19"/>
        <v>-5.1014037159095144E-4</v>
      </c>
      <c r="AW63" s="20">
        <f t="shared" si="20"/>
        <v>9.89214706295449E-2</v>
      </c>
      <c r="AX63" s="20">
        <f t="shared" si="21"/>
        <v>-1.9378823014067001E-2</v>
      </c>
      <c r="AY63" s="20">
        <f t="shared" si="22"/>
        <v>3.7887601290106199E-3</v>
      </c>
      <c r="AZ63" s="20">
        <f t="shared" si="23"/>
        <v>-4.61567936898922E-2</v>
      </c>
      <c r="BA63" s="20">
        <f t="shared" si="24"/>
        <v>0.16727939730622499</v>
      </c>
      <c r="BB63" s="20">
        <f t="shared" si="29"/>
        <v>0.28428818707299996</v>
      </c>
      <c r="BC63" s="22">
        <f t="shared" si="25"/>
        <v>44742</v>
      </c>
      <c r="BD63" s="20">
        <f t="shared" si="26"/>
        <v>8.0344316083769574E-2</v>
      </c>
      <c r="BE63" s="20">
        <f t="shared" si="27"/>
        <v>0.20394387098923036</v>
      </c>
    </row>
    <row r="64" spans="1:57" ht="15">
      <c r="A64" s="1">
        <v>44834</v>
      </c>
      <c r="B64">
        <v>-0.41414910641318298</v>
      </c>
      <c r="C64">
        <v>-2.10073428952092E-2</v>
      </c>
      <c r="D64">
        <v>0.25097624516749101</v>
      </c>
      <c r="E64">
        <v>6.1774573188518998E-2</v>
      </c>
      <c r="F64">
        <v>-2.0029496074511801</v>
      </c>
      <c r="G64">
        <v>-11.865696206263401</v>
      </c>
      <c r="H64">
        <v>-2.7183632537881901E-2</v>
      </c>
      <c r="I64">
        <v>-0.54327106087730803</v>
      </c>
      <c r="J64">
        <v>3.8483360928446798E-3</v>
      </c>
      <c r="K64">
        <v>1.11375984568305</v>
      </c>
      <c r="L64">
        <v>3.3972149903417499</v>
      </c>
      <c r="M64">
        <v>0</v>
      </c>
      <c r="N64">
        <v>0</v>
      </c>
      <c r="O64">
        <v>-3.15345849752472E-2</v>
      </c>
      <c r="P64">
        <v>0</v>
      </c>
      <c r="Q64">
        <v>5.7252990220720598E-2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-0.52084719754521402</v>
      </c>
      <c r="Z64">
        <v>6.8859943366704507E-2</v>
      </c>
      <c r="AA64">
        <v>-3.1485289789341099E-2</v>
      </c>
      <c r="AB64">
        <v>8.4857930834730706E-3</v>
      </c>
      <c r="AC64">
        <v>-4.4256249254302098E-2</v>
      </c>
      <c r="AD64">
        <v>0.14869984653590401</v>
      </c>
      <c r="AE64">
        <v>-7.7031760435797896</v>
      </c>
      <c r="AF64">
        <v>-18.094683757901599</v>
      </c>
      <c r="AH64" s="20">
        <f t="shared" si="2"/>
        <v>0.59812112011328811</v>
      </c>
      <c r="AI64" s="20">
        <f t="shared" si="16"/>
        <v>-5.1569029459922183E-4</v>
      </c>
      <c r="AJ64" s="20">
        <f t="shared" si="30"/>
        <v>6.8859943366704507E-2</v>
      </c>
      <c r="AK64" s="20">
        <f t="shared" si="30"/>
        <v>-3.1485289789341099E-2</v>
      </c>
      <c r="AL64" s="20">
        <f t="shared" si="30"/>
        <v>8.4857930834730706E-3</v>
      </c>
      <c r="AM64" s="20">
        <f t="shared" si="30"/>
        <v>-4.4256249254302098E-2</v>
      </c>
      <c r="AN64" s="20">
        <f t="shared" si="30"/>
        <v>0.14869984653590401</v>
      </c>
      <c r="AR64" s="22">
        <f t="shared" si="1"/>
        <v>44834</v>
      </c>
      <c r="AS64" s="20">
        <f t="shared" si="3"/>
        <v>-70.378735031606396</v>
      </c>
      <c r="AT64" s="20">
        <f t="shared" si="28"/>
        <v>0.14852642655004011</v>
      </c>
      <c r="AU64" s="20">
        <f t="shared" si="4"/>
        <v>0.14978835364783918</v>
      </c>
      <c r="AV64" s="20">
        <f t="shared" si="19"/>
        <v>-5.1569029459922183E-4</v>
      </c>
      <c r="AW64" s="20">
        <f t="shared" si="20"/>
        <v>6.8859943366704507E-2</v>
      </c>
      <c r="AX64" s="20">
        <f t="shared" si="21"/>
        <v>-3.1485289789341099E-2</v>
      </c>
      <c r="AY64" s="20">
        <f t="shared" si="22"/>
        <v>8.4857930834730706E-3</v>
      </c>
      <c r="AZ64" s="20">
        <f t="shared" si="23"/>
        <v>-4.4256249254302098E-2</v>
      </c>
      <c r="BA64" s="20">
        <f t="shared" si="24"/>
        <v>0.14869984653590401</v>
      </c>
      <c r="BB64" s="20">
        <f t="shared" si="29"/>
        <v>0.29831478019787927</v>
      </c>
      <c r="BC64" s="22">
        <f t="shared" si="25"/>
        <v>44834</v>
      </c>
      <c r="BD64" s="20">
        <f t="shared" si="26"/>
        <v>0.14852642655004011</v>
      </c>
      <c r="BE64" s="20">
        <f t="shared" si="27"/>
        <v>0.14978835364783918</v>
      </c>
    </row>
    <row r="65" spans="1:57" ht="15">
      <c r="A65" s="1">
        <v>44926</v>
      </c>
      <c r="B65">
        <v>-6.1521640260786999E-2</v>
      </c>
      <c r="C65">
        <v>-1.4338129393469901E-2</v>
      </c>
      <c r="D65">
        <v>0.30722827717746398</v>
      </c>
      <c r="E65">
        <v>0.296349826263407</v>
      </c>
      <c r="F65">
        <v>-1.87364924149848</v>
      </c>
      <c r="G65">
        <v>-11.9116843347068</v>
      </c>
      <c r="H65">
        <v>-7.2832437266227195E-4</v>
      </c>
      <c r="I65">
        <v>-0.67509508151466202</v>
      </c>
      <c r="J65">
        <v>3.6435842754018902E-3</v>
      </c>
      <c r="K65">
        <v>0.71832095925592099</v>
      </c>
      <c r="L65">
        <v>3.3071577595576298</v>
      </c>
      <c r="M65">
        <v>0</v>
      </c>
      <c r="N65">
        <v>0</v>
      </c>
      <c r="O65">
        <v>-2.5503638458343698E-2</v>
      </c>
      <c r="P65">
        <v>0</v>
      </c>
      <c r="Q65">
        <v>0.22173578797549201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-0.52381878747768096</v>
      </c>
      <c r="Z65">
        <v>2.3013323120584801E-2</v>
      </c>
      <c r="AA65">
        <v>-5.37630458029505E-2</v>
      </c>
      <c r="AB65">
        <v>-1.7398155312008301E-3</v>
      </c>
      <c r="AC65">
        <v>-5.2250762845149297E-2</v>
      </c>
      <c r="AD65">
        <v>0.13301342311592401</v>
      </c>
      <c r="AE65">
        <v>-7.7063920536893002</v>
      </c>
      <c r="AF65">
        <v>-17.8900219148098</v>
      </c>
      <c r="AH65" s="20">
        <f t="shared" si="2"/>
        <v>0.19974035965301684</v>
      </c>
      <c r="AI65" s="20">
        <f t="shared" si="16"/>
        <v>-5.1863246284918909E-4</v>
      </c>
      <c r="AJ65" s="20">
        <f t="shared" si="30"/>
        <v>2.3013323120584801E-2</v>
      </c>
      <c r="AK65" s="20">
        <f t="shared" si="30"/>
        <v>-5.37630458029505E-2</v>
      </c>
      <c r="AL65" s="20">
        <f t="shared" si="30"/>
        <v>-1.7398155312008301E-3</v>
      </c>
      <c r="AM65" s="20">
        <f t="shared" si="30"/>
        <v>-5.2250762845149297E-2</v>
      </c>
      <c r="AN65" s="20">
        <f t="shared" si="30"/>
        <v>0.13301342311592401</v>
      </c>
      <c r="AR65" s="22">
        <f t="shared" ref="AR65:AR128" si="31">A65</f>
        <v>44926</v>
      </c>
      <c r="AS65" s="20">
        <f t="shared" si="3"/>
        <v>-69.560087659239201</v>
      </c>
      <c r="AT65" s="20">
        <f t="shared" si="28"/>
        <v>-0.24985433391023115</v>
      </c>
      <c r="AU65" s="20">
        <f t="shared" si="4"/>
        <v>4.775448959435899E-2</v>
      </c>
      <c r="AV65" s="20">
        <f t="shared" si="19"/>
        <v>-5.1863246284918909E-4</v>
      </c>
      <c r="AW65" s="20">
        <f t="shared" si="20"/>
        <v>2.3013323120584801E-2</v>
      </c>
      <c r="AX65" s="20">
        <f t="shared" si="21"/>
        <v>-5.37630458029505E-2</v>
      </c>
      <c r="AY65" s="20">
        <f t="shared" si="22"/>
        <v>-1.7398155312008301E-3</v>
      </c>
      <c r="AZ65" s="20">
        <f t="shared" si="23"/>
        <v>-5.2250762845149297E-2</v>
      </c>
      <c r="BA65" s="20">
        <f t="shared" si="24"/>
        <v>0.13301342311592401</v>
      </c>
      <c r="BB65" s="20">
        <f t="shared" si="29"/>
        <v>-0.20209984431587216</v>
      </c>
      <c r="BC65" s="22">
        <f t="shared" si="25"/>
        <v>44926</v>
      </c>
      <c r="BD65" s="20">
        <f t="shared" si="26"/>
        <v>-0.24985433391023115</v>
      </c>
      <c r="BE65" s="20">
        <f t="shared" si="27"/>
        <v>4.775448959435899E-2</v>
      </c>
    </row>
    <row r="66" spans="1:57" ht="15">
      <c r="A66" s="1">
        <v>45016</v>
      </c>
      <c r="B66">
        <v>0.19095811713494701</v>
      </c>
      <c r="C66">
        <v>1.7840471818632301E-2</v>
      </c>
      <c r="D66">
        <v>0.34427516157886201</v>
      </c>
      <c r="E66">
        <v>0.75806004083725897</v>
      </c>
      <c r="F66">
        <v>-1.7990024761514301</v>
      </c>
      <c r="G66">
        <v>-11.9612190152466</v>
      </c>
      <c r="H66">
        <v>3.21439871033736E-2</v>
      </c>
      <c r="I66">
        <v>-0.79897384152129802</v>
      </c>
      <c r="J66">
        <v>5.4758269954331804E-4</v>
      </c>
      <c r="K66">
        <v>0.58760799886127202</v>
      </c>
      <c r="L66">
        <v>3.2967603284941802</v>
      </c>
      <c r="M66">
        <v>0</v>
      </c>
      <c r="N66">
        <v>0</v>
      </c>
      <c r="O66">
        <v>-0.13137065983582499</v>
      </c>
      <c r="P66">
        <v>0</v>
      </c>
      <c r="Q66">
        <v>0.34615067482953599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-0.47849041210349202</v>
      </c>
      <c r="Z66">
        <v>7.0168911617332196E-3</v>
      </c>
      <c r="AA66">
        <v>-6.1313350082699003E-2</v>
      </c>
      <c r="AB66">
        <v>-7.65364324166446E-3</v>
      </c>
      <c r="AC66">
        <v>-6.0434275248062899E-2</v>
      </c>
      <c r="AD66">
        <v>0.12140277090953699</v>
      </c>
      <c r="AE66">
        <v>-7.7095236934254299</v>
      </c>
      <c r="AF66">
        <v>-17.305217341427699</v>
      </c>
      <c r="AH66" s="20">
        <f t="shared" ref="AH66:AH129" si="32">K66+Y66-Y66/100</f>
        <v>0.11390249087881492</v>
      </c>
      <c r="AI66" s="20">
        <f t="shared" si="16"/>
        <v>-4.7375288327078418E-4</v>
      </c>
      <c r="AJ66" s="20">
        <f t="shared" si="30"/>
        <v>7.0168911617332196E-3</v>
      </c>
      <c r="AK66" s="20">
        <f t="shared" si="30"/>
        <v>-6.1313350082699003E-2</v>
      </c>
      <c r="AL66" s="20">
        <f t="shared" si="30"/>
        <v>-7.65364324166446E-3</v>
      </c>
      <c r="AM66" s="20">
        <f t="shared" si="30"/>
        <v>-6.0434275248062899E-2</v>
      </c>
      <c r="AN66" s="20">
        <f t="shared" si="30"/>
        <v>0.12140277090953699</v>
      </c>
      <c r="AR66" s="22">
        <f t="shared" si="31"/>
        <v>45016</v>
      </c>
      <c r="AS66" s="20">
        <f t="shared" ref="AS66:AS129" si="33">AF66*4+2</f>
        <v>-67.220869365710797</v>
      </c>
      <c r="AT66" s="20">
        <f t="shared" si="28"/>
        <v>-0.33569220268443306</v>
      </c>
      <c r="AU66" s="20">
        <f t="shared" ref="AU66:AU129" si="34">SUM(AV66:BA66)</f>
        <v>-1.4553593844269241E-3</v>
      </c>
      <c r="AV66" s="20">
        <f t="shared" ref="AV66:AV97" si="35">AI66</f>
        <v>-4.7375288327078418E-4</v>
      </c>
      <c r="AW66" s="20">
        <f t="shared" ref="AW66:AW97" si="36">AJ66</f>
        <v>7.0168911617332196E-3</v>
      </c>
      <c r="AX66" s="20">
        <f t="shared" ref="AX66:AX97" si="37">AK66</f>
        <v>-6.1313350082699003E-2</v>
      </c>
      <c r="AY66" s="20">
        <f t="shared" ref="AY66:AY97" si="38">AL66</f>
        <v>-7.65364324166446E-3</v>
      </c>
      <c r="AZ66" s="20">
        <f t="shared" ref="AZ66:AZ97" si="39">AM66</f>
        <v>-6.0434275248062899E-2</v>
      </c>
      <c r="BA66" s="20">
        <f t="shared" ref="BA66:BA97" si="40">AN66</f>
        <v>0.12140277090953699</v>
      </c>
      <c r="BB66" s="20">
        <f t="shared" si="29"/>
        <v>-0.33714756206885999</v>
      </c>
      <c r="BC66" s="22">
        <f t="shared" ref="BC66:BC97" si="41">AR66</f>
        <v>45016</v>
      </c>
      <c r="BD66" s="20">
        <f t="shared" ref="BD66:BD97" si="42">AT66-$AT$2</f>
        <v>-0.33569220268443306</v>
      </c>
      <c r="BE66" s="20">
        <f t="shared" si="27"/>
        <v>-1.4553593844269241E-3</v>
      </c>
    </row>
    <row r="67" spans="1:57" ht="15">
      <c r="A67" s="1">
        <v>45107</v>
      </c>
      <c r="B67">
        <v>-2.68298845409226E-2</v>
      </c>
      <c r="C67">
        <v>3.5376657661563997E-2</v>
      </c>
      <c r="D67">
        <v>0.39721523572691497</v>
      </c>
      <c r="E67">
        <v>1.0798863098613101</v>
      </c>
      <c r="F67">
        <v>-1.6875295034781099</v>
      </c>
      <c r="G67">
        <v>-12.017428334128301</v>
      </c>
      <c r="H67">
        <v>1.1454549285134299E-3</v>
      </c>
      <c r="I67">
        <v>-0.86518722830264005</v>
      </c>
      <c r="J67">
        <v>-4.53275996576551E-3</v>
      </c>
      <c r="K67">
        <v>0.44103878249813699</v>
      </c>
      <c r="L67">
        <v>3.2263315079828399</v>
      </c>
      <c r="M67">
        <v>0</v>
      </c>
      <c r="N67">
        <v>0</v>
      </c>
      <c r="O67">
        <v>-0.11380468856001701</v>
      </c>
      <c r="P67">
        <v>0</v>
      </c>
      <c r="Q67">
        <v>0.27967060019349299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-0.41895806424792498</v>
      </c>
      <c r="Z67">
        <v>-3.0204261820571199E-3</v>
      </c>
      <c r="AA67">
        <v>-6.1558657920555197E-2</v>
      </c>
      <c r="AB67">
        <v>-1.2630304809508001E-2</v>
      </c>
      <c r="AC67">
        <v>-6.2504349322993202E-2</v>
      </c>
      <c r="AD67">
        <v>0.102267178991731</v>
      </c>
      <c r="AE67">
        <v>-7.7125718486237496</v>
      </c>
      <c r="AF67">
        <v>-17.423624322238101</v>
      </c>
      <c r="AH67" s="20">
        <f t="shared" si="32"/>
        <v>2.6270298892691266E-2</v>
      </c>
      <c r="AI67" s="20">
        <f t="shared" si="16"/>
        <v>-4.1480996460190592E-4</v>
      </c>
      <c r="AJ67" s="20">
        <f t="shared" si="30"/>
        <v>-3.0204261820571199E-3</v>
      </c>
      <c r="AK67" s="20">
        <f t="shared" si="30"/>
        <v>-6.1558657920555197E-2</v>
      </c>
      <c r="AL67" s="20">
        <f t="shared" si="30"/>
        <v>-1.2630304809508001E-2</v>
      </c>
      <c r="AM67" s="20">
        <f t="shared" si="30"/>
        <v>-6.2504349322993202E-2</v>
      </c>
      <c r="AN67" s="20">
        <f t="shared" si="30"/>
        <v>0.102267178991731</v>
      </c>
      <c r="AR67" s="22">
        <f t="shared" si="31"/>
        <v>45107</v>
      </c>
      <c r="AS67" s="20">
        <f t="shared" si="33"/>
        <v>-67.694497288952405</v>
      </c>
      <c r="AT67" s="20">
        <f t="shared" si="28"/>
        <v>-0.42332439467055671</v>
      </c>
      <c r="AU67" s="20">
        <f t="shared" si="34"/>
        <v>-3.7861369207984427E-2</v>
      </c>
      <c r="AV67" s="20">
        <f t="shared" si="35"/>
        <v>-4.1480996460190592E-4</v>
      </c>
      <c r="AW67" s="20">
        <f t="shared" si="36"/>
        <v>-3.0204261820571199E-3</v>
      </c>
      <c r="AX67" s="20">
        <f t="shared" si="37"/>
        <v>-6.1558657920555197E-2</v>
      </c>
      <c r="AY67" s="20">
        <f t="shared" si="38"/>
        <v>-1.2630304809508001E-2</v>
      </c>
      <c r="AZ67" s="20">
        <f t="shared" si="39"/>
        <v>-6.2504349322993202E-2</v>
      </c>
      <c r="BA67" s="20">
        <f t="shared" si="40"/>
        <v>0.102267178991731</v>
      </c>
      <c r="BB67" s="20">
        <f t="shared" si="29"/>
        <v>-0.46118576387854116</v>
      </c>
      <c r="BC67" s="22">
        <f t="shared" si="41"/>
        <v>45107</v>
      </c>
      <c r="BD67" s="20">
        <f t="shared" si="42"/>
        <v>-0.42332439467055671</v>
      </c>
      <c r="BE67" s="20">
        <f t="shared" ref="BE67:BE98" si="43">AU67</f>
        <v>-3.7861369207984427E-2</v>
      </c>
    </row>
    <row r="68" spans="1:57" ht="15">
      <c r="A68" s="1">
        <v>45199</v>
      </c>
      <c r="B68">
        <v>-7.31922943976238E-2</v>
      </c>
      <c r="C68">
        <v>4.1908262063881603E-2</v>
      </c>
      <c r="D68">
        <v>0.48132296300835098</v>
      </c>
      <c r="E68">
        <v>1.2610446652610201</v>
      </c>
      <c r="F68">
        <v>-1.5691608838416999</v>
      </c>
      <c r="G68">
        <v>-12.081701029837999</v>
      </c>
      <c r="H68">
        <v>2.0592837352186599E-2</v>
      </c>
      <c r="I68">
        <v>-0.86461815139615705</v>
      </c>
      <c r="J68">
        <v>-5.6251782448216497E-3</v>
      </c>
      <c r="K68">
        <v>0.29521517701329802</v>
      </c>
      <c r="L68">
        <v>3.13624180491722</v>
      </c>
      <c r="M68">
        <v>0</v>
      </c>
      <c r="N68">
        <v>0</v>
      </c>
      <c r="O68">
        <v>-6.85652638529861E-2</v>
      </c>
      <c r="P68">
        <v>0</v>
      </c>
      <c r="Q68">
        <v>0.28828544448106203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-0.365250865993</v>
      </c>
      <c r="Z68">
        <v>-4.3408814272661101E-3</v>
      </c>
      <c r="AA68">
        <v>-5.4389911423261099E-2</v>
      </c>
      <c r="AB68">
        <v>-7.8690794654238793E-3</v>
      </c>
      <c r="AC68">
        <v>-5.6797318286163599E-2</v>
      </c>
      <c r="AD68">
        <v>8.5694887699916206E-2</v>
      </c>
      <c r="AE68">
        <v>-7.7155373978505803</v>
      </c>
      <c r="AF68">
        <v>-17.2567422142201</v>
      </c>
      <c r="AH68" s="20">
        <f t="shared" si="32"/>
        <v>-6.6383180319771973E-2</v>
      </c>
      <c r="AI68" s="20">
        <f t="shared" si="16"/>
        <v>-3.6163452078514851E-4</v>
      </c>
      <c r="AJ68" s="20">
        <f t="shared" si="30"/>
        <v>-4.3408814272661101E-3</v>
      </c>
      <c r="AK68" s="20">
        <f t="shared" si="30"/>
        <v>-5.4389911423261099E-2</v>
      </c>
      <c r="AL68" s="20">
        <f t="shared" si="30"/>
        <v>-7.8690794654238793E-3</v>
      </c>
      <c r="AM68" s="20">
        <f t="shared" si="30"/>
        <v>-5.6797318286163599E-2</v>
      </c>
      <c r="AN68" s="20">
        <f t="shared" si="30"/>
        <v>8.5694887699916206E-2</v>
      </c>
      <c r="AR68" s="22">
        <f t="shared" si="31"/>
        <v>45199</v>
      </c>
      <c r="AS68" s="20">
        <f t="shared" si="33"/>
        <v>-67.026968856880401</v>
      </c>
      <c r="AT68" s="20">
        <f t="shared" si="28"/>
        <v>-0.51597787388301997</v>
      </c>
      <c r="AU68" s="20">
        <f t="shared" si="34"/>
        <v>-3.806393742298364E-2</v>
      </c>
      <c r="AV68" s="20">
        <f t="shared" si="35"/>
        <v>-3.6163452078514851E-4</v>
      </c>
      <c r="AW68" s="20">
        <f t="shared" si="36"/>
        <v>-4.3408814272661101E-3</v>
      </c>
      <c r="AX68" s="20">
        <f t="shared" si="37"/>
        <v>-5.4389911423261099E-2</v>
      </c>
      <c r="AY68" s="20">
        <f t="shared" si="38"/>
        <v>-7.8690794654238793E-3</v>
      </c>
      <c r="AZ68" s="20">
        <f t="shared" si="39"/>
        <v>-5.6797318286163599E-2</v>
      </c>
      <c r="BA68" s="20">
        <f t="shared" si="40"/>
        <v>8.5694887699916206E-2</v>
      </c>
      <c r="BB68" s="20">
        <f t="shared" si="29"/>
        <v>-0.55404181130600361</v>
      </c>
      <c r="BC68" s="22">
        <f t="shared" si="41"/>
        <v>45199</v>
      </c>
      <c r="BD68" s="20">
        <f t="shared" si="42"/>
        <v>-0.51597787388301997</v>
      </c>
      <c r="BE68" s="20">
        <f t="shared" si="43"/>
        <v>-3.806393742298364E-2</v>
      </c>
    </row>
    <row r="69" spans="1:57" ht="15">
      <c r="A69" s="1">
        <v>45291</v>
      </c>
      <c r="B69">
        <v>0.191766289973685</v>
      </c>
      <c r="C69">
        <v>3.8260344304998301E-3</v>
      </c>
      <c r="D69">
        <v>0.51413638439874298</v>
      </c>
      <c r="E69">
        <v>1.09112910589454</v>
      </c>
      <c r="F69">
        <v>-1.50067330335714</v>
      </c>
      <c r="G69">
        <v>-12.1291889206489</v>
      </c>
      <c r="H69">
        <v>5.6486829287602904E-3</v>
      </c>
      <c r="I69">
        <v>-0.82178022840741305</v>
      </c>
      <c r="J69">
        <v>-7.4359811464893497E-3</v>
      </c>
      <c r="K69">
        <v>2.36178931707887E-2</v>
      </c>
      <c r="L69">
        <v>3.07423676484883</v>
      </c>
      <c r="M69">
        <v>0</v>
      </c>
      <c r="N69">
        <v>0</v>
      </c>
      <c r="O69">
        <v>-1.7292719699732399E-2</v>
      </c>
      <c r="P69">
        <v>0</v>
      </c>
      <c r="Q69">
        <v>0.27950606845952602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-0.33446167848570502</v>
      </c>
      <c r="Z69">
        <v>-9.2319524971280799E-3</v>
      </c>
      <c r="AA69">
        <v>-4.2202426610621402E-2</v>
      </c>
      <c r="AB69">
        <v>-1.67304219433607E-3</v>
      </c>
      <c r="AC69">
        <v>-4.6204538694937403E-2</v>
      </c>
      <c r="AD69">
        <v>7.2456422241148094E-2</v>
      </c>
      <c r="AE69">
        <v>-7.7184212123874998</v>
      </c>
      <c r="AF69">
        <v>-17.372242357783499</v>
      </c>
      <c r="AH69" s="20">
        <f t="shared" si="32"/>
        <v>-0.30749916853005926</v>
      </c>
      <c r="AI69" s="20">
        <f t="shared" si="16"/>
        <v>-3.3115017671851981E-4</v>
      </c>
      <c r="AJ69" s="20">
        <f t="shared" si="30"/>
        <v>-9.2319524971280799E-3</v>
      </c>
      <c r="AK69" s="20">
        <f t="shared" si="30"/>
        <v>-4.2202426610621402E-2</v>
      </c>
      <c r="AL69" s="20">
        <f t="shared" si="30"/>
        <v>-1.67304219433607E-3</v>
      </c>
      <c r="AM69" s="20">
        <f t="shared" si="30"/>
        <v>-4.6204538694937403E-2</v>
      </c>
      <c r="AN69" s="20">
        <f t="shared" si="30"/>
        <v>7.2456422241148094E-2</v>
      </c>
      <c r="AR69" s="22">
        <f t="shared" si="31"/>
        <v>45291</v>
      </c>
      <c r="AS69" s="20">
        <f t="shared" si="33"/>
        <v>-67.488969431133995</v>
      </c>
      <c r="AT69" s="20">
        <f t="shared" si="28"/>
        <v>-0.7570938620933072</v>
      </c>
      <c r="AU69" s="20">
        <f t="shared" si="34"/>
        <v>-2.7186687932593379E-2</v>
      </c>
      <c r="AV69" s="20">
        <f t="shared" si="35"/>
        <v>-3.3115017671851981E-4</v>
      </c>
      <c r="AW69" s="20">
        <f t="shared" si="36"/>
        <v>-9.2319524971280799E-3</v>
      </c>
      <c r="AX69" s="20">
        <f t="shared" si="37"/>
        <v>-4.2202426610621402E-2</v>
      </c>
      <c r="AY69" s="20">
        <f t="shared" si="38"/>
        <v>-1.67304219433607E-3</v>
      </c>
      <c r="AZ69" s="20">
        <f t="shared" si="39"/>
        <v>-4.6204538694937403E-2</v>
      </c>
      <c r="BA69" s="20">
        <f t="shared" si="40"/>
        <v>7.2456422241148094E-2</v>
      </c>
      <c r="BB69" s="20">
        <f t="shared" si="29"/>
        <v>-0.78428055002590058</v>
      </c>
      <c r="BC69" s="22">
        <f t="shared" si="41"/>
        <v>45291</v>
      </c>
      <c r="BD69" s="20">
        <f t="shared" si="42"/>
        <v>-0.7570938620933072</v>
      </c>
      <c r="BE69" s="20">
        <f t="shared" si="43"/>
        <v>-2.7186687932593379E-2</v>
      </c>
    </row>
    <row r="70" spans="1:57" ht="15">
      <c r="A70" s="1">
        <v>45382</v>
      </c>
      <c r="B70">
        <v>0.171541611986991</v>
      </c>
      <c r="C70">
        <v>3.7947643942743199E-2</v>
      </c>
      <c r="D70">
        <v>0.44344158837401998</v>
      </c>
      <c r="E70">
        <v>1.31874526644187</v>
      </c>
      <c r="F70">
        <v>-1.46020641030346</v>
      </c>
      <c r="G70">
        <v>-12.238319302615601</v>
      </c>
      <c r="H70">
        <v>9.5401364483429403E-3</v>
      </c>
      <c r="I70">
        <v>-0.75284568427510901</v>
      </c>
      <c r="J70">
        <v>-6.4908129721969699E-3</v>
      </c>
      <c r="K70">
        <v>3.38868798558579E-2</v>
      </c>
      <c r="L70">
        <v>2.9785063159310301</v>
      </c>
      <c r="M70">
        <v>0</v>
      </c>
      <c r="N70">
        <v>0</v>
      </c>
      <c r="O70">
        <v>-0.100630395114144</v>
      </c>
      <c r="P70">
        <v>0</v>
      </c>
      <c r="Q70">
        <v>0.18475678417386099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-0.27699244198238099</v>
      </c>
      <c r="Z70">
        <v>4.9163819705346397E-3</v>
      </c>
      <c r="AA70">
        <v>-2.00939349829698E-2</v>
      </c>
      <c r="AB70">
        <v>1.39437445536664E-2</v>
      </c>
      <c r="AC70">
        <v>-2.90348137133404E-2</v>
      </c>
      <c r="AD70">
        <v>6.8027606042152605E-2</v>
      </c>
      <c r="AE70">
        <v>-7.7212241562198098</v>
      </c>
      <c r="AF70">
        <v>-17.3405839924581</v>
      </c>
      <c r="AH70" s="20">
        <f t="shared" si="32"/>
        <v>-0.24033563770669927</v>
      </c>
      <c r="AI70" s="20">
        <f t="shared" si="16"/>
        <v>-2.7424994255681288E-4</v>
      </c>
      <c r="AJ70" s="20">
        <f t="shared" si="30"/>
        <v>4.9163819705346397E-3</v>
      </c>
      <c r="AK70" s="20">
        <f t="shared" si="30"/>
        <v>-2.00939349829698E-2</v>
      </c>
      <c r="AL70" s="20">
        <f t="shared" si="30"/>
        <v>1.39437445536664E-2</v>
      </c>
      <c r="AM70" s="20">
        <f t="shared" si="30"/>
        <v>-2.90348137133404E-2</v>
      </c>
      <c r="AN70" s="20">
        <f t="shared" si="30"/>
        <v>6.8027606042152605E-2</v>
      </c>
      <c r="AR70" s="22">
        <f t="shared" si="31"/>
        <v>45382</v>
      </c>
      <c r="AS70" s="20">
        <f t="shared" si="33"/>
        <v>-67.362335969832401</v>
      </c>
      <c r="AT70" s="20">
        <f t="shared" si="28"/>
        <v>-0.68993033126994729</v>
      </c>
      <c r="AU70" s="20">
        <f t="shared" si="34"/>
        <v>3.7484733927486635E-2</v>
      </c>
      <c r="AV70" s="20">
        <f t="shared" si="35"/>
        <v>-2.7424994255681288E-4</v>
      </c>
      <c r="AW70" s="20">
        <f t="shared" si="36"/>
        <v>4.9163819705346397E-3</v>
      </c>
      <c r="AX70" s="20">
        <f t="shared" si="37"/>
        <v>-2.00939349829698E-2</v>
      </c>
      <c r="AY70" s="20">
        <f t="shared" si="38"/>
        <v>1.39437445536664E-2</v>
      </c>
      <c r="AZ70" s="20">
        <f t="shared" si="39"/>
        <v>-2.90348137133404E-2</v>
      </c>
      <c r="BA70" s="20">
        <f t="shared" si="40"/>
        <v>6.8027606042152605E-2</v>
      </c>
      <c r="BB70" s="20">
        <f t="shared" si="29"/>
        <v>-0.65244559734246066</v>
      </c>
      <c r="BC70" s="22">
        <f t="shared" si="41"/>
        <v>45382</v>
      </c>
      <c r="BD70" s="20">
        <f t="shared" si="42"/>
        <v>-0.68993033126994729</v>
      </c>
      <c r="BE70" s="20">
        <f t="shared" si="43"/>
        <v>3.7484733927486635E-2</v>
      </c>
    </row>
    <row r="71" spans="1:57" ht="15">
      <c r="A71" s="1">
        <v>45473</v>
      </c>
      <c r="B71">
        <v>0.293596442529233</v>
      </c>
      <c r="C71">
        <v>1.7071658597299401E-2</v>
      </c>
      <c r="D71">
        <v>0.38590834994927198</v>
      </c>
      <c r="E71">
        <v>1.2055599663438299</v>
      </c>
      <c r="F71">
        <v>-1.4052622579673599</v>
      </c>
      <c r="G71">
        <v>-12.3381642751146</v>
      </c>
      <c r="H71">
        <v>6.4884202506252002E-3</v>
      </c>
      <c r="I71">
        <v>-0.67276847330239498</v>
      </c>
      <c r="J71">
        <v>-6.0370083545886102E-3</v>
      </c>
      <c r="K71">
        <v>-0.13495996187163101</v>
      </c>
      <c r="L71">
        <v>2.9128500548258098</v>
      </c>
      <c r="M71">
        <v>0</v>
      </c>
      <c r="N71">
        <v>0</v>
      </c>
      <c r="O71">
        <v>-0.12224763993578899</v>
      </c>
      <c r="P71">
        <v>0</v>
      </c>
      <c r="Q71">
        <v>0.16739301819355501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-0.23965145245693001</v>
      </c>
      <c r="Z71">
        <v>7.33173858134976E-3</v>
      </c>
      <c r="AA71">
        <v>-7.4745132336370796E-3</v>
      </c>
      <c r="AB71">
        <v>2.4431900654992501E-2</v>
      </c>
      <c r="AC71">
        <v>-1.22670634951213E-2</v>
      </c>
      <c r="AD71">
        <v>6.5800504994779199E-2</v>
      </c>
      <c r="AE71">
        <v>-7.72394708602849</v>
      </c>
      <c r="AF71">
        <v>-17.576347676839902</v>
      </c>
      <c r="AH71" s="20">
        <f t="shared" si="32"/>
        <v>-0.37221489980399175</v>
      </c>
      <c r="AI71" s="20">
        <f t="shared" si="16"/>
        <v>-2.3727866579894061E-4</v>
      </c>
      <c r="AJ71" s="20">
        <f t="shared" si="30"/>
        <v>7.33173858134976E-3</v>
      </c>
      <c r="AK71" s="20">
        <f t="shared" si="30"/>
        <v>-7.4745132336370796E-3</v>
      </c>
      <c r="AL71" s="20">
        <f t="shared" si="30"/>
        <v>2.4431900654992501E-2</v>
      </c>
      <c r="AM71" s="20">
        <f t="shared" si="30"/>
        <v>-1.22670634951213E-2</v>
      </c>
      <c r="AN71" s="20">
        <f t="shared" si="30"/>
        <v>6.5800504994779199E-2</v>
      </c>
      <c r="AR71" s="22">
        <f t="shared" si="31"/>
        <v>45473</v>
      </c>
      <c r="AS71" s="20">
        <f t="shared" si="33"/>
        <v>-68.305390707359606</v>
      </c>
      <c r="AT71" s="20">
        <f t="shared" si="28"/>
        <v>-0.8218095933672398</v>
      </c>
      <c r="AU71" s="20">
        <f t="shared" si="34"/>
        <v>7.758528883656414E-2</v>
      </c>
      <c r="AV71" s="20">
        <f t="shared" si="35"/>
        <v>-2.3727866579894061E-4</v>
      </c>
      <c r="AW71" s="20">
        <f t="shared" si="36"/>
        <v>7.33173858134976E-3</v>
      </c>
      <c r="AX71" s="20">
        <f t="shared" si="37"/>
        <v>-7.4745132336370796E-3</v>
      </c>
      <c r="AY71" s="20">
        <f t="shared" si="38"/>
        <v>2.4431900654992501E-2</v>
      </c>
      <c r="AZ71" s="20">
        <f t="shared" si="39"/>
        <v>-1.22670634951213E-2</v>
      </c>
      <c r="BA71" s="20">
        <f t="shared" si="40"/>
        <v>6.5800504994779199E-2</v>
      </c>
      <c r="BB71" s="20">
        <f t="shared" si="29"/>
        <v>-0.74422430453067567</v>
      </c>
      <c r="BC71" s="22">
        <f t="shared" si="41"/>
        <v>45473</v>
      </c>
      <c r="BD71" s="20">
        <f t="shared" si="42"/>
        <v>-0.8218095933672398</v>
      </c>
      <c r="BE71" s="20">
        <f t="shared" si="43"/>
        <v>7.758528883656414E-2</v>
      </c>
    </row>
    <row r="72" spans="1:57" ht="15">
      <c r="A72" s="1">
        <v>45565</v>
      </c>
      <c r="B72">
        <v>0.22974815804929899</v>
      </c>
      <c r="C72">
        <v>7.3702221576590196E-3</v>
      </c>
      <c r="D72">
        <v>0.35776019190029701</v>
      </c>
      <c r="E72">
        <v>1.05685391502621</v>
      </c>
      <c r="F72">
        <v>-1.36749499841745</v>
      </c>
      <c r="G72">
        <v>-12.428946605105899</v>
      </c>
      <c r="H72">
        <v>2.4072457200280399E-3</v>
      </c>
      <c r="I72">
        <v>-0.59339718058344404</v>
      </c>
      <c r="J72">
        <v>-5.6787949380819698E-3</v>
      </c>
      <c r="K72">
        <v>-0.202454046324233</v>
      </c>
      <c r="L72">
        <v>2.8500202806604502</v>
      </c>
      <c r="M72">
        <v>0</v>
      </c>
      <c r="N72">
        <v>0</v>
      </c>
      <c r="O72">
        <v>-0.13217562284534901</v>
      </c>
      <c r="P72">
        <v>0</v>
      </c>
      <c r="Q72">
        <v>0.12585441857332499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-0.206417832609084</v>
      </c>
      <c r="Z72">
        <v>1.1033176519623201E-2</v>
      </c>
      <c r="AA72">
        <v>2.3934789201596899E-3</v>
      </c>
      <c r="AB72">
        <v>3.32098791855387E-2</v>
      </c>
      <c r="AC72">
        <v>3.8188964378920599E-3</v>
      </c>
      <c r="AD72">
        <v>6.7914519924707595E-2</v>
      </c>
      <c r="AE72">
        <v>-7.72659085118572</v>
      </c>
      <c r="AF72">
        <v>-17.914771548934201</v>
      </c>
      <c r="AH72" s="20">
        <f t="shared" si="32"/>
        <v>-0.40680770060722615</v>
      </c>
      <c r="AI72" s="20">
        <f t="shared" si="16"/>
        <v>-2.0437409169216239E-4</v>
      </c>
      <c r="AJ72" s="20">
        <f t="shared" si="30"/>
        <v>1.1033176519623201E-2</v>
      </c>
      <c r="AK72" s="20">
        <f t="shared" si="30"/>
        <v>2.3934789201596899E-3</v>
      </c>
      <c r="AL72" s="20">
        <f t="shared" si="30"/>
        <v>3.32098791855387E-2</v>
      </c>
      <c r="AM72" s="20">
        <f t="shared" si="30"/>
        <v>3.8188964378920599E-3</v>
      </c>
      <c r="AN72" s="20">
        <f t="shared" si="30"/>
        <v>6.7914519924707595E-2</v>
      </c>
      <c r="AR72" s="22">
        <f t="shared" si="31"/>
        <v>45565</v>
      </c>
      <c r="AS72" s="20">
        <f t="shared" si="33"/>
        <v>-69.659086195736805</v>
      </c>
      <c r="AT72" s="20">
        <f t="shared" ref="AT72:AT103" si="44">AH72-$AH$8</f>
        <v>-0.85640239417047415</v>
      </c>
      <c r="AU72" s="20">
        <f t="shared" si="34"/>
        <v>0.11816557689622909</v>
      </c>
      <c r="AV72" s="20">
        <f t="shared" si="35"/>
        <v>-2.0437409169216239E-4</v>
      </c>
      <c r="AW72" s="20">
        <f t="shared" si="36"/>
        <v>1.1033176519623201E-2</v>
      </c>
      <c r="AX72" s="20">
        <f t="shared" si="37"/>
        <v>2.3934789201596899E-3</v>
      </c>
      <c r="AY72" s="20">
        <f t="shared" si="38"/>
        <v>3.32098791855387E-2</v>
      </c>
      <c r="AZ72" s="20">
        <f t="shared" si="39"/>
        <v>3.8188964378920599E-3</v>
      </c>
      <c r="BA72" s="20">
        <f t="shared" si="40"/>
        <v>6.7914519924707595E-2</v>
      </c>
      <c r="BB72" s="20">
        <f t="shared" si="29"/>
        <v>-0.73823681727424506</v>
      </c>
      <c r="BC72" s="22">
        <f t="shared" si="41"/>
        <v>45565</v>
      </c>
      <c r="BD72" s="20">
        <f t="shared" si="42"/>
        <v>-0.85640239417047415</v>
      </c>
      <c r="BE72" s="20">
        <f t="shared" si="43"/>
        <v>0.11816557689622909</v>
      </c>
    </row>
    <row r="73" spans="1:57" ht="15">
      <c r="A73" s="1">
        <v>45657</v>
      </c>
      <c r="B73">
        <v>0.19262034056076799</v>
      </c>
      <c r="C73">
        <v>2.9899776431368298E-3</v>
      </c>
      <c r="D73">
        <v>0.34232371548991802</v>
      </c>
      <c r="E73">
        <v>0.908816883618493</v>
      </c>
      <c r="F73">
        <v>-1.33725680562166</v>
      </c>
      <c r="G73">
        <v>-12.515369842943899</v>
      </c>
      <c r="H73">
        <v>1.0246176954197301E-3</v>
      </c>
      <c r="I73">
        <v>-0.51943312207850001</v>
      </c>
      <c r="J73">
        <v>-5.24488124943049E-3</v>
      </c>
      <c r="K73">
        <v>-0.21674337982503</v>
      </c>
      <c r="L73">
        <v>2.7878767740485899</v>
      </c>
      <c r="M73">
        <v>0</v>
      </c>
      <c r="N73">
        <v>0</v>
      </c>
      <c r="O73">
        <v>-0.13689294650550701</v>
      </c>
      <c r="P73">
        <v>0</v>
      </c>
      <c r="Q73">
        <v>8.9840759580759405E-2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-0.17622424314413801</v>
      </c>
      <c r="Z73">
        <v>1.1508561732814299E-2</v>
      </c>
      <c r="AA73">
        <v>9.9547677542589294E-3</v>
      </c>
      <c r="AB73">
        <v>3.8540424308238501E-2</v>
      </c>
      <c r="AC73">
        <v>1.6726092028689001E-2</v>
      </c>
      <c r="AD73">
        <v>7.0534196892578199E-2</v>
      </c>
      <c r="AE73">
        <v>-7.7291562937536096</v>
      </c>
      <c r="AF73">
        <v>-18.163564403768302</v>
      </c>
      <c r="AH73" s="20">
        <f t="shared" si="32"/>
        <v>-0.39120538053772658</v>
      </c>
      <c r="AI73" s="20">
        <f t="shared" ref="AI73:AI132" si="45">Y73/1010</f>
        <v>-1.7447944865756239E-4</v>
      </c>
      <c r="AJ73" s="20">
        <f t="shared" si="30"/>
        <v>1.1508561732814299E-2</v>
      </c>
      <c r="AK73" s="20">
        <f t="shared" si="30"/>
        <v>9.9547677542589294E-3</v>
      </c>
      <c r="AL73" s="20">
        <f t="shared" si="30"/>
        <v>3.8540424308238501E-2</v>
      </c>
      <c r="AM73" s="20">
        <f t="shared" si="30"/>
        <v>1.6726092028689001E-2</v>
      </c>
      <c r="AN73" s="20">
        <f t="shared" si="30"/>
        <v>7.0534196892578199E-2</v>
      </c>
      <c r="AR73" s="22">
        <f t="shared" si="31"/>
        <v>45657</v>
      </c>
      <c r="AS73" s="20">
        <f t="shared" si="33"/>
        <v>-70.654257615073206</v>
      </c>
      <c r="AT73" s="20">
        <f t="shared" si="44"/>
        <v>-0.84080007410097457</v>
      </c>
      <c r="AU73" s="20">
        <f t="shared" si="34"/>
        <v>0.14708956326792136</v>
      </c>
      <c r="AV73" s="20">
        <f t="shared" si="35"/>
        <v>-1.7447944865756239E-4</v>
      </c>
      <c r="AW73" s="20">
        <f t="shared" si="36"/>
        <v>1.1508561732814299E-2</v>
      </c>
      <c r="AX73" s="20">
        <f t="shared" si="37"/>
        <v>9.9547677542589294E-3</v>
      </c>
      <c r="AY73" s="20">
        <f t="shared" si="38"/>
        <v>3.8540424308238501E-2</v>
      </c>
      <c r="AZ73" s="20">
        <f t="shared" si="39"/>
        <v>1.6726092028689001E-2</v>
      </c>
      <c r="BA73" s="20">
        <f t="shared" si="40"/>
        <v>7.0534196892578199E-2</v>
      </c>
      <c r="BB73" s="20">
        <f t="shared" ref="BB73:BB104" si="46">SUM(AT73:AU73)</f>
        <v>-0.69371051083305324</v>
      </c>
      <c r="BC73" s="22">
        <f t="shared" si="41"/>
        <v>45657</v>
      </c>
      <c r="BD73" s="20">
        <f t="shared" si="42"/>
        <v>-0.84080007410097457</v>
      </c>
      <c r="BE73" s="20">
        <f t="shared" si="43"/>
        <v>0.14708956326792136</v>
      </c>
    </row>
    <row r="74" spans="1:57" ht="15">
      <c r="A74" s="1">
        <v>45747</v>
      </c>
      <c r="B74">
        <v>0.16849254805775199</v>
      </c>
      <c r="C74">
        <v>1.1046339655064099E-3</v>
      </c>
      <c r="D74">
        <v>0.33241365988510302</v>
      </c>
      <c r="E74">
        <v>0.77433296685200603</v>
      </c>
      <c r="F74">
        <v>-1.3104361646804099</v>
      </c>
      <c r="G74">
        <v>-12.5988972426251</v>
      </c>
      <c r="H74">
        <v>6.0743284786875403E-4</v>
      </c>
      <c r="I74">
        <v>-0.45209556358580399</v>
      </c>
      <c r="J74">
        <v>-4.74000935567577E-3</v>
      </c>
      <c r="K74">
        <v>-0.206025930683779</v>
      </c>
      <c r="L74">
        <v>2.7261659338275499</v>
      </c>
      <c r="M74">
        <v>0</v>
      </c>
      <c r="N74">
        <v>0</v>
      </c>
      <c r="O74">
        <v>-0.139227261135422</v>
      </c>
      <c r="P74">
        <v>0</v>
      </c>
      <c r="Q74">
        <v>6.3607583326402997E-2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-0.14919484003111899</v>
      </c>
      <c r="Z74">
        <v>1.06791527897284E-2</v>
      </c>
      <c r="AA74">
        <v>1.2705178049624601E-2</v>
      </c>
      <c r="AB74">
        <v>4.0973849580811503E-2</v>
      </c>
      <c r="AC74">
        <v>2.4980437009448801E-2</v>
      </c>
      <c r="AD74">
        <v>7.1493025778107705E-2</v>
      </c>
      <c r="AE74">
        <v>-7.73164424848619</v>
      </c>
      <c r="AF74">
        <v>-18.364704858613699</v>
      </c>
      <c r="AH74" s="20">
        <f t="shared" si="32"/>
        <v>-0.3537288223145868</v>
      </c>
      <c r="AI74" s="20">
        <f t="shared" si="45"/>
        <v>-1.4771766339714753E-4</v>
      </c>
      <c r="AJ74" s="20">
        <f t="shared" si="30"/>
        <v>1.06791527897284E-2</v>
      </c>
      <c r="AK74" s="20">
        <f t="shared" si="30"/>
        <v>1.2705178049624601E-2</v>
      </c>
      <c r="AL74" s="20">
        <f t="shared" si="30"/>
        <v>4.0973849580811503E-2</v>
      </c>
      <c r="AM74" s="20">
        <f t="shared" si="30"/>
        <v>2.4980437009448801E-2</v>
      </c>
      <c r="AN74" s="20">
        <f t="shared" si="30"/>
        <v>7.1493025778107705E-2</v>
      </c>
      <c r="AR74" s="22">
        <f t="shared" si="31"/>
        <v>45747</v>
      </c>
      <c r="AS74" s="20">
        <f t="shared" si="33"/>
        <v>-71.458819434454796</v>
      </c>
      <c r="AT74" s="20">
        <f t="shared" si="44"/>
        <v>-0.80332351587783479</v>
      </c>
      <c r="AU74" s="20">
        <f t="shared" si="34"/>
        <v>0.16068392554432387</v>
      </c>
      <c r="AV74" s="20">
        <f t="shared" si="35"/>
        <v>-1.4771766339714753E-4</v>
      </c>
      <c r="AW74" s="20">
        <f t="shared" si="36"/>
        <v>1.06791527897284E-2</v>
      </c>
      <c r="AX74" s="20">
        <f t="shared" si="37"/>
        <v>1.2705178049624601E-2</v>
      </c>
      <c r="AY74" s="20">
        <f t="shared" si="38"/>
        <v>4.0973849580811503E-2</v>
      </c>
      <c r="AZ74" s="20">
        <f t="shared" si="39"/>
        <v>2.4980437009448801E-2</v>
      </c>
      <c r="BA74" s="20">
        <f t="shared" si="40"/>
        <v>7.1493025778107705E-2</v>
      </c>
      <c r="BB74" s="20">
        <f t="shared" si="46"/>
        <v>-0.64263959033351092</v>
      </c>
      <c r="BC74" s="22">
        <f t="shared" si="41"/>
        <v>45747</v>
      </c>
      <c r="BD74" s="20">
        <f t="shared" si="42"/>
        <v>-0.80332351587783479</v>
      </c>
      <c r="BE74" s="20">
        <f t="shared" si="43"/>
        <v>0.16068392554432387</v>
      </c>
    </row>
    <row r="75" spans="1:57" ht="15">
      <c r="A75" s="1">
        <v>45838</v>
      </c>
      <c r="B75">
        <v>0.15085179875975699</v>
      </c>
      <c r="C75">
        <v>3.6560630920887799E-4</v>
      </c>
      <c r="D75">
        <v>0.32494223849417397</v>
      </c>
      <c r="E75">
        <v>0.65675359018919099</v>
      </c>
      <c r="F75">
        <v>-1.28529235226192</v>
      </c>
      <c r="G75">
        <v>-12.679973128125599</v>
      </c>
      <c r="H75">
        <v>4.9868922396224303E-4</v>
      </c>
      <c r="I75">
        <v>-0.39152120167867999</v>
      </c>
      <c r="J75">
        <v>-4.1792545179742003E-3</v>
      </c>
      <c r="K75">
        <v>-0.185322805333275</v>
      </c>
      <c r="L75">
        <v>2.6651971785805602</v>
      </c>
      <c r="M75">
        <v>0</v>
      </c>
      <c r="N75">
        <v>0</v>
      </c>
      <c r="O75">
        <v>-0.140416389775991</v>
      </c>
      <c r="P75">
        <v>0</v>
      </c>
      <c r="Q75">
        <v>4.5222817178420499E-2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-0.12543707037319199</v>
      </c>
      <c r="Z75">
        <v>9.4081341581220296E-3</v>
      </c>
      <c r="AA75">
        <v>1.3004656556388E-2</v>
      </c>
      <c r="AB75">
        <v>3.9180453759720603E-2</v>
      </c>
      <c r="AC75">
        <v>2.94089399711444E-2</v>
      </c>
      <c r="AD75">
        <v>6.9495426868853502E-2</v>
      </c>
      <c r="AE75">
        <v>-7.7340555428342697</v>
      </c>
      <c r="AF75">
        <v>-18.541868214851501</v>
      </c>
      <c r="AH75" s="20">
        <f t="shared" si="32"/>
        <v>-0.3095055050027351</v>
      </c>
      <c r="AI75" s="20">
        <f t="shared" si="45"/>
        <v>-1.2419511918137821E-4</v>
      </c>
      <c r="AJ75" s="20">
        <f t="shared" si="30"/>
        <v>9.4081341581220296E-3</v>
      </c>
      <c r="AK75" s="20">
        <f t="shared" si="30"/>
        <v>1.3004656556388E-2</v>
      </c>
      <c r="AL75" s="20">
        <f t="shared" si="30"/>
        <v>3.9180453759720603E-2</v>
      </c>
      <c r="AM75" s="20">
        <f t="shared" si="30"/>
        <v>2.94089399711444E-2</v>
      </c>
      <c r="AN75" s="20">
        <f t="shared" si="30"/>
        <v>6.9495426868853502E-2</v>
      </c>
      <c r="AR75" s="22">
        <f t="shared" si="31"/>
        <v>45838</v>
      </c>
      <c r="AS75" s="20">
        <f t="shared" si="33"/>
        <v>-72.167472859406004</v>
      </c>
      <c r="AT75" s="20">
        <f t="shared" si="44"/>
        <v>-0.7591001985659831</v>
      </c>
      <c r="AU75" s="20">
        <f t="shared" si="34"/>
        <v>0.16037341619504714</v>
      </c>
      <c r="AV75" s="20">
        <f t="shared" si="35"/>
        <v>-1.2419511918137821E-4</v>
      </c>
      <c r="AW75" s="20">
        <f t="shared" si="36"/>
        <v>9.4081341581220296E-3</v>
      </c>
      <c r="AX75" s="20">
        <f t="shared" si="37"/>
        <v>1.3004656556388E-2</v>
      </c>
      <c r="AY75" s="20">
        <f t="shared" si="38"/>
        <v>3.9180453759720603E-2</v>
      </c>
      <c r="AZ75" s="20">
        <f t="shared" si="39"/>
        <v>2.94089399711444E-2</v>
      </c>
      <c r="BA75" s="20">
        <f t="shared" si="40"/>
        <v>6.9495426868853502E-2</v>
      </c>
      <c r="BB75" s="20">
        <f t="shared" si="46"/>
        <v>-0.59872678237093591</v>
      </c>
      <c r="BC75" s="22">
        <f t="shared" si="41"/>
        <v>45838</v>
      </c>
      <c r="BD75" s="20">
        <f t="shared" si="42"/>
        <v>-0.7591001985659831</v>
      </c>
      <c r="BE75" s="20">
        <f t="shared" si="43"/>
        <v>0.16037341619504714</v>
      </c>
    </row>
    <row r="76" spans="1:57" ht="15">
      <c r="A76" s="1">
        <v>45930</v>
      </c>
      <c r="B76">
        <v>0.13667945928134101</v>
      </c>
      <c r="C76">
        <v>1.3690265087136001E-4</v>
      </c>
      <c r="D76">
        <v>0.31858503104692198</v>
      </c>
      <c r="E76">
        <v>0.55571664993775505</v>
      </c>
      <c r="F76">
        <v>-1.2610933375378099</v>
      </c>
      <c r="G76">
        <v>-12.758673531085501</v>
      </c>
      <c r="H76">
        <v>4.6932580628266898E-4</v>
      </c>
      <c r="I76">
        <v>-0.33746666297530198</v>
      </c>
      <c r="J76">
        <v>-3.5802596205015001E-3</v>
      </c>
      <c r="K76">
        <v>-0.16206356825992799</v>
      </c>
      <c r="L76">
        <v>2.6054018871823299</v>
      </c>
      <c r="M76">
        <v>0</v>
      </c>
      <c r="N76">
        <v>0</v>
      </c>
      <c r="O76">
        <v>-0.14100833089899301</v>
      </c>
      <c r="P76">
        <v>0</v>
      </c>
      <c r="Q76">
        <v>3.2215021314787803E-2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-0.104853623749753</v>
      </c>
      <c r="Z76">
        <v>8.0700917416312596E-3</v>
      </c>
      <c r="AA76">
        <v>1.2187200531823201E-2</v>
      </c>
      <c r="AB76">
        <v>3.5434238693404597E-2</v>
      </c>
      <c r="AC76">
        <v>2.9484237478815602E-2</v>
      </c>
      <c r="AD76">
        <v>6.51809938816615E-2</v>
      </c>
      <c r="AE76">
        <v>-7.7363909969532099</v>
      </c>
      <c r="AF76">
        <v>-18.705569271533498</v>
      </c>
      <c r="AH76" s="20">
        <f t="shared" si="32"/>
        <v>-0.26586865577218349</v>
      </c>
      <c r="AI76" s="20">
        <f t="shared" si="45"/>
        <v>-1.0381546905916139E-4</v>
      </c>
      <c r="AJ76" s="20">
        <f t="shared" si="30"/>
        <v>8.0700917416312596E-3</v>
      </c>
      <c r="AK76" s="20">
        <f t="shared" si="30"/>
        <v>1.2187200531823201E-2</v>
      </c>
      <c r="AL76" s="20">
        <f t="shared" si="30"/>
        <v>3.5434238693404597E-2</v>
      </c>
      <c r="AM76" s="20">
        <f t="shared" si="30"/>
        <v>2.9484237478815602E-2</v>
      </c>
      <c r="AN76" s="20">
        <f t="shared" si="30"/>
        <v>6.51809938816615E-2</v>
      </c>
      <c r="AR76" s="22">
        <f t="shared" si="31"/>
        <v>45930</v>
      </c>
      <c r="AS76" s="20">
        <f t="shared" si="33"/>
        <v>-72.822277086133994</v>
      </c>
      <c r="AT76" s="20">
        <f t="shared" si="44"/>
        <v>-0.71546334933543143</v>
      </c>
      <c r="AU76" s="20">
        <f t="shared" si="34"/>
        <v>0.150252946858277</v>
      </c>
      <c r="AV76" s="20">
        <f t="shared" si="35"/>
        <v>-1.0381546905916139E-4</v>
      </c>
      <c r="AW76" s="20">
        <f t="shared" si="36"/>
        <v>8.0700917416312596E-3</v>
      </c>
      <c r="AX76" s="20">
        <f t="shared" si="37"/>
        <v>1.2187200531823201E-2</v>
      </c>
      <c r="AY76" s="20">
        <f t="shared" si="38"/>
        <v>3.5434238693404597E-2</v>
      </c>
      <c r="AZ76" s="20">
        <f t="shared" si="39"/>
        <v>2.9484237478815602E-2</v>
      </c>
      <c r="BA76" s="20">
        <f t="shared" si="40"/>
        <v>6.51809938816615E-2</v>
      </c>
      <c r="BB76" s="20">
        <f t="shared" si="46"/>
        <v>-0.56521040247715448</v>
      </c>
      <c r="BC76" s="22">
        <f t="shared" si="41"/>
        <v>45930</v>
      </c>
      <c r="BD76" s="20">
        <f t="shared" si="42"/>
        <v>-0.71546334933543143</v>
      </c>
      <c r="BE76" s="20">
        <f t="shared" si="43"/>
        <v>0.150252946858277</v>
      </c>
    </row>
    <row r="77" spans="1:57" ht="15">
      <c r="A77" s="1">
        <v>46022</v>
      </c>
      <c r="B77">
        <v>0.12457703351432201</v>
      </c>
      <c r="C77">
        <v>1.2261306953012199E-4</v>
      </c>
      <c r="D77">
        <v>0.31277481404854102</v>
      </c>
      <c r="E77">
        <v>0.46957388763291302</v>
      </c>
      <c r="F77">
        <v>-1.2375325407523701</v>
      </c>
      <c r="G77">
        <v>-12.8349517243447</v>
      </c>
      <c r="H77">
        <v>4.4920583448288198E-4</v>
      </c>
      <c r="I77">
        <v>-0.28953462859381301</v>
      </c>
      <c r="J77">
        <v>-2.9602180889597299E-3</v>
      </c>
      <c r="K77">
        <v>-0.13963015722102501</v>
      </c>
      <c r="L77">
        <v>2.5471874909394301</v>
      </c>
      <c r="M77">
        <v>0</v>
      </c>
      <c r="N77">
        <v>0</v>
      </c>
      <c r="O77">
        <v>-0.14125157337720101</v>
      </c>
      <c r="P77">
        <v>0</v>
      </c>
      <c r="Q77">
        <v>2.2785049076374301E-2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-8.7199507674785501E-2</v>
      </c>
      <c r="Z77">
        <v>6.8169415005076102E-3</v>
      </c>
      <c r="AA77">
        <v>1.09474845948274E-2</v>
      </c>
      <c r="AB77">
        <v>3.1061842432519599E-2</v>
      </c>
      <c r="AC77">
        <v>2.7373904021253299E-2</v>
      </c>
      <c r="AD77">
        <v>5.8239301970295997E-2</v>
      </c>
      <c r="AE77">
        <v>-7.7386514237133799</v>
      </c>
      <c r="AF77">
        <v>-18.859802205131398</v>
      </c>
      <c r="AH77" s="20">
        <f t="shared" si="32"/>
        <v>-0.22595766981906268</v>
      </c>
      <c r="AI77" s="20">
        <f t="shared" si="45"/>
        <v>-8.6336146212658918E-5</v>
      </c>
      <c r="AJ77" s="20">
        <f t="shared" si="30"/>
        <v>6.8169415005076102E-3</v>
      </c>
      <c r="AK77" s="20">
        <f t="shared" si="30"/>
        <v>1.09474845948274E-2</v>
      </c>
      <c r="AL77" s="20">
        <f t="shared" si="30"/>
        <v>3.1061842432519599E-2</v>
      </c>
      <c r="AM77" s="20">
        <f t="shared" si="30"/>
        <v>2.7373904021253299E-2</v>
      </c>
      <c r="AN77" s="20">
        <f t="shared" si="30"/>
        <v>5.8239301970295997E-2</v>
      </c>
      <c r="AR77" s="22">
        <f t="shared" si="31"/>
        <v>46022</v>
      </c>
      <c r="AS77" s="20">
        <f t="shared" si="33"/>
        <v>-73.439208820525593</v>
      </c>
      <c r="AT77" s="20">
        <f t="shared" si="44"/>
        <v>-0.67555236338231062</v>
      </c>
      <c r="AU77" s="20">
        <f t="shared" si="34"/>
        <v>0.13435313837319124</v>
      </c>
      <c r="AV77" s="20">
        <f t="shared" si="35"/>
        <v>-8.6336146212658918E-5</v>
      </c>
      <c r="AW77" s="20">
        <f t="shared" si="36"/>
        <v>6.8169415005076102E-3</v>
      </c>
      <c r="AX77" s="20">
        <f t="shared" si="37"/>
        <v>1.09474845948274E-2</v>
      </c>
      <c r="AY77" s="20">
        <f t="shared" si="38"/>
        <v>3.1061842432519599E-2</v>
      </c>
      <c r="AZ77" s="20">
        <f t="shared" si="39"/>
        <v>2.7373904021253299E-2</v>
      </c>
      <c r="BA77" s="20">
        <f t="shared" si="40"/>
        <v>5.8239301970295997E-2</v>
      </c>
      <c r="BB77" s="20">
        <f t="shared" si="46"/>
        <v>-0.54119922500911932</v>
      </c>
      <c r="BC77" s="22">
        <f t="shared" si="41"/>
        <v>46022</v>
      </c>
      <c r="BD77" s="20">
        <f t="shared" si="42"/>
        <v>-0.67555236338231062</v>
      </c>
      <c r="BE77" s="20">
        <f t="shared" si="43"/>
        <v>0.13435313837319124</v>
      </c>
    </row>
    <row r="78" spans="1:57" ht="15">
      <c r="A78" s="1">
        <v>46112</v>
      </c>
      <c r="B78">
        <v>0.11387985309467299</v>
      </c>
      <c r="C78">
        <v>1.87603296726121E-4</v>
      </c>
      <c r="D78">
        <v>0.30726895266318899</v>
      </c>
      <c r="E78">
        <v>0.39637734153839999</v>
      </c>
      <c r="F78">
        <v>-1.21448044380237</v>
      </c>
      <c r="G78">
        <v>-12.9087318764971</v>
      </c>
      <c r="H78">
        <v>4.2233749164288499E-4</v>
      </c>
      <c r="I78">
        <v>-0.24726165875599601</v>
      </c>
      <c r="J78">
        <v>-2.3346888492029099E-3</v>
      </c>
      <c r="K78">
        <v>-0.119365181179174</v>
      </c>
      <c r="L78">
        <v>2.4908931671310302</v>
      </c>
      <c r="M78">
        <v>0</v>
      </c>
      <c r="N78">
        <v>0</v>
      </c>
      <c r="O78">
        <v>-0.14126385428080199</v>
      </c>
      <c r="P78">
        <v>0</v>
      </c>
      <c r="Q78">
        <v>1.5800351047324301E-2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-7.2161956554152695E-2</v>
      </c>
      <c r="Z78">
        <v>5.7010510004364403E-3</v>
      </c>
      <c r="AA78">
        <v>9.62266408826923E-3</v>
      </c>
      <c r="AB78">
        <v>2.6741393915513698E-2</v>
      </c>
      <c r="AC78">
        <v>2.4397552156315901E-2</v>
      </c>
      <c r="AD78">
        <v>5.0418452285067902E-2</v>
      </c>
      <c r="AE78">
        <v>-7.7408376287131899</v>
      </c>
      <c r="AF78">
        <v>-19.004726568923498</v>
      </c>
      <c r="AH78" s="20">
        <f t="shared" si="32"/>
        <v>-0.19080551816778515</v>
      </c>
      <c r="AI78" s="20">
        <f t="shared" si="45"/>
        <v>-7.1447481736784844E-5</v>
      </c>
      <c r="AJ78" s="20">
        <f t="shared" si="30"/>
        <v>5.7010510004364403E-3</v>
      </c>
      <c r="AK78" s="20">
        <f t="shared" si="30"/>
        <v>9.62266408826923E-3</v>
      </c>
      <c r="AL78" s="20">
        <f t="shared" si="30"/>
        <v>2.6741393915513698E-2</v>
      </c>
      <c r="AM78" s="20">
        <f t="shared" si="30"/>
        <v>2.4397552156315901E-2</v>
      </c>
      <c r="AN78" s="20">
        <f t="shared" si="30"/>
        <v>5.0418452285067902E-2</v>
      </c>
      <c r="AR78" s="22">
        <f t="shared" si="31"/>
        <v>46112</v>
      </c>
      <c r="AS78" s="20">
        <f t="shared" si="33"/>
        <v>-74.018906275693993</v>
      </c>
      <c r="AT78" s="20">
        <f t="shared" si="44"/>
        <v>-0.64040021173103312</v>
      </c>
      <c r="AU78" s="20">
        <f t="shared" si="34"/>
        <v>0.1168096659638664</v>
      </c>
      <c r="AV78" s="20">
        <f t="shared" si="35"/>
        <v>-7.1447481736784844E-5</v>
      </c>
      <c r="AW78" s="20">
        <f t="shared" si="36"/>
        <v>5.7010510004364403E-3</v>
      </c>
      <c r="AX78" s="20">
        <f t="shared" si="37"/>
        <v>9.62266408826923E-3</v>
      </c>
      <c r="AY78" s="20">
        <f t="shared" si="38"/>
        <v>2.6741393915513698E-2</v>
      </c>
      <c r="AZ78" s="20">
        <f t="shared" si="39"/>
        <v>2.4397552156315901E-2</v>
      </c>
      <c r="BA78" s="20">
        <f t="shared" si="40"/>
        <v>5.0418452285067902E-2</v>
      </c>
      <c r="BB78" s="20">
        <f t="shared" si="46"/>
        <v>-0.52359054576716668</v>
      </c>
      <c r="BC78" s="22">
        <f t="shared" si="41"/>
        <v>46112</v>
      </c>
      <c r="BD78" s="20">
        <f t="shared" si="42"/>
        <v>-0.64040021173103312</v>
      </c>
      <c r="BE78" s="20">
        <f t="shared" si="43"/>
        <v>0.1168096659638664</v>
      </c>
    </row>
    <row r="79" spans="1:57" ht="15">
      <c r="A79" s="1">
        <v>46203</v>
      </c>
      <c r="B79">
        <v>0.10425262060007701</v>
      </c>
      <c r="C79">
        <v>2.7202147890431898E-4</v>
      </c>
      <c r="D79">
        <v>0.30196367560423099</v>
      </c>
      <c r="E79">
        <v>0.33425813626525802</v>
      </c>
      <c r="F79">
        <v>-1.1918796371603499</v>
      </c>
      <c r="G79">
        <v>-12.979944149784799</v>
      </c>
      <c r="H79">
        <v>3.8869917867196503E-4</v>
      </c>
      <c r="I79">
        <v>-0.210160577769574</v>
      </c>
      <c r="J79">
        <v>-1.71716309849236E-3</v>
      </c>
      <c r="K79">
        <v>-0.101637742843076</v>
      </c>
      <c r="L79">
        <v>2.43678127760018</v>
      </c>
      <c r="M79">
        <v>0</v>
      </c>
      <c r="N79">
        <v>0</v>
      </c>
      <c r="O79">
        <v>-0.14110512412147799</v>
      </c>
      <c r="P79">
        <v>0</v>
      </c>
      <c r="Q79">
        <v>1.05731350446998E-2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-5.9415255974859103E-2</v>
      </c>
      <c r="Z79">
        <v>4.7317059407009096E-3</v>
      </c>
      <c r="AA79">
        <v>8.36288267511664E-3</v>
      </c>
      <c r="AB79">
        <v>2.27751031349375E-2</v>
      </c>
      <c r="AC79">
        <v>2.1256466049721898E-2</v>
      </c>
      <c r="AD79">
        <v>4.2760005593396301E-2</v>
      </c>
      <c r="AE79">
        <v>-7.7429504102945499</v>
      </c>
      <c r="AF79">
        <v>-19.140434331881401</v>
      </c>
      <c r="AH79" s="20">
        <f t="shared" si="32"/>
        <v>-0.16045884625818652</v>
      </c>
      <c r="AI79" s="20">
        <f t="shared" si="45"/>
        <v>-5.8826986113721884E-5</v>
      </c>
      <c r="AJ79" s="20">
        <f t="shared" si="30"/>
        <v>4.7317059407009096E-3</v>
      </c>
      <c r="AK79" s="20">
        <f t="shared" si="30"/>
        <v>8.36288267511664E-3</v>
      </c>
      <c r="AL79" s="20">
        <f t="shared" si="30"/>
        <v>2.27751031349375E-2</v>
      </c>
      <c r="AM79" s="20">
        <f t="shared" si="30"/>
        <v>2.1256466049721898E-2</v>
      </c>
      <c r="AN79" s="20">
        <f t="shared" si="30"/>
        <v>4.2760005593396301E-2</v>
      </c>
      <c r="AR79" s="22">
        <f t="shared" si="31"/>
        <v>46203</v>
      </c>
      <c r="AS79" s="20">
        <f t="shared" si="33"/>
        <v>-74.561737327525606</v>
      </c>
      <c r="AT79" s="20">
        <f t="shared" si="44"/>
        <v>-0.61005353982143451</v>
      </c>
      <c r="AU79" s="20">
        <f t="shared" si="34"/>
        <v>9.9827336407759537E-2</v>
      </c>
      <c r="AV79" s="20">
        <f t="shared" si="35"/>
        <v>-5.8826986113721884E-5</v>
      </c>
      <c r="AW79" s="20">
        <f t="shared" si="36"/>
        <v>4.7317059407009096E-3</v>
      </c>
      <c r="AX79" s="20">
        <f t="shared" si="37"/>
        <v>8.36288267511664E-3</v>
      </c>
      <c r="AY79" s="20">
        <f t="shared" si="38"/>
        <v>2.27751031349375E-2</v>
      </c>
      <c r="AZ79" s="20">
        <f t="shared" si="39"/>
        <v>2.1256466049721898E-2</v>
      </c>
      <c r="BA79" s="20">
        <f t="shared" si="40"/>
        <v>4.2760005593396301E-2</v>
      </c>
      <c r="BB79" s="20">
        <f t="shared" si="46"/>
        <v>-0.51022620341367497</v>
      </c>
      <c r="BC79" s="22">
        <f t="shared" si="41"/>
        <v>46203</v>
      </c>
      <c r="BD79" s="20">
        <f t="shared" si="42"/>
        <v>-0.61005353982143451</v>
      </c>
      <c r="BE79" s="20">
        <f t="shared" si="43"/>
        <v>9.9827336407759537E-2</v>
      </c>
    </row>
    <row r="80" spans="1:57" ht="15">
      <c r="A80" s="1">
        <v>46295</v>
      </c>
      <c r="B80">
        <v>9.5508567674217407E-2</v>
      </c>
      <c r="C80">
        <v>3.5086903334845103E-4</v>
      </c>
      <c r="D80">
        <v>0.296814409251</v>
      </c>
      <c r="E80">
        <v>0.28155274164893901</v>
      </c>
      <c r="F80">
        <v>-1.1697010624086399</v>
      </c>
      <c r="G80">
        <v>-13.048536754868501</v>
      </c>
      <c r="H80">
        <v>3.5153037239595399E-4</v>
      </c>
      <c r="I80">
        <v>-0.17774455646200199</v>
      </c>
      <c r="J80">
        <v>-1.1189601012555699E-3</v>
      </c>
      <c r="K80">
        <v>-8.6383478826290994E-2</v>
      </c>
      <c r="L80">
        <v>2.3850413623181601</v>
      </c>
      <c r="M80">
        <v>0</v>
      </c>
      <c r="N80">
        <v>0</v>
      </c>
      <c r="O80">
        <v>-0.14080919943546</v>
      </c>
      <c r="P80">
        <v>0</v>
      </c>
      <c r="Q80">
        <v>6.6756206422090396E-3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-4.8650302035105897E-2</v>
      </c>
      <c r="Z80">
        <v>3.9006942978002499E-3</v>
      </c>
      <c r="AA80">
        <v>7.2254549933382303E-3</v>
      </c>
      <c r="AB80">
        <v>1.92674472672811E-2</v>
      </c>
      <c r="AC80">
        <v>1.8282139958041101E-2</v>
      </c>
      <c r="AD80">
        <v>3.5768514062293602E-2</v>
      </c>
      <c r="AE80">
        <v>-7.7449905595606401</v>
      </c>
      <c r="AF80">
        <v>-19.267195522179001</v>
      </c>
      <c r="AH80" s="20">
        <f t="shared" si="32"/>
        <v>-0.13454727784104584</v>
      </c>
      <c r="AI80" s="20">
        <f t="shared" si="45"/>
        <v>-4.8168615876342475E-5</v>
      </c>
      <c r="AJ80" s="20">
        <f t="shared" si="30"/>
        <v>3.9006942978002499E-3</v>
      </c>
      <c r="AK80" s="20">
        <f t="shared" si="30"/>
        <v>7.2254549933382303E-3</v>
      </c>
      <c r="AL80" s="20">
        <f t="shared" si="30"/>
        <v>1.92674472672811E-2</v>
      </c>
      <c r="AM80" s="20">
        <f t="shared" si="30"/>
        <v>1.8282139958041101E-2</v>
      </c>
      <c r="AN80" s="20">
        <f t="shared" si="30"/>
        <v>3.5768514062293602E-2</v>
      </c>
      <c r="AR80" s="22">
        <f t="shared" si="31"/>
        <v>46295</v>
      </c>
      <c r="AS80" s="20">
        <f t="shared" si="33"/>
        <v>-75.068782088716006</v>
      </c>
      <c r="AT80" s="20">
        <f t="shared" si="44"/>
        <v>-0.5841419714042938</v>
      </c>
      <c r="AU80" s="20">
        <f t="shared" si="34"/>
        <v>8.4396081962877942E-2</v>
      </c>
      <c r="AV80" s="20">
        <f t="shared" si="35"/>
        <v>-4.8168615876342475E-5</v>
      </c>
      <c r="AW80" s="20">
        <f t="shared" si="36"/>
        <v>3.9006942978002499E-3</v>
      </c>
      <c r="AX80" s="20">
        <f t="shared" si="37"/>
        <v>7.2254549933382303E-3</v>
      </c>
      <c r="AY80" s="20">
        <f t="shared" si="38"/>
        <v>1.92674472672811E-2</v>
      </c>
      <c r="AZ80" s="20">
        <f t="shared" si="39"/>
        <v>1.8282139958041101E-2</v>
      </c>
      <c r="BA80" s="20">
        <f t="shared" si="40"/>
        <v>3.5768514062293602E-2</v>
      </c>
      <c r="BB80" s="20">
        <f t="shared" si="46"/>
        <v>-0.49974588944141585</v>
      </c>
      <c r="BC80" s="22">
        <f t="shared" si="41"/>
        <v>46295</v>
      </c>
      <c r="BD80" s="20">
        <f t="shared" si="42"/>
        <v>-0.5841419714042938</v>
      </c>
      <c r="BE80" s="20">
        <f t="shared" si="43"/>
        <v>8.4396081962877942E-2</v>
      </c>
    </row>
    <row r="81" spans="1:57" ht="15">
      <c r="A81" s="1">
        <v>46387</v>
      </c>
      <c r="B81">
        <v>8.7529465384409602E-2</v>
      </c>
      <c r="C81">
        <v>4.1502664514901801E-4</v>
      </c>
      <c r="D81">
        <v>0.29180162725467201</v>
      </c>
      <c r="E81">
        <v>0.23682741285338499</v>
      </c>
      <c r="F81">
        <v>-1.1479262090450399</v>
      </c>
      <c r="G81">
        <v>-13.114478858334399</v>
      </c>
      <c r="H81">
        <v>3.13729528558931E-4</v>
      </c>
      <c r="I81">
        <v>-0.149541879600325</v>
      </c>
      <c r="J81">
        <v>-5.49277084455689E-4</v>
      </c>
      <c r="K81">
        <v>-7.3367478926874605E-2</v>
      </c>
      <c r="L81">
        <v>2.3357982461479501</v>
      </c>
      <c r="M81">
        <v>0</v>
      </c>
      <c r="N81">
        <v>0</v>
      </c>
      <c r="O81">
        <v>-0.140397602709326</v>
      </c>
      <c r="P81">
        <v>0</v>
      </c>
      <c r="Q81">
        <v>3.8245695588412201E-3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-3.9587524740909298E-2</v>
      </c>
      <c r="Z81">
        <v>3.1936891675818902E-3</v>
      </c>
      <c r="AA81">
        <v>6.2240251816963899E-3</v>
      </c>
      <c r="AB81">
        <v>1.62271245918852E-2</v>
      </c>
      <c r="AC81">
        <v>1.5606810193607599E-2</v>
      </c>
      <c r="AD81">
        <v>2.9627827579676001E-2</v>
      </c>
      <c r="AE81">
        <v>-7.7469588603959396</v>
      </c>
      <c r="AF81">
        <v>-19.385418136750001</v>
      </c>
      <c r="AH81" s="20">
        <f t="shared" si="32"/>
        <v>-0.11255912842037481</v>
      </c>
      <c r="AI81" s="20">
        <f t="shared" si="45"/>
        <v>-3.9195569050405247E-5</v>
      </c>
      <c r="AJ81" s="20">
        <f t="shared" ref="AJ81:AN112" si="47">Z81</f>
        <v>3.1936891675818902E-3</v>
      </c>
      <c r="AK81" s="20">
        <f t="shared" si="47"/>
        <v>6.2240251816963899E-3</v>
      </c>
      <c r="AL81" s="20">
        <f t="shared" si="47"/>
        <v>1.62271245918852E-2</v>
      </c>
      <c r="AM81" s="20">
        <f t="shared" si="47"/>
        <v>1.5606810193607599E-2</v>
      </c>
      <c r="AN81" s="20">
        <f t="shared" si="47"/>
        <v>2.9627827579676001E-2</v>
      </c>
      <c r="AR81" s="22">
        <f t="shared" si="31"/>
        <v>46387</v>
      </c>
      <c r="AS81" s="20">
        <f t="shared" si="33"/>
        <v>-75.541672547000005</v>
      </c>
      <c r="AT81" s="20">
        <f t="shared" si="44"/>
        <v>-0.56215382198362285</v>
      </c>
      <c r="AU81" s="20">
        <f t="shared" si="34"/>
        <v>7.0840281145396672E-2</v>
      </c>
      <c r="AV81" s="20">
        <f t="shared" si="35"/>
        <v>-3.9195569050405247E-5</v>
      </c>
      <c r="AW81" s="20">
        <f t="shared" si="36"/>
        <v>3.1936891675818902E-3</v>
      </c>
      <c r="AX81" s="20">
        <f t="shared" si="37"/>
        <v>6.2240251816963899E-3</v>
      </c>
      <c r="AY81" s="20">
        <f t="shared" si="38"/>
        <v>1.62271245918852E-2</v>
      </c>
      <c r="AZ81" s="20">
        <f t="shared" si="39"/>
        <v>1.5606810193607599E-2</v>
      </c>
      <c r="BA81" s="20">
        <f t="shared" si="40"/>
        <v>2.9627827579676001E-2</v>
      </c>
      <c r="BB81" s="20">
        <f t="shared" si="46"/>
        <v>-0.4913135408382262</v>
      </c>
      <c r="BC81" s="22">
        <f t="shared" si="41"/>
        <v>46387</v>
      </c>
      <c r="BD81" s="20">
        <f t="shared" si="42"/>
        <v>-0.56215382198362285</v>
      </c>
      <c r="BE81" s="20">
        <f t="shared" si="43"/>
        <v>7.0840281145396672E-2</v>
      </c>
    </row>
    <row r="82" spans="1:57" ht="15">
      <c r="A82" s="1">
        <v>46477</v>
      </c>
      <c r="B82">
        <v>8.0230345159472E-2</v>
      </c>
      <c r="C82">
        <v>4.6241824110634298E-4</v>
      </c>
      <c r="D82">
        <v>0.286916226082853</v>
      </c>
      <c r="E82">
        <v>0.19886423723847499</v>
      </c>
      <c r="F82">
        <v>-1.12654020548666</v>
      </c>
      <c r="G82">
        <v>-13.177759903965701</v>
      </c>
      <c r="H82">
        <v>2.7721016355856899E-4</v>
      </c>
      <c r="I82">
        <v>-0.12510505221914001</v>
      </c>
      <c r="J82" s="16">
        <v>-1.5315944437570699E-5</v>
      </c>
      <c r="K82">
        <v>-6.23068077574691E-2</v>
      </c>
      <c r="L82">
        <v>2.2891211019484299</v>
      </c>
      <c r="M82">
        <v>0</v>
      </c>
      <c r="N82">
        <v>0</v>
      </c>
      <c r="O82">
        <v>-0.13988570520683499</v>
      </c>
      <c r="P82">
        <v>0</v>
      </c>
      <c r="Q82">
        <v>1.81702839958426E-3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-3.1980558909448703E-2</v>
      </c>
      <c r="Z82">
        <v>2.59515735479281E-3</v>
      </c>
      <c r="AA82">
        <v>5.3531608988228001E-3</v>
      </c>
      <c r="AB82">
        <v>1.36210239721764E-2</v>
      </c>
      <c r="AC82">
        <v>1.32634646731848E-2</v>
      </c>
      <c r="AD82">
        <v>2.4354210960575901E-2</v>
      </c>
      <c r="AE82">
        <v>-7.7488560894882497</v>
      </c>
      <c r="AF82">
        <v>-19.495574053885001</v>
      </c>
      <c r="AH82" s="20">
        <f t="shared" si="32"/>
        <v>-9.3967561077823322E-2</v>
      </c>
      <c r="AI82" s="20">
        <f t="shared" si="45"/>
        <v>-3.1663919712325448E-5</v>
      </c>
      <c r="AJ82" s="20">
        <f t="shared" si="47"/>
        <v>2.59515735479281E-3</v>
      </c>
      <c r="AK82" s="20">
        <f t="shared" si="47"/>
        <v>5.3531608988228001E-3</v>
      </c>
      <c r="AL82" s="20">
        <f t="shared" si="47"/>
        <v>1.36210239721764E-2</v>
      </c>
      <c r="AM82" s="20">
        <f t="shared" si="47"/>
        <v>1.32634646731848E-2</v>
      </c>
      <c r="AN82" s="20">
        <f t="shared" si="47"/>
        <v>2.4354210960575901E-2</v>
      </c>
      <c r="AR82" s="22">
        <f t="shared" si="31"/>
        <v>46477</v>
      </c>
      <c r="AS82" s="20">
        <f t="shared" si="33"/>
        <v>-75.982296215540003</v>
      </c>
      <c r="AT82" s="20">
        <f t="shared" si="44"/>
        <v>-0.54356225464107133</v>
      </c>
      <c r="AU82" s="20">
        <f t="shared" si="34"/>
        <v>5.9155353939840394E-2</v>
      </c>
      <c r="AV82" s="20">
        <f t="shared" si="35"/>
        <v>-3.1663919712325448E-5</v>
      </c>
      <c r="AW82" s="20">
        <f t="shared" si="36"/>
        <v>2.59515735479281E-3</v>
      </c>
      <c r="AX82" s="20">
        <f t="shared" si="37"/>
        <v>5.3531608988228001E-3</v>
      </c>
      <c r="AY82" s="20">
        <f t="shared" si="38"/>
        <v>1.36210239721764E-2</v>
      </c>
      <c r="AZ82" s="20">
        <f t="shared" si="39"/>
        <v>1.32634646731848E-2</v>
      </c>
      <c r="BA82" s="20">
        <f t="shared" si="40"/>
        <v>2.4354210960575901E-2</v>
      </c>
      <c r="BB82" s="20">
        <f t="shared" si="46"/>
        <v>-0.48440690070123094</v>
      </c>
      <c r="BC82" s="22">
        <f t="shared" si="41"/>
        <v>46477</v>
      </c>
      <c r="BD82" s="20">
        <f t="shared" si="42"/>
        <v>-0.54356225464107133</v>
      </c>
      <c r="BE82" s="20">
        <f t="shared" si="43"/>
        <v>5.9155353939840394E-2</v>
      </c>
    </row>
    <row r="83" spans="1:57" ht="15">
      <c r="A83" s="1">
        <v>46568</v>
      </c>
      <c r="B83">
        <v>7.3543840176024194E-2</v>
      </c>
      <c r="C83">
        <v>4.9393365920178897E-4</v>
      </c>
      <c r="D83">
        <v>0.28215327860721801</v>
      </c>
      <c r="E83">
        <v>0.16663503383445899</v>
      </c>
      <c r="F83">
        <v>-1.1055293936872499</v>
      </c>
      <c r="G83">
        <v>-13.2383876103543</v>
      </c>
      <c r="H83">
        <v>2.4305677422264599E-4</v>
      </c>
      <c r="I83">
        <v>-0.10401612770094</v>
      </c>
      <c r="J83">
        <v>4.7755045766827598E-4</v>
      </c>
      <c r="K83">
        <v>-5.2924138262868702E-2</v>
      </c>
      <c r="L83">
        <v>2.2450322762010901</v>
      </c>
      <c r="M83">
        <v>0</v>
      </c>
      <c r="N83">
        <v>0</v>
      </c>
      <c r="O83">
        <v>-0.139285525132404</v>
      </c>
      <c r="P83">
        <v>0</v>
      </c>
      <c r="Q83">
        <v>4.9658489409139001E-4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-2.56153544841792E-2</v>
      </c>
      <c r="Z83">
        <v>2.0903502826874298E-3</v>
      </c>
      <c r="AA83">
        <v>4.6001889301080104E-3</v>
      </c>
      <c r="AB83">
        <v>1.1401139174363599E-2</v>
      </c>
      <c r="AC83">
        <v>1.12397143328914E-2</v>
      </c>
      <c r="AD83">
        <v>1.9886658405227801E-2</v>
      </c>
      <c r="AE83">
        <v>-7.7506830163527196</v>
      </c>
      <c r="AF83">
        <v>-19.5981475602456</v>
      </c>
      <c r="AH83" s="20">
        <f t="shared" si="32"/>
        <v>-7.8283339202206106E-2</v>
      </c>
      <c r="AI83" s="20">
        <f t="shared" si="45"/>
        <v>-2.5361737113048713E-5</v>
      </c>
      <c r="AJ83" s="20">
        <f t="shared" si="47"/>
        <v>2.0903502826874298E-3</v>
      </c>
      <c r="AK83" s="20">
        <f t="shared" si="47"/>
        <v>4.6001889301080104E-3</v>
      </c>
      <c r="AL83" s="20">
        <f t="shared" si="47"/>
        <v>1.1401139174363599E-2</v>
      </c>
      <c r="AM83" s="20">
        <f t="shared" si="47"/>
        <v>1.12397143328914E-2</v>
      </c>
      <c r="AN83" s="20">
        <f t="shared" si="47"/>
        <v>1.9886658405227801E-2</v>
      </c>
      <c r="AR83" s="22">
        <f t="shared" si="31"/>
        <v>46568</v>
      </c>
      <c r="AS83" s="20">
        <f t="shared" si="33"/>
        <v>-76.3925902409824</v>
      </c>
      <c r="AT83" s="20">
        <f t="shared" si="44"/>
        <v>-0.52787803276545409</v>
      </c>
      <c r="AU83" s="20">
        <f t="shared" si="34"/>
        <v>4.9192689388165192E-2</v>
      </c>
      <c r="AV83" s="20">
        <f t="shared" si="35"/>
        <v>-2.5361737113048713E-5</v>
      </c>
      <c r="AW83" s="20">
        <f t="shared" si="36"/>
        <v>2.0903502826874298E-3</v>
      </c>
      <c r="AX83" s="20">
        <f t="shared" si="37"/>
        <v>4.6001889301080104E-3</v>
      </c>
      <c r="AY83" s="20">
        <f t="shared" si="38"/>
        <v>1.1401139174363599E-2</v>
      </c>
      <c r="AZ83" s="20">
        <f t="shared" si="39"/>
        <v>1.12397143328914E-2</v>
      </c>
      <c r="BA83" s="20">
        <f t="shared" si="40"/>
        <v>1.9886658405227801E-2</v>
      </c>
      <c r="BB83" s="20">
        <f t="shared" si="46"/>
        <v>-0.47868534337728891</v>
      </c>
      <c r="BC83" s="22">
        <f t="shared" si="41"/>
        <v>46568</v>
      </c>
      <c r="BD83" s="20">
        <f t="shared" si="42"/>
        <v>-0.52787803276545409</v>
      </c>
      <c r="BE83" s="20">
        <f t="shared" si="43"/>
        <v>4.9192689388165192E-2</v>
      </c>
    </row>
    <row r="84" spans="1:57" ht="15">
      <c r="A84" s="1">
        <v>46660</v>
      </c>
      <c r="B84">
        <v>6.7413093252414194E-2</v>
      </c>
      <c r="C84">
        <v>5.1157130823730997E-4</v>
      </c>
      <c r="D84">
        <v>0.27750938489942301</v>
      </c>
      <c r="E84">
        <v>0.13927359049843299</v>
      </c>
      <c r="F84">
        <v>-1.0848806772331401</v>
      </c>
      <c r="G84">
        <v>-13.2963855740451</v>
      </c>
      <c r="H84">
        <v>2.1179824861087201E-4</v>
      </c>
      <c r="I84">
        <v>-8.5889422943484006E-2</v>
      </c>
      <c r="J84">
        <v>9.2559237672481696E-4</v>
      </c>
      <c r="K84">
        <v>-4.4968622726398601E-2</v>
      </c>
      <c r="L84">
        <v>2.2035154376081501</v>
      </c>
      <c r="M84">
        <v>0</v>
      </c>
      <c r="N84">
        <v>0</v>
      </c>
      <c r="O84">
        <v>-0.138607056389496</v>
      </c>
      <c r="P84">
        <v>0</v>
      </c>
      <c r="Q84">
        <v>-2.63913994145705E-4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-2.03073428357688E-2</v>
      </c>
      <c r="Z84">
        <v>1.6660032157032299E-3</v>
      </c>
      <c r="AA84">
        <v>3.9506379809676404E-3</v>
      </c>
      <c r="AB84">
        <v>9.5171916933429503E-3</v>
      </c>
      <c r="AC84">
        <v>9.5051152298342E-3</v>
      </c>
      <c r="AD84">
        <v>1.6135076106973598E-2</v>
      </c>
      <c r="AE84">
        <v>-7.75244040335782</v>
      </c>
      <c r="AF84">
        <v>-19.6936085211067</v>
      </c>
      <c r="AH84" s="20">
        <f t="shared" si="32"/>
        <v>-6.5072892133809707E-2</v>
      </c>
      <c r="AI84" s="20">
        <f t="shared" si="45"/>
        <v>-2.0106280035414654E-5</v>
      </c>
      <c r="AJ84" s="20">
        <f t="shared" si="47"/>
        <v>1.6660032157032299E-3</v>
      </c>
      <c r="AK84" s="20">
        <f t="shared" si="47"/>
        <v>3.9506379809676404E-3</v>
      </c>
      <c r="AL84" s="20">
        <f t="shared" si="47"/>
        <v>9.5171916933429503E-3</v>
      </c>
      <c r="AM84" s="20">
        <f t="shared" si="47"/>
        <v>9.5051152298342E-3</v>
      </c>
      <c r="AN84" s="20">
        <f t="shared" si="47"/>
        <v>1.6135076106973598E-2</v>
      </c>
      <c r="AR84" s="22">
        <f t="shared" si="31"/>
        <v>46660</v>
      </c>
      <c r="AS84" s="20">
        <f t="shared" si="33"/>
        <v>-76.774434084426801</v>
      </c>
      <c r="AT84" s="20">
        <f t="shared" si="44"/>
        <v>-0.51466758569705773</v>
      </c>
      <c r="AU84" s="20">
        <f t="shared" si="34"/>
        <v>4.0753917946786206E-2</v>
      </c>
      <c r="AV84" s="20">
        <f t="shared" si="35"/>
        <v>-2.0106280035414654E-5</v>
      </c>
      <c r="AW84" s="20">
        <f t="shared" si="36"/>
        <v>1.6660032157032299E-3</v>
      </c>
      <c r="AX84" s="20">
        <f t="shared" si="37"/>
        <v>3.9506379809676404E-3</v>
      </c>
      <c r="AY84" s="20">
        <f t="shared" si="38"/>
        <v>9.5171916933429503E-3</v>
      </c>
      <c r="AZ84" s="20">
        <f t="shared" si="39"/>
        <v>9.5051152298342E-3</v>
      </c>
      <c r="BA84" s="20">
        <f t="shared" si="40"/>
        <v>1.6135076106973598E-2</v>
      </c>
      <c r="BB84" s="20">
        <f t="shared" si="46"/>
        <v>-0.47391366775027155</v>
      </c>
      <c r="BC84" s="22">
        <f t="shared" si="41"/>
        <v>46660</v>
      </c>
      <c r="BD84" s="20">
        <f t="shared" si="42"/>
        <v>-0.51466758569705773</v>
      </c>
      <c r="BE84" s="20">
        <f t="shared" si="43"/>
        <v>4.0753917946786206E-2</v>
      </c>
    </row>
    <row r="85" spans="1:57" ht="15">
      <c r="A85" s="1">
        <v>46752</v>
      </c>
      <c r="B85">
        <v>6.1788404542127598E-2</v>
      </c>
      <c r="C85">
        <v>5.1761004835139098E-4</v>
      </c>
      <c r="D85">
        <v>0.272981569163534</v>
      </c>
      <c r="E85">
        <v>0.11605010606677001</v>
      </c>
      <c r="F85">
        <v>-1.06458151213353</v>
      </c>
      <c r="G85">
        <v>-13.3517908592009</v>
      </c>
      <c r="H85">
        <v>1.836246895808E-4</v>
      </c>
      <c r="I85">
        <v>-7.0372418688887495E-2</v>
      </c>
      <c r="J85">
        <v>1.3265296216814499E-3</v>
      </c>
      <c r="K85">
        <v>-3.8221764074527202E-2</v>
      </c>
      <c r="L85">
        <v>2.1645229078672998</v>
      </c>
      <c r="M85">
        <v>0</v>
      </c>
      <c r="N85">
        <v>0</v>
      </c>
      <c r="O85">
        <v>-0.137858938977305</v>
      </c>
      <c r="P85">
        <v>0</v>
      </c>
      <c r="Q85">
        <v>-5.71250707698343E-4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-1.5897996956915999E-2</v>
      </c>
      <c r="Z85">
        <v>1.3104801529315101E-3</v>
      </c>
      <c r="AA85">
        <v>3.3905748159371802E-3</v>
      </c>
      <c r="AB85">
        <v>7.9220545728720705E-3</v>
      </c>
      <c r="AC85">
        <v>8.0242712377080298E-3</v>
      </c>
      <c r="AD85">
        <v>1.30040225460454E-2</v>
      </c>
      <c r="AE85">
        <v>-7.7541290057529304</v>
      </c>
      <c r="AF85">
        <v>-19.782401591168</v>
      </c>
      <c r="AH85" s="20">
        <f t="shared" si="32"/>
        <v>-5.396078106187404E-2</v>
      </c>
      <c r="AI85" s="20">
        <f t="shared" si="45"/>
        <v>-1.5740591046451485E-5</v>
      </c>
      <c r="AJ85" s="20">
        <f t="shared" si="47"/>
        <v>1.3104801529315101E-3</v>
      </c>
      <c r="AK85" s="20">
        <f t="shared" si="47"/>
        <v>3.3905748159371802E-3</v>
      </c>
      <c r="AL85" s="20">
        <f t="shared" si="47"/>
        <v>7.9220545728720705E-3</v>
      </c>
      <c r="AM85" s="20">
        <f t="shared" si="47"/>
        <v>8.0242712377080298E-3</v>
      </c>
      <c r="AN85" s="20">
        <f t="shared" si="47"/>
        <v>1.30040225460454E-2</v>
      </c>
      <c r="AR85" s="22">
        <f t="shared" si="31"/>
        <v>46752</v>
      </c>
      <c r="AS85" s="20">
        <f t="shared" si="33"/>
        <v>-77.129606364672</v>
      </c>
      <c r="AT85" s="20">
        <f t="shared" si="44"/>
        <v>-0.50355547462512207</v>
      </c>
      <c r="AU85" s="20">
        <f t="shared" si="34"/>
        <v>3.3635662734447735E-2</v>
      </c>
      <c r="AV85" s="20">
        <f t="shared" si="35"/>
        <v>-1.5740591046451485E-5</v>
      </c>
      <c r="AW85" s="20">
        <f t="shared" si="36"/>
        <v>1.3104801529315101E-3</v>
      </c>
      <c r="AX85" s="20">
        <f t="shared" si="37"/>
        <v>3.3905748159371802E-3</v>
      </c>
      <c r="AY85" s="20">
        <f t="shared" si="38"/>
        <v>7.9220545728720705E-3</v>
      </c>
      <c r="AZ85" s="20">
        <f t="shared" si="39"/>
        <v>8.0242712377080298E-3</v>
      </c>
      <c r="BA85" s="20">
        <f t="shared" si="40"/>
        <v>1.30040225460454E-2</v>
      </c>
      <c r="BB85" s="20">
        <f t="shared" si="46"/>
        <v>-0.46991981189067433</v>
      </c>
      <c r="BC85" s="22">
        <f t="shared" si="41"/>
        <v>46752</v>
      </c>
      <c r="BD85" s="20">
        <f t="shared" si="42"/>
        <v>-0.50355547462512207</v>
      </c>
      <c r="BE85" s="20">
        <f t="shared" si="43"/>
        <v>3.3635662734447735E-2</v>
      </c>
    </row>
    <row r="86" spans="1:57" ht="15">
      <c r="A86" s="1">
        <v>46843</v>
      </c>
      <c r="B86">
        <v>5.6625522547417401E-2</v>
      </c>
      <c r="C86">
        <v>5.1425481120872705E-4</v>
      </c>
      <c r="D86">
        <v>0.26856684186919599</v>
      </c>
      <c r="E86">
        <v>9.6348979212732305E-2</v>
      </c>
      <c r="F86">
        <v>-1.0446200808482899</v>
      </c>
      <c r="G86">
        <v>-13.40465172635</v>
      </c>
      <c r="H86">
        <v>1.5852945463008201E-4</v>
      </c>
      <c r="I86">
        <v>-5.7145416365556298E-2</v>
      </c>
      <c r="J86">
        <v>1.6793382240859901E-3</v>
      </c>
      <c r="K86">
        <v>-3.24968119434349E-2</v>
      </c>
      <c r="L86">
        <v>2.1279821552053599</v>
      </c>
      <c r="M86">
        <v>0</v>
      </c>
      <c r="N86">
        <v>0</v>
      </c>
      <c r="O86">
        <v>-0.13704882455259201</v>
      </c>
      <c r="P86">
        <v>0</v>
      </c>
      <c r="Q86">
        <v>-5.1659171202822702E-4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-1.22514149554761E-2</v>
      </c>
      <c r="Z86">
        <v>1.01369501515555E-3</v>
      </c>
      <c r="AA86">
        <v>2.9074777984555498E-3</v>
      </c>
      <c r="AB86">
        <v>6.5737029784634204E-3</v>
      </c>
      <c r="AC86">
        <v>6.7626883767272902E-3</v>
      </c>
      <c r="AD86">
        <v>1.0403374831532501E-2</v>
      </c>
      <c r="AE86">
        <v>-7.75574957169776</v>
      </c>
      <c r="AF86">
        <v>-19.864943878100298</v>
      </c>
      <c r="AH86" s="20">
        <f t="shared" si="32"/>
        <v>-4.4625712749356242E-2</v>
      </c>
      <c r="AI86" s="20">
        <f t="shared" si="45"/>
        <v>-1.213011381730307E-5</v>
      </c>
      <c r="AJ86" s="20">
        <f t="shared" si="47"/>
        <v>1.01369501515555E-3</v>
      </c>
      <c r="AK86" s="20">
        <f t="shared" si="47"/>
        <v>2.9074777984555498E-3</v>
      </c>
      <c r="AL86" s="20">
        <f t="shared" si="47"/>
        <v>6.5737029784634204E-3</v>
      </c>
      <c r="AM86" s="20">
        <f t="shared" si="47"/>
        <v>6.7626883767272902E-3</v>
      </c>
      <c r="AN86" s="20">
        <f t="shared" si="47"/>
        <v>1.0403374831532501E-2</v>
      </c>
      <c r="AR86" s="22">
        <f t="shared" si="31"/>
        <v>46843</v>
      </c>
      <c r="AS86" s="20">
        <f t="shared" si="33"/>
        <v>-77.459775512401194</v>
      </c>
      <c r="AT86" s="20">
        <f t="shared" si="44"/>
        <v>-0.49422040631260422</v>
      </c>
      <c r="AU86" s="20">
        <f t="shared" si="34"/>
        <v>2.764880888651701E-2</v>
      </c>
      <c r="AV86" s="20">
        <f t="shared" si="35"/>
        <v>-1.213011381730307E-5</v>
      </c>
      <c r="AW86" s="20">
        <f t="shared" si="36"/>
        <v>1.01369501515555E-3</v>
      </c>
      <c r="AX86" s="20">
        <f t="shared" si="37"/>
        <v>2.9074777984555498E-3</v>
      </c>
      <c r="AY86" s="20">
        <f t="shared" si="38"/>
        <v>6.5737029784634204E-3</v>
      </c>
      <c r="AZ86" s="20">
        <f t="shared" si="39"/>
        <v>6.7626883767272902E-3</v>
      </c>
      <c r="BA86" s="20">
        <f t="shared" si="40"/>
        <v>1.0403374831532501E-2</v>
      </c>
      <c r="BB86" s="20">
        <f t="shared" si="46"/>
        <v>-0.46657159742608723</v>
      </c>
      <c r="BC86" s="22">
        <f t="shared" si="41"/>
        <v>46843</v>
      </c>
      <c r="BD86" s="20">
        <f t="shared" si="42"/>
        <v>-0.49422040631260422</v>
      </c>
      <c r="BE86" s="20">
        <f t="shared" si="43"/>
        <v>2.764880888651701E-2</v>
      </c>
    </row>
    <row r="87" spans="1:57" ht="15">
      <c r="A87" s="1">
        <v>46934</v>
      </c>
      <c r="B87">
        <v>5.1884669922530199E-2</v>
      </c>
      <c r="C87">
        <v>5.0349814500631003E-4</v>
      </c>
      <c r="D87">
        <v>0.26426204788394397</v>
      </c>
      <c r="E87">
        <v>7.9650008084579296E-2</v>
      </c>
      <c r="F87">
        <v>-1.0249854732519199</v>
      </c>
      <c r="G87">
        <v>-13.4550255565344</v>
      </c>
      <c r="H87">
        <v>1.3639516207183901E-4</v>
      </c>
      <c r="I87">
        <v>-4.5920366748918202E-2</v>
      </c>
      <c r="J87">
        <v>1.9840627911372698E-3</v>
      </c>
      <c r="K87">
        <v>-2.7635669087071602E-2</v>
      </c>
      <c r="L87">
        <v>2.0938014813907899</v>
      </c>
      <c r="M87">
        <v>0</v>
      </c>
      <c r="N87">
        <v>0</v>
      </c>
      <c r="O87">
        <v>-0.13618359352472201</v>
      </c>
      <c r="P87">
        <v>0</v>
      </c>
      <c r="Q87">
        <v>-1.7824494622596901E-4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-9.25118969198142E-3</v>
      </c>
      <c r="Z87">
        <v>7.6695473473000202E-4</v>
      </c>
      <c r="AA87">
        <v>2.4904496387477999E-3</v>
      </c>
      <c r="AB87">
        <v>5.4355720540354502E-3</v>
      </c>
      <c r="AC87">
        <v>5.6890853345756796E-3</v>
      </c>
      <c r="AD87">
        <v>8.2524042500707103E-3</v>
      </c>
      <c r="AE87">
        <v>-7.7573028422932104</v>
      </c>
      <c r="AF87">
        <v>-19.941626306686398</v>
      </c>
      <c r="AH87" s="20">
        <f t="shared" si="32"/>
        <v>-3.6794346882133212E-2</v>
      </c>
      <c r="AI87" s="20">
        <f t="shared" si="45"/>
        <v>-9.159593754437049E-6</v>
      </c>
      <c r="AJ87" s="20">
        <f t="shared" si="47"/>
        <v>7.6695473473000202E-4</v>
      </c>
      <c r="AK87" s="20">
        <f t="shared" si="47"/>
        <v>2.4904496387477999E-3</v>
      </c>
      <c r="AL87" s="20">
        <f t="shared" si="47"/>
        <v>5.4355720540354502E-3</v>
      </c>
      <c r="AM87" s="20">
        <f t="shared" si="47"/>
        <v>5.6890853345756796E-3</v>
      </c>
      <c r="AN87" s="20">
        <f t="shared" si="47"/>
        <v>8.2524042500707103E-3</v>
      </c>
      <c r="AR87" s="22">
        <f t="shared" si="31"/>
        <v>46934</v>
      </c>
      <c r="AS87" s="20">
        <f t="shared" si="33"/>
        <v>-77.766505226745593</v>
      </c>
      <c r="AT87" s="20">
        <f t="shared" si="44"/>
        <v>-0.48638904044538123</v>
      </c>
      <c r="AU87" s="20">
        <f t="shared" si="34"/>
        <v>2.2625306418405204E-2</v>
      </c>
      <c r="AV87" s="20">
        <f t="shared" si="35"/>
        <v>-9.159593754437049E-6</v>
      </c>
      <c r="AW87" s="20">
        <f t="shared" si="36"/>
        <v>7.6695473473000202E-4</v>
      </c>
      <c r="AX87" s="20">
        <f t="shared" si="37"/>
        <v>2.4904496387477999E-3</v>
      </c>
      <c r="AY87" s="20">
        <f t="shared" si="38"/>
        <v>5.4355720540354502E-3</v>
      </c>
      <c r="AZ87" s="20">
        <f t="shared" si="39"/>
        <v>5.6890853345756796E-3</v>
      </c>
      <c r="BA87" s="20">
        <f t="shared" si="40"/>
        <v>8.2524042500707103E-3</v>
      </c>
      <c r="BB87" s="20">
        <f t="shared" si="46"/>
        <v>-0.46376373402697602</v>
      </c>
      <c r="BC87" s="22">
        <f t="shared" si="41"/>
        <v>46934</v>
      </c>
      <c r="BD87" s="20">
        <f t="shared" si="42"/>
        <v>-0.48638904044538123</v>
      </c>
      <c r="BE87" s="20">
        <f t="shared" si="43"/>
        <v>2.2625306418405204E-2</v>
      </c>
    </row>
    <row r="88" spans="1:57" ht="15">
      <c r="A88" s="1">
        <v>47026</v>
      </c>
      <c r="B88">
        <v>4.7529909940006498E-2</v>
      </c>
      <c r="C88">
        <v>4.8707862881033198E-4</v>
      </c>
      <c r="D88">
        <v>0.26006383673702099</v>
      </c>
      <c r="E88">
        <v>6.5512677471477598E-2</v>
      </c>
      <c r="F88">
        <v>-1.0056678158226999</v>
      </c>
      <c r="G88">
        <v>-13.502976986233399</v>
      </c>
      <c r="H88">
        <v>1.1704412464393801E-4</v>
      </c>
      <c r="I88">
        <v>-3.6439172681076902E-2</v>
      </c>
      <c r="J88">
        <v>2.24163837306555E-3</v>
      </c>
      <c r="K88">
        <v>-2.3505108124015101E-2</v>
      </c>
      <c r="L88">
        <v>2.0618749535597698</v>
      </c>
      <c r="M88">
        <v>0</v>
      </c>
      <c r="N88">
        <v>0</v>
      </c>
      <c r="O88">
        <v>-0.13526949465224999</v>
      </c>
      <c r="P88">
        <v>0</v>
      </c>
      <c r="Q88">
        <v>3.76543837718802E-4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-6.7976484891789203E-3</v>
      </c>
      <c r="Z88">
        <v>5.6278635459168795E-4</v>
      </c>
      <c r="AA88">
        <v>2.1301510830575802E-3</v>
      </c>
      <c r="AB88">
        <v>4.4762399395534697E-3</v>
      </c>
      <c r="AC88">
        <v>4.7760474232361998E-3</v>
      </c>
      <c r="AD88">
        <v>6.4807137680447302E-3</v>
      </c>
      <c r="AE88">
        <v>-7.7587895516138303</v>
      </c>
      <c r="AF88">
        <v>-20.0128161563756</v>
      </c>
      <c r="AH88" s="20">
        <f t="shared" si="32"/>
        <v>-3.0234780128302229E-2</v>
      </c>
      <c r="AI88" s="20">
        <f t="shared" si="45"/>
        <v>-6.73034503879101E-6</v>
      </c>
      <c r="AJ88" s="20">
        <f t="shared" si="47"/>
        <v>5.6278635459168795E-4</v>
      </c>
      <c r="AK88" s="20">
        <f t="shared" si="47"/>
        <v>2.1301510830575802E-3</v>
      </c>
      <c r="AL88" s="20">
        <f t="shared" si="47"/>
        <v>4.4762399395534697E-3</v>
      </c>
      <c r="AM88" s="20">
        <f t="shared" si="47"/>
        <v>4.7760474232361998E-3</v>
      </c>
      <c r="AN88" s="20">
        <f t="shared" si="47"/>
        <v>6.4807137680447302E-3</v>
      </c>
      <c r="AR88" s="22">
        <f t="shared" si="31"/>
        <v>47026</v>
      </c>
      <c r="AS88" s="20">
        <f t="shared" si="33"/>
        <v>-78.051264625502398</v>
      </c>
      <c r="AT88" s="20">
        <f t="shared" si="44"/>
        <v>-0.47982947369155021</v>
      </c>
      <c r="AU88" s="20">
        <f t="shared" si="34"/>
        <v>1.8419208223444877E-2</v>
      </c>
      <c r="AV88" s="20">
        <f t="shared" si="35"/>
        <v>-6.73034503879101E-6</v>
      </c>
      <c r="AW88" s="20">
        <f t="shared" si="36"/>
        <v>5.6278635459168795E-4</v>
      </c>
      <c r="AX88" s="20">
        <f t="shared" si="37"/>
        <v>2.1301510830575802E-3</v>
      </c>
      <c r="AY88" s="20">
        <f t="shared" si="38"/>
        <v>4.4762399395534697E-3</v>
      </c>
      <c r="AZ88" s="20">
        <f t="shared" si="39"/>
        <v>4.7760474232361998E-3</v>
      </c>
      <c r="BA88" s="20">
        <f t="shared" si="40"/>
        <v>6.4807137680447302E-3</v>
      </c>
      <c r="BB88" s="20">
        <f t="shared" si="46"/>
        <v>-0.46141026546810532</v>
      </c>
      <c r="BC88" s="22">
        <f t="shared" si="41"/>
        <v>47026</v>
      </c>
      <c r="BD88" s="20">
        <f t="shared" si="42"/>
        <v>-0.47982947369155021</v>
      </c>
      <c r="BE88" s="20">
        <f t="shared" si="43"/>
        <v>1.8419208223444877E-2</v>
      </c>
    </row>
    <row r="89" spans="1:57" ht="15">
      <c r="A89" s="1">
        <v>47118</v>
      </c>
      <c r="B89">
        <v>4.3528681626752497E-2</v>
      </c>
      <c r="C89">
        <v>4.6648148713572697E-4</v>
      </c>
      <c r="D89">
        <v>0.25596868374620102</v>
      </c>
      <c r="E89">
        <v>5.3563105797816903E-2</v>
      </c>
      <c r="F89">
        <v>-0.98665833761230404</v>
      </c>
      <c r="G89">
        <v>-13.5485762508926</v>
      </c>
      <c r="H89">
        <v>1.0026779719352299E-4</v>
      </c>
      <c r="I89">
        <v>-2.8471684409300799E-2</v>
      </c>
      <c r="J89">
        <v>2.4537244743363198E-3</v>
      </c>
      <c r="K89">
        <v>-1.9993066638426302E-2</v>
      </c>
      <c r="L89">
        <v>2.0320866401212201</v>
      </c>
      <c r="M89">
        <v>0</v>
      </c>
      <c r="N89">
        <v>0</v>
      </c>
      <c r="O89">
        <v>-0.134312240746703</v>
      </c>
      <c r="P89">
        <v>0</v>
      </c>
      <c r="Q89">
        <v>1.0902657728447799E-3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-4.8054651827876202E-3</v>
      </c>
      <c r="Z89">
        <v>3.9477297905850099E-4</v>
      </c>
      <c r="AA89">
        <v>1.81863234151682E-3</v>
      </c>
      <c r="AB89">
        <v>3.6688687607449501E-3</v>
      </c>
      <c r="AC89">
        <v>3.9999535949618997E-3</v>
      </c>
      <c r="AD89">
        <v>5.0277900790934998E-3</v>
      </c>
      <c r="AE89">
        <v>-7.7602104267416001</v>
      </c>
      <c r="AF89">
        <v>-20.078859603645</v>
      </c>
      <c r="AH89" s="20">
        <f t="shared" si="32"/>
        <v>-2.4750477169386047E-2</v>
      </c>
      <c r="AI89" s="20">
        <f t="shared" si="45"/>
        <v>-4.7578863195917032E-6</v>
      </c>
      <c r="AJ89" s="20">
        <f t="shared" si="47"/>
        <v>3.9477297905850099E-4</v>
      </c>
      <c r="AK89" s="20">
        <f t="shared" si="47"/>
        <v>1.81863234151682E-3</v>
      </c>
      <c r="AL89" s="20">
        <f t="shared" si="47"/>
        <v>3.6688687607449501E-3</v>
      </c>
      <c r="AM89" s="20">
        <f t="shared" si="47"/>
        <v>3.9999535949618997E-3</v>
      </c>
      <c r="AN89" s="20">
        <f t="shared" si="47"/>
        <v>5.0277900790934998E-3</v>
      </c>
      <c r="AR89" s="22">
        <f t="shared" si="31"/>
        <v>47118</v>
      </c>
      <c r="AS89" s="20">
        <f t="shared" si="33"/>
        <v>-78.315438414580001</v>
      </c>
      <c r="AT89" s="20">
        <f t="shared" si="44"/>
        <v>-0.47434517073263405</v>
      </c>
      <c r="AU89" s="20">
        <f t="shared" si="34"/>
        <v>1.4905259869056079E-2</v>
      </c>
      <c r="AV89" s="20">
        <f t="shared" si="35"/>
        <v>-4.7578863195917032E-6</v>
      </c>
      <c r="AW89" s="20">
        <f t="shared" si="36"/>
        <v>3.9477297905850099E-4</v>
      </c>
      <c r="AX89" s="20">
        <f t="shared" si="37"/>
        <v>1.81863234151682E-3</v>
      </c>
      <c r="AY89" s="20">
        <f t="shared" si="38"/>
        <v>3.6688687607449501E-3</v>
      </c>
      <c r="AZ89" s="20">
        <f t="shared" si="39"/>
        <v>3.9999535949618997E-3</v>
      </c>
      <c r="BA89" s="20">
        <f t="shared" si="40"/>
        <v>5.0277900790934998E-3</v>
      </c>
      <c r="BB89" s="20">
        <f t="shared" si="46"/>
        <v>-0.45943991086357799</v>
      </c>
      <c r="BC89" s="22">
        <f t="shared" si="41"/>
        <v>47118</v>
      </c>
      <c r="BD89" s="20">
        <f t="shared" si="42"/>
        <v>-0.47434517073263405</v>
      </c>
      <c r="BE89" s="20">
        <f t="shared" si="43"/>
        <v>1.4905259869056079E-2</v>
      </c>
    </row>
    <row r="90" spans="1:57" ht="15">
      <c r="A90" s="1">
        <v>47208</v>
      </c>
      <c r="B90">
        <v>3.9851427413763303E-2</v>
      </c>
      <c r="C90">
        <v>4.4295648370946099E-4</v>
      </c>
      <c r="D90">
        <v>0.25197293071078303</v>
      </c>
      <c r="E90">
        <v>4.3483230386096201E-2</v>
      </c>
      <c r="F90">
        <v>-0.96794937919736501</v>
      </c>
      <c r="G90">
        <v>-13.5918977273538</v>
      </c>
      <c r="H90" s="16">
        <v>8.5844233754218307E-5</v>
      </c>
      <c r="I90">
        <v>-2.1813543744004099E-2</v>
      </c>
      <c r="J90">
        <v>2.62255290343817E-3</v>
      </c>
      <c r="K90">
        <v>-1.7005312381902799E-2</v>
      </c>
      <c r="L90">
        <v>2.0043142122241999</v>
      </c>
      <c r="M90">
        <v>0</v>
      </c>
      <c r="N90">
        <v>0</v>
      </c>
      <c r="O90">
        <v>-0.13331707743790999</v>
      </c>
      <c r="P90">
        <v>0</v>
      </c>
      <c r="Q90">
        <v>1.9140671455491001E-3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-3.2016133189611798E-3</v>
      </c>
      <c r="Z90">
        <v>2.57407095846282E-4</v>
      </c>
      <c r="AA90">
        <v>1.5491410058891099E-3</v>
      </c>
      <c r="AB90">
        <v>2.9905986821175999E-3</v>
      </c>
      <c r="AC90">
        <v>3.3406198825858E-3</v>
      </c>
      <c r="AD90">
        <v>3.8420236783595599E-3</v>
      </c>
      <c r="AE90">
        <v>-7.76156618780107</v>
      </c>
      <c r="AF90">
        <v>-20.140083829389098</v>
      </c>
      <c r="AH90" s="20">
        <f t="shared" si="32"/>
        <v>-2.0174909567674367E-2</v>
      </c>
      <c r="AI90" s="20">
        <f t="shared" si="45"/>
        <v>-3.1699141771892869E-6</v>
      </c>
      <c r="AJ90" s="20">
        <f t="shared" si="47"/>
        <v>2.57407095846282E-4</v>
      </c>
      <c r="AK90" s="20">
        <f t="shared" si="47"/>
        <v>1.5491410058891099E-3</v>
      </c>
      <c r="AL90" s="20">
        <f t="shared" si="47"/>
        <v>2.9905986821175999E-3</v>
      </c>
      <c r="AM90" s="20">
        <f t="shared" si="47"/>
        <v>3.3406198825858E-3</v>
      </c>
      <c r="AN90" s="20">
        <f t="shared" si="47"/>
        <v>3.8420236783595599E-3</v>
      </c>
      <c r="AR90" s="22">
        <f t="shared" si="31"/>
        <v>47208</v>
      </c>
      <c r="AS90" s="20">
        <f t="shared" si="33"/>
        <v>-78.560335317556394</v>
      </c>
      <c r="AT90" s="20">
        <f t="shared" si="44"/>
        <v>-0.46976960313092236</v>
      </c>
      <c r="AU90" s="20">
        <f t="shared" si="34"/>
        <v>1.1976620430621162E-2</v>
      </c>
      <c r="AV90" s="20">
        <f t="shared" si="35"/>
        <v>-3.1699141771892869E-6</v>
      </c>
      <c r="AW90" s="20">
        <f t="shared" si="36"/>
        <v>2.57407095846282E-4</v>
      </c>
      <c r="AX90" s="20">
        <f t="shared" si="37"/>
        <v>1.5491410058891099E-3</v>
      </c>
      <c r="AY90" s="20">
        <f t="shared" si="38"/>
        <v>2.9905986821175999E-3</v>
      </c>
      <c r="AZ90" s="20">
        <f t="shared" si="39"/>
        <v>3.3406198825858E-3</v>
      </c>
      <c r="BA90" s="20">
        <f t="shared" si="40"/>
        <v>3.8420236783595599E-3</v>
      </c>
      <c r="BB90" s="20">
        <f t="shared" si="46"/>
        <v>-0.45779298270030122</v>
      </c>
      <c r="BC90" s="22">
        <f t="shared" si="41"/>
        <v>47208</v>
      </c>
      <c r="BD90" s="20">
        <f t="shared" si="42"/>
        <v>-0.46976960313092236</v>
      </c>
      <c r="BE90" s="20">
        <f t="shared" si="43"/>
        <v>1.1976620430621162E-2</v>
      </c>
    </row>
    <row r="91" spans="1:57" ht="15">
      <c r="A91" s="1">
        <v>47299</v>
      </c>
      <c r="B91">
        <v>3.6471278548572898E-2</v>
      </c>
      <c r="C91">
        <v>4.1754185923765E-4</v>
      </c>
      <c r="D91">
        <v>0.24807283224993601</v>
      </c>
      <c r="E91">
        <v>3.5001854163725497E-2</v>
      </c>
      <c r="F91">
        <v>-0.94953435619507998</v>
      </c>
      <c r="G91">
        <v>-13.633018662309601</v>
      </c>
      <c r="H91" s="16">
        <v>7.3548726010233697E-5</v>
      </c>
      <c r="I91">
        <v>-1.62839867711011E-2</v>
      </c>
      <c r="J91">
        <v>2.7507904136639602E-3</v>
      </c>
      <c r="K91">
        <v>-1.44625575450279E-2</v>
      </c>
      <c r="L91">
        <v>1.97843197175146</v>
      </c>
      <c r="M91">
        <v>0</v>
      </c>
      <c r="N91">
        <v>0</v>
      </c>
      <c r="O91">
        <v>-0.13228883428965299</v>
      </c>
      <c r="P91">
        <v>0</v>
      </c>
      <c r="Q91">
        <v>2.8068072310535302E-3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-1.9236186698959499E-3</v>
      </c>
      <c r="Z91">
        <v>1.4596287649241001E-4</v>
      </c>
      <c r="AA91">
        <v>1.3159392342478201E-3</v>
      </c>
      <c r="AB91">
        <v>2.4219765999775799E-3</v>
      </c>
      <c r="AC91">
        <v>2.7808626605357201E-3</v>
      </c>
      <c r="AD91">
        <v>2.8795940019169701E-3</v>
      </c>
      <c r="AE91">
        <v>-7.7628575479957602</v>
      </c>
      <c r="AF91">
        <v>-20.196798603459399</v>
      </c>
      <c r="AH91" s="20">
        <f t="shared" si="32"/>
        <v>-1.6366940028224891E-2</v>
      </c>
      <c r="AI91" s="20">
        <f t="shared" si="45"/>
        <v>-1.9045729404910394E-6</v>
      </c>
      <c r="AJ91" s="20">
        <f t="shared" si="47"/>
        <v>1.4596287649241001E-4</v>
      </c>
      <c r="AK91" s="20">
        <f t="shared" si="47"/>
        <v>1.3159392342478201E-3</v>
      </c>
      <c r="AL91" s="20">
        <f t="shared" si="47"/>
        <v>2.4219765999775799E-3</v>
      </c>
      <c r="AM91" s="20">
        <f t="shared" si="47"/>
        <v>2.7808626605357201E-3</v>
      </c>
      <c r="AN91" s="20">
        <f t="shared" si="47"/>
        <v>2.8795940019169701E-3</v>
      </c>
      <c r="AR91" s="22">
        <f t="shared" si="31"/>
        <v>47299</v>
      </c>
      <c r="AS91" s="20">
        <f t="shared" si="33"/>
        <v>-78.787194413837597</v>
      </c>
      <c r="AT91" s="20">
        <f t="shared" si="44"/>
        <v>-0.46596163359147291</v>
      </c>
      <c r="AU91" s="20">
        <f t="shared" si="34"/>
        <v>9.5424308002300083E-3</v>
      </c>
      <c r="AV91" s="20">
        <f t="shared" si="35"/>
        <v>-1.9045729404910394E-6</v>
      </c>
      <c r="AW91" s="20">
        <f t="shared" si="36"/>
        <v>1.4596287649241001E-4</v>
      </c>
      <c r="AX91" s="20">
        <f t="shared" si="37"/>
        <v>1.3159392342478201E-3</v>
      </c>
      <c r="AY91" s="20">
        <f t="shared" si="38"/>
        <v>2.4219765999775799E-3</v>
      </c>
      <c r="AZ91" s="20">
        <f t="shared" si="39"/>
        <v>2.7808626605357201E-3</v>
      </c>
      <c r="BA91" s="20">
        <f t="shared" si="40"/>
        <v>2.8795940019169701E-3</v>
      </c>
      <c r="BB91" s="20">
        <f t="shared" si="46"/>
        <v>-0.45641920279124293</v>
      </c>
      <c r="BC91" s="22">
        <f t="shared" si="41"/>
        <v>47299</v>
      </c>
      <c r="BD91" s="20">
        <f t="shared" si="42"/>
        <v>-0.46596163359147291</v>
      </c>
      <c r="BE91" s="20">
        <f t="shared" si="43"/>
        <v>9.5424308002300083E-3</v>
      </c>
    </row>
    <row r="92" spans="1:57" ht="15">
      <c r="A92" s="1">
        <v>47391</v>
      </c>
      <c r="B92">
        <v>3.3363781498063898E-2</v>
      </c>
      <c r="C92">
        <v>3.9108934536616498E-4</v>
      </c>
      <c r="D92">
        <v>0.244264601514391</v>
      </c>
      <c r="E92">
        <v>2.78872309748249E-2</v>
      </c>
      <c r="F92">
        <v>-0.93140768941016105</v>
      </c>
      <c r="G92">
        <v>-13.6720180726923</v>
      </c>
      <c r="H92" s="16">
        <v>6.3160492682564598E-5</v>
      </c>
      <c r="I92">
        <v>-1.17236803679304E-2</v>
      </c>
      <c r="J92">
        <v>2.84141649818655E-3</v>
      </c>
      <c r="K92">
        <v>-1.22980111700308E-2</v>
      </c>
      <c r="L92">
        <v>1.9543133648661699</v>
      </c>
      <c r="M92">
        <v>0</v>
      </c>
      <c r="N92">
        <v>0</v>
      </c>
      <c r="O92">
        <v>-0.13123196383421401</v>
      </c>
      <c r="P92">
        <v>0</v>
      </c>
      <c r="Q92">
        <v>3.73420866843472E-3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-9.1806879773994503E-4</v>
      </c>
      <c r="Z92" s="16">
        <v>5.6386331136300697E-5</v>
      </c>
      <c r="AA92">
        <v>1.11414195383117E-3</v>
      </c>
      <c r="AB92">
        <v>1.94644842714161E-3</v>
      </c>
      <c r="AC92">
        <v>2.3060696532395601E-3</v>
      </c>
      <c r="AD92">
        <v>2.10339247859103E-3</v>
      </c>
      <c r="AE92">
        <v>-7.7640852136456697</v>
      </c>
      <c r="AF92">
        <v>-20.249297407216101</v>
      </c>
      <c r="AH92" s="20">
        <f t="shared" si="32"/>
        <v>-1.3206899279793344E-2</v>
      </c>
      <c r="AI92" s="20">
        <f t="shared" si="45"/>
        <v>-9.089790076633119E-7</v>
      </c>
      <c r="AJ92" s="20">
        <f t="shared" si="47"/>
        <v>5.6386331136300697E-5</v>
      </c>
      <c r="AK92" s="20">
        <f t="shared" si="47"/>
        <v>1.11414195383117E-3</v>
      </c>
      <c r="AL92" s="20">
        <f t="shared" si="47"/>
        <v>1.94644842714161E-3</v>
      </c>
      <c r="AM92" s="20">
        <f t="shared" si="47"/>
        <v>2.3060696532395601E-3</v>
      </c>
      <c r="AN92" s="20">
        <f t="shared" si="47"/>
        <v>2.10339247859103E-3</v>
      </c>
      <c r="AR92" s="22">
        <f t="shared" si="31"/>
        <v>47391</v>
      </c>
      <c r="AS92" s="20">
        <f t="shared" si="33"/>
        <v>-78.997189628864405</v>
      </c>
      <c r="AT92" s="20">
        <f t="shared" si="44"/>
        <v>-0.46280159284304134</v>
      </c>
      <c r="AU92" s="20">
        <f t="shared" si="34"/>
        <v>7.5255298649320075E-3</v>
      </c>
      <c r="AV92" s="20">
        <f t="shared" si="35"/>
        <v>-9.089790076633119E-7</v>
      </c>
      <c r="AW92" s="20">
        <f t="shared" si="36"/>
        <v>5.6386331136300697E-5</v>
      </c>
      <c r="AX92" s="20">
        <f t="shared" si="37"/>
        <v>1.11414195383117E-3</v>
      </c>
      <c r="AY92" s="20">
        <f t="shared" si="38"/>
        <v>1.94644842714161E-3</v>
      </c>
      <c r="AZ92" s="20">
        <f t="shared" si="39"/>
        <v>2.3060696532395601E-3</v>
      </c>
      <c r="BA92" s="20">
        <f t="shared" si="40"/>
        <v>2.10339247859103E-3</v>
      </c>
      <c r="BB92" s="20">
        <f t="shared" si="46"/>
        <v>-0.45527606297810935</v>
      </c>
      <c r="BC92" s="22">
        <f t="shared" si="41"/>
        <v>47391</v>
      </c>
      <c r="BD92" s="20">
        <f t="shared" si="42"/>
        <v>-0.46280159284304134</v>
      </c>
      <c r="BE92" s="20">
        <f t="shared" si="43"/>
        <v>7.5255298649320075E-3</v>
      </c>
    </row>
    <row r="93" spans="1:57" ht="15">
      <c r="A93" s="1">
        <v>47483</v>
      </c>
      <c r="B93">
        <v>3.05066564673179E-2</v>
      </c>
      <c r="C93">
        <v>3.6428814103079001E-4</v>
      </c>
      <c r="D93">
        <v>0.24054445243883399</v>
      </c>
      <c r="E93">
        <v>2.1940918560428999E-2</v>
      </c>
      <c r="F93">
        <v>-0.91356471237379899</v>
      </c>
      <c r="G93">
        <v>-13.708975803610199</v>
      </c>
      <c r="H93" s="16">
        <v>5.4466991441386301E-5</v>
      </c>
      <c r="I93">
        <v>-7.99264234702304E-3</v>
      </c>
      <c r="J93">
        <v>2.89761624139001E-3</v>
      </c>
      <c r="K93">
        <v>-1.04553250121082E-2</v>
      </c>
      <c r="L93">
        <v>1.9318330374121699</v>
      </c>
      <c r="M93">
        <v>0</v>
      </c>
      <c r="N93">
        <v>0</v>
      </c>
      <c r="O93">
        <v>-0.13015057214534401</v>
      </c>
      <c r="P93">
        <v>0</v>
      </c>
      <c r="Q93">
        <v>4.6680791788672503E-3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-1.3934106014898301E-4</v>
      </c>
      <c r="Z93" s="16">
        <v>-1.47987159658261E-5</v>
      </c>
      <c r="AA93">
        <v>9.3957857364715403E-4</v>
      </c>
      <c r="AB93">
        <v>1.54992052586371E-3</v>
      </c>
      <c r="AC93">
        <v>1.9038125280941599E-3</v>
      </c>
      <c r="AD93">
        <v>1.4820497171705901E-3</v>
      </c>
      <c r="AE93">
        <v>-7.7652498842259199</v>
      </c>
      <c r="AF93">
        <v>-20.297858202714401</v>
      </c>
      <c r="AH93" s="20">
        <f t="shared" si="32"/>
        <v>-1.0593272661655693E-2</v>
      </c>
      <c r="AI93" s="20">
        <f t="shared" si="45"/>
        <v>-1.3796144569206239E-7</v>
      </c>
      <c r="AJ93" s="20">
        <f t="shared" si="47"/>
        <v>-1.47987159658261E-5</v>
      </c>
      <c r="AK93" s="20">
        <f t="shared" si="47"/>
        <v>9.3957857364715403E-4</v>
      </c>
      <c r="AL93" s="20">
        <f t="shared" si="47"/>
        <v>1.54992052586371E-3</v>
      </c>
      <c r="AM93" s="20">
        <f t="shared" si="47"/>
        <v>1.9038125280941599E-3</v>
      </c>
      <c r="AN93" s="20">
        <f t="shared" si="47"/>
        <v>1.4820497171705901E-3</v>
      </c>
      <c r="AR93" s="22">
        <f t="shared" si="31"/>
        <v>47483</v>
      </c>
      <c r="AS93" s="20">
        <f t="shared" si="33"/>
        <v>-79.191432810857606</v>
      </c>
      <c r="AT93" s="20">
        <f t="shared" si="44"/>
        <v>-0.46018796622490371</v>
      </c>
      <c r="AU93" s="20">
        <f t="shared" si="34"/>
        <v>5.8604246673640966E-3</v>
      </c>
      <c r="AV93" s="20">
        <f t="shared" si="35"/>
        <v>-1.3796144569206239E-7</v>
      </c>
      <c r="AW93" s="20">
        <f t="shared" si="36"/>
        <v>-1.47987159658261E-5</v>
      </c>
      <c r="AX93" s="20">
        <f t="shared" si="37"/>
        <v>9.3957857364715403E-4</v>
      </c>
      <c r="AY93" s="20">
        <f t="shared" si="38"/>
        <v>1.54992052586371E-3</v>
      </c>
      <c r="AZ93" s="20">
        <f t="shared" si="39"/>
        <v>1.9038125280941599E-3</v>
      </c>
      <c r="BA93" s="20">
        <f t="shared" si="40"/>
        <v>1.4820497171705901E-3</v>
      </c>
      <c r="BB93" s="20">
        <f t="shared" si="46"/>
        <v>-0.45432754155753963</v>
      </c>
      <c r="BC93" s="22">
        <f t="shared" si="41"/>
        <v>47483</v>
      </c>
      <c r="BD93" s="20">
        <f t="shared" si="42"/>
        <v>-0.46018796622490371</v>
      </c>
      <c r="BE93" s="20">
        <f t="shared" si="43"/>
        <v>5.8604246673640966E-3</v>
      </c>
    </row>
    <row r="94" spans="1:57" ht="15">
      <c r="A94" s="1">
        <v>47573</v>
      </c>
      <c r="B94">
        <v>2.7879582714527701E-2</v>
      </c>
      <c r="C94">
        <v>3.3768702684054599E-4</v>
      </c>
      <c r="D94">
        <v>0.23690863730228501</v>
      </c>
      <c r="E94">
        <v>1.6992674261486099E-2</v>
      </c>
      <c r="F94">
        <v>-0.89600156521956797</v>
      </c>
      <c r="G94">
        <v>-13.743971729606701</v>
      </c>
      <c r="H94" s="16">
        <v>4.72667204855919E-5</v>
      </c>
      <c r="I94">
        <v>-4.9682764755100998E-3</v>
      </c>
      <c r="J94">
        <v>2.9226877751786099E-3</v>
      </c>
      <c r="K94">
        <v>-8.8868792521567003E-3</v>
      </c>
      <c r="L94">
        <v>1.91086848527608</v>
      </c>
      <c r="M94">
        <v>0</v>
      </c>
      <c r="N94">
        <v>0</v>
      </c>
      <c r="O94">
        <v>-0.12904844344652799</v>
      </c>
      <c r="P94">
        <v>0</v>
      </c>
      <c r="Q94">
        <v>5.5855948952828402E-3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4.5148460547590503E-4</v>
      </c>
      <c r="Z94" s="16">
        <v>-7.0571008022851507E-5</v>
      </c>
      <c r="AA94">
        <v>7.8867689194052901E-4</v>
      </c>
      <c r="AB94">
        <v>1.2203861842829101E-3</v>
      </c>
      <c r="AC94">
        <v>1.56351045302237E-3</v>
      </c>
      <c r="AD94">
        <v>9.8908430536553201E-4</v>
      </c>
      <c r="AE94">
        <v>-7.7663522524064499</v>
      </c>
      <c r="AF94">
        <v>-20.342743959002799</v>
      </c>
      <c r="AH94" s="20">
        <f t="shared" si="32"/>
        <v>-8.4399094927355544E-3</v>
      </c>
      <c r="AI94" s="20">
        <f t="shared" si="45"/>
        <v>4.4701446086723268E-7</v>
      </c>
      <c r="AJ94" s="20">
        <f t="shared" si="47"/>
        <v>-7.0571008022851507E-5</v>
      </c>
      <c r="AK94" s="20">
        <f t="shared" si="47"/>
        <v>7.8867689194052901E-4</v>
      </c>
      <c r="AL94" s="20">
        <f t="shared" si="47"/>
        <v>1.2203861842829101E-3</v>
      </c>
      <c r="AM94" s="20">
        <f t="shared" si="47"/>
        <v>1.56351045302237E-3</v>
      </c>
      <c r="AN94" s="20">
        <f t="shared" si="47"/>
        <v>9.8908430536553201E-4</v>
      </c>
      <c r="AR94" s="22">
        <f t="shared" si="31"/>
        <v>47573</v>
      </c>
      <c r="AS94" s="20">
        <f t="shared" si="33"/>
        <v>-79.370975836011198</v>
      </c>
      <c r="AT94" s="20">
        <f t="shared" si="44"/>
        <v>-0.45803460305598354</v>
      </c>
      <c r="AU94" s="20">
        <f t="shared" si="34"/>
        <v>4.4915338410493567E-3</v>
      </c>
      <c r="AV94" s="20">
        <f t="shared" si="35"/>
        <v>4.4701446086723268E-7</v>
      </c>
      <c r="AW94" s="20">
        <f t="shared" si="36"/>
        <v>-7.0571008022851507E-5</v>
      </c>
      <c r="AX94" s="20">
        <f t="shared" si="37"/>
        <v>7.8867689194052901E-4</v>
      </c>
      <c r="AY94" s="20">
        <f t="shared" si="38"/>
        <v>1.2203861842829101E-3</v>
      </c>
      <c r="AZ94" s="20">
        <f t="shared" si="39"/>
        <v>1.56351045302237E-3</v>
      </c>
      <c r="BA94" s="20">
        <f t="shared" si="40"/>
        <v>9.8908430536553201E-4</v>
      </c>
      <c r="BB94" s="20">
        <f t="shared" si="46"/>
        <v>-0.4535430692149342</v>
      </c>
      <c r="BC94" s="22">
        <f t="shared" si="41"/>
        <v>47573</v>
      </c>
      <c r="BD94" s="20">
        <f t="shared" si="42"/>
        <v>-0.45803460305598354</v>
      </c>
      <c r="BE94" s="20">
        <f t="shared" si="43"/>
        <v>4.4915338410493567E-3</v>
      </c>
    </row>
    <row r="95" spans="1:57" ht="15">
      <c r="A95" s="1">
        <v>47664</v>
      </c>
      <c r="B95">
        <v>2.5464007016955E-2</v>
      </c>
      <c r="C95">
        <v>3.1171436841781898E-4</v>
      </c>
      <c r="D95">
        <v>0.233353479144912</v>
      </c>
      <c r="E95">
        <v>1.28962077933401E-2</v>
      </c>
      <c r="F95">
        <v>-0.87871508202766602</v>
      </c>
      <c r="G95">
        <v>-13.7770850854386</v>
      </c>
      <c r="H95" s="16">
        <v>4.13710022527296E-5</v>
      </c>
      <c r="I95">
        <v>-2.5435402024636599E-3</v>
      </c>
      <c r="J95">
        <v>2.9199636271121398E-3</v>
      </c>
      <c r="K95">
        <v>-7.5523559749828603E-3</v>
      </c>
      <c r="L95">
        <v>1.8913013493536499</v>
      </c>
      <c r="M95">
        <v>0</v>
      </c>
      <c r="N95">
        <v>0</v>
      </c>
      <c r="O95">
        <v>-0.12792906053924799</v>
      </c>
      <c r="P95">
        <v>0</v>
      </c>
      <c r="Q95">
        <v>6.46864049450082E-3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8.8755679767359499E-4</v>
      </c>
      <c r="Z95">
        <v>-1.13480618422369E-4</v>
      </c>
      <c r="AA95">
        <v>6.5836654664731299E-4</v>
      </c>
      <c r="AB95">
        <v>9.4760965443938005E-4</v>
      </c>
      <c r="AC95">
        <v>1.2761435596754199E-3</v>
      </c>
      <c r="AD95">
        <v>6.0216973961828399E-4</v>
      </c>
      <c r="AE95">
        <v>-7.7673930040926003</v>
      </c>
      <c r="AF95">
        <v>-20.3842030297949</v>
      </c>
      <c r="AH95" s="20">
        <f t="shared" si="32"/>
        <v>-6.6736747452860014E-3</v>
      </c>
      <c r="AI95" s="20">
        <f t="shared" si="45"/>
        <v>8.7876910660751978E-7</v>
      </c>
      <c r="AJ95" s="20">
        <f t="shared" si="47"/>
        <v>-1.13480618422369E-4</v>
      </c>
      <c r="AK95" s="20">
        <f t="shared" si="47"/>
        <v>6.5836654664731299E-4</v>
      </c>
      <c r="AL95" s="20">
        <f t="shared" si="47"/>
        <v>9.4760965443938005E-4</v>
      </c>
      <c r="AM95" s="20">
        <f t="shared" si="47"/>
        <v>1.2761435596754199E-3</v>
      </c>
      <c r="AN95" s="20">
        <f t="shared" si="47"/>
        <v>6.0216973961828399E-4</v>
      </c>
      <c r="AR95" s="22">
        <f t="shared" si="31"/>
        <v>47664</v>
      </c>
      <c r="AS95" s="20">
        <f t="shared" si="33"/>
        <v>-79.536812119179601</v>
      </c>
      <c r="AT95" s="20">
        <f t="shared" si="44"/>
        <v>-0.45626836830853401</v>
      </c>
      <c r="AU95" s="20">
        <f t="shared" si="34"/>
        <v>3.3716876510646353E-3</v>
      </c>
      <c r="AV95" s="20">
        <f t="shared" si="35"/>
        <v>8.7876910660751978E-7</v>
      </c>
      <c r="AW95" s="20">
        <f t="shared" si="36"/>
        <v>-1.13480618422369E-4</v>
      </c>
      <c r="AX95" s="20">
        <f t="shared" si="37"/>
        <v>6.5836654664731299E-4</v>
      </c>
      <c r="AY95" s="20">
        <f t="shared" si="38"/>
        <v>9.4760965443938005E-4</v>
      </c>
      <c r="AZ95" s="20">
        <f t="shared" si="39"/>
        <v>1.2761435596754199E-3</v>
      </c>
      <c r="BA95" s="20">
        <f t="shared" si="40"/>
        <v>6.0216973961828399E-4</v>
      </c>
      <c r="BB95" s="20">
        <f t="shared" si="46"/>
        <v>-0.45289668065746935</v>
      </c>
      <c r="BC95" s="22">
        <f t="shared" si="41"/>
        <v>47664</v>
      </c>
      <c r="BD95" s="20">
        <f t="shared" si="42"/>
        <v>-0.45626836830853401</v>
      </c>
      <c r="BE95" s="20">
        <f t="shared" si="43"/>
        <v>3.3716876510646353E-3</v>
      </c>
    </row>
    <row r="96" spans="1:57" ht="15">
      <c r="A96" s="1">
        <v>47756</v>
      </c>
      <c r="B96">
        <v>2.32429724973638E-2</v>
      </c>
      <c r="C96">
        <v>2.8669601051998801E-4</v>
      </c>
      <c r="D96">
        <v>0.22987539899475401</v>
      </c>
      <c r="E96">
        <v>9.5256384128514608E-3</v>
      </c>
      <c r="F96">
        <v>-0.86170267714290705</v>
      </c>
      <c r="G96">
        <v>-13.8083939131419</v>
      </c>
      <c r="H96" s="16">
        <v>3.6605043518249103E-5</v>
      </c>
      <c r="I96">
        <v>-6.2525338256910702E-4</v>
      </c>
      <c r="J96">
        <v>2.8927450619171198E-3</v>
      </c>
      <c r="K96">
        <v>-6.4175537110279504E-3</v>
      </c>
      <c r="L96">
        <v>1.87301840114858</v>
      </c>
      <c r="M96">
        <v>0</v>
      </c>
      <c r="N96">
        <v>0</v>
      </c>
      <c r="O96">
        <v>-0.126795622346311</v>
      </c>
      <c r="P96">
        <v>0</v>
      </c>
      <c r="Q96">
        <v>7.3032033064004799E-3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1.1970518116248699E-3</v>
      </c>
      <c r="Z96">
        <v>-1.45707869393848E-4</v>
      </c>
      <c r="AA96">
        <v>5.4599909774778797E-4</v>
      </c>
      <c r="AB96">
        <v>7.2285965459347899E-4</v>
      </c>
      <c r="AC96">
        <v>1.0340112920476201E-3</v>
      </c>
      <c r="AD96">
        <v>3.02508035761336E-4</v>
      </c>
      <c r="AE96">
        <v>-7.7683728184666201</v>
      </c>
      <c r="AF96">
        <v>-20.4224694556932</v>
      </c>
      <c r="AH96" s="20">
        <f t="shared" si="32"/>
        <v>-5.2324724175193292E-3</v>
      </c>
      <c r="AI96" s="20">
        <f t="shared" si="45"/>
        <v>1.1851998134899702E-6</v>
      </c>
      <c r="AJ96" s="20">
        <f t="shared" si="47"/>
        <v>-1.45707869393848E-4</v>
      </c>
      <c r="AK96" s="20">
        <f t="shared" si="47"/>
        <v>5.4599909774778797E-4</v>
      </c>
      <c r="AL96" s="20">
        <f t="shared" si="47"/>
        <v>7.2285965459347899E-4</v>
      </c>
      <c r="AM96" s="20">
        <f t="shared" si="47"/>
        <v>1.0340112920476201E-3</v>
      </c>
      <c r="AN96" s="20">
        <f t="shared" si="47"/>
        <v>3.02508035761336E-4</v>
      </c>
      <c r="AR96" s="22">
        <f t="shared" si="31"/>
        <v>47756</v>
      </c>
      <c r="AS96" s="20">
        <f t="shared" si="33"/>
        <v>-79.6898778227728</v>
      </c>
      <c r="AT96" s="20">
        <f t="shared" si="44"/>
        <v>-0.45482716598076733</v>
      </c>
      <c r="AU96" s="20">
        <f t="shared" si="34"/>
        <v>2.4608554105698651E-3</v>
      </c>
      <c r="AV96" s="20">
        <f t="shared" si="35"/>
        <v>1.1851998134899702E-6</v>
      </c>
      <c r="AW96" s="20">
        <f t="shared" si="36"/>
        <v>-1.45707869393848E-4</v>
      </c>
      <c r="AX96" s="20">
        <f t="shared" si="37"/>
        <v>5.4599909774778797E-4</v>
      </c>
      <c r="AY96" s="20">
        <f t="shared" si="38"/>
        <v>7.2285965459347899E-4</v>
      </c>
      <c r="AZ96" s="20">
        <f t="shared" si="39"/>
        <v>1.0340112920476201E-3</v>
      </c>
      <c r="BA96" s="20">
        <f t="shared" si="40"/>
        <v>3.02508035761336E-4</v>
      </c>
      <c r="BB96" s="20">
        <f t="shared" si="46"/>
        <v>-0.45236631057019749</v>
      </c>
      <c r="BC96" s="22">
        <f t="shared" si="41"/>
        <v>47756</v>
      </c>
      <c r="BD96" s="20">
        <f t="shared" si="42"/>
        <v>-0.45482716598076733</v>
      </c>
      <c r="BE96" s="20">
        <f t="shared" si="43"/>
        <v>2.4608554105698651E-3</v>
      </c>
    </row>
    <row r="97" spans="1:57" ht="15">
      <c r="A97" s="1">
        <v>47848</v>
      </c>
      <c r="B97">
        <v>2.1200965509847101E-2</v>
      </c>
      <c r="C97">
        <v>2.6287116829934503E-4</v>
      </c>
      <c r="D97">
        <v>0.22647093808083699</v>
      </c>
      <c r="E97">
        <v>6.7725312025721197E-3</v>
      </c>
      <c r="F97">
        <v>-0.84496223458432695</v>
      </c>
      <c r="G97">
        <v>-13.8379746128223</v>
      </c>
      <c r="H97" s="16">
        <v>3.2808460143691001E-5</v>
      </c>
      <c r="I97">
        <v>8.6745037210724798E-4</v>
      </c>
      <c r="J97">
        <v>2.8442483960385498E-3</v>
      </c>
      <c r="K97">
        <v>-5.4534027193606999E-3</v>
      </c>
      <c r="L97">
        <v>1.8559122613607599</v>
      </c>
      <c r="M97">
        <v>0</v>
      </c>
      <c r="N97">
        <v>0</v>
      </c>
      <c r="O97">
        <v>-0.125651059509542</v>
      </c>
      <c r="P97">
        <v>0</v>
      </c>
      <c r="Q97">
        <v>8.0788192616249692E-3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1.4038610570786801E-3</v>
      </c>
      <c r="Z97">
        <v>-1.6911392123997401E-4</v>
      </c>
      <c r="AA97">
        <v>4.4928200987755902E-4</v>
      </c>
      <c r="AB97">
        <v>5.3868475075525895E-4</v>
      </c>
      <c r="AC97">
        <v>8.3052955454290605E-4</v>
      </c>
      <c r="AD97" s="16">
        <v>7.4296457519533403E-5</v>
      </c>
      <c r="AE97">
        <v>-7.7692923680300803</v>
      </c>
      <c r="AF97">
        <v>-20.457763243944999</v>
      </c>
      <c r="AH97" s="20">
        <f t="shared" si="32"/>
        <v>-4.0635802728528061E-3</v>
      </c>
      <c r="AI97" s="20">
        <f t="shared" si="45"/>
        <v>1.3899614426521585E-6</v>
      </c>
      <c r="AJ97" s="20">
        <f t="shared" si="47"/>
        <v>-1.6911392123997401E-4</v>
      </c>
      <c r="AK97" s="20">
        <f t="shared" si="47"/>
        <v>4.4928200987755902E-4</v>
      </c>
      <c r="AL97" s="20">
        <f t="shared" si="47"/>
        <v>5.3868475075525895E-4</v>
      </c>
      <c r="AM97" s="20">
        <f t="shared" si="47"/>
        <v>8.3052955454290605E-4</v>
      </c>
      <c r="AN97" s="20">
        <f t="shared" si="47"/>
        <v>7.4296457519533403E-5</v>
      </c>
      <c r="AR97" s="22">
        <f t="shared" si="31"/>
        <v>47848</v>
      </c>
      <c r="AS97" s="20">
        <f t="shared" si="33"/>
        <v>-79.831052975779997</v>
      </c>
      <c r="AT97" s="20">
        <f t="shared" si="44"/>
        <v>-0.4536582738361008</v>
      </c>
      <c r="AU97" s="20">
        <f t="shared" si="34"/>
        <v>1.7250688128979356E-3</v>
      </c>
      <c r="AV97" s="20">
        <f t="shared" si="35"/>
        <v>1.3899614426521585E-6</v>
      </c>
      <c r="AW97" s="20">
        <f t="shared" si="36"/>
        <v>-1.6911392123997401E-4</v>
      </c>
      <c r="AX97" s="20">
        <f t="shared" si="37"/>
        <v>4.4928200987755902E-4</v>
      </c>
      <c r="AY97" s="20">
        <f t="shared" si="38"/>
        <v>5.3868475075525895E-4</v>
      </c>
      <c r="AZ97" s="20">
        <f t="shared" si="39"/>
        <v>8.3052955454290605E-4</v>
      </c>
      <c r="BA97" s="20">
        <f t="shared" si="40"/>
        <v>7.4296457519533403E-5</v>
      </c>
      <c r="BB97" s="20">
        <f t="shared" si="46"/>
        <v>-0.45193320502320289</v>
      </c>
      <c r="BC97" s="22">
        <f t="shared" si="41"/>
        <v>47848</v>
      </c>
      <c r="BD97" s="20">
        <f t="shared" si="42"/>
        <v>-0.4536582738361008</v>
      </c>
      <c r="BE97" s="20">
        <f t="shared" si="43"/>
        <v>1.7250688128979356E-3</v>
      </c>
    </row>
    <row r="98" spans="1:57" ht="15">
      <c r="A98" s="1">
        <v>47938</v>
      </c>
      <c r="B98">
        <v>1.9323778605171298E-2</v>
      </c>
      <c r="C98">
        <v>2.4040646117497999E-4</v>
      </c>
      <c r="D98">
        <v>0.22313677533713899</v>
      </c>
      <c r="E98">
        <v>4.5434098456217202E-3</v>
      </c>
      <c r="F98">
        <v>-0.82849200351222396</v>
      </c>
      <c r="G98">
        <v>-13.8659015853429</v>
      </c>
      <c r="H98" s="16">
        <v>2.9835396261665501E-5</v>
      </c>
      <c r="I98">
        <v>2.0045325995113098E-3</v>
      </c>
      <c r="J98">
        <v>2.7775621947924698E-3</v>
      </c>
      <c r="K98">
        <v>-4.6351468681349404E-3</v>
      </c>
      <c r="L98">
        <v>1.83988189016258</v>
      </c>
      <c r="M98">
        <v>0</v>
      </c>
      <c r="N98">
        <v>0</v>
      </c>
      <c r="O98">
        <v>-0.124498048714449</v>
      </c>
      <c r="P98">
        <v>0</v>
      </c>
      <c r="Q98">
        <v>8.7880686735536707E-3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1.52818361511859E-3</v>
      </c>
      <c r="Z98">
        <v>-1.8528430793320199E-4</v>
      </c>
      <c r="AA98">
        <v>3.6622413450449203E-4</v>
      </c>
      <c r="AB98">
        <v>3.8872393190802302E-4</v>
      </c>
      <c r="AC98">
        <v>6.6006073050906596E-4</v>
      </c>
      <c r="AD98" s="16">
        <v>-9.5725824704659905E-5</v>
      </c>
      <c r="AE98">
        <v>-7.7701523186469199</v>
      </c>
      <c r="AF98">
        <v>-20.490290661529599</v>
      </c>
      <c r="AH98" s="20">
        <f t="shared" si="32"/>
        <v>-3.1222450891675363E-3</v>
      </c>
      <c r="AI98" s="20">
        <f t="shared" si="45"/>
        <v>1.5130530842758317E-6</v>
      </c>
      <c r="AJ98" s="20">
        <f t="shared" si="47"/>
        <v>-1.8528430793320199E-4</v>
      </c>
      <c r="AK98" s="20">
        <f t="shared" si="47"/>
        <v>3.6622413450449203E-4</v>
      </c>
      <c r="AL98" s="20">
        <f t="shared" si="47"/>
        <v>3.8872393190802302E-4</v>
      </c>
      <c r="AM98" s="20">
        <f t="shared" si="47"/>
        <v>6.6006073050906596E-4</v>
      </c>
      <c r="AN98" s="20">
        <f t="shared" si="47"/>
        <v>-9.5725824704659905E-5</v>
      </c>
      <c r="AR98" s="22">
        <f t="shared" si="31"/>
        <v>47938</v>
      </c>
      <c r="AS98" s="20">
        <f t="shared" si="33"/>
        <v>-79.961162646118396</v>
      </c>
      <c r="AT98" s="20">
        <f t="shared" si="44"/>
        <v>-0.45271693865241552</v>
      </c>
      <c r="AU98" s="20">
        <f t="shared" si="34"/>
        <v>1.1355117173679949E-3</v>
      </c>
      <c r="AV98" s="20">
        <f t="shared" ref="AV98:AV132" si="48">AI98</f>
        <v>1.5130530842758317E-6</v>
      </c>
      <c r="AW98" s="20">
        <f t="shared" ref="AW98:AW132" si="49">AJ98</f>
        <v>-1.8528430793320199E-4</v>
      </c>
      <c r="AX98" s="20">
        <f t="shared" ref="AX98:AX132" si="50">AK98</f>
        <v>3.6622413450449203E-4</v>
      </c>
      <c r="AY98" s="20">
        <f t="shared" ref="AY98:AY132" si="51">AL98</f>
        <v>3.8872393190802302E-4</v>
      </c>
      <c r="AZ98" s="20">
        <f t="shared" ref="AZ98:AZ132" si="52">AM98</f>
        <v>6.6006073050906596E-4</v>
      </c>
      <c r="BA98" s="20">
        <f t="shared" ref="BA98:BA132" si="53">AN98</f>
        <v>-9.5725824704659905E-5</v>
      </c>
      <c r="BB98" s="20">
        <f t="shared" si="46"/>
        <v>-0.45158142693504755</v>
      </c>
      <c r="BC98" s="22">
        <f t="shared" ref="BC98:BC132" si="54">AR98</f>
        <v>47938</v>
      </c>
      <c r="BD98" s="20">
        <f t="shared" ref="BD98:BD132" si="55">AT98-$AT$2</f>
        <v>-0.45271693865241552</v>
      </c>
      <c r="BE98" s="20">
        <f t="shared" si="43"/>
        <v>1.1355117173679949E-3</v>
      </c>
    </row>
    <row r="99" spans="1:57" ht="15">
      <c r="A99" s="1">
        <v>48029</v>
      </c>
      <c r="B99">
        <v>1.7598387834212501E-2</v>
      </c>
      <c r="C99">
        <v>2.19408245113601E-4</v>
      </c>
      <c r="D99">
        <v>0.219869740575586</v>
      </c>
      <c r="E99">
        <v>2.7576619192600802E-3</v>
      </c>
      <c r="F99">
        <v>-0.81229050177964801</v>
      </c>
      <c r="G99">
        <v>-13.8922469558551</v>
      </c>
      <c r="H99" s="16">
        <v>2.7554333628024202E-5</v>
      </c>
      <c r="I99">
        <v>2.8463249916912299E-3</v>
      </c>
      <c r="J99">
        <v>2.69561423317106E-3</v>
      </c>
      <c r="K99">
        <v>-3.9416635047225803E-3</v>
      </c>
      <c r="L99">
        <v>1.8248328842721</v>
      </c>
      <c r="M99">
        <v>0</v>
      </c>
      <c r="N99">
        <v>0</v>
      </c>
      <c r="O99">
        <v>-0.123339026211724</v>
      </c>
      <c r="P99">
        <v>0</v>
      </c>
      <c r="Q99">
        <v>9.4261197668483697E-3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1.5870380308050901E-3</v>
      </c>
      <c r="Z99">
        <v>-1.95566487321947E-4</v>
      </c>
      <c r="AA99">
        <v>2.95090648984227E-4</v>
      </c>
      <c r="AB99">
        <v>2.6754665817385501E-4</v>
      </c>
      <c r="AC99">
        <v>5.1777125711035903E-4</v>
      </c>
      <c r="AD99">
        <v>-2.1866302135909301E-4</v>
      </c>
      <c r="AE99">
        <v>-7.7709533295873401</v>
      </c>
      <c r="AF99">
        <v>-20.520244563680698</v>
      </c>
      <c r="AH99" s="20">
        <f t="shared" si="32"/>
        <v>-2.3704958542255412E-3</v>
      </c>
      <c r="AI99" s="20">
        <f t="shared" si="45"/>
        <v>1.5713247829753366E-6</v>
      </c>
      <c r="AJ99" s="20">
        <f t="shared" si="47"/>
        <v>-1.95566487321947E-4</v>
      </c>
      <c r="AK99" s="20">
        <f t="shared" si="47"/>
        <v>2.95090648984227E-4</v>
      </c>
      <c r="AL99" s="20">
        <f t="shared" si="47"/>
        <v>2.6754665817385501E-4</v>
      </c>
      <c r="AM99" s="20">
        <f t="shared" si="47"/>
        <v>5.1777125711035903E-4</v>
      </c>
      <c r="AN99" s="20">
        <f t="shared" si="47"/>
        <v>-2.1866302135909301E-4</v>
      </c>
      <c r="AR99" s="22">
        <f t="shared" si="31"/>
        <v>48029</v>
      </c>
      <c r="AS99" s="20">
        <f t="shared" si="33"/>
        <v>-80.080978254722794</v>
      </c>
      <c r="AT99" s="20">
        <f t="shared" si="44"/>
        <v>-0.45196518941747355</v>
      </c>
      <c r="AU99" s="20">
        <f t="shared" si="34"/>
        <v>6.677503803703763E-4</v>
      </c>
      <c r="AV99" s="20">
        <f t="shared" si="48"/>
        <v>1.5713247829753366E-6</v>
      </c>
      <c r="AW99" s="20">
        <f t="shared" si="49"/>
        <v>-1.95566487321947E-4</v>
      </c>
      <c r="AX99" s="20">
        <f t="shared" si="50"/>
        <v>2.95090648984227E-4</v>
      </c>
      <c r="AY99" s="20">
        <f t="shared" si="51"/>
        <v>2.6754665817385501E-4</v>
      </c>
      <c r="AZ99" s="20">
        <f t="shared" si="52"/>
        <v>5.1777125711035903E-4</v>
      </c>
      <c r="BA99" s="20">
        <f t="shared" si="53"/>
        <v>-2.1866302135909301E-4</v>
      </c>
      <c r="BB99" s="20">
        <f t="shared" si="46"/>
        <v>-0.45129743903710318</v>
      </c>
      <c r="BC99" s="22">
        <f t="shared" si="54"/>
        <v>48029</v>
      </c>
      <c r="BD99" s="20">
        <f t="shared" si="55"/>
        <v>-0.45196518941747355</v>
      </c>
      <c r="BE99" s="20">
        <f t="shared" ref="BE99:BE130" si="56">AU99</f>
        <v>6.677503803703763E-4</v>
      </c>
    </row>
    <row r="100" spans="1:57" ht="15">
      <c r="A100" s="1">
        <v>48121</v>
      </c>
      <c r="B100">
        <v>1.6012842841450201E-2</v>
      </c>
      <c r="C100">
        <v>1.9993339709434001E-4</v>
      </c>
      <c r="D100">
        <v>0.21666682374587001</v>
      </c>
      <c r="E100">
        <v>1.34576806070151E-3</v>
      </c>
      <c r="F100">
        <v>-0.79635642884195901</v>
      </c>
      <c r="G100">
        <v>-13.917080367915601</v>
      </c>
      <c r="H100" s="16">
        <v>2.5847665470723101E-5</v>
      </c>
      <c r="I100">
        <v>3.4446781444656799E-3</v>
      </c>
      <c r="J100">
        <v>2.6011471056268699E-3</v>
      </c>
      <c r="K100">
        <v>-3.35489749048968E-3</v>
      </c>
      <c r="L100">
        <v>1.8106776124525601</v>
      </c>
      <c r="M100">
        <v>0</v>
      </c>
      <c r="N100">
        <v>0</v>
      </c>
      <c r="O100">
        <v>-0.12217620085119101</v>
      </c>
      <c r="P100">
        <v>0</v>
      </c>
      <c r="Q100">
        <v>9.9903177135534302E-3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1.5947051266216E-3</v>
      </c>
      <c r="Z100">
        <v>-2.0110229850445901E-4</v>
      </c>
      <c r="AA100">
        <v>2.3436574459829101E-4</v>
      </c>
      <c r="AB100">
        <v>1.7051756093259599E-4</v>
      </c>
      <c r="AC100">
        <v>3.99512176392029E-4</v>
      </c>
      <c r="AD100">
        <v>-3.0379027986902001E-4</v>
      </c>
      <c r="AE100">
        <v>-7.7716960535723096</v>
      </c>
      <c r="AF100">
        <v>-20.547804769514698</v>
      </c>
      <c r="AH100" s="20">
        <f t="shared" si="32"/>
        <v>-1.776139415134296E-3</v>
      </c>
      <c r="AI100" s="20">
        <f t="shared" si="45"/>
        <v>1.5789159669520792E-6</v>
      </c>
      <c r="AJ100" s="20">
        <f t="shared" si="47"/>
        <v>-2.0110229850445901E-4</v>
      </c>
      <c r="AK100" s="20">
        <f t="shared" si="47"/>
        <v>2.3436574459829101E-4</v>
      </c>
      <c r="AL100" s="20">
        <f t="shared" si="47"/>
        <v>1.7051756093259599E-4</v>
      </c>
      <c r="AM100" s="20">
        <f t="shared" si="47"/>
        <v>3.99512176392029E-4</v>
      </c>
      <c r="AN100" s="20">
        <f t="shared" si="47"/>
        <v>-3.0379027986902001E-4</v>
      </c>
      <c r="AR100" s="22">
        <f t="shared" si="31"/>
        <v>48121</v>
      </c>
      <c r="AS100" s="20">
        <f t="shared" si="33"/>
        <v>-80.191219078058793</v>
      </c>
      <c r="AT100" s="20">
        <f t="shared" si="44"/>
        <v>-0.45137083297838226</v>
      </c>
      <c r="AU100" s="20">
        <f t="shared" si="34"/>
        <v>3.0108181951638908E-4</v>
      </c>
      <c r="AV100" s="20">
        <f t="shared" si="48"/>
        <v>1.5789159669520792E-6</v>
      </c>
      <c r="AW100" s="20">
        <f t="shared" si="49"/>
        <v>-2.0110229850445901E-4</v>
      </c>
      <c r="AX100" s="20">
        <f t="shared" si="50"/>
        <v>2.3436574459829101E-4</v>
      </c>
      <c r="AY100" s="20">
        <f t="shared" si="51"/>
        <v>1.7051756093259599E-4</v>
      </c>
      <c r="AZ100" s="20">
        <f t="shared" si="52"/>
        <v>3.99512176392029E-4</v>
      </c>
      <c r="BA100" s="20">
        <f t="shared" si="53"/>
        <v>-3.0379027986902001E-4</v>
      </c>
      <c r="BB100" s="20">
        <f t="shared" si="46"/>
        <v>-0.45106975115886588</v>
      </c>
      <c r="BC100" s="22">
        <f t="shared" si="54"/>
        <v>48121</v>
      </c>
      <c r="BD100" s="20">
        <f t="shared" si="55"/>
        <v>-0.45137083297838226</v>
      </c>
      <c r="BE100" s="20">
        <f t="shared" si="56"/>
        <v>3.0108181951638908E-4</v>
      </c>
    </row>
    <row r="101" spans="1:57" ht="15">
      <c r="A101" s="1">
        <v>48213</v>
      </c>
      <c r="B101">
        <v>1.45561683659256E-2</v>
      </c>
      <c r="C101">
        <v>1.8199869847629701E-4</v>
      </c>
      <c r="D101">
        <v>0.21352518071654999</v>
      </c>
      <c r="E101">
        <v>2.47798924033181E-4</v>
      </c>
      <c r="F101">
        <v>-0.78068858870269897</v>
      </c>
      <c r="G101">
        <v>-13.9404688387328</v>
      </c>
      <c r="H101" s="16">
        <v>2.46110945017963E-5</v>
      </c>
      <c r="I101">
        <v>3.84399269697512E-3</v>
      </c>
      <c r="J101">
        <v>2.4967013996775801E-3</v>
      </c>
      <c r="K101">
        <v>-2.85938963044839E-3</v>
      </c>
      <c r="L101">
        <v>1.79733521773386</v>
      </c>
      <c r="M101">
        <v>0</v>
      </c>
      <c r="N101">
        <v>0</v>
      </c>
      <c r="O101">
        <v>-0.12101156682726701</v>
      </c>
      <c r="P101">
        <v>0</v>
      </c>
      <c r="Q101">
        <v>1.04798167844637E-2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1.56311170866878E-3</v>
      </c>
      <c r="Z101">
        <v>-2.0285607219855899E-4</v>
      </c>
      <c r="AA101">
        <v>1.82721650104523E-4</v>
      </c>
      <c r="AB101" s="16">
        <v>9.3681764698368605E-5</v>
      </c>
      <c r="AC101">
        <v>3.0171879373048002E-4</v>
      </c>
      <c r="AD101">
        <v>-3.5883232491765502E-4</v>
      </c>
      <c r="AE101">
        <v>-7.7723811368186801</v>
      </c>
      <c r="AF101">
        <v>-20.573138488777499</v>
      </c>
      <c r="AH101" s="20">
        <f t="shared" si="32"/>
        <v>-1.311909038866298E-3</v>
      </c>
      <c r="AI101" s="20">
        <f t="shared" si="45"/>
        <v>1.547635355117604E-6</v>
      </c>
      <c r="AJ101" s="20">
        <f t="shared" si="47"/>
        <v>-2.0285607219855899E-4</v>
      </c>
      <c r="AK101" s="20">
        <f t="shared" si="47"/>
        <v>1.82721650104523E-4</v>
      </c>
      <c r="AL101" s="20">
        <f t="shared" si="47"/>
        <v>9.3681764698368605E-5</v>
      </c>
      <c r="AM101" s="20">
        <f t="shared" si="47"/>
        <v>3.0171879373048002E-4</v>
      </c>
      <c r="AN101" s="20">
        <f t="shared" si="47"/>
        <v>-3.5883232491765502E-4</v>
      </c>
      <c r="AR101" s="22">
        <f t="shared" si="31"/>
        <v>48213</v>
      </c>
      <c r="AS101" s="20">
        <f t="shared" si="33"/>
        <v>-80.292553955109994</v>
      </c>
      <c r="AT101" s="20">
        <f t="shared" si="44"/>
        <v>-0.45090660260211429</v>
      </c>
      <c r="AU101" s="20">
        <f t="shared" si="34"/>
        <v>1.7981446772275238E-5</v>
      </c>
      <c r="AV101" s="20">
        <f t="shared" si="48"/>
        <v>1.547635355117604E-6</v>
      </c>
      <c r="AW101" s="20">
        <f t="shared" si="49"/>
        <v>-2.0285607219855899E-4</v>
      </c>
      <c r="AX101" s="20">
        <f t="shared" si="50"/>
        <v>1.82721650104523E-4</v>
      </c>
      <c r="AY101" s="20">
        <f t="shared" si="51"/>
        <v>9.3681764698368605E-5</v>
      </c>
      <c r="AZ101" s="20">
        <f t="shared" si="52"/>
        <v>3.0171879373048002E-4</v>
      </c>
      <c r="BA101" s="20">
        <f t="shared" si="53"/>
        <v>-3.5883232491765502E-4</v>
      </c>
      <c r="BB101" s="20">
        <f t="shared" si="46"/>
        <v>-0.45088862115534201</v>
      </c>
      <c r="BC101" s="22">
        <f t="shared" si="54"/>
        <v>48213</v>
      </c>
      <c r="BD101" s="20">
        <f t="shared" si="55"/>
        <v>-0.45090660260211429</v>
      </c>
      <c r="BE101" s="20">
        <f t="shared" si="56"/>
        <v>1.7981446772275238E-5</v>
      </c>
    </row>
    <row r="102" spans="1:57" ht="15">
      <c r="A102" s="1">
        <v>48304</v>
      </c>
      <c r="B102">
        <v>1.32182759126954E-2</v>
      </c>
      <c r="C102">
        <v>1.65588955095026E-4</v>
      </c>
      <c r="D102">
        <v>0.21044213601231901</v>
      </c>
      <c r="E102">
        <v>-5.87865869070963E-4</v>
      </c>
      <c r="F102">
        <v>-0.76528582311145998</v>
      </c>
      <c r="G102">
        <v>-13.962476666886801</v>
      </c>
      <c r="H102" s="16">
        <v>2.3752903865951498E-5</v>
      </c>
      <c r="I102">
        <v>4.0821419261840904E-3</v>
      </c>
      <c r="J102">
        <v>2.3846053965411299E-3</v>
      </c>
      <c r="K102">
        <v>-2.4418831315180601E-3</v>
      </c>
      <c r="L102">
        <v>1.78473151148805</v>
      </c>
      <c r="M102">
        <v>0</v>
      </c>
      <c r="N102">
        <v>0</v>
      </c>
      <c r="O102">
        <v>-0.119846916248249</v>
      </c>
      <c r="P102">
        <v>0</v>
      </c>
      <c r="Q102">
        <v>1.08952530961303E-2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1.5021634573096001E-3</v>
      </c>
      <c r="Z102">
        <v>-2.01639018232764E-4</v>
      </c>
      <c r="AA102">
        <v>1.3899282850878E-4</v>
      </c>
      <c r="AB102" s="16">
        <v>3.3667475652259999E-5</v>
      </c>
      <c r="AC102">
        <v>2.2132621107995301E-4</v>
      </c>
      <c r="AD102">
        <v>-3.9020064715612702E-4</v>
      </c>
      <c r="AE102">
        <v>-7.7730092190848703</v>
      </c>
      <c r="AF102">
        <v>-20.596400798334098</v>
      </c>
      <c r="AH102" s="20">
        <f t="shared" si="32"/>
        <v>-9.5474130878155604E-4</v>
      </c>
      <c r="AI102" s="20">
        <f t="shared" si="45"/>
        <v>1.4872905517916832E-6</v>
      </c>
      <c r="AJ102" s="20">
        <f t="shared" si="47"/>
        <v>-2.01639018232764E-4</v>
      </c>
      <c r="AK102" s="20">
        <f t="shared" si="47"/>
        <v>1.3899282850878E-4</v>
      </c>
      <c r="AL102" s="20">
        <f t="shared" si="47"/>
        <v>3.3667475652259999E-5</v>
      </c>
      <c r="AM102" s="20">
        <f t="shared" si="47"/>
        <v>2.2132621107995301E-4</v>
      </c>
      <c r="AN102" s="20">
        <f t="shared" si="47"/>
        <v>-3.9020064715612702E-4</v>
      </c>
      <c r="AR102" s="22">
        <f t="shared" si="31"/>
        <v>48304</v>
      </c>
      <c r="AS102" s="20">
        <f t="shared" si="33"/>
        <v>-80.385603193336394</v>
      </c>
      <c r="AT102" s="20">
        <f t="shared" si="44"/>
        <v>-0.45054943487202953</v>
      </c>
      <c r="AU102" s="20">
        <f t="shared" si="34"/>
        <v>-1.9636585959610631E-4</v>
      </c>
      <c r="AV102" s="20">
        <f t="shared" si="48"/>
        <v>1.4872905517916832E-6</v>
      </c>
      <c r="AW102" s="20">
        <f t="shared" si="49"/>
        <v>-2.01639018232764E-4</v>
      </c>
      <c r="AX102" s="20">
        <f t="shared" si="50"/>
        <v>1.3899282850878E-4</v>
      </c>
      <c r="AY102" s="20">
        <f t="shared" si="51"/>
        <v>3.3667475652259999E-5</v>
      </c>
      <c r="AZ102" s="20">
        <f t="shared" si="52"/>
        <v>2.2132621107995301E-4</v>
      </c>
      <c r="BA102" s="20">
        <f t="shared" si="53"/>
        <v>-3.9020064715612702E-4</v>
      </c>
      <c r="BB102" s="20">
        <f t="shared" si="46"/>
        <v>-0.45074580073162562</v>
      </c>
      <c r="BC102" s="22">
        <f t="shared" si="54"/>
        <v>48304</v>
      </c>
      <c r="BD102" s="20">
        <f t="shared" si="55"/>
        <v>-0.45054943487202953</v>
      </c>
      <c r="BE102" s="20">
        <f t="shared" si="56"/>
        <v>-1.9636585959610631E-4</v>
      </c>
    </row>
    <row r="103" spans="1:57" ht="15">
      <c r="A103" s="1">
        <v>48395</v>
      </c>
      <c r="B103">
        <v>1.19898844878306E-2</v>
      </c>
      <c r="C103">
        <v>1.5066398254989701E-4</v>
      </c>
      <c r="D103">
        <v>0.20741518293106201</v>
      </c>
      <c r="E103">
        <v>-1.20563417963864E-3</v>
      </c>
      <c r="F103">
        <v>-0.750146954877557</v>
      </c>
      <c r="G103">
        <v>-13.983165384645</v>
      </c>
      <c r="H103" s="16">
        <v>2.3193141181506701E-5</v>
      </c>
      <c r="I103">
        <v>4.1912948863989403E-3</v>
      </c>
      <c r="J103">
        <v>2.2669703238837502E-3</v>
      </c>
      <c r="K103">
        <v>-2.0909945628768099E-3</v>
      </c>
      <c r="L103">
        <v>1.77279878151496</v>
      </c>
      <c r="M103">
        <v>0</v>
      </c>
      <c r="N103">
        <v>0</v>
      </c>
      <c r="O103">
        <v>-0.11868385157851701</v>
      </c>
      <c r="P103">
        <v>0</v>
      </c>
      <c r="Q103">
        <v>1.1238455342853801E-2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1.42003398901581E-3</v>
      </c>
      <c r="Z103">
        <v>-1.9813041368139399E-4</v>
      </c>
      <c r="AA103">
        <v>1.02154395552658E-4</v>
      </c>
      <c r="AB103" s="16">
        <v>-1.23969506868346E-5</v>
      </c>
      <c r="AC103">
        <v>1.5569805029568199E-4</v>
      </c>
      <c r="AD103">
        <v>-4.0319553586417201E-4</v>
      </c>
      <c r="AE103">
        <v>-7.7735809337171302</v>
      </c>
      <c r="AF103">
        <v>-20.617735163415499</v>
      </c>
      <c r="AH103" s="20">
        <f t="shared" si="32"/>
        <v>-6.8516091375115805E-4</v>
      </c>
      <c r="AI103" s="20">
        <f t="shared" si="45"/>
        <v>1.4059742465503069E-6</v>
      </c>
      <c r="AJ103" s="20">
        <f t="shared" si="47"/>
        <v>-1.9813041368139399E-4</v>
      </c>
      <c r="AK103" s="20">
        <f t="shared" si="47"/>
        <v>1.02154395552658E-4</v>
      </c>
      <c r="AL103" s="20">
        <f t="shared" si="47"/>
        <v>-1.23969506868346E-5</v>
      </c>
      <c r="AM103" s="20">
        <f t="shared" si="47"/>
        <v>1.5569805029568199E-4</v>
      </c>
      <c r="AN103" s="20">
        <f t="shared" si="47"/>
        <v>-4.0319553586417201E-4</v>
      </c>
      <c r="AR103" s="22">
        <f t="shared" si="31"/>
        <v>48395</v>
      </c>
      <c r="AS103" s="20">
        <f t="shared" si="33"/>
        <v>-80.470940653661998</v>
      </c>
      <c r="AT103" s="20">
        <f t="shared" si="44"/>
        <v>-0.45027985447699914</v>
      </c>
      <c r="AU103" s="20">
        <f t="shared" si="34"/>
        <v>-3.5446448013751034E-4</v>
      </c>
      <c r="AV103" s="20">
        <f t="shared" si="48"/>
        <v>1.4059742465503069E-6</v>
      </c>
      <c r="AW103" s="20">
        <f t="shared" si="49"/>
        <v>-1.9813041368139399E-4</v>
      </c>
      <c r="AX103" s="20">
        <f t="shared" si="50"/>
        <v>1.02154395552658E-4</v>
      </c>
      <c r="AY103" s="20">
        <f t="shared" si="51"/>
        <v>-1.23969506868346E-5</v>
      </c>
      <c r="AZ103" s="20">
        <f t="shared" si="52"/>
        <v>1.5569805029568199E-4</v>
      </c>
      <c r="BA103" s="20">
        <f t="shared" si="53"/>
        <v>-4.0319553586417201E-4</v>
      </c>
      <c r="BB103" s="20">
        <f t="shared" si="46"/>
        <v>-0.45063431895713663</v>
      </c>
      <c r="BC103" s="22">
        <f t="shared" si="54"/>
        <v>48395</v>
      </c>
      <c r="BD103" s="20">
        <f t="shared" si="55"/>
        <v>-0.45027985447699914</v>
      </c>
      <c r="BE103" s="20">
        <f t="shared" si="56"/>
        <v>-3.5446448013751034E-4</v>
      </c>
    </row>
    <row r="104" spans="1:57" ht="15">
      <c r="A104" s="1">
        <v>48487</v>
      </c>
      <c r="B104">
        <v>1.08624494068668E-2</v>
      </c>
      <c r="C104">
        <v>1.3716457586713401E-4</v>
      </c>
      <c r="D104">
        <v>0.20444198144471501</v>
      </c>
      <c r="E104">
        <v>-1.64364374319999E-3</v>
      </c>
      <c r="F104">
        <v>-0.73527074090286604</v>
      </c>
      <c r="G104">
        <v>-14.002593747754799</v>
      </c>
      <c r="H104" s="16">
        <v>2.28627487199586E-5</v>
      </c>
      <c r="I104">
        <v>4.1986489446141596E-3</v>
      </c>
      <c r="J104">
        <v>2.14569025671138E-3</v>
      </c>
      <c r="K104">
        <v>-1.79693815269465E-3</v>
      </c>
      <c r="L104">
        <v>1.7614755335193499</v>
      </c>
      <c r="M104">
        <v>0</v>
      </c>
      <c r="N104">
        <v>0</v>
      </c>
      <c r="O104">
        <v>-0.11752379795814601</v>
      </c>
      <c r="P104">
        <v>0</v>
      </c>
      <c r="Q104">
        <v>1.1512190850612501E-2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1.3234159979340499E-3</v>
      </c>
      <c r="Z104">
        <v>-1.92896032117152E-4</v>
      </c>
      <c r="AA104" s="16">
        <v>7.1303983598293395E-5</v>
      </c>
      <c r="AB104" s="16">
        <v>-4.6953776952259097E-5</v>
      </c>
      <c r="AC104">
        <v>1.0256614441733599E-4</v>
      </c>
      <c r="AD104">
        <v>-4.0217825830104201E-4</v>
      </c>
      <c r="AE104">
        <v>-7.7740969076961397</v>
      </c>
      <c r="AF104">
        <v>-20.637273996401898</v>
      </c>
      <c r="AH104" s="20">
        <f t="shared" si="32"/>
        <v>-4.8675631473994052E-4</v>
      </c>
      <c r="AI104" s="20">
        <f t="shared" si="45"/>
        <v>1.3103128692416337E-6</v>
      </c>
      <c r="AJ104" s="20">
        <f t="shared" si="47"/>
        <v>-1.92896032117152E-4</v>
      </c>
      <c r="AK104" s="20">
        <f t="shared" si="47"/>
        <v>7.1303983598293395E-5</v>
      </c>
      <c r="AL104" s="20">
        <f t="shared" si="47"/>
        <v>-4.6953776952259097E-5</v>
      </c>
      <c r="AM104" s="20">
        <f t="shared" si="47"/>
        <v>1.0256614441733599E-4</v>
      </c>
      <c r="AN104" s="20">
        <f t="shared" si="47"/>
        <v>-4.0217825830104201E-4</v>
      </c>
      <c r="AR104" s="22">
        <f t="shared" si="31"/>
        <v>48487</v>
      </c>
      <c r="AS104" s="20">
        <f t="shared" si="33"/>
        <v>-80.549095985607593</v>
      </c>
      <c r="AT104" s="20">
        <f t="shared" ref="AT104:AT132" si="57">AH104-$AH$8</f>
        <v>-0.45008144987798793</v>
      </c>
      <c r="AU104" s="20">
        <f t="shared" si="34"/>
        <v>-4.668476264855821E-4</v>
      </c>
      <c r="AV104" s="20">
        <f t="shared" si="48"/>
        <v>1.3103128692416337E-6</v>
      </c>
      <c r="AW104" s="20">
        <f t="shared" si="49"/>
        <v>-1.92896032117152E-4</v>
      </c>
      <c r="AX104" s="20">
        <f t="shared" si="50"/>
        <v>7.1303983598293395E-5</v>
      </c>
      <c r="AY104" s="20">
        <f t="shared" si="51"/>
        <v>-4.6953776952259097E-5</v>
      </c>
      <c r="AZ104" s="20">
        <f t="shared" si="52"/>
        <v>1.0256614441733599E-4</v>
      </c>
      <c r="BA104" s="20">
        <f t="shared" si="53"/>
        <v>-4.0217825830104201E-4</v>
      </c>
      <c r="BB104" s="20">
        <f t="shared" si="46"/>
        <v>-0.45054829750447351</v>
      </c>
      <c r="BC104" s="22">
        <f t="shared" si="54"/>
        <v>48487</v>
      </c>
      <c r="BD104" s="20">
        <f t="shared" si="55"/>
        <v>-0.45008144987798793</v>
      </c>
      <c r="BE104" s="20">
        <f t="shared" si="56"/>
        <v>-4.668476264855821E-4</v>
      </c>
    </row>
    <row r="105" spans="1:57" ht="15">
      <c r="A105" s="1">
        <v>48579</v>
      </c>
      <c r="B105">
        <v>9.8280982919275797E-3</v>
      </c>
      <c r="C105">
        <v>1.25017573746824E-4</v>
      </c>
      <c r="D105">
        <v>0.201520354262583</v>
      </c>
      <c r="E105">
        <v>-1.93457546102632E-3</v>
      </c>
      <c r="F105">
        <v>-0.72065583435165204</v>
      </c>
      <c r="G105">
        <v>-14.020817756321801</v>
      </c>
      <c r="H105" s="16">
        <v>2.2702666761112099E-5</v>
      </c>
      <c r="I105">
        <v>4.1270801546980903E-3</v>
      </c>
      <c r="J105">
        <v>2.0224458388361601E-3</v>
      </c>
      <c r="K105">
        <v>-1.5512942133973501E-3</v>
      </c>
      <c r="L105">
        <v>1.7507061827928601</v>
      </c>
      <c r="M105">
        <v>0</v>
      </c>
      <c r="N105">
        <v>0</v>
      </c>
      <c r="O105">
        <v>-0.11636801537435</v>
      </c>
      <c r="P105">
        <v>0</v>
      </c>
      <c r="Q105">
        <v>1.1719944274562201E-2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1.21773949364075E-3</v>
      </c>
      <c r="Z105">
        <v>-1.8640418590089999E-4</v>
      </c>
      <c r="AA105" s="16">
        <v>4.56464192871121E-5</v>
      </c>
      <c r="AB105" s="16">
        <v>-7.2076408191956302E-5</v>
      </c>
      <c r="AC105" s="16">
        <v>5.9979361197545699E-5</v>
      </c>
      <c r="AD105">
        <v>-3.9071785284242202E-4</v>
      </c>
      <c r="AE105">
        <v>-7.7745577616842096</v>
      </c>
      <c r="AF105">
        <v>-20.655139244723401</v>
      </c>
      <c r="AH105" s="20">
        <f t="shared" si="32"/>
        <v>-3.4573211469300755E-4</v>
      </c>
      <c r="AI105" s="20">
        <f t="shared" si="45"/>
        <v>1.2056826669710396E-6</v>
      </c>
      <c r="AJ105" s="20">
        <f t="shared" si="47"/>
        <v>-1.8640418590089999E-4</v>
      </c>
      <c r="AK105" s="20">
        <f t="shared" si="47"/>
        <v>4.56464192871121E-5</v>
      </c>
      <c r="AL105" s="20">
        <f t="shared" si="47"/>
        <v>-7.2076408191956302E-5</v>
      </c>
      <c r="AM105" s="20">
        <f t="shared" si="47"/>
        <v>5.9979361197545699E-5</v>
      </c>
      <c r="AN105" s="20">
        <f t="shared" si="47"/>
        <v>-3.9071785284242202E-4</v>
      </c>
      <c r="AR105" s="22">
        <f t="shared" si="31"/>
        <v>48579</v>
      </c>
      <c r="AS105" s="20">
        <f t="shared" si="33"/>
        <v>-80.620556978893603</v>
      </c>
      <c r="AT105" s="20">
        <f t="shared" si="57"/>
        <v>-0.44994042567794101</v>
      </c>
      <c r="AU105" s="20">
        <f t="shared" si="34"/>
        <v>-5.4236698378364945E-4</v>
      </c>
      <c r="AV105" s="20">
        <f t="shared" si="48"/>
        <v>1.2056826669710396E-6</v>
      </c>
      <c r="AW105" s="20">
        <f t="shared" si="49"/>
        <v>-1.8640418590089999E-4</v>
      </c>
      <c r="AX105" s="20">
        <f t="shared" si="50"/>
        <v>4.56464192871121E-5</v>
      </c>
      <c r="AY105" s="20">
        <f t="shared" si="51"/>
        <v>-7.2076408191956302E-5</v>
      </c>
      <c r="AZ105" s="20">
        <f t="shared" si="52"/>
        <v>5.9979361197545699E-5</v>
      </c>
      <c r="BA105" s="20">
        <f t="shared" si="53"/>
        <v>-3.9071785284242202E-4</v>
      </c>
      <c r="BB105" s="20">
        <f t="shared" ref="BB105:BB132" si="58">SUM(AT105:AU105)</f>
        <v>-0.45048279266172464</v>
      </c>
      <c r="BC105" s="22">
        <f t="shared" si="54"/>
        <v>48579</v>
      </c>
      <c r="BD105" s="20">
        <f t="shared" si="55"/>
        <v>-0.44994042567794101</v>
      </c>
      <c r="BE105" s="20">
        <f t="shared" si="56"/>
        <v>-5.4236698378364945E-4</v>
      </c>
    </row>
    <row r="106" spans="1:57" ht="15">
      <c r="A106" s="1">
        <v>48669</v>
      </c>
      <c r="B106">
        <v>8.8795734677268902E-3</v>
      </c>
      <c r="C106">
        <v>1.1414011899780099E-4</v>
      </c>
      <c r="D106">
        <v>0.19864828140653101</v>
      </c>
      <c r="E106">
        <v>-2.1063580087652E-3</v>
      </c>
      <c r="F106">
        <v>-0.70630075525041602</v>
      </c>
      <c r="G106">
        <v>-14.037890701073101</v>
      </c>
      <c r="H106" s="16">
        <v>2.2662932019462198E-5</v>
      </c>
      <c r="I106">
        <v>3.9957194058432999E-3</v>
      </c>
      <c r="J106">
        <v>1.89871107628002E-3</v>
      </c>
      <c r="K106">
        <v>-1.3468141083230901E-3</v>
      </c>
      <c r="L106">
        <v>1.7404407105556401</v>
      </c>
      <c r="M106">
        <v>0</v>
      </c>
      <c r="N106">
        <v>0</v>
      </c>
      <c r="O106">
        <v>-0.11521761064042001</v>
      </c>
      <c r="P106">
        <v>0</v>
      </c>
      <c r="Q106">
        <v>1.1865726280232299E-2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1.1073614121207801E-3</v>
      </c>
      <c r="Z106">
        <v>-1.79039696791335E-4</v>
      </c>
      <c r="AA106" s="16">
        <v>2.4480702327075599E-5</v>
      </c>
      <c r="AB106" s="16">
        <v>-8.9521269536284499E-5</v>
      </c>
      <c r="AC106" s="16">
        <v>2.62600438873289E-5</v>
      </c>
      <c r="AD106">
        <v>-3.7171630271713003E-4</v>
      </c>
      <c r="AE106">
        <v>-7.77496411007274</v>
      </c>
      <c r="AF106">
        <v>-20.671442999021298</v>
      </c>
      <c r="AH106" s="20">
        <f t="shared" si="32"/>
        <v>-2.505263103235178E-4</v>
      </c>
      <c r="AI106" s="20">
        <f t="shared" si="45"/>
        <v>1.0963974377433465E-6</v>
      </c>
      <c r="AJ106" s="20">
        <f t="shared" si="47"/>
        <v>-1.79039696791335E-4</v>
      </c>
      <c r="AK106" s="20">
        <f t="shared" si="47"/>
        <v>2.4480702327075599E-5</v>
      </c>
      <c r="AL106" s="20">
        <f t="shared" si="47"/>
        <v>-8.9521269536284499E-5</v>
      </c>
      <c r="AM106" s="20">
        <f t="shared" si="47"/>
        <v>2.62600438873289E-5</v>
      </c>
      <c r="AN106" s="20">
        <f t="shared" si="47"/>
        <v>-3.7171630271713003E-4</v>
      </c>
      <c r="AR106" s="22">
        <f t="shared" si="31"/>
        <v>48669</v>
      </c>
      <c r="AS106" s="20">
        <f t="shared" si="33"/>
        <v>-80.685771996085194</v>
      </c>
      <c r="AT106" s="20">
        <f t="shared" si="57"/>
        <v>-0.44984521987357151</v>
      </c>
      <c r="AU106" s="20">
        <f t="shared" si="34"/>
        <v>-5.8844012539260165E-4</v>
      </c>
      <c r="AV106" s="20">
        <f t="shared" si="48"/>
        <v>1.0963974377433465E-6</v>
      </c>
      <c r="AW106" s="20">
        <f t="shared" si="49"/>
        <v>-1.79039696791335E-4</v>
      </c>
      <c r="AX106" s="20">
        <f t="shared" si="50"/>
        <v>2.4480702327075599E-5</v>
      </c>
      <c r="AY106" s="20">
        <f t="shared" si="51"/>
        <v>-8.9521269536284499E-5</v>
      </c>
      <c r="AZ106" s="20">
        <f t="shared" si="52"/>
        <v>2.62600438873289E-5</v>
      </c>
      <c r="BA106" s="20">
        <f t="shared" si="53"/>
        <v>-3.7171630271713003E-4</v>
      </c>
      <c r="BB106" s="20">
        <f t="shared" si="58"/>
        <v>-0.45043365999896412</v>
      </c>
      <c r="BC106" s="22">
        <f t="shared" si="54"/>
        <v>48669</v>
      </c>
      <c r="BD106" s="20">
        <f t="shared" si="55"/>
        <v>-0.44984521987357151</v>
      </c>
      <c r="BE106" s="20">
        <f t="shared" si="56"/>
        <v>-5.8844012539260165E-4</v>
      </c>
    </row>
    <row r="107" spans="1:57" ht="15">
      <c r="A107" s="1">
        <v>48760</v>
      </c>
      <c r="B107">
        <v>8.0101800522998003E-3</v>
      </c>
      <c r="C107">
        <v>1.04443208549309E-4</v>
      </c>
      <c r="D107">
        <v>0.19582389361611799</v>
      </c>
      <c r="E107">
        <v>-2.1827804936046299E-3</v>
      </c>
      <c r="F107">
        <v>-0.69220386873487305</v>
      </c>
      <c r="G107">
        <v>-14.0538632299555</v>
      </c>
      <c r="H107" s="16">
        <v>2.27017886199831E-5</v>
      </c>
      <c r="I107">
        <v>3.8204617219833202E-3</v>
      </c>
      <c r="J107">
        <v>1.77576253311964E-3</v>
      </c>
      <c r="K107">
        <v>-1.1772555122194399E-3</v>
      </c>
      <c r="L107">
        <v>1.7306342972622999</v>
      </c>
      <c r="M107">
        <v>0</v>
      </c>
      <c r="N107">
        <v>0</v>
      </c>
      <c r="O107">
        <v>-0.114073549127635</v>
      </c>
      <c r="P107">
        <v>0</v>
      </c>
      <c r="Q107">
        <v>1.1953909596728001E-2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9.9573026252588711E-4</v>
      </c>
      <c r="Z107">
        <v>-1.7111606329051499E-4</v>
      </c>
      <c r="AA107" s="16">
        <v>7.1888702396881296E-6</v>
      </c>
      <c r="AB107">
        <v>-1.0077236538175999E-4</v>
      </c>
      <c r="AC107" s="16">
        <v>-3.3180524700707799E-8</v>
      </c>
      <c r="AD107">
        <v>-3.4751527136994898E-4</v>
      </c>
      <c r="AE107">
        <v>-7.7753165610300901</v>
      </c>
      <c r="AF107">
        <v>-20.686288112822101</v>
      </c>
      <c r="AH107" s="20">
        <f t="shared" si="32"/>
        <v>-1.9148255231881168E-4</v>
      </c>
      <c r="AI107" s="20">
        <f t="shared" si="45"/>
        <v>9.8587154705533367E-7</v>
      </c>
      <c r="AJ107" s="20">
        <f t="shared" si="47"/>
        <v>-1.7111606329051499E-4</v>
      </c>
      <c r="AK107" s="20">
        <f t="shared" si="47"/>
        <v>7.1888702396881296E-6</v>
      </c>
      <c r="AL107" s="20">
        <f t="shared" si="47"/>
        <v>-1.0077236538175999E-4</v>
      </c>
      <c r="AM107" s="20">
        <f t="shared" si="47"/>
        <v>-3.3180524700707799E-8</v>
      </c>
      <c r="AN107" s="20">
        <f t="shared" si="47"/>
        <v>-3.4751527136994898E-4</v>
      </c>
      <c r="AR107" s="22">
        <f t="shared" si="31"/>
        <v>48760</v>
      </c>
      <c r="AS107" s="20">
        <f t="shared" si="33"/>
        <v>-80.745152451288405</v>
      </c>
      <c r="AT107" s="20">
        <f t="shared" si="57"/>
        <v>-0.44978617611556682</v>
      </c>
      <c r="AU107" s="20">
        <f t="shared" si="34"/>
        <v>-6.1126213878018114E-4</v>
      </c>
      <c r="AV107" s="20">
        <f t="shared" si="48"/>
        <v>9.8587154705533367E-7</v>
      </c>
      <c r="AW107" s="20">
        <f t="shared" si="49"/>
        <v>-1.7111606329051499E-4</v>
      </c>
      <c r="AX107" s="20">
        <f t="shared" si="50"/>
        <v>7.1888702396881296E-6</v>
      </c>
      <c r="AY107" s="20">
        <f t="shared" si="51"/>
        <v>-1.0077236538175999E-4</v>
      </c>
      <c r="AZ107" s="20">
        <f t="shared" si="52"/>
        <v>-3.3180524700707799E-8</v>
      </c>
      <c r="BA107" s="20">
        <f t="shared" si="53"/>
        <v>-3.4751527136994898E-4</v>
      </c>
      <c r="BB107" s="20">
        <f t="shared" si="58"/>
        <v>-0.45039743825434697</v>
      </c>
      <c r="BC107" s="22">
        <f t="shared" si="54"/>
        <v>48760</v>
      </c>
      <c r="BD107" s="20">
        <f t="shared" si="55"/>
        <v>-0.44978617611556682</v>
      </c>
      <c r="BE107" s="20">
        <f t="shared" si="56"/>
        <v>-6.1126213878018114E-4</v>
      </c>
    </row>
    <row r="108" spans="1:57" ht="15">
      <c r="A108" s="1">
        <v>48852</v>
      </c>
      <c r="B108">
        <v>7.2137391154545698E-3</v>
      </c>
      <c r="C108" s="16">
        <v>9.5834618602734498E-5</v>
      </c>
      <c r="D108">
        <v>0.19304546486934601</v>
      </c>
      <c r="E108">
        <v>-2.1840269009693698E-3</v>
      </c>
      <c r="F108">
        <v>-0.67836337012390302</v>
      </c>
      <c r="G108">
        <v>-14.068783430631401</v>
      </c>
      <c r="H108" s="16">
        <v>2.27848253075162E-5</v>
      </c>
      <c r="I108">
        <v>3.6144155127412398E-3</v>
      </c>
      <c r="J108">
        <v>1.6546903378259099E-3</v>
      </c>
      <c r="K108">
        <v>-1.03724282373535E-3</v>
      </c>
      <c r="L108">
        <v>1.7212469432303601</v>
      </c>
      <c r="M108">
        <v>0</v>
      </c>
      <c r="N108">
        <v>0</v>
      </c>
      <c r="O108">
        <v>-0.11293666619189</v>
      </c>
      <c r="P108">
        <v>0</v>
      </c>
      <c r="Q108">
        <v>1.19890899037726E-2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8.8552896003419299E-4</v>
      </c>
      <c r="Z108">
        <v>-1.6288605427096299E-4</v>
      </c>
      <c r="AA108" s="16">
        <v>-6.7735864996828603E-6</v>
      </c>
      <c r="AB108">
        <v>-1.07079626519172E-4</v>
      </c>
      <c r="AC108" s="16">
        <v>-2.0137256722323101E-5</v>
      </c>
      <c r="AD108">
        <v>-3.1998709061465303E-4</v>
      </c>
      <c r="AE108">
        <v>-7.7756157165497504</v>
      </c>
      <c r="AF108">
        <v>-20.699768825463</v>
      </c>
      <c r="AH108" s="20">
        <f t="shared" si="32"/>
        <v>-1.6056915330149891E-4</v>
      </c>
      <c r="AI108" s="20">
        <f t="shared" si="45"/>
        <v>8.7676134656850796E-7</v>
      </c>
      <c r="AJ108" s="20">
        <f t="shared" si="47"/>
        <v>-1.6288605427096299E-4</v>
      </c>
      <c r="AK108" s="20">
        <f t="shared" si="47"/>
        <v>-6.7735864996828603E-6</v>
      </c>
      <c r="AL108" s="20">
        <f t="shared" si="47"/>
        <v>-1.07079626519172E-4</v>
      </c>
      <c r="AM108" s="20">
        <f t="shared" si="47"/>
        <v>-2.0137256722323101E-5</v>
      </c>
      <c r="AN108" s="20">
        <f t="shared" si="47"/>
        <v>-3.1998709061465303E-4</v>
      </c>
      <c r="AR108" s="22">
        <f t="shared" si="31"/>
        <v>48852</v>
      </c>
      <c r="AS108" s="20">
        <f t="shared" si="33"/>
        <v>-80.799075301852</v>
      </c>
      <c r="AT108" s="20">
        <f t="shared" si="57"/>
        <v>-0.44975526271654948</v>
      </c>
      <c r="AU108" s="20">
        <f t="shared" si="34"/>
        <v>-6.1598685328022546E-4</v>
      </c>
      <c r="AV108" s="20">
        <f t="shared" si="48"/>
        <v>8.7676134656850796E-7</v>
      </c>
      <c r="AW108" s="20">
        <f t="shared" si="49"/>
        <v>-1.6288605427096299E-4</v>
      </c>
      <c r="AX108" s="20">
        <f t="shared" si="50"/>
        <v>-6.7735864996828603E-6</v>
      </c>
      <c r="AY108" s="20">
        <f t="shared" si="51"/>
        <v>-1.07079626519172E-4</v>
      </c>
      <c r="AZ108" s="20">
        <f t="shared" si="52"/>
        <v>-2.0137256722323101E-5</v>
      </c>
      <c r="BA108" s="20">
        <f t="shared" si="53"/>
        <v>-3.1998709061465303E-4</v>
      </c>
      <c r="BB108" s="20">
        <f t="shared" si="58"/>
        <v>-0.45037124956982971</v>
      </c>
      <c r="BC108" s="22">
        <f t="shared" si="54"/>
        <v>48852</v>
      </c>
      <c r="BD108" s="20">
        <f t="shared" si="55"/>
        <v>-0.44975526271654948</v>
      </c>
      <c r="BE108" s="20">
        <f t="shared" si="56"/>
        <v>-6.1598685328022546E-4</v>
      </c>
    </row>
    <row r="109" spans="1:57" ht="15">
      <c r="A109" s="1">
        <v>48944</v>
      </c>
      <c r="B109">
        <v>6.4845453473530998E-3</v>
      </c>
      <c r="C109" s="16">
        <v>8.8221283046702905E-5</v>
      </c>
      <c r="D109">
        <v>0.190311404272411</v>
      </c>
      <c r="E109">
        <v>-2.1271436493536799E-3</v>
      </c>
      <c r="F109">
        <v>-0.66477727599325298</v>
      </c>
      <c r="G109">
        <v>-14.082696924998301</v>
      </c>
      <c r="H109" s="16">
        <v>2.28841493268532E-5</v>
      </c>
      <c r="I109">
        <v>3.3882980056787301E-3</v>
      </c>
      <c r="J109">
        <v>1.5364104827403299E-3</v>
      </c>
      <c r="K109">
        <v>-9.22148499538746E-4</v>
      </c>
      <c r="L109">
        <v>1.7122430852003301</v>
      </c>
      <c r="M109">
        <v>0</v>
      </c>
      <c r="N109">
        <v>0</v>
      </c>
      <c r="O109">
        <v>-0.11180767823773601</v>
      </c>
      <c r="P109">
        <v>0</v>
      </c>
      <c r="Q109">
        <v>1.1975969108923399E-2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7.7879856654485598E-4</v>
      </c>
      <c r="Z109">
        <v>-1.5455092609793899E-4</v>
      </c>
      <c r="AA109" s="16">
        <v>-1.7886029692207001E-5</v>
      </c>
      <c r="AB109">
        <v>-1.09491968694267E-4</v>
      </c>
      <c r="AC109" s="16">
        <v>-3.5112071189168803E-5</v>
      </c>
      <c r="AD109">
        <v>-2.9061228284650098E-4</v>
      </c>
      <c r="AE109">
        <v>-7.7758621724987904</v>
      </c>
      <c r="AF109">
        <v>-20.7119713807392</v>
      </c>
      <c r="AH109" s="20">
        <f t="shared" si="32"/>
        <v>-1.5113791865933857E-4</v>
      </c>
      <c r="AI109" s="20">
        <f t="shared" si="45"/>
        <v>7.7108768964837231E-7</v>
      </c>
      <c r="AJ109" s="20">
        <f t="shared" si="47"/>
        <v>-1.5455092609793899E-4</v>
      </c>
      <c r="AK109" s="20">
        <f t="shared" si="47"/>
        <v>-1.7886029692207001E-5</v>
      </c>
      <c r="AL109" s="20">
        <f t="shared" si="47"/>
        <v>-1.09491968694267E-4</v>
      </c>
      <c r="AM109" s="20">
        <f t="shared" si="47"/>
        <v>-3.5112071189168803E-5</v>
      </c>
      <c r="AN109" s="20">
        <f t="shared" si="47"/>
        <v>-2.9061228284650098E-4</v>
      </c>
      <c r="AR109" s="22">
        <f t="shared" si="31"/>
        <v>48944</v>
      </c>
      <c r="AS109" s="20">
        <f t="shared" si="33"/>
        <v>-80.847885522956801</v>
      </c>
      <c r="AT109" s="20">
        <f t="shared" si="57"/>
        <v>-0.44974583148190733</v>
      </c>
      <c r="AU109" s="20">
        <f t="shared" si="34"/>
        <v>-6.0688219083043446E-4</v>
      </c>
      <c r="AV109" s="20">
        <f t="shared" si="48"/>
        <v>7.7108768964837231E-7</v>
      </c>
      <c r="AW109" s="20">
        <f t="shared" si="49"/>
        <v>-1.5455092609793899E-4</v>
      </c>
      <c r="AX109" s="20">
        <f t="shared" si="50"/>
        <v>-1.7886029692207001E-5</v>
      </c>
      <c r="AY109" s="20">
        <f t="shared" si="51"/>
        <v>-1.09491968694267E-4</v>
      </c>
      <c r="AZ109" s="20">
        <f t="shared" si="52"/>
        <v>-3.5112071189168803E-5</v>
      </c>
      <c r="BA109" s="20">
        <f t="shared" si="53"/>
        <v>-2.9061228284650098E-4</v>
      </c>
      <c r="BB109" s="20">
        <f t="shared" si="58"/>
        <v>-0.45035271367273777</v>
      </c>
      <c r="BC109" s="22">
        <f t="shared" si="54"/>
        <v>48944</v>
      </c>
      <c r="BD109" s="20">
        <f t="shared" si="55"/>
        <v>-0.44974583148190733</v>
      </c>
      <c r="BE109" s="20">
        <f t="shared" si="56"/>
        <v>-6.0688219083043446E-4</v>
      </c>
    </row>
    <row r="110" spans="1:57" ht="15">
      <c r="A110" s="1">
        <v>49034</v>
      </c>
      <c r="B110">
        <v>5.8173287419812699E-3</v>
      </c>
      <c r="C110" s="16">
        <v>8.15111962019551E-5</v>
      </c>
      <c r="D110">
        <v>0.18762024754023199</v>
      </c>
      <c r="E110">
        <v>-2.02644961110688E-3</v>
      </c>
      <c r="F110">
        <v>-0.65144342043776904</v>
      </c>
      <c r="G110">
        <v>-14.0956469723812</v>
      </c>
      <c r="H110" s="16">
        <v>2.2977604646954101E-5</v>
      </c>
      <c r="I110">
        <v>3.15078253892913E-3</v>
      </c>
      <c r="J110">
        <v>1.4216779699596099E-3</v>
      </c>
      <c r="K110">
        <v>-8.2799183010616602E-4</v>
      </c>
      <c r="L110">
        <v>1.7035912158756601</v>
      </c>
      <c r="M110">
        <v>0</v>
      </c>
      <c r="N110">
        <v>0</v>
      </c>
      <c r="O110">
        <v>-0.110687193366794</v>
      </c>
      <c r="P110">
        <v>0</v>
      </c>
      <c r="Q110">
        <v>1.19192586825953E-2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6.7704530081039399E-4</v>
      </c>
      <c r="Z110">
        <v>-1.4626843347105399E-4</v>
      </c>
      <c r="AA110" s="16">
        <v>-2.6569917192431399E-5</v>
      </c>
      <c r="AB110">
        <v>-1.0888583512396699E-4</v>
      </c>
      <c r="AC110" s="16">
        <v>-4.58640401219653E-5</v>
      </c>
      <c r="AD110">
        <v>-2.6054555518875998E-4</v>
      </c>
      <c r="AE110">
        <v>-7.7760565186665804</v>
      </c>
      <c r="AF110">
        <v>-20.7229746346237</v>
      </c>
      <c r="AH110" s="20">
        <f t="shared" si="32"/>
        <v>-1.5771698230387598E-4</v>
      </c>
      <c r="AI110" s="20">
        <f t="shared" si="45"/>
        <v>6.7034188199048915E-7</v>
      </c>
      <c r="AJ110" s="20">
        <f t="shared" si="47"/>
        <v>-1.4626843347105399E-4</v>
      </c>
      <c r="AK110" s="20">
        <f t="shared" si="47"/>
        <v>-2.6569917192431399E-5</v>
      </c>
      <c r="AL110" s="20">
        <f t="shared" si="47"/>
        <v>-1.0888583512396699E-4</v>
      </c>
      <c r="AM110" s="20">
        <f t="shared" si="47"/>
        <v>-4.58640401219653E-5</v>
      </c>
      <c r="AN110" s="20">
        <f t="shared" si="47"/>
        <v>-2.6054555518875998E-4</v>
      </c>
      <c r="AR110" s="22">
        <f t="shared" si="31"/>
        <v>49034</v>
      </c>
      <c r="AS110" s="20">
        <f t="shared" si="33"/>
        <v>-80.8918985384948</v>
      </c>
      <c r="AT110" s="20">
        <f t="shared" si="57"/>
        <v>-0.44975241054555187</v>
      </c>
      <c r="AU110" s="20">
        <f t="shared" si="34"/>
        <v>-5.8746343921618717E-4</v>
      </c>
      <c r="AV110" s="20">
        <f t="shared" si="48"/>
        <v>6.7034188199048915E-7</v>
      </c>
      <c r="AW110" s="20">
        <f t="shared" si="49"/>
        <v>-1.4626843347105399E-4</v>
      </c>
      <c r="AX110" s="20">
        <f t="shared" si="50"/>
        <v>-2.6569917192431399E-5</v>
      </c>
      <c r="AY110" s="20">
        <f t="shared" si="51"/>
        <v>-1.0888583512396699E-4</v>
      </c>
      <c r="AZ110" s="20">
        <f t="shared" si="52"/>
        <v>-4.58640401219653E-5</v>
      </c>
      <c r="BA110" s="20">
        <f t="shared" si="53"/>
        <v>-2.6054555518875998E-4</v>
      </c>
      <c r="BB110" s="20">
        <f t="shared" si="58"/>
        <v>-0.45033987398476805</v>
      </c>
      <c r="BC110" s="22">
        <f t="shared" si="54"/>
        <v>49034</v>
      </c>
      <c r="BD110" s="20">
        <f t="shared" si="55"/>
        <v>-0.44975241054555187</v>
      </c>
      <c r="BE110" s="20">
        <f t="shared" si="56"/>
        <v>-5.8746343921618717E-4</v>
      </c>
    </row>
    <row r="111" spans="1:57" ht="15">
      <c r="A111" s="1">
        <v>49125</v>
      </c>
      <c r="B111">
        <v>5.2072198561992798E-3</v>
      </c>
      <c r="C111" s="16">
        <v>7.5614904287615097E-5</v>
      </c>
      <c r="D111">
        <v>0.184970648259347</v>
      </c>
      <c r="E111">
        <v>-1.8938963706566999E-3</v>
      </c>
      <c r="F111">
        <v>-0.638359455744136</v>
      </c>
      <c r="G111">
        <v>-14.1076745785263</v>
      </c>
      <c r="H111" s="16">
        <v>2.3048039867460299E-5</v>
      </c>
      <c r="I111">
        <v>2.9088028717554398E-3</v>
      </c>
      <c r="J111">
        <v>1.3111004228738799E-3</v>
      </c>
      <c r="K111">
        <v>-7.5135229427733899E-4</v>
      </c>
      <c r="L111">
        <v>1.6952635121086601</v>
      </c>
      <c r="M111">
        <v>0</v>
      </c>
      <c r="N111">
        <v>0</v>
      </c>
      <c r="O111">
        <v>-0.109575721563893</v>
      </c>
      <c r="P111">
        <v>0</v>
      </c>
      <c r="Q111">
        <v>1.18236008427096E-2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5.8133287554710199E-4</v>
      </c>
      <c r="Z111">
        <v>-1.38159781586047E-4</v>
      </c>
      <c r="AA111" s="16">
        <v>-3.3195160869078803E-5</v>
      </c>
      <c r="AB111">
        <v>-1.05989870874041E-4</v>
      </c>
      <c r="AC111" s="16">
        <v>-5.3166496665153E-5</v>
      </c>
      <c r="AD111">
        <v>-2.3067191529577399E-4</v>
      </c>
      <c r="AE111">
        <v>-7.7761993388136101</v>
      </c>
      <c r="AF111">
        <v>-20.732850646357001</v>
      </c>
      <c r="AH111" s="20">
        <f t="shared" si="32"/>
        <v>-1.7583274748570802E-4</v>
      </c>
      <c r="AI111" s="20">
        <f t="shared" si="45"/>
        <v>5.7557710450208121E-7</v>
      </c>
      <c r="AJ111" s="20">
        <f t="shared" si="47"/>
        <v>-1.38159781586047E-4</v>
      </c>
      <c r="AK111" s="20">
        <f t="shared" si="47"/>
        <v>-3.3195160869078803E-5</v>
      </c>
      <c r="AL111" s="20">
        <f t="shared" si="47"/>
        <v>-1.05989870874041E-4</v>
      </c>
      <c r="AM111" s="20">
        <f t="shared" si="47"/>
        <v>-5.3166496665153E-5</v>
      </c>
      <c r="AN111" s="20">
        <f t="shared" si="47"/>
        <v>-2.3067191529577399E-4</v>
      </c>
      <c r="AR111" s="22">
        <f t="shared" si="31"/>
        <v>49125</v>
      </c>
      <c r="AS111" s="20">
        <f t="shared" si="33"/>
        <v>-80.931402585428003</v>
      </c>
      <c r="AT111" s="20">
        <f t="shared" si="57"/>
        <v>-0.44977052631073372</v>
      </c>
      <c r="AU111" s="20">
        <f t="shared" si="34"/>
        <v>-5.6060764818559176E-4</v>
      </c>
      <c r="AV111" s="20">
        <f t="shared" si="48"/>
        <v>5.7557710450208121E-7</v>
      </c>
      <c r="AW111" s="20">
        <f t="shared" si="49"/>
        <v>-1.38159781586047E-4</v>
      </c>
      <c r="AX111" s="20">
        <f t="shared" si="50"/>
        <v>-3.3195160869078803E-5</v>
      </c>
      <c r="AY111" s="20">
        <f t="shared" si="51"/>
        <v>-1.05989870874041E-4</v>
      </c>
      <c r="AZ111" s="20">
        <f t="shared" si="52"/>
        <v>-5.3166496665153E-5</v>
      </c>
      <c r="BA111" s="20">
        <f t="shared" si="53"/>
        <v>-2.3067191529577399E-4</v>
      </c>
      <c r="BB111" s="20">
        <f t="shared" si="58"/>
        <v>-0.45033113395891933</v>
      </c>
      <c r="BC111" s="22">
        <f t="shared" si="54"/>
        <v>49125</v>
      </c>
      <c r="BD111" s="20">
        <f t="shared" si="55"/>
        <v>-0.44977052631073372</v>
      </c>
      <c r="BE111" s="20">
        <f t="shared" si="56"/>
        <v>-5.6060764818559176E-4</v>
      </c>
    </row>
    <row r="112" spans="1:57" ht="15">
      <c r="A112" s="1">
        <v>49217</v>
      </c>
      <c r="B112">
        <v>4.6497182551349303E-3</v>
      </c>
      <c r="C112" s="16">
        <v>7.0446643707775E-5</v>
      </c>
      <c r="D112">
        <v>0.18236136909623199</v>
      </c>
      <c r="E112">
        <v>-1.73938520835275E-3</v>
      </c>
      <c r="F112">
        <v>-0.62552285674158103</v>
      </c>
      <c r="G112">
        <v>-14.1188186079558</v>
      </c>
      <c r="H112" s="16">
        <v>2.3082629189621899E-5</v>
      </c>
      <c r="I112">
        <v>2.66781918315052E-3</v>
      </c>
      <c r="J112">
        <v>1.2051518434801601E-3</v>
      </c>
      <c r="K112">
        <v>-6.8929513643155402E-4</v>
      </c>
      <c r="L112">
        <v>1.6872354761839301</v>
      </c>
      <c r="M112">
        <v>0</v>
      </c>
      <c r="N112">
        <v>0</v>
      </c>
      <c r="O112">
        <v>-0.10847368438209</v>
      </c>
      <c r="P112">
        <v>0</v>
      </c>
      <c r="Q112">
        <v>1.16935055142797E-2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4.92361960992319E-4</v>
      </c>
      <c r="Z112">
        <v>-1.30315648163689E-4</v>
      </c>
      <c r="AA112" s="16">
        <v>-3.8085740094359202E-5</v>
      </c>
      <c r="AB112">
        <v>-1.01406274071575E-4</v>
      </c>
      <c r="AC112" s="16">
        <v>-5.7677359289272701E-5</v>
      </c>
      <c r="AD112">
        <v>-2.0165431626757799E-4</v>
      </c>
      <c r="AE112">
        <v>-7.7762912107206796</v>
      </c>
      <c r="AF112">
        <v>-20.741665248172801</v>
      </c>
      <c r="AH112" s="20">
        <f t="shared" si="32"/>
        <v>-2.018567950491582E-4</v>
      </c>
      <c r="AI112" s="20">
        <f t="shared" si="45"/>
        <v>4.8748709009140498E-7</v>
      </c>
      <c r="AJ112" s="20">
        <f t="shared" si="47"/>
        <v>-1.30315648163689E-4</v>
      </c>
      <c r="AK112" s="20">
        <f t="shared" si="47"/>
        <v>-3.8085740094359202E-5</v>
      </c>
      <c r="AL112" s="20">
        <f t="shared" si="47"/>
        <v>-1.01406274071575E-4</v>
      </c>
      <c r="AM112" s="20">
        <f t="shared" si="47"/>
        <v>-5.7677359289272701E-5</v>
      </c>
      <c r="AN112" s="20">
        <f t="shared" si="47"/>
        <v>-2.0165431626757799E-4</v>
      </c>
      <c r="AR112" s="22">
        <f t="shared" si="31"/>
        <v>49217</v>
      </c>
      <c r="AS112" s="20">
        <f t="shared" si="33"/>
        <v>-80.966660992691203</v>
      </c>
      <c r="AT112" s="20">
        <f t="shared" si="57"/>
        <v>-0.44979655035829713</v>
      </c>
      <c r="AU112" s="20">
        <f t="shared" si="34"/>
        <v>-5.2865185079638255E-4</v>
      </c>
      <c r="AV112" s="20">
        <f t="shared" si="48"/>
        <v>4.8748709009140498E-7</v>
      </c>
      <c r="AW112" s="20">
        <f t="shared" si="49"/>
        <v>-1.30315648163689E-4</v>
      </c>
      <c r="AX112" s="20">
        <f t="shared" si="50"/>
        <v>-3.8085740094359202E-5</v>
      </c>
      <c r="AY112" s="20">
        <f t="shared" si="51"/>
        <v>-1.01406274071575E-4</v>
      </c>
      <c r="AZ112" s="20">
        <f t="shared" si="52"/>
        <v>-5.7677359289272701E-5</v>
      </c>
      <c r="BA112" s="20">
        <f t="shared" si="53"/>
        <v>-2.0165431626757799E-4</v>
      </c>
      <c r="BB112" s="20">
        <f t="shared" si="58"/>
        <v>-0.4503252022090935</v>
      </c>
      <c r="BC112" s="22">
        <f t="shared" si="54"/>
        <v>49217</v>
      </c>
      <c r="BD112" s="20">
        <f t="shared" si="55"/>
        <v>-0.44979655035829713</v>
      </c>
      <c r="BE112" s="20">
        <f t="shared" si="56"/>
        <v>-5.2865185079638255E-4</v>
      </c>
    </row>
    <row r="113" spans="1:57" ht="15">
      <c r="A113" s="1">
        <v>49309</v>
      </c>
      <c r="B113">
        <v>4.1406637994315897E-3</v>
      </c>
      <c r="C113" s="16">
        <v>6.5925178346672096E-5</v>
      </c>
      <c r="D113">
        <v>0.17979127308762</v>
      </c>
      <c r="E113">
        <v>-1.5710462594265501E-3</v>
      </c>
      <c r="F113">
        <v>-0.61293092815174799</v>
      </c>
      <c r="G113">
        <v>-14.1291158976393</v>
      </c>
      <c r="H113" s="16">
        <v>2.3072248212503501E-5</v>
      </c>
      <c r="I113">
        <v>2.4320499774487499E-3</v>
      </c>
      <c r="J113">
        <v>1.10418625113226E-3</v>
      </c>
      <c r="K113">
        <v>-6.3930722584539304E-4</v>
      </c>
      <c r="L113">
        <v>1.67948559359191</v>
      </c>
      <c r="M113">
        <v>0</v>
      </c>
      <c r="N113">
        <v>0</v>
      </c>
      <c r="O113">
        <v>-0.107381424096076</v>
      </c>
      <c r="P113">
        <v>0</v>
      </c>
      <c r="Q113">
        <v>1.1533301128828499E-2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4.1053835410810802E-4</v>
      </c>
      <c r="Z113">
        <v>-1.2280138776058801E-4</v>
      </c>
      <c r="AA113" s="16">
        <v>-4.1524684557172901E-5</v>
      </c>
      <c r="AB113" s="16">
        <v>-9.5629283820653695E-5</v>
      </c>
      <c r="AC113" s="16">
        <v>-5.9954481376424699E-5</v>
      </c>
      <c r="AD113">
        <v>-1.7397403399141201E-4</v>
      </c>
      <c r="AE113">
        <v>-7.7763327062380601</v>
      </c>
      <c r="AF113">
        <v>-20.749478589864999</v>
      </c>
      <c r="AH113" s="20">
        <f t="shared" si="32"/>
        <v>-2.3287425527836609E-4</v>
      </c>
      <c r="AI113" s="20">
        <f t="shared" si="45"/>
        <v>4.0647361792881981E-7</v>
      </c>
      <c r="AJ113" s="20">
        <f t="shared" ref="AJ113:AN132" si="59">Z113</f>
        <v>-1.2280138776058801E-4</v>
      </c>
      <c r="AK113" s="20">
        <f t="shared" si="59"/>
        <v>-4.1524684557172901E-5</v>
      </c>
      <c r="AL113" s="20">
        <f t="shared" si="59"/>
        <v>-9.5629283820653695E-5</v>
      </c>
      <c r="AM113" s="20">
        <f t="shared" si="59"/>
        <v>-5.9954481376424699E-5</v>
      </c>
      <c r="AN113" s="20">
        <f t="shared" si="59"/>
        <v>-1.7397403399141201E-4</v>
      </c>
      <c r="AR113" s="22">
        <f t="shared" si="31"/>
        <v>49309</v>
      </c>
      <c r="AS113" s="20">
        <f t="shared" si="33"/>
        <v>-80.997914359459998</v>
      </c>
      <c r="AT113" s="20">
        <f t="shared" si="57"/>
        <v>-0.44982756781852634</v>
      </c>
      <c r="AU113" s="20">
        <f t="shared" si="34"/>
        <v>-4.9347739788832253E-4</v>
      </c>
      <c r="AV113" s="20">
        <f t="shared" si="48"/>
        <v>4.0647361792881981E-7</v>
      </c>
      <c r="AW113" s="20">
        <f t="shared" si="49"/>
        <v>-1.2280138776058801E-4</v>
      </c>
      <c r="AX113" s="20">
        <f t="shared" si="50"/>
        <v>-4.1524684557172901E-5</v>
      </c>
      <c r="AY113" s="20">
        <f t="shared" si="51"/>
        <v>-9.5629283820653695E-5</v>
      </c>
      <c r="AZ113" s="20">
        <f t="shared" si="52"/>
        <v>-5.9954481376424699E-5</v>
      </c>
      <c r="BA113" s="20">
        <f t="shared" si="53"/>
        <v>-1.7397403399141201E-4</v>
      </c>
      <c r="BB113" s="20">
        <f t="shared" si="58"/>
        <v>-0.45032104521641464</v>
      </c>
      <c r="BC113" s="22">
        <f t="shared" si="54"/>
        <v>49309</v>
      </c>
      <c r="BD113" s="20">
        <f t="shared" si="55"/>
        <v>-0.44982756781852634</v>
      </c>
      <c r="BE113" s="20">
        <f t="shared" si="56"/>
        <v>-4.9347739788832253E-4</v>
      </c>
    </row>
    <row r="114" spans="1:57" ht="15">
      <c r="A114" s="1">
        <v>49399</v>
      </c>
      <c r="B114">
        <v>3.6762104697742599E-3</v>
      </c>
      <c r="C114" s="16">
        <v>6.1974382531180194E-5</v>
      </c>
      <c r="D114">
        <v>0.177259315125086</v>
      </c>
      <c r="E114">
        <v>-1.39548445585271E-3</v>
      </c>
      <c r="F114">
        <v>-0.600580814317902</v>
      </c>
      <c r="G114">
        <v>-14.1386013702877</v>
      </c>
      <c r="H114" s="16">
        <v>2.3010904988430699E-5</v>
      </c>
      <c r="I114">
        <v>2.2046737013022202E-3</v>
      </c>
      <c r="J114">
        <v>1.00845098851938E-3</v>
      </c>
      <c r="K114">
        <v>-5.9924159841562199E-4</v>
      </c>
      <c r="L114">
        <v>1.6719950097704299</v>
      </c>
      <c r="M114">
        <v>0</v>
      </c>
      <c r="N114">
        <v>0</v>
      </c>
      <c r="O114">
        <v>-0.106299212302051</v>
      </c>
      <c r="P114">
        <v>0</v>
      </c>
      <c r="Q114">
        <v>1.13470974713595E-2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3.3603124352261899E-4</v>
      </c>
      <c r="Z114">
        <v>-1.15661517039973E-4</v>
      </c>
      <c r="AA114" s="16">
        <v>-4.3758518144235298E-5</v>
      </c>
      <c r="AB114" s="16">
        <v>-8.9061194229131903E-5</v>
      </c>
      <c r="AC114" s="16">
        <v>-6.0469015064674897E-5</v>
      </c>
      <c r="AD114">
        <v>-1.4796480779661201E-4</v>
      </c>
      <c r="AE114">
        <v>-7.7763243913348497</v>
      </c>
      <c r="AF114">
        <v>-20.7563456552916</v>
      </c>
      <c r="AH114" s="20">
        <f t="shared" si="32"/>
        <v>-2.6657066732822918E-4</v>
      </c>
      <c r="AI114" s="20">
        <f t="shared" si="45"/>
        <v>3.3270420150754357E-7</v>
      </c>
      <c r="AJ114" s="20">
        <f t="shared" si="59"/>
        <v>-1.15661517039973E-4</v>
      </c>
      <c r="AK114" s="20">
        <f t="shared" si="59"/>
        <v>-4.3758518144235298E-5</v>
      </c>
      <c r="AL114" s="20">
        <f t="shared" si="59"/>
        <v>-8.9061194229131903E-5</v>
      </c>
      <c r="AM114" s="20">
        <f t="shared" si="59"/>
        <v>-6.0469015064674897E-5</v>
      </c>
      <c r="AN114" s="20">
        <f t="shared" si="59"/>
        <v>-1.4796480779661201E-4</v>
      </c>
      <c r="AR114" s="22">
        <f t="shared" si="31"/>
        <v>49399</v>
      </c>
      <c r="AS114" s="20">
        <f t="shared" si="33"/>
        <v>-81.025382621166401</v>
      </c>
      <c r="AT114" s="20">
        <f t="shared" si="57"/>
        <v>-0.44986126423057621</v>
      </c>
      <c r="AU114" s="20">
        <f t="shared" si="34"/>
        <v>-4.5658234807311956E-4</v>
      </c>
      <c r="AV114" s="20">
        <f t="shared" si="48"/>
        <v>3.3270420150754357E-7</v>
      </c>
      <c r="AW114" s="20">
        <f t="shared" si="49"/>
        <v>-1.15661517039973E-4</v>
      </c>
      <c r="AX114" s="20">
        <f t="shared" si="50"/>
        <v>-4.3758518144235298E-5</v>
      </c>
      <c r="AY114" s="20">
        <f t="shared" si="51"/>
        <v>-8.9061194229131903E-5</v>
      </c>
      <c r="AZ114" s="20">
        <f t="shared" si="52"/>
        <v>-6.0469015064674897E-5</v>
      </c>
      <c r="BA114" s="20">
        <f t="shared" si="53"/>
        <v>-1.4796480779661201E-4</v>
      </c>
      <c r="BB114" s="20">
        <f t="shared" si="58"/>
        <v>-0.45031784657864932</v>
      </c>
      <c r="BC114" s="22">
        <f t="shared" si="54"/>
        <v>49399</v>
      </c>
      <c r="BD114" s="20">
        <f t="shared" si="55"/>
        <v>-0.44986126423057621</v>
      </c>
      <c r="BE114" s="20">
        <f t="shared" si="56"/>
        <v>-4.5658234807311956E-4</v>
      </c>
    </row>
    <row r="115" spans="1:57" ht="15">
      <c r="A115" s="1">
        <v>49490</v>
      </c>
      <c r="B115">
        <v>3.2528024596450802E-3</v>
      </c>
      <c r="C115" s="16">
        <v>5.8523611168332301E-5</v>
      </c>
      <c r="D115">
        <v>0.174764533724098</v>
      </c>
      <c r="E115">
        <v>-1.2179961753967701E-3</v>
      </c>
      <c r="F115">
        <v>-0.58846951075492804</v>
      </c>
      <c r="G115">
        <v>-14.1473081458881</v>
      </c>
      <c r="H115" s="16">
        <v>2.2895225702260501E-5</v>
      </c>
      <c r="I115">
        <v>1.9880034973075501E-3</v>
      </c>
      <c r="J115">
        <v>9.1809952544217503E-4</v>
      </c>
      <c r="K115">
        <v>-5.6726935975367804E-4</v>
      </c>
      <c r="L115">
        <v>1.66474722750905</v>
      </c>
      <c r="M115">
        <v>0</v>
      </c>
      <c r="N115">
        <v>0</v>
      </c>
      <c r="O115">
        <v>-0.10522725795045</v>
      </c>
      <c r="P115">
        <v>0</v>
      </c>
      <c r="Q115">
        <v>1.1138758926208E-2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2.6882279697244902E-4</v>
      </c>
      <c r="Z115">
        <v>-1.08923567912771E-4</v>
      </c>
      <c r="AA115" s="16">
        <v>-4.5001238048012602E-5</v>
      </c>
      <c r="AB115" s="16">
        <v>-8.2026225515220705E-5</v>
      </c>
      <c r="AC115" s="16">
        <v>-5.9617067485554202E-5</v>
      </c>
      <c r="AD115">
        <v>-1.2384162928730599E-4</v>
      </c>
      <c r="AE115">
        <v>-7.7762668261484702</v>
      </c>
      <c r="AF115">
        <v>-20.762316748729798</v>
      </c>
      <c r="AH115" s="20">
        <f t="shared" si="32"/>
        <v>-3.0113479075095353E-4</v>
      </c>
      <c r="AI115" s="20">
        <f t="shared" si="45"/>
        <v>2.6616118512123668E-7</v>
      </c>
      <c r="AJ115" s="20">
        <f t="shared" si="59"/>
        <v>-1.08923567912771E-4</v>
      </c>
      <c r="AK115" s="20">
        <f t="shared" si="59"/>
        <v>-4.5001238048012602E-5</v>
      </c>
      <c r="AL115" s="20">
        <f t="shared" si="59"/>
        <v>-8.2026225515220705E-5</v>
      </c>
      <c r="AM115" s="20">
        <f t="shared" si="59"/>
        <v>-5.9617067485554202E-5</v>
      </c>
      <c r="AN115" s="20">
        <f t="shared" si="59"/>
        <v>-1.2384162928730599E-4</v>
      </c>
      <c r="AR115" s="22">
        <f t="shared" si="31"/>
        <v>49490</v>
      </c>
      <c r="AS115" s="20">
        <f t="shared" si="33"/>
        <v>-81.049266994919194</v>
      </c>
      <c r="AT115" s="20">
        <f t="shared" si="57"/>
        <v>-0.44989582835399894</v>
      </c>
      <c r="AU115" s="20">
        <f t="shared" si="34"/>
        <v>-4.1914356706374326E-4</v>
      </c>
      <c r="AV115" s="20">
        <f t="shared" si="48"/>
        <v>2.6616118512123668E-7</v>
      </c>
      <c r="AW115" s="20">
        <f t="shared" si="49"/>
        <v>-1.08923567912771E-4</v>
      </c>
      <c r="AX115" s="20">
        <f t="shared" si="50"/>
        <v>-4.5001238048012602E-5</v>
      </c>
      <c r="AY115" s="20">
        <f t="shared" si="51"/>
        <v>-8.2026225515220705E-5</v>
      </c>
      <c r="AZ115" s="20">
        <f t="shared" si="52"/>
        <v>-5.9617067485554202E-5</v>
      </c>
      <c r="BA115" s="20">
        <f t="shared" si="53"/>
        <v>-1.2384162928730599E-4</v>
      </c>
      <c r="BB115" s="20">
        <f t="shared" si="58"/>
        <v>-0.45031497192106268</v>
      </c>
      <c r="BC115" s="22">
        <f t="shared" si="54"/>
        <v>49490</v>
      </c>
      <c r="BD115" s="20">
        <f t="shared" si="55"/>
        <v>-0.44989582835399894</v>
      </c>
      <c r="BE115" s="20">
        <f t="shared" si="56"/>
        <v>-4.1914356706374326E-4</v>
      </c>
    </row>
    <row r="116" spans="1:57" ht="15">
      <c r="A116" s="1">
        <v>49582</v>
      </c>
      <c r="B116">
        <v>2.8671522988202602E-3</v>
      </c>
      <c r="C116" s="16">
        <v>5.55078937886364E-5</v>
      </c>
      <c r="D116">
        <v>0.17230604314795001</v>
      </c>
      <c r="E116">
        <v>-1.0427599654075201E-3</v>
      </c>
      <c r="F116">
        <v>-0.57659387702350395</v>
      </c>
      <c r="G116">
        <v>-14.1552676503778</v>
      </c>
      <c r="H116" s="16">
        <v>2.2723993493714399E-5</v>
      </c>
      <c r="I116">
        <v>1.7836381743053899E-3</v>
      </c>
      <c r="J116">
        <v>8.3320363053679598E-4</v>
      </c>
      <c r="K116">
        <v>-5.4183785669019901E-4</v>
      </c>
      <c r="L116">
        <v>1.6577278260477599</v>
      </c>
      <c r="M116">
        <v>0</v>
      </c>
      <c r="N116">
        <v>0</v>
      </c>
      <c r="O116">
        <v>-0.104165714805738</v>
      </c>
      <c r="P116">
        <v>0</v>
      </c>
      <c r="Q116">
        <v>1.0911886615363599E-2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2.0875015610698899E-4</v>
      </c>
      <c r="Z116">
        <v>-1.02601385315516E-4</v>
      </c>
      <c r="AA116" s="16">
        <v>-4.54378892894541E-5</v>
      </c>
      <c r="AB116" s="16">
        <v>-7.4782534586704294E-5</v>
      </c>
      <c r="AC116" s="16">
        <v>-5.7729882512197898E-5</v>
      </c>
      <c r="AD116">
        <v>-1.01724940220463E-4</v>
      </c>
      <c r="AE116">
        <v>-7.7761605650341101</v>
      </c>
      <c r="AF116">
        <v>-20.767437949737101</v>
      </c>
      <c r="AH116" s="20">
        <f t="shared" si="32"/>
        <v>-3.3517520214427989E-4</v>
      </c>
      <c r="AI116" s="20">
        <f t="shared" si="45"/>
        <v>2.0668332287820694E-7</v>
      </c>
      <c r="AJ116" s="20">
        <f t="shared" si="59"/>
        <v>-1.02601385315516E-4</v>
      </c>
      <c r="AK116" s="20">
        <f t="shared" si="59"/>
        <v>-4.54378892894541E-5</v>
      </c>
      <c r="AL116" s="20">
        <f t="shared" si="59"/>
        <v>-7.4782534586704294E-5</v>
      </c>
      <c r="AM116" s="20">
        <f t="shared" si="59"/>
        <v>-5.7729882512197898E-5</v>
      </c>
      <c r="AN116" s="20">
        <f t="shared" si="59"/>
        <v>-1.01724940220463E-4</v>
      </c>
      <c r="AR116" s="22">
        <f t="shared" si="31"/>
        <v>49582</v>
      </c>
      <c r="AS116" s="20">
        <f t="shared" si="33"/>
        <v>-81.069751798948403</v>
      </c>
      <c r="AT116" s="20">
        <f t="shared" si="57"/>
        <v>-0.44992986876539226</v>
      </c>
      <c r="AU116" s="20">
        <f t="shared" si="34"/>
        <v>-3.8206994860145706E-4</v>
      </c>
      <c r="AV116" s="20">
        <f t="shared" si="48"/>
        <v>2.0668332287820694E-7</v>
      </c>
      <c r="AW116" s="20">
        <f t="shared" si="49"/>
        <v>-1.02601385315516E-4</v>
      </c>
      <c r="AX116" s="20">
        <f t="shared" si="50"/>
        <v>-4.54378892894541E-5</v>
      </c>
      <c r="AY116" s="20">
        <f t="shared" si="51"/>
        <v>-7.4782534586704294E-5</v>
      </c>
      <c r="AZ116" s="20">
        <f t="shared" si="52"/>
        <v>-5.7729882512197898E-5</v>
      </c>
      <c r="BA116" s="20">
        <f t="shared" si="53"/>
        <v>-1.01724940220463E-4</v>
      </c>
      <c r="BB116" s="20">
        <f t="shared" si="58"/>
        <v>-0.45031193871399372</v>
      </c>
      <c r="BC116" s="22">
        <f t="shared" si="54"/>
        <v>49582</v>
      </c>
      <c r="BD116" s="20">
        <f t="shared" si="55"/>
        <v>-0.44992986876539226</v>
      </c>
      <c r="BE116" s="20">
        <f t="shared" si="56"/>
        <v>-3.8206994860145706E-4</v>
      </c>
    </row>
    <row r="117" spans="1:57" ht="15">
      <c r="A117" s="1">
        <v>49674</v>
      </c>
      <c r="B117">
        <v>2.5162207980991402E-3</v>
      </c>
      <c r="C117" s="16">
        <v>5.2867984816371099E-5</v>
      </c>
      <c r="D117">
        <v>0.16988302593947699</v>
      </c>
      <c r="E117">
        <v>-8.73004253530881E-4</v>
      </c>
      <c r="F117">
        <v>-0.56495065049257398</v>
      </c>
      <c r="G117">
        <v>-14.1625097205961</v>
      </c>
      <c r="H117" s="16">
        <v>2.2497738290334099E-5</v>
      </c>
      <c r="I117">
        <v>1.5925921607413099E-3</v>
      </c>
      <c r="J117">
        <v>7.5376481571421804E-4</v>
      </c>
      <c r="K117">
        <v>-5.2163421059177502E-4</v>
      </c>
      <c r="L117">
        <v>1.65092420234688</v>
      </c>
      <c r="M117">
        <v>0</v>
      </c>
      <c r="N117">
        <v>0</v>
      </c>
      <c r="O117">
        <v>-0.103114688334634</v>
      </c>
      <c r="P117">
        <v>0</v>
      </c>
      <c r="Q117">
        <v>1.0669808062022199E-2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1.5554079951664201E-4</v>
      </c>
      <c r="Z117" s="16">
        <v>-9.6697937592635799E-5</v>
      </c>
      <c r="AA117" s="16">
        <v>-4.5227783785066403E-5</v>
      </c>
      <c r="AB117" s="16">
        <v>-6.7532607000443497E-5</v>
      </c>
      <c r="AC117" s="16">
        <v>-5.5082744212250601E-5</v>
      </c>
      <c r="AD117" s="16">
        <v>-8.1660894705980297E-5</v>
      </c>
      <c r="AE117">
        <v>-7.7760061566143603</v>
      </c>
      <c r="AF117">
        <v>-20.771751535823601</v>
      </c>
      <c r="AH117" s="20">
        <f t="shared" si="32"/>
        <v>-3.6764881907029942E-4</v>
      </c>
      <c r="AI117" s="20">
        <f t="shared" si="45"/>
        <v>1.5400079160063566E-7</v>
      </c>
      <c r="AJ117" s="20">
        <f t="shared" si="59"/>
        <v>-9.6697937592635799E-5</v>
      </c>
      <c r="AK117" s="20">
        <f t="shared" si="59"/>
        <v>-4.5227783785066403E-5</v>
      </c>
      <c r="AL117" s="20">
        <f t="shared" si="59"/>
        <v>-6.7532607000443497E-5</v>
      </c>
      <c r="AM117" s="20">
        <f t="shared" si="59"/>
        <v>-5.5082744212250601E-5</v>
      </c>
      <c r="AN117" s="20">
        <f t="shared" si="59"/>
        <v>-8.1660894705980297E-5</v>
      </c>
      <c r="AR117" s="22">
        <f t="shared" si="31"/>
        <v>49674</v>
      </c>
      <c r="AS117" s="20">
        <f t="shared" si="33"/>
        <v>-81.087006143294403</v>
      </c>
      <c r="AT117" s="20">
        <f t="shared" si="57"/>
        <v>-0.4499623423823183</v>
      </c>
      <c r="AU117" s="20">
        <f t="shared" si="34"/>
        <v>-3.4604796650477599E-4</v>
      </c>
      <c r="AV117" s="20">
        <f t="shared" si="48"/>
        <v>1.5400079160063566E-7</v>
      </c>
      <c r="AW117" s="20">
        <f t="shared" si="49"/>
        <v>-9.6697937592635799E-5</v>
      </c>
      <c r="AX117" s="20">
        <f t="shared" si="50"/>
        <v>-4.5227783785066403E-5</v>
      </c>
      <c r="AY117" s="20">
        <f t="shared" si="51"/>
        <v>-6.7532607000443497E-5</v>
      </c>
      <c r="AZ117" s="20">
        <f t="shared" si="52"/>
        <v>-5.5082744212250601E-5</v>
      </c>
      <c r="BA117" s="20">
        <f t="shared" si="53"/>
        <v>-8.1660894705980297E-5</v>
      </c>
      <c r="BB117" s="20">
        <f t="shared" si="58"/>
        <v>-0.45030839034882308</v>
      </c>
      <c r="BC117" s="22">
        <f t="shared" si="54"/>
        <v>49674</v>
      </c>
      <c r="BD117" s="20">
        <f t="shared" si="55"/>
        <v>-0.4499623423823183</v>
      </c>
      <c r="BE117" s="20">
        <f t="shared" si="56"/>
        <v>-3.4604796650477599E-4</v>
      </c>
    </row>
    <row r="118" spans="1:57" ht="15">
      <c r="A118" s="1">
        <v>49765</v>
      </c>
      <c r="B118">
        <v>2.1971986305084098E-3</v>
      </c>
      <c r="C118" s="16">
        <v>5.0550298336976301E-5</v>
      </c>
      <c r="D118">
        <v>0.16749472589803799</v>
      </c>
      <c r="E118">
        <v>-7.1115458300033396E-4</v>
      </c>
      <c r="F118">
        <v>-0.553536460612709</v>
      </c>
      <c r="G118">
        <v>-14.169062704865899</v>
      </c>
      <c r="H118" s="16">
        <v>2.2218375033155999E-5</v>
      </c>
      <c r="I118">
        <v>1.4154069231058599E-3</v>
      </c>
      <c r="J118">
        <v>6.7972498802188201E-4</v>
      </c>
      <c r="K118">
        <v>-5.0555345813193002E-4</v>
      </c>
      <c r="L118">
        <v>1.6443253345467499</v>
      </c>
      <c r="M118">
        <v>0</v>
      </c>
      <c r="N118">
        <v>0</v>
      </c>
      <c r="O118">
        <v>-0.102074242030487</v>
      </c>
      <c r="P118">
        <v>0</v>
      </c>
      <c r="Q118">
        <v>1.0415573146743601E-2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1.08842125900912E-4</v>
      </c>
      <c r="Z118" s="16">
        <v>-9.1207699771438504E-5</v>
      </c>
      <c r="AA118" s="16">
        <v>-4.4507404365532601E-5</v>
      </c>
      <c r="AB118" s="16">
        <v>-6.0432238361370199E-5</v>
      </c>
      <c r="AC118" s="16">
        <v>-5.19027678813791E-5</v>
      </c>
      <c r="AD118" s="16">
        <v>-6.3638250830621996E-5</v>
      </c>
      <c r="AE118">
        <v>-7.77580414382874</v>
      </c>
      <c r="AF118">
        <v>-20.775296372807802</v>
      </c>
      <c r="AH118" s="20">
        <f t="shared" si="32"/>
        <v>-3.9779975349002716E-4</v>
      </c>
      <c r="AI118" s="20">
        <f t="shared" si="45"/>
        <v>1.0776448109001187E-7</v>
      </c>
      <c r="AJ118" s="20">
        <f t="shared" si="59"/>
        <v>-9.1207699771438504E-5</v>
      </c>
      <c r="AK118" s="20">
        <f t="shared" si="59"/>
        <v>-4.4507404365532601E-5</v>
      </c>
      <c r="AL118" s="20">
        <f t="shared" si="59"/>
        <v>-6.0432238361370199E-5</v>
      </c>
      <c r="AM118" s="20">
        <f t="shared" si="59"/>
        <v>-5.19027678813791E-5</v>
      </c>
      <c r="AN118" s="20">
        <f t="shared" si="59"/>
        <v>-6.3638250830621996E-5</v>
      </c>
      <c r="AR118" s="22">
        <f t="shared" si="31"/>
        <v>49765</v>
      </c>
      <c r="AS118" s="20">
        <f t="shared" si="33"/>
        <v>-81.101185491231206</v>
      </c>
      <c r="AT118" s="20">
        <f t="shared" si="57"/>
        <v>-0.44999249331673802</v>
      </c>
      <c r="AU118" s="20">
        <f t="shared" si="34"/>
        <v>-3.1158059672925238E-4</v>
      </c>
      <c r="AV118" s="20">
        <f t="shared" si="48"/>
        <v>1.0776448109001187E-7</v>
      </c>
      <c r="AW118" s="20">
        <f t="shared" si="49"/>
        <v>-9.1207699771438504E-5</v>
      </c>
      <c r="AX118" s="20">
        <f t="shared" si="50"/>
        <v>-4.4507404365532601E-5</v>
      </c>
      <c r="AY118" s="20">
        <f t="shared" si="51"/>
        <v>-6.0432238361370199E-5</v>
      </c>
      <c r="AZ118" s="20">
        <f t="shared" si="52"/>
        <v>-5.19027678813791E-5</v>
      </c>
      <c r="BA118" s="20">
        <f t="shared" si="53"/>
        <v>-6.3638250830621996E-5</v>
      </c>
      <c r="BB118" s="20">
        <f t="shared" si="58"/>
        <v>-0.45030407391346727</v>
      </c>
      <c r="BC118" s="22">
        <f t="shared" si="54"/>
        <v>49765</v>
      </c>
      <c r="BD118" s="20">
        <f t="shared" si="55"/>
        <v>-0.44999249331673802</v>
      </c>
      <c r="BE118" s="20">
        <f t="shared" si="56"/>
        <v>-3.1158059672925238E-4</v>
      </c>
    </row>
    <row r="119" spans="1:57" ht="15">
      <c r="A119" s="1">
        <v>49856</v>
      </c>
      <c r="B119">
        <v>1.9074893860764801E-3</v>
      </c>
      <c r="C119" s="16">
        <v>4.8506751928177898E-5</v>
      </c>
      <c r="D119">
        <v>0.165140441525953</v>
      </c>
      <c r="E119">
        <v>-5.5896260004286997E-4</v>
      </c>
      <c r="F119">
        <v>-0.54234784337832898</v>
      </c>
      <c r="G119">
        <v>-14.1749535587387</v>
      </c>
      <c r="H119" s="16">
        <v>2.1888887333263901E-5</v>
      </c>
      <c r="I119">
        <v>1.25224607395736E-3</v>
      </c>
      <c r="J119">
        <v>6.1097626922067402E-4</v>
      </c>
      <c r="K119">
        <v>-4.9267066950361201E-4</v>
      </c>
      <c r="L119">
        <v>1.6379215672643399</v>
      </c>
      <c r="M119">
        <v>0</v>
      </c>
      <c r="N119">
        <v>0</v>
      </c>
      <c r="O119">
        <v>-0.10104440318708199</v>
      </c>
      <c r="P119">
        <v>0</v>
      </c>
      <c r="Q119">
        <v>1.0151955252514999E-2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16">
        <v>6.8246013093434306E-5</v>
      </c>
      <c r="Z119" s="16">
        <v>-8.6118663276706106E-5</v>
      </c>
      <c r="AA119" s="16">
        <v>-4.33930272950406E-5</v>
      </c>
      <c r="AB119" s="16">
        <v>-5.3598284817794103E-5</v>
      </c>
      <c r="AC119" s="16">
        <v>-4.8375719597792198E-5</v>
      </c>
      <c r="AD119" s="16">
        <v>-4.7602379577579203E-5</v>
      </c>
      <c r="AE119">
        <v>-7.7755550639832798</v>
      </c>
      <c r="AF119">
        <v>-20.778108273207199</v>
      </c>
      <c r="AH119" s="20">
        <f t="shared" si="32"/>
        <v>-4.2510711654111203E-4</v>
      </c>
      <c r="AI119" s="20">
        <f t="shared" si="45"/>
        <v>6.7570309993499315E-8</v>
      </c>
      <c r="AJ119" s="20">
        <f t="shared" si="59"/>
        <v>-8.6118663276706106E-5</v>
      </c>
      <c r="AK119" s="20">
        <f t="shared" si="59"/>
        <v>-4.33930272950406E-5</v>
      </c>
      <c r="AL119" s="20">
        <f t="shared" si="59"/>
        <v>-5.3598284817794103E-5</v>
      </c>
      <c r="AM119" s="20">
        <f t="shared" si="59"/>
        <v>-4.8375719597792198E-5</v>
      </c>
      <c r="AN119" s="20">
        <f t="shared" si="59"/>
        <v>-4.7602379577579203E-5</v>
      </c>
      <c r="AR119" s="22">
        <f t="shared" si="31"/>
        <v>49856</v>
      </c>
      <c r="AS119" s="20">
        <f t="shared" si="33"/>
        <v>-81.112433092828795</v>
      </c>
      <c r="AT119" s="20">
        <f t="shared" si="57"/>
        <v>-0.45001980067978908</v>
      </c>
      <c r="AU119" s="20">
        <f t="shared" si="34"/>
        <v>-2.7902050425491874E-4</v>
      </c>
      <c r="AV119" s="20">
        <f t="shared" si="48"/>
        <v>6.7570309993499315E-8</v>
      </c>
      <c r="AW119" s="20">
        <f t="shared" si="49"/>
        <v>-8.6118663276706106E-5</v>
      </c>
      <c r="AX119" s="20">
        <f t="shared" si="50"/>
        <v>-4.33930272950406E-5</v>
      </c>
      <c r="AY119" s="20">
        <f t="shared" si="51"/>
        <v>-5.3598284817794103E-5</v>
      </c>
      <c r="AZ119" s="20">
        <f t="shared" si="52"/>
        <v>-4.8375719597792198E-5</v>
      </c>
      <c r="BA119" s="20">
        <f t="shared" si="53"/>
        <v>-4.7602379577579203E-5</v>
      </c>
      <c r="BB119" s="20">
        <f t="shared" si="58"/>
        <v>-0.45029882118404402</v>
      </c>
      <c r="BC119" s="22">
        <f t="shared" si="54"/>
        <v>49856</v>
      </c>
      <c r="BD119" s="20">
        <f t="shared" si="55"/>
        <v>-0.45001980067978908</v>
      </c>
      <c r="BE119" s="20">
        <f t="shared" si="56"/>
        <v>-2.7902050425491874E-4</v>
      </c>
    </row>
    <row r="120" spans="1:57" ht="15">
      <c r="A120" s="1">
        <v>49948</v>
      </c>
      <c r="B120">
        <v>1.64469395652597E-3</v>
      </c>
      <c r="C120" s="16">
        <v>4.6694540752759801E-5</v>
      </c>
      <c r="D120">
        <v>0.162819519957178</v>
      </c>
      <c r="E120">
        <v>-4.1761876207160599E-4</v>
      </c>
      <c r="F120">
        <v>-0.53138125570830996</v>
      </c>
      <c r="G120">
        <v>-14.1802079355946</v>
      </c>
      <c r="H120" s="16">
        <v>2.1513053372847001E-5</v>
      </c>
      <c r="I120">
        <v>1.10297616102751E-3</v>
      </c>
      <c r="J120">
        <v>5.47369964947776E-4</v>
      </c>
      <c r="K120">
        <v>-4.8221651564706898E-4</v>
      </c>
      <c r="L120">
        <v>1.63170441807835</v>
      </c>
      <c r="M120">
        <v>0</v>
      </c>
      <c r="N120">
        <v>0</v>
      </c>
      <c r="O120">
        <v>-0.10002516813977699</v>
      </c>
      <c r="P120">
        <v>0</v>
      </c>
      <c r="Q120">
        <v>9.8814566173670102E-3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16">
        <v>3.33090233379531E-5</v>
      </c>
      <c r="Z120" s="16">
        <v>-8.1414019681474593E-5</v>
      </c>
      <c r="AA120" s="16">
        <v>-4.1983091461901503E-5</v>
      </c>
      <c r="AB120" s="16">
        <v>-4.71153383798279E-5</v>
      </c>
      <c r="AC120" s="16">
        <v>-4.4651984683583502E-5</v>
      </c>
      <c r="AD120" s="16">
        <v>-3.3466812583902598E-5</v>
      </c>
      <c r="AE120">
        <v>-7.7752594488001296</v>
      </c>
      <c r="AF120">
        <v>-20.7802203234145</v>
      </c>
      <c r="AH120" s="20">
        <f t="shared" si="32"/>
        <v>-4.4924058254249542E-4</v>
      </c>
      <c r="AI120" s="20">
        <f t="shared" si="45"/>
        <v>3.2979231027676336E-8</v>
      </c>
      <c r="AJ120" s="20">
        <f t="shared" si="59"/>
        <v>-8.1414019681474593E-5</v>
      </c>
      <c r="AK120" s="20">
        <f t="shared" si="59"/>
        <v>-4.1983091461901503E-5</v>
      </c>
      <c r="AL120" s="20">
        <f t="shared" si="59"/>
        <v>-4.71153383798279E-5</v>
      </c>
      <c r="AM120" s="20">
        <f t="shared" si="59"/>
        <v>-4.4651984683583502E-5</v>
      </c>
      <c r="AN120" s="20">
        <f t="shared" si="59"/>
        <v>-3.3466812583902598E-5</v>
      </c>
      <c r="AR120" s="22">
        <f t="shared" si="31"/>
        <v>49948</v>
      </c>
      <c r="AS120" s="20">
        <f t="shared" si="33"/>
        <v>-81.120881293658002</v>
      </c>
      <c r="AT120" s="20">
        <f t="shared" si="57"/>
        <v>-0.45004393414579047</v>
      </c>
      <c r="AU120" s="20">
        <f t="shared" si="34"/>
        <v>-2.4859826755966241E-4</v>
      </c>
      <c r="AV120" s="20">
        <f t="shared" si="48"/>
        <v>3.2979231027676336E-8</v>
      </c>
      <c r="AW120" s="20">
        <f t="shared" si="49"/>
        <v>-8.1414019681474593E-5</v>
      </c>
      <c r="AX120" s="20">
        <f t="shared" si="50"/>
        <v>-4.1983091461901503E-5</v>
      </c>
      <c r="AY120" s="20">
        <f t="shared" si="51"/>
        <v>-4.71153383798279E-5</v>
      </c>
      <c r="AZ120" s="20">
        <f t="shared" si="52"/>
        <v>-4.4651984683583502E-5</v>
      </c>
      <c r="BA120" s="20">
        <f t="shared" si="53"/>
        <v>-3.3466812583902598E-5</v>
      </c>
      <c r="BB120" s="20">
        <f t="shared" si="58"/>
        <v>-0.45029253241335016</v>
      </c>
      <c r="BC120" s="22">
        <f t="shared" si="54"/>
        <v>49948</v>
      </c>
      <c r="BD120" s="20">
        <f t="shared" si="55"/>
        <v>-0.45004393414579047</v>
      </c>
      <c r="BE120" s="20">
        <f t="shared" si="56"/>
        <v>-2.4859826755966241E-4</v>
      </c>
    </row>
    <row r="121" spans="1:57" ht="15">
      <c r="A121" s="1">
        <v>50040</v>
      </c>
      <c r="B121">
        <v>1.40659612316076E-3</v>
      </c>
      <c r="C121" s="16">
        <v>4.50758600624841E-5</v>
      </c>
      <c r="D121">
        <v>0.16053135137136901</v>
      </c>
      <c r="E121">
        <v>-2.8785051723676202E-4</v>
      </c>
      <c r="F121">
        <v>-0.52063308952202803</v>
      </c>
      <c r="G121">
        <v>-14.1848502719174</v>
      </c>
      <c r="H121" s="16">
        <v>2.1095210739547199E-5</v>
      </c>
      <c r="I121">
        <v>9.6723491819571995E-4</v>
      </c>
      <c r="J121">
        <v>4.8872468326197104E-4</v>
      </c>
      <c r="K121">
        <v>-4.7355583911864801E-4</v>
      </c>
      <c r="L121">
        <v>1.62566640432525</v>
      </c>
      <c r="M121">
        <v>0</v>
      </c>
      <c r="N121">
        <v>0</v>
      </c>
      <c r="O121">
        <v>-9.9016506995766196E-2</v>
      </c>
      <c r="P121">
        <v>0</v>
      </c>
      <c r="Q121">
        <v>9.60631702831506E-3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16">
        <v>3.5688492420297098E-6</v>
      </c>
      <c r="Z121" s="16">
        <v>-7.7073560812768402E-5</v>
      </c>
      <c r="AA121" s="16">
        <v>-4.0360338199306098E-5</v>
      </c>
      <c r="AB121" s="16">
        <v>-4.1041462535009001E-5</v>
      </c>
      <c r="AC121" s="16">
        <v>-4.0851788465394102E-5</v>
      </c>
      <c r="AD121" s="16">
        <v>-2.1122693156468E-5</v>
      </c>
      <c r="AE121">
        <v>-7.7749178244669697</v>
      </c>
      <c r="AF121">
        <v>-20.781663180732199</v>
      </c>
      <c r="AH121" s="20">
        <f t="shared" si="32"/>
        <v>-4.7002267836903863E-4</v>
      </c>
      <c r="AI121" s="20">
        <f t="shared" si="45"/>
        <v>3.5335141010195148E-9</v>
      </c>
      <c r="AJ121" s="20">
        <f t="shared" si="59"/>
        <v>-7.7073560812768402E-5</v>
      </c>
      <c r="AK121" s="20">
        <f t="shared" si="59"/>
        <v>-4.0360338199306098E-5</v>
      </c>
      <c r="AL121" s="20">
        <f t="shared" si="59"/>
        <v>-4.1041462535009001E-5</v>
      </c>
      <c r="AM121" s="20">
        <f t="shared" si="59"/>
        <v>-4.0851788465394102E-5</v>
      </c>
      <c r="AN121" s="20">
        <f t="shared" si="59"/>
        <v>-2.1122693156468E-5</v>
      </c>
      <c r="AR121" s="22">
        <f t="shared" si="31"/>
        <v>50040</v>
      </c>
      <c r="AS121" s="20">
        <f t="shared" si="33"/>
        <v>-81.126652722928796</v>
      </c>
      <c r="AT121" s="20">
        <f t="shared" si="57"/>
        <v>-0.45006471624161704</v>
      </c>
      <c r="AU121" s="20">
        <f t="shared" si="34"/>
        <v>-2.2044630965484461E-4</v>
      </c>
      <c r="AV121" s="20">
        <f t="shared" si="48"/>
        <v>3.5335141010195148E-9</v>
      </c>
      <c r="AW121" s="20">
        <f t="shared" si="49"/>
        <v>-7.7073560812768402E-5</v>
      </c>
      <c r="AX121" s="20">
        <f t="shared" si="50"/>
        <v>-4.0360338199306098E-5</v>
      </c>
      <c r="AY121" s="20">
        <f t="shared" si="51"/>
        <v>-4.1041462535009001E-5</v>
      </c>
      <c r="AZ121" s="20">
        <f t="shared" si="52"/>
        <v>-4.0851788465394102E-5</v>
      </c>
      <c r="BA121" s="20">
        <f t="shared" si="53"/>
        <v>-2.1122693156468E-5</v>
      </c>
      <c r="BB121" s="20">
        <f t="shared" si="58"/>
        <v>-0.45028516255127188</v>
      </c>
      <c r="BC121" s="22">
        <f t="shared" si="54"/>
        <v>50040</v>
      </c>
      <c r="BD121" s="20">
        <f t="shared" si="55"/>
        <v>-0.45006471624161704</v>
      </c>
      <c r="BE121" s="20">
        <f t="shared" si="56"/>
        <v>-2.2044630965484461E-4</v>
      </c>
    </row>
    <row r="122" spans="1:57" ht="15">
      <c r="A122" s="1">
        <v>50130</v>
      </c>
      <c r="B122">
        <v>1.1911492360794399E-3</v>
      </c>
      <c r="C122" s="16">
        <v>4.36175915187523E-5</v>
      </c>
      <c r="D122">
        <v>0.158275363888532</v>
      </c>
      <c r="E122">
        <v>-1.70007520265773E-4</v>
      </c>
      <c r="F122">
        <v>-0.510099685331036</v>
      </c>
      <c r="G122">
        <v>-14.1889038671804</v>
      </c>
      <c r="H122" s="16">
        <v>2.06400568402594E-5</v>
      </c>
      <c r="I122">
        <v>8.4448856862699999E-4</v>
      </c>
      <c r="J122">
        <v>4.3483361699981802E-4</v>
      </c>
      <c r="K122">
        <v>-4.6616885121196402E-4</v>
      </c>
      <c r="L122">
        <v>1.6198008891578599</v>
      </c>
      <c r="M122">
        <v>0</v>
      </c>
      <c r="N122">
        <v>0</v>
      </c>
      <c r="O122">
        <v>-9.8018367878215204E-2</v>
      </c>
      <c r="P122">
        <v>0</v>
      </c>
      <c r="Q122">
        <v>9.3285250978763293E-3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16">
        <v>-2.1442473017633301E-5</v>
      </c>
      <c r="Z122" s="16">
        <v>-7.3074832829650999E-5</v>
      </c>
      <c r="AA122" s="16">
        <v>-3.8593742397357302E-5</v>
      </c>
      <c r="AB122" s="16">
        <v>-3.5413106411297899E-5</v>
      </c>
      <c r="AC122" s="16">
        <v>-3.7069758625970698E-5</v>
      </c>
      <c r="AD122" s="16">
        <v>-1.04464456495827E-5</v>
      </c>
      <c r="AE122">
        <v>-7.7745307116865696</v>
      </c>
      <c r="AF122">
        <v>-20.7824653415923</v>
      </c>
      <c r="AH122" s="20">
        <f t="shared" si="32"/>
        <v>-4.8739689949942099E-4</v>
      </c>
      <c r="AI122" s="20">
        <f t="shared" si="45"/>
        <v>-2.1230171304587427E-8</v>
      </c>
      <c r="AJ122" s="20">
        <f t="shared" si="59"/>
        <v>-7.3074832829650999E-5</v>
      </c>
      <c r="AK122" s="20">
        <f t="shared" si="59"/>
        <v>-3.8593742397357302E-5</v>
      </c>
      <c r="AL122" s="20">
        <f t="shared" si="59"/>
        <v>-3.5413106411297899E-5</v>
      </c>
      <c r="AM122" s="20">
        <f t="shared" si="59"/>
        <v>-3.7069758625970698E-5</v>
      </c>
      <c r="AN122" s="20">
        <f t="shared" si="59"/>
        <v>-1.04464456495827E-5</v>
      </c>
      <c r="AR122" s="22">
        <f t="shared" si="31"/>
        <v>50130</v>
      </c>
      <c r="AS122" s="20">
        <f t="shared" si="33"/>
        <v>-81.129861366369198</v>
      </c>
      <c r="AT122" s="20">
        <f t="shared" si="57"/>
        <v>-0.45008209046274744</v>
      </c>
      <c r="AU122" s="20">
        <f t="shared" si="34"/>
        <v>-1.946191160851642E-4</v>
      </c>
      <c r="AV122" s="20">
        <f t="shared" si="48"/>
        <v>-2.1230171304587427E-8</v>
      </c>
      <c r="AW122" s="20">
        <f t="shared" si="49"/>
        <v>-7.3074832829650999E-5</v>
      </c>
      <c r="AX122" s="20">
        <f t="shared" si="50"/>
        <v>-3.8593742397357302E-5</v>
      </c>
      <c r="AY122" s="20">
        <f t="shared" si="51"/>
        <v>-3.5413106411297899E-5</v>
      </c>
      <c r="AZ122" s="20">
        <f t="shared" si="52"/>
        <v>-3.7069758625970698E-5</v>
      </c>
      <c r="BA122" s="20">
        <f t="shared" si="53"/>
        <v>-1.04464456495827E-5</v>
      </c>
      <c r="BB122" s="20">
        <f t="shared" si="58"/>
        <v>-0.45027670957883259</v>
      </c>
      <c r="BC122" s="22">
        <f t="shared" si="54"/>
        <v>50130</v>
      </c>
      <c r="BD122" s="20">
        <f t="shared" si="55"/>
        <v>-0.45008209046274744</v>
      </c>
      <c r="BE122" s="20">
        <f t="shared" si="56"/>
        <v>-1.946191160851642E-4</v>
      </c>
    </row>
    <row r="123" spans="1:57" ht="15">
      <c r="A123" s="1">
        <v>50221</v>
      </c>
      <c r="B123">
        <v>9.9646388586027701E-4</v>
      </c>
      <c r="C123" s="16">
        <v>4.2290966279371801E-5</v>
      </c>
      <c r="D123">
        <v>0.156051018932931</v>
      </c>
      <c r="E123" s="16">
        <v>-6.4135289782510401E-5</v>
      </c>
      <c r="F123">
        <v>-0.49977734520535999</v>
      </c>
      <c r="G123">
        <v>-14.192390958363299</v>
      </c>
      <c r="H123" s="16">
        <v>2.01524815647333E-5</v>
      </c>
      <c r="I123">
        <v>7.3407959820561298E-4</v>
      </c>
      <c r="J123">
        <v>3.8547101606028198E-4</v>
      </c>
      <c r="K123">
        <v>-4.5963463370366203E-4</v>
      </c>
      <c r="L123">
        <v>1.61410194569701</v>
      </c>
      <c r="M123">
        <v>0</v>
      </c>
      <c r="N123">
        <v>0</v>
      </c>
      <c r="O123">
        <v>-9.7030680711367903E-2</v>
      </c>
      <c r="P123">
        <v>0</v>
      </c>
      <c r="Q123">
        <v>9.0498314639899501E-3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16">
        <v>-4.2188117420727902E-5</v>
      </c>
      <c r="Z123" s="16">
        <v>-6.9394077688012795E-5</v>
      </c>
      <c r="AA123" s="16">
        <v>-3.6740252980448199E-5</v>
      </c>
      <c r="AB123" s="16">
        <v>-3.0249301014451501E-5</v>
      </c>
      <c r="AC123" s="16">
        <v>-3.3378906685072499E-5</v>
      </c>
      <c r="AD123" s="16">
        <v>-1.30593562757206E-6</v>
      </c>
      <c r="AE123">
        <v>-7.7740986257260802</v>
      </c>
      <c r="AF123">
        <v>-20.7826533824792</v>
      </c>
      <c r="AH123" s="20">
        <f t="shared" si="32"/>
        <v>-5.0140086995018268E-4</v>
      </c>
      <c r="AI123" s="20">
        <f t="shared" si="45"/>
        <v>-4.1770413287849409E-8</v>
      </c>
      <c r="AJ123" s="20">
        <f t="shared" si="59"/>
        <v>-6.9394077688012795E-5</v>
      </c>
      <c r="AK123" s="20">
        <f t="shared" si="59"/>
        <v>-3.6740252980448199E-5</v>
      </c>
      <c r="AL123" s="20">
        <f t="shared" si="59"/>
        <v>-3.0249301014451501E-5</v>
      </c>
      <c r="AM123" s="20">
        <f t="shared" si="59"/>
        <v>-3.3378906685072499E-5</v>
      </c>
      <c r="AN123" s="20">
        <f t="shared" si="59"/>
        <v>-1.30593562757206E-6</v>
      </c>
      <c r="AR123" s="22">
        <f t="shared" si="31"/>
        <v>50221</v>
      </c>
      <c r="AS123" s="20">
        <f t="shared" si="33"/>
        <v>-81.130613529916801</v>
      </c>
      <c r="AT123" s="20">
        <f t="shared" si="57"/>
        <v>-0.4500960944331982</v>
      </c>
      <c r="AU123" s="20">
        <f t="shared" si="34"/>
        <v>-1.7111024440884492E-4</v>
      </c>
      <c r="AV123" s="20">
        <f t="shared" si="48"/>
        <v>-4.1770413287849409E-8</v>
      </c>
      <c r="AW123" s="20">
        <f t="shared" si="49"/>
        <v>-6.9394077688012795E-5</v>
      </c>
      <c r="AX123" s="20">
        <f t="shared" si="50"/>
        <v>-3.6740252980448199E-5</v>
      </c>
      <c r="AY123" s="20">
        <f t="shared" si="51"/>
        <v>-3.0249301014451501E-5</v>
      </c>
      <c r="AZ123" s="20">
        <f t="shared" si="52"/>
        <v>-3.3378906685072499E-5</v>
      </c>
      <c r="BA123" s="20">
        <f t="shared" si="53"/>
        <v>-1.30593562757206E-6</v>
      </c>
      <c r="BB123" s="20">
        <f t="shared" si="58"/>
        <v>-0.45026720467760706</v>
      </c>
      <c r="BC123" s="22">
        <f t="shared" si="54"/>
        <v>50221</v>
      </c>
      <c r="BD123" s="20">
        <f t="shared" si="55"/>
        <v>-0.4500960944331982</v>
      </c>
      <c r="BE123" s="20">
        <f t="shared" si="56"/>
        <v>-1.7111024440884492E-4</v>
      </c>
    </row>
    <row r="124" spans="1:57" ht="15">
      <c r="A124" s="1">
        <v>50313</v>
      </c>
      <c r="B124">
        <v>8.2079648024060699E-4</v>
      </c>
      <c r="C124" s="16">
        <v>4.10712156146412E-5</v>
      </c>
      <c r="D124">
        <v>0.15385780704975499</v>
      </c>
      <c r="E124" s="16">
        <v>2.9961426694563099E-5</v>
      </c>
      <c r="F124">
        <v>-0.48966234500787997</v>
      </c>
      <c r="G124">
        <v>-14.195332789201</v>
      </c>
      <c r="H124" s="16">
        <v>1.9637428946832201E-5</v>
      </c>
      <c r="I124">
        <v>6.3526626183989395E-4</v>
      </c>
      <c r="J124">
        <v>3.4039788482117199E-4</v>
      </c>
      <c r="K124">
        <v>-4.53616669453984E-4</v>
      </c>
      <c r="L124">
        <v>1.60856423802755</v>
      </c>
      <c r="M124">
        <v>0</v>
      </c>
      <c r="N124">
        <v>0</v>
      </c>
      <c r="O124">
        <v>-9.6053360575244398E-2</v>
      </c>
      <c r="P124">
        <v>0</v>
      </c>
      <c r="Q124">
        <v>8.7717633457603805E-3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16">
        <v>-5.9118377443260198E-5</v>
      </c>
      <c r="Z124" s="16">
        <v>-6.6006991638300599E-5</v>
      </c>
      <c r="AA124" s="16">
        <v>-3.4846358784903403E-5</v>
      </c>
      <c r="AB124" s="16">
        <v>-2.55552284144868E-5</v>
      </c>
      <c r="AC124" s="16">
        <v>-2.9834096300556399E-5</v>
      </c>
      <c r="AD124" s="16">
        <v>6.43464377753971E-6</v>
      </c>
      <c r="AE124">
        <v>-7.77362207646632</v>
      </c>
      <c r="AF124">
        <v>-20.782252175207599</v>
      </c>
      <c r="AH124" s="20">
        <f t="shared" si="32"/>
        <v>-5.1214386312281156E-4</v>
      </c>
      <c r="AI124" s="20">
        <f t="shared" si="45"/>
        <v>-5.853304697352495E-8</v>
      </c>
      <c r="AJ124" s="20">
        <f t="shared" si="59"/>
        <v>-6.6006991638300599E-5</v>
      </c>
      <c r="AK124" s="20">
        <f t="shared" si="59"/>
        <v>-3.4846358784903403E-5</v>
      </c>
      <c r="AL124" s="20">
        <f t="shared" si="59"/>
        <v>-2.55552284144868E-5</v>
      </c>
      <c r="AM124" s="20">
        <f t="shared" si="59"/>
        <v>-2.9834096300556399E-5</v>
      </c>
      <c r="AN124" s="20">
        <f t="shared" si="59"/>
        <v>6.43464377753971E-6</v>
      </c>
      <c r="AR124" s="22">
        <f t="shared" si="31"/>
        <v>50313</v>
      </c>
      <c r="AS124" s="20">
        <f t="shared" si="33"/>
        <v>-81.129008700830397</v>
      </c>
      <c r="AT124" s="20">
        <f t="shared" si="57"/>
        <v>-0.45010683742637081</v>
      </c>
      <c r="AU124" s="20">
        <f t="shared" si="34"/>
        <v>-1.4986656440768104E-4</v>
      </c>
      <c r="AV124" s="20">
        <f t="shared" si="48"/>
        <v>-5.853304697352495E-8</v>
      </c>
      <c r="AW124" s="20">
        <f t="shared" si="49"/>
        <v>-6.6006991638300599E-5</v>
      </c>
      <c r="AX124" s="20">
        <f t="shared" si="50"/>
        <v>-3.4846358784903403E-5</v>
      </c>
      <c r="AY124" s="20">
        <f t="shared" si="51"/>
        <v>-2.55552284144868E-5</v>
      </c>
      <c r="AZ124" s="20">
        <f t="shared" si="52"/>
        <v>-2.9834096300556399E-5</v>
      </c>
      <c r="BA124" s="20">
        <f t="shared" si="53"/>
        <v>6.43464377753971E-6</v>
      </c>
      <c r="BB124" s="20">
        <f t="shared" si="58"/>
        <v>-0.4502567039907785</v>
      </c>
      <c r="BC124" s="22">
        <f t="shared" si="54"/>
        <v>50313</v>
      </c>
      <c r="BD124" s="20">
        <f t="shared" si="55"/>
        <v>-0.45010683742637081</v>
      </c>
      <c r="BE124" s="20">
        <f t="shared" si="56"/>
        <v>-1.4986656440768104E-4</v>
      </c>
    </row>
    <row r="125" spans="1:57" ht="15">
      <c r="A125" s="1">
        <v>50405</v>
      </c>
      <c r="B125">
        <v>6.62538648247026E-4</v>
      </c>
      <c r="C125" s="16">
        <v>3.9937217881829997E-5</v>
      </c>
      <c r="D125">
        <v>0.15169524415406399</v>
      </c>
      <c r="E125">
        <v>1.12664436139644E-4</v>
      </c>
      <c r="F125">
        <v>-0.47975094582047401</v>
      </c>
      <c r="G125">
        <v>-14.197749674316899</v>
      </c>
      <c r="H125" s="16">
        <v>1.9099784690383602E-5</v>
      </c>
      <c r="I125">
        <v>5.4725494470717398E-4</v>
      </c>
      <c r="J125">
        <v>2.9936694669617303E-4</v>
      </c>
      <c r="K125">
        <v>-4.4785016394002498E-4</v>
      </c>
      <c r="L125">
        <v>1.60318291774737</v>
      </c>
      <c r="M125">
        <v>0</v>
      </c>
      <c r="N125">
        <v>0</v>
      </c>
      <c r="O125">
        <v>-9.5086310659568102E-2</v>
      </c>
      <c r="P125">
        <v>0</v>
      </c>
      <c r="Q125">
        <v>8.4956399710901295E-3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16">
        <v>-7.2664568641422396E-5</v>
      </c>
      <c r="Z125" s="16">
        <v>-6.2889327016660604E-5</v>
      </c>
      <c r="AA125" s="16">
        <v>-3.2949494251270098E-5</v>
      </c>
      <c r="AB125" s="16">
        <v>-2.1325243825099701E-5</v>
      </c>
      <c r="AC125" s="16">
        <v>-2.6475057780034598E-5</v>
      </c>
      <c r="AD125" s="16">
        <v>1.2910956060710101E-5</v>
      </c>
      <c r="AE125">
        <v>-7.7731015684509597</v>
      </c>
      <c r="AF125">
        <v>-20.781285078296602</v>
      </c>
      <c r="AH125" s="20">
        <f t="shared" si="32"/>
        <v>-5.1978808689503314E-4</v>
      </c>
      <c r="AI125" s="20">
        <f t="shared" si="45"/>
        <v>-7.1945117466754846E-8</v>
      </c>
      <c r="AJ125" s="20">
        <f t="shared" si="59"/>
        <v>-6.2889327016660604E-5</v>
      </c>
      <c r="AK125" s="20">
        <f t="shared" si="59"/>
        <v>-3.2949494251270098E-5</v>
      </c>
      <c r="AL125" s="20">
        <f t="shared" si="59"/>
        <v>-2.1325243825099701E-5</v>
      </c>
      <c r="AM125" s="20">
        <f t="shared" si="59"/>
        <v>-2.6475057780034598E-5</v>
      </c>
      <c r="AN125" s="20">
        <f t="shared" si="59"/>
        <v>1.2910956060710101E-5</v>
      </c>
      <c r="AR125" s="22">
        <f t="shared" si="31"/>
        <v>50405</v>
      </c>
      <c r="AS125" s="20">
        <f t="shared" si="33"/>
        <v>-81.125140313186407</v>
      </c>
      <c r="AT125" s="20">
        <f t="shared" si="57"/>
        <v>-0.45011448165014301</v>
      </c>
      <c r="AU125" s="20">
        <f t="shared" si="34"/>
        <v>-1.3080011192982165E-4</v>
      </c>
      <c r="AV125" s="20">
        <f t="shared" si="48"/>
        <v>-7.1945117466754846E-8</v>
      </c>
      <c r="AW125" s="20">
        <f t="shared" si="49"/>
        <v>-6.2889327016660604E-5</v>
      </c>
      <c r="AX125" s="20">
        <f t="shared" si="50"/>
        <v>-3.2949494251270098E-5</v>
      </c>
      <c r="AY125" s="20">
        <f t="shared" si="51"/>
        <v>-2.1325243825099701E-5</v>
      </c>
      <c r="AZ125" s="20">
        <f t="shared" si="52"/>
        <v>-2.6475057780034598E-5</v>
      </c>
      <c r="BA125" s="20">
        <f t="shared" si="53"/>
        <v>1.2910956060710101E-5</v>
      </c>
      <c r="BB125" s="20">
        <f t="shared" si="58"/>
        <v>-0.45024528176207285</v>
      </c>
      <c r="BC125" s="22">
        <f t="shared" si="54"/>
        <v>50405</v>
      </c>
      <c r="BD125" s="20">
        <f t="shared" si="55"/>
        <v>-0.45011448165014301</v>
      </c>
      <c r="BE125" s="20">
        <f t="shared" si="56"/>
        <v>-1.3080011192982165E-4</v>
      </c>
    </row>
    <row r="126" spans="1:57" ht="15">
      <c r="A126" s="1">
        <v>50495</v>
      </c>
      <c r="B126">
        <v>5.2020740289189797E-4</v>
      </c>
      <c r="C126" s="16">
        <v>3.88711489867763E-5</v>
      </c>
      <c r="D126">
        <v>0.149562868188543</v>
      </c>
      <c r="E126">
        <v>1.8449599652256999E-4</v>
      </c>
      <c r="F126">
        <v>-0.47003940451190701</v>
      </c>
      <c r="G126">
        <v>-14.1996610584441</v>
      </c>
      <c r="H126" s="16">
        <v>1.85442865770619E-5</v>
      </c>
      <c r="I126">
        <v>4.6922637365072402E-4</v>
      </c>
      <c r="J126">
        <v>2.6212692267011198E-4</v>
      </c>
      <c r="K126">
        <v>-4.4213095117574098E-4</v>
      </c>
      <c r="L126">
        <v>1.59795353476442</v>
      </c>
      <c r="M126">
        <v>0</v>
      </c>
      <c r="N126">
        <v>0</v>
      </c>
      <c r="O126">
        <v>-9.4129424846965196E-2</v>
      </c>
      <c r="P126">
        <v>0</v>
      </c>
      <c r="Q126">
        <v>8.2225884681262299E-3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16">
        <v>-8.3234606089170507E-5</v>
      </c>
      <c r="Z126" s="16">
        <v>-6.0017360543404998E-5</v>
      </c>
      <c r="AA126" s="16">
        <v>-3.1079298041724301E-5</v>
      </c>
      <c r="AB126" s="16">
        <v>-1.75454210263958E-5</v>
      </c>
      <c r="AC126" s="16">
        <v>-2.3329001150711301E-5</v>
      </c>
      <c r="AD126" s="16">
        <v>1.8255600819564701E-5</v>
      </c>
      <c r="AE126">
        <v>-7.77253760093551</v>
      </c>
      <c r="AF126">
        <v>-20.7797741062234</v>
      </c>
      <c r="AH126" s="20">
        <f t="shared" si="32"/>
        <v>-5.2453321120401976E-4</v>
      </c>
      <c r="AI126" s="20">
        <f t="shared" si="45"/>
        <v>-8.2410501078386638E-8</v>
      </c>
      <c r="AJ126" s="20">
        <f t="shared" si="59"/>
        <v>-6.0017360543404998E-5</v>
      </c>
      <c r="AK126" s="20">
        <f t="shared" si="59"/>
        <v>-3.1079298041724301E-5</v>
      </c>
      <c r="AL126" s="20">
        <f t="shared" si="59"/>
        <v>-1.75454210263958E-5</v>
      </c>
      <c r="AM126" s="20">
        <f t="shared" si="59"/>
        <v>-2.3329001150711301E-5</v>
      </c>
      <c r="AN126" s="20">
        <f t="shared" si="59"/>
        <v>1.8255600819564701E-5</v>
      </c>
      <c r="AR126" s="22">
        <f t="shared" si="31"/>
        <v>50495</v>
      </c>
      <c r="AS126" s="20">
        <f t="shared" si="33"/>
        <v>-81.119096424893598</v>
      </c>
      <c r="AT126" s="20">
        <f t="shared" si="57"/>
        <v>-0.45011922677445199</v>
      </c>
      <c r="AU126" s="20">
        <f t="shared" si="34"/>
        <v>-1.1379789044375007E-4</v>
      </c>
      <c r="AV126" s="20">
        <f t="shared" si="48"/>
        <v>-8.2410501078386638E-8</v>
      </c>
      <c r="AW126" s="20">
        <f t="shared" si="49"/>
        <v>-6.0017360543404998E-5</v>
      </c>
      <c r="AX126" s="20">
        <f t="shared" si="50"/>
        <v>-3.1079298041724301E-5</v>
      </c>
      <c r="AY126" s="20">
        <f t="shared" si="51"/>
        <v>-1.75454210263958E-5</v>
      </c>
      <c r="AZ126" s="20">
        <f t="shared" si="52"/>
        <v>-2.3329001150711301E-5</v>
      </c>
      <c r="BA126" s="20">
        <f t="shared" si="53"/>
        <v>1.8255600819564701E-5</v>
      </c>
      <c r="BB126" s="20">
        <f t="shared" si="58"/>
        <v>-0.45023302466489573</v>
      </c>
      <c r="BC126" s="22">
        <f t="shared" si="54"/>
        <v>50495</v>
      </c>
      <c r="BD126" s="20">
        <f t="shared" si="55"/>
        <v>-0.45011922677445199</v>
      </c>
      <c r="BE126" s="20">
        <f t="shared" si="56"/>
        <v>-1.1379789044375007E-4</v>
      </c>
    </row>
    <row r="127" spans="1:57" ht="15">
      <c r="A127" s="1">
        <v>50586</v>
      </c>
      <c r="B127">
        <v>3.9243600109129E-4</v>
      </c>
      <c r="C127" s="16">
        <v>3.7858141976512099E-5</v>
      </c>
      <c r="D127">
        <v>0.147460236164558</v>
      </c>
      <c r="E127">
        <v>2.4607988864586801E-4</v>
      </c>
      <c r="F127">
        <v>-0.46052398341991102</v>
      </c>
      <c r="G127">
        <v>-14.201085570966599</v>
      </c>
      <c r="H127" s="16">
        <v>1.79754549469826E-5</v>
      </c>
      <c r="I127">
        <v>4.0035655947513998E-4</v>
      </c>
      <c r="J127">
        <v>2.2842617378470901E-4</v>
      </c>
      <c r="K127">
        <v>-4.3630580362459998E-4</v>
      </c>
      <c r="L127">
        <v>1.5928719610476101</v>
      </c>
      <c r="M127">
        <v>0</v>
      </c>
      <c r="N127">
        <v>0</v>
      </c>
      <c r="O127">
        <v>-9.3182589955445205E-2</v>
      </c>
      <c r="P127">
        <v>0</v>
      </c>
      <c r="Q127">
        <v>7.95355988075515E-3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16">
        <v>-9.1209977794352702E-5</v>
      </c>
      <c r="Z127" s="16">
        <v>-5.7368248599159803E-5</v>
      </c>
      <c r="AA127" s="16">
        <v>-2.9258736625987601E-5</v>
      </c>
      <c r="AB127" s="16">
        <v>-1.4195683294197199E-5</v>
      </c>
      <c r="AC127" s="16">
        <v>-2.0412874116532599E-5</v>
      </c>
      <c r="AD127" s="16">
        <v>2.2595937615412001E-5</v>
      </c>
      <c r="AE127">
        <v>-7.7719306679361999</v>
      </c>
      <c r="AF127">
        <v>-20.777740078351901</v>
      </c>
      <c r="AH127" s="20">
        <f t="shared" si="32"/>
        <v>-5.266036816410091E-4</v>
      </c>
      <c r="AI127" s="20">
        <f t="shared" si="45"/>
        <v>-9.0306908707279909E-8</v>
      </c>
      <c r="AJ127" s="20">
        <f t="shared" si="59"/>
        <v>-5.7368248599159803E-5</v>
      </c>
      <c r="AK127" s="20">
        <f t="shared" si="59"/>
        <v>-2.9258736625987601E-5</v>
      </c>
      <c r="AL127" s="20">
        <f t="shared" si="59"/>
        <v>-1.4195683294197199E-5</v>
      </c>
      <c r="AM127" s="20">
        <f t="shared" si="59"/>
        <v>-2.0412874116532599E-5</v>
      </c>
      <c r="AN127" s="20">
        <f t="shared" si="59"/>
        <v>2.2595937615412001E-5</v>
      </c>
      <c r="AR127" s="22">
        <f t="shared" si="31"/>
        <v>50586</v>
      </c>
      <c r="AS127" s="20">
        <f t="shared" si="33"/>
        <v>-81.110960313407602</v>
      </c>
      <c r="AT127" s="20">
        <f t="shared" si="57"/>
        <v>-0.45012129724488903</v>
      </c>
      <c r="AU127" s="20">
        <f t="shared" si="34"/>
        <v>-9.8729911929172471E-5</v>
      </c>
      <c r="AV127" s="20">
        <f t="shared" si="48"/>
        <v>-9.0306908707279909E-8</v>
      </c>
      <c r="AW127" s="20">
        <f t="shared" si="49"/>
        <v>-5.7368248599159803E-5</v>
      </c>
      <c r="AX127" s="20">
        <f t="shared" si="50"/>
        <v>-2.9258736625987601E-5</v>
      </c>
      <c r="AY127" s="20">
        <f t="shared" si="51"/>
        <v>-1.4195683294197199E-5</v>
      </c>
      <c r="AZ127" s="20">
        <f t="shared" si="52"/>
        <v>-2.0412874116532599E-5</v>
      </c>
      <c r="BA127" s="20">
        <f t="shared" si="53"/>
        <v>2.2595937615412001E-5</v>
      </c>
      <c r="BB127" s="20">
        <f t="shared" si="58"/>
        <v>-0.45022002715681819</v>
      </c>
      <c r="BC127" s="22">
        <f t="shared" si="54"/>
        <v>50586</v>
      </c>
      <c r="BD127" s="20">
        <f t="shared" si="55"/>
        <v>-0.45012129724488903</v>
      </c>
      <c r="BE127" s="20">
        <f t="shared" si="56"/>
        <v>-9.8729911929172471E-5</v>
      </c>
    </row>
    <row r="128" spans="1:57" ht="15">
      <c r="A128" s="1">
        <v>50678</v>
      </c>
      <c r="B128">
        <v>2.7796544601756601E-4</v>
      </c>
      <c r="C128" s="16">
        <v>3.6885960119599503E-5</v>
      </c>
      <c r="D128">
        <v>0.14538692155969099</v>
      </c>
      <c r="E128">
        <v>2.9810881370704402E-4</v>
      </c>
      <c r="F128">
        <v>-0.45120095913891001</v>
      </c>
      <c r="G128">
        <v>-14.2020410760417</v>
      </c>
      <c r="H128" s="16">
        <v>1.7397540631269099E-5</v>
      </c>
      <c r="I128">
        <v>3.3983324768179499E-4</v>
      </c>
      <c r="J128">
        <v>1.98015759247001E-4</v>
      </c>
      <c r="K128">
        <v>-4.30263987646494E-4</v>
      </c>
      <c r="L128">
        <v>1.5879343260679</v>
      </c>
      <c r="M128">
        <v>0</v>
      </c>
      <c r="N128">
        <v>0</v>
      </c>
      <c r="O128">
        <v>-9.2245687669720702E-2</v>
      </c>
      <c r="P128">
        <v>0</v>
      </c>
      <c r="Q128">
        <v>7.6893450294588496E-3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16">
        <v>-9.6943870699257306E-5</v>
      </c>
      <c r="Z128" s="16">
        <v>-5.4920287477952199E-5</v>
      </c>
      <c r="AA128" s="16">
        <v>-2.7505103987159299E-5</v>
      </c>
      <c r="AB128" s="16">
        <v>-1.12515747306397E-5</v>
      </c>
      <c r="AC128" s="16">
        <v>-1.7735306050028099E-5</v>
      </c>
      <c r="AD128" s="16">
        <v>2.6052524575929699E-5</v>
      </c>
      <c r="AE128">
        <v>-7.7712812582787603</v>
      </c>
      <c r="AF128">
        <v>-20.7752027493108</v>
      </c>
      <c r="AH128" s="20">
        <f t="shared" si="32"/>
        <v>-5.2623841963875869E-4</v>
      </c>
      <c r="AI128" s="20">
        <f t="shared" si="45"/>
        <v>-9.5984030395304265E-8</v>
      </c>
      <c r="AJ128" s="20">
        <f t="shared" si="59"/>
        <v>-5.4920287477952199E-5</v>
      </c>
      <c r="AK128" s="20">
        <f t="shared" si="59"/>
        <v>-2.7505103987159299E-5</v>
      </c>
      <c r="AL128" s="20">
        <f t="shared" si="59"/>
        <v>-1.12515747306397E-5</v>
      </c>
      <c r="AM128" s="20">
        <f t="shared" si="59"/>
        <v>-1.7735306050028099E-5</v>
      </c>
      <c r="AN128" s="20">
        <f t="shared" si="59"/>
        <v>2.6052524575929699E-5</v>
      </c>
      <c r="AR128" s="22">
        <f t="shared" si="31"/>
        <v>50678</v>
      </c>
      <c r="AS128" s="20">
        <f t="shared" si="33"/>
        <v>-81.100810997243201</v>
      </c>
      <c r="AT128" s="20">
        <f t="shared" si="57"/>
        <v>-0.45012093198288677</v>
      </c>
      <c r="AU128" s="20">
        <f t="shared" si="34"/>
        <v>-8.5455731700244896E-5</v>
      </c>
      <c r="AV128" s="20">
        <f t="shared" si="48"/>
        <v>-9.5984030395304265E-8</v>
      </c>
      <c r="AW128" s="20">
        <f t="shared" si="49"/>
        <v>-5.4920287477952199E-5</v>
      </c>
      <c r="AX128" s="20">
        <f t="shared" si="50"/>
        <v>-2.7505103987159299E-5</v>
      </c>
      <c r="AY128" s="20">
        <f t="shared" si="51"/>
        <v>-1.12515747306397E-5</v>
      </c>
      <c r="AZ128" s="20">
        <f t="shared" si="52"/>
        <v>-1.7735306050028099E-5</v>
      </c>
      <c r="BA128" s="20">
        <f t="shared" si="53"/>
        <v>2.6052524575929699E-5</v>
      </c>
      <c r="BB128" s="20">
        <f t="shared" si="58"/>
        <v>-0.45020638771458704</v>
      </c>
      <c r="BC128" s="22">
        <f t="shared" si="54"/>
        <v>50678</v>
      </c>
      <c r="BD128" s="20">
        <f t="shared" si="55"/>
        <v>-0.45012093198288677</v>
      </c>
      <c r="BE128" s="20">
        <f t="shared" si="56"/>
        <v>-8.5455731700244896E-5</v>
      </c>
    </row>
    <row r="129" spans="1:57" ht="15">
      <c r="A129" s="1">
        <v>50770</v>
      </c>
      <c r="B129">
        <v>1.75636582801229E-4</v>
      </c>
      <c r="C129" s="16">
        <v>3.5944686723683798E-5</v>
      </c>
      <c r="D129">
        <v>0.14334251204432899</v>
      </c>
      <c r="E129">
        <v>3.41317347264902E-4</v>
      </c>
      <c r="F129">
        <v>-0.44206663042064698</v>
      </c>
      <c r="G129">
        <v>-14.202544718574099</v>
      </c>
      <c r="H129" s="16">
        <v>1.6814487913572499E-5</v>
      </c>
      <c r="I129">
        <v>2.8686856222520998E-4</v>
      </c>
      <c r="J129">
        <v>1.7065196233473801E-4</v>
      </c>
      <c r="K129">
        <v>-4.2392992455220902E-4</v>
      </c>
      <c r="L129">
        <v>1.5831369627118199</v>
      </c>
      <c r="M129">
        <v>0</v>
      </c>
      <c r="N129">
        <v>0</v>
      </c>
      <c r="O129">
        <v>-9.1318596190153103E-2</v>
      </c>
      <c r="P129">
        <v>0</v>
      </c>
      <c r="Q129">
        <v>7.4305899930589602E-3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-1.00760237693744E-4</v>
      </c>
      <c r="Z129" s="16">
        <v>-5.2653094391692303E-5</v>
      </c>
      <c r="AA129" s="16">
        <v>-2.5830907834702498E-5</v>
      </c>
      <c r="AB129" s="16">
        <v>-8.6857204877460895E-6</v>
      </c>
      <c r="AC129" s="16">
        <v>-1.5298274670752399E-5</v>
      </c>
      <c r="AD129" s="16">
        <v>2.8738060632589801E-5</v>
      </c>
      <c r="AE129">
        <v>-7.7705898556468798</v>
      </c>
      <c r="AF129">
        <v>-20.772180922552401</v>
      </c>
      <c r="AH129" s="20">
        <f t="shared" si="32"/>
        <v>-5.2368255986901555E-4</v>
      </c>
      <c r="AI129" s="20">
        <f t="shared" si="45"/>
        <v>-9.9762611577964365E-8</v>
      </c>
      <c r="AJ129" s="20">
        <f t="shared" si="59"/>
        <v>-5.2653094391692303E-5</v>
      </c>
      <c r="AK129" s="20">
        <f t="shared" si="59"/>
        <v>-2.5830907834702498E-5</v>
      </c>
      <c r="AL129" s="20">
        <f t="shared" si="59"/>
        <v>-8.6857204877460895E-6</v>
      </c>
      <c r="AM129" s="20">
        <f t="shared" si="59"/>
        <v>-1.5298274670752399E-5</v>
      </c>
      <c r="AN129" s="20">
        <f t="shared" si="59"/>
        <v>2.8738060632589801E-5</v>
      </c>
      <c r="AR129" s="22">
        <f t="shared" ref="AR129:AR132" si="60">A129</f>
        <v>50770</v>
      </c>
      <c r="AS129" s="20">
        <f t="shared" si="33"/>
        <v>-81.088723690209605</v>
      </c>
      <c r="AT129" s="20">
        <f t="shared" si="57"/>
        <v>-0.450118376123117</v>
      </c>
      <c r="AU129" s="20">
        <f t="shared" si="34"/>
        <v>-7.3829699363881451E-5</v>
      </c>
      <c r="AV129" s="20">
        <f t="shared" si="48"/>
        <v>-9.9762611577964365E-8</v>
      </c>
      <c r="AW129" s="20">
        <f t="shared" si="49"/>
        <v>-5.2653094391692303E-5</v>
      </c>
      <c r="AX129" s="20">
        <f t="shared" si="50"/>
        <v>-2.5830907834702498E-5</v>
      </c>
      <c r="AY129" s="20">
        <f t="shared" si="51"/>
        <v>-8.6857204877460895E-6</v>
      </c>
      <c r="AZ129" s="20">
        <f t="shared" si="52"/>
        <v>-1.5298274670752399E-5</v>
      </c>
      <c r="BA129" s="20">
        <f t="shared" si="53"/>
        <v>2.8738060632589801E-5</v>
      </c>
      <c r="BB129" s="20">
        <f t="shared" si="58"/>
        <v>-0.45019220582248087</v>
      </c>
      <c r="BC129" s="22">
        <f t="shared" si="54"/>
        <v>50770</v>
      </c>
      <c r="BD129" s="20">
        <f t="shared" si="55"/>
        <v>-0.450118376123117</v>
      </c>
      <c r="BE129" s="20">
        <f t="shared" si="56"/>
        <v>-7.3829699363881451E-5</v>
      </c>
    </row>
    <row r="130" spans="1:57" ht="15">
      <c r="A130" s="1">
        <v>50860</v>
      </c>
      <c r="B130" s="16">
        <v>8.4382743451075597E-5</v>
      </c>
      <c r="C130" s="16">
        <v>3.50264339956971E-5</v>
      </c>
      <c r="D130">
        <v>0.14132660750975201</v>
      </c>
      <c r="E130">
        <v>3.7645975378492401E-4</v>
      </c>
      <c r="F130">
        <v>-0.43311732520787399</v>
      </c>
      <c r="G130">
        <v>-14.2026129663241</v>
      </c>
      <c r="H130" s="16">
        <v>1.62299102992143E-5</v>
      </c>
      <c r="I130">
        <v>2.40708443237679E-4</v>
      </c>
      <c r="J130">
        <v>1.4609833579068901E-4</v>
      </c>
      <c r="K130">
        <v>-4.1725683311873201E-4</v>
      </c>
      <c r="L130">
        <v>1.5784763625068301</v>
      </c>
      <c r="M130">
        <v>0</v>
      </c>
      <c r="N130">
        <v>0</v>
      </c>
      <c r="O130">
        <v>-9.04011916270583E-2</v>
      </c>
      <c r="P130">
        <v>0</v>
      </c>
      <c r="Q130">
        <v>7.1778110346313699E-3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-1.02953622563633E-4</v>
      </c>
      <c r="Z130" s="16">
        <v>-5.0547722999359501E-5</v>
      </c>
      <c r="AA130" s="16">
        <v>-2.4244652039833798E-5</v>
      </c>
      <c r="AB130" s="16">
        <v>-6.4690187132213702E-6</v>
      </c>
      <c r="AC130" s="16">
        <v>-1.3098528132653699E-5</v>
      </c>
      <c r="AD130" s="16">
        <v>3.0756736455022401E-5</v>
      </c>
      <c r="AE130">
        <v>-7.76985693863063</v>
      </c>
      <c r="AF130">
        <v>-20.768692548759201</v>
      </c>
      <c r="AH130" s="20">
        <f t="shared" ref="AH130:AH132" si="61">K130+Y130-Y130/100</f>
        <v>-5.1918091945672869E-4</v>
      </c>
      <c r="AI130" s="20">
        <f t="shared" si="45"/>
        <v>-1.0193427976597327E-7</v>
      </c>
      <c r="AJ130" s="20">
        <f t="shared" si="59"/>
        <v>-5.0547722999359501E-5</v>
      </c>
      <c r="AK130" s="20">
        <f t="shared" si="59"/>
        <v>-2.4244652039833798E-5</v>
      </c>
      <c r="AL130" s="20">
        <f t="shared" si="59"/>
        <v>-6.4690187132213702E-6</v>
      </c>
      <c r="AM130" s="20">
        <f t="shared" si="59"/>
        <v>-1.3098528132653699E-5</v>
      </c>
      <c r="AN130" s="20">
        <f t="shared" si="59"/>
        <v>3.0756736455022401E-5</v>
      </c>
      <c r="AR130" s="22">
        <f t="shared" si="60"/>
        <v>50860</v>
      </c>
      <c r="AS130" s="20">
        <f t="shared" ref="AS130:AS132" si="62">AF130*4+2</f>
        <v>-81.074770195036805</v>
      </c>
      <c r="AT130" s="20">
        <f t="shared" si="57"/>
        <v>-0.45011387448270473</v>
      </c>
      <c r="AU130" s="20">
        <f t="shared" ref="AU130:AU132" si="63">SUM(AV130:BA130)</f>
        <v>-6.3705119709811942E-5</v>
      </c>
      <c r="AV130" s="20">
        <f t="shared" si="48"/>
        <v>-1.0193427976597327E-7</v>
      </c>
      <c r="AW130" s="20">
        <f t="shared" si="49"/>
        <v>-5.0547722999359501E-5</v>
      </c>
      <c r="AX130" s="20">
        <f t="shared" si="50"/>
        <v>-2.4244652039833798E-5</v>
      </c>
      <c r="AY130" s="20">
        <f t="shared" si="51"/>
        <v>-6.4690187132213702E-6</v>
      </c>
      <c r="AZ130" s="20">
        <f t="shared" si="52"/>
        <v>-1.3098528132653699E-5</v>
      </c>
      <c r="BA130" s="20">
        <f t="shared" si="53"/>
        <v>3.0756736455022401E-5</v>
      </c>
      <c r="BB130" s="20">
        <f t="shared" si="58"/>
        <v>-0.45017757960241456</v>
      </c>
      <c r="BC130" s="22">
        <f t="shared" si="54"/>
        <v>50860</v>
      </c>
      <c r="BD130" s="20">
        <f t="shared" si="55"/>
        <v>-0.45011387448270473</v>
      </c>
      <c r="BE130" s="20">
        <f t="shared" si="56"/>
        <v>-6.3705119709811942E-5</v>
      </c>
    </row>
    <row r="131" spans="1:57" ht="15">
      <c r="A131" s="1">
        <v>50951</v>
      </c>
      <c r="B131" s="16">
        <v>3.2229011684431902E-6</v>
      </c>
      <c r="C131" s="16">
        <v>3.4125072452920097E-5</v>
      </c>
      <c r="D131">
        <v>0.13933881837056999</v>
      </c>
      <c r="E131">
        <v>4.0429203348132302E-4</v>
      </c>
      <c r="F131">
        <v>-0.42434940683151701</v>
      </c>
      <c r="G131">
        <v>-14.202261648435</v>
      </c>
      <c r="H131" s="16">
        <v>1.5647077072059399E-5</v>
      </c>
      <c r="I131">
        <v>2.00639404534946E-4</v>
      </c>
      <c r="J131">
        <v>1.2412731712197801E-4</v>
      </c>
      <c r="K131">
        <v>-4.1022124296895301E-4</v>
      </c>
      <c r="L131">
        <v>1.57394913906395</v>
      </c>
      <c r="M131">
        <v>0</v>
      </c>
      <c r="N131">
        <v>0</v>
      </c>
      <c r="O131">
        <v>-8.9493349166845093E-2</v>
      </c>
      <c r="P131">
        <v>0</v>
      </c>
      <c r="Q131">
        <v>6.9314088366058298E-3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-1.0378958525900699E-4</v>
      </c>
      <c r="Z131" s="16">
        <v>-4.8586725436809601E-5</v>
      </c>
      <c r="AA131" s="16">
        <v>-2.2751524402302099E-5</v>
      </c>
      <c r="AB131" s="16">
        <v>-4.5716020235567004E-6</v>
      </c>
      <c r="AC131" s="16">
        <v>-1.1128791782846399E-5</v>
      </c>
      <c r="AD131" s="16">
        <v>3.2203913243625203E-5</v>
      </c>
      <c r="AE131">
        <v>-7.7690829807746198</v>
      </c>
      <c r="AF131">
        <v>-20.764754810689801</v>
      </c>
      <c r="AH131" s="20">
        <f t="shared" si="61"/>
        <v>-5.1297293237536994E-4</v>
      </c>
      <c r="AI131" s="20">
        <f t="shared" si="45"/>
        <v>-1.0276196560297722E-7</v>
      </c>
      <c r="AJ131" s="20">
        <f t="shared" si="59"/>
        <v>-4.8586725436809601E-5</v>
      </c>
      <c r="AK131" s="20">
        <f t="shared" si="59"/>
        <v>-2.2751524402302099E-5</v>
      </c>
      <c r="AL131" s="20">
        <f t="shared" si="59"/>
        <v>-4.5716020235567004E-6</v>
      </c>
      <c r="AM131" s="20">
        <f t="shared" si="59"/>
        <v>-1.1128791782846399E-5</v>
      </c>
      <c r="AN131" s="20">
        <f t="shared" si="59"/>
        <v>3.2203913243625203E-5</v>
      </c>
      <c r="AR131" s="22">
        <f t="shared" si="60"/>
        <v>50951</v>
      </c>
      <c r="AS131" s="20">
        <f t="shared" si="62"/>
        <v>-81.059019242759206</v>
      </c>
      <c r="AT131" s="20">
        <f t="shared" si="57"/>
        <v>-0.45010766649562334</v>
      </c>
      <c r="AU131" s="20">
        <f t="shared" si="63"/>
        <v>-5.4937492367492568E-5</v>
      </c>
      <c r="AV131" s="20">
        <f t="shared" si="48"/>
        <v>-1.0276196560297722E-7</v>
      </c>
      <c r="AW131" s="20">
        <f t="shared" si="49"/>
        <v>-4.8586725436809601E-5</v>
      </c>
      <c r="AX131" s="20">
        <f t="shared" si="50"/>
        <v>-2.2751524402302099E-5</v>
      </c>
      <c r="AY131" s="20">
        <f t="shared" si="51"/>
        <v>-4.5716020235567004E-6</v>
      </c>
      <c r="AZ131" s="20">
        <f t="shared" si="52"/>
        <v>-1.1128791782846399E-5</v>
      </c>
      <c r="BA131" s="20">
        <f t="shared" si="53"/>
        <v>3.2203913243625203E-5</v>
      </c>
      <c r="BB131" s="20">
        <f t="shared" si="58"/>
        <v>-0.45016260398799085</v>
      </c>
      <c r="BC131" s="22">
        <f t="shared" si="54"/>
        <v>50951</v>
      </c>
      <c r="BD131" s="20">
        <f t="shared" si="55"/>
        <v>-0.45010766649562334</v>
      </c>
      <c r="BE131" s="20">
        <f t="shared" ref="BE131:BE132" si="64">AU131</f>
        <v>-5.4937492367492568E-5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61"/>
        <v>3.8199787393950217E-5</v>
      </c>
      <c r="AI132" s="20">
        <f t="shared" si="45"/>
        <v>1.4030894592930397E-6</v>
      </c>
      <c r="AJ132" s="20">
        <f t="shared" si="59"/>
        <v>-1.44701836759519E-3</v>
      </c>
      <c r="AK132" s="20">
        <f t="shared" si="59"/>
        <v>5.4189821816485995E-4</v>
      </c>
      <c r="AL132" s="20">
        <f t="shared" si="59"/>
        <v>-2.9329793527210697E-4</v>
      </c>
      <c r="AM132" s="20">
        <f t="shared" si="59"/>
        <v>1.37178050825248E-3</v>
      </c>
      <c r="AN132" s="20">
        <f t="shared" si="59"/>
        <v>3.7302372362546499E-3</v>
      </c>
      <c r="AR132" s="22">
        <f t="shared" si="60"/>
        <v>51043</v>
      </c>
      <c r="AS132" s="20">
        <f t="shared" si="62"/>
        <v>3.6726840082341683</v>
      </c>
      <c r="AT132" s="20">
        <f t="shared" si="57"/>
        <v>-0.44955649377585405</v>
      </c>
      <c r="AU132" s="20">
        <f t="shared" si="63"/>
        <v>3.9050027492639862E-3</v>
      </c>
      <c r="AV132" s="20">
        <f t="shared" si="48"/>
        <v>1.4030894592930397E-6</v>
      </c>
      <c r="AW132" s="20">
        <f t="shared" si="49"/>
        <v>-1.44701836759519E-3</v>
      </c>
      <c r="AX132" s="20">
        <f t="shared" si="50"/>
        <v>5.4189821816485995E-4</v>
      </c>
      <c r="AY132" s="20">
        <f t="shared" si="51"/>
        <v>-2.9329793527210697E-4</v>
      </c>
      <c r="AZ132" s="20">
        <f t="shared" si="52"/>
        <v>1.37178050825248E-3</v>
      </c>
      <c r="BA132" s="20">
        <f t="shared" si="53"/>
        <v>3.7302372362546499E-3</v>
      </c>
      <c r="BB132" s="20">
        <f t="shared" si="58"/>
        <v>-0.44565149102659007</v>
      </c>
      <c r="BC132" s="22">
        <f t="shared" si="54"/>
        <v>51043</v>
      </c>
      <c r="BD132" s="20">
        <f t="shared" si="55"/>
        <v>-0.44955649377585405</v>
      </c>
      <c r="BE132" s="20">
        <f t="shared" si="64"/>
        <v>3.9050027492639862E-3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34C4-6F12-4178-8A9D-7C3D05F4CD87}">
  <sheetPr codeName="Sheet13"/>
  <dimension ref="A1:BS132"/>
  <sheetViews>
    <sheetView topLeftCell="T110" zoomScale="205" zoomScaleNormal="205" workbookViewId="0">
      <selection activeCell="A2" sqref="A2:AF13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325</v>
      </c>
      <c r="AR1" s="20" t="str">
        <f t="shared" ref="AR1:AR64" si="1">A1</f>
        <v>date</v>
      </c>
      <c r="AS1" s="20" t="str">
        <f>AF1</f>
        <v>detrendedMean</v>
      </c>
      <c r="AT1" s="20" t="s">
        <v>324</v>
      </c>
      <c r="AU1" s="20" t="s">
        <v>326</v>
      </c>
      <c r="AV1" s="20" t="s">
        <v>323</v>
      </c>
      <c r="AW1" s="20" t="s">
        <v>322</v>
      </c>
      <c r="AX1" s="20" t="s">
        <v>321</v>
      </c>
      <c r="AY1" s="20" t="s">
        <v>320</v>
      </c>
      <c r="AZ1" s="20" t="s">
        <v>319</v>
      </c>
      <c r="BA1" s="20" t="s">
        <v>318</v>
      </c>
      <c r="BC1" s="20" t="s">
        <v>0</v>
      </c>
      <c r="BD1" s="20" t="s">
        <v>199</v>
      </c>
      <c r="BE1" s="20" t="s">
        <v>326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2.53630823905555</v>
      </c>
      <c r="C2" s="20">
        <v>-0.18049422284584901</v>
      </c>
      <c r="D2" s="20">
        <v>-5.0265680420263203</v>
      </c>
      <c r="E2" s="20">
        <v>-5.1095037872067204E-4</v>
      </c>
      <c r="F2" s="20">
        <v>6.5669289187221302</v>
      </c>
      <c r="G2" s="20">
        <v>14.167348027233199</v>
      </c>
      <c r="H2" s="20">
        <v>-2.8136164971882101E-2</v>
      </c>
      <c r="I2" s="20">
        <v>0.24489409207482801</v>
      </c>
      <c r="J2" s="20">
        <v>-5.7575040114019801E-2</v>
      </c>
      <c r="K2" s="20">
        <v>2.5748891372568901</v>
      </c>
      <c r="L2" s="20">
        <v>0.26640204861601702</v>
      </c>
      <c r="M2" s="20">
        <v>0</v>
      </c>
      <c r="N2" s="20">
        <v>0</v>
      </c>
      <c r="O2" s="20">
        <v>0.43018805557478201</v>
      </c>
      <c r="P2" s="20">
        <v>0</v>
      </c>
      <c r="Q2" s="20">
        <v>-1.7234494942893499E-2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7.4683268734955401</v>
      </c>
      <c r="AF2" s="20">
        <v>28.944766476749599</v>
      </c>
      <c r="AH2" s="20">
        <f t="shared" ref="AH2:AH65" si="2">K2+Y2-Y2/100</f>
        <v>2.5748891372568901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65" si="3">AF2*4+2</f>
        <v>117.7790659069984</v>
      </c>
      <c r="AT2" s="20">
        <f>AH2</f>
        <v>2.5748891372568901</v>
      </c>
      <c r="AU2" s="20">
        <f t="shared" ref="AU2:AU65" si="4">SUM(AV2:BA2)</f>
        <v>0</v>
      </c>
      <c r="AV2" s="20">
        <f t="shared" ref="AV2:BA33" si="5">AI2</f>
        <v>0</v>
      </c>
      <c r="AW2" s="20">
        <f t="shared" si="5"/>
        <v>0</v>
      </c>
      <c r="AX2" s="20">
        <f t="shared" si="5"/>
        <v>0</v>
      </c>
      <c r="AY2" s="20">
        <f t="shared" si="5"/>
        <v>0</v>
      </c>
      <c r="AZ2" s="20">
        <f t="shared" si="5"/>
        <v>0</v>
      </c>
      <c r="BA2" s="20">
        <f t="shared" si="5"/>
        <v>0</v>
      </c>
      <c r="BC2" s="22">
        <f t="shared" ref="BC2:BC65" si="6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2.18883767026144</v>
      </c>
      <c r="C3" s="20">
        <v>-0.102014370936373</v>
      </c>
      <c r="D3" s="20">
        <v>-5.4151599012098304</v>
      </c>
      <c r="E3" s="20">
        <v>4.3291299929138302E-4</v>
      </c>
      <c r="F3" s="20">
        <v>7.4635098061922598</v>
      </c>
      <c r="G3" s="20">
        <v>14.096810475057</v>
      </c>
      <c r="H3" s="20">
        <v>-1.7718534005384499E-2</v>
      </c>
      <c r="I3" s="20">
        <v>0.23729293923779801</v>
      </c>
      <c r="J3" s="20">
        <v>-5.8482714973288601E-2</v>
      </c>
      <c r="K3" s="20">
        <v>2.6753131990213301</v>
      </c>
      <c r="L3" s="20">
        <v>0.30577422281893701</v>
      </c>
      <c r="M3" s="20">
        <v>0</v>
      </c>
      <c r="N3" s="20">
        <v>0</v>
      </c>
      <c r="O3" s="20">
        <v>0.44487798170183901</v>
      </c>
      <c r="P3" s="20">
        <v>0</v>
      </c>
      <c r="Q3" s="20">
        <v>-2.5392488129723698E-2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7.4451940470251001</v>
      </c>
      <c r="AF3" s="20">
        <v>29.2392752450607</v>
      </c>
      <c r="AH3" s="20">
        <f t="shared" si="2"/>
        <v>2.6753131990213301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118.9571009802428</v>
      </c>
      <c r="AT3" s="20">
        <f t="shared" ref="AT3:AT66" si="7">AH3</f>
        <v>2.6753131990213301</v>
      </c>
      <c r="AU3" s="20">
        <f t="shared" si="4"/>
        <v>0</v>
      </c>
      <c r="AV3" s="20">
        <f t="shared" si="5"/>
        <v>0</v>
      </c>
      <c r="AW3" s="20">
        <f t="shared" si="5"/>
        <v>0</v>
      </c>
      <c r="AX3" s="20">
        <f t="shared" si="5"/>
        <v>0</v>
      </c>
      <c r="AY3" s="20">
        <f t="shared" si="5"/>
        <v>0</v>
      </c>
      <c r="AZ3" s="20">
        <f t="shared" si="5"/>
        <v>0</v>
      </c>
      <c r="BA3" s="20">
        <f t="shared" si="5"/>
        <v>0</v>
      </c>
      <c r="BC3" s="22">
        <f t="shared" si="6"/>
        <v>39263</v>
      </c>
      <c r="BD3" s="20">
        <f t="shared" ref="BD3:BD66" si="8">AT3-$AT$2</f>
        <v>0.10042406176444008</v>
      </c>
      <c r="BE3" s="20">
        <f t="shared" ref="BE3:BE66" si="9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2.3018783920665302</v>
      </c>
      <c r="C4" s="20">
        <v>-0.18582521333365401</v>
      </c>
      <c r="D4" s="20">
        <v>-5.7797077510181802</v>
      </c>
      <c r="E4" s="20">
        <v>-2.4449341903938498E-4</v>
      </c>
      <c r="F4" s="20">
        <v>8.1065584879172192</v>
      </c>
      <c r="G4" s="20">
        <v>14.147299816699199</v>
      </c>
      <c r="H4" s="20">
        <v>9.9248504023507506E-3</v>
      </c>
      <c r="I4" s="20">
        <v>0.311531537084073</v>
      </c>
      <c r="J4" s="20">
        <v>-6.1960514929925999E-2</v>
      </c>
      <c r="K4" s="20">
        <v>2.5069939880985901</v>
      </c>
      <c r="L4" s="20">
        <v>0.300640039801022</v>
      </c>
      <c r="M4" s="20">
        <v>0</v>
      </c>
      <c r="N4" s="20">
        <v>0</v>
      </c>
      <c r="O4" s="20">
        <v>0.46631617691817501</v>
      </c>
      <c r="P4" s="20">
        <v>0</v>
      </c>
      <c r="Q4" s="20">
        <v>-4.0553602925540999E-2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7.4221486874528697</v>
      </c>
      <c r="AF4" s="20">
        <v>29.505000400814001</v>
      </c>
      <c r="AH4" s="20">
        <f t="shared" si="2"/>
        <v>2.5069939880985901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120.02000160325601</v>
      </c>
      <c r="AT4" s="20">
        <f t="shared" si="7"/>
        <v>2.5069939880985901</v>
      </c>
      <c r="AU4" s="20">
        <f t="shared" si="4"/>
        <v>0</v>
      </c>
      <c r="AV4" s="20">
        <f t="shared" si="5"/>
        <v>0</v>
      </c>
      <c r="AW4" s="20">
        <f t="shared" si="5"/>
        <v>0</v>
      </c>
      <c r="AX4" s="20">
        <f t="shared" si="5"/>
        <v>0</v>
      </c>
      <c r="AY4" s="20">
        <f t="shared" si="5"/>
        <v>0</v>
      </c>
      <c r="AZ4" s="20">
        <f t="shared" si="5"/>
        <v>0</v>
      </c>
      <c r="BA4" s="20">
        <f t="shared" si="5"/>
        <v>0</v>
      </c>
      <c r="BC4" s="22">
        <f t="shared" si="6"/>
        <v>39355</v>
      </c>
      <c r="BD4" s="20">
        <f t="shared" si="8"/>
        <v>-6.7895149158299972E-2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2.0031345478730098</v>
      </c>
      <c r="C5" s="20">
        <v>-5.9805901158355802E-2</v>
      </c>
      <c r="D5" s="20">
        <v>-6.0906698056146</v>
      </c>
      <c r="E5" s="20">
        <v>6.5881996133333905E-4</v>
      </c>
      <c r="F5" s="20">
        <v>8.5748649175229303</v>
      </c>
      <c r="G5" s="20">
        <v>14.2455873104881</v>
      </c>
      <c r="H5" s="20">
        <v>1.5467909719686E-2</v>
      </c>
      <c r="I5" s="20">
        <v>0.24896400444299099</v>
      </c>
      <c r="J5" s="20">
        <v>-6.33293878464085E-2</v>
      </c>
      <c r="K5" s="20">
        <v>2.6392114002299398</v>
      </c>
      <c r="L5" s="20">
        <v>0.34661215671060702</v>
      </c>
      <c r="M5" s="20">
        <v>0</v>
      </c>
      <c r="N5" s="20">
        <v>0</v>
      </c>
      <c r="O5" s="20">
        <v>0.47709801165218901</v>
      </c>
      <c r="P5" s="20">
        <v>0</v>
      </c>
      <c r="Q5" s="20">
        <v>-4.5182361154159197E-2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7.3991901929064898</v>
      </c>
      <c r="AF5" s="20">
        <v>29.691801815733999</v>
      </c>
      <c r="AH5" s="20">
        <f t="shared" si="2"/>
        <v>2.6392114002299398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120.767207262936</v>
      </c>
      <c r="AT5" s="20">
        <f t="shared" si="7"/>
        <v>2.6392114002299398</v>
      </c>
      <c r="AU5" s="20">
        <f t="shared" si="4"/>
        <v>0</v>
      </c>
      <c r="AV5" s="20">
        <f t="shared" si="5"/>
        <v>0</v>
      </c>
      <c r="AW5" s="20">
        <f t="shared" si="5"/>
        <v>0</v>
      </c>
      <c r="AX5" s="20">
        <f t="shared" si="5"/>
        <v>0</v>
      </c>
      <c r="AY5" s="20">
        <f t="shared" si="5"/>
        <v>0</v>
      </c>
      <c r="AZ5" s="20">
        <f t="shared" si="5"/>
        <v>0</v>
      </c>
      <c r="BA5" s="20">
        <f t="shared" si="5"/>
        <v>0</v>
      </c>
      <c r="BC5" s="22">
        <f t="shared" si="6"/>
        <v>39447</v>
      </c>
      <c r="BD5" s="20">
        <f t="shared" si="8"/>
        <v>6.4322262973049771E-2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2.0564368337968402</v>
      </c>
      <c r="C6" s="20">
        <v>-0.17410701908977599</v>
      </c>
      <c r="D6" s="20">
        <v>-6.2409236510038602</v>
      </c>
      <c r="E6" s="21">
        <v>-8.14883314806636E-5</v>
      </c>
      <c r="F6" s="20">
        <v>8.7254233372779204</v>
      </c>
      <c r="G6" s="20">
        <v>14.47022493131</v>
      </c>
      <c r="H6" s="20">
        <v>-5.3129903993939499E-2</v>
      </c>
      <c r="I6" s="20">
        <v>0.30778976046645701</v>
      </c>
      <c r="J6" s="20">
        <v>-6.6874844845825301E-2</v>
      </c>
      <c r="K6" s="20">
        <v>2.9688717973471301</v>
      </c>
      <c r="L6" s="20">
        <v>0.14427824324691599</v>
      </c>
      <c r="M6" s="20">
        <v>0</v>
      </c>
      <c r="N6" s="20">
        <v>0</v>
      </c>
      <c r="O6" s="20">
        <v>0.497139236404053</v>
      </c>
      <c r="P6" s="20">
        <v>0</v>
      </c>
      <c r="Q6" s="20">
        <v>-5.0515250612021598E-2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7.3763179754639197</v>
      </c>
      <c r="AF6" s="20">
        <v>29.960849957436601</v>
      </c>
      <c r="AH6" s="20">
        <f t="shared" si="2"/>
        <v>2.9688717973471301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121.8433998297464</v>
      </c>
      <c r="AT6" s="20">
        <f t="shared" si="7"/>
        <v>2.9688717973471301</v>
      </c>
      <c r="AU6" s="20">
        <f t="shared" si="4"/>
        <v>0</v>
      </c>
      <c r="AV6" s="20">
        <f t="shared" si="5"/>
        <v>0</v>
      </c>
      <c r="AW6" s="20">
        <f t="shared" si="5"/>
        <v>0</v>
      </c>
      <c r="AX6" s="20">
        <f t="shared" si="5"/>
        <v>0</v>
      </c>
      <c r="AY6" s="20">
        <f t="shared" si="5"/>
        <v>0</v>
      </c>
      <c r="AZ6" s="20">
        <f t="shared" si="5"/>
        <v>0</v>
      </c>
      <c r="BA6" s="20">
        <f t="shared" si="5"/>
        <v>0</v>
      </c>
      <c r="BC6" s="22">
        <f t="shared" si="6"/>
        <v>39538</v>
      </c>
      <c r="BD6" s="20">
        <f t="shared" si="8"/>
        <v>0.39398266009024008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1.9437085765589099</v>
      </c>
      <c r="C7" s="20">
        <v>-0.259683276133164</v>
      </c>
      <c r="D7" s="20">
        <v>-6.4409474409749903</v>
      </c>
      <c r="E7" s="20">
        <v>5.0280931411909196E-4</v>
      </c>
      <c r="F7" s="20">
        <v>9.1352305160961897</v>
      </c>
      <c r="G7" s="20">
        <v>14.6029959232603</v>
      </c>
      <c r="H7" s="20">
        <v>-2.8221986010449202E-3</v>
      </c>
      <c r="I7" s="20">
        <v>0.24610090160795101</v>
      </c>
      <c r="J7" s="20">
        <v>-6.3600815736029798E-2</v>
      </c>
      <c r="K7" s="20">
        <v>2.6992023286772402</v>
      </c>
      <c r="L7" s="20">
        <v>3.1560885220240899E-2</v>
      </c>
      <c r="M7" s="20">
        <v>0</v>
      </c>
      <c r="N7" s="20">
        <v>0</v>
      </c>
      <c r="O7" s="20">
        <v>0.50964207766347602</v>
      </c>
      <c r="P7" s="20">
        <v>0</v>
      </c>
      <c r="Q7" s="20">
        <v>-7.3570730125575398E-2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7.3535314605282602</v>
      </c>
      <c r="AF7" s="20">
        <v>29.681851017356099</v>
      </c>
      <c r="AH7" s="20">
        <f t="shared" si="2"/>
        <v>2.6992023286772402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120.7274040694244</v>
      </c>
      <c r="AT7" s="20">
        <f t="shared" si="7"/>
        <v>2.6992023286772402</v>
      </c>
      <c r="AU7" s="20">
        <f t="shared" si="4"/>
        <v>0</v>
      </c>
      <c r="AV7" s="20">
        <f t="shared" si="5"/>
        <v>0</v>
      </c>
      <c r="AW7" s="20">
        <f t="shared" si="5"/>
        <v>0</v>
      </c>
      <c r="AX7" s="20">
        <f t="shared" si="5"/>
        <v>0</v>
      </c>
      <c r="AY7" s="20">
        <f t="shared" si="5"/>
        <v>0</v>
      </c>
      <c r="AZ7" s="20">
        <f t="shared" si="5"/>
        <v>0</v>
      </c>
      <c r="BA7" s="20">
        <f t="shared" si="5"/>
        <v>0</v>
      </c>
      <c r="BC7" s="22">
        <f t="shared" si="6"/>
        <v>39629</v>
      </c>
      <c r="BD7" s="20">
        <f t="shared" si="8"/>
        <v>0.12431319142035013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1.5553724897719601</v>
      </c>
      <c r="C8" s="20">
        <v>-0.47264140679683098</v>
      </c>
      <c r="D8" s="20">
        <v>-6.5811779206041203</v>
      </c>
      <c r="E8" s="20">
        <v>4.5985531922392101E-4</v>
      </c>
      <c r="F8" s="20">
        <v>9.4802157151683897</v>
      </c>
      <c r="G8" s="20">
        <v>14.9277205908699</v>
      </c>
      <c r="H8" s="20">
        <v>2.7059604965328499E-2</v>
      </c>
      <c r="I8" s="20">
        <v>0.29587019151993499</v>
      </c>
      <c r="J8" s="20">
        <v>-6.8185466478176998E-2</v>
      </c>
      <c r="K8" s="20">
        <v>2.5210748872093101</v>
      </c>
      <c r="L8" s="20">
        <v>-0.16240356923483901</v>
      </c>
      <c r="M8" s="20">
        <v>0</v>
      </c>
      <c r="N8" s="20">
        <v>0</v>
      </c>
      <c r="O8" s="20">
        <v>0.53344518556097997</v>
      </c>
      <c r="P8" s="20">
        <v>0</v>
      </c>
      <c r="Q8" s="20">
        <v>-8.1467540503536995E-2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7.3308300862292102</v>
      </c>
      <c r="AF8" s="20">
        <v>29.306172702996999</v>
      </c>
      <c r="AH8" s="20">
        <f t="shared" si="2"/>
        <v>2.5210748872093101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119.224690811988</v>
      </c>
      <c r="AT8" s="20">
        <f t="shared" si="7"/>
        <v>2.5210748872093101</v>
      </c>
      <c r="AU8" s="20">
        <f t="shared" si="4"/>
        <v>0</v>
      </c>
      <c r="AV8" s="20">
        <f t="shared" si="5"/>
        <v>0</v>
      </c>
      <c r="AW8" s="20">
        <f t="shared" si="5"/>
        <v>0</v>
      </c>
      <c r="AX8" s="20">
        <f t="shared" si="5"/>
        <v>0</v>
      </c>
      <c r="AY8" s="20">
        <f t="shared" si="5"/>
        <v>0</v>
      </c>
      <c r="AZ8" s="20">
        <f t="shared" si="5"/>
        <v>0</v>
      </c>
      <c r="BA8" s="20">
        <f t="shared" si="5"/>
        <v>0</v>
      </c>
      <c r="BC8" s="22">
        <f t="shared" si="6"/>
        <v>39721</v>
      </c>
      <c r="BD8" s="20">
        <f t="shared" si="8"/>
        <v>-5.3814250047580003E-2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2.2206633938693998</v>
      </c>
      <c r="C9" s="20">
        <v>-0.98689402693851402</v>
      </c>
      <c r="D9" s="20">
        <v>-6.9466265888823804</v>
      </c>
      <c r="E9" s="20">
        <v>-2.8961149516071598E-4</v>
      </c>
      <c r="F9" s="20">
        <v>8.9449094619519602</v>
      </c>
      <c r="G9" s="20">
        <v>15.9444444252641</v>
      </c>
      <c r="H9" s="20">
        <v>0.11808668436684</v>
      </c>
      <c r="I9" s="20">
        <v>0.336957973765663</v>
      </c>
      <c r="J9" s="20">
        <v>-6.5994593939889407E-2</v>
      </c>
      <c r="K9" s="20">
        <v>2.2587813257151401</v>
      </c>
      <c r="L9" s="20">
        <v>-0.68091048788084896</v>
      </c>
      <c r="M9" s="20">
        <v>0</v>
      </c>
      <c r="N9" s="20">
        <v>0</v>
      </c>
      <c r="O9" s="20">
        <v>0.55671627307925298</v>
      </c>
      <c r="P9" s="20">
        <v>0</v>
      </c>
      <c r="Q9" s="20">
        <v>-7.3561543428765502E-2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7.3690920975854293E-2</v>
      </c>
      <c r="Z9" s="20">
        <v>-0.13359576600567</v>
      </c>
      <c r="AA9" s="20">
        <v>9.2384556253990793E-2</v>
      </c>
      <c r="AB9" s="20">
        <v>-7.1129062466962004E-3</v>
      </c>
      <c r="AC9" s="20">
        <v>-1.49690520168188E-2</v>
      </c>
      <c r="AD9" s="20">
        <v>-2.8973438074691001E-2</v>
      </c>
      <c r="AE9" s="20">
        <v>7.3082133028505902</v>
      </c>
      <c r="AF9" s="20">
        <v>28.915920303183601</v>
      </c>
      <c r="AH9" s="20">
        <f t="shared" si="2"/>
        <v>2.331735337481236</v>
      </c>
      <c r="AI9" s="20">
        <f t="shared" ref="AI9:AI72" si="10">Y9/1010</f>
        <v>7.2961307896885445E-5</v>
      </c>
      <c r="AJ9" s="20">
        <f t="shared" si="0"/>
        <v>-0.13359576600567</v>
      </c>
      <c r="AK9" s="20">
        <f t="shared" si="0"/>
        <v>9.2384556253990793E-2</v>
      </c>
      <c r="AL9" s="20">
        <f t="shared" si="0"/>
        <v>-7.1129062466962004E-3</v>
      </c>
      <c r="AM9" s="20">
        <f t="shared" si="0"/>
        <v>-1.49690520168188E-2</v>
      </c>
      <c r="AN9" s="20">
        <f t="shared" si="0"/>
        <v>-2.8973438074691001E-2</v>
      </c>
      <c r="AR9" s="22">
        <f t="shared" si="1"/>
        <v>39813</v>
      </c>
      <c r="AS9" s="20">
        <f t="shared" si="3"/>
        <v>117.6636812127344</v>
      </c>
      <c r="AT9" s="20">
        <f t="shared" si="7"/>
        <v>2.331735337481236</v>
      </c>
      <c r="AU9" s="20">
        <f t="shared" si="4"/>
        <v>-9.2193644781988326E-2</v>
      </c>
      <c r="AV9" s="20">
        <f t="shared" si="5"/>
        <v>7.2961307896885445E-5</v>
      </c>
      <c r="AW9" s="20">
        <f t="shared" si="5"/>
        <v>-0.13359576600567</v>
      </c>
      <c r="AX9" s="20">
        <f t="shared" si="5"/>
        <v>9.2384556253990793E-2</v>
      </c>
      <c r="AY9" s="20">
        <f t="shared" si="5"/>
        <v>-7.1129062466962004E-3</v>
      </c>
      <c r="AZ9" s="20">
        <f t="shared" si="5"/>
        <v>-1.49690520168188E-2</v>
      </c>
      <c r="BA9" s="20">
        <f t="shared" si="5"/>
        <v>-2.8973438074691001E-2</v>
      </c>
      <c r="BC9" s="22">
        <f t="shared" si="6"/>
        <v>39813</v>
      </c>
      <c r="BD9" s="20">
        <f t="shared" si="8"/>
        <v>-0.2431537997756541</v>
      </c>
      <c r="BE9" s="20">
        <f t="shared" si="9"/>
        <v>-9.2193644781988326E-2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2.4024060633230402</v>
      </c>
      <c r="C10" s="20">
        <v>-1.26067968007328</v>
      </c>
      <c r="D10" s="20">
        <v>-6.8199196937901601</v>
      </c>
      <c r="E10" s="20">
        <v>-1.73805903572382E-4</v>
      </c>
      <c r="F10" s="20">
        <v>8.6027343228496704</v>
      </c>
      <c r="G10" s="20">
        <v>16.652520759109201</v>
      </c>
      <c r="H10" s="20">
        <v>6.7492489836353295E-2</v>
      </c>
      <c r="I10" s="20">
        <v>0.27634317973655098</v>
      </c>
      <c r="J10" s="20">
        <v>-6.0941638717538403E-2</v>
      </c>
      <c r="K10" s="20">
        <v>2.7785998607438702</v>
      </c>
      <c r="L10" s="20">
        <v>-1.17981961048613</v>
      </c>
      <c r="M10" s="20">
        <v>0</v>
      </c>
      <c r="N10" s="20">
        <v>0</v>
      </c>
      <c r="O10" s="20">
        <v>0.57206768445192602</v>
      </c>
      <c r="P10" s="20">
        <v>0</v>
      </c>
      <c r="Q10" s="20">
        <v>-2.5279013584049399E-2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-1.7973575302804901</v>
      </c>
      <c r="Z10" s="20">
        <v>1.37214782021567E-2</v>
      </c>
      <c r="AA10" s="20">
        <v>0.125297894146912</v>
      </c>
      <c r="AB10" s="20">
        <v>-3.03958677033636E-2</v>
      </c>
      <c r="AC10" s="20">
        <v>-5.11088381828953E-2</v>
      </c>
      <c r="AD10" s="20">
        <v>-0.13660701692066299</v>
      </c>
      <c r="AE10" s="20">
        <v>7.2856805722836997</v>
      </c>
      <c r="AF10" s="20">
        <v>27.414581609041502</v>
      </c>
      <c r="AH10" s="20">
        <f t="shared" si="2"/>
        <v>0.99921590576618502</v>
      </c>
      <c r="AI10" s="20">
        <f t="shared" si="10"/>
        <v>-1.7795619111688021E-3</v>
      </c>
      <c r="AJ10" s="20">
        <f t="shared" si="0"/>
        <v>1.37214782021567E-2</v>
      </c>
      <c r="AK10" s="20">
        <f t="shared" si="0"/>
        <v>0.125297894146912</v>
      </c>
      <c r="AL10" s="20">
        <f t="shared" si="0"/>
        <v>-3.03958677033636E-2</v>
      </c>
      <c r="AM10" s="20">
        <f t="shared" si="0"/>
        <v>-5.11088381828953E-2</v>
      </c>
      <c r="AN10" s="20">
        <f t="shared" si="0"/>
        <v>-0.13660701692066299</v>
      </c>
      <c r="AR10" s="22">
        <f t="shared" si="1"/>
        <v>39903</v>
      </c>
      <c r="AS10" s="20">
        <f t="shared" si="3"/>
        <v>111.65832643616601</v>
      </c>
      <c r="AT10" s="20">
        <f t="shared" si="7"/>
        <v>0.99921590576618502</v>
      </c>
      <c r="AU10" s="20">
        <f t="shared" si="4"/>
        <v>-8.0871912369021984E-2</v>
      </c>
      <c r="AV10" s="20">
        <f t="shared" si="5"/>
        <v>-1.7795619111688021E-3</v>
      </c>
      <c r="AW10" s="20">
        <f t="shared" si="5"/>
        <v>1.37214782021567E-2</v>
      </c>
      <c r="AX10" s="20">
        <f t="shared" si="5"/>
        <v>0.125297894146912</v>
      </c>
      <c r="AY10" s="20">
        <f t="shared" si="5"/>
        <v>-3.03958677033636E-2</v>
      </c>
      <c r="AZ10" s="20">
        <f t="shared" si="5"/>
        <v>-5.11088381828953E-2</v>
      </c>
      <c r="BA10" s="20">
        <f t="shared" si="5"/>
        <v>-0.13660701692066299</v>
      </c>
      <c r="BC10" s="22">
        <f t="shared" si="6"/>
        <v>39903</v>
      </c>
      <c r="BD10" s="20">
        <f t="shared" si="8"/>
        <v>-1.5756732314907049</v>
      </c>
      <c r="BE10" s="20">
        <f t="shared" si="9"/>
        <v>-8.0871912369021984E-2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2.4277615580208498</v>
      </c>
      <c r="C11" s="20">
        <v>-1.6490084653729999</v>
      </c>
      <c r="D11" s="20">
        <v>-6.3861467721369003</v>
      </c>
      <c r="E11" s="20">
        <v>-4.9595052275973296E-4</v>
      </c>
      <c r="F11" s="20">
        <v>7.9593532454160396</v>
      </c>
      <c r="G11" s="20">
        <v>17.059180860841199</v>
      </c>
      <c r="H11" s="20">
        <v>-8.99071654674959E-2</v>
      </c>
      <c r="I11" s="20">
        <v>0.257858193135863</v>
      </c>
      <c r="J11" s="20">
        <v>-5.9151638687286297E-2</v>
      </c>
      <c r="K11" s="20">
        <v>5.4069760323139997</v>
      </c>
      <c r="L11" s="20">
        <v>-1.41816064025192</v>
      </c>
      <c r="M11" s="20">
        <v>0</v>
      </c>
      <c r="N11" s="20">
        <v>0</v>
      </c>
      <c r="O11" s="20">
        <v>0.58667402520876899</v>
      </c>
      <c r="P11" s="20">
        <v>0</v>
      </c>
      <c r="Q11" s="20">
        <v>1.6546462253551501E-2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-4.5109296537208703</v>
      </c>
      <c r="Z11" s="20">
        <v>0.25520857646403</v>
      </c>
      <c r="AA11" s="20">
        <v>0.13462048627083301</v>
      </c>
      <c r="AB11" s="20">
        <v>-7.8483827507434101E-2</v>
      </c>
      <c r="AC11" s="20">
        <v>-6.7382708195324201E-2</v>
      </c>
      <c r="AD11" s="20">
        <v>-0.30713781423421899</v>
      </c>
      <c r="AE11" s="20">
        <v>7.2632313675058899</v>
      </c>
      <c r="AF11" s="20">
        <v>26.800606171334099</v>
      </c>
      <c r="AH11" s="20">
        <f t="shared" si="2"/>
        <v>0.94115567513033815</v>
      </c>
      <c r="AI11" s="20">
        <f t="shared" si="10"/>
        <v>-4.4662669838820496E-3</v>
      </c>
      <c r="AJ11" s="20">
        <f t="shared" si="0"/>
        <v>0.25520857646403</v>
      </c>
      <c r="AK11" s="20">
        <f t="shared" si="0"/>
        <v>0.13462048627083301</v>
      </c>
      <c r="AL11" s="20">
        <f t="shared" si="0"/>
        <v>-7.8483827507434101E-2</v>
      </c>
      <c r="AM11" s="20">
        <f t="shared" si="0"/>
        <v>-6.7382708195324201E-2</v>
      </c>
      <c r="AN11" s="20">
        <f t="shared" si="0"/>
        <v>-0.30713781423421899</v>
      </c>
      <c r="AR11" s="22">
        <f t="shared" si="1"/>
        <v>39994</v>
      </c>
      <c r="AS11" s="20">
        <f t="shared" si="3"/>
        <v>109.2024246853364</v>
      </c>
      <c r="AT11" s="20">
        <f t="shared" si="7"/>
        <v>0.94115567513033815</v>
      </c>
      <c r="AU11" s="20">
        <f t="shared" si="4"/>
        <v>-6.7641554185996322E-2</v>
      </c>
      <c r="AV11" s="20">
        <f t="shared" si="5"/>
        <v>-4.4662669838820496E-3</v>
      </c>
      <c r="AW11" s="20">
        <f t="shared" si="5"/>
        <v>0.25520857646403</v>
      </c>
      <c r="AX11" s="20">
        <f t="shared" si="5"/>
        <v>0.13462048627083301</v>
      </c>
      <c r="AY11" s="20">
        <f t="shared" si="5"/>
        <v>-7.8483827507434101E-2</v>
      </c>
      <c r="AZ11" s="20">
        <f t="shared" si="5"/>
        <v>-6.7382708195324201E-2</v>
      </c>
      <c r="BA11" s="20">
        <f t="shared" si="5"/>
        <v>-0.30713781423421899</v>
      </c>
      <c r="BC11" s="22">
        <f t="shared" si="6"/>
        <v>39994</v>
      </c>
      <c r="BD11" s="20">
        <f t="shared" si="8"/>
        <v>-1.633733462126552</v>
      </c>
      <c r="BE11" s="20">
        <f t="shared" si="9"/>
        <v>-6.7641554185996322E-2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2.4217084605560699</v>
      </c>
      <c r="C12" s="20">
        <v>-2.0203722445254302</v>
      </c>
      <c r="D12" s="20">
        <v>-5.5802493671650097</v>
      </c>
      <c r="E12" s="20">
        <v>-1.30064778174943E-3</v>
      </c>
      <c r="F12" s="20">
        <v>7.14175490442077</v>
      </c>
      <c r="G12" s="20">
        <v>17.135333258146801</v>
      </c>
      <c r="H12" s="20">
        <v>-4.2674400151896899E-2</v>
      </c>
      <c r="I12" s="20">
        <v>0.32245699683805701</v>
      </c>
      <c r="J12" s="20">
        <v>-5.65283720255415E-2</v>
      </c>
      <c r="K12" s="20">
        <v>7.9652820687273298</v>
      </c>
      <c r="L12" s="20">
        <v>-1.4766757099038299</v>
      </c>
      <c r="M12" s="20">
        <v>0</v>
      </c>
      <c r="N12" s="20">
        <v>0</v>
      </c>
      <c r="O12" s="20">
        <v>0.60460848351772201</v>
      </c>
      <c r="P12" s="20">
        <v>0</v>
      </c>
      <c r="Q12" s="20">
        <v>7.35099131643945E-4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-6.6481835091444799</v>
      </c>
      <c r="Z12" s="20">
        <v>0.43002849059688603</v>
      </c>
      <c r="AA12" s="20">
        <v>0.110923247486547</v>
      </c>
      <c r="AB12" s="20">
        <v>-0.165981992442858</v>
      </c>
      <c r="AC12" s="20">
        <v>-0.117963884623232</v>
      </c>
      <c r="AD12" s="20">
        <v>-0.56485064856874501</v>
      </c>
      <c r="AE12" s="20">
        <v>7.2408651720838897</v>
      </c>
      <c r="AF12" s="20">
        <v>26.6989154051731</v>
      </c>
      <c r="AH12" s="20">
        <f t="shared" si="2"/>
        <v>1.3835803946742948</v>
      </c>
      <c r="AI12" s="20">
        <f t="shared" si="10"/>
        <v>-6.5823599100440396E-3</v>
      </c>
      <c r="AJ12" s="20">
        <f t="shared" si="0"/>
        <v>0.43002849059688603</v>
      </c>
      <c r="AK12" s="20">
        <f t="shared" si="0"/>
        <v>0.110923247486547</v>
      </c>
      <c r="AL12" s="20">
        <f t="shared" si="0"/>
        <v>-0.165981992442858</v>
      </c>
      <c r="AM12" s="20">
        <f t="shared" si="0"/>
        <v>-0.117963884623232</v>
      </c>
      <c r="AN12" s="20">
        <f t="shared" si="0"/>
        <v>-0.56485064856874501</v>
      </c>
      <c r="AR12" s="22">
        <f t="shared" si="1"/>
        <v>40086</v>
      </c>
      <c r="AS12" s="20">
        <f t="shared" si="3"/>
        <v>108.7956616206924</v>
      </c>
      <c r="AT12" s="20">
        <f t="shared" si="7"/>
        <v>1.3835803946742948</v>
      </c>
      <c r="AU12" s="20">
        <f t="shared" si="4"/>
        <v>-0.31442714746144595</v>
      </c>
      <c r="AV12" s="20">
        <f t="shared" si="5"/>
        <v>-6.5823599100440396E-3</v>
      </c>
      <c r="AW12" s="20">
        <f t="shared" si="5"/>
        <v>0.43002849059688603</v>
      </c>
      <c r="AX12" s="20">
        <f t="shared" si="5"/>
        <v>0.110923247486547</v>
      </c>
      <c r="AY12" s="20">
        <f t="shared" si="5"/>
        <v>-0.165981992442858</v>
      </c>
      <c r="AZ12" s="20">
        <f t="shared" si="5"/>
        <v>-0.117963884623232</v>
      </c>
      <c r="BA12" s="20">
        <f t="shared" si="5"/>
        <v>-0.56485064856874501</v>
      </c>
      <c r="BC12" s="22">
        <f t="shared" si="6"/>
        <v>40086</v>
      </c>
      <c r="BD12" s="20">
        <f t="shared" si="8"/>
        <v>-1.1913087425825952</v>
      </c>
      <c r="BE12" s="20">
        <f t="shared" si="9"/>
        <v>-0.31442714746144595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2.0701525204182598</v>
      </c>
      <c r="C13" s="20">
        <v>-1.96326765615888</v>
      </c>
      <c r="D13" s="20">
        <v>-4.9639270278353296</v>
      </c>
      <c r="E13" s="20">
        <v>-8.0920876310131397E-4</v>
      </c>
      <c r="F13" s="20">
        <v>6.7932403096328704</v>
      </c>
      <c r="G13" s="20">
        <v>17.165547270441799</v>
      </c>
      <c r="H13" s="20">
        <v>1.8838774243435798E-2</v>
      </c>
      <c r="I13" s="20">
        <v>0.252926995902792</v>
      </c>
      <c r="J13" s="20">
        <v>-4.67777764444069E-2</v>
      </c>
      <c r="K13" s="20">
        <v>9.6680861368480802</v>
      </c>
      <c r="L13" s="20">
        <v>-1.4944410681140801</v>
      </c>
      <c r="M13" s="20">
        <v>0</v>
      </c>
      <c r="N13" s="20">
        <v>0</v>
      </c>
      <c r="O13" s="20">
        <v>0.61475522409911698</v>
      </c>
      <c r="P13" s="20">
        <v>0</v>
      </c>
      <c r="Q13" s="20">
        <v>-1.7101425050101701E-2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-8.2298802105804203</v>
      </c>
      <c r="Z13" s="20">
        <v>0.64538339253854404</v>
      </c>
      <c r="AA13" s="20">
        <v>7.5587373391156606E-2</v>
      </c>
      <c r="AB13" s="20">
        <v>-0.243896146608968</v>
      </c>
      <c r="AC13" s="20">
        <v>-0.13783327192872799</v>
      </c>
      <c r="AD13" s="20">
        <v>-0.86962230913817995</v>
      </c>
      <c r="AE13" s="20">
        <v>7.2185814797010597</v>
      </c>
      <c r="AF13" s="20">
        <v>26.5555433765951</v>
      </c>
      <c r="AH13" s="20">
        <f t="shared" si="2"/>
        <v>1.5205047283734641</v>
      </c>
      <c r="AI13" s="20">
        <f t="shared" si="10"/>
        <v>-8.1483962480994269E-3</v>
      </c>
      <c r="AJ13" s="20">
        <f t="shared" si="0"/>
        <v>0.64538339253854404</v>
      </c>
      <c r="AK13" s="20">
        <f t="shared" si="0"/>
        <v>7.5587373391156606E-2</v>
      </c>
      <c r="AL13" s="20">
        <f t="shared" si="0"/>
        <v>-0.243896146608968</v>
      </c>
      <c r="AM13" s="20">
        <f t="shared" si="0"/>
        <v>-0.13783327192872799</v>
      </c>
      <c r="AN13" s="20">
        <f t="shared" si="0"/>
        <v>-0.86962230913817995</v>
      </c>
      <c r="AR13" s="22">
        <f t="shared" si="1"/>
        <v>40178</v>
      </c>
      <c r="AS13" s="20">
        <f t="shared" si="3"/>
        <v>108.2221735063804</v>
      </c>
      <c r="AT13" s="20">
        <f t="shared" si="7"/>
        <v>1.5205047283734641</v>
      </c>
      <c r="AU13" s="20">
        <f t="shared" si="4"/>
        <v>-0.53852935799427459</v>
      </c>
      <c r="AV13" s="20">
        <f t="shared" si="5"/>
        <v>-8.1483962480994269E-3</v>
      </c>
      <c r="AW13" s="20">
        <f t="shared" si="5"/>
        <v>0.64538339253854404</v>
      </c>
      <c r="AX13" s="20">
        <f t="shared" si="5"/>
        <v>7.5587373391156606E-2</v>
      </c>
      <c r="AY13" s="20">
        <f t="shared" si="5"/>
        <v>-0.243896146608968</v>
      </c>
      <c r="AZ13" s="20">
        <f t="shared" si="5"/>
        <v>-0.13783327192872799</v>
      </c>
      <c r="BA13" s="20">
        <f t="shared" si="5"/>
        <v>-0.86962230913817995</v>
      </c>
      <c r="BC13" s="22">
        <f t="shared" si="6"/>
        <v>40178</v>
      </c>
      <c r="BD13" s="20">
        <f t="shared" si="8"/>
        <v>-1.054384408883426</v>
      </c>
      <c r="BE13" s="20">
        <f t="shared" si="9"/>
        <v>-0.53852935799427459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1.9292618800469501</v>
      </c>
      <c r="C14" s="20">
        <v>-1.9152573591376301</v>
      </c>
      <c r="D14" s="20">
        <v>-4.6209408751502101</v>
      </c>
      <c r="E14" s="21">
        <v>-9.3285765123369405E-5</v>
      </c>
      <c r="F14" s="20">
        <v>6.2885872854381901</v>
      </c>
      <c r="G14" s="20">
        <v>17.194811255323501</v>
      </c>
      <c r="H14" s="20">
        <v>-9.7242431429084408E-3</v>
      </c>
      <c r="I14" s="20">
        <v>0.244685762894742</v>
      </c>
      <c r="J14" s="20">
        <v>-3.3630540605941603E-2</v>
      </c>
      <c r="K14" s="20">
        <v>11.391704855629101</v>
      </c>
      <c r="L14" s="20">
        <v>-1.5295777776872299</v>
      </c>
      <c r="M14" s="20">
        <v>0</v>
      </c>
      <c r="N14" s="20">
        <v>0</v>
      </c>
      <c r="O14" s="20">
        <v>0.62748076535153596</v>
      </c>
      <c r="P14" s="20">
        <v>0</v>
      </c>
      <c r="Q14" s="20">
        <v>-2.1055781739265901E-2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-9.28421985695344</v>
      </c>
      <c r="Z14" s="20">
        <v>0.93375032888764598</v>
      </c>
      <c r="AA14" s="20">
        <v>0.13528553355022499</v>
      </c>
      <c r="AB14" s="20">
        <v>-0.26251041109710299</v>
      </c>
      <c r="AC14" s="20">
        <v>-0.11896932543482</v>
      </c>
      <c r="AD14" s="20">
        <v>-1.1855579588271501</v>
      </c>
      <c r="AE14" s="20">
        <v>7.1963797937079903</v>
      </c>
      <c r="AF14" s="20">
        <v>26.960410045289301</v>
      </c>
      <c r="AH14" s="20">
        <f t="shared" si="2"/>
        <v>2.200327197245195</v>
      </c>
      <c r="AI14" s="20">
        <f t="shared" si="10"/>
        <v>-9.1922968880727134E-3</v>
      </c>
      <c r="AJ14" s="20">
        <f t="shared" si="0"/>
        <v>0.93375032888764598</v>
      </c>
      <c r="AK14" s="20">
        <f t="shared" si="0"/>
        <v>0.13528553355022499</v>
      </c>
      <c r="AL14" s="20">
        <f t="shared" si="0"/>
        <v>-0.26251041109710299</v>
      </c>
      <c r="AM14" s="20">
        <f t="shared" si="0"/>
        <v>-0.11896932543482</v>
      </c>
      <c r="AN14" s="20">
        <f t="shared" si="0"/>
        <v>-1.1855579588271501</v>
      </c>
      <c r="AR14" s="22">
        <f t="shared" si="1"/>
        <v>40268</v>
      </c>
      <c r="AS14" s="20">
        <f t="shared" si="3"/>
        <v>109.8416401811572</v>
      </c>
      <c r="AT14" s="20">
        <f t="shared" si="7"/>
        <v>2.200327197245195</v>
      </c>
      <c r="AU14" s="20">
        <f t="shared" si="4"/>
        <v>-0.5071941298092747</v>
      </c>
      <c r="AV14" s="20">
        <f t="shared" si="5"/>
        <v>-9.1922968880727134E-3</v>
      </c>
      <c r="AW14" s="20">
        <f t="shared" si="5"/>
        <v>0.93375032888764598</v>
      </c>
      <c r="AX14" s="20">
        <f t="shared" si="5"/>
        <v>0.13528553355022499</v>
      </c>
      <c r="AY14" s="20">
        <f t="shared" si="5"/>
        <v>-0.26251041109710299</v>
      </c>
      <c r="AZ14" s="20">
        <f t="shared" si="5"/>
        <v>-0.11896932543482</v>
      </c>
      <c r="BA14" s="20">
        <f t="shared" si="5"/>
        <v>-1.1855579588271501</v>
      </c>
      <c r="BC14" s="22">
        <f t="shared" si="6"/>
        <v>40268</v>
      </c>
      <c r="BD14" s="20">
        <f t="shared" si="8"/>
        <v>-0.37456194001169507</v>
      </c>
      <c r="BE14" s="20">
        <f t="shared" si="9"/>
        <v>-0.5071941298092747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1.7114593850772499</v>
      </c>
      <c r="C15" s="20">
        <v>-1.7910188959194999</v>
      </c>
      <c r="D15" s="20">
        <v>-4.4171119759714603</v>
      </c>
      <c r="E15" s="20">
        <v>-3.4034384567023398E-4</v>
      </c>
      <c r="F15" s="20">
        <v>5.5084959784089502</v>
      </c>
      <c r="G15" s="20">
        <v>17.284894564710701</v>
      </c>
      <c r="H15" s="20">
        <v>3.61250330904943E-2</v>
      </c>
      <c r="I15" s="20">
        <v>0.25452995273916201</v>
      </c>
      <c r="J15" s="20">
        <v>-2.5443457029563701E-2</v>
      </c>
      <c r="K15" s="20">
        <v>12.6242669779888</v>
      </c>
      <c r="L15" s="20">
        <v>-1.46308450515178</v>
      </c>
      <c r="M15" s="20">
        <v>0</v>
      </c>
      <c r="N15" s="20">
        <v>0</v>
      </c>
      <c r="O15" s="20">
        <v>0.64041986558546904</v>
      </c>
      <c r="P15" s="20">
        <v>0</v>
      </c>
      <c r="Q15" s="20">
        <v>-2.4373029012644699E-2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-10.235003512859601</v>
      </c>
      <c r="Z15" s="20">
        <v>1.2587611462749899</v>
      </c>
      <c r="AA15" s="20">
        <v>0.30474392172075698</v>
      </c>
      <c r="AB15" s="20">
        <v>-0.178695966786246</v>
      </c>
      <c r="AC15" s="20">
        <v>-3.9515870275057402E-2</v>
      </c>
      <c r="AD15" s="20">
        <v>-1.4723621523674399</v>
      </c>
      <c r="AE15" s="20">
        <v>7.1742596266957799</v>
      </c>
      <c r="AF15" s="20">
        <v>27.151006743073602</v>
      </c>
      <c r="AH15" s="20">
        <f t="shared" si="2"/>
        <v>2.4916135002577948</v>
      </c>
      <c r="AI15" s="20">
        <f t="shared" si="10"/>
        <v>-1.0133666844415447E-2</v>
      </c>
      <c r="AJ15" s="20">
        <f t="shared" si="0"/>
        <v>1.2587611462749899</v>
      </c>
      <c r="AK15" s="20">
        <f t="shared" si="0"/>
        <v>0.30474392172075698</v>
      </c>
      <c r="AL15" s="20">
        <f t="shared" si="0"/>
        <v>-0.178695966786246</v>
      </c>
      <c r="AM15" s="20">
        <f t="shared" si="0"/>
        <v>-3.9515870275057402E-2</v>
      </c>
      <c r="AN15" s="20">
        <f t="shared" si="0"/>
        <v>-1.4723621523674399</v>
      </c>
      <c r="AR15" s="22">
        <f t="shared" si="1"/>
        <v>40359</v>
      </c>
      <c r="AS15" s="20">
        <f t="shared" si="3"/>
        <v>110.60402697229441</v>
      </c>
      <c r="AT15" s="20">
        <f t="shared" si="7"/>
        <v>2.4916135002577948</v>
      </c>
      <c r="AU15" s="20">
        <f t="shared" si="4"/>
        <v>-0.13720258827741172</v>
      </c>
      <c r="AV15" s="20">
        <f t="shared" si="5"/>
        <v>-1.0133666844415447E-2</v>
      </c>
      <c r="AW15" s="20">
        <f t="shared" si="5"/>
        <v>1.2587611462749899</v>
      </c>
      <c r="AX15" s="20">
        <f t="shared" si="5"/>
        <v>0.30474392172075698</v>
      </c>
      <c r="AY15" s="20">
        <f t="shared" si="5"/>
        <v>-0.178695966786246</v>
      </c>
      <c r="AZ15" s="20">
        <f t="shared" si="5"/>
        <v>-3.9515870275057402E-2</v>
      </c>
      <c r="BA15" s="20">
        <f t="shared" si="5"/>
        <v>-1.4723621523674399</v>
      </c>
      <c r="BC15" s="22">
        <f t="shared" si="6"/>
        <v>40359</v>
      </c>
      <c r="BD15" s="20">
        <f t="shared" si="8"/>
        <v>-8.3275636999095237E-2</v>
      </c>
      <c r="BE15" s="20">
        <f t="shared" si="9"/>
        <v>-0.13720258827741172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1.66892361766518</v>
      </c>
      <c r="C16" s="20">
        <v>-1.66928696594946</v>
      </c>
      <c r="D16" s="20">
        <v>-4.2631128421755804</v>
      </c>
      <c r="E16" s="20">
        <v>-4.7472157619914102E-4</v>
      </c>
      <c r="F16" s="20">
        <v>5.3252984871908398</v>
      </c>
      <c r="G16" s="20">
        <v>17.3345798631908</v>
      </c>
      <c r="H16" s="20">
        <v>5.6531455228965698E-3</v>
      </c>
      <c r="I16" s="20">
        <v>0.33959560270529598</v>
      </c>
      <c r="J16" s="20">
        <v>-1.5797659984864501E-2</v>
      </c>
      <c r="K16" s="20">
        <v>13.592728033140499</v>
      </c>
      <c r="L16" s="20">
        <v>-1.5563826348785501</v>
      </c>
      <c r="M16" s="20">
        <v>0</v>
      </c>
      <c r="N16" s="20">
        <v>0</v>
      </c>
      <c r="O16" s="20">
        <v>0.65967138592699004</v>
      </c>
      <c r="P16" s="20">
        <v>0</v>
      </c>
      <c r="Q16" s="20">
        <v>-1.7203496762647499E-2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-11.450591513162401</v>
      </c>
      <c r="Z16" s="20">
        <v>1.4891879159838499</v>
      </c>
      <c r="AA16" s="20">
        <v>0.38887175337638602</v>
      </c>
      <c r="AB16" s="20">
        <v>-0.132868606443099</v>
      </c>
      <c r="AC16" s="20">
        <v>1.92330667714893E-2</v>
      </c>
      <c r="AD16" s="20">
        <v>-1.74986020898295</v>
      </c>
      <c r="AE16" s="20">
        <v>7.1522205000909898</v>
      </c>
      <c r="AF16" s="20">
        <v>27.1203847216497</v>
      </c>
      <c r="AH16" s="20">
        <f t="shared" si="2"/>
        <v>2.2566424351097227</v>
      </c>
      <c r="AI16" s="20">
        <f t="shared" si="10"/>
        <v>-1.1337219319962772E-2</v>
      </c>
      <c r="AJ16" s="20">
        <f t="shared" si="0"/>
        <v>1.4891879159838499</v>
      </c>
      <c r="AK16" s="20">
        <f t="shared" si="0"/>
        <v>0.38887175337638602</v>
      </c>
      <c r="AL16" s="20">
        <f t="shared" si="0"/>
        <v>-0.132868606443099</v>
      </c>
      <c r="AM16" s="20">
        <f t="shared" si="0"/>
        <v>1.92330667714893E-2</v>
      </c>
      <c r="AN16" s="20">
        <f t="shared" si="0"/>
        <v>-1.74986020898295</v>
      </c>
      <c r="AR16" s="22">
        <f t="shared" si="1"/>
        <v>40451</v>
      </c>
      <c r="AS16" s="20">
        <f t="shared" si="3"/>
        <v>110.4815388865988</v>
      </c>
      <c r="AT16" s="20">
        <f t="shared" si="7"/>
        <v>2.2566424351097227</v>
      </c>
      <c r="AU16" s="20">
        <f t="shared" si="4"/>
        <v>3.2267013857134597E-3</v>
      </c>
      <c r="AV16" s="20">
        <f t="shared" si="5"/>
        <v>-1.1337219319962772E-2</v>
      </c>
      <c r="AW16" s="20">
        <f t="shared" si="5"/>
        <v>1.4891879159838499</v>
      </c>
      <c r="AX16" s="20">
        <f t="shared" si="5"/>
        <v>0.38887175337638602</v>
      </c>
      <c r="AY16" s="20">
        <f t="shared" si="5"/>
        <v>-0.132868606443099</v>
      </c>
      <c r="AZ16" s="20">
        <f t="shared" si="5"/>
        <v>1.92330667714893E-2</v>
      </c>
      <c r="BA16" s="20">
        <f t="shared" si="5"/>
        <v>-1.74986020898295</v>
      </c>
      <c r="BC16" s="22">
        <f t="shared" si="6"/>
        <v>40451</v>
      </c>
      <c r="BD16" s="20">
        <f t="shared" si="8"/>
        <v>-0.31824670214716733</v>
      </c>
      <c r="BE16" s="20">
        <f t="shared" si="9"/>
        <v>3.2267013857134597E-3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1.3754459161492001</v>
      </c>
      <c r="C17" s="20">
        <v>-1.47319840199445</v>
      </c>
      <c r="D17" s="20">
        <v>-4.3372803406989799</v>
      </c>
      <c r="E17" s="20">
        <v>-1.6910156114132899E-4</v>
      </c>
      <c r="F17" s="20">
        <v>6.02832427206185</v>
      </c>
      <c r="G17" s="20">
        <v>17.375537723597901</v>
      </c>
      <c r="H17" s="20">
        <v>-3.6956779526524E-2</v>
      </c>
      <c r="I17" s="20">
        <v>0.26961922895684798</v>
      </c>
      <c r="J17" s="20">
        <v>-8.40626758114244E-3</v>
      </c>
      <c r="K17" s="20">
        <v>14.9270380757638</v>
      </c>
      <c r="L17" s="20">
        <v>-1.55144642849359</v>
      </c>
      <c r="M17" s="20">
        <v>0</v>
      </c>
      <c r="N17" s="20">
        <v>0</v>
      </c>
      <c r="O17" s="20">
        <v>0.67296250369230304</v>
      </c>
      <c r="P17" s="20">
        <v>0</v>
      </c>
      <c r="Q17" s="20">
        <v>-1.0960892061115699E-2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-13.193122697194999</v>
      </c>
      <c r="Z17" s="20">
        <v>1.67287892077763</v>
      </c>
      <c r="AA17" s="20">
        <v>0.43419460449876901</v>
      </c>
      <c r="AB17" s="20">
        <v>-0.115124706883921</v>
      </c>
      <c r="AC17" s="20">
        <v>3.18828888300874E-2</v>
      </c>
      <c r="AD17" s="20">
        <v>-2.0389966536117998</v>
      </c>
      <c r="AE17" s="20">
        <v>7.1302619437716004</v>
      </c>
      <c r="AF17" s="20">
        <v>27.152483808492399</v>
      </c>
      <c r="AH17" s="20">
        <f t="shared" si="2"/>
        <v>1.8658466055407508</v>
      </c>
      <c r="AI17" s="20">
        <f t="shared" si="10"/>
        <v>-1.3062497719995049E-2</v>
      </c>
      <c r="AJ17" s="20">
        <f t="shared" ref="AJ17:AN48" si="11">Z17</f>
        <v>1.67287892077763</v>
      </c>
      <c r="AK17" s="20">
        <f t="shared" si="11"/>
        <v>0.43419460449876901</v>
      </c>
      <c r="AL17" s="20">
        <f t="shared" si="11"/>
        <v>-0.115124706883921</v>
      </c>
      <c r="AM17" s="20">
        <f t="shared" si="11"/>
        <v>3.18828888300874E-2</v>
      </c>
      <c r="AN17" s="20">
        <f t="shared" si="11"/>
        <v>-2.0389966536117998</v>
      </c>
      <c r="AR17" s="22">
        <f t="shared" si="1"/>
        <v>40543</v>
      </c>
      <c r="AS17" s="20">
        <f t="shared" si="3"/>
        <v>110.60993523396959</v>
      </c>
      <c r="AT17" s="20">
        <f t="shared" si="7"/>
        <v>1.8658466055407508</v>
      </c>
      <c r="AU17" s="20">
        <f t="shared" si="4"/>
        <v>-2.8227444109229616E-2</v>
      </c>
      <c r="AV17" s="20">
        <f t="shared" si="5"/>
        <v>-1.3062497719995049E-2</v>
      </c>
      <c r="AW17" s="20">
        <f t="shared" si="5"/>
        <v>1.67287892077763</v>
      </c>
      <c r="AX17" s="20">
        <f t="shared" si="5"/>
        <v>0.43419460449876901</v>
      </c>
      <c r="AY17" s="20">
        <f t="shared" si="5"/>
        <v>-0.115124706883921</v>
      </c>
      <c r="AZ17" s="20">
        <f t="shared" si="5"/>
        <v>3.18828888300874E-2</v>
      </c>
      <c r="BA17" s="20">
        <f t="shared" si="5"/>
        <v>-2.0389966536117998</v>
      </c>
      <c r="BC17" s="22">
        <f t="shared" si="6"/>
        <v>40543</v>
      </c>
      <c r="BD17" s="20">
        <f t="shared" si="8"/>
        <v>-0.70904253171613929</v>
      </c>
      <c r="BE17" s="20">
        <f t="shared" si="9"/>
        <v>-2.8227444109229616E-2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1.90430169484166</v>
      </c>
      <c r="C18" s="20">
        <v>-1.5433038156605901</v>
      </c>
      <c r="D18" s="20">
        <v>-4.5069512603227597</v>
      </c>
      <c r="E18" s="20">
        <v>-1.2869150583441999E-3</v>
      </c>
      <c r="F18" s="20">
        <v>7.4268885346222602</v>
      </c>
      <c r="G18" s="20">
        <v>17.454779890083302</v>
      </c>
      <c r="H18" s="20">
        <v>-3.6961388485043899E-2</v>
      </c>
      <c r="I18" s="20">
        <v>0.308137105273108</v>
      </c>
      <c r="J18" s="20">
        <v>-7.8414583309630807E-3</v>
      </c>
      <c r="K18" s="20">
        <v>16.6753646049164</v>
      </c>
      <c r="L18" s="20">
        <v>-1.4894906117164599</v>
      </c>
      <c r="M18" s="20">
        <v>0</v>
      </c>
      <c r="N18" s="20">
        <v>0</v>
      </c>
      <c r="O18" s="20">
        <v>0.69313122766132895</v>
      </c>
      <c r="P18" s="20">
        <v>0</v>
      </c>
      <c r="Q18" s="20">
        <v>-2.3400021264036199E-2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-15.5140048371796</v>
      </c>
      <c r="Z18" s="20">
        <v>1.6560903554873201</v>
      </c>
      <c r="AA18" s="20">
        <v>0.29727135675643701</v>
      </c>
      <c r="AB18" s="20">
        <v>-0.20292068942248001</v>
      </c>
      <c r="AC18" s="20">
        <v>-2.7254570694421301E-2</v>
      </c>
      <c r="AD18" s="20">
        <v>-2.38472881141446</v>
      </c>
      <c r="AE18" s="20">
        <v>7.1083834957030803</v>
      </c>
      <c r="AF18" s="20">
        <v>27.786203885795899</v>
      </c>
      <c r="AH18" s="20">
        <f t="shared" si="2"/>
        <v>1.3164998161085955</v>
      </c>
      <c r="AI18" s="20">
        <f t="shared" si="10"/>
        <v>-1.5360400828890694E-2</v>
      </c>
      <c r="AJ18" s="20">
        <f t="shared" si="11"/>
        <v>1.6560903554873201</v>
      </c>
      <c r="AK18" s="20">
        <f t="shared" si="11"/>
        <v>0.29727135675643701</v>
      </c>
      <c r="AL18" s="20">
        <f t="shared" si="11"/>
        <v>-0.20292068942248001</v>
      </c>
      <c r="AM18" s="20">
        <f t="shared" si="11"/>
        <v>-2.7254570694421301E-2</v>
      </c>
      <c r="AN18" s="20">
        <f t="shared" si="11"/>
        <v>-2.38472881141446</v>
      </c>
      <c r="AR18" s="22">
        <f t="shared" si="1"/>
        <v>40633</v>
      </c>
      <c r="AS18" s="20">
        <f t="shared" si="3"/>
        <v>113.1448155431836</v>
      </c>
      <c r="AT18" s="20">
        <f t="shared" si="7"/>
        <v>1.3164998161085955</v>
      </c>
      <c r="AU18" s="20">
        <f t="shared" si="4"/>
        <v>-0.67690276011649519</v>
      </c>
      <c r="AV18" s="20">
        <f t="shared" si="5"/>
        <v>-1.5360400828890694E-2</v>
      </c>
      <c r="AW18" s="20">
        <f t="shared" si="5"/>
        <v>1.6560903554873201</v>
      </c>
      <c r="AX18" s="20">
        <f t="shared" si="5"/>
        <v>0.29727135675643701</v>
      </c>
      <c r="AY18" s="20">
        <f t="shared" si="5"/>
        <v>-0.20292068942248001</v>
      </c>
      <c r="AZ18" s="20">
        <f t="shared" si="5"/>
        <v>-2.7254570694421301E-2</v>
      </c>
      <c r="BA18" s="20">
        <f t="shared" si="5"/>
        <v>-2.38472881141446</v>
      </c>
      <c r="BC18" s="22">
        <f t="shared" si="6"/>
        <v>40633</v>
      </c>
      <c r="BD18" s="20">
        <f t="shared" si="8"/>
        <v>-1.2583893211482946</v>
      </c>
      <c r="BE18" s="20">
        <f t="shared" si="9"/>
        <v>-0.67690276011649519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1.46780798403477</v>
      </c>
      <c r="C19" s="20">
        <v>-1.2043497424401</v>
      </c>
      <c r="D19" s="20">
        <v>-4.3924235234108604</v>
      </c>
      <c r="E19" s="20">
        <v>-1.0583469374447999E-3</v>
      </c>
      <c r="F19" s="20">
        <v>8.4062549644090296</v>
      </c>
      <c r="G19" s="20">
        <v>17.546426512778002</v>
      </c>
      <c r="H19" s="20">
        <v>7.3247419831505706E-2</v>
      </c>
      <c r="I19" s="20">
        <v>0.30268882988408502</v>
      </c>
      <c r="J19" s="20">
        <v>-5.1230817776732997E-3</v>
      </c>
      <c r="K19" s="20">
        <v>18.7292664523357</v>
      </c>
      <c r="L19" s="20">
        <v>-1.5556790380726</v>
      </c>
      <c r="M19" s="20">
        <v>0</v>
      </c>
      <c r="N19" s="20">
        <v>0</v>
      </c>
      <c r="O19" s="20">
        <v>0.71288760535690499</v>
      </c>
      <c r="P19" s="20">
        <v>0</v>
      </c>
      <c r="Q19" s="20">
        <v>-3.5226887975860502E-2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-18.615703712448301</v>
      </c>
      <c r="Z19" s="20">
        <v>1.7520007447770301</v>
      </c>
      <c r="AA19" s="20">
        <v>0.18453734051349799</v>
      </c>
      <c r="AB19" s="20">
        <v>-0.23254532670007499</v>
      </c>
      <c r="AC19" s="20">
        <v>-2.9947737468592799E-2</v>
      </c>
      <c r="AD19" s="20">
        <v>-2.7091680082109999</v>
      </c>
      <c r="AE19" s="20">
        <v>7.0865847015938304</v>
      </c>
      <c r="AF19" s="20">
        <v>27.480477150072101</v>
      </c>
      <c r="AH19" s="20">
        <f t="shared" si="2"/>
        <v>0.29971977701188229</v>
      </c>
      <c r="AI19" s="20">
        <f t="shared" si="10"/>
        <v>-1.8431389814305248E-2</v>
      </c>
      <c r="AJ19" s="20">
        <f t="shared" si="11"/>
        <v>1.7520007447770301</v>
      </c>
      <c r="AK19" s="20">
        <f t="shared" si="11"/>
        <v>0.18453734051349799</v>
      </c>
      <c r="AL19" s="20">
        <f t="shared" si="11"/>
        <v>-0.23254532670007499</v>
      </c>
      <c r="AM19" s="20">
        <f t="shared" si="11"/>
        <v>-2.9947737468592799E-2</v>
      </c>
      <c r="AN19" s="20">
        <f t="shared" si="11"/>
        <v>-2.7091680082109999</v>
      </c>
      <c r="AR19" s="22">
        <f t="shared" si="1"/>
        <v>40724</v>
      </c>
      <c r="AS19" s="20">
        <f t="shared" si="3"/>
        <v>111.9219086002884</v>
      </c>
      <c r="AT19" s="20">
        <f t="shared" si="7"/>
        <v>0.29971977701188229</v>
      </c>
      <c r="AU19" s="20">
        <f t="shared" si="4"/>
        <v>-1.0535543769034448</v>
      </c>
      <c r="AV19" s="20">
        <f t="shared" si="5"/>
        <v>-1.8431389814305248E-2</v>
      </c>
      <c r="AW19" s="20">
        <f t="shared" si="5"/>
        <v>1.7520007447770301</v>
      </c>
      <c r="AX19" s="20">
        <f t="shared" si="5"/>
        <v>0.18453734051349799</v>
      </c>
      <c r="AY19" s="20">
        <f t="shared" si="5"/>
        <v>-0.23254532670007499</v>
      </c>
      <c r="AZ19" s="20">
        <f t="shared" si="5"/>
        <v>-2.9947737468592799E-2</v>
      </c>
      <c r="BA19" s="20">
        <f t="shared" si="5"/>
        <v>-2.7091680082109999</v>
      </c>
      <c r="BC19" s="22">
        <f t="shared" si="6"/>
        <v>40724</v>
      </c>
      <c r="BD19" s="20">
        <f t="shared" si="8"/>
        <v>-2.2751693602450076</v>
      </c>
      <c r="BE19" s="20">
        <f t="shared" si="9"/>
        <v>-1.0535543769034448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1.8241285966793399</v>
      </c>
      <c r="C20" s="20">
        <v>-1.0959542128456901</v>
      </c>
      <c r="D20" s="20">
        <v>-4.2580248788041599</v>
      </c>
      <c r="E20" s="20">
        <v>-2.8471594758398301E-4</v>
      </c>
      <c r="F20" s="20">
        <v>6.5846466428789903</v>
      </c>
      <c r="G20" s="20">
        <v>17.671886113914798</v>
      </c>
      <c r="H20" s="20">
        <v>-4.7348454706175901E-2</v>
      </c>
      <c r="I20" s="20">
        <v>0.34776191552861802</v>
      </c>
      <c r="J20" s="20">
        <v>1.2598253735041499E-3</v>
      </c>
      <c r="K20" s="20">
        <v>21.6687945567189</v>
      </c>
      <c r="L20" s="20">
        <v>-1.62693074199378</v>
      </c>
      <c r="M20" s="20">
        <v>0</v>
      </c>
      <c r="N20" s="20">
        <v>0</v>
      </c>
      <c r="O20" s="20">
        <v>0.72603407980219004</v>
      </c>
      <c r="P20" s="20">
        <v>0</v>
      </c>
      <c r="Q20" s="20">
        <v>-2.1518546973866001E-2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-21.2940371809404</v>
      </c>
      <c r="Z20" s="20">
        <v>2.30875629440852</v>
      </c>
      <c r="AA20" s="20">
        <v>0.35473860941712099</v>
      </c>
      <c r="AB20" s="20">
        <v>-8.0751503755398801E-2</v>
      </c>
      <c r="AC20" s="20">
        <v>9.9261867776008594E-2</v>
      </c>
      <c r="AD20" s="20">
        <v>-2.8984710561645799</v>
      </c>
      <c r="AE20" s="20">
        <v>7.0648651145688799</v>
      </c>
      <c r="AF20" s="20">
        <v>27.328812324935299</v>
      </c>
      <c r="AH20" s="20">
        <f t="shared" si="2"/>
        <v>0.58769774758790461</v>
      </c>
      <c r="AI20" s="20">
        <f t="shared" si="10"/>
        <v>-2.1083205129643959E-2</v>
      </c>
      <c r="AJ20" s="20">
        <f t="shared" si="11"/>
        <v>2.30875629440852</v>
      </c>
      <c r="AK20" s="20">
        <f t="shared" si="11"/>
        <v>0.35473860941712099</v>
      </c>
      <c r="AL20" s="20">
        <f t="shared" si="11"/>
        <v>-8.0751503755398801E-2</v>
      </c>
      <c r="AM20" s="20">
        <f t="shared" si="11"/>
        <v>9.9261867776008594E-2</v>
      </c>
      <c r="AN20" s="20">
        <f t="shared" si="11"/>
        <v>-2.8984710561645799</v>
      </c>
      <c r="AR20" s="22">
        <f t="shared" si="1"/>
        <v>40816</v>
      </c>
      <c r="AS20" s="20">
        <f t="shared" si="3"/>
        <v>111.3152492997412</v>
      </c>
      <c r="AT20" s="20">
        <f t="shared" si="7"/>
        <v>0.58769774758790461</v>
      </c>
      <c r="AU20" s="20">
        <f t="shared" si="4"/>
        <v>-0.23754899344797309</v>
      </c>
      <c r="AV20" s="20">
        <f t="shared" si="5"/>
        <v>-2.1083205129643959E-2</v>
      </c>
      <c r="AW20" s="20">
        <f t="shared" si="5"/>
        <v>2.30875629440852</v>
      </c>
      <c r="AX20" s="20">
        <f t="shared" si="5"/>
        <v>0.35473860941712099</v>
      </c>
      <c r="AY20" s="20">
        <f t="shared" si="5"/>
        <v>-8.0751503755398801E-2</v>
      </c>
      <c r="AZ20" s="20">
        <f t="shared" si="5"/>
        <v>9.9261867776008594E-2</v>
      </c>
      <c r="BA20" s="20">
        <f t="shared" si="5"/>
        <v>-2.8984710561645799</v>
      </c>
      <c r="BC20" s="22">
        <f t="shared" si="6"/>
        <v>40816</v>
      </c>
      <c r="BD20" s="20">
        <f t="shared" si="8"/>
        <v>-1.9871913896689855</v>
      </c>
      <c r="BE20" s="20">
        <f t="shared" si="9"/>
        <v>-0.23754899344797309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1.7116468748119</v>
      </c>
      <c r="C21" s="20">
        <v>-1.19567614047177</v>
      </c>
      <c r="D21" s="20">
        <v>-4.0807577436529296</v>
      </c>
      <c r="E21" s="20">
        <v>-4.3868761079023002E-4</v>
      </c>
      <c r="F21" s="20">
        <v>4.67922050689344</v>
      </c>
      <c r="G21" s="20">
        <v>17.798756969830499</v>
      </c>
      <c r="H21" s="20">
        <v>3.9090861444632502E-2</v>
      </c>
      <c r="I21" s="20">
        <v>0.37943593743603099</v>
      </c>
      <c r="J21" s="20">
        <v>3.4267657342607299E-3</v>
      </c>
      <c r="K21" s="20">
        <v>24.313875439371699</v>
      </c>
      <c r="L21" s="20">
        <v>-1.71665281853925</v>
      </c>
      <c r="M21" s="20">
        <v>0</v>
      </c>
      <c r="N21" s="20">
        <v>0</v>
      </c>
      <c r="O21" s="20">
        <v>0.73748113694713202</v>
      </c>
      <c r="P21" s="20">
        <v>0</v>
      </c>
      <c r="Q21" s="20">
        <v>-3.3579428099786701E-2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-23.129957189468101</v>
      </c>
      <c r="Z21" s="20">
        <v>2.8174208525393598</v>
      </c>
      <c r="AA21" s="20">
        <v>0.45742311371089001</v>
      </c>
      <c r="AB21" s="20">
        <v>2.0213672144897801E-2</v>
      </c>
      <c r="AC21" s="20">
        <v>0.17302120510567101</v>
      </c>
      <c r="AD21" s="20">
        <v>-3.0045923511625401</v>
      </c>
      <c r="AE21" s="20">
        <v>7.04322429486131</v>
      </c>
      <c r="AF21" s="20">
        <v>27.0125832718266</v>
      </c>
      <c r="AH21" s="20">
        <f t="shared" si="2"/>
        <v>1.4152178217982796</v>
      </c>
      <c r="AI21" s="20">
        <f t="shared" si="10"/>
        <v>-2.2900947712344653E-2</v>
      </c>
      <c r="AJ21" s="20">
        <f t="shared" si="11"/>
        <v>2.8174208525393598</v>
      </c>
      <c r="AK21" s="20">
        <f t="shared" si="11"/>
        <v>0.45742311371089001</v>
      </c>
      <c r="AL21" s="20">
        <f t="shared" si="11"/>
        <v>2.0213672144897801E-2</v>
      </c>
      <c r="AM21" s="20">
        <f t="shared" si="11"/>
        <v>0.17302120510567101</v>
      </c>
      <c r="AN21" s="20">
        <f t="shared" si="11"/>
        <v>-3.0045923511625401</v>
      </c>
      <c r="AR21" s="22">
        <f t="shared" si="1"/>
        <v>40908</v>
      </c>
      <c r="AS21" s="20">
        <f t="shared" si="3"/>
        <v>110.0503330873064</v>
      </c>
      <c r="AT21" s="20">
        <f t="shared" si="7"/>
        <v>1.4152178217982796</v>
      </c>
      <c r="AU21" s="20">
        <f t="shared" si="4"/>
        <v>0.44058554462593413</v>
      </c>
      <c r="AV21" s="20">
        <f t="shared" si="5"/>
        <v>-2.2900947712344653E-2</v>
      </c>
      <c r="AW21" s="20">
        <f t="shared" si="5"/>
        <v>2.8174208525393598</v>
      </c>
      <c r="AX21" s="20">
        <f t="shared" si="5"/>
        <v>0.45742311371089001</v>
      </c>
      <c r="AY21" s="20">
        <f t="shared" si="5"/>
        <v>2.0213672144897801E-2</v>
      </c>
      <c r="AZ21" s="20">
        <f t="shared" si="5"/>
        <v>0.17302120510567101</v>
      </c>
      <c r="BA21" s="20">
        <f t="shared" si="5"/>
        <v>-3.0045923511625401</v>
      </c>
      <c r="BC21" s="22">
        <f t="shared" si="6"/>
        <v>40908</v>
      </c>
      <c r="BD21" s="20">
        <f t="shared" si="8"/>
        <v>-1.1596713154586105</v>
      </c>
      <c r="BE21" s="20">
        <f t="shared" si="9"/>
        <v>0.44058554462593413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1.7745152492390499</v>
      </c>
      <c r="C22" s="20">
        <v>-1.1512078128085099</v>
      </c>
      <c r="D22" s="20">
        <v>-3.6668970538686998</v>
      </c>
      <c r="E22" s="20">
        <v>-2.0259960409919699E-4</v>
      </c>
      <c r="F22" s="20">
        <v>3.1534811339203301</v>
      </c>
      <c r="G22" s="20">
        <v>17.781766248807202</v>
      </c>
      <c r="H22" s="20">
        <v>-1.52687215606351E-2</v>
      </c>
      <c r="I22" s="20">
        <v>0.39761095897126603</v>
      </c>
      <c r="J22" s="20">
        <v>6.0637123721003199E-3</v>
      </c>
      <c r="K22" s="20">
        <v>25.949502975784998</v>
      </c>
      <c r="L22" s="20">
        <v>-1.78285700959472</v>
      </c>
      <c r="M22" s="20">
        <v>0</v>
      </c>
      <c r="N22" s="20">
        <v>0</v>
      </c>
      <c r="O22" s="20">
        <v>0.74654144672910305</v>
      </c>
      <c r="P22" s="20">
        <v>0</v>
      </c>
      <c r="Q22" s="20">
        <v>-2.7867382670135599E-2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-24.355612153156901</v>
      </c>
      <c r="Z22" s="20">
        <v>3.1420473865260501</v>
      </c>
      <c r="AA22" s="20">
        <v>0.52224162464951696</v>
      </c>
      <c r="AB22" s="20">
        <v>7.2374178086460295E-2</v>
      </c>
      <c r="AC22" s="20">
        <v>0.21075443593257601</v>
      </c>
      <c r="AD22" s="20">
        <v>-3.0719170935074902</v>
      </c>
      <c r="AE22" s="20">
        <v>7.0216618095202801</v>
      </c>
      <c r="AF22" s="20">
        <v>26.706731333767799</v>
      </c>
      <c r="AH22" s="20">
        <f t="shared" si="2"/>
        <v>1.8374469441596664</v>
      </c>
      <c r="AI22" s="20">
        <f t="shared" si="10"/>
        <v>-2.4114467478373168E-2</v>
      </c>
      <c r="AJ22" s="20">
        <f t="shared" si="11"/>
        <v>3.1420473865260501</v>
      </c>
      <c r="AK22" s="20">
        <f t="shared" si="11"/>
        <v>0.52224162464951696</v>
      </c>
      <c r="AL22" s="20">
        <f t="shared" si="11"/>
        <v>7.2374178086460295E-2</v>
      </c>
      <c r="AM22" s="20">
        <f t="shared" si="11"/>
        <v>0.21075443593257601</v>
      </c>
      <c r="AN22" s="20">
        <f t="shared" si="11"/>
        <v>-3.0719170935074902</v>
      </c>
      <c r="AR22" s="22">
        <f t="shared" si="1"/>
        <v>40999</v>
      </c>
      <c r="AS22" s="20">
        <f t="shared" si="3"/>
        <v>108.82692533507119</v>
      </c>
      <c r="AT22" s="20">
        <f t="shared" si="7"/>
        <v>1.8374469441596664</v>
      </c>
      <c r="AU22" s="20">
        <f t="shared" si="4"/>
        <v>0.85138606420873986</v>
      </c>
      <c r="AV22" s="20">
        <f t="shared" si="5"/>
        <v>-2.4114467478373168E-2</v>
      </c>
      <c r="AW22" s="20">
        <f t="shared" si="5"/>
        <v>3.1420473865260501</v>
      </c>
      <c r="AX22" s="20">
        <f t="shared" si="5"/>
        <v>0.52224162464951696</v>
      </c>
      <c r="AY22" s="20">
        <f t="shared" si="5"/>
        <v>7.2374178086460295E-2</v>
      </c>
      <c r="AZ22" s="20">
        <f t="shared" si="5"/>
        <v>0.21075443593257601</v>
      </c>
      <c r="BA22" s="20">
        <f t="shared" si="5"/>
        <v>-3.0719170935074902</v>
      </c>
      <c r="BC22" s="22">
        <f t="shared" si="6"/>
        <v>40999</v>
      </c>
      <c r="BD22" s="20">
        <f t="shared" si="8"/>
        <v>-0.7374421930972237</v>
      </c>
      <c r="BE22" s="20">
        <f t="shared" si="9"/>
        <v>0.85138606420873986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1.7273448727743399</v>
      </c>
      <c r="C23" s="20">
        <v>-1.0260260169334601</v>
      </c>
      <c r="D23" s="20">
        <v>-3.06860190963324</v>
      </c>
      <c r="E23" s="20">
        <v>-4.3545693397367599E-4</v>
      </c>
      <c r="F23" s="20">
        <v>1.83087895178664</v>
      </c>
      <c r="G23" s="20">
        <v>17.780729956156399</v>
      </c>
      <c r="H23" s="20">
        <v>-4.2989799299453296E-3</v>
      </c>
      <c r="I23" s="20">
        <v>0.40370725510275901</v>
      </c>
      <c r="J23" s="20">
        <v>5.8911014894153504E-3</v>
      </c>
      <c r="K23" s="20">
        <v>26.446453493174001</v>
      </c>
      <c r="L23" s="20">
        <v>-1.7374237963322601</v>
      </c>
      <c r="M23" s="20">
        <v>0</v>
      </c>
      <c r="N23" s="20">
        <v>0</v>
      </c>
      <c r="O23" s="20">
        <v>0.75547826792904504</v>
      </c>
      <c r="P23" s="20">
        <v>0</v>
      </c>
      <c r="Q23" s="20">
        <v>-2.91776677197766E-2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-25.1987091610394</v>
      </c>
      <c r="Z23" s="20">
        <v>3.3390778754202599</v>
      </c>
      <c r="AA23" s="20">
        <v>0.612477639193307</v>
      </c>
      <c r="AB23" s="20">
        <v>0.15466234429600501</v>
      </c>
      <c r="AC23" s="20">
        <v>0.24660536306417</v>
      </c>
      <c r="AD23" s="20">
        <v>-3.12144095922705</v>
      </c>
      <c r="AE23" s="20">
        <v>7.0001772321349902</v>
      </c>
      <c r="AF23" s="20">
        <v>26.117370404772299</v>
      </c>
      <c r="AH23" s="20">
        <f t="shared" si="2"/>
        <v>1.4997314237449957</v>
      </c>
      <c r="AI23" s="20">
        <f t="shared" si="10"/>
        <v>-2.4949216991128117E-2</v>
      </c>
      <c r="AJ23" s="20">
        <f t="shared" si="11"/>
        <v>3.3390778754202599</v>
      </c>
      <c r="AK23" s="20">
        <f t="shared" si="11"/>
        <v>0.612477639193307</v>
      </c>
      <c r="AL23" s="20">
        <f t="shared" si="11"/>
        <v>0.15466234429600501</v>
      </c>
      <c r="AM23" s="20">
        <f t="shared" si="11"/>
        <v>0.24660536306417</v>
      </c>
      <c r="AN23" s="20">
        <f t="shared" si="11"/>
        <v>-3.12144095922705</v>
      </c>
      <c r="AR23" s="22">
        <f t="shared" si="1"/>
        <v>41090</v>
      </c>
      <c r="AS23" s="20">
        <f t="shared" si="3"/>
        <v>106.46948161908919</v>
      </c>
      <c r="AT23" s="20">
        <f t="shared" si="7"/>
        <v>1.4997314237449957</v>
      </c>
      <c r="AU23" s="20">
        <f t="shared" si="4"/>
        <v>1.206433045755563</v>
      </c>
      <c r="AV23" s="20">
        <f t="shared" si="5"/>
        <v>-2.4949216991128117E-2</v>
      </c>
      <c r="AW23" s="20">
        <f t="shared" si="5"/>
        <v>3.3390778754202599</v>
      </c>
      <c r="AX23" s="20">
        <f t="shared" si="5"/>
        <v>0.612477639193307</v>
      </c>
      <c r="AY23" s="20">
        <f t="shared" si="5"/>
        <v>0.15466234429600501</v>
      </c>
      <c r="AZ23" s="20">
        <f t="shared" si="5"/>
        <v>0.24660536306417</v>
      </c>
      <c r="BA23" s="20">
        <f t="shared" si="5"/>
        <v>-3.12144095922705</v>
      </c>
      <c r="BC23" s="22">
        <f t="shared" si="6"/>
        <v>41090</v>
      </c>
      <c r="BD23" s="20">
        <f t="shared" si="8"/>
        <v>-1.0751577135118944</v>
      </c>
      <c r="BE23" s="20">
        <f t="shared" si="9"/>
        <v>1.206433045755563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1.90154954609281</v>
      </c>
      <c r="C24" s="20">
        <v>-0.956419012814827</v>
      </c>
      <c r="D24" s="20">
        <v>-2.6051424390638398</v>
      </c>
      <c r="E24" s="20">
        <v>-2.71271117381589E-4</v>
      </c>
      <c r="F24" s="20">
        <v>0.52588777919454299</v>
      </c>
      <c r="G24" s="20">
        <v>17.7034413902316</v>
      </c>
      <c r="H24" s="20">
        <v>1.92013819824568E-2</v>
      </c>
      <c r="I24" s="20">
        <v>0.41206090251639899</v>
      </c>
      <c r="J24" s="20">
        <v>7.5941220429796103E-3</v>
      </c>
      <c r="K24" s="20">
        <v>26.677077810480998</v>
      </c>
      <c r="L24" s="20">
        <v>-1.73292173158422</v>
      </c>
      <c r="M24" s="20">
        <v>0</v>
      </c>
      <c r="N24" s="20">
        <v>0</v>
      </c>
      <c r="O24" s="20">
        <v>0.76275138374797202</v>
      </c>
      <c r="P24" s="20">
        <v>0</v>
      </c>
      <c r="Q24" s="20">
        <v>-3.04673508042256E-2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-25.4297608165102</v>
      </c>
      <c r="Z24" s="20">
        <v>3.4081982937965898</v>
      </c>
      <c r="AA24" s="20">
        <v>0.66600289397063706</v>
      </c>
      <c r="AB24" s="20">
        <v>0.26644537319060202</v>
      </c>
      <c r="AC24" s="20">
        <v>0.31738985320353802</v>
      </c>
      <c r="AD24" s="20">
        <v>-3.1505490328875099</v>
      </c>
      <c r="AE24" s="20">
        <v>6.9787701425736701</v>
      </c>
      <c r="AF24" s="20">
        <v>25.740839218242701</v>
      </c>
      <c r="AH24" s="20">
        <f t="shared" si="2"/>
        <v>1.5016146021359007</v>
      </c>
      <c r="AI24" s="20">
        <f t="shared" si="10"/>
        <v>-2.5177981006445742E-2</v>
      </c>
      <c r="AJ24" s="20">
        <f t="shared" si="11"/>
        <v>3.4081982937965898</v>
      </c>
      <c r="AK24" s="20">
        <f t="shared" si="11"/>
        <v>0.66600289397063706</v>
      </c>
      <c r="AL24" s="20">
        <f t="shared" si="11"/>
        <v>0.26644537319060202</v>
      </c>
      <c r="AM24" s="20">
        <f t="shared" si="11"/>
        <v>0.31738985320353802</v>
      </c>
      <c r="AN24" s="20">
        <f t="shared" si="11"/>
        <v>-3.1505490328875099</v>
      </c>
      <c r="AR24" s="22">
        <f t="shared" si="1"/>
        <v>41182</v>
      </c>
      <c r="AS24" s="20">
        <f t="shared" si="3"/>
        <v>104.96335687297081</v>
      </c>
      <c r="AT24" s="20">
        <f t="shared" si="7"/>
        <v>1.5016146021359007</v>
      </c>
      <c r="AU24" s="20">
        <f t="shared" si="4"/>
        <v>1.4823094002674115</v>
      </c>
      <c r="AV24" s="20">
        <f t="shared" si="5"/>
        <v>-2.5177981006445742E-2</v>
      </c>
      <c r="AW24" s="20">
        <f t="shared" si="5"/>
        <v>3.4081982937965898</v>
      </c>
      <c r="AX24" s="20">
        <f t="shared" si="5"/>
        <v>0.66600289397063706</v>
      </c>
      <c r="AY24" s="20">
        <f t="shared" si="5"/>
        <v>0.26644537319060202</v>
      </c>
      <c r="AZ24" s="20">
        <f t="shared" si="5"/>
        <v>0.31738985320353802</v>
      </c>
      <c r="BA24" s="20">
        <f t="shared" si="5"/>
        <v>-3.1505490328875099</v>
      </c>
      <c r="BC24" s="22">
        <f t="shared" si="6"/>
        <v>41182</v>
      </c>
      <c r="BD24" s="20">
        <f t="shared" si="8"/>
        <v>-1.0732745351209894</v>
      </c>
      <c r="BE24" s="20">
        <f t="shared" si="9"/>
        <v>1.4823094002674115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1.68853550835584</v>
      </c>
      <c r="C25" s="20">
        <v>-0.80996321172394303</v>
      </c>
      <c r="D25" s="20">
        <v>-2.3226142623147199</v>
      </c>
      <c r="E25" s="21">
        <v>-9.3899547834162003E-5</v>
      </c>
      <c r="F25" s="20">
        <v>-0.128138593560679</v>
      </c>
      <c r="G25" s="20">
        <v>17.557532665901</v>
      </c>
      <c r="H25" s="20">
        <v>5.3122221570343102E-3</v>
      </c>
      <c r="I25" s="20">
        <v>0.407151212035058</v>
      </c>
      <c r="J25" s="20">
        <v>8.7861664947813806E-3</v>
      </c>
      <c r="K25" s="20">
        <v>26.2895845312616</v>
      </c>
      <c r="L25" s="20">
        <v>-1.6484045493603601</v>
      </c>
      <c r="M25" s="20">
        <v>0</v>
      </c>
      <c r="N25" s="20">
        <v>0</v>
      </c>
      <c r="O25" s="20">
        <v>0.77028908110739602</v>
      </c>
      <c r="P25" s="20">
        <v>0</v>
      </c>
      <c r="Q25" s="20">
        <v>-2.1151968916469199E-2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-25.318973453458</v>
      </c>
      <c r="Z25" s="20">
        <v>3.41025109297893</v>
      </c>
      <c r="AA25" s="20">
        <v>0.66484067177225703</v>
      </c>
      <c r="AB25" s="20">
        <v>0.33257312884005902</v>
      </c>
      <c r="AC25" s="20">
        <v>0.40025708850841701</v>
      </c>
      <c r="AD25" s="20">
        <v>-3.1384898006277799</v>
      </c>
      <c r="AE25" s="20">
        <v>6.9574401267368096</v>
      </c>
      <c r="AF25" s="20">
        <v>25.104723756639501</v>
      </c>
      <c r="AH25" s="20">
        <f t="shared" si="2"/>
        <v>1.2238008123381798</v>
      </c>
      <c r="AI25" s="20">
        <f t="shared" si="10"/>
        <v>-2.5068290547978218E-2</v>
      </c>
      <c r="AJ25" s="20">
        <f t="shared" si="11"/>
        <v>3.41025109297893</v>
      </c>
      <c r="AK25" s="20">
        <f t="shared" si="11"/>
        <v>0.66484067177225703</v>
      </c>
      <c r="AL25" s="20">
        <f t="shared" si="11"/>
        <v>0.33257312884005902</v>
      </c>
      <c r="AM25" s="20">
        <f t="shared" si="11"/>
        <v>0.40025708850841701</v>
      </c>
      <c r="AN25" s="20">
        <f t="shared" si="11"/>
        <v>-3.1384898006277799</v>
      </c>
      <c r="AR25" s="22">
        <f t="shared" si="1"/>
        <v>41274</v>
      </c>
      <c r="AS25" s="20">
        <f t="shared" si="3"/>
        <v>102.418895026558</v>
      </c>
      <c r="AT25" s="20">
        <f t="shared" si="7"/>
        <v>1.2238008123381798</v>
      </c>
      <c r="AU25" s="20">
        <f t="shared" si="4"/>
        <v>1.6443638909239047</v>
      </c>
      <c r="AV25" s="20">
        <f t="shared" si="5"/>
        <v>-2.5068290547978218E-2</v>
      </c>
      <c r="AW25" s="20">
        <f t="shared" si="5"/>
        <v>3.41025109297893</v>
      </c>
      <c r="AX25" s="20">
        <f t="shared" si="5"/>
        <v>0.66484067177225703</v>
      </c>
      <c r="AY25" s="20">
        <f t="shared" si="5"/>
        <v>0.33257312884005902</v>
      </c>
      <c r="AZ25" s="20">
        <f t="shared" si="5"/>
        <v>0.40025708850841701</v>
      </c>
      <c r="BA25" s="20">
        <f t="shared" si="5"/>
        <v>-3.1384898006277799</v>
      </c>
      <c r="BC25" s="22">
        <f t="shared" si="6"/>
        <v>41274</v>
      </c>
      <c r="BD25" s="20">
        <f t="shared" si="8"/>
        <v>-1.3510883249187102</v>
      </c>
      <c r="BE25" s="20">
        <f t="shared" si="9"/>
        <v>1.6443638909239047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1.9786437510478001</v>
      </c>
      <c r="C26" s="20">
        <v>-0.79178442491126899</v>
      </c>
      <c r="D26" s="20">
        <v>-2.14356086727468</v>
      </c>
      <c r="E26" s="20">
        <v>-3.0285695938721198E-4</v>
      </c>
      <c r="F26" s="20">
        <v>-0.20814263563907201</v>
      </c>
      <c r="G26" s="20">
        <v>17.392860355399002</v>
      </c>
      <c r="H26" s="20">
        <v>-1.0660212128721001E-3</v>
      </c>
      <c r="I26" s="20">
        <v>0.39270397728762702</v>
      </c>
      <c r="J26" s="20">
        <v>8.9714381156942805E-3</v>
      </c>
      <c r="K26" s="20">
        <v>25.346612750164599</v>
      </c>
      <c r="L26" s="20">
        <v>-1.58511867652674</v>
      </c>
      <c r="M26" s="20">
        <v>0</v>
      </c>
      <c r="N26" s="20">
        <v>0</v>
      </c>
      <c r="O26" s="20">
        <v>0.77587910859464204</v>
      </c>
      <c r="P26" s="20">
        <v>0</v>
      </c>
      <c r="Q26" s="20">
        <v>-1.4530158274751201E-2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-25.181368510595199</v>
      </c>
      <c r="Z26" s="20">
        <v>3.3031438179241199</v>
      </c>
      <c r="AA26" s="20">
        <v>0.60964110277982697</v>
      </c>
      <c r="AB26" s="20">
        <v>0.33269499989462697</v>
      </c>
      <c r="AC26" s="20">
        <v>0.43273254988352</v>
      </c>
      <c r="AD26" s="20">
        <v>-3.0894084975426801</v>
      </c>
      <c r="AE26" s="20">
        <v>6.9361867763238703</v>
      </c>
      <c r="AF26" s="20">
        <v>24.494787978478801</v>
      </c>
      <c r="AH26" s="20">
        <f t="shared" si="2"/>
        <v>0.41705792467535224</v>
      </c>
      <c r="AI26" s="20">
        <f t="shared" si="10"/>
        <v>-2.4932048030292277E-2</v>
      </c>
      <c r="AJ26" s="20">
        <f t="shared" si="11"/>
        <v>3.3031438179241199</v>
      </c>
      <c r="AK26" s="20">
        <f t="shared" si="11"/>
        <v>0.60964110277982697</v>
      </c>
      <c r="AL26" s="20">
        <f t="shared" si="11"/>
        <v>0.33269499989462697</v>
      </c>
      <c r="AM26" s="20">
        <f t="shared" si="11"/>
        <v>0.43273254988352</v>
      </c>
      <c r="AN26" s="20">
        <f t="shared" si="11"/>
        <v>-3.0894084975426801</v>
      </c>
      <c r="AR26" s="22">
        <f t="shared" si="1"/>
        <v>41364</v>
      </c>
      <c r="AS26" s="20">
        <f t="shared" si="3"/>
        <v>99.979151913915203</v>
      </c>
      <c r="AT26" s="20">
        <f t="shared" si="7"/>
        <v>0.41705792467535224</v>
      </c>
      <c r="AU26" s="20">
        <f t="shared" si="4"/>
        <v>1.5638719249091211</v>
      </c>
      <c r="AV26" s="20">
        <f t="shared" si="5"/>
        <v>-2.4932048030292277E-2</v>
      </c>
      <c r="AW26" s="20">
        <f t="shared" si="5"/>
        <v>3.3031438179241199</v>
      </c>
      <c r="AX26" s="20">
        <f t="shared" si="5"/>
        <v>0.60964110277982697</v>
      </c>
      <c r="AY26" s="20">
        <f t="shared" si="5"/>
        <v>0.33269499989462697</v>
      </c>
      <c r="AZ26" s="20">
        <f t="shared" si="5"/>
        <v>0.43273254988352</v>
      </c>
      <c r="BA26" s="20">
        <f t="shared" si="5"/>
        <v>-3.0894084975426801</v>
      </c>
      <c r="BC26" s="22">
        <f t="shared" si="6"/>
        <v>41364</v>
      </c>
      <c r="BD26" s="20">
        <f t="shared" si="8"/>
        <v>-2.157831212581538</v>
      </c>
      <c r="BE26" s="20">
        <f t="shared" si="9"/>
        <v>1.5638719249091211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2.3158174430880001</v>
      </c>
      <c r="C27" s="20">
        <v>-0.83785725871482097</v>
      </c>
      <c r="D27" s="20">
        <v>-2.3233159389095301</v>
      </c>
      <c r="E27" s="20">
        <v>-3.7381298482556301E-4</v>
      </c>
      <c r="F27" s="20">
        <v>-0.113288690684524</v>
      </c>
      <c r="G27" s="20">
        <v>17.262847581181401</v>
      </c>
      <c r="H27" s="20">
        <v>-6.1443255364638197E-2</v>
      </c>
      <c r="I27" s="20">
        <v>0.37906184305992402</v>
      </c>
      <c r="J27" s="20">
        <v>1.0760175114783501E-2</v>
      </c>
      <c r="K27" s="20">
        <v>24.779326666313001</v>
      </c>
      <c r="L27" s="20">
        <v>-1.3657132052002601</v>
      </c>
      <c r="M27" s="20">
        <v>0</v>
      </c>
      <c r="N27" s="20">
        <v>0</v>
      </c>
      <c r="O27" s="20">
        <v>0.78297190769186098</v>
      </c>
      <c r="P27" s="20">
        <v>0</v>
      </c>
      <c r="Q27" s="20">
        <v>-1.12190983031307E-2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-24.8327313304559</v>
      </c>
      <c r="Z27" s="20">
        <v>3.2602455369069099</v>
      </c>
      <c r="AA27" s="20">
        <v>0.59993817350668099</v>
      </c>
      <c r="AB27" s="20">
        <v>0.35298904661994901</v>
      </c>
      <c r="AC27" s="20">
        <v>0.46621535108997197</v>
      </c>
      <c r="AD27" s="20">
        <v>-3.01541512410718</v>
      </c>
      <c r="AE27" s="20">
        <v>6.9150096886127503</v>
      </c>
      <c r="AF27" s="20">
        <v>24.563825698460398</v>
      </c>
      <c r="AH27" s="20">
        <f t="shared" si="2"/>
        <v>0.19492264916165966</v>
      </c>
      <c r="AI27" s="20">
        <f t="shared" si="10"/>
        <v>-2.4586862703421683E-2</v>
      </c>
      <c r="AJ27" s="20">
        <f t="shared" si="11"/>
        <v>3.2602455369069099</v>
      </c>
      <c r="AK27" s="20">
        <f t="shared" si="11"/>
        <v>0.59993817350668099</v>
      </c>
      <c r="AL27" s="20">
        <f t="shared" si="11"/>
        <v>0.35298904661994901</v>
      </c>
      <c r="AM27" s="20">
        <f t="shared" si="11"/>
        <v>0.46621535108997197</v>
      </c>
      <c r="AN27" s="20">
        <f t="shared" si="11"/>
        <v>-3.01541512410718</v>
      </c>
      <c r="AR27" s="22">
        <f t="shared" si="1"/>
        <v>41455</v>
      </c>
      <c r="AS27" s="20">
        <f t="shared" si="3"/>
        <v>100.25530279384159</v>
      </c>
      <c r="AT27" s="20">
        <f t="shared" si="7"/>
        <v>0.19492264916165966</v>
      </c>
      <c r="AU27" s="20">
        <f t="shared" si="4"/>
        <v>1.6393861213129104</v>
      </c>
      <c r="AV27" s="20">
        <f t="shared" si="5"/>
        <v>-2.4586862703421683E-2</v>
      </c>
      <c r="AW27" s="20">
        <f t="shared" si="5"/>
        <v>3.2602455369069099</v>
      </c>
      <c r="AX27" s="20">
        <f t="shared" si="5"/>
        <v>0.59993817350668099</v>
      </c>
      <c r="AY27" s="20">
        <f t="shared" si="5"/>
        <v>0.35298904661994901</v>
      </c>
      <c r="AZ27" s="20">
        <f t="shared" si="5"/>
        <v>0.46621535108997197</v>
      </c>
      <c r="BA27" s="20">
        <f t="shared" si="5"/>
        <v>-3.01541512410718</v>
      </c>
      <c r="BC27" s="22">
        <f t="shared" si="6"/>
        <v>41455</v>
      </c>
      <c r="BD27" s="20">
        <f t="shared" si="8"/>
        <v>-2.3799664880952305</v>
      </c>
      <c r="BE27" s="20">
        <f t="shared" si="9"/>
        <v>1.6393861213129104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2.02744599405007</v>
      </c>
      <c r="C28" s="20">
        <v>-0.87290481502888795</v>
      </c>
      <c r="D28" s="20">
        <v>-2.6922543536323298</v>
      </c>
      <c r="E28" s="20">
        <v>-2.3370726668001601E-4</v>
      </c>
      <c r="F28" s="20">
        <v>0.50599300179270901</v>
      </c>
      <c r="G28" s="20">
        <v>17.159645764878402</v>
      </c>
      <c r="H28" s="20">
        <v>6.2806821997660994E-2</v>
      </c>
      <c r="I28" s="20">
        <v>0.35864097316103499</v>
      </c>
      <c r="J28" s="20">
        <v>1.42879083074071E-2</v>
      </c>
      <c r="K28" s="20">
        <v>24.409367339651499</v>
      </c>
      <c r="L28" s="20">
        <v>-1.21912819818972</v>
      </c>
      <c r="M28" s="20">
        <v>0</v>
      </c>
      <c r="N28" s="20">
        <v>0</v>
      </c>
      <c r="O28" s="20">
        <v>0.79040221380942899</v>
      </c>
      <c r="P28" s="20">
        <v>0</v>
      </c>
      <c r="Q28" s="20">
        <v>-2.6064836155932702E-2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-24.4686791757712</v>
      </c>
      <c r="Z28" s="20">
        <v>3.2027039531231098</v>
      </c>
      <c r="AA28" s="20">
        <v>0.56129313336237896</v>
      </c>
      <c r="AB28" s="20">
        <v>0.335886853767983</v>
      </c>
      <c r="AC28" s="20">
        <v>0.46705887279988001</v>
      </c>
      <c r="AD28" s="20">
        <v>-2.9498574568540499</v>
      </c>
      <c r="AE28" s="20">
        <v>6.8939084662511503</v>
      </c>
      <c r="AF28" s="20">
        <v>24.560318754054101</v>
      </c>
      <c r="AH28" s="20">
        <f t="shared" si="2"/>
        <v>0.18537495563801129</v>
      </c>
      <c r="AI28" s="20">
        <f t="shared" si="10"/>
        <v>-2.4226415025516038E-2</v>
      </c>
      <c r="AJ28" s="20">
        <f t="shared" si="11"/>
        <v>3.2027039531231098</v>
      </c>
      <c r="AK28" s="20">
        <f t="shared" si="11"/>
        <v>0.56129313336237896</v>
      </c>
      <c r="AL28" s="20">
        <f t="shared" si="11"/>
        <v>0.335886853767983</v>
      </c>
      <c r="AM28" s="20">
        <f t="shared" si="11"/>
        <v>0.46705887279988001</v>
      </c>
      <c r="AN28" s="20">
        <f t="shared" si="11"/>
        <v>-2.9498574568540499</v>
      </c>
      <c r="AR28" s="22">
        <f t="shared" si="1"/>
        <v>41547</v>
      </c>
      <c r="AS28" s="20">
        <f t="shared" si="3"/>
        <v>100.24127501621641</v>
      </c>
      <c r="AT28" s="20">
        <f t="shared" si="7"/>
        <v>0.18537495563801129</v>
      </c>
      <c r="AU28" s="20">
        <f t="shared" si="4"/>
        <v>1.5928589411737861</v>
      </c>
      <c r="AV28" s="20">
        <f t="shared" si="5"/>
        <v>-2.4226415025516038E-2</v>
      </c>
      <c r="AW28" s="20">
        <f t="shared" si="5"/>
        <v>3.2027039531231098</v>
      </c>
      <c r="AX28" s="20">
        <f t="shared" si="5"/>
        <v>0.56129313336237896</v>
      </c>
      <c r="AY28" s="20">
        <f t="shared" si="5"/>
        <v>0.335886853767983</v>
      </c>
      <c r="AZ28" s="20">
        <f t="shared" si="5"/>
        <v>0.46705887279988001</v>
      </c>
      <c r="BA28" s="20">
        <f t="shared" si="5"/>
        <v>-2.9498574568540499</v>
      </c>
      <c r="BC28" s="22">
        <f t="shared" si="6"/>
        <v>41547</v>
      </c>
      <c r="BD28" s="20">
        <f t="shared" si="8"/>
        <v>-2.3895141816188787</v>
      </c>
      <c r="BE28" s="20">
        <f t="shared" si="9"/>
        <v>1.5928589411737861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2.3715318415572502</v>
      </c>
      <c r="C29" s="20">
        <v>-0.76416708516801102</v>
      </c>
      <c r="D29" s="20">
        <v>-2.8850404243878902</v>
      </c>
      <c r="E29" s="20">
        <v>1.15740278349697E-4</v>
      </c>
      <c r="F29" s="20">
        <v>0.70262591254997597</v>
      </c>
      <c r="G29" s="20">
        <v>16.991893537511402</v>
      </c>
      <c r="H29" s="20">
        <v>-5.1210865488299298E-3</v>
      </c>
      <c r="I29" s="20">
        <v>0.27310945559577299</v>
      </c>
      <c r="J29" s="20">
        <v>1.9331731772094601E-2</v>
      </c>
      <c r="K29" s="20">
        <v>23.921270807435199</v>
      </c>
      <c r="L29" s="20">
        <v>-1.02961628836434</v>
      </c>
      <c r="M29" s="20">
        <v>0</v>
      </c>
      <c r="N29" s="20">
        <v>0</v>
      </c>
      <c r="O29" s="20">
        <v>0.79056306338899496</v>
      </c>
      <c r="P29" s="20">
        <v>0</v>
      </c>
      <c r="Q29" s="20">
        <v>-1.0308078719763599E-2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-24.1845776938091</v>
      </c>
      <c r="Z29" s="20">
        <v>3.1979534477176799</v>
      </c>
      <c r="AA29" s="20">
        <v>0.55881616555736502</v>
      </c>
      <c r="AB29" s="20">
        <v>0.345050444365538</v>
      </c>
      <c r="AC29" s="20">
        <v>0.48544887869301601</v>
      </c>
      <c r="AD29" s="20">
        <v>-2.8788199261539198</v>
      </c>
      <c r="AE29" s="20">
        <v>6.8728827170593103</v>
      </c>
      <c r="AF29" s="20">
        <v>24.7729431603302</v>
      </c>
      <c r="AH29" s="20">
        <f t="shared" si="2"/>
        <v>-2.1461109435809533E-2</v>
      </c>
      <c r="AI29" s="20">
        <f t="shared" si="10"/>
        <v>-2.394512642951396E-2</v>
      </c>
      <c r="AJ29" s="20">
        <f t="shared" si="11"/>
        <v>3.1979534477176799</v>
      </c>
      <c r="AK29" s="20">
        <f t="shared" si="11"/>
        <v>0.55881616555736502</v>
      </c>
      <c r="AL29" s="20">
        <f t="shared" si="11"/>
        <v>0.345050444365538</v>
      </c>
      <c r="AM29" s="20">
        <f t="shared" si="11"/>
        <v>0.48544887869301601</v>
      </c>
      <c r="AN29" s="20">
        <f t="shared" si="11"/>
        <v>-2.8788199261539198</v>
      </c>
      <c r="AR29" s="22">
        <f t="shared" si="1"/>
        <v>41639</v>
      </c>
      <c r="AS29" s="20">
        <f t="shared" si="3"/>
        <v>101.0917726413208</v>
      </c>
      <c r="AT29" s="20">
        <f t="shared" si="7"/>
        <v>-2.1461109435809533E-2</v>
      </c>
      <c r="AU29" s="20">
        <f t="shared" si="4"/>
        <v>1.6845038837501649</v>
      </c>
      <c r="AV29" s="20">
        <f t="shared" si="5"/>
        <v>-2.394512642951396E-2</v>
      </c>
      <c r="AW29" s="20">
        <f t="shared" si="5"/>
        <v>3.1979534477176799</v>
      </c>
      <c r="AX29" s="20">
        <f t="shared" si="5"/>
        <v>0.55881616555736502</v>
      </c>
      <c r="AY29" s="20">
        <f t="shared" si="5"/>
        <v>0.345050444365538</v>
      </c>
      <c r="AZ29" s="20">
        <f t="shared" si="5"/>
        <v>0.48544887869301601</v>
      </c>
      <c r="BA29" s="20">
        <f t="shared" si="5"/>
        <v>-2.8788199261539198</v>
      </c>
      <c r="BC29" s="22">
        <f t="shared" si="6"/>
        <v>41639</v>
      </c>
      <c r="BD29" s="20">
        <f t="shared" si="8"/>
        <v>-2.5963502466926998</v>
      </c>
      <c r="BE29" s="20">
        <f t="shared" si="9"/>
        <v>1.6845038837501649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2.8242759860396198</v>
      </c>
      <c r="C30" s="20">
        <v>-0.65097384984537299</v>
      </c>
      <c r="D30" s="20">
        <v>-2.8309381844156598</v>
      </c>
      <c r="E30" s="20">
        <v>-3.0804098256098698E-4</v>
      </c>
      <c r="F30" s="20">
        <v>0.47585439198712198</v>
      </c>
      <c r="G30" s="20">
        <v>16.7680956062974</v>
      </c>
      <c r="H30" s="20">
        <v>-2.0237548638639E-2</v>
      </c>
      <c r="I30" s="20">
        <v>0.25658305968844403</v>
      </c>
      <c r="J30" s="20">
        <v>2.10014119285768E-2</v>
      </c>
      <c r="K30" s="20">
        <v>22.9772388458086</v>
      </c>
      <c r="L30" s="20">
        <v>-0.89563896091872697</v>
      </c>
      <c r="M30" s="20">
        <v>0</v>
      </c>
      <c r="N30" s="20">
        <v>0</v>
      </c>
      <c r="O30" s="20">
        <v>0.78879007501295695</v>
      </c>
      <c r="P30" s="20">
        <v>0</v>
      </c>
      <c r="Q30" s="20">
        <v>-3.6720940288296898E-3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-24.094430657101199</v>
      </c>
      <c r="Z30" s="20">
        <v>3.2001444691295302</v>
      </c>
      <c r="AA30" s="20">
        <v>0.56788120534983999</v>
      </c>
      <c r="AB30" s="20">
        <v>0.35796807469202802</v>
      </c>
      <c r="AC30" s="20">
        <v>0.50203007210152595</v>
      </c>
      <c r="AD30" s="20">
        <v>-2.8023700462875198</v>
      </c>
      <c r="AE30" s="20">
        <v>6.8519320538433304</v>
      </c>
      <c r="AF30" s="20">
        <v>24.293225869660599</v>
      </c>
      <c r="AH30" s="20">
        <f t="shared" si="2"/>
        <v>-0.87624750472158741</v>
      </c>
      <c r="AI30" s="20">
        <f t="shared" si="10"/>
        <v>-2.3855871937723958E-2</v>
      </c>
      <c r="AJ30" s="20">
        <f t="shared" si="11"/>
        <v>3.2001444691295302</v>
      </c>
      <c r="AK30" s="20">
        <f t="shared" si="11"/>
        <v>0.56788120534983999</v>
      </c>
      <c r="AL30" s="20">
        <f t="shared" si="11"/>
        <v>0.35796807469202802</v>
      </c>
      <c r="AM30" s="20">
        <f t="shared" si="11"/>
        <v>0.50203007210152595</v>
      </c>
      <c r="AN30" s="20">
        <f t="shared" si="11"/>
        <v>-2.8023700462875198</v>
      </c>
      <c r="AR30" s="22">
        <f t="shared" si="1"/>
        <v>41729</v>
      </c>
      <c r="AS30" s="20">
        <f t="shared" si="3"/>
        <v>99.172903478642397</v>
      </c>
      <c r="AT30" s="20">
        <f t="shared" si="7"/>
        <v>-0.87624750472158741</v>
      </c>
      <c r="AU30" s="20">
        <f t="shared" si="4"/>
        <v>1.8017979030476803</v>
      </c>
      <c r="AV30" s="20">
        <f t="shared" si="5"/>
        <v>-2.3855871937723958E-2</v>
      </c>
      <c r="AW30" s="20">
        <f t="shared" si="5"/>
        <v>3.2001444691295302</v>
      </c>
      <c r="AX30" s="20">
        <f t="shared" si="5"/>
        <v>0.56788120534983999</v>
      </c>
      <c r="AY30" s="20">
        <f t="shared" si="5"/>
        <v>0.35796807469202802</v>
      </c>
      <c r="AZ30" s="20">
        <f t="shared" si="5"/>
        <v>0.50203007210152595</v>
      </c>
      <c r="BA30" s="20">
        <f t="shared" si="5"/>
        <v>-2.8023700462875198</v>
      </c>
      <c r="BC30" s="22">
        <f t="shared" si="6"/>
        <v>41729</v>
      </c>
      <c r="BD30" s="20">
        <f t="shared" si="8"/>
        <v>-3.4511366419784775</v>
      </c>
      <c r="BE30" s="20">
        <f t="shared" si="9"/>
        <v>1.8017979030476803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2.7910539466006301</v>
      </c>
      <c r="C31" s="20">
        <v>-0.410788901643029</v>
      </c>
      <c r="D31" s="20">
        <v>-2.6397176111205098</v>
      </c>
      <c r="E31" s="20">
        <v>1.2714426002324999E-4</v>
      </c>
      <c r="F31" s="20">
        <v>0.11658329905289801</v>
      </c>
      <c r="G31" s="20">
        <v>16.5503728846681</v>
      </c>
      <c r="H31" s="20">
        <v>2.6788525733596899E-2</v>
      </c>
      <c r="I31" s="20">
        <v>0.178652337930605</v>
      </c>
      <c r="J31" s="20">
        <v>2.4945790397281099E-2</v>
      </c>
      <c r="K31" s="20">
        <v>22.643803146167102</v>
      </c>
      <c r="L31" s="20">
        <v>-0.76092504342438705</v>
      </c>
      <c r="M31" s="20">
        <v>0</v>
      </c>
      <c r="N31" s="20">
        <v>0</v>
      </c>
      <c r="O31" s="20">
        <v>0.78436241654897298</v>
      </c>
      <c r="P31" s="20">
        <v>0</v>
      </c>
      <c r="Q31" s="20">
        <v>-5.1381608253529797E-3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-23.941400208460198</v>
      </c>
      <c r="Z31" s="20">
        <v>3.22683253774805</v>
      </c>
      <c r="AA31" s="20">
        <v>0.56597092417514905</v>
      </c>
      <c r="AB31" s="20">
        <v>0.36835268821057998</v>
      </c>
      <c r="AC31" s="20">
        <v>0.50790756440240803</v>
      </c>
      <c r="AD31" s="20">
        <v>-2.7260487341878101</v>
      </c>
      <c r="AE31" s="20">
        <v>6.8310560942185203</v>
      </c>
      <c r="AF31" s="20">
        <v>24.132790640452701</v>
      </c>
      <c r="AH31" s="20">
        <f t="shared" si="2"/>
        <v>-1.0581830602084945</v>
      </c>
      <c r="AI31" s="20">
        <f t="shared" si="10"/>
        <v>-2.3704356642039799E-2</v>
      </c>
      <c r="AJ31" s="20">
        <f t="shared" si="11"/>
        <v>3.22683253774805</v>
      </c>
      <c r="AK31" s="20">
        <f t="shared" si="11"/>
        <v>0.56597092417514905</v>
      </c>
      <c r="AL31" s="20">
        <f t="shared" si="11"/>
        <v>0.36835268821057998</v>
      </c>
      <c r="AM31" s="20">
        <f t="shared" si="11"/>
        <v>0.50790756440240803</v>
      </c>
      <c r="AN31" s="20">
        <f t="shared" si="11"/>
        <v>-2.7260487341878101</v>
      </c>
      <c r="AR31" s="22">
        <f t="shared" si="1"/>
        <v>41820</v>
      </c>
      <c r="AS31" s="20">
        <f t="shared" si="3"/>
        <v>98.531162561810802</v>
      </c>
      <c r="AT31" s="20">
        <f t="shared" si="7"/>
        <v>-1.0581830602084945</v>
      </c>
      <c r="AU31" s="20">
        <f t="shared" si="4"/>
        <v>1.9193106237063371</v>
      </c>
      <c r="AV31" s="20">
        <f t="shared" si="5"/>
        <v>-2.3704356642039799E-2</v>
      </c>
      <c r="AW31" s="20">
        <f t="shared" si="5"/>
        <v>3.22683253774805</v>
      </c>
      <c r="AX31" s="20">
        <f t="shared" si="5"/>
        <v>0.56597092417514905</v>
      </c>
      <c r="AY31" s="20">
        <f t="shared" si="5"/>
        <v>0.36835268821057998</v>
      </c>
      <c r="AZ31" s="20">
        <f t="shared" si="5"/>
        <v>0.50790756440240803</v>
      </c>
      <c r="BA31" s="20">
        <f t="shared" si="5"/>
        <v>-2.7260487341878101</v>
      </c>
      <c r="BC31" s="22">
        <f t="shared" si="6"/>
        <v>41820</v>
      </c>
      <c r="BD31" s="20">
        <f t="shared" si="8"/>
        <v>-3.6330721974653848</v>
      </c>
      <c r="BE31" s="20">
        <f t="shared" si="9"/>
        <v>1.9193106237063371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2.80697279222619</v>
      </c>
      <c r="C32" s="20">
        <v>-0.35102860823257998</v>
      </c>
      <c r="D32" s="20">
        <v>-2.3311876689169799</v>
      </c>
      <c r="E32" s="20">
        <v>-3.31663955155672E-4</v>
      </c>
      <c r="F32" s="20">
        <v>-0.60200126724140601</v>
      </c>
      <c r="G32" s="20">
        <v>16.380845344236601</v>
      </c>
      <c r="H32" s="20">
        <v>1.2156573725941601E-2</v>
      </c>
      <c r="I32" s="20">
        <v>0.24770656802388299</v>
      </c>
      <c r="J32" s="20">
        <v>2.6840899733530401E-2</v>
      </c>
      <c r="K32" s="20">
        <v>22.531608953258001</v>
      </c>
      <c r="L32" s="20">
        <v>-0.58345891781967596</v>
      </c>
      <c r="M32" s="20">
        <v>0</v>
      </c>
      <c r="N32" s="20">
        <v>0</v>
      </c>
      <c r="O32" s="20">
        <v>0.78615621185723605</v>
      </c>
      <c r="P32" s="20">
        <v>0</v>
      </c>
      <c r="Q32" s="20">
        <v>1.06524975009931E-3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-23.566741821031201</v>
      </c>
      <c r="Z32" s="20">
        <v>3.1897340410650701</v>
      </c>
      <c r="AA32" s="20">
        <v>0.57689064148102298</v>
      </c>
      <c r="AB32" s="20">
        <v>0.38570359590042702</v>
      </c>
      <c r="AC32" s="20">
        <v>0.51522421622243397</v>
      </c>
      <c r="AD32" s="20">
        <v>-2.6492916462757701</v>
      </c>
      <c r="AE32" s="20">
        <v>6.8102544604421196</v>
      </c>
      <c r="AF32" s="20">
        <v>24.187117954449899</v>
      </c>
      <c r="AH32" s="20">
        <f t="shared" si="2"/>
        <v>-0.7994654495628879</v>
      </c>
      <c r="AI32" s="20">
        <f t="shared" si="10"/>
        <v>-2.3333407743595248E-2</v>
      </c>
      <c r="AJ32" s="20">
        <f t="shared" si="11"/>
        <v>3.1897340410650701</v>
      </c>
      <c r="AK32" s="20">
        <f t="shared" si="11"/>
        <v>0.57689064148102298</v>
      </c>
      <c r="AL32" s="20">
        <f t="shared" si="11"/>
        <v>0.38570359590042702</v>
      </c>
      <c r="AM32" s="20">
        <f t="shared" si="11"/>
        <v>0.51522421622243397</v>
      </c>
      <c r="AN32" s="20">
        <f t="shared" si="11"/>
        <v>-2.6492916462757701</v>
      </c>
      <c r="AR32" s="22">
        <f t="shared" si="1"/>
        <v>41912</v>
      </c>
      <c r="AS32" s="20">
        <f t="shared" si="3"/>
        <v>98.748471817799597</v>
      </c>
      <c r="AT32" s="20">
        <f t="shared" si="7"/>
        <v>-0.7994654495628879</v>
      </c>
      <c r="AU32" s="20">
        <f t="shared" si="4"/>
        <v>1.994927440649588</v>
      </c>
      <c r="AV32" s="20">
        <f t="shared" si="5"/>
        <v>-2.3333407743595248E-2</v>
      </c>
      <c r="AW32" s="20">
        <f t="shared" si="5"/>
        <v>3.1897340410650701</v>
      </c>
      <c r="AX32" s="20">
        <f t="shared" si="5"/>
        <v>0.57689064148102298</v>
      </c>
      <c r="AY32" s="20">
        <f t="shared" si="5"/>
        <v>0.38570359590042702</v>
      </c>
      <c r="AZ32" s="20">
        <f t="shared" si="5"/>
        <v>0.51522421622243397</v>
      </c>
      <c r="BA32" s="20">
        <f t="shared" si="5"/>
        <v>-2.6492916462757701</v>
      </c>
      <c r="BC32" s="22">
        <f t="shared" si="6"/>
        <v>41912</v>
      </c>
      <c r="BD32" s="20">
        <f t="shared" si="8"/>
        <v>-3.374354586819778</v>
      </c>
      <c r="BE32" s="20">
        <f t="shared" si="9"/>
        <v>1.994927440649588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3.0935357002398298</v>
      </c>
      <c r="C33" s="20">
        <v>-0.14521558948221699</v>
      </c>
      <c r="D33" s="20">
        <v>-1.9575496930754901</v>
      </c>
      <c r="E33" s="20">
        <v>-1.07587070050907E-4</v>
      </c>
      <c r="F33" s="20">
        <v>-1.2940581196524199</v>
      </c>
      <c r="G33" s="20">
        <v>16.227998865828301</v>
      </c>
      <c r="H33" s="20">
        <v>-1.0892051320278E-2</v>
      </c>
      <c r="I33" s="20">
        <v>0.19469700481990401</v>
      </c>
      <c r="J33" s="20">
        <v>2.9710932777765799E-2</v>
      </c>
      <c r="K33" s="20">
        <v>22.0413258589947</v>
      </c>
      <c r="L33" s="20">
        <v>-0.46157466028531402</v>
      </c>
      <c r="M33" s="20">
        <v>0</v>
      </c>
      <c r="N33" s="20">
        <v>0</v>
      </c>
      <c r="O33" s="20">
        <v>0.77908095913942099</v>
      </c>
      <c r="P33" s="20">
        <v>0</v>
      </c>
      <c r="Q33" s="20">
        <v>1.0249599178768699E-2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-22.982527788309302</v>
      </c>
      <c r="Z33" s="20">
        <v>3.1188168576115101</v>
      </c>
      <c r="AA33" s="20">
        <v>0.575921057102183</v>
      </c>
      <c r="AB33" s="20">
        <v>0.40470661895564097</v>
      </c>
      <c r="AC33" s="20">
        <v>0.51071763646308199</v>
      </c>
      <c r="AD33" s="20">
        <v>-2.57216328623712</v>
      </c>
      <c r="AE33" s="20">
        <v>6.78952677925479</v>
      </c>
      <c r="AF33" s="20">
        <v>24.352199094933901</v>
      </c>
      <c r="AH33" s="20">
        <f t="shared" si="2"/>
        <v>-0.71137665143150863</v>
      </c>
      <c r="AI33" s="20">
        <f t="shared" si="10"/>
        <v>-2.2754978008227032E-2</v>
      </c>
      <c r="AJ33" s="20">
        <f t="shared" si="11"/>
        <v>3.1188168576115101</v>
      </c>
      <c r="AK33" s="20">
        <f t="shared" si="11"/>
        <v>0.575921057102183</v>
      </c>
      <c r="AL33" s="20">
        <f t="shared" si="11"/>
        <v>0.40470661895564097</v>
      </c>
      <c r="AM33" s="20">
        <f t="shared" si="11"/>
        <v>0.51071763646308199</v>
      </c>
      <c r="AN33" s="20">
        <f t="shared" si="11"/>
        <v>-2.57216328623712</v>
      </c>
      <c r="AR33" s="22">
        <f t="shared" si="1"/>
        <v>42004</v>
      </c>
      <c r="AS33" s="20">
        <f t="shared" si="3"/>
        <v>99.408796379735605</v>
      </c>
      <c r="AT33" s="20">
        <f t="shared" si="7"/>
        <v>-0.71137665143150863</v>
      </c>
      <c r="AU33" s="20">
        <f t="shared" si="4"/>
        <v>2.0152439058870684</v>
      </c>
      <c r="AV33" s="20">
        <f t="shared" si="5"/>
        <v>-2.2754978008227032E-2</v>
      </c>
      <c r="AW33" s="20">
        <f t="shared" si="5"/>
        <v>3.1188168576115101</v>
      </c>
      <c r="AX33" s="20">
        <f t="shared" si="5"/>
        <v>0.575921057102183</v>
      </c>
      <c r="AY33" s="20">
        <f t="shared" si="5"/>
        <v>0.40470661895564097</v>
      </c>
      <c r="AZ33" s="20">
        <f t="shared" si="5"/>
        <v>0.51071763646308199</v>
      </c>
      <c r="BA33" s="20">
        <f t="shared" si="5"/>
        <v>-2.57216328623712</v>
      </c>
      <c r="BC33" s="22">
        <f t="shared" si="6"/>
        <v>42004</v>
      </c>
      <c r="BD33" s="20">
        <f t="shared" si="8"/>
        <v>-3.2862657886883988</v>
      </c>
      <c r="BE33" s="20">
        <f t="shared" si="9"/>
        <v>2.0152439058870684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3.1898067810811401</v>
      </c>
      <c r="C34" s="20">
        <v>3.3711396675672897E-2</v>
      </c>
      <c r="D34" s="20">
        <v>-1.6048076504937301</v>
      </c>
      <c r="E34" s="21">
        <v>1.32594558273094E-5</v>
      </c>
      <c r="F34" s="20">
        <v>-2.0527150746729501</v>
      </c>
      <c r="G34" s="20">
        <v>16.048328633802701</v>
      </c>
      <c r="H34" s="20">
        <v>-2.1280224390714499E-2</v>
      </c>
      <c r="I34" s="20">
        <v>0.197421664216407</v>
      </c>
      <c r="J34" s="20">
        <v>3.1587354900196797E-2</v>
      </c>
      <c r="K34" s="20">
        <v>21.0587691787957</v>
      </c>
      <c r="L34" s="20">
        <v>-0.34785917052728799</v>
      </c>
      <c r="M34" s="20">
        <v>0</v>
      </c>
      <c r="N34" s="20">
        <v>0</v>
      </c>
      <c r="O34" s="20">
        <v>0.76991899005368403</v>
      </c>
      <c r="P34" s="20">
        <v>0</v>
      </c>
      <c r="Q34" s="20">
        <v>1.02384632887009E-2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-22.273439208153199</v>
      </c>
      <c r="Z34" s="20">
        <v>3.0283300753494302</v>
      </c>
      <c r="AA34" s="20">
        <v>0.56185230973922295</v>
      </c>
      <c r="AB34" s="20">
        <v>0.417172758308195</v>
      </c>
      <c r="AC34" s="20">
        <v>0.50784274511924399</v>
      </c>
      <c r="AD34" s="20">
        <v>-2.4947942145327802</v>
      </c>
      <c r="AE34" s="20">
        <v>6.7688726817304703</v>
      </c>
      <c r="AF34" s="20">
        <v>23.828970749746102</v>
      </c>
      <c r="AH34" s="20">
        <f t="shared" si="2"/>
        <v>-0.99193563727596745</v>
      </c>
      <c r="AI34" s="20">
        <f t="shared" si="10"/>
        <v>-2.2052910107082376E-2</v>
      </c>
      <c r="AJ34" s="20">
        <f t="shared" si="11"/>
        <v>3.0283300753494302</v>
      </c>
      <c r="AK34" s="20">
        <f t="shared" si="11"/>
        <v>0.56185230973922295</v>
      </c>
      <c r="AL34" s="20">
        <f t="shared" si="11"/>
        <v>0.417172758308195</v>
      </c>
      <c r="AM34" s="20">
        <f t="shared" si="11"/>
        <v>0.50784274511924399</v>
      </c>
      <c r="AN34" s="20">
        <f t="shared" si="11"/>
        <v>-2.4947942145327802</v>
      </c>
      <c r="AR34" s="22">
        <f t="shared" si="1"/>
        <v>42094</v>
      </c>
      <c r="AS34" s="20">
        <f t="shared" si="3"/>
        <v>97.315882998984407</v>
      </c>
      <c r="AT34" s="20">
        <f t="shared" si="7"/>
        <v>-0.99193563727596745</v>
      </c>
      <c r="AU34" s="20">
        <f t="shared" si="4"/>
        <v>1.9983507638762288</v>
      </c>
      <c r="AV34" s="20">
        <f t="shared" ref="AV34:BA65" si="12">AI34</f>
        <v>-2.2052910107082376E-2</v>
      </c>
      <c r="AW34" s="20">
        <f t="shared" si="12"/>
        <v>3.0283300753494302</v>
      </c>
      <c r="AX34" s="20">
        <f t="shared" si="12"/>
        <v>0.56185230973922295</v>
      </c>
      <c r="AY34" s="20">
        <f t="shared" si="12"/>
        <v>0.417172758308195</v>
      </c>
      <c r="AZ34" s="20">
        <f t="shared" si="12"/>
        <v>0.50784274511924399</v>
      </c>
      <c r="BA34" s="20">
        <f t="shared" si="12"/>
        <v>-2.4947942145327802</v>
      </c>
      <c r="BC34" s="22">
        <f t="shared" si="6"/>
        <v>42094</v>
      </c>
      <c r="BD34" s="20">
        <f t="shared" si="8"/>
        <v>-3.5668247745328574</v>
      </c>
      <c r="BE34" s="20">
        <f t="shared" si="9"/>
        <v>1.9983507638762288</v>
      </c>
    </row>
    <row r="35" spans="1:71">
      <c r="A35" s="22">
        <v>42185</v>
      </c>
      <c r="B35" s="20">
        <v>2.8698888658475501</v>
      </c>
      <c r="C35" s="20">
        <v>4.2326876623285097E-2</v>
      </c>
      <c r="D35" s="20">
        <v>-1.6682011531145</v>
      </c>
      <c r="E35" s="20">
        <v>-4.2622885034369001E-4</v>
      </c>
      <c r="F35" s="20">
        <v>-2.1082768744379301</v>
      </c>
      <c r="G35" s="20">
        <v>15.9570443762093</v>
      </c>
      <c r="H35" s="20">
        <v>8.5406070365359604E-3</v>
      </c>
      <c r="I35" s="20">
        <v>0.20325296715484201</v>
      </c>
      <c r="J35" s="20">
        <v>3.4043958865219603E-2</v>
      </c>
      <c r="K35" s="20">
        <v>20.5554234624747</v>
      </c>
      <c r="L35" s="20">
        <v>0.17503077864017799</v>
      </c>
      <c r="M35" s="20">
        <v>0</v>
      </c>
      <c r="N35" s="20">
        <v>0</v>
      </c>
      <c r="O35" s="20">
        <v>0.76360426509699797</v>
      </c>
      <c r="P35" s="20">
        <v>0</v>
      </c>
      <c r="Q35" s="20">
        <v>1.9712254993990998E-3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-21.325988738502801</v>
      </c>
      <c r="Z35" s="20">
        <v>2.9031878277369798</v>
      </c>
      <c r="AA35" s="20">
        <v>0.528441567953157</v>
      </c>
      <c r="AB35" s="20">
        <v>0.406634250371818</v>
      </c>
      <c r="AC35" s="20">
        <v>0.488398843125879</v>
      </c>
      <c r="AD35" s="20">
        <v>-2.4225103345404602</v>
      </c>
      <c r="AE35" s="20">
        <v>6.7482918031339496</v>
      </c>
      <c r="AF35" s="20">
        <v>24.160678346323699</v>
      </c>
      <c r="AH35" s="20">
        <f t="shared" si="2"/>
        <v>-0.55730538864307322</v>
      </c>
      <c r="AI35" s="20">
        <f t="shared" si="10"/>
        <v>-2.1114840335151288E-2</v>
      </c>
      <c r="AJ35" s="20">
        <f t="shared" si="11"/>
        <v>2.9031878277369798</v>
      </c>
      <c r="AK35" s="20">
        <f t="shared" si="11"/>
        <v>0.528441567953157</v>
      </c>
      <c r="AL35" s="20">
        <f t="shared" si="11"/>
        <v>0.406634250371818</v>
      </c>
      <c r="AM35" s="20">
        <f t="shared" si="11"/>
        <v>0.488398843125879</v>
      </c>
      <c r="AN35" s="20">
        <f t="shared" si="11"/>
        <v>-2.4225103345404602</v>
      </c>
      <c r="AR35" s="22">
        <f t="shared" si="1"/>
        <v>42185</v>
      </c>
      <c r="AS35" s="20">
        <f t="shared" si="3"/>
        <v>98.642713385294797</v>
      </c>
      <c r="AT35" s="20">
        <f t="shared" si="7"/>
        <v>-0.55730538864307322</v>
      </c>
      <c r="AU35" s="20">
        <f t="shared" si="4"/>
        <v>1.8830373143122223</v>
      </c>
      <c r="AV35" s="20">
        <f t="shared" si="12"/>
        <v>-2.1114840335151288E-2</v>
      </c>
      <c r="AW35" s="20">
        <f t="shared" si="12"/>
        <v>2.9031878277369798</v>
      </c>
      <c r="AX35" s="20">
        <f t="shared" si="12"/>
        <v>0.528441567953157</v>
      </c>
      <c r="AY35" s="20">
        <f t="shared" si="12"/>
        <v>0.406634250371818</v>
      </c>
      <c r="AZ35" s="20">
        <f t="shared" si="12"/>
        <v>0.488398843125879</v>
      </c>
      <c r="BA35" s="20">
        <f t="shared" si="12"/>
        <v>-2.4225103345404602</v>
      </c>
      <c r="BC35" s="22">
        <f t="shared" si="6"/>
        <v>42185</v>
      </c>
      <c r="BD35" s="20">
        <f t="shared" si="8"/>
        <v>-3.1321945258999633</v>
      </c>
      <c r="BE35" s="20">
        <f t="shared" si="9"/>
        <v>1.8830373143122223</v>
      </c>
    </row>
    <row r="36" spans="1:71">
      <c r="A36" s="22">
        <v>42277</v>
      </c>
      <c r="B36" s="20">
        <v>3.5259089543978801</v>
      </c>
      <c r="C36" s="20">
        <v>1.2356277792392199E-2</v>
      </c>
      <c r="D36" s="20">
        <v>-1.7953127978888801</v>
      </c>
      <c r="E36" s="20">
        <v>6.6070168897515002E-4</v>
      </c>
      <c r="F36" s="20">
        <v>-2.0995334147488198</v>
      </c>
      <c r="G36" s="20">
        <v>15.7763437789385</v>
      </c>
      <c r="H36" s="20">
        <v>-4.2477570397110604E-3</v>
      </c>
      <c r="I36" s="20">
        <v>0.28887001840424698</v>
      </c>
      <c r="J36" s="20">
        <v>3.5677517473749101E-2</v>
      </c>
      <c r="K36" s="20">
        <v>19.544221270600602</v>
      </c>
      <c r="L36" s="20">
        <v>-0.13695603338821499</v>
      </c>
      <c r="M36" s="20">
        <v>0</v>
      </c>
      <c r="N36" s="20">
        <v>0</v>
      </c>
      <c r="O36" s="20">
        <v>0.76509540192737802</v>
      </c>
      <c r="P36" s="20">
        <v>0</v>
      </c>
      <c r="Q36" s="20">
        <v>4.3682157444931901E-3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-20.223944971928098</v>
      </c>
      <c r="Z36" s="20">
        <v>2.8187942692641799</v>
      </c>
      <c r="AA36" s="20">
        <v>0.54466719531850105</v>
      </c>
      <c r="AB36" s="20">
        <v>0.43512326901475001</v>
      </c>
      <c r="AC36" s="20">
        <v>0.49455257898051103</v>
      </c>
      <c r="AD36" s="20">
        <v>-2.33353188283257</v>
      </c>
      <c r="AE36" s="20">
        <v>6.7277837827857203</v>
      </c>
      <c r="AF36" s="20">
        <v>24.3808963745056</v>
      </c>
      <c r="AH36" s="20">
        <f t="shared" si="2"/>
        <v>-0.47748425160821562</v>
      </c>
      <c r="AI36" s="20">
        <f t="shared" si="10"/>
        <v>-2.0023707892998118E-2</v>
      </c>
      <c r="AJ36" s="20">
        <f t="shared" si="11"/>
        <v>2.8187942692641799</v>
      </c>
      <c r="AK36" s="20">
        <f t="shared" si="11"/>
        <v>0.54466719531850105</v>
      </c>
      <c r="AL36" s="20">
        <f t="shared" si="11"/>
        <v>0.43512326901475001</v>
      </c>
      <c r="AM36" s="20">
        <f t="shared" si="11"/>
        <v>0.49455257898051103</v>
      </c>
      <c r="AN36" s="20">
        <f t="shared" si="11"/>
        <v>-2.33353188283257</v>
      </c>
      <c r="AR36" s="22">
        <f t="shared" si="1"/>
        <v>42277</v>
      </c>
      <c r="AS36" s="20">
        <f t="shared" si="3"/>
        <v>99.523585498022399</v>
      </c>
      <c r="AT36" s="20">
        <f t="shared" si="7"/>
        <v>-0.47748425160821562</v>
      </c>
      <c r="AU36" s="20">
        <f t="shared" si="4"/>
        <v>1.9395817218523734</v>
      </c>
      <c r="AV36" s="20">
        <f t="shared" si="12"/>
        <v>-2.0023707892998118E-2</v>
      </c>
      <c r="AW36" s="20">
        <f t="shared" si="12"/>
        <v>2.8187942692641799</v>
      </c>
      <c r="AX36" s="20">
        <f t="shared" si="12"/>
        <v>0.54466719531850105</v>
      </c>
      <c r="AY36" s="20">
        <f t="shared" si="12"/>
        <v>0.43512326901475001</v>
      </c>
      <c r="AZ36" s="20">
        <f t="shared" si="12"/>
        <v>0.49455257898051103</v>
      </c>
      <c r="BA36" s="20">
        <f t="shared" si="12"/>
        <v>-2.33353188283257</v>
      </c>
      <c r="BC36" s="22">
        <f t="shared" si="6"/>
        <v>42277</v>
      </c>
      <c r="BD36" s="20">
        <f t="shared" si="8"/>
        <v>-3.0523733888651057</v>
      </c>
      <c r="BE36" s="20">
        <f t="shared" si="9"/>
        <v>1.9395817218523734</v>
      </c>
    </row>
    <row r="37" spans="1:71">
      <c r="A37" s="22">
        <v>42369</v>
      </c>
      <c r="B37" s="20">
        <v>3.4784827533825902</v>
      </c>
      <c r="C37" s="20">
        <v>-4.5204655445949503E-2</v>
      </c>
      <c r="D37" s="20">
        <v>-1.7759449185391101</v>
      </c>
      <c r="E37" s="20">
        <v>-1.91405719494044E-4</v>
      </c>
      <c r="F37" s="20">
        <v>-2.5362496243449999</v>
      </c>
      <c r="G37" s="20">
        <v>15.7089178115331</v>
      </c>
      <c r="H37" s="20">
        <v>8.4574129823061991E-3</v>
      </c>
      <c r="I37" s="20">
        <v>0.31316083101731801</v>
      </c>
      <c r="J37" s="20">
        <v>3.2692837069818501E-2</v>
      </c>
      <c r="K37" s="20">
        <v>18.537113053056999</v>
      </c>
      <c r="L37" s="20">
        <v>0.18041669881139899</v>
      </c>
      <c r="M37" s="20">
        <v>0</v>
      </c>
      <c r="N37" s="20">
        <v>0</v>
      </c>
      <c r="O37" s="20">
        <v>0.76038374038045198</v>
      </c>
      <c r="P37" s="20">
        <v>0</v>
      </c>
      <c r="Q37" s="20">
        <v>2.7729340792018299E-3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-18.916082405079202</v>
      </c>
      <c r="Z37" s="20">
        <v>2.7137332085751802</v>
      </c>
      <c r="AA37" s="20">
        <v>0.54793816974602705</v>
      </c>
      <c r="AB37" s="20">
        <v>0.44512797757647798</v>
      </c>
      <c r="AC37" s="20">
        <v>0.48508075800417</v>
      </c>
      <c r="AD37" s="20">
        <v>-2.2396684501880499</v>
      </c>
      <c r="AE37" s="20">
        <v>6.7073482639337101</v>
      </c>
      <c r="AF37" s="20">
        <v>24.408284990831898</v>
      </c>
      <c r="AH37" s="20">
        <f t="shared" si="2"/>
        <v>-0.18980852797141104</v>
      </c>
      <c r="AI37" s="20">
        <f t="shared" si="10"/>
        <v>-1.8728794460474457E-2</v>
      </c>
      <c r="AJ37" s="20">
        <f t="shared" si="11"/>
        <v>2.7137332085751802</v>
      </c>
      <c r="AK37" s="20">
        <f t="shared" si="11"/>
        <v>0.54793816974602705</v>
      </c>
      <c r="AL37" s="20">
        <f t="shared" si="11"/>
        <v>0.44512797757647798</v>
      </c>
      <c r="AM37" s="20">
        <f t="shared" si="11"/>
        <v>0.48508075800417</v>
      </c>
      <c r="AN37" s="20">
        <f t="shared" si="11"/>
        <v>-2.2396684501880499</v>
      </c>
      <c r="AR37" s="22">
        <f t="shared" si="1"/>
        <v>42369</v>
      </c>
      <c r="AS37" s="20">
        <f t="shared" si="3"/>
        <v>99.633139963327594</v>
      </c>
      <c r="AT37" s="20">
        <f t="shared" si="7"/>
        <v>-0.18980852797141104</v>
      </c>
      <c r="AU37" s="20">
        <f t="shared" si="4"/>
        <v>1.9334828692533299</v>
      </c>
      <c r="AV37" s="20">
        <f t="shared" si="12"/>
        <v>-1.8728794460474457E-2</v>
      </c>
      <c r="AW37" s="20">
        <f t="shared" si="12"/>
        <v>2.7137332085751802</v>
      </c>
      <c r="AX37" s="20">
        <f t="shared" si="12"/>
        <v>0.54793816974602705</v>
      </c>
      <c r="AY37" s="20">
        <f t="shared" si="12"/>
        <v>0.44512797757647798</v>
      </c>
      <c r="AZ37" s="20">
        <f t="shared" si="12"/>
        <v>0.48508075800417</v>
      </c>
      <c r="BA37" s="20">
        <f t="shared" si="12"/>
        <v>-2.2396684501880499</v>
      </c>
      <c r="BC37" s="22">
        <f t="shared" si="6"/>
        <v>42369</v>
      </c>
      <c r="BD37" s="20">
        <f t="shared" si="8"/>
        <v>-2.7646976652283013</v>
      </c>
      <c r="BE37" s="20">
        <f t="shared" si="9"/>
        <v>1.9334828692533299</v>
      </c>
    </row>
    <row r="38" spans="1:71">
      <c r="A38" s="22">
        <v>42460</v>
      </c>
      <c r="B38" s="20">
        <v>4.3093058542693896</v>
      </c>
      <c r="C38" s="20">
        <v>5.8106128186992401E-2</v>
      </c>
      <c r="D38" s="20">
        <v>-1.5573251327073201</v>
      </c>
      <c r="E38" s="20">
        <v>2.80709135429728E-4</v>
      </c>
      <c r="F38" s="20">
        <v>-3.26152847402855</v>
      </c>
      <c r="G38" s="20">
        <v>15.6210183869127</v>
      </c>
      <c r="H38" s="20">
        <v>-8.6329108024674195E-3</v>
      </c>
      <c r="I38" s="20">
        <v>0.24899108456566699</v>
      </c>
      <c r="J38" s="20">
        <v>3.2610229558701499E-2</v>
      </c>
      <c r="K38" s="20">
        <v>17.274174586154398</v>
      </c>
      <c r="L38" s="20">
        <v>0.16062284638484001</v>
      </c>
      <c r="M38" s="20">
        <v>0</v>
      </c>
      <c r="N38" s="20">
        <v>0</v>
      </c>
      <c r="O38" s="20">
        <v>0.747843120668501</v>
      </c>
      <c r="P38" s="20">
        <v>0</v>
      </c>
      <c r="Q38" s="20">
        <v>7.6277978422025199E-3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-17.316785705064</v>
      </c>
      <c r="Z38" s="20">
        <v>2.6201304981511999</v>
      </c>
      <c r="AA38" s="20">
        <v>0.58729040991637405</v>
      </c>
      <c r="AB38" s="20">
        <v>0.47433120097870402</v>
      </c>
      <c r="AC38" s="20">
        <v>0.48048579326908702</v>
      </c>
      <c r="AD38" s="20">
        <v>-2.13710767313985</v>
      </c>
      <c r="AE38" s="20">
        <v>6.6869848936313998</v>
      </c>
      <c r="AF38" s="20">
        <v>25.0284236438834</v>
      </c>
      <c r="AH38" s="20">
        <f t="shared" si="2"/>
        <v>0.13055673814103877</v>
      </c>
      <c r="AI38" s="20">
        <f t="shared" si="10"/>
        <v>-1.7145332381251484E-2</v>
      </c>
      <c r="AJ38" s="20">
        <f t="shared" si="11"/>
        <v>2.6201304981511999</v>
      </c>
      <c r="AK38" s="20">
        <f t="shared" si="11"/>
        <v>0.58729040991637405</v>
      </c>
      <c r="AL38" s="20">
        <f t="shared" si="11"/>
        <v>0.47433120097870402</v>
      </c>
      <c r="AM38" s="20">
        <f t="shared" si="11"/>
        <v>0.48048579326908702</v>
      </c>
      <c r="AN38" s="20">
        <f t="shared" si="11"/>
        <v>-2.13710767313985</v>
      </c>
      <c r="AR38" s="22">
        <f t="shared" si="1"/>
        <v>42460</v>
      </c>
      <c r="AS38" s="20">
        <f t="shared" si="3"/>
        <v>102.1136945755336</v>
      </c>
      <c r="AT38" s="20">
        <f t="shared" si="7"/>
        <v>0.13055673814103877</v>
      </c>
      <c r="AU38" s="20">
        <f t="shared" si="4"/>
        <v>2.0079848967942633</v>
      </c>
      <c r="AV38" s="20">
        <f t="shared" si="12"/>
        <v>-1.7145332381251484E-2</v>
      </c>
      <c r="AW38" s="20">
        <f t="shared" si="12"/>
        <v>2.6201304981511999</v>
      </c>
      <c r="AX38" s="20">
        <f t="shared" si="12"/>
        <v>0.58729040991637405</v>
      </c>
      <c r="AY38" s="20">
        <f t="shared" si="12"/>
        <v>0.47433120097870402</v>
      </c>
      <c r="AZ38" s="20">
        <f t="shared" si="12"/>
        <v>0.48048579326908702</v>
      </c>
      <c r="BA38" s="20">
        <f t="shared" si="12"/>
        <v>-2.13710767313985</v>
      </c>
      <c r="BC38" s="22">
        <f t="shared" si="6"/>
        <v>42460</v>
      </c>
      <c r="BD38" s="20">
        <f t="shared" si="8"/>
        <v>-2.4443323991158512</v>
      </c>
      <c r="BE38" s="20">
        <f t="shared" si="9"/>
        <v>2.0079848967942633</v>
      </c>
    </row>
    <row r="39" spans="1:71">
      <c r="A39" s="22">
        <v>42551</v>
      </c>
      <c r="B39" s="20">
        <v>4.2364002851625697</v>
      </c>
      <c r="C39" s="20">
        <v>0.156338969375453</v>
      </c>
      <c r="D39" s="20">
        <v>-1.22846159705744</v>
      </c>
      <c r="E39" s="20">
        <v>3.6179751912595302E-4</v>
      </c>
      <c r="F39" s="20">
        <v>-3.7606564498135899</v>
      </c>
      <c r="G39" s="20">
        <v>15.465154953282401</v>
      </c>
      <c r="H39" s="20">
        <v>4.4185367360086499E-2</v>
      </c>
      <c r="I39" s="20">
        <v>0.23645336601815001</v>
      </c>
      <c r="J39" s="20">
        <v>3.2578961073455301E-2</v>
      </c>
      <c r="K39" s="20">
        <v>15.860859744674899</v>
      </c>
      <c r="L39" s="20">
        <v>0.25456811455626399</v>
      </c>
      <c r="M39" s="20">
        <v>0</v>
      </c>
      <c r="N39" s="20">
        <v>0</v>
      </c>
      <c r="O39" s="20">
        <v>0.73774740339659695</v>
      </c>
      <c r="P39" s="20">
        <v>0</v>
      </c>
      <c r="Q39" s="20">
        <v>7.4390909843263901E-3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-15.6002604125992</v>
      </c>
      <c r="Z39" s="20">
        <v>2.4511104815339602</v>
      </c>
      <c r="AA39" s="20">
        <v>0.60762385009425901</v>
      </c>
      <c r="AB39" s="20">
        <v>0.49722851101684901</v>
      </c>
      <c r="AC39" s="20">
        <v>0.47710317039559302</v>
      </c>
      <c r="AD39" s="20">
        <v>-2.02832543695594</v>
      </c>
      <c r="AE39" s="20">
        <v>6.6666933226219998</v>
      </c>
      <c r="AF39" s="20">
        <v>25.114143492639801</v>
      </c>
      <c r="AH39" s="20">
        <f t="shared" si="2"/>
        <v>0.41660193620169139</v>
      </c>
      <c r="AI39" s="20">
        <f t="shared" si="10"/>
        <v>-1.544580238871208E-2</v>
      </c>
      <c r="AJ39" s="20">
        <f t="shared" si="11"/>
        <v>2.4511104815339602</v>
      </c>
      <c r="AK39" s="20">
        <f t="shared" si="11"/>
        <v>0.60762385009425901</v>
      </c>
      <c r="AL39" s="20">
        <f t="shared" si="11"/>
        <v>0.49722851101684901</v>
      </c>
      <c r="AM39" s="20">
        <f t="shared" si="11"/>
        <v>0.47710317039559302</v>
      </c>
      <c r="AN39" s="20">
        <f t="shared" si="11"/>
        <v>-2.02832543695594</v>
      </c>
      <c r="AR39" s="22">
        <f t="shared" si="1"/>
        <v>42551</v>
      </c>
      <c r="AS39" s="20">
        <f t="shared" si="3"/>
        <v>102.45657397055921</v>
      </c>
      <c r="AT39" s="20">
        <f t="shared" si="7"/>
        <v>0.41660193620169139</v>
      </c>
      <c r="AU39" s="20">
        <f t="shared" si="4"/>
        <v>1.9892947736960092</v>
      </c>
      <c r="AV39" s="20">
        <f t="shared" si="12"/>
        <v>-1.544580238871208E-2</v>
      </c>
      <c r="AW39" s="20">
        <f t="shared" si="12"/>
        <v>2.4511104815339602</v>
      </c>
      <c r="AX39" s="20">
        <f t="shared" si="12"/>
        <v>0.60762385009425901</v>
      </c>
      <c r="AY39" s="20">
        <f t="shared" si="12"/>
        <v>0.49722851101684901</v>
      </c>
      <c r="AZ39" s="20">
        <f t="shared" si="12"/>
        <v>0.47710317039559302</v>
      </c>
      <c r="BA39" s="20">
        <f t="shared" si="12"/>
        <v>-2.02832543695594</v>
      </c>
      <c r="BC39" s="22">
        <f t="shared" si="6"/>
        <v>42551</v>
      </c>
      <c r="BD39" s="20">
        <f t="shared" si="8"/>
        <v>-2.1582872010551988</v>
      </c>
      <c r="BE39" s="20">
        <f t="shared" si="9"/>
        <v>1.9892947736960092</v>
      </c>
    </row>
    <row r="40" spans="1:71">
      <c r="A40" s="22">
        <v>42643</v>
      </c>
      <c r="B40" s="20">
        <v>4.26030989784278</v>
      </c>
      <c r="C40" s="20">
        <v>0.25392783070284902</v>
      </c>
      <c r="D40" s="20">
        <v>-0.92696430105240402</v>
      </c>
      <c r="E40" s="21">
        <v>8.0105577593056601E-5</v>
      </c>
      <c r="F40" s="20">
        <v>-4.2094190046629603</v>
      </c>
      <c r="G40" s="20">
        <v>15.301603428889999</v>
      </c>
      <c r="H40" s="20">
        <v>-2.6028976207532899E-2</v>
      </c>
      <c r="I40" s="20">
        <v>0.23795677397919099</v>
      </c>
      <c r="J40" s="20">
        <v>3.0091138789140201E-2</v>
      </c>
      <c r="K40" s="20">
        <v>14.213972517318201</v>
      </c>
      <c r="L40" s="20">
        <v>0.39061561162706399</v>
      </c>
      <c r="M40" s="20">
        <v>0</v>
      </c>
      <c r="N40" s="20">
        <v>0</v>
      </c>
      <c r="O40" s="20">
        <v>0.72552251103715704</v>
      </c>
      <c r="P40" s="20">
        <v>0</v>
      </c>
      <c r="Q40" s="20">
        <v>2.31193370419242E-2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-13.8546389684141</v>
      </c>
      <c r="Z40" s="20">
        <v>2.2748465986351101</v>
      </c>
      <c r="AA40" s="20">
        <v>0.61438908850497198</v>
      </c>
      <c r="AB40" s="20">
        <v>0.514784423690411</v>
      </c>
      <c r="AC40" s="20">
        <v>0.472430495482631</v>
      </c>
      <c r="AD40" s="20">
        <v>-1.9157738125833199</v>
      </c>
      <c r="AE40" s="20">
        <v>6.6464732052282196</v>
      </c>
      <c r="AF40" s="20">
        <v>25.027297901426799</v>
      </c>
      <c r="AH40" s="20">
        <f t="shared" si="2"/>
        <v>0.49787993858824131</v>
      </c>
      <c r="AI40" s="20">
        <f t="shared" si="10"/>
        <v>-1.3717464325162475E-2</v>
      </c>
      <c r="AJ40" s="20">
        <f t="shared" si="11"/>
        <v>2.2748465986351101</v>
      </c>
      <c r="AK40" s="20">
        <f t="shared" si="11"/>
        <v>0.61438908850497198</v>
      </c>
      <c r="AL40" s="20">
        <f t="shared" si="11"/>
        <v>0.514784423690411</v>
      </c>
      <c r="AM40" s="20">
        <f t="shared" si="11"/>
        <v>0.472430495482631</v>
      </c>
      <c r="AN40" s="20">
        <f t="shared" si="11"/>
        <v>-1.9157738125833199</v>
      </c>
      <c r="AR40" s="22">
        <f t="shared" si="1"/>
        <v>42643</v>
      </c>
      <c r="AS40" s="20">
        <f t="shared" si="3"/>
        <v>102.1091916057072</v>
      </c>
      <c r="AT40" s="20">
        <f t="shared" si="7"/>
        <v>0.49787993858824131</v>
      </c>
      <c r="AU40" s="20">
        <f t="shared" si="4"/>
        <v>1.9469593294046414</v>
      </c>
      <c r="AV40" s="20">
        <f t="shared" si="12"/>
        <v>-1.3717464325162475E-2</v>
      </c>
      <c r="AW40" s="20">
        <f t="shared" si="12"/>
        <v>2.2748465986351101</v>
      </c>
      <c r="AX40" s="20">
        <f t="shared" si="12"/>
        <v>0.61438908850497198</v>
      </c>
      <c r="AY40" s="20">
        <f t="shared" si="12"/>
        <v>0.514784423690411</v>
      </c>
      <c r="AZ40" s="20">
        <f t="shared" si="12"/>
        <v>0.472430495482631</v>
      </c>
      <c r="BA40" s="20">
        <f t="shared" si="12"/>
        <v>-1.9157738125833199</v>
      </c>
      <c r="BC40" s="22">
        <f t="shared" si="6"/>
        <v>42643</v>
      </c>
      <c r="BD40" s="20">
        <f t="shared" si="8"/>
        <v>-2.077009198668649</v>
      </c>
      <c r="BE40" s="20">
        <f t="shared" si="9"/>
        <v>1.9469593294046414</v>
      </c>
    </row>
    <row r="41" spans="1:71">
      <c r="A41" s="22">
        <v>42735</v>
      </c>
      <c r="B41" s="20">
        <v>3.7364409060482</v>
      </c>
      <c r="C41" s="20">
        <v>0.26544596960515598</v>
      </c>
      <c r="D41" s="20">
        <v>-0.89129192658950096</v>
      </c>
      <c r="E41" s="21">
        <v>3.9082176225202097E-5</v>
      </c>
      <c r="F41" s="20">
        <v>-4.0065442024626003</v>
      </c>
      <c r="G41" s="20">
        <v>15.1694936597279</v>
      </c>
      <c r="H41" s="20">
        <v>1.78534037679903E-2</v>
      </c>
      <c r="I41" s="20">
        <v>0.231735321445317</v>
      </c>
      <c r="J41" s="20">
        <v>2.8152980084986699E-2</v>
      </c>
      <c r="K41" s="20">
        <v>12.9462800994348</v>
      </c>
      <c r="L41" s="20">
        <v>0.50969368952070104</v>
      </c>
      <c r="M41" s="20">
        <v>0</v>
      </c>
      <c r="N41" s="20">
        <v>0</v>
      </c>
      <c r="O41" s="20">
        <v>0.71392595010827598</v>
      </c>
      <c r="P41" s="20">
        <v>0</v>
      </c>
      <c r="Q41" s="20">
        <v>2.2779918784525101E-2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-12.064512826366901</v>
      </c>
      <c r="Z41" s="20">
        <v>2.0618215234467701</v>
      </c>
      <c r="AA41" s="20">
        <v>0.59679117648735103</v>
      </c>
      <c r="AB41" s="20">
        <v>0.50253293347024897</v>
      </c>
      <c r="AC41" s="20">
        <v>0.45472090219773897</v>
      </c>
      <c r="AD41" s="20">
        <v>-1.8143604111785701</v>
      </c>
      <c r="AE41" s="20">
        <v>6.6263241992474704</v>
      </c>
      <c r="AF41" s="20">
        <v>25.107322348956</v>
      </c>
      <c r="AH41" s="20">
        <f t="shared" si="2"/>
        <v>1.0024124013315678</v>
      </c>
      <c r="AI41" s="20">
        <f t="shared" si="10"/>
        <v>-1.1945062204323665E-2</v>
      </c>
      <c r="AJ41" s="20">
        <f t="shared" si="11"/>
        <v>2.0618215234467701</v>
      </c>
      <c r="AK41" s="20">
        <f t="shared" si="11"/>
        <v>0.59679117648735103</v>
      </c>
      <c r="AL41" s="20">
        <f t="shared" si="11"/>
        <v>0.50253293347024897</v>
      </c>
      <c r="AM41" s="20">
        <f t="shared" si="11"/>
        <v>0.45472090219773897</v>
      </c>
      <c r="AN41" s="20">
        <f t="shared" si="11"/>
        <v>-1.8143604111785701</v>
      </c>
      <c r="AR41" s="22">
        <f t="shared" si="1"/>
        <v>42735</v>
      </c>
      <c r="AS41" s="20">
        <f t="shared" si="3"/>
        <v>102.429289395824</v>
      </c>
      <c r="AT41" s="20">
        <f t="shared" si="7"/>
        <v>1.0024124013315678</v>
      </c>
      <c r="AU41" s="20">
        <f t="shared" si="4"/>
        <v>1.7895610622192155</v>
      </c>
      <c r="AV41" s="20">
        <f t="shared" si="12"/>
        <v>-1.1945062204323665E-2</v>
      </c>
      <c r="AW41" s="20">
        <f t="shared" si="12"/>
        <v>2.0618215234467701</v>
      </c>
      <c r="AX41" s="20">
        <f t="shared" si="12"/>
        <v>0.59679117648735103</v>
      </c>
      <c r="AY41" s="20">
        <f t="shared" si="12"/>
        <v>0.50253293347024897</v>
      </c>
      <c r="AZ41" s="20">
        <f t="shared" si="12"/>
        <v>0.45472090219773897</v>
      </c>
      <c r="BA41" s="20">
        <f t="shared" si="12"/>
        <v>-1.8143604111785701</v>
      </c>
      <c r="BC41" s="22">
        <f t="shared" si="6"/>
        <v>42735</v>
      </c>
      <c r="BD41" s="20">
        <f t="shared" si="8"/>
        <v>-1.5724767359253222</v>
      </c>
      <c r="BE41" s="20">
        <f t="shared" si="9"/>
        <v>1.7895610622192155</v>
      </c>
    </row>
    <row r="42" spans="1:71">
      <c r="A42" s="22">
        <v>42825</v>
      </c>
      <c r="B42" s="20">
        <v>4.0141404646512102</v>
      </c>
      <c r="C42" s="20">
        <v>0.25816525623320002</v>
      </c>
      <c r="D42" s="20">
        <v>-0.96198798251108697</v>
      </c>
      <c r="E42" s="20">
        <v>7.2387268573640903E-4</v>
      </c>
      <c r="F42" s="20">
        <v>-3.72559553805156</v>
      </c>
      <c r="G42" s="20">
        <v>14.9989255557124</v>
      </c>
      <c r="H42" s="20">
        <v>-1.2888892673212599E-2</v>
      </c>
      <c r="I42" s="20">
        <v>0.23211334849710299</v>
      </c>
      <c r="J42" s="20">
        <v>2.7284305654578799E-2</v>
      </c>
      <c r="K42" s="20">
        <v>11.514093606335001</v>
      </c>
      <c r="L42" s="20">
        <v>0.46261112362857798</v>
      </c>
      <c r="M42" s="20">
        <v>0</v>
      </c>
      <c r="N42" s="20">
        <v>0</v>
      </c>
      <c r="O42" s="20">
        <v>0.70188240301317295</v>
      </c>
      <c r="P42" s="20">
        <v>0</v>
      </c>
      <c r="Q42" s="20">
        <v>2.71866582175588E-2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-10.268616598926</v>
      </c>
      <c r="Z42" s="20">
        <v>1.8547187176997799</v>
      </c>
      <c r="AA42" s="20">
        <v>0.573070530776702</v>
      </c>
      <c r="AB42" s="20">
        <v>0.487881555189418</v>
      </c>
      <c r="AC42" s="20">
        <v>0.434880131091955</v>
      </c>
      <c r="AD42" s="20">
        <v>-1.7197525273252401</v>
      </c>
      <c r="AE42" s="20">
        <v>6.6062459658519197</v>
      </c>
      <c r="AF42" s="20">
        <v>25.505081955751098</v>
      </c>
      <c r="AH42" s="20">
        <f t="shared" si="2"/>
        <v>1.3481631733982606</v>
      </c>
      <c r="AI42" s="20">
        <f t="shared" si="10"/>
        <v>-1.0166947127649505E-2</v>
      </c>
      <c r="AJ42" s="20">
        <f t="shared" si="11"/>
        <v>1.8547187176997799</v>
      </c>
      <c r="AK42" s="20">
        <f t="shared" si="11"/>
        <v>0.573070530776702</v>
      </c>
      <c r="AL42" s="20">
        <f t="shared" si="11"/>
        <v>0.487881555189418</v>
      </c>
      <c r="AM42" s="20">
        <f t="shared" si="11"/>
        <v>0.434880131091955</v>
      </c>
      <c r="AN42" s="20">
        <f t="shared" si="11"/>
        <v>-1.7197525273252401</v>
      </c>
      <c r="AR42" s="22">
        <f t="shared" si="1"/>
        <v>42825</v>
      </c>
      <c r="AS42" s="20">
        <f t="shared" si="3"/>
        <v>104.02032782300439</v>
      </c>
      <c r="AT42" s="20">
        <f t="shared" si="7"/>
        <v>1.3481631733982606</v>
      </c>
      <c r="AU42" s="20">
        <f t="shared" si="4"/>
        <v>1.6206314603049652</v>
      </c>
      <c r="AV42" s="20">
        <f t="shared" si="12"/>
        <v>-1.0166947127649505E-2</v>
      </c>
      <c r="AW42" s="20">
        <f t="shared" si="12"/>
        <v>1.8547187176997799</v>
      </c>
      <c r="AX42" s="20">
        <f t="shared" si="12"/>
        <v>0.573070530776702</v>
      </c>
      <c r="AY42" s="20">
        <f t="shared" si="12"/>
        <v>0.487881555189418</v>
      </c>
      <c r="AZ42" s="20">
        <f t="shared" si="12"/>
        <v>0.434880131091955</v>
      </c>
      <c r="BA42" s="20">
        <f t="shared" si="12"/>
        <v>-1.7197525273252401</v>
      </c>
      <c r="BC42" s="22">
        <f t="shared" si="6"/>
        <v>42825</v>
      </c>
      <c r="BD42" s="20">
        <f t="shared" si="8"/>
        <v>-1.2267259638586294</v>
      </c>
      <c r="BE42" s="20">
        <f t="shared" si="9"/>
        <v>1.6206314603049652</v>
      </c>
    </row>
    <row r="43" spans="1:71">
      <c r="A43" s="22">
        <v>42916</v>
      </c>
      <c r="B43" s="20">
        <v>3.9621422932021702</v>
      </c>
      <c r="C43" s="20">
        <v>0.24960215938684899</v>
      </c>
      <c r="D43" s="20">
        <v>-1.0074930093411301</v>
      </c>
      <c r="E43" s="20">
        <v>-1.0723134285054401E-4</v>
      </c>
      <c r="F43" s="20">
        <v>-3.6732677263512601</v>
      </c>
      <c r="G43" s="20">
        <v>14.911434431281799</v>
      </c>
      <c r="H43" s="20">
        <v>-1.4413922654416199E-2</v>
      </c>
      <c r="I43" s="20">
        <v>0.24258775081158401</v>
      </c>
      <c r="J43" s="20">
        <v>2.57469293221088E-2</v>
      </c>
      <c r="K43" s="20">
        <v>9.9924471707061304</v>
      </c>
      <c r="L43" s="20">
        <v>0.96915613550809698</v>
      </c>
      <c r="M43" s="20">
        <v>0</v>
      </c>
      <c r="N43" s="20">
        <v>0</v>
      </c>
      <c r="O43" s="20">
        <v>0.68626549793075498</v>
      </c>
      <c r="P43" s="20">
        <v>0</v>
      </c>
      <c r="Q43" s="20">
        <v>2.0797124748501601E-2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-8.5184680278901208</v>
      </c>
      <c r="Z43" s="20">
        <v>1.6163751096279899</v>
      </c>
      <c r="AA43" s="20">
        <v>0.52178139129755297</v>
      </c>
      <c r="AB43" s="20">
        <v>0.443828977159893</v>
      </c>
      <c r="AC43" s="20">
        <v>0.40110432135542501</v>
      </c>
      <c r="AD43" s="20">
        <v>-1.6445216219730301</v>
      </c>
      <c r="AE43" s="20">
        <v>6.5862381694933596</v>
      </c>
      <c r="AF43" s="20">
        <v>25.771235922279299</v>
      </c>
      <c r="AH43" s="20">
        <f t="shared" si="2"/>
        <v>1.5591638230949108</v>
      </c>
      <c r="AI43" s="20">
        <f t="shared" si="10"/>
        <v>-8.4341267602872482E-3</v>
      </c>
      <c r="AJ43" s="20">
        <f t="shared" si="11"/>
        <v>1.6163751096279899</v>
      </c>
      <c r="AK43" s="20">
        <f t="shared" si="11"/>
        <v>0.52178139129755297</v>
      </c>
      <c r="AL43" s="20">
        <f t="shared" si="11"/>
        <v>0.443828977159893</v>
      </c>
      <c r="AM43" s="20">
        <f t="shared" si="11"/>
        <v>0.40110432135542501</v>
      </c>
      <c r="AN43" s="20">
        <f t="shared" si="11"/>
        <v>-1.6445216219730301</v>
      </c>
      <c r="AR43" s="22">
        <f t="shared" si="1"/>
        <v>42916</v>
      </c>
      <c r="AS43" s="20">
        <f t="shared" si="3"/>
        <v>105.0849436891172</v>
      </c>
      <c r="AT43" s="20">
        <f t="shared" si="7"/>
        <v>1.5591638230949108</v>
      </c>
      <c r="AU43" s="20">
        <f t="shared" si="4"/>
        <v>1.3301340507075436</v>
      </c>
      <c r="AV43" s="20">
        <f t="shared" si="12"/>
        <v>-8.4341267602872482E-3</v>
      </c>
      <c r="AW43" s="20">
        <f t="shared" si="12"/>
        <v>1.6163751096279899</v>
      </c>
      <c r="AX43" s="20">
        <f t="shared" si="12"/>
        <v>0.52178139129755297</v>
      </c>
      <c r="AY43" s="20">
        <f t="shared" si="12"/>
        <v>0.443828977159893</v>
      </c>
      <c r="AZ43" s="20">
        <f t="shared" si="12"/>
        <v>0.40110432135542501</v>
      </c>
      <c r="BA43" s="20">
        <f t="shared" si="12"/>
        <v>-1.6445216219730301</v>
      </c>
      <c r="BC43" s="22">
        <f t="shared" si="6"/>
        <v>42916</v>
      </c>
      <c r="BD43" s="20">
        <f t="shared" si="8"/>
        <v>-1.0157253141619793</v>
      </c>
      <c r="BE43" s="20">
        <f t="shared" si="9"/>
        <v>1.3301340507075436</v>
      </c>
    </row>
    <row r="44" spans="1:71">
      <c r="A44" s="22">
        <v>43008</v>
      </c>
      <c r="B44" s="20">
        <v>4.3599623595096801</v>
      </c>
      <c r="C44" s="20">
        <v>0.3236691232544</v>
      </c>
      <c r="D44" s="20">
        <v>-1.0218839874649099</v>
      </c>
      <c r="E44" s="20">
        <v>6.6198019689844997E-4</v>
      </c>
      <c r="F44" s="20">
        <v>-3.5626897754039999</v>
      </c>
      <c r="G44" s="20">
        <v>14.6758667623091</v>
      </c>
      <c r="H44" s="20">
        <v>-6.01165426789482E-3</v>
      </c>
      <c r="I44" s="20">
        <v>0.241688134785598</v>
      </c>
      <c r="J44" s="20">
        <v>2.1601802589640399E-2</v>
      </c>
      <c r="K44" s="20">
        <v>8.4415618295780099</v>
      </c>
      <c r="L44" s="20">
        <v>0.65056976128211597</v>
      </c>
      <c r="M44" s="20">
        <v>0</v>
      </c>
      <c r="N44" s="20">
        <v>0</v>
      </c>
      <c r="O44" s="20">
        <v>0.674245947061616</v>
      </c>
      <c r="P44" s="20">
        <v>0</v>
      </c>
      <c r="Q44" s="20">
        <v>1.6378401057063501E-2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-6.7294600815059997</v>
      </c>
      <c r="Z44" s="20">
        <v>1.4432709561271</v>
      </c>
      <c r="AA44" s="20">
        <v>0.52926342403295301</v>
      </c>
      <c r="AB44" s="20">
        <v>0.43835472087325</v>
      </c>
      <c r="AC44" s="20">
        <v>0.39731839633688698</v>
      </c>
      <c r="AD44" s="20">
        <v>-1.5659007054117999</v>
      </c>
      <c r="AE44" s="20">
        <v>6.5663004778124296</v>
      </c>
      <c r="AF44" s="20">
        <v>25.894767872751999</v>
      </c>
      <c r="AH44" s="20">
        <f t="shared" si="2"/>
        <v>1.7793963488870701</v>
      </c>
      <c r="AI44" s="20">
        <f t="shared" si="10"/>
        <v>-6.6628317638673263E-3</v>
      </c>
      <c r="AJ44" s="20">
        <f t="shared" si="11"/>
        <v>1.4432709561271</v>
      </c>
      <c r="AK44" s="20">
        <f t="shared" si="11"/>
        <v>0.52926342403295301</v>
      </c>
      <c r="AL44" s="20">
        <f t="shared" si="11"/>
        <v>0.43835472087325</v>
      </c>
      <c r="AM44" s="20">
        <f t="shared" si="11"/>
        <v>0.39731839633688698</v>
      </c>
      <c r="AN44" s="20">
        <f t="shared" si="11"/>
        <v>-1.5659007054117999</v>
      </c>
      <c r="AR44" s="22">
        <f t="shared" si="1"/>
        <v>43008</v>
      </c>
      <c r="AS44" s="20">
        <f t="shared" si="3"/>
        <v>105.57907149100799</v>
      </c>
      <c r="AT44" s="20">
        <f t="shared" si="7"/>
        <v>1.7793963488870701</v>
      </c>
      <c r="AU44" s="20">
        <f t="shared" si="4"/>
        <v>1.2356439601945228</v>
      </c>
      <c r="AV44" s="20">
        <f t="shared" si="12"/>
        <v>-6.6628317638673263E-3</v>
      </c>
      <c r="AW44" s="20">
        <f t="shared" si="12"/>
        <v>1.4432709561271</v>
      </c>
      <c r="AX44" s="20">
        <f t="shared" si="12"/>
        <v>0.52926342403295301</v>
      </c>
      <c r="AY44" s="20">
        <f t="shared" si="12"/>
        <v>0.43835472087325</v>
      </c>
      <c r="AZ44" s="20">
        <f t="shared" si="12"/>
        <v>0.39731839633688698</v>
      </c>
      <c r="BA44" s="20">
        <f t="shared" si="12"/>
        <v>-1.5659007054117999</v>
      </c>
      <c r="BC44" s="22">
        <f t="shared" si="6"/>
        <v>43008</v>
      </c>
      <c r="BD44" s="20">
        <f t="shared" si="8"/>
        <v>-0.79549278836981996</v>
      </c>
      <c r="BE44" s="20">
        <f t="shared" si="9"/>
        <v>1.2356439601945228</v>
      </c>
    </row>
    <row r="45" spans="1:71">
      <c r="A45" s="22">
        <v>43100</v>
      </c>
      <c r="B45" s="20">
        <v>4.5442971187641996</v>
      </c>
      <c r="C45" s="20">
        <v>0.29789447272904901</v>
      </c>
      <c r="D45" s="20">
        <v>-0.99294856094550998</v>
      </c>
      <c r="E45" s="20">
        <v>1.1839135634316601E-4</v>
      </c>
      <c r="F45" s="20">
        <v>-3.6052604000450201</v>
      </c>
      <c r="G45" s="20">
        <v>14.525847992090799</v>
      </c>
      <c r="H45" s="20">
        <v>-2.5695207795042901E-2</v>
      </c>
      <c r="I45" s="20">
        <v>0.31874002908194798</v>
      </c>
      <c r="J45" s="20">
        <v>1.6299063309560699E-2</v>
      </c>
      <c r="K45" s="20">
        <v>7.1111638204573797</v>
      </c>
      <c r="L45" s="20">
        <v>0.76266987482100601</v>
      </c>
      <c r="M45" s="20">
        <v>0</v>
      </c>
      <c r="N45" s="20">
        <v>0</v>
      </c>
      <c r="O45" s="20">
        <v>0.66522039360159402</v>
      </c>
      <c r="P45" s="20">
        <v>0</v>
      </c>
      <c r="Q45" s="20">
        <v>6.1682172846094004E-3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-4.9739609809022696</v>
      </c>
      <c r="Z45" s="20">
        <v>1.2688292372487</v>
      </c>
      <c r="AA45" s="20">
        <v>0.52786686026048601</v>
      </c>
      <c r="AB45" s="20">
        <v>0.42151084965882701</v>
      </c>
      <c r="AC45" s="20">
        <v>0.385668524917473</v>
      </c>
      <c r="AD45" s="20">
        <v>-1.4937708936694001</v>
      </c>
      <c r="AE45" s="20">
        <v>6.54643256155203</v>
      </c>
      <c r="AF45" s="20">
        <v>26.307091363776699</v>
      </c>
      <c r="AH45" s="20">
        <f t="shared" si="2"/>
        <v>2.1869424493641327</v>
      </c>
      <c r="AI45" s="20">
        <f t="shared" si="10"/>
        <v>-4.9247138424774947E-3</v>
      </c>
      <c r="AJ45" s="20">
        <f t="shared" si="11"/>
        <v>1.2688292372487</v>
      </c>
      <c r="AK45" s="20">
        <f t="shared" si="11"/>
        <v>0.52786686026048601</v>
      </c>
      <c r="AL45" s="20">
        <f t="shared" si="11"/>
        <v>0.42151084965882701</v>
      </c>
      <c r="AM45" s="20">
        <f t="shared" si="11"/>
        <v>0.385668524917473</v>
      </c>
      <c r="AN45" s="20">
        <f t="shared" si="11"/>
        <v>-1.4937708936694001</v>
      </c>
      <c r="AR45" s="22">
        <f t="shared" si="1"/>
        <v>43100</v>
      </c>
      <c r="AS45" s="20">
        <f t="shared" si="3"/>
        <v>107.2283654551068</v>
      </c>
      <c r="AT45" s="20">
        <f t="shared" si="7"/>
        <v>2.1869424493641327</v>
      </c>
      <c r="AU45" s="20">
        <f t="shared" si="4"/>
        <v>1.1051798645736082</v>
      </c>
      <c r="AV45" s="20">
        <f t="shared" si="12"/>
        <v>-4.9247138424774947E-3</v>
      </c>
      <c r="AW45" s="20">
        <f t="shared" si="12"/>
        <v>1.2688292372487</v>
      </c>
      <c r="AX45" s="20">
        <f t="shared" si="12"/>
        <v>0.52786686026048601</v>
      </c>
      <c r="AY45" s="20">
        <f t="shared" si="12"/>
        <v>0.42151084965882701</v>
      </c>
      <c r="AZ45" s="20">
        <f t="shared" si="12"/>
        <v>0.385668524917473</v>
      </c>
      <c r="BA45" s="20">
        <f t="shared" si="12"/>
        <v>-1.4937708936694001</v>
      </c>
      <c r="BC45" s="22">
        <f t="shared" si="6"/>
        <v>43100</v>
      </c>
      <c r="BD45" s="20">
        <f t="shared" si="8"/>
        <v>-0.38794668789275732</v>
      </c>
      <c r="BE45" s="20">
        <f t="shared" si="9"/>
        <v>1.1051798645736082</v>
      </c>
    </row>
    <row r="46" spans="1:71">
      <c r="A46" s="22">
        <v>43190</v>
      </c>
      <c r="B46" s="20">
        <v>4.1051925278799404</v>
      </c>
      <c r="C46" s="20">
        <v>0.344241732418822</v>
      </c>
      <c r="D46" s="20">
        <v>-1.01967389194373</v>
      </c>
      <c r="E46" s="20">
        <v>6.7193524952454797E-4</v>
      </c>
      <c r="F46" s="20">
        <v>-3.5175479442093698</v>
      </c>
      <c r="G46" s="20">
        <v>14.396297360659799</v>
      </c>
      <c r="H46" s="20">
        <v>4.2586954700018401E-2</v>
      </c>
      <c r="I46" s="20">
        <v>0.33787357599676499</v>
      </c>
      <c r="J46" s="20">
        <v>1.59690297285459E-2</v>
      </c>
      <c r="K46" s="20">
        <v>5.8976051089950801</v>
      </c>
      <c r="L46" s="20">
        <v>0.82579184424073904</v>
      </c>
      <c r="M46" s="20">
        <v>0</v>
      </c>
      <c r="N46" s="20">
        <v>0</v>
      </c>
      <c r="O46" s="20">
        <v>0.651233956948716</v>
      </c>
      <c r="P46" s="20">
        <v>0</v>
      </c>
      <c r="Q46" s="20">
        <v>-6.8010169029445004E-3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-3.2811805574167798</v>
      </c>
      <c r="Z46" s="20">
        <v>1.0997840542442601</v>
      </c>
      <c r="AA46" s="20">
        <v>0.52597911443571899</v>
      </c>
      <c r="AB46" s="20">
        <v>0.40476101762787597</v>
      </c>
      <c r="AC46" s="20">
        <v>0.36436501003856597</v>
      </c>
      <c r="AD46" s="20">
        <v>-1.44642591304688</v>
      </c>
      <c r="AE46" s="20">
        <v>6.5266340944746801</v>
      </c>
      <c r="AF46" s="20">
        <v>26.267357994119202</v>
      </c>
      <c r="AH46" s="20">
        <f t="shared" si="2"/>
        <v>2.6492363571524682</v>
      </c>
      <c r="AI46" s="20">
        <f t="shared" si="10"/>
        <v>-3.2486936212047326E-3</v>
      </c>
      <c r="AJ46" s="20">
        <f t="shared" si="11"/>
        <v>1.0997840542442601</v>
      </c>
      <c r="AK46" s="20">
        <f t="shared" si="11"/>
        <v>0.52597911443571899</v>
      </c>
      <c r="AL46" s="20">
        <f t="shared" si="11"/>
        <v>0.40476101762787597</v>
      </c>
      <c r="AM46" s="20">
        <f t="shared" si="11"/>
        <v>0.36436501003856597</v>
      </c>
      <c r="AN46" s="20">
        <f t="shared" si="11"/>
        <v>-1.44642591304688</v>
      </c>
      <c r="AR46" s="22">
        <f t="shared" si="1"/>
        <v>43190</v>
      </c>
      <c r="AS46" s="20">
        <f t="shared" si="3"/>
        <v>107.06943197647681</v>
      </c>
      <c r="AT46" s="20">
        <f t="shared" si="7"/>
        <v>2.6492363571524682</v>
      </c>
      <c r="AU46" s="20">
        <f t="shared" si="4"/>
        <v>0.94521458967833594</v>
      </c>
      <c r="AV46" s="20">
        <f t="shared" si="12"/>
        <v>-3.2486936212047326E-3</v>
      </c>
      <c r="AW46" s="20">
        <f t="shared" si="12"/>
        <v>1.0997840542442601</v>
      </c>
      <c r="AX46" s="20">
        <f t="shared" si="12"/>
        <v>0.52597911443571899</v>
      </c>
      <c r="AY46" s="20">
        <f t="shared" si="12"/>
        <v>0.40476101762787597</v>
      </c>
      <c r="AZ46" s="20">
        <f t="shared" si="12"/>
        <v>0.36436501003856597</v>
      </c>
      <c r="BA46" s="20">
        <f t="shared" si="12"/>
        <v>-1.44642591304688</v>
      </c>
      <c r="BC46" s="22">
        <f t="shared" si="6"/>
        <v>43190</v>
      </c>
      <c r="BD46" s="20">
        <f t="shared" si="8"/>
        <v>7.4347219895578132E-2</v>
      </c>
      <c r="BE46" s="20">
        <f t="shared" si="9"/>
        <v>0.94521458967833594</v>
      </c>
    </row>
    <row r="47" spans="1:71">
      <c r="A47" s="22">
        <v>43281</v>
      </c>
      <c r="B47" s="20">
        <v>4.5500219197783904</v>
      </c>
      <c r="C47" s="20">
        <v>0.340773245162038</v>
      </c>
      <c r="D47" s="20">
        <v>-1.02832718289888</v>
      </c>
      <c r="E47" s="20">
        <v>3.7717199567211999E-4</v>
      </c>
      <c r="F47" s="20">
        <v>-3.5220660257015801</v>
      </c>
      <c r="G47" s="20">
        <v>14.3152189797754</v>
      </c>
      <c r="H47" s="20">
        <v>-1.8750530733100401E-2</v>
      </c>
      <c r="I47" s="20">
        <v>0.33401342267769701</v>
      </c>
      <c r="J47" s="20">
        <v>1.0631016700208501E-2</v>
      </c>
      <c r="K47" s="20">
        <v>4.7340066207270199</v>
      </c>
      <c r="L47" s="20">
        <v>0.93791139914956601</v>
      </c>
      <c r="M47" s="20">
        <v>0</v>
      </c>
      <c r="N47" s="20">
        <v>0</v>
      </c>
      <c r="O47" s="20">
        <v>0.63684907587778306</v>
      </c>
      <c r="P47" s="20">
        <v>0</v>
      </c>
      <c r="Q47" s="20">
        <v>1.9486260361562899E-3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-1.6036707285897001</v>
      </c>
      <c r="Z47" s="20">
        <v>0.93100496992645199</v>
      </c>
      <c r="AA47" s="20">
        <v>0.53701931233987499</v>
      </c>
      <c r="AB47" s="20">
        <v>0.401689216511189</v>
      </c>
      <c r="AC47" s="20">
        <v>0.36318560208466</v>
      </c>
      <c r="AD47" s="20">
        <v>-1.41407409584393</v>
      </c>
      <c r="AE47" s="20">
        <v>6.5069047532835</v>
      </c>
      <c r="AF47" s="20">
        <v>27.014666768258198</v>
      </c>
      <c r="AH47" s="20">
        <f t="shared" si="2"/>
        <v>3.1463725994232172</v>
      </c>
      <c r="AI47" s="20">
        <f t="shared" si="10"/>
        <v>-1.5877928005838613E-3</v>
      </c>
      <c r="AJ47" s="20">
        <f t="shared" si="11"/>
        <v>0.93100496992645199</v>
      </c>
      <c r="AK47" s="20">
        <f t="shared" si="11"/>
        <v>0.53701931233987499</v>
      </c>
      <c r="AL47" s="20">
        <f t="shared" si="11"/>
        <v>0.401689216511189</v>
      </c>
      <c r="AM47" s="20">
        <f t="shared" si="11"/>
        <v>0.36318560208466</v>
      </c>
      <c r="AN47" s="20">
        <f t="shared" si="11"/>
        <v>-1.41407409584393</v>
      </c>
      <c r="AR47" s="22">
        <f t="shared" si="1"/>
        <v>43281</v>
      </c>
      <c r="AS47" s="20">
        <f t="shared" si="3"/>
        <v>110.05866707303279</v>
      </c>
      <c r="AT47" s="20">
        <f t="shared" si="7"/>
        <v>3.1463725994232172</v>
      </c>
      <c r="AU47" s="20">
        <f t="shared" si="4"/>
        <v>0.8172372122176621</v>
      </c>
      <c r="AV47" s="20">
        <f t="shared" si="12"/>
        <v>-1.5877928005838613E-3</v>
      </c>
      <c r="AW47" s="20">
        <f t="shared" si="12"/>
        <v>0.93100496992645199</v>
      </c>
      <c r="AX47" s="20">
        <f t="shared" si="12"/>
        <v>0.53701931233987499</v>
      </c>
      <c r="AY47" s="20">
        <f t="shared" si="12"/>
        <v>0.401689216511189</v>
      </c>
      <c r="AZ47" s="20">
        <f t="shared" si="12"/>
        <v>0.36318560208466</v>
      </c>
      <c r="BA47" s="20">
        <f t="shared" si="12"/>
        <v>-1.41407409584393</v>
      </c>
      <c r="BC47" s="22">
        <f t="shared" si="6"/>
        <v>43281</v>
      </c>
      <c r="BD47" s="20">
        <f t="shared" si="8"/>
        <v>0.57148346216632717</v>
      </c>
      <c r="BE47" s="20">
        <f t="shared" si="9"/>
        <v>0.8172372122176621</v>
      </c>
    </row>
    <row r="48" spans="1:71">
      <c r="A48" s="22">
        <v>43373</v>
      </c>
      <c r="B48" s="20">
        <v>4.7019269984923602</v>
      </c>
      <c r="C48" s="20">
        <v>0.36269158448494798</v>
      </c>
      <c r="D48" s="20">
        <v>-0.97280136679210805</v>
      </c>
      <c r="E48" s="20">
        <v>3.4913914588466702E-4</v>
      </c>
      <c r="F48" s="20">
        <v>-3.6386852935018399</v>
      </c>
      <c r="G48" s="20">
        <v>14.2285193663506</v>
      </c>
      <c r="H48" s="20">
        <v>4.20517193774309E-2</v>
      </c>
      <c r="I48" s="20">
        <v>0.32863740604582697</v>
      </c>
      <c r="J48" s="20">
        <v>5.5000195170997104E-3</v>
      </c>
      <c r="K48" s="20">
        <v>3.2791401594182599</v>
      </c>
      <c r="L48" s="20">
        <v>0.94752895070158405</v>
      </c>
      <c r="M48" s="20">
        <v>0</v>
      </c>
      <c r="N48" s="20">
        <v>0</v>
      </c>
      <c r="O48" s="20">
        <v>0.61997568269597203</v>
      </c>
      <c r="P48" s="20">
        <v>0</v>
      </c>
      <c r="Q48" s="20">
        <v>1.5824978911138799E-3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-6.4807450244973499E-3</v>
      </c>
      <c r="Z48" s="20">
        <v>0.74914248125564997</v>
      </c>
      <c r="AA48" s="20">
        <v>0.54415984336630296</v>
      </c>
      <c r="AB48" s="20">
        <v>0.41409158578419297</v>
      </c>
      <c r="AC48" s="20">
        <v>0.37080726501404498</v>
      </c>
      <c r="AD48" s="20">
        <v>-1.3935321199334001</v>
      </c>
      <c r="AE48" s="20">
        <v>6.4872442175467704</v>
      </c>
      <c r="AF48" s="20">
        <v>27.071849391836</v>
      </c>
      <c r="AH48" s="20">
        <f t="shared" si="2"/>
        <v>3.2727242218440074</v>
      </c>
      <c r="AI48" s="20">
        <f t="shared" si="10"/>
        <v>-6.4165792321755939E-6</v>
      </c>
      <c r="AJ48" s="20">
        <f t="shared" si="11"/>
        <v>0.74914248125564997</v>
      </c>
      <c r="AK48" s="20">
        <f t="shared" si="11"/>
        <v>0.54415984336630296</v>
      </c>
      <c r="AL48" s="20">
        <f t="shared" si="11"/>
        <v>0.41409158578419297</v>
      </c>
      <c r="AM48" s="20">
        <f t="shared" si="11"/>
        <v>0.37080726501404498</v>
      </c>
      <c r="AN48" s="20">
        <f t="shared" si="11"/>
        <v>-1.3935321199334001</v>
      </c>
      <c r="AR48" s="22">
        <f t="shared" si="1"/>
        <v>43373</v>
      </c>
      <c r="AS48" s="20">
        <f t="shared" si="3"/>
        <v>110.287397567344</v>
      </c>
      <c r="AT48" s="20">
        <f t="shared" si="7"/>
        <v>3.2727242218440074</v>
      </c>
      <c r="AU48" s="20">
        <f t="shared" si="4"/>
        <v>0.6846626389075583</v>
      </c>
      <c r="AV48" s="20">
        <f t="shared" si="12"/>
        <v>-6.4165792321755939E-6</v>
      </c>
      <c r="AW48" s="20">
        <f t="shared" si="12"/>
        <v>0.74914248125564997</v>
      </c>
      <c r="AX48" s="20">
        <f t="shared" si="12"/>
        <v>0.54415984336630296</v>
      </c>
      <c r="AY48" s="20">
        <f t="shared" si="12"/>
        <v>0.41409158578419297</v>
      </c>
      <c r="AZ48" s="20">
        <f t="shared" si="12"/>
        <v>0.37080726501404498</v>
      </c>
      <c r="BA48" s="20">
        <f t="shared" si="12"/>
        <v>-1.3935321199334001</v>
      </c>
      <c r="BC48" s="22">
        <f t="shared" si="6"/>
        <v>43373</v>
      </c>
      <c r="BD48" s="20">
        <f t="shared" si="8"/>
        <v>0.69783508458711729</v>
      </c>
      <c r="BE48" s="20">
        <f t="shared" si="9"/>
        <v>0.6846626389075583</v>
      </c>
    </row>
    <row r="49" spans="1:57">
      <c r="A49" s="22">
        <v>43465</v>
      </c>
      <c r="B49" s="20">
        <v>4.6307917084293999</v>
      </c>
      <c r="C49" s="20">
        <v>0.37739327547078799</v>
      </c>
      <c r="D49" s="20">
        <v>-0.964281748519357</v>
      </c>
      <c r="E49" s="20">
        <v>1.0548722751233401E-4</v>
      </c>
      <c r="F49" s="20">
        <v>-3.6840792399178</v>
      </c>
      <c r="G49" s="20">
        <v>14.238266078715901</v>
      </c>
      <c r="H49" s="20">
        <v>-1.99372184449653E-2</v>
      </c>
      <c r="I49" s="20">
        <v>0.32785045916309402</v>
      </c>
      <c r="J49" s="20">
        <v>4.6657693497082903E-3</v>
      </c>
      <c r="K49" s="20">
        <v>2.05181858635647</v>
      </c>
      <c r="L49" s="20">
        <v>1.17576037790148</v>
      </c>
      <c r="M49" s="20">
        <v>0</v>
      </c>
      <c r="N49" s="20">
        <v>0</v>
      </c>
      <c r="O49" s="20">
        <v>0.60217888672216302</v>
      </c>
      <c r="P49" s="20">
        <v>0</v>
      </c>
      <c r="Q49" s="20">
        <v>1.34815498850659E-2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1.54361128736366</v>
      </c>
      <c r="Z49" s="20">
        <v>0.56233493620960895</v>
      </c>
      <c r="AA49" s="20">
        <v>0.52338725479814996</v>
      </c>
      <c r="AB49" s="20">
        <v>0.40479635289844201</v>
      </c>
      <c r="AC49" s="20">
        <v>0.373273384624983</v>
      </c>
      <c r="AD49" s="20">
        <v>-1.3924471244594701</v>
      </c>
      <c r="AE49" s="20">
        <v>6.4676521696257998</v>
      </c>
      <c r="AF49" s="20">
        <v>27.2366222334004</v>
      </c>
      <c r="AH49" s="20">
        <f t="shared" si="2"/>
        <v>3.5799937608464938</v>
      </c>
      <c r="AI49" s="20">
        <f t="shared" si="10"/>
        <v>1.5283280072907524E-3</v>
      </c>
      <c r="AJ49" s="20">
        <f t="shared" ref="AJ49:AN80" si="13">Z49</f>
        <v>0.56233493620960895</v>
      </c>
      <c r="AK49" s="20">
        <f t="shared" si="13"/>
        <v>0.52338725479814996</v>
      </c>
      <c r="AL49" s="20">
        <f t="shared" si="13"/>
        <v>0.40479635289844201</v>
      </c>
      <c r="AM49" s="20">
        <f t="shared" si="13"/>
        <v>0.373273384624983</v>
      </c>
      <c r="AN49" s="20">
        <f t="shared" si="13"/>
        <v>-1.3924471244594701</v>
      </c>
      <c r="AR49" s="22">
        <f t="shared" si="1"/>
        <v>43465</v>
      </c>
      <c r="AS49" s="20">
        <f t="shared" si="3"/>
        <v>110.9464889336016</v>
      </c>
      <c r="AT49" s="20">
        <f t="shared" si="7"/>
        <v>3.5799937608464938</v>
      </c>
      <c r="AU49" s="20">
        <f t="shared" si="4"/>
        <v>0.4728731320790045</v>
      </c>
      <c r="AV49" s="20">
        <f t="shared" si="12"/>
        <v>1.5283280072907524E-3</v>
      </c>
      <c r="AW49" s="20">
        <f t="shared" si="12"/>
        <v>0.56233493620960895</v>
      </c>
      <c r="AX49" s="20">
        <f t="shared" si="12"/>
        <v>0.52338725479814996</v>
      </c>
      <c r="AY49" s="20">
        <f t="shared" si="12"/>
        <v>0.40479635289844201</v>
      </c>
      <c r="AZ49" s="20">
        <f t="shared" si="12"/>
        <v>0.373273384624983</v>
      </c>
      <c r="BA49" s="20">
        <f t="shared" si="12"/>
        <v>-1.3924471244594701</v>
      </c>
      <c r="BC49" s="22">
        <f t="shared" si="6"/>
        <v>43465</v>
      </c>
      <c r="BD49" s="20">
        <f t="shared" si="8"/>
        <v>1.0051046235896037</v>
      </c>
      <c r="BE49" s="20">
        <f t="shared" si="9"/>
        <v>0.4728731320790045</v>
      </c>
    </row>
    <row r="50" spans="1:57">
      <c r="A50" s="22">
        <v>43555</v>
      </c>
      <c r="B50" s="20">
        <v>5.46635097187903</v>
      </c>
      <c r="C50" s="20">
        <v>0.54387796376647302</v>
      </c>
      <c r="D50" s="20">
        <v>-0.92738881419588903</v>
      </c>
      <c r="E50" s="20">
        <v>9.3018311742037204E-4</v>
      </c>
      <c r="F50" s="20">
        <v>-3.74313774744446</v>
      </c>
      <c r="G50" s="20">
        <v>14.1528236773194</v>
      </c>
      <c r="H50" s="20">
        <v>2.50110084139471E-2</v>
      </c>
      <c r="I50" s="20">
        <v>0.24757381400363501</v>
      </c>
      <c r="J50" s="20">
        <v>2.5520825317520701E-3</v>
      </c>
      <c r="K50" s="20">
        <v>0.6304911503167</v>
      </c>
      <c r="L50" s="20">
        <v>0.963011479370255</v>
      </c>
      <c r="M50" s="20">
        <v>0</v>
      </c>
      <c r="N50" s="20">
        <v>0</v>
      </c>
      <c r="O50" s="20">
        <v>0.58031273063440203</v>
      </c>
      <c r="P50" s="20">
        <v>0</v>
      </c>
      <c r="Q50" s="20">
        <v>1.74326192390649E-2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3.0295862881203699</v>
      </c>
      <c r="Z50" s="20">
        <v>0.39635770457490399</v>
      </c>
      <c r="AA50" s="20">
        <v>0.52021904893466597</v>
      </c>
      <c r="AB50" s="20">
        <v>0.41160838970737301</v>
      </c>
      <c r="AC50" s="20">
        <v>0.393877022063093</v>
      </c>
      <c r="AD50" s="20">
        <v>-1.38285610450653</v>
      </c>
      <c r="AE50" s="20">
        <v>6.4481282946058203</v>
      </c>
      <c r="AF50" s="20">
        <v>27.776761762451301</v>
      </c>
      <c r="AH50" s="20">
        <f t="shared" si="2"/>
        <v>3.6297815755558664</v>
      </c>
      <c r="AI50" s="20">
        <f t="shared" si="10"/>
        <v>2.999590384277594E-3</v>
      </c>
      <c r="AJ50" s="20">
        <f t="shared" si="13"/>
        <v>0.39635770457490399</v>
      </c>
      <c r="AK50" s="20">
        <f t="shared" si="13"/>
        <v>0.52021904893466597</v>
      </c>
      <c r="AL50" s="20">
        <f t="shared" si="13"/>
        <v>0.41160838970737301</v>
      </c>
      <c r="AM50" s="20">
        <f t="shared" si="13"/>
        <v>0.393877022063093</v>
      </c>
      <c r="AN50" s="20">
        <f t="shared" si="13"/>
        <v>-1.38285610450653</v>
      </c>
      <c r="AR50" s="22">
        <f t="shared" si="1"/>
        <v>43555</v>
      </c>
      <c r="AS50" s="20">
        <f t="shared" si="3"/>
        <v>113.1070470498052</v>
      </c>
      <c r="AT50" s="20">
        <f t="shared" si="7"/>
        <v>3.6297815755558664</v>
      </c>
      <c r="AU50" s="20">
        <f t="shared" si="4"/>
        <v>0.34220565115778356</v>
      </c>
      <c r="AV50" s="20">
        <f t="shared" si="12"/>
        <v>2.999590384277594E-3</v>
      </c>
      <c r="AW50" s="20">
        <f t="shared" si="12"/>
        <v>0.39635770457490399</v>
      </c>
      <c r="AX50" s="20">
        <f t="shared" si="12"/>
        <v>0.52021904893466597</v>
      </c>
      <c r="AY50" s="20">
        <f t="shared" si="12"/>
        <v>0.41160838970737301</v>
      </c>
      <c r="AZ50" s="20">
        <f t="shared" si="12"/>
        <v>0.393877022063093</v>
      </c>
      <c r="BA50" s="20">
        <f t="shared" si="12"/>
        <v>-1.38285610450653</v>
      </c>
      <c r="BC50" s="22">
        <f t="shared" si="6"/>
        <v>43555</v>
      </c>
      <c r="BD50" s="20">
        <f t="shared" si="8"/>
        <v>1.0548924382989764</v>
      </c>
      <c r="BE50" s="20">
        <f t="shared" si="9"/>
        <v>0.34220565115778356</v>
      </c>
    </row>
    <row r="51" spans="1:57">
      <c r="A51" s="22">
        <v>43646</v>
      </c>
      <c r="B51" s="20">
        <v>4.5914349482500096</v>
      </c>
      <c r="C51" s="20">
        <v>0.66160241879845405</v>
      </c>
      <c r="D51" s="20">
        <v>-0.73815971240865297</v>
      </c>
      <c r="E51" s="20">
        <v>-2.36067338819093E-4</v>
      </c>
      <c r="F51" s="20">
        <v>-4.1797184837783004</v>
      </c>
      <c r="G51" s="20">
        <v>14.1269650404007</v>
      </c>
      <c r="H51" s="20">
        <v>-3.1777891820047602E-2</v>
      </c>
      <c r="I51" s="20">
        <v>0.23156313400237999</v>
      </c>
      <c r="J51" s="20">
        <v>-1.79806840681369E-3</v>
      </c>
      <c r="K51" s="20">
        <v>-0.45141577331129901</v>
      </c>
      <c r="L51" s="20">
        <v>1.39092606657259</v>
      </c>
      <c r="M51" s="20">
        <v>0</v>
      </c>
      <c r="N51" s="20">
        <v>0</v>
      </c>
      <c r="O51" s="20">
        <v>0.55588123754131002</v>
      </c>
      <c r="P51" s="20">
        <v>0</v>
      </c>
      <c r="Q51" s="20">
        <v>2.3569076336639301E-2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4.5132165654304996</v>
      </c>
      <c r="Z51" s="20">
        <v>0.251594760278052</v>
      </c>
      <c r="AA51" s="20">
        <v>0.51669997528920397</v>
      </c>
      <c r="AB51" s="20">
        <v>0.41740114845376403</v>
      </c>
      <c r="AC51" s="20">
        <v>0.40830066953650801</v>
      </c>
      <c r="AD51" s="20">
        <v>-1.3666516013227199</v>
      </c>
      <c r="AE51" s="20">
        <v>6.4286722802299296</v>
      </c>
      <c r="AF51" s="20">
        <v>27.3480697227332</v>
      </c>
      <c r="AH51" s="20">
        <f t="shared" si="2"/>
        <v>4.0166686264648952</v>
      </c>
      <c r="AI51" s="20">
        <f t="shared" si="10"/>
        <v>4.4685312529014849E-3</v>
      </c>
      <c r="AJ51" s="20">
        <f t="shared" si="13"/>
        <v>0.251594760278052</v>
      </c>
      <c r="AK51" s="20">
        <f t="shared" si="13"/>
        <v>0.51669997528920397</v>
      </c>
      <c r="AL51" s="20">
        <f t="shared" si="13"/>
        <v>0.41740114845376403</v>
      </c>
      <c r="AM51" s="20">
        <f t="shared" si="13"/>
        <v>0.40830066953650801</v>
      </c>
      <c r="AN51" s="20">
        <f t="shared" si="13"/>
        <v>-1.3666516013227199</v>
      </c>
      <c r="AR51" s="22">
        <f t="shared" si="1"/>
        <v>43646</v>
      </c>
      <c r="AS51" s="20">
        <f t="shared" si="3"/>
        <v>111.3922788909328</v>
      </c>
      <c r="AT51" s="20">
        <f t="shared" si="7"/>
        <v>4.0166686264648952</v>
      </c>
      <c r="AU51" s="20">
        <f t="shared" si="4"/>
        <v>0.23181348348770947</v>
      </c>
      <c r="AV51" s="20">
        <f t="shared" si="12"/>
        <v>4.4685312529014849E-3</v>
      </c>
      <c r="AW51" s="20">
        <f t="shared" si="12"/>
        <v>0.251594760278052</v>
      </c>
      <c r="AX51" s="20">
        <f t="shared" si="12"/>
        <v>0.51669997528920397</v>
      </c>
      <c r="AY51" s="20">
        <f t="shared" si="12"/>
        <v>0.41740114845376403</v>
      </c>
      <c r="AZ51" s="20">
        <f t="shared" si="12"/>
        <v>0.40830066953650801</v>
      </c>
      <c r="BA51" s="20">
        <f t="shared" si="12"/>
        <v>-1.3666516013227199</v>
      </c>
      <c r="BC51" s="22">
        <f t="shared" si="6"/>
        <v>43646</v>
      </c>
      <c r="BD51" s="20">
        <f t="shared" si="8"/>
        <v>1.4417794892080051</v>
      </c>
      <c r="BE51" s="20">
        <f t="shared" si="9"/>
        <v>0.23181348348770947</v>
      </c>
    </row>
    <row r="52" spans="1:57">
      <c r="A52" s="22">
        <v>43738</v>
      </c>
      <c r="B52" s="20">
        <v>5.0605758796596803</v>
      </c>
      <c r="C52" s="20">
        <v>0.94467471780366197</v>
      </c>
      <c r="D52" s="20">
        <v>-0.50175822380198998</v>
      </c>
      <c r="E52" s="20">
        <v>1.4957633564654199E-3</v>
      </c>
      <c r="F52" s="20">
        <v>-4.9343238624743204</v>
      </c>
      <c r="G52" s="20">
        <v>13.932635491931199</v>
      </c>
      <c r="H52" s="20">
        <v>1.9066952658611198E-2</v>
      </c>
      <c r="I52" s="20">
        <v>0.16162047373613</v>
      </c>
      <c r="J52" s="20">
        <v>-3.0675492107325999E-3</v>
      </c>
      <c r="K52" s="20">
        <v>-1.7068414865541499</v>
      </c>
      <c r="L52" s="20">
        <v>0.97417816334604501</v>
      </c>
      <c r="M52" s="20">
        <v>0</v>
      </c>
      <c r="N52" s="20">
        <v>0</v>
      </c>
      <c r="O52" s="20">
        <v>0.52849962218542201</v>
      </c>
      <c r="P52" s="20">
        <v>0</v>
      </c>
      <c r="Q52" s="20">
        <v>1.8892045794176599E-2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6.1707205353392203</v>
      </c>
      <c r="Z52" s="20">
        <v>0.226846552382589</v>
      </c>
      <c r="AA52" s="20">
        <v>0.59344151331615302</v>
      </c>
      <c r="AB52" s="20">
        <v>0.47751579767376501</v>
      </c>
      <c r="AC52" s="20">
        <v>0.45937794008285798</v>
      </c>
      <c r="AD52" s="20">
        <v>-1.31723179138341</v>
      </c>
      <c r="AE52" s="20">
        <v>6.4092838168358597</v>
      </c>
      <c r="AF52" s="20">
        <v>27.515602352677</v>
      </c>
      <c r="AH52" s="20">
        <f t="shared" si="2"/>
        <v>4.4021718434316783</v>
      </c>
      <c r="AI52" s="20">
        <f t="shared" si="10"/>
        <v>6.1096242924150697E-3</v>
      </c>
      <c r="AJ52" s="20">
        <f t="shared" si="13"/>
        <v>0.226846552382589</v>
      </c>
      <c r="AK52" s="20">
        <f t="shared" si="13"/>
        <v>0.59344151331615302</v>
      </c>
      <c r="AL52" s="20">
        <f t="shared" si="13"/>
        <v>0.47751579767376501</v>
      </c>
      <c r="AM52" s="20">
        <f t="shared" si="13"/>
        <v>0.45937794008285798</v>
      </c>
      <c r="AN52" s="20">
        <f t="shared" si="13"/>
        <v>-1.31723179138341</v>
      </c>
      <c r="AR52" s="22">
        <f t="shared" si="1"/>
        <v>43738</v>
      </c>
      <c r="AS52" s="20">
        <f t="shared" si="3"/>
        <v>112.062409410708</v>
      </c>
      <c r="AT52" s="20">
        <f t="shared" si="7"/>
        <v>4.4021718434316783</v>
      </c>
      <c r="AU52" s="20">
        <f t="shared" si="4"/>
        <v>0.44605963636437007</v>
      </c>
      <c r="AV52" s="20">
        <f t="shared" si="12"/>
        <v>6.1096242924150697E-3</v>
      </c>
      <c r="AW52" s="20">
        <f t="shared" si="12"/>
        <v>0.226846552382589</v>
      </c>
      <c r="AX52" s="20">
        <f t="shared" si="12"/>
        <v>0.59344151331615302</v>
      </c>
      <c r="AY52" s="20">
        <f t="shared" si="12"/>
        <v>0.47751579767376501</v>
      </c>
      <c r="AZ52" s="20">
        <f t="shared" si="12"/>
        <v>0.45937794008285798</v>
      </c>
      <c r="BA52" s="20">
        <f t="shared" si="12"/>
        <v>-1.31723179138341</v>
      </c>
      <c r="BC52" s="22">
        <f t="shared" si="6"/>
        <v>43738</v>
      </c>
      <c r="BD52" s="20">
        <f t="shared" si="8"/>
        <v>1.8272827061747883</v>
      </c>
      <c r="BE52" s="20">
        <f t="shared" si="9"/>
        <v>0.44605963636437007</v>
      </c>
    </row>
    <row r="53" spans="1:57">
      <c r="A53" s="22">
        <v>43830</v>
      </c>
      <c r="B53" s="20">
        <v>4.6381826112158198</v>
      </c>
      <c r="C53" s="20">
        <v>0.97497288545424998</v>
      </c>
      <c r="D53" s="20">
        <v>-0.364415998338805</v>
      </c>
      <c r="E53" s="20">
        <v>1.0474310760908499E-3</v>
      </c>
      <c r="F53" s="20">
        <v>-5.1203691738708201</v>
      </c>
      <c r="G53" s="20">
        <v>13.952763749902299</v>
      </c>
      <c r="H53" s="20">
        <v>1.0227682038671001E-2</v>
      </c>
      <c r="I53" s="20">
        <v>0.16089121287140701</v>
      </c>
      <c r="J53" s="20">
        <v>-3.4649890022507399E-3</v>
      </c>
      <c r="K53" s="20">
        <v>-3.3418700376537398</v>
      </c>
      <c r="L53" s="20">
        <v>1.6399267332896601</v>
      </c>
      <c r="M53" s="20">
        <v>0</v>
      </c>
      <c r="N53" s="20">
        <v>0</v>
      </c>
      <c r="O53" s="20">
        <v>0.50051946734742303</v>
      </c>
      <c r="P53" s="20">
        <v>0</v>
      </c>
      <c r="Q53" s="20">
        <v>1.3614543753909501E-2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7.6216486794387297</v>
      </c>
      <c r="Z53" s="20">
        <v>-2.3047164719153999E-2</v>
      </c>
      <c r="AA53" s="20">
        <v>0.53419432546662404</v>
      </c>
      <c r="AB53" s="20">
        <v>0.43571463851851699</v>
      </c>
      <c r="AC53" s="20">
        <v>0.43237635067600999</v>
      </c>
      <c r="AD53" s="20">
        <v>-1.28804283782629</v>
      </c>
      <c r="AE53" s="20">
        <v>6.3899625972952903</v>
      </c>
      <c r="AF53" s="20">
        <v>27.164832706933499</v>
      </c>
      <c r="AH53" s="20">
        <f t="shared" si="2"/>
        <v>4.2035621549906024</v>
      </c>
      <c r="AI53" s="20">
        <f t="shared" si="10"/>
        <v>7.5461868113254746E-3</v>
      </c>
      <c r="AJ53" s="20">
        <f t="shared" si="13"/>
        <v>-2.3047164719153999E-2</v>
      </c>
      <c r="AK53" s="20">
        <f t="shared" si="13"/>
        <v>0.53419432546662404</v>
      </c>
      <c r="AL53" s="20">
        <f t="shared" si="13"/>
        <v>0.43571463851851699</v>
      </c>
      <c r="AM53" s="20">
        <f t="shared" si="13"/>
        <v>0.43237635067600999</v>
      </c>
      <c r="AN53" s="20">
        <f t="shared" si="13"/>
        <v>-1.28804283782629</v>
      </c>
      <c r="AR53" s="22">
        <f t="shared" si="1"/>
        <v>43830</v>
      </c>
      <c r="AS53" s="20">
        <f t="shared" si="3"/>
        <v>110.659330827734</v>
      </c>
      <c r="AT53" s="20">
        <f t="shared" si="7"/>
        <v>4.2035621549906024</v>
      </c>
      <c r="AU53" s="20">
        <f t="shared" si="4"/>
        <v>9.8741498927032545E-2</v>
      </c>
      <c r="AV53" s="20">
        <f t="shared" si="12"/>
        <v>7.5461868113254746E-3</v>
      </c>
      <c r="AW53" s="20">
        <f t="shared" si="12"/>
        <v>-2.3047164719153999E-2</v>
      </c>
      <c r="AX53" s="20">
        <f t="shared" si="12"/>
        <v>0.53419432546662404</v>
      </c>
      <c r="AY53" s="20">
        <f t="shared" si="12"/>
        <v>0.43571463851851699</v>
      </c>
      <c r="AZ53" s="20">
        <f t="shared" si="12"/>
        <v>0.43237635067600999</v>
      </c>
      <c r="BA53" s="20">
        <f t="shared" si="12"/>
        <v>-1.28804283782629</v>
      </c>
      <c r="BC53" s="22">
        <f t="shared" si="6"/>
        <v>43830</v>
      </c>
      <c r="BD53" s="20">
        <f t="shared" si="8"/>
        <v>1.6286730177337123</v>
      </c>
      <c r="BE53" s="20">
        <f t="shared" si="9"/>
        <v>9.8741498927032545E-2</v>
      </c>
    </row>
    <row r="54" spans="1:57">
      <c r="A54" s="22">
        <v>43921</v>
      </c>
      <c r="B54" s="20">
        <v>4.2821819643880801</v>
      </c>
      <c r="C54" s="20">
        <v>0.84198556148073</v>
      </c>
      <c r="D54" s="20">
        <v>-0.30970278991987499</v>
      </c>
      <c r="E54" s="20">
        <v>8.7804316179901799E-4</v>
      </c>
      <c r="F54" s="20">
        <v>-5.4474893846658397</v>
      </c>
      <c r="G54" s="20">
        <v>13.970820784167501</v>
      </c>
      <c r="H54" s="20">
        <v>3.39466441753416E-3</v>
      </c>
      <c r="I54" s="20">
        <v>0.18035028468277001</v>
      </c>
      <c r="J54" s="20">
        <v>-7.7564687259003701E-3</v>
      </c>
      <c r="K54" s="20">
        <v>-5.9138873468532998</v>
      </c>
      <c r="L54" s="20">
        <v>1.97346595430271</v>
      </c>
      <c r="M54" s="20">
        <v>0</v>
      </c>
      <c r="N54" s="20">
        <v>0</v>
      </c>
      <c r="O54" s="20">
        <v>0.476388444289775</v>
      </c>
      <c r="P54" s="20">
        <v>0</v>
      </c>
      <c r="Q54" s="20">
        <v>1.5713432298834401E-2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9.0264009854338507</v>
      </c>
      <c r="Z54" s="20">
        <v>-0.28489757525085702</v>
      </c>
      <c r="AA54" s="20">
        <v>0.49400142878594799</v>
      </c>
      <c r="AB54" s="20">
        <v>0.41358950307318798</v>
      </c>
      <c r="AC54" s="20">
        <v>0.40946086966988599</v>
      </c>
      <c r="AD54" s="20">
        <v>-1.26658097639778</v>
      </c>
      <c r="AE54" s="20">
        <v>6.3707083169557697</v>
      </c>
      <c r="AF54" s="20">
        <v>25.229025695294599</v>
      </c>
      <c r="AH54" s="20">
        <f t="shared" si="2"/>
        <v>3.0222496287262124</v>
      </c>
      <c r="AI54" s="20">
        <f t="shared" si="10"/>
        <v>8.9370306786473765E-3</v>
      </c>
      <c r="AJ54" s="20">
        <f t="shared" si="13"/>
        <v>-0.28489757525085702</v>
      </c>
      <c r="AK54" s="20">
        <f t="shared" si="13"/>
        <v>0.49400142878594799</v>
      </c>
      <c r="AL54" s="20">
        <f t="shared" si="13"/>
        <v>0.41358950307318798</v>
      </c>
      <c r="AM54" s="20">
        <f t="shared" si="13"/>
        <v>0.40946086966988599</v>
      </c>
      <c r="AN54" s="20">
        <f t="shared" si="13"/>
        <v>-1.26658097639778</v>
      </c>
      <c r="AR54" s="22">
        <f t="shared" si="1"/>
        <v>43921</v>
      </c>
      <c r="AS54" s="20">
        <f t="shared" si="3"/>
        <v>102.9161027811784</v>
      </c>
      <c r="AT54" s="20">
        <f t="shared" si="7"/>
        <v>3.0222496287262124</v>
      </c>
      <c r="AU54" s="20">
        <f t="shared" si="4"/>
        <v>-0.22548971944096774</v>
      </c>
      <c r="AV54" s="20">
        <f t="shared" si="12"/>
        <v>8.9370306786473765E-3</v>
      </c>
      <c r="AW54" s="20">
        <f t="shared" si="12"/>
        <v>-0.28489757525085702</v>
      </c>
      <c r="AX54" s="20">
        <f t="shared" si="12"/>
        <v>0.49400142878594799</v>
      </c>
      <c r="AY54" s="20">
        <f t="shared" si="12"/>
        <v>0.41358950307318798</v>
      </c>
      <c r="AZ54" s="20">
        <f t="shared" si="12"/>
        <v>0.40946086966988599</v>
      </c>
      <c r="BA54" s="20">
        <f t="shared" si="12"/>
        <v>-1.26658097639778</v>
      </c>
      <c r="BC54" s="22">
        <f t="shared" si="6"/>
        <v>43921</v>
      </c>
      <c r="BD54" s="20">
        <f t="shared" si="8"/>
        <v>0.44736049146932233</v>
      </c>
      <c r="BE54" s="20">
        <f t="shared" si="9"/>
        <v>-0.22548971944096774</v>
      </c>
    </row>
    <row r="55" spans="1:57">
      <c r="A55" s="22">
        <v>44012</v>
      </c>
      <c r="B55" s="20">
        <v>3.9341749776106201</v>
      </c>
      <c r="C55" s="20">
        <v>0.70537366155159498</v>
      </c>
      <c r="D55" s="20">
        <v>-0.29021707768312299</v>
      </c>
      <c r="E55" s="20">
        <v>9.6358165086863799E-4</v>
      </c>
      <c r="F55" s="20">
        <v>-5.7966074924909101</v>
      </c>
      <c r="G55" s="20">
        <v>14.0835234843825</v>
      </c>
      <c r="H55" s="20">
        <v>8.62223173030927E-4</v>
      </c>
      <c r="I55" s="20">
        <v>0.203272479551276</v>
      </c>
      <c r="J55" s="20">
        <v>-1.1741492348644101E-2</v>
      </c>
      <c r="K55" s="20">
        <v>-8.7584865358256092</v>
      </c>
      <c r="L55" s="20">
        <v>2.2098362618437801</v>
      </c>
      <c r="M55" s="20">
        <v>0</v>
      </c>
      <c r="N55" s="20">
        <v>0</v>
      </c>
      <c r="O55" s="20">
        <v>0.44949399322489902</v>
      </c>
      <c r="P55" s="20">
        <v>0</v>
      </c>
      <c r="Q55" s="20">
        <v>1.8322903060530301E-2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10.3802524743466</v>
      </c>
      <c r="Z55" s="20">
        <v>-0.594741943446914</v>
      </c>
      <c r="AA55" s="20">
        <v>0.454491406506422</v>
      </c>
      <c r="AB55" s="20">
        <v>0.40171238728455899</v>
      </c>
      <c r="AC55" s="20">
        <v>0.39969222120743703</v>
      </c>
      <c r="AD55" s="20">
        <v>-1.23976399227121</v>
      </c>
      <c r="AE55" s="20">
        <v>6.3515206735850596</v>
      </c>
      <c r="AF55" s="20">
        <v>22.901934194912599</v>
      </c>
      <c r="AH55" s="20">
        <f t="shared" si="2"/>
        <v>1.5179634137775246</v>
      </c>
      <c r="AI55" s="20">
        <f t="shared" si="10"/>
        <v>1.0277477697372871E-2</v>
      </c>
      <c r="AJ55" s="20">
        <f t="shared" si="13"/>
        <v>-0.594741943446914</v>
      </c>
      <c r="AK55" s="20">
        <f t="shared" si="13"/>
        <v>0.454491406506422</v>
      </c>
      <c r="AL55" s="20">
        <f t="shared" si="13"/>
        <v>0.40171238728455899</v>
      </c>
      <c r="AM55" s="20">
        <f t="shared" si="13"/>
        <v>0.39969222120743703</v>
      </c>
      <c r="AN55" s="20">
        <f t="shared" si="13"/>
        <v>-1.23976399227121</v>
      </c>
      <c r="AR55" s="22">
        <f t="shared" si="1"/>
        <v>44012</v>
      </c>
      <c r="AS55" s="20">
        <f t="shared" si="3"/>
        <v>93.607736779650395</v>
      </c>
      <c r="AT55" s="20">
        <f t="shared" si="7"/>
        <v>1.5179634137775246</v>
      </c>
      <c r="AU55" s="20">
        <f t="shared" si="4"/>
        <v>-0.5683324430223331</v>
      </c>
      <c r="AV55" s="20">
        <f t="shared" si="12"/>
        <v>1.0277477697372871E-2</v>
      </c>
      <c r="AW55" s="20">
        <f t="shared" si="12"/>
        <v>-0.594741943446914</v>
      </c>
      <c r="AX55" s="20">
        <f t="shared" si="12"/>
        <v>0.454491406506422</v>
      </c>
      <c r="AY55" s="20">
        <f t="shared" si="12"/>
        <v>0.40171238728455899</v>
      </c>
      <c r="AZ55" s="20">
        <f t="shared" si="12"/>
        <v>0.39969222120743703</v>
      </c>
      <c r="BA55" s="20">
        <f t="shared" si="12"/>
        <v>-1.23976399227121</v>
      </c>
      <c r="BC55" s="22">
        <f t="shared" si="6"/>
        <v>44012</v>
      </c>
      <c r="BD55" s="20">
        <f t="shared" si="8"/>
        <v>-1.0569257234793654</v>
      </c>
      <c r="BE55" s="20">
        <f t="shared" si="9"/>
        <v>-0.5683324430223331</v>
      </c>
    </row>
    <row r="56" spans="1:57">
      <c r="A56" s="22">
        <v>44104</v>
      </c>
      <c r="B56" s="20">
        <v>3.6002854518540501</v>
      </c>
      <c r="C56" s="20">
        <v>0.64657309442010902</v>
      </c>
      <c r="D56" s="20">
        <v>4.2699531257954601E-2</v>
      </c>
      <c r="E56" s="20">
        <v>1.2255463036010201E-3</v>
      </c>
      <c r="F56" s="20">
        <v>-6.0595400592990201</v>
      </c>
      <c r="G56" s="20">
        <v>14.080454185719001</v>
      </c>
      <c r="H56" s="21">
        <v>5.2423822752634301E-5</v>
      </c>
      <c r="I56" s="20">
        <v>0.120431841174894</v>
      </c>
      <c r="J56" s="20">
        <v>-1.6575466024673899E-2</v>
      </c>
      <c r="K56" s="20">
        <v>-10.536897345523601</v>
      </c>
      <c r="L56" s="20">
        <v>2.5223784265191398</v>
      </c>
      <c r="M56" s="20">
        <v>0</v>
      </c>
      <c r="N56" s="20">
        <v>0</v>
      </c>
      <c r="O56" s="20">
        <v>0.42965711445585297</v>
      </c>
      <c r="P56" s="20">
        <v>0</v>
      </c>
      <c r="Q56" s="20">
        <v>1.81634841608719E-2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11.835310853860699</v>
      </c>
      <c r="Z56" s="20">
        <v>-0.82969651712141301</v>
      </c>
      <c r="AA56" s="20">
        <v>0.40928669526613798</v>
      </c>
      <c r="AB56" s="20">
        <v>0.38986396273180002</v>
      </c>
      <c r="AC56" s="20">
        <v>0.38615100299848198</v>
      </c>
      <c r="AD56" s="20">
        <v>-1.20136481419083</v>
      </c>
      <c r="AE56" s="20">
        <v>6.3323993673177004</v>
      </c>
      <c r="AF56" s="20">
        <v>22.170858779703501</v>
      </c>
      <c r="AH56" s="20">
        <f t="shared" si="2"/>
        <v>1.1800603997984918</v>
      </c>
      <c r="AI56" s="20">
        <f t="shared" si="10"/>
        <v>1.1718129558277919E-2</v>
      </c>
      <c r="AJ56" s="20">
        <f t="shared" si="13"/>
        <v>-0.82969651712141301</v>
      </c>
      <c r="AK56" s="20">
        <f t="shared" si="13"/>
        <v>0.40928669526613798</v>
      </c>
      <c r="AL56" s="20">
        <f t="shared" si="13"/>
        <v>0.38986396273180002</v>
      </c>
      <c r="AM56" s="20">
        <f t="shared" si="13"/>
        <v>0.38615100299848198</v>
      </c>
      <c r="AN56" s="20">
        <f t="shared" si="13"/>
        <v>-1.20136481419083</v>
      </c>
      <c r="AR56" s="22">
        <f t="shared" si="1"/>
        <v>44104</v>
      </c>
      <c r="AS56" s="20">
        <f t="shared" si="3"/>
        <v>90.683435118814003</v>
      </c>
      <c r="AT56" s="20">
        <f t="shared" si="7"/>
        <v>1.1800603997984918</v>
      </c>
      <c r="AU56" s="20">
        <f t="shared" si="4"/>
        <v>-0.83404154075754511</v>
      </c>
      <c r="AV56" s="20">
        <f t="shared" si="12"/>
        <v>1.1718129558277919E-2</v>
      </c>
      <c r="AW56" s="20">
        <f t="shared" si="12"/>
        <v>-0.82969651712141301</v>
      </c>
      <c r="AX56" s="20">
        <f t="shared" si="12"/>
        <v>0.40928669526613798</v>
      </c>
      <c r="AY56" s="20">
        <f t="shared" si="12"/>
        <v>0.38986396273180002</v>
      </c>
      <c r="AZ56" s="20">
        <f t="shared" si="12"/>
        <v>0.38615100299848198</v>
      </c>
      <c r="BA56" s="20">
        <f t="shared" si="12"/>
        <v>-1.20136481419083</v>
      </c>
      <c r="BC56" s="22">
        <f t="shared" si="6"/>
        <v>44104</v>
      </c>
      <c r="BD56" s="20">
        <f t="shared" si="8"/>
        <v>-1.3948287374583983</v>
      </c>
      <c r="BE56" s="20">
        <f t="shared" si="9"/>
        <v>-0.83404154075754511</v>
      </c>
    </row>
    <row r="57" spans="1:57">
      <c r="A57" s="22">
        <v>44196</v>
      </c>
      <c r="B57" s="20">
        <v>4.8665410432760501</v>
      </c>
      <c r="C57" s="20">
        <v>0.36717572289984202</v>
      </c>
      <c r="D57" s="20">
        <v>0.238775895424955</v>
      </c>
      <c r="E57" s="20">
        <v>-1.01097515648584E-3</v>
      </c>
      <c r="F57" s="20">
        <v>-6.5352891543927099</v>
      </c>
      <c r="G57" s="20">
        <v>14.0497987385575</v>
      </c>
      <c r="H57" s="20">
        <v>-1.5716244177310899E-2</v>
      </c>
      <c r="I57" s="20">
        <v>0.19022982410141301</v>
      </c>
      <c r="J57" s="20">
        <v>-2.4592251378363999E-2</v>
      </c>
      <c r="K57" s="20">
        <v>-13.6457533612083</v>
      </c>
      <c r="L57" s="20">
        <v>2.9163453276037901</v>
      </c>
      <c r="M57" s="20">
        <v>0</v>
      </c>
      <c r="N57" s="20">
        <v>0</v>
      </c>
      <c r="O57" s="20">
        <v>0.40786610706023302</v>
      </c>
      <c r="P57" s="20">
        <v>0</v>
      </c>
      <c r="Q57" s="20">
        <v>1.43100158295946E-2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13.0045382392577</v>
      </c>
      <c r="Z57" s="20">
        <v>-1.1337496602058399</v>
      </c>
      <c r="AA57" s="20">
        <v>0.34880735096291798</v>
      </c>
      <c r="AB57" s="20">
        <v>0.35051186598850698</v>
      </c>
      <c r="AC57" s="20">
        <v>0.36141438871759102</v>
      </c>
      <c r="AD57" s="20">
        <v>-1.15803803528247</v>
      </c>
      <c r="AE57" s="20">
        <v>6.3133441006037403</v>
      </c>
      <c r="AF57" s="20">
        <v>20.915508938482201</v>
      </c>
      <c r="AH57" s="20">
        <f t="shared" si="2"/>
        <v>-0.77126050434317672</v>
      </c>
      <c r="AI57" s="20">
        <f t="shared" si="10"/>
        <v>1.2875780434908614E-2</v>
      </c>
      <c r="AJ57" s="20">
        <f t="shared" si="13"/>
        <v>-1.1337496602058399</v>
      </c>
      <c r="AK57" s="20">
        <f t="shared" si="13"/>
        <v>0.34880735096291798</v>
      </c>
      <c r="AL57" s="20">
        <f t="shared" si="13"/>
        <v>0.35051186598850698</v>
      </c>
      <c r="AM57" s="20">
        <f t="shared" si="13"/>
        <v>0.36141438871759102</v>
      </c>
      <c r="AN57" s="20">
        <f t="shared" si="13"/>
        <v>-1.15803803528247</v>
      </c>
      <c r="AR57" s="22">
        <f t="shared" si="1"/>
        <v>44196</v>
      </c>
      <c r="AS57" s="20">
        <f t="shared" si="3"/>
        <v>85.662035753928805</v>
      </c>
      <c r="AT57" s="20">
        <f t="shared" si="7"/>
        <v>-0.77126050434317672</v>
      </c>
      <c r="AU57" s="20">
        <f t="shared" si="4"/>
        <v>-1.2181783093843852</v>
      </c>
      <c r="AV57" s="20">
        <f t="shared" si="12"/>
        <v>1.2875780434908614E-2</v>
      </c>
      <c r="AW57" s="20">
        <f t="shared" si="12"/>
        <v>-1.1337496602058399</v>
      </c>
      <c r="AX57" s="20">
        <f t="shared" si="12"/>
        <v>0.34880735096291798</v>
      </c>
      <c r="AY57" s="20">
        <f t="shared" si="12"/>
        <v>0.35051186598850698</v>
      </c>
      <c r="AZ57" s="20">
        <f t="shared" si="12"/>
        <v>0.36141438871759102</v>
      </c>
      <c r="BA57" s="20">
        <f t="shared" si="12"/>
        <v>-1.15803803528247</v>
      </c>
      <c r="BC57" s="22">
        <f t="shared" si="6"/>
        <v>44196</v>
      </c>
      <c r="BD57" s="20">
        <f t="shared" si="8"/>
        <v>-3.3461496416000669</v>
      </c>
      <c r="BE57" s="20">
        <f t="shared" si="9"/>
        <v>-1.2181783093843852</v>
      </c>
    </row>
    <row r="58" spans="1:57">
      <c r="A58" s="22">
        <v>44286</v>
      </c>
      <c r="B58" s="20">
        <v>6.0731057195820899</v>
      </c>
      <c r="C58" s="20">
        <v>0.34659890832093798</v>
      </c>
      <c r="D58" s="20">
        <v>0.20353348574868901</v>
      </c>
      <c r="E58" s="20">
        <v>-9.3366227413036503E-4</v>
      </c>
      <c r="F58" s="20">
        <v>-6.4220035172126302</v>
      </c>
      <c r="G58" s="20">
        <v>13.939597136176699</v>
      </c>
      <c r="H58" s="20">
        <v>4.0658209077063402E-3</v>
      </c>
      <c r="I58" s="20">
        <v>0.21209548011789001</v>
      </c>
      <c r="J58" s="20">
        <v>-1.58196080925713E-2</v>
      </c>
      <c r="K58" s="20">
        <v>-15.654139222775401</v>
      </c>
      <c r="L58" s="20">
        <v>2.89081929339426</v>
      </c>
      <c r="M58" s="20">
        <v>0</v>
      </c>
      <c r="N58" s="20">
        <v>0</v>
      </c>
      <c r="O58" s="20">
        <v>0.38272906132628698</v>
      </c>
      <c r="P58" s="20">
        <v>0</v>
      </c>
      <c r="Q58" s="20">
        <v>5.2890476505354301E-3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14.3139565866037</v>
      </c>
      <c r="Z58" s="20">
        <v>-1.3700698917560199</v>
      </c>
      <c r="AA58" s="20">
        <v>0.30241712216101901</v>
      </c>
      <c r="AB58" s="20">
        <v>0.32262187427155897</v>
      </c>
      <c r="AC58" s="20">
        <v>0.324555611011696</v>
      </c>
      <c r="AD58" s="20">
        <v>-1.10991228314041</v>
      </c>
      <c r="AE58" s="20">
        <v>6.2943545781595702</v>
      </c>
      <c r="AF58" s="20">
        <v>21.042861540181502</v>
      </c>
      <c r="AH58" s="20">
        <f t="shared" si="2"/>
        <v>-1.4833222020377377</v>
      </c>
      <c r="AI58" s="20">
        <f t="shared" si="10"/>
        <v>1.417223424416208E-2</v>
      </c>
      <c r="AJ58" s="20">
        <f t="shared" si="13"/>
        <v>-1.3700698917560199</v>
      </c>
      <c r="AK58" s="20">
        <f t="shared" si="13"/>
        <v>0.30241712216101901</v>
      </c>
      <c r="AL58" s="20">
        <f t="shared" si="13"/>
        <v>0.32262187427155897</v>
      </c>
      <c r="AM58" s="20">
        <f t="shared" si="13"/>
        <v>0.324555611011696</v>
      </c>
      <c r="AN58" s="20">
        <f t="shared" si="13"/>
        <v>-1.10991228314041</v>
      </c>
      <c r="AR58" s="22">
        <f t="shared" si="1"/>
        <v>44286</v>
      </c>
      <c r="AS58" s="20">
        <f t="shared" si="3"/>
        <v>86.171446160726006</v>
      </c>
      <c r="AT58" s="20">
        <f t="shared" si="7"/>
        <v>-1.4833222020377377</v>
      </c>
      <c r="AU58" s="20">
        <f t="shared" si="4"/>
        <v>-1.5162153332079937</v>
      </c>
      <c r="AV58" s="20">
        <f t="shared" si="12"/>
        <v>1.417223424416208E-2</v>
      </c>
      <c r="AW58" s="20">
        <f t="shared" si="12"/>
        <v>-1.3700698917560199</v>
      </c>
      <c r="AX58" s="20">
        <f t="shared" si="12"/>
        <v>0.30241712216101901</v>
      </c>
      <c r="AY58" s="20">
        <f t="shared" si="12"/>
        <v>0.32262187427155897</v>
      </c>
      <c r="AZ58" s="20">
        <f t="shared" si="12"/>
        <v>0.324555611011696</v>
      </c>
      <c r="BA58" s="20">
        <f t="shared" si="12"/>
        <v>-1.10991228314041</v>
      </c>
      <c r="BC58" s="22">
        <f t="shared" si="6"/>
        <v>44286</v>
      </c>
      <c r="BD58" s="20">
        <f t="shared" si="8"/>
        <v>-4.058211339294628</v>
      </c>
      <c r="BE58" s="20">
        <f t="shared" si="9"/>
        <v>-1.5162153332079937</v>
      </c>
    </row>
    <row r="59" spans="1:57">
      <c r="A59" s="22">
        <v>44377</v>
      </c>
      <c r="B59" s="20">
        <v>5.8861036002124898</v>
      </c>
      <c r="C59" s="20">
        <v>0.53909374175355995</v>
      </c>
      <c r="D59" s="20">
        <v>6.7165594629750996E-2</v>
      </c>
      <c r="E59" s="20">
        <v>1.6692996414417201E-4</v>
      </c>
      <c r="F59" s="20">
        <v>-5.7956206362955296</v>
      </c>
      <c r="G59" s="20">
        <v>13.893657671695401</v>
      </c>
      <c r="H59" s="20">
        <v>2.4671797925081201E-2</v>
      </c>
      <c r="I59" s="20">
        <v>0.20686052685824799</v>
      </c>
      <c r="J59" s="20">
        <v>3.9536412791108897E-3</v>
      </c>
      <c r="K59" s="20">
        <v>-14.9214772555924</v>
      </c>
      <c r="L59" s="20">
        <v>2.9413456405074299</v>
      </c>
      <c r="M59" s="20">
        <v>0</v>
      </c>
      <c r="N59" s="20">
        <v>0</v>
      </c>
      <c r="O59" s="20">
        <v>0.36436079095573598</v>
      </c>
      <c r="P59" s="20">
        <v>0</v>
      </c>
      <c r="Q59" s="20">
        <v>-2.6196908413553001E-3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16.1000063875446</v>
      </c>
      <c r="Z59" s="20">
        <v>-1.4563904114746999</v>
      </c>
      <c r="AA59" s="20">
        <v>0.31991908041121297</v>
      </c>
      <c r="AB59" s="20">
        <v>0.32277940829089802</v>
      </c>
      <c r="AC59" s="20">
        <v>0.299182873581818</v>
      </c>
      <c r="AD59" s="20">
        <v>-1.0691490287376899</v>
      </c>
      <c r="AE59" s="20">
        <v>6.2754305069207801</v>
      </c>
      <c r="AF59" s="20">
        <v>23.9994411695886</v>
      </c>
      <c r="AH59" s="20">
        <f t="shared" si="2"/>
        <v>1.0175290680767535</v>
      </c>
      <c r="AI59" s="20">
        <f t="shared" si="10"/>
        <v>1.5940600383707523E-2</v>
      </c>
      <c r="AJ59" s="20">
        <f t="shared" si="13"/>
        <v>-1.4563904114746999</v>
      </c>
      <c r="AK59" s="20">
        <f t="shared" si="13"/>
        <v>0.31991908041121297</v>
      </c>
      <c r="AL59" s="20">
        <f t="shared" si="13"/>
        <v>0.32277940829089802</v>
      </c>
      <c r="AM59" s="20">
        <f t="shared" si="13"/>
        <v>0.299182873581818</v>
      </c>
      <c r="AN59" s="20">
        <f t="shared" si="13"/>
        <v>-1.0691490287376899</v>
      </c>
      <c r="AR59" s="22">
        <f t="shared" si="1"/>
        <v>44377</v>
      </c>
      <c r="AS59" s="20">
        <f t="shared" si="3"/>
        <v>97.9977646783544</v>
      </c>
      <c r="AT59" s="20">
        <f t="shared" si="7"/>
        <v>1.0175290680767535</v>
      </c>
      <c r="AU59" s="20">
        <f t="shared" si="4"/>
        <v>-1.5677174775447533</v>
      </c>
      <c r="AV59" s="20">
        <f t="shared" si="12"/>
        <v>1.5940600383707523E-2</v>
      </c>
      <c r="AW59" s="20">
        <f t="shared" si="12"/>
        <v>-1.4563904114746999</v>
      </c>
      <c r="AX59" s="20">
        <f t="shared" si="12"/>
        <v>0.31991908041121297</v>
      </c>
      <c r="AY59" s="20">
        <f t="shared" si="12"/>
        <v>0.32277940829089802</v>
      </c>
      <c r="AZ59" s="20">
        <f t="shared" si="12"/>
        <v>0.299182873581818</v>
      </c>
      <c r="BA59" s="20">
        <f t="shared" si="12"/>
        <v>-1.0691490287376899</v>
      </c>
      <c r="BC59" s="22">
        <f t="shared" si="6"/>
        <v>44377</v>
      </c>
      <c r="BD59" s="20">
        <f t="shared" si="8"/>
        <v>-1.5573600691801366</v>
      </c>
      <c r="BE59" s="20">
        <f t="shared" si="9"/>
        <v>-1.5677174775447533</v>
      </c>
    </row>
    <row r="60" spans="1:57">
      <c r="A60" s="22">
        <v>44469</v>
      </c>
      <c r="B60" s="20">
        <v>4.5375450545966496</v>
      </c>
      <c r="C60" s="20">
        <v>0.80796832636424099</v>
      </c>
      <c r="D60" s="20">
        <v>-3.5647072966461399E-2</v>
      </c>
      <c r="E60" s="20">
        <v>1.252781417987E-3</v>
      </c>
      <c r="F60" s="20">
        <v>-5.4647350101363399</v>
      </c>
      <c r="G60" s="20">
        <v>13.8254439410684</v>
      </c>
      <c r="H60" s="20">
        <v>-3.06116267617801E-2</v>
      </c>
      <c r="I60" s="20">
        <v>0.28937153407906802</v>
      </c>
      <c r="J60" s="20">
        <v>1.8757711924288399E-2</v>
      </c>
      <c r="K60" s="20">
        <v>-14.371779236497501</v>
      </c>
      <c r="L60" s="20">
        <v>2.7659652045034901</v>
      </c>
      <c r="M60" s="20">
        <v>0</v>
      </c>
      <c r="N60" s="20">
        <v>0</v>
      </c>
      <c r="O60" s="20">
        <v>0.34345542125488498</v>
      </c>
      <c r="P60" s="20">
        <v>0</v>
      </c>
      <c r="Q60" s="20">
        <v>-2.52633491233824E-3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17.9009550174083</v>
      </c>
      <c r="Z60" s="20">
        <v>-1.5198698223090299</v>
      </c>
      <c r="AA60" s="20">
        <v>0.34496958128435901</v>
      </c>
      <c r="AB60" s="20">
        <v>0.33617556024668899</v>
      </c>
      <c r="AC60" s="20">
        <v>0.28692160405985601</v>
      </c>
      <c r="AD60" s="20">
        <v>-1.0252062329381499</v>
      </c>
      <c r="AE60" s="20">
        <v>6.2565715959967196</v>
      </c>
      <c r="AF60" s="20">
        <v>25.2649779976833</v>
      </c>
      <c r="AH60" s="20">
        <f t="shared" si="2"/>
        <v>3.3501662307367166</v>
      </c>
      <c r="AI60" s="20">
        <f t="shared" si="10"/>
        <v>1.7723717839018119E-2</v>
      </c>
      <c r="AJ60" s="20">
        <f t="shared" si="13"/>
        <v>-1.5198698223090299</v>
      </c>
      <c r="AK60" s="20">
        <f t="shared" si="13"/>
        <v>0.34496958128435901</v>
      </c>
      <c r="AL60" s="20">
        <f t="shared" si="13"/>
        <v>0.33617556024668899</v>
      </c>
      <c r="AM60" s="20">
        <f t="shared" si="13"/>
        <v>0.28692160405985601</v>
      </c>
      <c r="AN60" s="20">
        <f t="shared" si="13"/>
        <v>-1.0252062329381499</v>
      </c>
      <c r="AR60" s="22">
        <f t="shared" si="1"/>
        <v>44469</v>
      </c>
      <c r="AS60" s="20">
        <f t="shared" si="3"/>
        <v>103.0599119907332</v>
      </c>
      <c r="AT60" s="20">
        <f t="shared" si="7"/>
        <v>3.3501662307367166</v>
      </c>
      <c r="AU60" s="20">
        <f t="shared" si="4"/>
        <v>-1.5592855918172579</v>
      </c>
      <c r="AV60" s="20">
        <f t="shared" si="12"/>
        <v>1.7723717839018119E-2</v>
      </c>
      <c r="AW60" s="20">
        <f t="shared" si="12"/>
        <v>-1.5198698223090299</v>
      </c>
      <c r="AX60" s="20">
        <f t="shared" si="12"/>
        <v>0.34496958128435901</v>
      </c>
      <c r="AY60" s="20">
        <f t="shared" si="12"/>
        <v>0.33617556024668899</v>
      </c>
      <c r="AZ60" s="20">
        <f t="shared" si="12"/>
        <v>0.28692160405985601</v>
      </c>
      <c r="BA60" s="20">
        <f t="shared" si="12"/>
        <v>-1.0252062329381499</v>
      </c>
      <c r="BC60" s="22">
        <f t="shared" si="6"/>
        <v>44469</v>
      </c>
      <c r="BD60" s="20">
        <f t="shared" si="8"/>
        <v>0.77527709347982654</v>
      </c>
      <c r="BE60" s="20">
        <f t="shared" si="9"/>
        <v>-1.5592855918172579</v>
      </c>
    </row>
    <row r="61" spans="1:57">
      <c r="A61" s="22">
        <v>44561</v>
      </c>
      <c r="B61" s="20">
        <v>4.6659700589029098</v>
      </c>
      <c r="C61" s="20">
        <v>0.73922323142020396</v>
      </c>
      <c r="D61" s="20">
        <v>-0.31212726739893099</v>
      </c>
      <c r="E61" s="20">
        <v>1.18106619768772E-4</v>
      </c>
      <c r="F61" s="20">
        <v>-5.1454949883105403</v>
      </c>
      <c r="G61" s="20">
        <v>13.837045866417</v>
      </c>
      <c r="H61" s="20">
        <v>-1.8055896578590401E-3</v>
      </c>
      <c r="I61" s="20">
        <v>0.40026857235284302</v>
      </c>
      <c r="J61" s="20">
        <v>2.3873307510429199E-2</v>
      </c>
      <c r="K61" s="20">
        <v>-15.3993589424171</v>
      </c>
      <c r="L61" s="20">
        <v>2.9465150447427599</v>
      </c>
      <c r="M61" s="20">
        <v>0</v>
      </c>
      <c r="N61" s="20">
        <v>0</v>
      </c>
      <c r="O61" s="20">
        <v>0.32686764155666298</v>
      </c>
      <c r="P61" s="20">
        <v>0</v>
      </c>
      <c r="Q61" s="20">
        <v>-2.3247365481091999E-2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19.333268317929502</v>
      </c>
      <c r="Z61" s="20">
        <v>-1.6695161535781899</v>
      </c>
      <c r="AA61" s="20">
        <v>0.31957640042240298</v>
      </c>
      <c r="AB61" s="20">
        <v>0.31756999539773201</v>
      </c>
      <c r="AC61" s="20">
        <v>0.237071047662305</v>
      </c>
      <c r="AD61" s="20">
        <v>-1.01464839851785</v>
      </c>
      <c r="AE61" s="20">
        <v>6.2377775566270497</v>
      </c>
      <c r="AF61" s="20">
        <v>25.818946442200001</v>
      </c>
      <c r="AH61" s="20">
        <f t="shared" si="2"/>
        <v>3.7405766923331063</v>
      </c>
      <c r="AI61" s="20">
        <f t="shared" si="10"/>
        <v>1.914184981973218E-2</v>
      </c>
      <c r="AJ61" s="20">
        <f t="shared" si="13"/>
        <v>-1.6695161535781899</v>
      </c>
      <c r="AK61" s="20">
        <f t="shared" si="13"/>
        <v>0.31957640042240298</v>
      </c>
      <c r="AL61" s="20">
        <f t="shared" si="13"/>
        <v>0.31756999539773201</v>
      </c>
      <c r="AM61" s="20">
        <f t="shared" si="13"/>
        <v>0.237071047662305</v>
      </c>
      <c r="AN61" s="20">
        <f t="shared" si="13"/>
        <v>-1.01464839851785</v>
      </c>
      <c r="AR61" s="22">
        <f t="shared" si="1"/>
        <v>44561</v>
      </c>
      <c r="AS61" s="20">
        <f t="shared" si="3"/>
        <v>105.27578576880001</v>
      </c>
      <c r="AT61" s="20">
        <f t="shared" si="7"/>
        <v>3.7405766923331063</v>
      </c>
      <c r="AU61" s="20">
        <f t="shared" si="4"/>
        <v>-1.7908052587938679</v>
      </c>
      <c r="AV61" s="20">
        <f t="shared" si="12"/>
        <v>1.914184981973218E-2</v>
      </c>
      <c r="AW61" s="20">
        <f t="shared" si="12"/>
        <v>-1.6695161535781899</v>
      </c>
      <c r="AX61" s="20">
        <f t="shared" si="12"/>
        <v>0.31957640042240298</v>
      </c>
      <c r="AY61" s="20">
        <f t="shared" si="12"/>
        <v>0.31756999539773201</v>
      </c>
      <c r="AZ61" s="20">
        <f t="shared" si="12"/>
        <v>0.237071047662305</v>
      </c>
      <c r="BA61" s="20">
        <f t="shared" si="12"/>
        <v>-1.01464839851785</v>
      </c>
      <c r="BC61" s="22">
        <f t="shared" si="6"/>
        <v>44561</v>
      </c>
      <c r="BD61" s="20">
        <f t="shared" si="8"/>
        <v>1.1656875550762162</v>
      </c>
      <c r="BE61" s="20">
        <f t="shared" si="9"/>
        <v>-1.7908052587938679</v>
      </c>
    </row>
    <row r="62" spans="1:57">
      <c r="A62" s="22">
        <v>44651</v>
      </c>
      <c r="B62" s="20">
        <v>4.6845745472515103</v>
      </c>
      <c r="C62" s="20">
        <v>0.65665121931105297</v>
      </c>
      <c r="D62" s="20">
        <v>-0.86484313097139598</v>
      </c>
      <c r="E62" s="20">
        <v>3.9145918642108802E-4</v>
      </c>
      <c r="F62" s="20">
        <v>-4.2690900508306102</v>
      </c>
      <c r="G62" s="20">
        <v>13.8547905525151</v>
      </c>
      <c r="H62" s="20">
        <v>2.53340344144216E-2</v>
      </c>
      <c r="I62" s="20">
        <v>0.49749105356928103</v>
      </c>
      <c r="J62" s="20">
        <v>2.7228287103843701E-2</v>
      </c>
      <c r="K62" s="20">
        <v>-16.033135523456998</v>
      </c>
      <c r="L62" s="20">
        <v>2.80975965080138</v>
      </c>
      <c r="M62" s="20">
        <v>0</v>
      </c>
      <c r="N62" s="20">
        <v>0</v>
      </c>
      <c r="O62" s="20">
        <v>0.31337754857115102</v>
      </c>
      <c r="P62" s="20">
        <v>0</v>
      </c>
      <c r="Q62" s="20">
        <v>-3.6056155744326301E-2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20.781762643115002</v>
      </c>
      <c r="Z62" s="20">
        <v>-1.8332904201039799</v>
      </c>
      <c r="AA62" s="20">
        <v>0.26382888091439399</v>
      </c>
      <c r="AB62" s="20">
        <v>0.285991309517307</v>
      </c>
      <c r="AC62" s="20">
        <v>0.200188217090634</v>
      </c>
      <c r="AD62" s="20">
        <v>-0.98911155345424495</v>
      </c>
      <c r="AE62" s="20">
        <v>6.21904810213986</v>
      </c>
      <c r="AF62" s="20">
        <v>26.594890670939801</v>
      </c>
      <c r="AH62" s="20">
        <f t="shared" si="2"/>
        <v>4.5408094932268535</v>
      </c>
      <c r="AI62" s="20">
        <f t="shared" si="10"/>
        <v>2.0576002616945546E-2</v>
      </c>
      <c r="AJ62" s="20">
        <f t="shared" si="13"/>
        <v>-1.8332904201039799</v>
      </c>
      <c r="AK62" s="20">
        <f t="shared" si="13"/>
        <v>0.26382888091439399</v>
      </c>
      <c r="AL62" s="20">
        <f t="shared" si="13"/>
        <v>0.285991309517307</v>
      </c>
      <c r="AM62" s="20">
        <f t="shared" si="13"/>
        <v>0.200188217090634</v>
      </c>
      <c r="AN62" s="20">
        <f t="shared" si="13"/>
        <v>-0.98911155345424495</v>
      </c>
      <c r="AR62" s="22">
        <f t="shared" si="1"/>
        <v>44651</v>
      </c>
      <c r="AS62" s="20">
        <f t="shared" si="3"/>
        <v>108.3795626837592</v>
      </c>
      <c r="AT62" s="20">
        <f t="shared" si="7"/>
        <v>4.5408094932268535</v>
      </c>
      <c r="AU62" s="20">
        <f t="shared" si="4"/>
        <v>-2.0518175634189442</v>
      </c>
      <c r="AV62" s="20">
        <f t="shared" si="12"/>
        <v>2.0576002616945546E-2</v>
      </c>
      <c r="AW62" s="20">
        <f t="shared" si="12"/>
        <v>-1.8332904201039799</v>
      </c>
      <c r="AX62" s="20">
        <f t="shared" si="12"/>
        <v>0.26382888091439399</v>
      </c>
      <c r="AY62" s="20">
        <f t="shared" si="12"/>
        <v>0.285991309517307</v>
      </c>
      <c r="AZ62" s="20">
        <f t="shared" si="12"/>
        <v>0.200188217090634</v>
      </c>
      <c r="BA62" s="20">
        <f t="shared" si="12"/>
        <v>-0.98911155345424495</v>
      </c>
      <c r="BC62" s="22">
        <f t="shared" si="6"/>
        <v>44651</v>
      </c>
      <c r="BD62" s="20">
        <f t="shared" si="8"/>
        <v>1.9659203559699634</v>
      </c>
      <c r="BE62" s="20">
        <f t="shared" si="9"/>
        <v>-2.0518175634189442</v>
      </c>
    </row>
    <row r="63" spans="1:57">
      <c r="A63" s="22">
        <v>44742</v>
      </c>
      <c r="B63" s="20">
        <v>3.7146828543765702</v>
      </c>
      <c r="C63" s="20">
        <v>0.70351152742159195</v>
      </c>
      <c r="D63" s="20">
        <v>-1.6384253030078</v>
      </c>
      <c r="E63" s="20">
        <v>7.0944050621992599E-4</v>
      </c>
      <c r="F63" s="20">
        <v>-2.68190345845291</v>
      </c>
      <c r="G63" s="20">
        <v>13.9901640852884</v>
      </c>
      <c r="H63" s="20">
        <v>-1.6148189983404199E-2</v>
      </c>
      <c r="I63" s="20">
        <v>0.57458490011187502</v>
      </c>
      <c r="J63" s="20">
        <v>2.6581526757930098E-2</v>
      </c>
      <c r="K63" s="20">
        <v>-16.382158827437099</v>
      </c>
      <c r="L63" s="20">
        <v>2.8046364247715001</v>
      </c>
      <c r="M63" s="20">
        <v>0</v>
      </c>
      <c r="N63" s="20">
        <v>0</v>
      </c>
      <c r="O63" s="20">
        <v>0.30283278751425102</v>
      </c>
      <c r="P63" s="20">
        <v>0</v>
      </c>
      <c r="Q63" s="20">
        <v>-3.4613813796681797E-2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21.302465632655</v>
      </c>
      <c r="Z63" s="20">
        <v>-1.89674324747842</v>
      </c>
      <c r="AA63" s="20">
        <v>0.24840460374149601</v>
      </c>
      <c r="AB63" s="20">
        <v>0.29301162910119999</v>
      </c>
      <c r="AC63" s="20">
        <v>0.19860349608472</v>
      </c>
      <c r="AD63" s="20">
        <v>-0.93242448320646998</v>
      </c>
      <c r="AE63" s="20">
        <v>6.2003829479114998</v>
      </c>
      <c r="AF63" s="20">
        <v>26.778154532879402</v>
      </c>
      <c r="AH63" s="20">
        <f t="shared" si="2"/>
        <v>4.707282148891351</v>
      </c>
      <c r="AI63" s="20">
        <f t="shared" si="10"/>
        <v>2.1091550131341584E-2</v>
      </c>
      <c r="AJ63" s="20">
        <f t="shared" si="13"/>
        <v>-1.89674324747842</v>
      </c>
      <c r="AK63" s="20">
        <f t="shared" si="13"/>
        <v>0.24840460374149601</v>
      </c>
      <c r="AL63" s="20">
        <f t="shared" si="13"/>
        <v>0.29301162910119999</v>
      </c>
      <c r="AM63" s="20">
        <f t="shared" si="13"/>
        <v>0.19860349608472</v>
      </c>
      <c r="AN63" s="20">
        <f t="shared" si="13"/>
        <v>-0.93242448320646998</v>
      </c>
      <c r="AR63" s="22">
        <f t="shared" si="1"/>
        <v>44742</v>
      </c>
      <c r="AS63" s="20">
        <f t="shared" si="3"/>
        <v>109.11261813151761</v>
      </c>
      <c r="AT63" s="20">
        <f t="shared" si="7"/>
        <v>4.707282148891351</v>
      </c>
      <c r="AU63" s="20">
        <f t="shared" si="4"/>
        <v>-2.0680564516261324</v>
      </c>
      <c r="AV63" s="20">
        <f t="shared" si="12"/>
        <v>2.1091550131341584E-2</v>
      </c>
      <c r="AW63" s="20">
        <f t="shared" si="12"/>
        <v>-1.89674324747842</v>
      </c>
      <c r="AX63" s="20">
        <f t="shared" si="12"/>
        <v>0.24840460374149601</v>
      </c>
      <c r="AY63" s="20">
        <f t="shared" si="12"/>
        <v>0.29301162910119999</v>
      </c>
      <c r="AZ63" s="20">
        <f t="shared" si="12"/>
        <v>0.19860349608472</v>
      </c>
      <c r="BA63" s="20">
        <f t="shared" si="12"/>
        <v>-0.93242448320646998</v>
      </c>
      <c r="BC63" s="22">
        <f t="shared" si="6"/>
        <v>44742</v>
      </c>
      <c r="BD63" s="20">
        <f t="shared" si="8"/>
        <v>2.1323930116344609</v>
      </c>
      <c r="BE63" s="20">
        <f t="shared" si="9"/>
        <v>-2.0680564516261324</v>
      </c>
    </row>
    <row r="64" spans="1:57">
      <c r="A64" s="22">
        <v>44834</v>
      </c>
      <c r="B64" s="20">
        <v>2.69725628054357</v>
      </c>
      <c r="C64" s="20">
        <v>0.77042160581707497</v>
      </c>
      <c r="D64" s="20">
        <v>-2.30279418744581</v>
      </c>
      <c r="E64" s="20">
        <v>4.6595993975316298E-4</v>
      </c>
      <c r="F64" s="20">
        <v>-1.3678690976552299</v>
      </c>
      <c r="G64" s="20">
        <v>14.1652141248123</v>
      </c>
      <c r="H64" s="20">
        <v>-4.29070867475645E-2</v>
      </c>
      <c r="I64" s="20">
        <v>0.63443703531505202</v>
      </c>
      <c r="J64" s="20">
        <v>1.67162369082429E-2</v>
      </c>
      <c r="K64" s="20">
        <v>-16.025961165497598</v>
      </c>
      <c r="L64" s="20">
        <v>2.6869141869962099</v>
      </c>
      <c r="M64" s="20">
        <v>0</v>
      </c>
      <c r="N64" s="20">
        <v>0</v>
      </c>
      <c r="O64" s="20">
        <v>0.29401537432823499</v>
      </c>
      <c r="P64" s="20">
        <v>0</v>
      </c>
      <c r="Q64" s="20">
        <v>-4.1994355540776102E-2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21.174260193719999</v>
      </c>
      <c r="Z64" s="20">
        <v>-1.87023991642766</v>
      </c>
      <c r="AA64" s="20">
        <v>0.253146674396444</v>
      </c>
      <c r="AB64" s="20">
        <v>0.31945634178418297</v>
      </c>
      <c r="AC64" s="20">
        <v>0.217098246373092</v>
      </c>
      <c r="AD64" s="20">
        <v>-0.85539496443560803</v>
      </c>
      <c r="AE64" s="20">
        <v>6.1817818113279301</v>
      </c>
      <c r="AF64" s="20">
        <v>26.904023298511799</v>
      </c>
      <c r="AH64" s="20">
        <f t="shared" si="2"/>
        <v>4.9365564262852004</v>
      </c>
      <c r="AI64" s="20">
        <f t="shared" si="10"/>
        <v>2.0964614053188117E-2</v>
      </c>
      <c r="AJ64" s="20">
        <f t="shared" si="13"/>
        <v>-1.87023991642766</v>
      </c>
      <c r="AK64" s="20">
        <f t="shared" si="13"/>
        <v>0.253146674396444</v>
      </c>
      <c r="AL64" s="20">
        <f t="shared" si="13"/>
        <v>0.31945634178418297</v>
      </c>
      <c r="AM64" s="20">
        <f t="shared" si="13"/>
        <v>0.217098246373092</v>
      </c>
      <c r="AN64" s="20">
        <f t="shared" si="13"/>
        <v>-0.85539496443560803</v>
      </c>
      <c r="AR64" s="22">
        <f t="shared" si="1"/>
        <v>44834</v>
      </c>
      <c r="AS64" s="20">
        <f t="shared" si="3"/>
        <v>109.6160931940472</v>
      </c>
      <c r="AT64" s="20">
        <f t="shared" si="7"/>
        <v>4.9365564262852004</v>
      </c>
      <c r="AU64" s="20">
        <f t="shared" si="4"/>
        <v>-1.9149690042563612</v>
      </c>
      <c r="AV64" s="20">
        <f t="shared" si="12"/>
        <v>2.0964614053188117E-2</v>
      </c>
      <c r="AW64" s="20">
        <f t="shared" si="12"/>
        <v>-1.87023991642766</v>
      </c>
      <c r="AX64" s="20">
        <f t="shared" si="12"/>
        <v>0.253146674396444</v>
      </c>
      <c r="AY64" s="20">
        <f t="shared" si="12"/>
        <v>0.31945634178418297</v>
      </c>
      <c r="AZ64" s="20">
        <f t="shared" si="12"/>
        <v>0.217098246373092</v>
      </c>
      <c r="BA64" s="20">
        <f t="shared" si="12"/>
        <v>-0.85539496443560803</v>
      </c>
      <c r="BC64" s="22">
        <f t="shared" si="6"/>
        <v>44834</v>
      </c>
      <c r="BD64" s="20">
        <f t="shared" si="8"/>
        <v>2.3616672890283104</v>
      </c>
      <c r="BE64" s="20">
        <f t="shared" si="9"/>
        <v>-1.9149690042563612</v>
      </c>
    </row>
    <row r="65" spans="1:57">
      <c r="A65" s="22">
        <v>44926</v>
      </c>
      <c r="B65" s="20">
        <v>3.1355796541904399</v>
      </c>
      <c r="C65" s="20">
        <v>0.85803252321411305</v>
      </c>
      <c r="D65" s="20">
        <v>-2.9140249275939198</v>
      </c>
      <c r="E65" s="20">
        <v>4.1426106216122199E-4</v>
      </c>
      <c r="F65" s="20">
        <v>-0.12687145496560401</v>
      </c>
      <c r="G65" s="20">
        <v>14.294926184086799</v>
      </c>
      <c r="H65" s="20">
        <v>5.6149253626072001E-3</v>
      </c>
      <c r="I65" s="20">
        <v>0.61672131720434098</v>
      </c>
      <c r="J65" s="20">
        <v>5.3837074332403496E-3</v>
      </c>
      <c r="K65" s="20">
        <v>-16.632138661383902</v>
      </c>
      <c r="L65" s="20">
        <v>2.5570314457442</v>
      </c>
      <c r="M65" s="20">
        <v>0</v>
      </c>
      <c r="N65" s="20">
        <v>0</v>
      </c>
      <c r="O65" s="20">
        <v>0.27840151440703798</v>
      </c>
      <c r="P65" s="20">
        <v>0</v>
      </c>
      <c r="Q65" s="20">
        <v>-6.2932390286541906E-2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20.710894813525499</v>
      </c>
      <c r="Z65" s="20">
        <v>-1.7946804118897901</v>
      </c>
      <c r="AA65" s="20">
        <v>0.26854444525791599</v>
      </c>
      <c r="AB65" s="20">
        <v>0.343551641063775</v>
      </c>
      <c r="AC65" s="20">
        <v>0.240729257764114</v>
      </c>
      <c r="AD65" s="20">
        <v>-0.77379824428789701</v>
      </c>
      <c r="AE65" s="20">
        <v>6.1632444117475398</v>
      </c>
      <c r="AF65" s="20">
        <v>27.174624011656</v>
      </c>
      <c r="AH65" s="20">
        <f t="shared" si="2"/>
        <v>3.8716472040063423</v>
      </c>
      <c r="AI65" s="20">
        <f t="shared" si="10"/>
        <v>2.0505836449035149E-2</v>
      </c>
      <c r="AJ65" s="20">
        <f t="shared" si="13"/>
        <v>-1.7946804118897901</v>
      </c>
      <c r="AK65" s="20">
        <f t="shared" si="13"/>
        <v>0.26854444525791599</v>
      </c>
      <c r="AL65" s="20">
        <f t="shared" si="13"/>
        <v>0.343551641063775</v>
      </c>
      <c r="AM65" s="20">
        <f t="shared" si="13"/>
        <v>0.240729257764114</v>
      </c>
      <c r="AN65" s="20">
        <f t="shared" si="13"/>
        <v>-0.77379824428789701</v>
      </c>
      <c r="AR65" s="22">
        <f t="shared" ref="AR65:AR128" si="14">A65</f>
        <v>44926</v>
      </c>
      <c r="AS65" s="20">
        <f t="shared" si="3"/>
        <v>110.698496046624</v>
      </c>
      <c r="AT65" s="20">
        <f t="shared" si="7"/>
        <v>3.8716472040063423</v>
      </c>
      <c r="AU65" s="20">
        <f t="shared" si="4"/>
        <v>-1.6951474756428471</v>
      </c>
      <c r="AV65" s="20">
        <f t="shared" si="12"/>
        <v>2.0505836449035149E-2</v>
      </c>
      <c r="AW65" s="20">
        <f t="shared" si="12"/>
        <v>-1.7946804118897901</v>
      </c>
      <c r="AX65" s="20">
        <f t="shared" si="12"/>
        <v>0.26854444525791599</v>
      </c>
      <c r="AY65" s="20">
        <f t="shared" si="12"/>
        <v>0.343551641063775</v>
      </c>
      <c r="AZ65" s="20">
        <f t="shared" si="12"/>
        <v>0.240729257764114</v>
      </c>
      <c r="BA65" s="20">
        <f t="shared" si="12"/>
        <v>-0.77379824428789701</v>
      </c>
      <c r="BC65" s="22">
        <f t="shared" si="6"/>
        <v>44926</v>
      </c>
      <c r="BD65" s="20">
        <f t="shared" si="8"/>
        <v>1.2967580667494523</v>
      </c>
      <c r="BE65" s="20">
        <f t="shared" si="9"/>
        <v>-1.6951474756428471</v>
      </c>
    </row>
    <row r="66" spans="1:57">
      <c r="A66" s="22">
        <v>45016</v>
      </c>
      <c r="B66" s="20">
        <v>3.9380528723329999</v>
      </c>
      <c r="C66" s="20">
        <v>1.0538030172170101</v>
      </c>
      <c r="D66" s="20">
        <v>-3.2454966946727</v>
      </c>
      <c r="E66" s="20">
        <v>6.29824139590184E-4</v>
      </c>
      <c r="F66" s="20">
        <v>0.68385510878150302</v>
      </c>
      <c r="G66" s="20">
        <v>14.3628964858254</v>
      </c>
      <c r="H66" s="20">
        <v>4.4683251656223902E-2</v>
      </c>
      <c r="I66" s="20">
        <v>0.50508205108716497</v>
      </c>
      <c r="J66" s="20">
        <v>-4.8245957241080002E-3</v>
      </c>
      <c r="K66" s="20">
        <v>-17.1544980524165</v>
      </c>
      <c r="L66" s="20">
        <v>2.4867138628877901</v>
      </c>
      <c r="M66" s="20">
        <v>0</v>
      </c>
      <c r="N66" s="20">
        <v>0</v>
      </c>
      <c r="O66" s="20">
        <v>0.25650519414064499</v>
      </c>
      <c r="P66" s="20">
        <v>0</v>
      </c>
      <c r="Q66" s="20">
        <v>-7.2768497209110994E-2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20.268381948729601</v>
      </c>
      <c r="Z66" s="20">
        <v>-1.69601313561823</v>
      </c>
      <c r="AA66" s="20">
        <v>0.30013424484974299</v>
      </c>
      <c r="AB66" s="20">
        <v>0.37314146129786602</v>
      </c>
      <c r="AC66" s="20">
        <v>0.26541769410670002</v>
      </c>
      <c r="AD66" s="20">
        <v>-0.685838162606629</v>
      </c>
      <c r="AE66" s="20">
        <v>6.14477047046545</v>
      </c>
      <c r="AF66" s="20">
        <v>27.824628349270402</v>
      </c>
      <c r="AH66" s="20">
        <f t="shared" ref="AH66:AH129" si="15">K66+Y66-Y66/100</f>
        <v>2.9112000768258053</v>
      </c>
      <c r="AI66" s="20">
        <f t="shared" si="10"/>
        <v>2.0067704899732277E-2</v>
      </c>
      <c r="AJ66" s="20">
        <f t="shared" si="13"/>
        <v>-1.69601313561823</v>
      </c>
      <c r="AK66" s="20">
        <f t="shared" si="13"/>
        <v>0.30013424484974299</v>
      </c>
      <c r="AL66" s="20">
        <f t="shared" si="13"/>
        <v>0.37314146129786602</v>
      </c>
      <c r="AM66" s="20">
        <f t="shared" si="13"/>
        <v>0.26541769410670002</v>
      </c>
      <c r="AN66" s="20">
        <f t="shared" si="13"/>
        <v>-0.685838162606629</v>
      </c>
      <c r="AR66" s="22">
        <f t="shared" si="14"/>
        <v>45016</v>
      </c>
      <c r="AS66" s="20">
        <f t="shared" ref="AS66:AS129" si="16">AF66*4+2</f>
        <v>113.29851339708161</v>
      </c>
      <c r="AT66" s="20">
        <f t="shared" si="7"/>
        <v>2.9112000768258053</v>
      </c>
      <c r="AU66" s="20">
        <f t="shared" ref="AU66:AU129" si="17">SUM(AV66:BA66)</f>
        <v>-1.4230901930708177</v>
      </c>
      <c r="AV66" s="20">
        <f t="shared" ref="AV66:BA97" si="18">AI66</f>
        <v>2.0067704899732277E-2</v>
      </c>
      <c r="AW66" s="20">
        <f t="shared" si="18"/>
        <v>-1.69601313561823</v>
      </c>
      <c r="AX66" s="20">
        <f t="shared" si="18"/>
        <v>0.30013424484974299</v>
      </c>
      <c r="AY66" s="20">
        <f t="shared" si="18"/>
        <v>0.37314146129786602</v>
      </c>
      <c r="AZ66" s="20">
        <f t="shared" si="18"/>
        <v>0.26541769410670002</v>
      </c>
      <c r="BA66" s="20">
        <f t="shared" si="18"/>
        <v>-0.685838162606629</v>
      </c>
      <c r="BC66" s="22">
        <f t="shared" ref="BC66:BC129" si="19">AR66</f>
        <v>45016</v>
      </c>
      <c r="BD66" s="20">
        <f t="shared" si="8"/>
        <v>0.33631093956891522</v>
      </c>
      <c r="BE66" s="20">
        <f t="shared" si="9"/>
        <v>-1.4230901930708177</v>
      </c>
    </row>
    <row r="67" spans="1:57">
      <c r="A67" s="22">
        <v>45107</v>
      </c>
      <c r="B67" s="20">
        <v>3.6289763036388698</v>
      </c>
      <c r="C67" s="20">
        <v>1.1453119803533101</v>
      </c>
      <c r="D67" s="20">
        <v>-3.4416593894428398</v>
      </c>
      <c r="E67" s="20">
        <v>8.7385628135882405E-4</v>
      </c>
      <c r="F67" s="20">
        <v>1.3694816949711599</v>
      </c>
      <c r="G67" s="20">
        <v>14.472960641536201</v>
      </c>
      <c r="H67" s="20">
        <v>5.9766308400406604E-3</v>
      </c>
      <c r="I67" s="20">
        <v>0.44669793165031202</v>
      </c>
      <c r="J67" s="20">
        <v>-1.4964507205327399E-2</v>
      </c>
      <c r="K67" s="20">
        <v>-17.382358371921899</v>
      </c>
      <c r="L67" s="20">
        <v>2.3514503785398402</v>
      </c>
      <c r="M67" s="20">
        <v>0</v>
      </c>
      <c r="N67" s="20">
        <v>0</v>
      </c>
      <c r="O67" s="20">
        <v>0.24538343254765499</v>
      </c>
      <c r="P67" s="20">
        <v>0</v>
      </c>
      <c r="Q67" s="20">
        <v>-6.4430464503201501E-2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19.997141250940199</v>
      </c>
      <c r="Z67" s="20">
        <v>-1.5853835422520901</v>
      </c>
      <c r="AA67" s="20">
        <v>0.34564039303573901</v>
      </c>
      <c r="AB67" s="20">
        <v>0.42120060604279203</v>
      </c>
      <c r="AC67" s="20">
        <v>0.31591023430719101</v>
      </c>
      <c r="AD67" s="20">
        <v>-0.59423938345769201</v>
      </c>
      <c r="AE67" s="20">
        <v>6.1263597106791297</v>
      </c>
      <c r="AF67" s="20">
        <v>27.790329386580702</v>
      </c>
      <c r="AH67" s="20">
        <f t="shared" si="15"/>
        <v>2.414811466508898</v>
      </c>
      <c r="AI67" s="20">
        <f t="shared" si="10"/>
        <v>1.9799149753406138E-2</v>
      </c>
      <c r="AJ67" s="20">
        <f t="shared" si="13"/>
        <v>-1.5853835422520901</v>
      </c>
      <c r="AK67" s="20">
        <f t="shared" si="13"/>
        <v>0.34564039303573901</v>
      </c>
      <c r="AL67" s="20">
        <f t="shared" si="13"/>
        <v>0.42120060604279203</v>
      </c>
      <c r="AM67" s="20">
        <f t="shared" si="13"/>
        <v>0.31591023430719101</v>
      </c>
      <c r="AN67" s="20">
        <f t="shared" si="13"/>
        <v>-0.59423938345769201</v>
      </c>
      <c r="AR67" s="22">
        <f t="shared" si="14"/>
        <v>45107</v>
      </c>
      <c r="AS67" s="20">
        <f t="shared" si="16"/>
        <v>113.16131754632281</v>
      </c>
      <c r="AT67" s="20">
        <f t="shared" ref="AT67:AT130" si="20">AH67</f>
        <v>2.414811466508898</v>
      </c>
      <c r="AU67" s="20">
        <f t="shared" si="17"/>
        <v>-1.077072542570654</v>
      </c>
      <c r="AV67" s="20">
        <f t="shared" si="18"/>
        <v>1.9799149753406138E-2</v>
      </c>
      <c r="AW67" s="20">
        <f t="shared" si="18"/>
        <v>-1.5853835422520901</v>
      </c>
      <c r="AX67" s="20">
        <f t="shared" si="18"/>
        <v>0.34564039303573901</v>
      </c>
      <c r="AY67" s="20">
        <f t="shared" si="18"/>
        <v>0.42120060604279203</v>
      </c>
      <c r="AZ67" s="20">
        <f t="shared" si="18"/>
        <v>0.31591023430719101</v>
      </c>
      <c r="BA67" s="20">
        <f t="shared" si="18"/>
        <v>-0.59423938345769201</v>
      </c>
      <c r="BC67" s="22">
        <f t="shared" si="19"/>
        <v>45107</v>
      </c>
      <c r="BD67" s="20">
        <f t="shared" ref="BD67:BD130" si="21">AT67-$AT$2</f>
        <v>-0.16007767074799206</v>
      </c>
      <c r="BE67" s="20">
        <f t="shared" ref="BE67:BE130" si="22">AU67</f>
        <v>-1.077072542570654</v>
      </c>
    </row>
    <row r="68" spans="1:57">
      <c r="A68" s="22">
        <v>45199</v>
      </c>
      <c r="B68" s="20">
        <v>3.6097240700734101</v>
      </c>
      <c r="C68" s="20">
        <v>1.1421874229531299</v>
      </c>
      <c r="D68" s="20">
        <v>-3.5171467141181401</v>
      </c>
      <c r="E68" s="20">
        <v>6.4345036462040098E-4</v>
      </c>
      <c r="F68" s="20">
        <v>1.9663814190672</v>
      </c>
      <c r="G68" s="20">
        <v>14.581221106947799</v>
      </c>
      <c r="H68" s="20">
        <v>1.6212927616117E-2</v>
      </c>
      <c r="I68" s="20">
        <v>0.39532760746907902</v>
      </c>
      <c r="J68" s="20">
        <v>-2.8922184034383298E-2</v>
      </c>
      <c r="K68" s="20">
        <v>-17.6681566721746</v>
      </c>
      <c r="L68" s="20">
        <v>2.2383800425810301</v>
      </c>
      <c r="M68" s="20">
        <v>0</v>
      </c>
      <c r="N68" s="20">
        <v>0</v>
      </c>
      <c r="O68" s="20">
        <v>0.23713704040081501</v>
      </c>
      <c r="P68" s="20">
        <v>0</v>
      </c>
      <c r="Q68" s="20">
        <v>-5.7440766589429301E-2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19.716524332422601</v>
      </c>
      <c r="Z68" s="20">
        <v>-1.46882228903366</v>
      </c>
      <c r="AA68" s="20">
        <v>0.39551648084570101</v>
      </c>
      <c r="AB68" s="20">
        <v>0.48384626403099901</v>
      </c>
      <c r="AC68" s="20">
        <v>0.37970180729977199</v>
      </c>
      <c r="AD68" s="20">
        <v>-0.49103611053742402</v>
      </c>
      <c r="AE68" s="20">
        <v>6.1080118574553204</v>
      </c>
      <c r="AF68" s="20">
        <v>28.0392910930399</v>
      </c>
      <c r="AH68" s="20">
        <f t="shared" si="15"/>
        <v>1.8512024169237749</v>
      </c>
      <c r="AI68" s="20">
        <f t="shared" si="10"/>
        <v>1.9521311220220397E-2</v>
      </c>
      <c r="AJ68" s="20">
        <f t="shared" si="13"/>
        <v>-1.46882228903366</v>
      </c>
      <c r="AK68" s="20">
        <f t="shared" si="13"/>
        <v>0.39551648084570101</v>
      </c>
      <c r="AL68" s="20">
        <f t="shared" si="13"/>
        <v>0.48384626403099901</v>
      </c>
      <c r="AM68" s="20">
        <f t="shared" si="13"/>
        <v>0.37970180729977199</v>
      </c>
      <c r="AN68" s="20">
        <f t="shared" si="13"/>
        <v>-0.49103611053742402</v>
      </c>
      <c r="AR68" s="22">
        <f t="shared" si="14"/>
        <v>45199</v>
      </c>
      <c r="AS68" s="20">
        <f t="shared" si="16"/>
        <v>114.1571643721596</v>
      </c>
      <c r="AT68" s="20">
        <f t="shared" si="20"/>
        <v>1.8512024169237749</v>
      </c>
      <c r="AU68" s="20">
        <f t="shared" si="17"/>
        <v>-0.68127253617439154</v>
      </c>
      <c r="AV68" s="20">
        <f t="shared" si="18"/>
        <v>1.9521311220220397E-2</v>
      </c>
      <c r="AW68" s="20">
        <f t="shared" si="18"/>
        <v>-1.46882228903366</v>
      </c>
      <c r="AX68" s="20">
        <f t="shared" si="18"/>
        <v>0.39551648084570101</v>
      </c>
      <c r="AY68" s="20">
        <f t="shared" si="18"/>
        <v>0.48384626403099901</v>
      </c>
      <c r="AZ68" s="20">
        <f t="shared" si="18"/>
        <v>0.37970180729977199</v>
      </c>
      <c r="BA68" s="20">
        <f t="shared" si="18"/>
        <v>-0.49103611053742402</v>
      </c>
      <c r="BC68" s="22">
        <f t="shared" si="19"/>
        <v>45199</v>
      </c>
      <c r="BD68" s="20">
        <f t="shared" si="21"/>
        <v>-0.72368672033311521</v>
      </c>
      <c r="BE68" s="20">
        <f t="shared" si="22"/>
        <v>-0.68127253617439154</v>
      </c>
    </row>
    <row r="69" spans="1:57">
      <c r="A69" s="22">
        <v>45291</v>
      </c>
      <c r="B69" s="20">
        <v>4.01541453636528</v>
      </c>
      <c r="C69" s="20">
        <v>1.06528934935217</v>
      </c>
      <c r="D69" s="20">
        <v>-3.53001337443279</v>
      </c>
      <c r="E69" s="20">
        <v>-1.07172647549432E-4</v>
      </c>
      <c r="F69" s="20">
        <v>2.25482907274032</v>
      </c>
      <c r="G69" s="20">
        <v>14.709814110280499</v>
      </c>
      <c r="H69" s="20">
        <v>2.6616551560209398E-2</v>
      </c>
      <c r="I69" s="20">
        <v>0.35994705123314003</v>
      </c>
      <c r="J69" s="20">
        <v>-3.9792992711692697E-2</v>
      </c>
      <c r="K69" s="20">
        <v>-18.256110521224201</v>
      </c>
      <c r="L69" s="20">
        <v>2.2175188981870799</v>
      </c>
      <c r="M69" s="20">
        <v>0</v>
      </c>
      <c r="N69" s="20">
        <v>0</v>
      </c>
      <c r="O69" s="20">
        <v>0.22830041267986201</v>
      </c>
      <c r="P69" s="20">
        <v>0</v>
      </c>
      <c r="Q69" s="20">
        <v>-4.9374132222008101E-2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19.260356690293801</v>
      </c>
      <c r="Z69" s="20">
        <v>-1.3631367691815801</v>
      </c>
      <c r="AA69" s="20">
        <v>0.44789079047452601</v>
      </c>
      <c r="AB69" s="20">
        <v>0.53726616807372396</v>
      </c>
      <c r="AC69" s="20">
        <v>0.43843994333338698</v>
      </c>
      <c r="AD69" s="20">
        <v>-0.38613905836654899</v>
      </c>
      <c r="AE69" s="20">
        <v>6.0897266376982104</v>
      </c>
      <c r="AF69" s="20">
        <v>28.026736191485799</v>
      </c>
      <c r="AH69" s="20">
        <f t="shared" si="15"/>
        <v>0.8116426021666614</v>
      </c>
      <c r="AI69" s="20">
        <f t="shared" si="10"/>
        <v>1.9069660089399802E-2</v>
      </c>
      <c r="AJ69" s="20">
        <f t="shared" si="13"/>
        <v>-1.3631367691815801</v>
      </c>
      <c r="AK69" s="20">
        <f t="shared" si="13"/>
        <v>0.44789079047452601</v>
      </c>
      <c r="AL69" s="20">
        <f t="shared" si="13"/>
        <v>0.53726616807372396</v>
      </c>
      <c r="AM69" s="20">
        <f t="shared" si="13"/>
        <v>0.43843994333338698</v>
      </c>
      <c r="AN69" s="20">
        <f t="shared" si="13"/>
        <v>-0.38613905836654899</v>
      </c>
      <c r="AR69" s="22">
        <f t="shared" si="14"/>
        <v>45291</v>
      </c>
      <c r="AS69" s="20">
        <f t="shared" si="16"/>
        <v>114.1069447659432</v>
      </c>
      <c r="AT69" s="20">
        <f t="shared" si="20"/>
        <v>0.8116426021666614</v>
      </c>
      <c r="AU69" s="20">
        <f t="shared" si="17"/>
        <v>-0.30660926557709239</v>
      </c>
      <c r="AV69" s="20">
        <f t="shared" si="18"/>
        <v>1.9069660089399802E-2</v>
      </c>
      <c r="AW69" s="20">
        <f t="shared" si="18"/>
        <v>-1.3631367691815801</v>
      </c>
      <c r="AX69" s="20">
        <f t="shared" si="18"/>
        <v>0.44789079047452601</v>
      </c>
      <c r="AY69" s="20">
        <f t="shared" si="18"/>
        <v>0.53726616807372396</v>
      </c>
      <c r="AZ69" s="20">
        <f t="shared" si="18"/>
        <v>0.43843994333338698</v>
      </c>
      <c r="BA69" s="20">
        <f t="shared" si="18"/>
        <v>-0.38613905836654899</v>
      </c>
      <c r="BC69" s="22">
        <f t="shared" si="19"/>
        <v>45291</v>
      </c>
      <c r="BD69" s="20">
        <f t="shared" si="21"/>
        <v>-1.7632465350902287</v>
      </c>
      <c r="BE69" s="20">
        <f t="shared" si="22"/>
        <v>-0.30660926557709239</v>
      </c>
    </row>
    <row r="70" spans="1:57">
      <c r="A70" s="22">
        <v>45382</v>
      </c>
      <c r="B70" s="20">
        <v>3.9381664699915899</v>
      </c>
      <c r="C70" s="20">
        <v>1.10036871608389</v>
      </c>
      <c r="D70" s="20">
        <v>-3.4607592923717898</v>
      </c>
      <c r="E70" s="20">
        <v>4.2326536130791499E-4</v>
      </c>
      <c r="F70" s="20">
        <v>2.3369419771486601</v>
      </c>
      <c r="G70" s="20">
        <v>14.731094644079301</v>
      </c>
      <c r="H70" s="20">
        <v>1.8948903500748699E-3</v>
      </c>
      <c r="I70" s="20">
        <v>0.25022263149616097</v>
      </c>
      <c r="J70" s="20">
        <v>-4.4132092706129201E-2</v>
      </c>
      <c r="K70" s="20">
        <v>-18.033667691356602</v>
      </c>
      <c r="L70" s="20">
        <v>1.9725985988171699</v>
      </c>
      <c r="M70" s="20">
        <v>0</v>
      </c>
      <c r="N70" s="20">
        <v>0</v>
      </c>
      <c r="O70" s="20">
        <v>0.21393596126475201</v>
      </c>
      <c r="P70" s="20">
        <v>0</v>
      </c>
      <c r="Q70" s="20">
        <v>-3.5354144861101597E-2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19.0859600969222</v>
      </c>
      <c r="Z70" s="20">
        <v>-1.2333724575631499</v>
      </c>
      <c r="AA70" s="20">
        <v>0.49495996178706497</v>
      </c>
      <c r="AB70" s="20">
        <v>0.580763191550564</v>
      </c>
      <c r="AC70" s="20">
        <v>0.48720325058035102</v>
      </c>
      <c r="AD70" s="20">
        <v>-0.28887993512961602</v>
      </c>
      <c r="AE70" s="20">
        <v>6.0715037801187401</v>
      </c>
      <c r="AF70" s="20">
        <v>28.169871821563401</v>
      </c>
      <c r="AH70" s="20">
        <f t="shared" si="15"/>
        <v>0.86143280459637639</v>
      </c>
      <c r="AI70" s="20">
        <f t="shared" si="10"/>
        <v>1.8896990194972475E-2</v>
      </c>
      <c r="AJ70" s="20">
        <f t="shared" si="13"/>
        <v>-1.2333724575631499</v>
      </c>
      <c r="AK70" s="20">
        <f t="shared" si="13"/>
        <v>0.49495996178706497</v>
      </c>
      <c r="AL70" s="20">
        <f t="shared" si="13"/>
        <v>0.580763191550564</v>
      </c>
      <c r="AM70" s="20">
        <f t="shared" si="13"/>
        <v>0.48720325058035102</v>
      </c>
      <c r="AN70" s="20">
        <f t="shared" si="13"/>
        <v>-0.28887993512961602</v>
      </c>
      <c r="AR70" s="22">
        <f t="shared" si="14"/>
        <v>45382</v>
      </c>
      <c r="AS70" s="20">
        <f t="shared" si="16"/>
        <v>114.6794872862536</v>
      </c>
      <c r="AT70" s="20">
        <f t="shared" si="20"/>
        <v>0.86143280459637639</v>
      </c>
      <c r="AU70" s="20">
        <f t="shared" si="17"/>
        <v>5.9571001420186565E-2</v>
      </c>
      <c r="AV70" s="20">
        <f t="shared" si="18"/>
        <v>1.8896990194972475E-2</v>
      </c>
      <c r="AW70" s="20">
        <f t="shared" si="18"/>
        <v>-1.2333724575631499</v>
      </c>
      <c r="AX70" s="20">
        <f t="shared" si="18"/>
        <v>0.49495996178706497</v>
      </c>
      <c r="AY70" s="20">
        <f t="shared" si="18"/>
        <v>0.580763191550564</v>
      </c>
      <c r="AZ70" s="20">
        <f t="shared" si="18"/>
        <v>0.48720325058035102</v>
      </c>
      <c r="BA70" s="20">
        <f t="shared" si="18"/>
        <v>-0.28887993512961602</v>
      </c>
      <c r="BC70" s="22">
        <f t="shared" si="19"/>
        <v>45382</v>
      </c>
      <c r="BD70" s="20">
        <f t="shared" si="21"/>
        <v>-1.7134563326605137</v>
      </c>
      <c r="BE70" s="20">
        <f t="shared" si="22"/>
        <v>5.9571001420186565E-2</v>
      </c>
    </row>
    <row r="71" spans="1:57">
      <c r="A71" s="22">
        <v>45473</v>
      </c>
      <c r="B71" s="20">
        <v>4.2280540261814901</v>
      </c>
      <c r="C71" s="20">
        <v>0.97127335877093102</v>
      </c>
      <c r="D71" s="20">
        <v>-3.5272925102842798</v>
      </c>
      <c r="E71" s="20">
        <v>1.97145813987111E-4</v>
      </c>
      <c r="F71" s="20">
        <v>2.5609299332878401</v>
      </c>
      <c r="G71" s="20">
        <v>14.771994992103799</v>
      </c>
      <c r="H71" s="20">
        <v>1.10781538367671E-2</v>
      </c>
      <c r="I71" s="20">
        <v>0.21052024125857599</v>
      </c>
      <c r="J71" s="20">
        <v>-4.6666060266013602E-2</v>
      </c>
      <c r="K71" s="20">
        <v>-18.383662472419001</v>
      </c>
      <c r="L71" s="20">
        <v>1.80457969555808</v>
      </c>
      <c r="M71" s="20">
        <v>0</v>
      </c>
      <c r="N71" s="20">
        <v>0</v>
      </c>
      <c r="O71" s="20">
        <v>0.20332910638738999</v>
      </c>
      <c r="P71" s="20">
        <v>0</v>
      </c>
      <c r="Q71" s="20">
        <v>-3.0348224575077899E-2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18.907912829938301</v>
      </c>
      <c r="Z71" s="20">
        <v>-1.1379642960865799</v>
      </c>
      <c r="AA71" s="20">
        <v>0.52333106578757105</v>
      </c>
      <c r="AB71" s="20">
        <v>0.61004358200891695</v>
      </c>
      <c r="AC71" s="20">
        <v>0.52305723668799697</v>
      </c>
      <c r="AD71" s="20">
        <v>-0.20733191716263799</v>
      </c>
      <c r="AE71" s="20">
        <v>6.0533430152051801</v>
      </c>
      <c r="AF71" s="20">
        <v>28.046378902033101</v>
      </c>
      <c r="AH71" s="20">
        <f t="shared" si="15"/>
        <v>0.33517122921991682</v>
      </c>
      <c r="AI71" s="20">
        <f t="shared" si="10"/>
        <v>1.8720705772216139E-2</v>
      </c>
      <c r="AJ71" s="20">
        <f t="shared" si="13"/>
        <v>-1.1379642960865799</v>
      </c>
      <c r="AK71" s="20">
        <f t="shared" si="13"/>
        <v>0.52333106578757105</v>
      </c>
      <c r="AL71" s="20">
        <f t="shared" si="13"/>
        <v>0.61004358200891695</v>
      </c>
      <c r="AM71" s="20">
        <f t="shared" si="13"/>
        <v>0.52305723668799697</v>
      </c>
      <c r="AN71" s="20">
        <f t="shared" si="13"/>
        <v>-0.20733191716263799</v>
      </c>
      <c r="AR71" s="22">
        <f t="shared" si="14"/>
        <v>45473</v>
      </c>
      <c r="AS71" s="20">
        <f t="shared" si="16"/>
        <v>114.18551560813241</v>
      </c>
      <c r="AT71" s="20">
        <f t="shared" si="20"/>
        <v>0.33517122921991682</v>
      </c>
      <c r="AU71" s="20">
        <f t="shared" si="17"/>
        <v>0.32985637700748316</v>
      </c>
      <c r="AV71" s="20">
        <f t="shared" si="18"/>
        <v>1.8720705772216139E-2</v>
      </c>
      <c r="AW71" s="20">
        <f t="shared" si="18"/>
        <v>-1.1379642960865799</v>
      </c>
      <c r="AX71" s="20">
        <f t="shared" si="18"/>
        <v>0.52333106578757105</v>
      </c>
      <c r="AY71" s="20">
        <f t="shared" si="18"/>
        <v>0.61004358200891695</v>
      </c>
      <c r="AZ71" s="20">
        <f t="shared" si="18"/>
        <v>0.52305723668799697</v>
      </c>
      <c r="BA71" s="20">
        <f t="shared" si="18"/>
        <v>-0.20733191716263799</v>
      </c>
      <c r="BC71" s="22">
        <f t="shared" si="19"/>
        <v>45473</v>
      </c>
      <c r="BD71" s="20">
        <f t="shared" si="21"/>
        <v>-2.2397179080369733</v>
      </c>
      <c r="BE71" s="20">
        <f t="shared" si="22"/>
        <v>0.32985637700748316</v>
      </c>
    </row>
    <row r="72" spans="1:57">
      <c r="A72" s="22">
        <v>45565</v>
      </c>
      <c r="B72" s="20">
        <v>4.1837043806758301</v>
      </c>
      <c r="C72" s="20">
        <v>0.84817040585994197</v>
      </c>
      <c r="D72" s="20">
        <v>-3.5345060017912</v>
      </c>
      <c r="E72" s="20">
        <v>1.35937348880877E-4</v>
      </c>
      <c r="F72" s="20">
        <v>2.6364753297336199</v>
      </c>
      <c r="G72" s="20">
        <v>14.815380752979999</v>
      </c>
      <c r="H72" s="20">
        <v>1.5601665107248101E-3</v>
      </c>
      <c r="I72" s="20">
        <v>0.193502393372501</v>
      </c>
      <c r="J72" s="20">
        <v>-4.5461847345928397E-2</v>
      </c>
      <c r="K72" s="20">
        <v>-18.1309553946218</v>
      </c>
      <c r="L72" s="20">
        <v>1.6450140957746699</v>
      </c>
      <c r="M72" s="20">
        <v>0</v>
      </c>
      <c r="N72" s="20">
        <v>0</v>
      </c>
      <c r="O72" s="20">
        <v>0.19288249488874601</v>
      </c>
      <c r="P72" s="20">
        <v>0</v>
      </c>
      <c r="Q72" s="20">
        <v>-2.6444829284153901E-2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18.507883007407202</v>
      </c>
      <c r="Z72" s="20">
        <v>-1.06965345440944</v>
      </c>
      <c r="AA72" s="20">
        <v>0.53532791861311502</v>
      </c>
      <c r="AB72" s="20">
        <v>0.62579520385343401</v>
      </c>
      <c r="AC72" s="20">
        <v>0.54753269018900297</v>
      </c>
      <c r="AD72" s="20">
        <v>-0.141937032754618</v>
      </c>
      <c r="AE72" s="20">
        <v>6.0352440751946101</v>
      </c>
      <c r="AF72" s="20">
        <v>27.819650292195099</v>
      </c>
      <c r="AH72" s="20">
        <f t="shared" si="15"/>
        <v>0.1918487827113293</v>
      </c>
      <c r="AI72" s="20">
        <f t="shared" si="10"/>
        <v>1.8324636640997229E-2</v>
      </c>
      <c r="AJ72" s="20">
        <f t="shared" si="13"/>
        <v>-1.06965345440944</v>
      </c>
      <c r="AK72" s="20">
        <f t="shared" si="13"/>
        <v>0.53532791861311502</v>
      </c>
      <c r="AL72" s="20">
        <f t="shared" si="13"/>
        <v>0.62579520385343401</v>
      </c>
      <c r="AM72" s="20">
        <f t="shared" si="13"/>
        <v>0.54753269018900297</v>
      </c>
      <c r="AN72" s="20">
        <f t="shared" si="13"/>
        <v>-0.141937032754618</v>
      </c>
      <c r="AR72" s="22">
        <f t="shared" si="14"/>
        <v>45565</v>
      </c>
      <c r="AS72" s="20">
        <f t="shared" si="16"/>
        <v>113.2786011687804</v>
      </c>
      <c r="AT72" s="20">
        <f t="shared" si="20"/>
        <v>0.1918487827113293</v>
      </c>
      <c r="AU72" s="20">
        <f t="shared" si="17"/>
        <v>0.51538996213249122</v>
      </c>
      <c r="AV72" s="20">
        <f t="shared" si="18"/>
        <v>1.8324636640997229E-2</v>
      </c>
      <c r="AW72" s="20">
        <f t="shared" si="18"/>
        <v>-1.06965345440944</v>
      </c>
      <c r="AX72" s="20">
        <f t="shared" si="18"/>
        <v>0.53532791861311502</v>
      </c>
      <c r="AY72" s="20">
        <f t="shared" si="18"/>
        <v>0.62579520385343401</v>
      </c>
      <c r="AZ72" s="20">
        <f t="shared" si="18"/>
        <v>0.54753269018900297</v>
      </c>
      <c r="BA72" s="20">
        <f t="shared" si="18"/>
        <v>-0.141937032754618</v>
      </c>
      <c r="BC72" s="22">
        <f t="shared" si="19"/>
        <v>45565</v>
      </c>
      <c r="BD72" s="20">
        <f t="shared" si="21"/>
        <v>-2.3830403545455607</v>
      </c>
      <c r="BE72" s="20">
        <f t="shared" si="22"/>
        <v>0.51538996213249122</v>
      </c>
    </row>
    <row r="73" spans="1:57">
      <c r="A73" s="22">
        <v>45657</v>
      </c>
      <c r="B73" s="20">
        <v>4.1411954302576897</v>
      </c>
      <c r="C73" s="20">
        <v>0.73871115597940995</v>
      </c>
      <c r="D73" s="20">
        <v>-3.5228826471980299</v>
      </c>
      <c r="E73" s="20">
        <v>1.17399100179378E-4</v>
      </c>
      <c r="F73" s="20">
        <v>2.6647041928583399</v>
      </c>
      <c r="G73" s="20">
        <v>14.8541706822772</v>
      </c>
      <c r="H73" s="20">
        <v>-1.0856025001363E-3</v>
      </c>
      <c r="I73" s="20">
        <v>0.18118933279524199</v>
      </c>
      <c r="J73" s="20">
        <v>-4.29626612759813E-2</v>
      </c>
      <c r="K73" s="20">
        <v>-17.692007887312901</v>
      </c>
      <c r="L73" s="20">
        <v>1.49213099191182</v>
      </c>
      <c r="M73" s="20">
        <v>0</v>
      </c>
      <c r="N73" s="20">
        <v>0</v>
      </c>
      <c r="O73" s="20">
        <v>0.182744092503691</v>
      </c>
      <c r="P73" s="20">
        <v>0</v>
      </c>
      <c r="Q73" s="20">
        <v>-2.5604546657149899E-2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18.0100372182903</v>
      </c>
      <c r="Z73" s="20">
        <v>-1.0207842102767399</v>
      </c>
      <c r="AA73" s="20">
        <v>0.53620301353732602</v>
      </c>
      <c r="AB73" s="20">
        <v>0.62966841806513296</v>
      </c>
      <c r="AC73" s="20">
        <v>0.56085381876973495</v>
      </c>
      <c r="AD73" s="20">
        <v>-9.0552815414492699E-2</v>
      </c>
      <c r="AE73" s="20">
        <v>6.0172066940455897</v>
      </c>
      <c r="AF73" s="20">
        <v>27.613052069756101</v>
      </c>
      <c r="AH73" s="20">
        <f t="shared" si="15"/>
        <v>0.13792895879449638</v>
      </c>
      <c r="AI73" s="20">
        <f t="shared" ref="AI73:AI132" si="23">Y73/1010</f>
        <v>1.7831720018109207E-2</v>
      </c>
      <c r="AJ73" s="20">
        <f t="shared" si="13"/>
        <v>-1.0207842102767399</v>
      </c>
      <c r="AK73" s="20">
        <f t="shared" si="13"/>
        <v>0.53620301353732602</v>
      </c>
      <c r="AL73" s="20">
        <f t="shared" si="13"/>
        <v>0.62966841806513296</v>
      </c>
      <c r="AM73" s="20">
        <f t="shared" si="13"/>
        <v>0.56085381876973495</v>
      </c>
      <c r="AN73" s="20">
        <f t="shared" si="13"/>
        <v>-9.0552815414492699E-2</v>
      </c>
      <c r="AR73" s="22">
        <f t="shared" si="14"/>
        <v>45657</v>
      </c>
      <c r="AS73" s="20">
        <f t="shared" si="16"/>
        <v>112.4522082790244</v>
      </c>
      <c r="AT73" s="20">
        <f t="shared" si="20"/>
        <v>0.13792895879449638</v>
      </c>
      <c r="AU73" s="20">
        <f t="shared" si="17"/>
        <v>0.63321994469907061</v>
      </c>
      <c r="AV73" s="20">
        <f t="shared" si="18"/>
        <v>1.7831720018109207E-2</v>
      </c>
      <c r="AW73" s="20">
        <f t="shared" si="18"/>
        <v>-1.0207842102767399</v>
      </c>
      <c r="AX73" s="20">
        <f t="shared" si="18"/>
        <v>0.53620301353732602</v>
      </c>
      <c r="AY73" s="20">
        <f t="shared" si="18"/>
        <v>0.62966841806513296</v>
      </c>
      <c r="AZ73" s="20">
        <f t="shared" si="18"/>
        <v>0.56085381876973495</v>
      </c>
      <c r="BA73" s="20">
        <f t="shared" si="18"/>
        <v>-9.0552815414492699E-2</v>
      </c>
      <c r="BC73" s="22">
        <f t="shared" si="19"/>
        <v>45657</v>
      </c>
      <c r="BD73" s="20">
        <f t="shared" si="21"/>
        <v>-2.4369601784623938</v>
      </c>
      <c r="BE73" s="20">
        <f t="shared" si="22"/>
        <v>0.63321994469907061</v>
      </c>
    </row>
    <row r="74" spans="1:57">
      <c r="A74" s="22">
        <v>45747</v>
      </c>
      <c r="B74" s="20">
        <v>4.0992582600675904</v>
      </c>
      <c r="C74" s="20">
        <v>0.64340667284758701</v>
      </c>
      <c r="D74" s="20">
        <v>-3.50444769668171</v>
      </c>
      <c r="E74" s="20">
        <v>1.1023014062539699E-4</v>
      </c>
      <c r="F74" s="20">
        <v>2.6756282643017699</v>
      </c>
      <c r="G74" s="20">
        <v>14.8866764551173</v>
      </c>
      <c r="H74" s="20">
        <v>-1.6093096898337101E-3</v>
      </c>
      <c r="I74" s="20">
        <v>0.16980429623607601</v>
      </c>
      <c r="J74" s="20">
        <v>-4.0000748618213199E-2</v>
      </c>
      <c r="K74" s="20">
        <v>-17.202073806895399</v>
      </c>
      <c r="L74" s="20">
        <v>1.34627163230124</v>
      </c>
      <c r="M74" s="20">
        <v>0</v>
      </c>
      <c r="N74" s="20">
        <v>0</v>
      </c>
      <c r="O74" s="20">
        <v>0.172948600071889</v>
      </c>
      <c r="P74" s="20">
        <v>0</v>
      </c>
      <c r="Q74" s="20">
        <v>-2.7044936814508199E-2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17.486017101797799</v>
      </c>
      <c r="Z74" s="20">
        <v>-0.98236018972973604</v>
      </c>
      <c r="AA74" s="20">
        <v>0.52846599094816904</v>
      </c>
      <c r="AB74" s="20">
        <v>0.62454039552005702</v>
      </c>
      <c r="AC74" s="20">
        <v>0.563590248268386</v>
      </c>
      <c r="AD74" s="20">
        <v>-5.32721064676034E-2</v>
      </c>
      <c r="AE74" s="20">
        <v>5.9992306074117199</v>
      </c>
      <c r="AF74" s="20">
        <v>27.385139960133099</v>
      </c>
      <c r="AH74" s="20">
        <f t="shared" si="15"/>
        <v>0.10908312388442212</v>
      </c>
      <c r="AI74" s="20">
        <f t="shared" si="23"/>
        <v>1.731288821960178E-2</v>
      </c>
      <c r="AJ74" s="20">
        <f t="shared" si="13"/>
        <v>-0.98236018972973604</v>
      </c>
      <c r="AK74" s="20">
        <f t="shared" si="13"/>
        <v>0.52846599094816904</v>
      </c>
      <c r="AL74" s="20">
        <f t="shared" si="13"/>
        <v>0.62454039552005702</v>
      </c>
      <c r="AM74" s="20">
        <f t="shared" si="13"/>
        <v>0.563590248268386</v>
      </c>
      <c r="AN74" s="20">
        <f t="shared" si="13"/>
        <v>-5.32721064676034E-2</v>
      </c>
      <c r="AR74" s="22">
        <f t="shared" si="14"/>
        <v>45747</v>
      </c>
      <c r="AS74" s="20">
        <f t="shared" si="16"/>
        <v>111.5405598405324</v>
      </c>
      <c r="AT74" s="20">
        <f t="shared" si="20"/>
        <v>0.10908312388442212</v>
      </c>
      <c r="AU74" s="20">
        <f t="shared" si="17"/>
        <v>0.69827722675887438</v>
      </c>
      <c r="AV74" s="20">
        <f t="shared" si="18"/>
        <v>1.731288821960178E-2</v>
      </c>
      <c r="AW74" s="20">
        <f t="shared" si="18"/>
        <v>-0.98236018972973604</v>
      </c>
      <c r="AX74" s="20">
        <f t="shared" si="18"/>
        <v>0.52846599094816904</v>
      </c>
      <c r="AY74" s="20">
        <f t="shared" si="18"/>
        <v>0.62454039552005702</v>
      </c>
      <c r="AZ74" s="20">
        <f t="shared" si="18"/>
        <v>0.563590248268386</v>
      </c>
      <c r="BA74" s="20">
        <f t="shared" si="18"/>
        <v>-5.32721064676034E-2</v>
      </c>
      <c r="BC74" s="22">
        <f t="shared" si="19"/>
        <v>45747</v>
      </c>
      <c r="BD74" s="20">
        <f t="shared" si="21"/>
        <v>-2.4658060133724677</v>
      </c>
      <c r="BE74" s="20">
        <f t="shared" si="22"/>
        <v>0.69827722675887438</v>
      </c>
    </row>
    <row r="75" spans="1:57">
      <c r="A75" s="22">
        <v>45838</v>
      </c>
      <c r="B75" s="20">
        <v>4.0574870161255596</v>
      </c>
      <c r="C75" s="20">
        <v>0.56094188690107405</v>
      </c>
      <c r="D75" s="20">
        <v>-3.4828916144393198</v>
      </c>
      <c r="E75" s="20">
        <v>1.05844205519887E-4</v>
      </c>
      <c r="F75" s="20">
        <v>2.6784309426327702</v>
      </c>
      <c r="G75" s="20">
        <v>14.9126893162844</v>
      </c>
      <c r="H75" s="20">
        <v>-1.5615643857022001E-3</v>
      </c>
      <c r="I75" s="20">
        <v>0.15879884618390699</v>
      </c>
      <c r="J75" s="20">
        <v>-3.6835435443092097E-2</v>
      </c>
      <c r="K75" s="20">
        <v>-16.703082769611399</v>
      </c>
      <c r="L75" s="20">
        <v>1.20818115746176</v>
      </c>
      <c r="M75" s="20">
        <v>0</v>
      </c>
      <c r="N75" s="20">
        <v>0</v>
      </c>
      <c r="O75" s="20">
        <v>0.16349770498821001</v>
      </c>
      <c r="P75" s="20">
        <v>0</v>
      </c>
      <c r="Q75" s="20">
        <v>-2.9727965012742202E-2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16.9618887070522</v>
      </c>
      <c r="Z75" s="20">
        <v>-0.94827616721966201</v>
      </c>
      <c r="AA75" s="20">
        <v>0.51624543115517396</v>
      </c>
      <c r="AB75" s="20">
        <v>0.61273184592329999</v>
      </c>
      <c r="AC75" s="20">
        <v>0.55843932009591002</v>
      </c>
      <c r="AD75" s="20">
        <v>-2.91155527722309E-2</v>
      </c>
      <c r="AE75" s="20">
        <v>5.9813155526162003</v>
      </c>
      <c r="AF75" s="20">
        <v>27.139262502741801</v>
      </c>
      <c r="AH75" s="20">
        <f t="shared" si="15"/>
        <v>8.9187050370279158E-2</v>
      </c>
      <c r="AI75" s="20">
        <f t="shared" si="23"/>
        <v>1.6793949214903167E-2</v>
      </c>
      <c r="AJ75" s="20">
        <f t="shared" si="13"/>
        <v>-0.94827616721966201</v>
      </c>
      <c r="AK75" s="20">
        <f t="shared" si="13"/>
        <v>0.51624543115517396</v>
      </c>
      <c r="AL75" s="20">
        <f t="shared" si="13"/>
        <v>0.61273184592329999</v>
      </c>
      <c r="AM75" s="20">
        <f t="shared" si="13"/>
        <v>0.55843932009591002</v>
      </c>
      <c r="AN75" s="20">
        <f t="shared" si="13"/>
        <v>-2.91155527722309E-2</v>
      </c>
      <c r="AR75" s="22">
        <f t="shared" si="14"/>
        <v>45838</v>
      </c>
      <c r="AS75" s="20">
        <f t="shared" si="16"/>
        <v>110.5570500109672</v>
      </c>
      <c r="AT75" s="20">
        <f t="shared" si="20"/>
        <v>8.9187050370279158E-2</v>
      </c>
      <c r="AU75" s="20">
        <f t="shared" si="17"/>
        <v>0.72681882639739426</v>
      </c>
      <c r="AV75" s="20">
        <f t="shared" si="18"/>
        <v>1.6793949214903167E-2</v>
      </c>
      <c r="AW75" s="20">
        <f t="shared" si="18"/>
        <v>-0.94827616721966201</v>
      </c>
      <c r="AX75" s="20">
        <f t="shared" si="18"/>
        <v>0.51624543115517396</v>
      </c>
      <c r="AY75" s="20">
        <f t="shared" si="18"/>
        <v>0.61273184592329999</v>
      </c>
      <c r="AZ75" s="20">
        <f t="shared" si="18"/>
        <v>0.55843932009591002</v>
      </c>
      <c r="BA75" s="20">
        <f t="shared" si="18"/>
        <v>-2.91155527722309E-2</v>
      </c>
      <c r="BC75" s="22">
        <f t="shared" si="19"/>
        <v>45838</v>
      </c>
      <c r="BD75" s="20">
        <f t="shared" si="21"/>
        <v>-2.4857020868866111</v>
      </c>
      <c r="BE75" s="20">
        <f t="shared" si="22"/>
        <v>0.72681882639739426</v>
      </c>
    </row>
    <row r="76" spans="1:57">
      <c r="A76" s="22">
        <v>45930</v>
      </c>
      <c r="B76" s="20">
        <v>4.0157659216604502</v>
      </c>
      <c r="C76" s="20">
        <v>0.48968772089606599</v>
      </c>
      <c r="D76" s="20">
        <v>-3.4594536044027402</v>
      </c>
      <c r="E76" s="20">
        <v>1.01890129179457E-4</v>
      </c>
      <c r="F76" s="20">
        <v>2.6761726400949502</v>
      </c>
      <c r="G76" s="20">
        <v>14.9324226096183</v>
      </c>
      <c r="H76" s="20">
        <v>-1.4130573114811799E-3</v>
      </c>
      <c r="I76" s="20">
        <v>0.14821389904288601</v>
      </c>
      <c r="J76" s="20">
        <v>-3.3569329945609801E-2</v>
      </c>
      <c r="K76" s="20">
        <v>-16.208105141618699</v>
      </c>
      <c r="L76" s="20">
        <v>1.0785314691307399</v>
      </c>
      <c r="M76" s="20">
        <v>0</v>
      </c>
      <c r="N76" s="20">
        <v>0</v>
      </c>
      <c r="O76" s="20">
        <v>0.15438362716541701</v>
      </c>
      <c r="P76" s="20">
        <v>0</v>
      </c>
      <c r="Q76" s="20">
        <v>-3.2859875955216597E-2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16.446263082692301</v>
      </c>
      <c r="Z76" s="20">
        <v>-0.91628327861683301</v>
      </c>
      <c r="AA76" s="20">
        <v>0.50258699030215903</v>
      </c>
      <c r="AB76" s="20">
        <v>0.59742063405088097</v>
      </c>
      <c r="AC76" s="20">
        <v>0.54768940166568003</v>
      </c>
      <c r="AD76" s="20">
        <v>-1.47048709120252E-2</v>
      </c>
      <c r="AE76" s="20">
        <v>5.9634612686272801</v>
      </c>
      <c r="AF76" s="20">
        <v>26.886311996313498</v>
      </c>
      <c r="AH76" s="20">
        <f t="shared" si="15"/>
        <v>7.369531024667933E-2</v>
      </c>
      <c r="AI76" s="20">
        <f t="shared" si="23"/>
        <v>1.6283428794744852E-2</v>
      </c>
      <c r="AJ76" s="20">
        <f t="shared" si="13"/>
        <v>-0.91628327861683301</v>
      </c>
      <c r="AK76" s="20">
        <f t="shared" si="13"/>
        <v>0.50258699030215903</v>
      </c>
      <c r="AL76" s="20">
        <f t="shared" si="13"/>
        <v>0.59742063405088097</v>
      </c>
      <c r="AM76" s="20">
        <f t="shared" si="13"/>
        <v>0.54768940166568003</v>
      </c>
      <c r="AN76" s="20">
        <f t="shared" si="13"/>
        <v>-1.47048709120252E-2</v>
      </c>
      <c r="AR76" s="22">
        <f t="shared" si="14"/>
        <v>45930</v>
      </c>
      <c r="AS76" s="20">
        <f t="shared" si="16"/>
        <v>109.54524798525399</v>
      </c>
      <c r="AT76" s="20">
        <f t="shared" si="20"/>
        <v>7.369531024667933E-2</v>
      </c>
      <c r="AU76" s="20">
        <f t="shared" si="17"/>
        <v>0.73299230528460668</v>
      </c>
      <c r="AV76" s="20">
        <f t="shared" si="18"/>
        <v>1.6283428794744852E-2</v>
      </c>
      <c r="AW76" s="20">
        <f t="shared" si="18"/>
        <v>-0.91628327861683301</v>
      </c>
      <c r="AX76" s="20">
        <f t="shared" si="18"/>
        <v>0.50258699030215903</v>
      </c>
      <c r="AY76" s="20">
        <f t="shared" si="18"/>
        <v>0.59742063405088097</v>
      </c>
      <c r="AZ76" s="20">
        <f t="shared" si="18"/>
        <v>0.54768940166568003</v>
      </c>
      <c r="BA76" s="20">
        <f t="shared" si="18"/>
        <v>-1.47048709120252E-2</v>
      </c>
      <c r="BC76" s="22">
        <f t="shared" si="19"/>
        <v>45930</v>
      </c>
      <c r="BD76" s="20">
        <f t="shared" si="21"/>
        <v>-2.5011938270102108</v>
      </c>
      <c r="BE76" s="20">
        <f t="shared" si="22"/>
        <v>0.73299230528460668</v>
      </c>
    </row>
    <row r="77" spans="1:57">
      <c r="A77" s="22">
        <v>46022</v>
      </c>
      <c r="B77" s="20">
        <v>3.9740808324421102</v>
      </c>
      <c r="C77" s="20">
        <v>0.42810900901309301</v>
      </c>
      <c r="D77" s="20">
        <v>-3.4346426575634301</v>
      </c>
      <c r="E77" s="21">
        <v>9.7784953318784696E-5</v>
      </c>
      <c r="F77" s="20">
        <v>2.6700932649257898</v>
      </c>
      <c r="G77" s="20">
        <v>14.946216531113199</v>
      </c>
      <c r="H77" s="20">
        <v>-1.2833931168948201E-3</v>
      </c>
      <c r="I77" s="20">
        <v>0.13812771613914801</v>
      </c>
      <c r="J77" s="20">
        <v>-3.0260911645197099E-2</v>
      </c>
      <c r="K77" s="20">
        <v>-15.7214801256043</v>
      </c>
      <c r="L77" s="20">
        <v>0.957804793353216</v>
      </c>
      <c r="M77" s="20">
        <v>0</v>
      </c>
      <c r="N77" s="20">
        <v>0</v>
      </c>
      <c r="O77" s="20">
        <v>0.14559604093745199</v>
      </c>
      <c r="P77" s="20">
        <v>0</v>
      </c>
      <c r="Q77" s="20">
        <v>-3.5914293280574702E-2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15.9420232800527</v>
      </c>
      <c r="Z77" s="20">
        <v>-0.88565917644417202</v>
      </c>
      <c r="AA77" s="20">
        <v>0.48863719836010699</v>
      </c>
      <c r="AB77" s="20">
        <v>0.58105399737318797</v>
      </c>
      <c r="AC77" s="20">
        <v>0.533950907915545</v>
      </c>
      <c r="AD77" s="20">
        <v>-7.1720926640174796E-3</v>
      </c>
      <c r="AE77" s="20">
        <v>5.9456674960345604</v>
      </c>
      <c r="AF77" s="20">
        <v>26.635046202294799</v>
      </c>
      <c r="AH77" s="20">
        <f t="shared" si="15"/>
        <v>6.1122921647873002E-2</v>
      </c>
      <c r="AI77" s="20">
        <f t="shared" si="23"/>
        <v>1.5784181465398714E-2</v>
      </c>
      <c r="AJ77" s="20">
        <f t="shared" si="13"/>
        <v>-0.88565917644417202</v>
      </c>
      <c r="AK77" s="20">
        <f t="shared" si="13"/>
        <v>0.48863719836010699</v>
      </c>
      <c r="AL77" s="20">
        <f t="shared" si="13"/>
        <v>0.58105399737318797</v>
      </c>
      <c r="AM77" s="20">
        <f t="shared" si="13"/>
        <v>0.533950907915545</v>
      </c>
      <c r="AN77" s="20">
        <f t="shared" si="13"/>
        <v>-7.1720926640174796E-3</v>
      </c>
      <c r="AR77" s="22">
        <f t="shared" si="14"/>
        <v>46022</v>
      </c>
      <c r="AS77" s="20">
        <f t="shared" si="16"/>
        <v>108.54018480917919</v>
      </c>
      <c r="AT77" s="20">
        <f t="shared" si="20"/>
        <v>6.1122921647873002E-2</v>
      </c>
      <c r="AU77" s="20">
        <f t="shared" si="17"/>
        <v>0.72659501600604914</v>
      </c>
      <c r="AV77" s="20">
        <f t="shared" si="18"/>
        <v>1.5784181465398714E-2</v>
      </c>
      <c r="AW77" s="20">
        <f t="shared" si="18"/>
        <v>-0.88565917644417202</v>
      </c>
      <c r="AX77" s="20">
        <f t="shared" si="18"/>
        <v>0.48863719836010699</v>
      </c>
      <c r="AY77" s="20">
        <f t="shared" si="18"/>
        <v>0.58105399737318797</v>
      </c>
      <c r="AZ77" s="20">
        <f t="shared" si="18"/>
        <v>0.533950907915545</v>
      </c>
      <c r="BA77" s="20">
        <f t="shared" si="18"/>
        <v>-7.1720926640174796E-3</v>
      </c>
      <c r="BC77" s="22">
        <f t="shared" si="19"/>
        <v>46022</v>
      </c>
      <c r="BD77" s="20">
        <f t="shared" si="21"/>
        <v>-2.5137662156090173</v>
      </c>
      <c r="BE77" s="20">
        <f t="shared" si="22"/>
        <v>0.72659501600604914</v>
      </c>
    </row>
    <row r="78" spans="1:57">
      <c r="A78" s="22">
        <v>46112</v>
      </c>
      <c r="B78" s="20">
        <v>3.9324542349115799</v>
      </c>
      <c r="C78" s="20">
        <v>0.374855120565602</v>
      </c>
      <c r="D78" s="20">
        <v>-3.4087414473375999</v>
      </c>
      <c r="E78" s="21">
        <v>9.3444986555504494E-5</v>
      </c>
      <c r="F78" s="20">
        <v>2.6608720532474601</v>
      </c>
      <c r="G78" s="20">
        <v>14.954454577416699</v>
      </c>
      <c r="H78" s="20">
        <v>-1.18766760732955E-3</v>
      </c>
      <c r="I78" s="20">
        <v>0.128577904674083</v>
      </c>
      <c r="J78" s="20">
        <v>-2.6953906588467198E-2</v>
      </c>
      <c r="K78" s="20">
        <v>-15.2448779507636</v>
      </c>
      <c r="L78" s="20">
        <v>0.84628227066157702</v>
      </c>
      <c r="M78" s="20">
        <v>0</v>
      </c>
      <c r="N78" s="20">
        <v>0</v>
      </c>
      <c r="O78" s="20">
        <v>0.13712411597466001</v>
      </c>
      <c r="P78" s="20">
        <v>0</v>
      </c>
      <c r="Q78" s="20">
        <v>-3.8568499014466698E-2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15.4502290457242</v>
      </c>
      <c r="Z78" s="20">
        <v>-0.85617724366796799</v>
      </c>
      <c r="AA78" s="20">
        <v>0.47477415968779502</v>
      </c>
      <c r="AB78" s="20">
        <v>0.56456194910875301</v>
      </c>
      <c r="AC78" s="20">
        <v>0.51931550621744105</v>
      </c>
      <c r="AD78" s="20">
        <v>-3.6718823984142599E-3</v>
      </c>
      <c r="AE78" s="20">
        <v>5.9279339770261696</v>
      </c>
      <c r="AF78" s="20">
        <v>26.3913497628246</v>
      </c>
      <c r="AH78" s="20">
        <f t="shared" si="15"/>
        <v>5.0848804503357659E-2</v>
      </c>
      <c r="AI78" s="20">
        <f t="shared" si="23"/>
        <v>1.5297256480915049E-2</v>
      </c>
      <c r="AJ78" s="20">
        <f t="shared" si="13"/>
        <v>-0.85617724366796799</v>
      </c>
      <c r="AK78" s="20">
        <f t="shared" si="13"/>
        <v>0.47477415968779502</v>
      </c>
      <c r="AL78" s="20">
        <f t="shared" si="13"/>
        <v>0.56456194910875301</v>
      </c>
      <c r="AM78" s="20">
        <f t="shared" si="13"/>
        <v>0.51931550621744105</v>
      </c>
      <c r="AN78" s="20">
        <f t="shared" si="13"/>
        <v>-3.6718823984142599E-3</v>
      </c>
      <c r="AR78" s="22">
        <f t="shared" si="14"/>
        <v>46112</v>
      </c>
      <c r="AS78" s="20">
        <f t="shared" si="16"/>
        <v>107.5653990512984</v>
      </c>
      <c r="AT78" s="20">
        <f t="shared" si="20"/>
        <v>5.0848804503357659E-2</v>
      </c>
      <c r="AU78" s="20">
        <f t="shared" si="17"/>
        <v>0.71409974542852195</v>
      </c>
      <c r="AV78" s="20">
        <f t="shared" si="18"/>
        <v>1.5297256480915049E-2</v>
      </c>
      <c r="AW78" s="20">
        <f t="shared" si="18"/>
        <v>-0.85617724366796799</v>
      </c>
      <c r="AX78" s="20">
        <f t="shared" si="18"/>
        <v>0.47477415968779502</v>
      </c>
      <c r="AY78" s="20">
        <f t="shared" si="18"/>
        <v>0.56456194910875301</v>
      </c>
      <c r="AZ78" s="20">
        <f t="shared" si="18"/>
        <v>0.51931550621744105</v>
      </c>
      <c r="BA78" s="20">
        <f t="shared" si="18"/>
        <v>-3.6718823984142599E-3</v>
      </c>
      <c r="BC78" s="22">
        <f t="shared" si="19"/>
        <v>46112</v>
      </c>
      <c r="BD78" s="20">
        <f t="shared" si="21"/>
        <v>-2.5240403327535326</v>
      </c>
      <c r="BE78" s="20">
        <f t="shared" si="22"/>
        <v>0.71409974542852195</v>
      </c>
    </row>
    <row r="79" spans="1:57">
      <c r="A79" s="22">
        <v>46203</v>
      </c>
      <c r="B79" s="20">
        <v>3.8909214929929701</v>
      </c>
      <c r="C79" s="20">
        <v>0.32876231837869901</v>
      </c>
      <c r="D79" s="20">
        <v>-3.3819542166739902</v>
      </c>
      <c r="E79" s="21">
        <v>8.8919716673333397E-5</v>
      </c>
      <c r="F79" s="20">
        <v>2.6489971466959998</v>
      </c>
      <c r="G79" s="20">
        <v>14.957537298345599</v>
      </c>
      <c r="H79" s="20">
        <v>-1.1162047518699901E-3</v>
      </c>
      <c r="I79" s="20">
        <v>0.11957036916455301</v>
      </c>
      <c r="J79" s="20">
        <v>-2.3684559223924699E-2</v>
      </c>
      <c r="K79" s="20">
        <v>-14.7791024910152</v>
      </c>
      <c r="L79" s="20">
        <v>0.74406216152907001</v>
      </c>
      <c r="M79" s="20">
        <v>0</v>
      </c>
      <c r="N79" s="20">
        <v>0</v>
      </c>
      <c r="O79" s="20">
        <v>0.12895712138072199</v>
      </c>
      <c r="P79" s="20">
        <v>0</v>
      </c>
      <c r="Q79" s="20">
        <v>-4.06419835139862E-2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14.9713285541921</v>
      </c>
      <c r="Z79" s="20">
        <v>-0.82775903301559906</v>
      </c>
      <c r="AA79" s="20">
        <v>0.461121730913157</v>
      </c>
      <c r="AB79" s="20">
        <v>0.54825473040872597</v>
      </c>
      <c r="AC79" s="20">
        <v>0.50458237264440597</v>
      </c>
      <c r="AD79" s="20">
        <v>-1.818287872394E-3</v>
      </c>
      <c r="AE79" s="20">
        <v>5.9102604553666298</v>
      </c>
      <c r="AF79" s="20">
        <v>26.158367895662199</v>
      </c>
      <c r="AH79" s="20">
        <f t="shared" si="15"/>
        <v>4.2512777634978932E-2</v>
      </c>
      <c r="AI79" s="20">
        <f t="shared" si="23"/>
        <v>1.482309757840802E-2</v>
      </c>
      <c r="AJ79" s="20">
        <f t="shared" si="13"/>
        <v>-0.82775903301559906</v>
      </c>
      <c r="AK79" s="20">
        <f t="shared" si="13"/>
        <v>0.461121730913157</v>
      </c>
      <c r="AL79" s="20">
        <f t="shared" si="13"/>
        <v>0.54825473040872597</v>
      </c>
      <c r="AM79" s="20">
        <f t="shared" si="13"/>
        <v>0.50458237264440597</v>
      </c>
      <c r="AN79" s="20">
        <f t="shared" si="13"/>
        <v>-1.818287872394E-3</v>
      </c>
      <c r="AR79" s="22">
        <f t="shared" si="14"/>
        <v>46203</v>
      </c>
      <c r="AS79" s="20">
        <f t="shared" si="16"/>
        <v>106.6334715826488</v>
      </c>
      <c r="AT79" s="20">
        <f t="shared" si="20"/>
        <v>4.2512777634978932E-2</v>
      </c>
      <c r="AU79" s="20">
        <f t="shared" si="17"/>
        <v>0.69920461065670392</v>
      </c>
      <c r="AV79" s="20">
        <f t="shared" si="18"/>
        <v>1.482309757840802E-2</v>
      </c>
      <c r="AW79" s="20">
        <f t="shared" si="18"/>
        <v>-0.82775903301559906</v>
      </c>
      <c r="AX79" s="20">
        <f t="shared" si="18"/>
        <v>0.461121730913157</v>
      </c>
      <c r="AY79" s="20">
        <f t="shared" si="18"/>
        <v>0.54825473040872597</v>
      </c>
      <c r="AZ79" s="20">
        <f t="shared" si="18"/>
        <v>0.50458237264440597</v>
      </c>
      <c r="BA79" s="20">
        <f t="shared" si="18"/>
        <v>-1.818287872394E-3</v>
      </c>
      <c r="BC79" s="22">
        <f t="shared" si="19"/>
        <v>46203</v>
      </c>
      <c r="BD79" s="20">
        <f t="shared" si="21"/>
        <v>-2.5323763596219111</v>
      </c>
      <c r="BE79" s="20">
        <f t="shared" si="22"/>
        <v>0.69920461065670392</v>
      </c>
    </row>
    <row r="80" spans="1:57">
      <c r="A80" s="22">
        <v>46295</v>
      </c>
      <c r="B80" s="20">
        <v>3.8495215881189901</v>
      </c>
      <c r="C80" s="20">
        <v>0.28883407469157801</v>
      </c>
      <c r="D80" s="20">
        <v>-3.3544505312959401</v>
      </c>
      <c r="E80" s="21">
        <v>8.4286275359948804E-5</v>
      </c>
      <c r="F80" s="20">
        <v>2.6348746463414598</v>
      </c>
      <c r="G80" s="20">
        <v>14.955871177569</v>
      </c>
      <c r="H80" s="20">
        <v>-1.0577841096166801E-3</v>
      </c>
      <c r="I80" s="20">
        <v>0.11109408760518601</v>
      </c>
      <c r="J80" s="20">
        <v>-2.04833677437752E-2</v>
      </c>
      <c r="K80" s="20">
        <v>-14.3246287342348</v>
      </c>
      <c r="L80" s="20">
        <v>0.65108527170060704</v>
      </c>
      <c r="M80" s="20">
        <v>0</v>
      </c>
      <c r="N80" s="20">
        <v>0</v>
      </c>
      <c r="O80" s="20">
        <v>0.12108460465728001</v>
      </c>
      <c r="P80" s="20">
        <v>0</v>
      </c>
      <c r="Q80" s="20">
        <v>-4.2050997578279903E-2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14.5055282830991</v>
      </c>
      <c r="Z80" s="20">
        <v>-0.80036705093917604</v>
      </c>
      <c r="AA80" s="20">
        <v>0.44772443051204702</v>
      </c>
      <c r="AB80" s="20">
        <v>0.53223638467132806</v>
      </c>
      <c r="AC80" s="20">
        <v>0.49001865368388398</v>
      </c>
      <c r="AD80" s="20">
        <v>-6.7798019919116802E-4</v>
      </c>
      <c r="AE80" s="20">
        <v>5.8926466763756098</v>
      </c>
      <c r="AF80" s="20">
        <v>25.936887719200602</v>
      </c>
      <c r="AH80" s="20">
        <f t="shared" si="15"/>
        <v>3.5844266033308925E-2</v>
      </c>
      <c r="AI80" s="20">
        <f t="shared" si="23"/>
        <v>1.4361909191187227E-2</v>
      </c>
      <c r="AJ80" s="20">
        <f t="shared" si="13"/>
        <v>-0.80036705093917604</v>
      </c>
      <c r="AK80" s="20">
        <f t="shared" si="13"/>
        <v>0.44772443051204702</v>
      </c>
      <c r="AL80" s="20">
        <f t="shared" si="13"/>
        <v>0.53223638467132806</v>
      </c>
      <c r="AM80" s="20">
        <f t="shared" si="13"/>
        <v>0.49001865368388398</v>
      </c>
      <c r="AN80" s="20">
        <f t="shared" si="13"/>
        <v>-6.7798019919116802E-4</v>
      </c>
      <c r="AR80" s="22">
        <f t="shared" si="14"/>
        <v>46295</v>
      </c>
      <c r="AS80" s="20">
        <f t="shared" si="16"/>
        <v>105.74755087680241</v>
      </c>
      <c r="AT80" s="20">
        <f t="shared" si="20"/>
        <v>3.5844266033308925E-2</v>
      </c>
      <c r="AU80" s="20">
        <f t="shared" si="17"/>
        <v>0.68329634692007901</v>
      </c>
      <c r="AV80" s="20">
        <f t="shared" si="18"/>
        <v>1.4361909191187227E-2</v>
      </c>
      <c r="AW80" s="20">
        <f t="shared" si="18"/>
        <v>-0.80036705093917604</v>
      </c>
      <c r="AX80" s="20">
        <f t="shared" si="18"/>
        <v>0.44772443051204702</v>
      </c>
      <c r="AY80" s="20">
        <f t="shared" si="18"/>
        <v>0.53223638467132806</v>
      </c>
      <c r="AZ80" s="20">
        <f t="shared" si="18"/>
        <v>0.49001865368388398</v>
      </c>
      <c r="BA80" s="20">
        <f t="shared" si="18"/>
        <v>-6.7798019919116802E-4</v>
      </c>
      <c r="BC80" s="22">
        <f t="shared" si="19"/>
        <v>46295</v>
      </c>
      <c r="BD80" s="20">
        <f t="shared" si="21"/>
        <v>-2.5390448712235809</v>
      </c>
      <c r="BE80" s="20">
        <f t="shared" si="22"/>
        <v>0.68329634692007901</v>
      </c>
    </row>
    <row r="81" spans="1:57">
      <c r="A81" s="22">
        <v>46387</v>
      </c>
      <c r="B81" s="20">
        <v>3.8082932617317198</v>
      </c>
      <c r="C81" s="20">
        <v>0.25421811671385802</v>
      </c>
      <c r="D81" s="20">
        <v>-3.3263786004999001</v>
      </c>
      <c r="E81" s="21">
        <v>7.9619672900122502E-5</v>
      </c>
      <c r="F81" s="20">
        <v>2.61886148655603</v>
      </c>
      <c r="G81" s="20">
        <v>14.9498616320012</v>
      </c>
      <c r="H81" s="20">
        <v>-1.0047217003304101E-3</v>
      </c>
      <c r="I81" s="20">
        <v>0.103130144615452</v>
      </c>
      <c r="J81" s="20">
        <v>-1.7375603678662001E-2</v>
      </c>
      <c r="K81" s="20">
        <v>-13.8817674717675</v>
      </c>
      <c r="L81" s="20">
        <v>0.56716087942495896</v>
      </c>
      <c r="M81" s="20">
        <v>0</v>
      </c>
      <c r="N81" s="20">
        <v>0</v>
      </c>
      <c r="O81" s="20">
        <v>0.113496443412271</v>
      </c>
      <c r="P81" s="20">
        <v>0</v>
      </c>
      <c r="Q81" s="20">
        <v>-4.27768160225524E-2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14.052909186769799</v>
      </c>
      <c r="Z81" s="20">
        <v>-0.77397318799493797</v>
      </c>
      <c r="AA81" s="20">
        <v>0.43460187878909401</v>
      </c>
      <c r="AB81" s="20">
        <v>0.51654594927449105</v>
      </c>
      <c r="AC81" s="20">
        <v>0.47571410295071398</v>
      </c>
      <c r="AD81" s="21">
        <v>7.8497944331441702E-5</v>
      </c>
      <c r="AE81" s="20">
        <v>5.87509238690728</v>
      </c>
      <c r="AF81" s="20">
        <v>25.726767185100201</v>
      </c>
      <c r="AH81" s="20">
        <f t="shared" si="15"/>
        <v>3.0612623134601585E-2</v>
      </c>
      <c r="AI81" s="20">
        <f t="shared" si="23"/>
        <v>1.3913771472049306E-2</v>
      </c>
      <c r="AJ81" s="20">
        <f t="shared" ref="AJ81:AN112" si="24">Z81</f>
        <v>-0.77397318799493797</v>
      </c>
      <c r="AK81" s="20">
        <f t="shared" si="24"/>
        <v>0.43460187878909401</v>
      </c>
      <c r="AL81" s="20">
        <f t="shared" si="24"/>
        <v>0.51654594927449105</v>
      </c>
      <c r="AM81" s="20">
        <f t="shared" si="24"/>
        <v>0.47571410295071398</v>
      </c>
      <c r="AN81" s="20">
        <f t="shared" si="24"/>
        <v>7.8497944331441702E-5</v>
      </c>
      <c r="AR81" s="22">
        <f t="shared" si="14"/>
        <v>46387</v>
      </c>
      <c r="AS81" s="20">
        <f t="shared" si="16"/>
        <v>104.9070687404008</v>
      </c>
      <c r="AT81" s="20">
        <f t="shared" si="20"/>
        <v>3.0612623134601585E-2</v>
      </c>
      <c r="AU81" s="20">
        <f t="shared" si="17"/>
        <v>0.66688101243574183</v>
      </c>
      <c r="AV81" s="20">
        <f t="shared" si="18"/>
        <v>1.3913771472049306E-2</v>
      </c>
      <c r="AW81" s="20">
        <f t="shared" si="18"/>
        <v>-0.77397318799493797</v>
      </c>
      <c r="AX81" s="20">
        <f t="shared" si="18"/>
        <v>0.43460187878909401</v>
      </c>
      <c r="AY81" s="20">
        <f t="shared" si="18"/>
        <v>0.51654594927449105</v>
      </c>
      <c r="AZ81" s="20">
        <f t="shared" si="18"/>
        <v>0.47571410295071398</v>
      </c>
      <c r="BA81" s="20">
        <f t="shared" si="18"/>
        <v>7.8497944331441702E-5</v>
      </c>
      <c r="BC81" s="22">
        <f t="shared" si="19"/>
        <v>46387</v>
      </c>
      <c r="BD81" s="20">
        <f t="shared" si="21"/>
        <v>-2.5442765141222883</v>
      </c>
      <c r="BE81" s="20">
        <f t="shared" si="22"/>
        <v>0.66688101243574183</v>
      </c>
    </row>
    <row r="82" spans="1:57">
      <c r="A82" s="22">
        <v>46477</v>
      </c>
      <c r="B82" s="20">
        <v>3.7672733097975</v>
      </c>
      <c r="C82" s="20">
        <v>0.224185198635489</v>
      </c>
      <c r="D82" s="20">
        <v>-3.2978697370790502</v>
      </c>
      <c r="E82" s="21">
        <v>7.4985108114418799E-5</v>
      </c>
      <c r="F82" s="20">
        <v>2.6012761192949099</v>
      </c>
      <c r="G82" s="20">
        <v>14.939907479901199</v>
      </c>
      <c r="H82" s="20">
        <v>-9.5279490724730796E-4</v>
      </c>
      <c r="I82" s="20">
        <v>9.5656249314254593E-2</v>
      </c>
      <c r="J82" s="20">
        <v>-1.4381658931188901E-2</v>
      </c>
      <c r="K82" s="20">
        <v>-13.4507203468978</v>
      </c>
      <c r="L82" s="20">
        <v>0.49199113154559099</v>
      </c>
      <c r="M82" s="20">
        <v>0</v>
      </c>
      <c r="N82" s="20">
        <v>0</v>
      </c>
      <c r="O82" s="20">
        <v>0.106182857895571</v>
      </c>
      <c r="P82" s="20">
        <v>0</v>
      </c>
      <c r="Q82" s="20">
        <v>-4.2843662414785898E-2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13.6134673632094</v>
      </c>
      <c r="Z82" s="20">
        <v>-0.74854993563098404</v>
      </c>
      <c r="AA82" s="20">
        <v>0.42176518562759202</v>
      </c>
      <c r="AB82" s="20">
        <v>0.50120149854323803</v>
      </c>
      <c r="AC82" s="20">
        <v>0.46170249980329597</v>
      </c>
      <c r="AD82" s="20">
        <v>5.7768852675733895E-4</v>
      </c>
      <c r="AE82" s="20">
        <v>5.8575973353304303</v>
      </c>
      <c r="AF82" s="20">
        <v>25.5275407666721</v>
      </c>
      <c r="AH82" s="20">
        <f t="shared" si="15"/>
        <v>2.661234267950649E-2</v>
      </c>
      <c r="AI82" s="20">
        <f t="shared" si="23"/>
        <v>1.347868055763307E-2</v>
      </c>
      <c r="AJ82" s="20">
        <f t="shared" si="24"/>
        <v>-0.74854993563098404</v>
      </c>
      <c r="AK82" s="20">
        <f t="shared" si="24"/>
        <v>0.42176518562759202</v>
      </c>
      <c r="AL82" s="20">
        <f t="shared" si="24"/>
        <v>0.50120149854323803</v>
      </c>
      <c r="AM82" s="20">
        <f t="shared" si="24"/>
        <v>0.46170249980329597</v>
      </c>
      <c r="AN82" s="20">
        <f t="shared" si="24"/>
        <v>5.7768852675733895E-4</v>
      </c>
      <c r="AR82" s="22">
        <f t="shared" si="14"/>
        <v>46477</v>
      </c>
      <c r="AS82" s="20">
        <f t="shared" si="16"/>
        <v>104.1101630666884</v>
      </c>
      <c r="AT82" s="20">
        <f t="shared" si="20"/>
        <v>2.661234267950649E-2</v>
      </c>
      <c r="AU82" s="20">
        <f t="shared" si="17"/>
        <v>0.65017561742753227</v>
      </c>
      <c r="AV82" s="20">
        <f t="shared" si="18"/>
        <v>1.347868055763307E-2</v>
      </c>
      <c r="AW82" s="20">
        <f t="shared" si="18"/>
        <v>-0.74854993563098404</v>
      </c>
      <c r="AX82" s="20">
        <f t="shared" si="18"/>
        <v>0.42176518562759202</v>
      </c>
      <c r="AY82" s="20">
        <f t="shared" si="18"/>
        <v>0.50120149854323803</v>
      </c>
      <c r="AZ82" s="20">
        <f t="shared" si="18"/>
        <v>0.46170249980329597</v>
      </c>
      <c r="BA82" s="20">
        <f t="shared" si="18"/>
        <v>5.7768852675733895E-4</v>
      </c>
      <c r="BC82" s="22">
        <f t="shared" si="19"/>
        <v>46477</v>
      </c>
      <c r="BD82" s="20">
        <f t="shared" si="21"/>
        <v>-2.5482767945773834</v>
      </c>
      <c r="BE82" s="20">
        <f t="shared" si="22"/>
        <v>0.65017561742753227</v>
      </c>
    </row>
    <row r="83" spans="1:57">
      <c r="A83" s="22">
        <v>46568</v>
      </c>
      <c r="B83" s="20">
        <v>3.7264957997643702</v>
      </c>
      <c r="C83" s="20">
        <v>0.19811064521433999</v>
      </c>
      <c r="D83" s="20">
        <v>-3.2690402660150002</v>
      </c>
      <c r="E83" s="21">
        <v>7.0436689001567498E-5</v>
      </c>
      <c r="F83" s="20">
        <v>2.5824028181508001</v>
      </c>
      <c r="G83" s="20">
        <v>14.9263963258645</v>
      </c>
      <c r="H83" s="20">
        <v>-9.0014542040541597E-4</v>
      </c>
      <c r="I83" s="20">
        <v>8.8648846056462394E-2</v>
      </c>
      <c r="J83" s="20">
        <v>-1.15174262454032E-2</v>
      </c>
      <c r="K83" s="20">
        <v>-13.0316024907025</v>
      </c>
      <c r="L83" s="20">
        <v>0.42519330605850197</v>
      </c>
      <c r="M83" s="20">
        <v>0</v>
      </c>
      <c r="N83" s="20">
        <v>0</v>
      </c>
      <c r="O83" s="20">
        <v>9.9134410651771504E-2</v>
      </c>
      <c r="P83" s="20">
        <v>0</v>
      </c>
      <c r="Q83" s="20">
        <v>-4.2303194588649798E-2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13.187132127949999</v>
      </c>
      <c r="Z83" s="20">
        <v>-0.72406830711461201</v>
      </c>
      <c r="AA83" s="20">
        <v>0.40922184466536798</v>
      </c>
      <c r="AB83" s="20">
        <v>0.48621345586398901</v>
      </c>
      <c r="AC83" s="20">
        <v>0.44799955836776101</v>
      </c>
      <c r="AD83" s="20">
        <v>8.8098974193799996E-4</v>
      </c>
      <c r="AE83" s="20">
        <v>5.8401612715092002</v>
      </c>
      <c r="AF83" s="20">
        <v>25.338630006461301</v>
      </c>
      <c r="AH83" s="20">
        <f t="shared" si="15"/>
        <v>2.3658315967998805E-2</v>
      </c>
      <c r="AI83" s="20">
        <f t="shared" si="23"/>
        <v>1.3056566463316831E-2</v>
      </c>
      <c r="AJ83" s="20">
        <f t="shared" si="24"/>
        <v>-0.72406830711461201</v>
      </c>
      <c r="AK83" s="20">
        <f t="shared" si="24"/>
        <v>0.40922184466536798</v>
      </c>
      <c r="AL83" s="20">
        <f t="shared" si="24"/>
        <v>0.48621345586398901</v>
      </c>
      <c r="AM83" s="20">
        <f t="shared" si="24"/>
        <v>0.44799955836776101</v>
      </c>
      <c r="AN83" s="20">
        <f t="shared" si="24"/>
        <v>8.8098974193799996E-4</v>
      </c>
      <c r="AR83" s="22">
        <f t="shared" si="14"/>
        <v>46568</v>
      </c>
      <c r="AS83" s="20">
        <f t="shared" si="16"/>
        <v>103.3545200258452</v>
      </c>
      <c r="AT83" s="20">
        <f t="shared" si="20"/>
        <v>2.3658315967998805E-2</v>
      </c>
      <c r="AU83" s="20">
        <f t="shared" si="17"/>
        <v>0.63330410798776082</v>
      </c>
      <c r="AV83" s="20">
        <f t="shared" si="18"/>
        <v>1.3056566463316831E-2</v>
      </c>
      <c r="AW83" s="20">
        <f t="shared" si="18"/>
        <v>-0.72406830711461201</v>
      </c>
      <c r="AX83" s="20">
        <f t="shared" si="18"/>
        <v>0.40922184466536798</v>
      </c>
      <c r="AY83" s="20">
        <f t="shared" si="18"/>
        <v>0.48621345586398901</v>
      </c>
      <c r="AZ83" s="20">
        <f t="shared" si="18"/>
        <v>0.44799955836776101</v>
      </c>
      <c r="BA83" s="20">
        <f t="shared" si="18"/>
        <v>8.8098974193799996E-4</v>
      </c>
      <c r="BC83" s="22">
        <f t="shared" si="19"/>
        <v>46568</v>
      </c>
      <c r="BD83" s="20">
        <f t="shared" si="21"/>
        <v>-2.5512308212888914</v>
      </c>
      <c r="BE83" s="20">
        <f t="shared" si="22"/>
        <v>0.63330410798776082</v>
      </c>
    </row>
    <row r="84" spans="1:57">
      <c r="A84" s="22">
        <v>46660</v>
      </c>
      <c r="B84" s="20">
        <v>3.6859917167120599</v>
      </c>
      <c r="C84" s="20">
        <v>0.17545861967468401</v>
      </c>
      <c r="D84" s="20">
        <v>-3.2399927199468301</v>
      </c>
      <c r="E84" s="21">
        <v>6.6017982514970697E-5</v>
      </c>
      <c r="F84" s="20">
        <v>2.5624942164740401</v>
      </c>
      <c r="G84" s="20">
        <v>14.9097007657242</v>
      </c>
      <c r="H84" s="20">
        <v>-8.4630040815494205E-4</v>
      </c>
      <c r="I84" s="20">
        <v>8.2084098296754601E-2</v>
      </c>
      <c r="J84" s="20">
        <v>-8.7947249067795198E-3</v>
      </c>
      <c r="K84" s="20">
        <v>-12.624455355189101</v>
      </c>
      <c r="L84" s="20">
        <v>0.366319795926009</v>
      </c>
      <c r="M84" s="20">
        <v>0</v>
      </c>
      <c r="N84" s="20">
        <v>0</v>
      </c>
      <c r="O84" s="20">
        <v>9.2342001316808295E-2</v>
      </c>
      <c r="P84" s="20">
        <v>0</v>
      </c>
      <c r="Q84" s="20">
        <v>-4.1223490190320698E-2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12.773777063223701</v>
      </c>
      <c r="Z84" s="20">
        <v>-0.70049767739651003</v>
      </c>
      <c r="AA84" s="20">
        <v>0.39697722500059102</v>
      </c>
      <c r="AB84" s="20">
        <v>0.47158861880893599</v>
      </c>
      <c r="AC84" s="20">
        <v>0.434614385937935</v>
      </c>
      <c r="AD84" s="20">
        <v>1.0277896091923501E-3</v>
      </c>
      <c r="AE84" s="20">
        <v>5.82278394678446</v>
      </c>
      <c r="AF84" s="20">
        <v>25.159415993434202</v>
      </c>
      <c r="AH84" s="20">
        <f t="shared" si="15"/>
        <v>2.1583937402363307E-2</v>
      </c>
      <c r="AI84" s="20">
        <f t="shared" si="23"/>
        <v>1.2647304022993763E-2</v>
      </c>
      <c r="AJ84" s="20">
        <f t="shared" si="24"/>
        <v>-0.70049767739651003</v>
      </c>
      <c r="AK84" s="20">
        <f t="shared" si="24"/>
        <v>0.39697722500059102</v>
      </c>
      <c r="AL84" s="20">
        <f t="shared" si="24"/>
        <v>0.47158861880893599</v>
      </c>
      <c r="AM84" s="20">
        <f t="shared" si="24"/>
        <v>0.434614385937935</v>
      </c>
      <c r="AN84" s="20">
        <f t="shared" si="24"/>
        <v>1.0277896091923501E-3</v>
      </c>
      <c r="AR84" s="22">
        <f t="shared" si="14"/>
        <v>46660</v>
      </c>
      <c r="AS84" s="20">
        <f t="shared" si="16"/>
        <v>102.63766397373681</v>
      </c>
      <c r="AT84" s="20">
        <f t="shared" si="20"/>
        <v>2.1583937402363307E-2</v>
      </c>
      <c r="AU84" s="20">
        <f t="shared" si="17"/>
        <v>0.61635764598313814</v>
      </c>
      <c r="AV84" s="20">
        <f t="shared" si="18"/>
        <v>1.2647304022993763E-2</v>
      </c>
      <c r="AW84" s="20">
        <f t="shared" si="18"/>
        <v>-0.70049767739651003</v>
      </c>
      <c r="AX84" s="20">
        <f t="shared" si="18"/>
        <v>0.39697722500059102</v>
      </c>
      <c r="AY84" s="20">
        <f t="shared" si="18"/>
        <v>0.47158861880893599</v>
      </c>
      <c r="AZ84" s="20">
        <f t="shared" si="18"/>
        <v>0.434614385937935</v>
      </c>
      <c r="BA84" s="20">
        <f t="shared" si="18"/>
        <v>1.0277896091923501E-3</v>
      </c>
      <c r="BC84" s="22">
        <f t="shared" si="19"/>
        <v>46660</v>
      </c>
      <c r="BD84" s="20">
        <f t="shared" si="21"/>
        <v>-2.5533051998545266</v>
      </c>
      <c r="BE84" s="20">
        <f t="shared" si="22"/>
        <v>0.61635764598313814</v>
      </c>
    </row>
    <row r="85" spans="1:57">
      <c r="A85" s="22">
        <v>46752</v>
      </c>
      <c r="B85" s="20">
        <v>3.64578882845111</v>
      </c>
      <c r="C85" s="20">
        <v>0.155768802742142</v>
      </c>
      <c r="D85" s="20">
        <v>-3.2108168484628199</v>
      </c>
      <c r="E85" s="21">
        <v>6.1763048406176594E-5</v>
      </c>
      <c r="F85" s="20">
        <v>2.5417734075357798</v>
      </c>
      <c r="G85" s="20">
        <v>14.890175375411101</v>
      </c>
      <c r="H85" s="20">
        <v>-7.9151019786767205E-4</v>
      </c>
      <c r="I85" s="20">
        <v>7.5938372148452796E-2</v>
      </c>
      <c r="J85" s="20">
        <v>-6.2217492549956899E-3</v>
      </c>
      <c r="K85" s="20">
        <v>-12.2292563455006</v>
      </c>
      <c r="L85" s="20">
        <v>0.31487582879753101</v>
      </c>
      <c r="M85" s="20">
        <v>0</v>
      </c>
      <c r="N85" s="20">
        <v>0</v>
      </c>
      <c r="O85" s="20">
        <v>8.5796859153945595E-2</v>
      </c>
      <c r="P85" s="20">
        <v>0</v>
      </c>
      <c r="Q85" s="20">
        <v>-3.96811918129246E-2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12.3732286009459</v>
      </c>
      <c r="Z85" s="20">
        <v>-0.67780613277934398</v>
      </c>
      <c r="AA85" s="20">
        <v>0.38503506803728099</v>
      </c>
      <c r="AB85" s="20">
        <v>0.45733143406800397</v>
      </c>
      <c r="AC85" s="20">
        <v>0.42155294501253299</v>
      </c>
      <c r="AD85" s="20">
        <v>1.0485802074091E-3</v>
      </c>
      <c r="AE85" s="20">
        <v>5.8054651139558198</v>
      </c>
      <c r="AF85" s="20">
        <v>24.989267201506799</v>
      </c>
      <c r="AH85" s="20">
        <f t="shared" si="15"/>
        <v>2.0239969435841235E-2</v>
      </c>
      <c r="AI85" s="20">
        <f t="shared" si="23"/>
        <v>1.2250721387075149E-2</v>
      </c>
      <c r="AJ85" s="20">
        <f t="shared" si="24"/>
        <v>-0.67780613277934398</v>
      </c>
      <c r="AK85" s="20">
        <f t="shared" si="24"/>
        <v>0.38503506803728099</v>
      </c>
      <c r="AL85" s="20">
        <f t="shared" si="24"/>
        <v>0.45733143406800397</v>
      </c>
      <c r="AM85" s="20">
        <f t="shared" si="24"/>
        <v>0.42155294501253299</v>
      </c>
      <c r="AN85" s="20">
        <f t="shared" si="24"/>
        <v>1.0485802074091E-3</v>
      </c>
      <c r="AR85" s="22">
        <f t="shared" si="14"/>
        <v>46752</v>
      </c>
      <c r="AS85" s="20">
        <f t="shared" si="16"/>
        <v>101.95706880602719</v>
      </c>
      <c r="AT85" s="20">
        <f t="shared" si="20"/>
        <v>2.0239969435841235E-2</v>
      </c>
      <c r="AU85" s="20">
        <f t="shared" si="17"/>
        <v>0.59941261593295814</v>
      </c>
      <c r="AV85" s="20">
        <f t="shared" si="18"/>
        <v>1.2250721387075149E-2</v>
      </c>
      <c r="AW85" s="20">
        <f t="shared" si="18"/>
        <v>-0.67780613277934398</v>
      </c>
      <c r="AX85" s="20">
        <f t="shared" si="18"/>
        <v>0.38503506803728099</v>
      </c>
      <c r="AY85" s="20">
        <f t="shared" si="18"/>
        <v>0.45733143406800397</v>
      </c>
      <c r="AZ85" s="20">
        <f t="shared" si="18"/>
        <v>0.42155294501253299</v>
      </c>
      <c r="BA85" s="20">
        <f t="shared" si="18"/>
        <v>1.0485802074091E-3</v>
      </c>
      <c r="BC85" s="22">
        <f t="shared" si="19"/>
        <v>46752</v>
      </c>
      <c r="BD85" s="20">
        <f t="shared" si="21"/>
        <v>-2.554649167821049</v>
      </c>
      <c r="BE85" s="20">
        <f t="shared" si="22"/>
        <v>0.59941261593295814</v>
      </c>
    </row>
    <row r="86" spans="1:57">
      <c r="A86" s="22">
        <v>46843</v>
      </c>
      <c r="B86" s="20">
        <v>3.6059116738071699</v>
      </c>
      <c r="C86" s="20">
        <v>0.138645137565649</v>
      </c>
      <c r="D86" s="20">
        <v>-3.1815905842339398</v>
      </c>
      <c r="E86" s="21">
        <v>5.7697559206626101E-5</v>
      </c>
      <c r="F86" s="20">
        <v>2.52043596965445</v>
      </c>
      <c r="G86" s="20">
        <v>14.8681544340622</v>
      </c>
      <c r="H86" s="20">
        <v>-7.3635016096696901E-4</v>
      </c>
      <c r="I86" s="20">
        <v>7.0188499038832106E-2</v>
      </c>
      <c r="J86" s="20">
        <v>-3.8035186100277099E-3</v>
      </c>
      <c r="K86" s="20">
        <v>-11.8459271669013</v>
      </c>
      <c r="L86" s="20">
        <v>0.27033500224339702</v>
      </c>
      <c r="M86" s="20">
        <v>0</v>
      </c>
      <c r="N86" s="20">
        <v>0</v>
      </c>
      <c r="O86" s="20">
        <v>7.9490534287328607E-2</v>
      </c>
      <c r="P86" s="20">
        <v>0</v>
      </c>
      <c r="Q86" s="20">
        <v>-3.7755922733653399E-2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11.985273470516701</v>
      </c>
      <c r="Z86" s="20">
        <v>-0.65596091884470398</v>
      </c>
      <c r="AA86" s="20">
        <v>0.37339769780944199</v>
      </c>
      <c r="AB86" s="20">
        <v>0.443444467083625</v>
      </c>
      <c r="AC86" s="20">
        <v>0.40881914797241597</v>
      </c>
      <c r="AD86" s="20">
        <v>9.6898993327961403E-4</v>
      </c>
      <c r="AE86" s="20">
        <v>5.7882045272641198</v>
      </c>
      <c r="AF86" s="20">
        <v>24.827552787313099</v>
      </c>
      <c r="AH86" s="20">
        <f t="shared" si="15"/>
        <v>1.9493568910234002E-2</v>
      </c>
      <c r="AI86" s="20">
        <f t="shared" si="23"/>
        <v>1.1866607396551189E-2</v>
      </c>
      <c r="AJ86" s="20">
        <f t="shared" si="24"/>
        <v>-0.65596091884470398</v>
      </c>
      <c r="AK86" s="20">
        <f t="shared" si="24"/>
        <v>0.37339769780944199</v>
      </c>
      <c r="AL86" s="20">
        <f t="shared" si="24"/>
        <v>0.443444467083625</v>
      </c>
      <c r="AM86" s="20">
        <f t="shared" si="24"/>
        <v>0.40881914797241597</v>
      </c>
      <c r="AN86" s="20">
        <f t="shared" si="24"/>
        <v>9.6898993327961403E-4</v>
      </c>
      <c r="AR86" s="22">
        <f t="shared" si="14"/>
        <v>46843</v>
      </c>
      <c r="AS86" s="20">
        <f t="shared" si="16"/>
        <v>101.3102111492524</v>
      </c>
      <c r="AT86" s="20">
        <f t="shared" si="20"/>
        <v>1.9493568910234002E-2</v>
      </c>
      <c r="AU86" s="20">
        <f t="shared" si="17"/>
        <v>0.58253599135060985</v>
      </c>
      <c r="AV86" s="20">
        <f t="shared" si="18"/>
        <v>1.1866607396551189E-2</v>
      </c>
      <c r="AW86" s="20">
        <f t="shared" si="18"/>
        <v>-0.65596091884470398</v>
      </c>
      <c r="AX86" s="20">
        <f t="shared" si="18"/>
        <v>0.37339769780944199</v>
      </c>
      <c r="AY86" s="20">
        <f t="shared" si="18"/>
        <v>0.443444467083625</v>
      </c>
      <c r="AZ86" s="20">
        <f t="shared" si="18"/>
        <v>0.40881914797241597</v>
      </c>
      <c r="BA86" s="20">
        <f t="shared" si="18"/>
        <v>9.6898993327961403E-4</v>
      </c>
      <c r="BC86" s="22">
        <f t="shared" si="19"/>
        <v>46843</v>
      </c>
      <c r="BD86" s="20">
        <f t="shared" si="21"/>
        <v>-2.5553955683466563</v>
      </c>
      <c r="BE86" s="20">
        <f t="shared" si="22"/>
        <v>0.58253599135060985</v>
      </c>
    </row>
    <row r="87" spans="1:57">
      <c r="A87" s="22">
        <v>46934</v>
      </c>
      <c r="B87" s="20">
        <v>3.5663816268662401</v>
      </c>
      <c r="C87" s="20">
        <v>0.12374632490132099</v>
      </c>
      <c r="D87" s="20">
        <v>-3.1523809973069898</v>
      </c>
      <c r="E87" s="21">
        <v>5.3839886896534699E-5</v>
      </c>
      <c r="F87" s="20">
        <v>2.4986519970235501</v>
      </c>
      <c r="G87" s="20">
        <v>14.8439503149693</v>
      </c>
      <c r="H87" s="20">
        <v>-6.8149837567337099E-4</v>
      </c>
      <c r="I87" s="20">
        <v>6.4811936284830396E-2</v>
      </c>
      <c r="J87" s="20">
        <v>-1.5423134773882E-3</v>
      </c>
      <c r="K87" s="20">
        <v>-11.4743414335857</v>
      </c>
      <c r="L87" s="20">
        <v>0.23215274581322101</v>
      </c>
      <c r="M87" s="20">
        <v>0</v>
      </c>
      <c r="N87" s="20">
        <v>0</v>
      </c>
      <c r="O87" s="20">
        <v>7.3414888080618301E-2</v>
      </c>
      <c r="P87" s="20">
        <v>0</v>
      </c>
      <c r="Q87" s="20">
        <v>-3.5526364225037299E-2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11.609665401586501</v>
      </c>
      <c r="Z87" s="20">
        <v>-0.634928868805827</v>
      </c>
      <c r="AA87" s="20">
        <v>0.36206615132748399</v>
      </c>
      <c r="AB87" s="20">
        <v>0.42992863805135301</v>
      </c>
      <c r="AC87" s="20">
        <v>0.39641525941754902</v>
      </c>
      <c r="AD87" s="20">
        <v>8.1112415081670199E-4</v>
      </c>
      <c r="AE87" s="20">
        <v>5.7710019423745802</v>
      </c>
      <c r="AF87" s="20">
        <v>24.673650714957599</v>
      </c>
      <c r="AH87" s="20">
        <f t="shared" si="15"/>
        <v>1.922731398493592E-2</v>
      </c>
      <c r="AI87" s="20">
        <f t="shared" si="23"/>
        <v>1.1494718219392575E-2</v>
      </c>
      <c r="AJ87" s="20">
        <f t="shared" si="24"/>
        <v>-0.634928868805827</v>
      </c>
      <c r="AK87" s="20">
        <f t="shared" si="24"/>
        <v>0.36206615132748399</v>
      </c>
      <c r="AL87" s="20">
        <f t="shared" si="24"/>
        <v>0.42992863805135301</v>
      </c>
      <c r="AM87" s="20">
        <f t="shared" si="24"/>
        <v>0.39641525941754902</v>
      </c>
      <c r="AN87" s="20">
        <f t="shared" si="24"/>
        <v>8.1112415081670199E-4</v>
      </c>
      <c r="AR87" s="22">
        <f t="shared" si="14"/>
        <v>46934</v>
      </c>
      <c r="AS87" s="20">
        <f t="shared" si="16"/>
        <v>100.6946028598304</v>
      </c>
      <c r="AT87" s="20">
        <f t="shared" si="20"/>
        <v>1.922731398493592E-2</v>
      </c>
      <c r="AU87" s="20">
        <f t="shared" si="17"/>
        <v>0.56578702236076828</v>
      </c>
      <c r="AV87" s="20">
        <f t="shared" si="18"/>
        <v>1.1494718219392575E-2</v>
      </c>
      <c r="AW87" s="20">
        <f t="shared" si="18"/>
        <v>-0.634928868805827</v>
      </c>
      <c r="AX87" s="20">
        <f t="shared" si="18"/>
        <v>0.36206615132748399</v>
      </c>
      <c r="AY87" s="20">
        <f t="shared" si="18"/>
        <v>0.42992863805135301</v>
      </c>
      <c r="AZ87" s="20">
        <f t="shared" si="18"/>
        <v>0.39641525941754902</v>
      </c>
      <c r="BA87" s="20">
        <f t="shared" si="18"/>
        <v>8.1112415081670199E-4</v>
      </c>
      <c r="BC87" s="22">
        <f t="shared" si="19"/>
        <v>46934</v>
      </c>
      <c r="BD87" s="20">
        <f t="shared" si="21"/>
        <v>-2.5556618232719543</v>
      </c>
      <c r="BE87" s="20">
        <f t="shared" si="22"/>
        <v>0.56578702236076828</v>
      </c>
    </row>
    <row r="88" spans="1:57">
      <c r="A88" s="22">
        <v>47026</v>
      </c>
      <c r="B88" s="20">
        <v>3.5272170114914201</v>
      </c>
      <c r="C88" s="20">
        <v>0.110777794851754</v>
      </c>
      <c r="D88" s="20">
        <v>-3.1232452373684199</v>
      </c>
      <c r="E88" s="21">
        <v>5.02021197247057E-5</v>
      </c>
      <c r="F88" s="20">
        <v>2.4765681363989001</v>
      </c>
      <c r="G88" s="20">
        <v>14.8178524693484</v>
      </c>
      <c r="H88" s="20">
        <v>-6.2761911593203702E-4</v>
      </c>
      <c r="I88" s="20">
        <v>5.97868751445692E-2</v>
      </c>
      <c r="J88" s="20">
        <v>5.6191170882187197E-4</v>
      </c>
      <c r="K88" s="20">
        <v>-11.114331689978</v>
      </c>
      <c r="L88" s="20">
        <v>0.19977783910650301</v>
      </c>
      <c r="M88" s="20">
        <v>0</v>
      </c>
      <c r="N88" s="20">
        <v>0</v>
      </c>
      <c r="O88" s="20">
        <v>6.7562082934659706E-2</v>
      </c>
      <c r="P88" s="20">
        <v>0</v>
      </c>
      <c r="Q88" s="20">
        <v>-3.3067563429573198E-2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11.246131201069</v>
      </c>
      <c r="Z88" s="20">
        <v>-0.61467678104103296</v>
      </c>
      <c r="AA88" s="20">
        <v>0.35104028812115801</v>
      </c>
      <c r="AB88" s="20">
        <v>0.41678339052697799</v>
      </c>
      <c r="AC88" s="20">
        <v>0.38434209836173999</v>
      </c>
      <c r="AD88" s="20">
        <v>5.9411581926098998E-4</v>
      </c>
      <c r="AE88" s="20">
        <v>5.75385711636038</v>
      </c>
      <c r="AF88" s="20">
        <v>24.5269536424303</v>
      </c>
      <c r="AH88" s="20">
        <f t="shared" si="15"/>
        <v>1.9338199080309745E-2</v>
      </c>
      <c r="AI88" s="20">
        <f t="shared" si="23"/>
        <v>1.1134783367395049E-2</v>
      </c>
      <c r="AJ88" s="20">
        <f t="shared" si="24"/>
        <v>-0.61467678104103296</v>
      </c>
      <c r="AK88" s="20">
        <f t="shared" si="24"/>
        <v>0.35104028812115801</v>
      </c>
      <c r="AL88" s="20">
        <f t="shared" si="24"/>
        <v>0.41678339052697799</v>
      </c>
      <c r="AM88" s="20">
        <f t="shared" si="24"/>
        <v>0.38434209836173999</v>
      </c>
      <c r="AN88" s="20">
        <f t="shared" si="24"/>
        <v>5.9411581926098998E-4</v>
      </c>
      <c r="AR88" s="22">
        <f t="shared" si="14"/>
        <v>47026</v>
      </c>
      <c r="AS88" s="20">
        <f t="shared" si="16"/>
        <v>100.1078145697212</v>
      </c>
      <c r="AT88" s="20">
        <f t="shared" si="20"/>
        <v>1.9338199080309745E-2</v>
      </c>
      <c r="AU88" s="20">
        <f t="shared" si="17"/>
        <v>0.54921789515549901</v>
      </c>
      <c r="AV88" s="20">
        <f t="shared" si="18"/>
        <v>1.1134783367395049E-2</v>
      </c>
      <c r="AW88" s="20">
        <f t="shared" si="18"/>
        <v>-0.61467678104103296</v>
      </c>
      <c r="AX88" s="20">
        <f t="shared" si="18"/>
        <v>0.35104028812115801</v>
      </c>
      <c r="AY88" s="20">
        <f t="shared" si="18"/>
        <v>0.41678339052697799</v>
      </c>
      <c r="AZ88" s="20">
        <f t="shared" si="18"/>
        <v>0.38434209836173999</v>
      </c>
      <c r="BA88" s="20">
        <f t="shared" si="18"/>
        <v>5.9411581926098998E-4</v>
      </c>
      <c r="BC88" s="22">
        <f t="shared" si="19"/>
        <v>47026</v>
      </c>
      <c r="BD88" s="20">
        <f t="shared" si="21"/>
        <v>-2.5555509381765802</v>
      </c>
      <c r="BE88" s="20">
        <f t="shared" si="22"/>
        <v>0.54921789515549901</v>
      </c>
    </row>
    <row r="89" spans="1:57">
      <c r="A89" s="22">
        <v>47118</v>
      </c>
      <c r="B89" s="20">
        <v>3.48843325046828</v>
      </c>
      <c r="C89" s="20">
        <v>9.9484922015836003E-2</v>
      </c>
      <c r="D89" s="20">
        <v>-3.0942314559462298</v>
      </c>
      <c r="E89" s="21">
        <v>4.6790998166807101E-5</v>
      </c>
      <c r="F89" s="20">
        <v>2.4543096090232401</v>
      </c>
      <c r="G89" s="20">
        <v>14.7901269259514</v>
      </c>
      <c r="H89" s="20">
        <v>-5.7530652753632705E-4</v>
      </c>
      <c r="I89" s="20">
        <v>5.5092317235226597E-2</v>
      </c>
      <c r="J89" s="20">
        <v>2.51114517872513E-3</v>
      </c>
      <c r="K89" s="20">
        <v>-10.765695884003801</v>
      </c>
      <c r="L89" s="20">
        <v>0.17266212563349001</v>
      </c>
      <c r="M89" s="20">
        <v>0</v>
      </c>
      <c r="N89" s="20">
        <v>0</v>
      </c>
      <c r="O89" s="20">
        <v>6.1924571707037801E-2</v>
      </c>
      <c r="P89" s="20">
        <v>0</v>
      </c>
      <c r="Q89" s="20">
        <v>-3.0449158410375699E-2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10.894376248650699</v>
      </c>
      <c r="Z89" s="20">
        <v>-0.595171740231351</v>
      </c>
      <c r="AA89" s="20">
        <v>0.34031889502347101</v>
      </c>
      <c r="AB89" s="20">
        <v>0.4040068399317</v>
      </c>
      <c r="AC89" s="20">
        <v>0.372599183266557</v>
      </c>
      <c r="AD89" s="20">
        <v>3.3444451316029999E-4</v>
      </c>
      <c r="AE89" s="20">
        <v>5.7367698076867804</v>
      </c>
      <c r="AF89" s="20">
        <v>24.386873532164401</v>
      </c>
      <c r="AH89" s="20">
        <f t="shared" si="15"/>
        <v>1.9736602160391581E-2</v>
      </c>
      <c r="AI89" s="20">
        <f t="shared" si="23"/>
        <v>1.078651113727792E-2</v>
      </c>
      <c r="AJ89" s="20">
        <f t="shared" si="24"/>
        <v>-0.595171740231351</v>
      </c>
      <c r="AK89" s="20">
        <f t="shared" si="24"/>
        <v>0.34031889502347101</v>
      </c>
      <c r="AL89" s="20">
        <f t="shared" si="24"/>
        <v>0.4040068399317</v>
      </c>
      <c r="AM89" s="20">
        <f t="shared" si="24"/>
        <v>0.372599183266557</v>
      </c>
      <c r="AN89" s="20">
        <f t="shared" si="24"/>
        <v>3.3444451316029999E-4</v>
      </c>
      <c r="AR89" s="22">
        <f t="shared" si="14"/>
        <v>47118</v>
      </c>
      <c r="AS89" s="20">
        <f t="shared" si="16"/>
        <v>99.547494128657604</v>
      </c>
      <c r="AT89" s="20">
        <f t="shared" si="20"/>
        <v>1.9736602160391581E-2</v>
      </c>
      <c r="AU89" s="20">
        <f t="shared" si="17"/>
        <v>0.53287413364081526</v>
      </c>
      <c r="AV89" s="20">
        <f t="shared" si="18"/>
        <v>1.078651113727792E-2</v>
      </c>
      <c r="AW89" s="20">
        <f t="shared" si="18"/>
        <v>-0.595171740231351</v>
      </c>
      <c r="AX89" s="20">
        <f t="shared" si="18"/>
        <v>0.34031889502347101</v>
      </c>
      <c r="AY89" s="20">
        <f t="shared" si="18"/>
        <v>0.4040068399317</v>
      </c>
      <c r="AZ89" s="20">
        <f t="shared" si="18"/>
        <v>0.372599183266557</v>
      </c>
      <c r="BA89" s="20">
        <f t="shared" si="18"/>
        <v>3.3444451316029999E-4</v>
      </c>
      <c r="BC89" s="22">
        <f t="shared" si="19"/>
        <v>47118</v>
      </c>
      <c r="BD89" s="20">
        <f t="shared" si="21"/>
        <v>-2.5551525350964983</v>
      </c>
      <c r="BE89" s="20">
        <f t="shared" si="22"/>
        <v>0.53287413364081526</v>
      </c>
    </row>
    <row r="90" spans="1:57">
      <c r="A90" s="22">
        <v>47208</v>
      </c>
      <c r="B90" s="20">
        <v>3.4500430386427201</v>
      </c>
      <c r="C90" s="20">
        <v>8.9647286810624505E-2</v>
      </c>
      <c r="D90" s="20">
        <v>-3.06537969963113</v>
      </c>
      <c r="E90" s="21">
        <v>4.3608767525563403E-5</v>
      </c>
      <c r="F90" s="20">
        <v>2.4319821941795201</v>
      </c>
      <c r="G90" s="20">
        <v>14.7610162315891</v>
      </c>
      <c r="H90" s="20">
        <v>-5.2506124582422703E-4</v>
      </c>
      <c r="I90" s="20">
        <v>5.0708128657654797E-2</v>
      </c>
      <c r="J90" s="20">
        <v>4.30896695109879E-3</v>
      </c>
      <c r="K90" s="20">
        <v>-10.428203304151101</v>
      </c>
      <c r="L90" s="20">
        <v>0.15026856806609501</v>
      </c>
      <c r="M90" s="20">
        <v>0</v>
      </c>
      <c r="N90" s="20">
        <v>0</v>
      </c>
      <c r="O90" s="20">
        <v>5.6495086917685497E-2</v>
      </c>
      <c r="P90" s="20">
        <v>0</v>
      </c>
      <c r="Q90" s="20">
        <v>-2.7734287813999101E-2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10.554089436811701</v>
      </c>
      <c r="Z90" s="20">
        <v>-0.57638138419215901</v>
      </c>
      <c r="AA90" s="20">
        <v>0.32989978971073303</v>
      </c>
      <c r="AB90" s="20">
        <v>0.391595914535943</v>
      </c>
      <c r="AC90" s="20">
        <v>0.361184860461225</v>
      </c>
      <c r="AD90" s="21">
        <v>4.6185753108186699E-5</v>
      </c>
      <c r="AE90" s="20">
        <v>5.7197397761957403</v>
      </c>
      <c r="AF90" s="20">
        <v>24.2528453370162</v>
      </c>
      <c r="AH90" s="20">
        <f t="shared" si="15"/>
        <v>2.034523829248322E-2</v>
      </c>
      <c r="AI90" s="20">
        <f t="shared" si="23"/>
        <v>1.0449593501793763E-2</v>
      </c>
      <c r="AJ90" s="20">
        <f t="shared" si="24"/>
        <v>-0.57638138419215901</v>
      </c>
      <c r="AK90" s="20">
        <f t="shared" si="24"/>
        <v>0.32989978971073303</v>
      </c>
      <c r="AL90" s="20">
        <f t="shared" si="24"/>
        <v>0.391595914535943</v>
      </c>
      <c r="AM90" s="20">
        <f t="shared" si="24"/>
        <v>0.361184860461225</v>
      </c>
      <c r="AN90" s="20">
        <f t="shared" si="24"/>
        <v>4.6185753108186699E-5</v>
      </c>
      <c r="AR90" s="22">
        <f t="shared" si="14"/>
        <v>47208</v>
      </c>
      <c r="AS90" s="20">
        <f t="shared" si="16"/>
        <v>99.011381348064802</v>
      </c>
      <c r="AT90" s="20">
        <f t="shared" si="20"/>
        <v>2.034523829248322E-2</v>
      </c>
      <c r="AU90" s="20">
        <f t="shared" si="17"/>
        <v>0.51679495977064405</v>
      </c>
      <c r="AV90" s="20">
        <f t="shared" si="18"/>
        <v>1.0449593501793763E-2</v>
      </c>
      <c r="AW90" s="20">
        <f t="shared" si="18"/>
        <v>-0.57638138419215901</v>
      </c>
      <c r="AX90" s="20">
        <f t="shared" si="18"/>
        <v>0.32989978971073303</v>
      </c>
      <c r="AY90" s="20">
        <f t="shared" si="18"/>
        <v>0.391595914535943</v>
      </c>
      <c r="AZ90" s="20">
        <f t="shared" si="18"/>
        <v>0.361184860461225</v>
      </c>
      <c r="BA90" s="20">
        <f t="shared" si="18"/>
        <v>4.6185753108186699E-5</v>
      </c>
      <c r="BC90" s="22">
        <f t="shared" si="19"/>
        <v>47208</v>
      </c>
      <c r="BD90" s="20">
        <f t="shared" si="21"/>
        <v>-2.5545438989644067</v>
      </c>
      <c r="BE90" s="20">
        <f t="shared" si="22"/>
        <v>0.51679495977064405</v>
      </c>
    </row>
    <row r="91" spans="1:57">
      <c r="A91" s="22">
        <v>47299</v>
      </c>
      <c r="B91" s="20">
        <v>3.4120565321491201</v>
      </c>
      <c r="C91" s="20">
        <v>8.1073816619354394E-2</v>
      </c>
      <c r="D91" s="20">
        <v>-3.0367227664943699</v>
      </c>
      <c r="E91" s="21">
        <v>4.06539480098655E-5</v>
      </c>
      <c r="F91" s="20">
        <v>2.4096741529987402</v>
      </c>
      <c r="G91" s="20">
        <v>14.730739761838899</v>
      </c>
      <c r="H91" s="20">
        <v>-4.7728448612920402E-4</v>
      </c>
      <c r="I91" s="20">
        <v>4.6615076585012301E-2</v>
      </c>
      <c r="J91" s="20">
        <v>5.9602318306263202E-3</v>
      </c>
      <c r="K91" s="20">
        <v>-10.101599988643599</v>
      </c>
      <c r="L91" s="20">
        <v>0.13207779273325099</v>
      </c>
      <c r="M91" s="20">
        <v>0</v>
      </c>
      <c r="N91" s="20">
        <v>0</v>
      </c>
      <c r="O91" s="20">
        <v>5.12666298773388E-2</v>
      </c>
      <c r="P91" s="20">
        <v>0</v>
      </c>
      <c r="Q91" s="20">
        <v>-2.4979010025636902E-2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10.224947579172801</v>
      </c>
      <c r="Z91" s="20">
        <v>-0.55827412075961003</v>
      </c>
      <c r="AA91" s="20">
        <v>0.31977992297573599</v>
      </c>
      <c r="AB91" s="20">
        <v>0.37954649150429298</v>
      </c>
      <c r="AC91" s="20">
        <v>0.35009642662546397</v>
      </c>
      <c r="AD91" s="20">
        <v>-2.58763635303721E-4</v>
      </c>
      <c r="AE91" s="20">
        <v>5.7027667830909401</v>
      </c>
      <c r="AF91" s="20">
        <v>24.124329917904902</v>
      </c>
      <c r="AH91" s="20">
        <f t="shared" si="15"/>
        <v>2.1098114737473403E-2</v>
      </c>
      <c r="AI91" s="20">
        <f t="shared" si="23"/>
        <v>1.0123710474428515E-2</v>
      </c>
      <c r="AJ91" s="20">
        <f t="shared" si="24"/>
        <v>-0.55827412075961003</v>
      </c>
      <c r="AK91" s="20">
        <f t="shared" si="24"/>
        <v>0.31977992297573599</v>
      </c>
      <c r="AL91" s="20">
        <f t="shared" si="24"/>
        <v>0.37954649150429298</v>
      </c>
      <c r="AM91" s="20">
        <f t="shared" si="24"/>
        <v>0.35009642662546397</v>
      </c>
      <c r="AN91" s="20">
        <f t="shared" si="24"/>
        <v>-2.58763635303721E-4</v>
      </c>
      <c r="AR91" s="22">
        <f t="shared" si="14"/>
        <v>47299</v>
      </c>
      <c r="AS91" s="20">
        <f t="shared" si="16"/>
        <v>98.497319671619607</v>
      </c>
      <c r="AT91" s="20">
        <f t="shared" si="20"/>
        <v>2.1098114737473403E-2</v>
      </c>
      <c r="AU91" s="20">
        <f t="shared" si="17"/>
        <v>0.50101366718500762</v>
      </c>
      <c r="AV91" s="20">
        <f t="shared" si="18"/>
        <v>1.0123710474428515E-2</v>
      </c>
      <c r="AW91" s="20">
        <f t="shared" si="18"/>
        <v>-0.55827412075961003</v>
      </c>
      <c r="AX91" s="20">
        <f t="shared" si="18"/>
        <v>0.31977992297573599</v>
      </c>
      <c r="AY91" s="20">
        <f t="shared" si="18"/>
        <v>0.37954649150429298</v>
      </c>
      <c r="AZ91" s="20">
        <f t="shared" si="18"/>
        <v>0.35009642662546397</v>
      </c>
      <c r="BA91" s="20">
        <f t="shared" si="18"/>
        <v>-2.58763635303721E-4</v>
      </c>
      <c r="BC91" s="22">
        <f t="shared" si="19"/>
        <v>47299</v>
      </c>
      <c r="BD91" s="20">
        <f t="shared" si="21"/>
        <v>-2.5537910225194165</v>
      </c>
      <c r="BE91" s="20">
        <f t="shared" si="22"/>
        <v>0.50101366718500762</v>
      </c>
    </row>
    <row r="92" spans="1:57">
      <c r="A92" s="22">
        <v>47391</v>
      </c>
      <c r="B92" s="20">
        <v>3.37448154750538</v>
      </c>
      <c r="C92" s="20">
        <v>7.3598666720799899E-2</v>
      </c>
      <c r="D92" s="20">
        <v>-3.0082870194559899</v>
      </c>
      <c r="E92" s="21">
        <v>3.7922024763300697E-5</v>
      </c>
      <c r="F92" s="20">
        <v>2.3874580747704299</v>
      </c>
      <c r="G92" s="20">
        <v>14.6994943364914</v>
      </c>
      <c r="H92" s="20">
        <v>-4.3228109272011898E-4</v>
      </c>
      <c r="I92" s="20">
        <v>4.2794851251919397E-2</v>
      </c>
      <c r="J92" s="20">
        <v>7.47078632928191E-3</v>
      </c>
      <c r="K92" s="20">
        <v>-9.78561361813723</v>
      </c>
      <c r="L92" s="20">
        <v>0.117593270639454</v>
      </c>
      <c r="M92" s="20">
        <v>0</v>
      </c>
      <c r="N92" s="20">
        <v>0</v>
      </c>
      <c r="O92" s="20">
        <v>4.62324598531774E-2</v>
      </c>
      <c r="P92" s="20">
        <v>0</v>
      </c>
      <c r="Q92" s="20">
        <v>-2.2232098621182601E-2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9.9066193128575595</v>
      </c>
      <c r="Z92" s="20">
        <v>-0.54081929969133002</v>
      </c>
      <c r="AA92" s="20">
        <v>0.30995547882170199</v>
      </c>
      <c r="AB92" s="20">
        <v>0.36785352783357</v>
      </c>
      <c r="AC92" s="20">
        <v>0.33933024742633699</v>
      </c>
      <c r="AD92" s="20">
        <v>-5.7047220926488204E-4</v>
      </c>
      <c r="AE92" s="20">
        <v>5.68585059092326</v>
      </c>
      <c r="AF92" s="20">
        <v>24.0008162842411</v>
      </c>
      <c r="AH92" s="20">
        <f t="shared" si="15"/>
        <v>2.1939501591753924E-2</v>
      </c>
      <c r="AI92" s="20">
        <f t="shared" si="23"/>
        <v>9.808533973126296E-3</v>
      </c>
      <c r="AJ92" s="20">
        <f t="shared" si="24"/>
        <v>-0.54081929969133002</v>
      </c>
      <c r="AK92" s="20">
        <f t="shared" si="24"/>
        <v>0.30995547882170199</v>
      </c>
      <c r="AL92" s="20">
        <f t="shared" si="24"/>
        <v>0.36785352783357</v>
      </c>
      <c r="AM92" s="20">
        <f t="shared" si="24"/>
        <v>0.33933024742633699</v>
      </c>
      <c r="AN92" s="20">
        <f t="shared" si="24"/>
        <v>-5.7047220926488204E-4</v>
      </c>
      <c r="AR92" s="22">
        <f t="shared" si="14"/>
        <v>47391</v>
      </c>
      <c r="AS92" s="20">
        <f t="shared" si="16"/>
        <v>98.003265136964401</v>
      </c>
      <c r="AT92" s="20">
        <f t="shared" si="20"/>
        <v>2.1939501591753924E-2</v>
      </c>
      <c r="AU92" s="20">
        <f t="shared" si="17"/>
        <v>0.4855580161541404</v>
      </c>
      <c r="AV92" s="20">
        <f t="shared" si="18"/>
        <v>9.808533973126296E-3</v>
      </c>
      <c r="AW92" s="20">
        <f t="shared" si="18"/>
        <v>-0.54081929969133002</v>
      </c>
      <c r="AX92" s="20">
        <f t="shared" si="18"/>
        <v>0.30995547882170199</v>
      </c>
      <c r="AY92" s="20">
        <f t="shared" si="18"/>
        <v>0.36785352783357</v>
      </c>
      <c r="AZ92" s="20">
        <f t="shared" si="18"/>
        <v>0.33933024742633699</v>
      </c>
      <c r="BA92" s="20">
        <f t="shared" si="18"/>
        <v>-5.7047220926488204E-4</v>
      </c>
      <c r="BC92" s="22">
        <f t="shared" si="19"/>
        <v>47391</v>
      </c>
      <c r="BD92" s="20">
        <f t="shared" si="21"/>
        <v>-2.552949635665136</v>
      </c>
      <c r="BE92" s="20">
        <f t="shared" si="22"/>
        <v>0.4855580161541404</v>
      </c>
    </row>
    <row r="93" spans="1:57">
      <c r="A93" s="22">
        <v>47483</v>
      </c>
      <c r="B93" s="20">
        <v>3.33732376551735</v>
      </c>
      <c r="C93" s="20">
        <v>6.7077723245333495E-2</v>
      </c>
      <c r="D93" s="20">
        <v>-2.9800931519523401</v>
      </c>
      <c r="E93" s="21">
        <v>3.5406061288757001E-5</v>
      </c>
      <c r="F93" s="20">
        <v>2.3653926318068601</v>
      </c>
      <c r="G93" s="20">
        <v>14.667455080046</v>
      </c>
      <c r="H93" s="20">
        <v>-3.90266950376988E-4</v>
      </c>
      <c r="I93" s="20">
        <v>3.9230075529024099E-2</v>
      </c>
      <c r="J93" s="20">
        <v>8.8472186684141006E-3</v>
      </c>
      <c r="K93" s="20">
        <v>-9.4799579077585694</v>
      </c>
      <c r="L93" s="20">
        <v>0.10634527942678899</v>
      </c>
      <c r="M93" s="20">
        <v>0</v>
      </c>
      <c r="N93" s="20">
        <v>0</v>
      </c>
      <c r="O93" s="20">
        <v>4.1386083366424499E-2</v>
      </c>
      <c r="P93" s="20">
        <v>0</v>
      </c>
      <c r="Q93" s="20">
        <v>-1.9535112132378098E-2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9.59876852300658</v>
      </c>
      <c r="Z93" s="20">
        <v>-0.52398734458287799</v>
      </c>
      <c r="AA93" s="20">
        <v>0.300421971356027</v>
      </c>
      <c r="AB93" s="20">
        <v>0.35651118538902399</v>
      </c>
      <c r="AC93" s="20">
        <v>0.32888187205319203</v>
      </c>
      <c r="AD93" s="20">
        <v>-8.8077035403720202E-4</v>
      </c>
      <c r="AE93" s="20">
        <v>5.66899096357667</v>
      </c>
      <c r="AF93" s="20">
        <v>23.8818232253183</v>
      </c>
      <c r="AH93" s="20">
        <f t="shared" si="15"/>
        <v>2.2822930017944817E-2</v>
      </c>
      <c r="AI93" s="20">
        <f t="shared" si="23"/>
        <v>9.5037312108976046E-3</v>
      </c>
      <c r="AJ93" s="20">
        <f t="shared" si="24"/>
        <v>-0.52398734458287799</v>
      </c>
      <c r="AK93" s="20">
        <f t="shared" si="24"/>
        <v>0.300421971356027</v>
      </c>
      <c r="AL93" s="20">
        <f t="shared" si="24"/>
        <v>0.35651118538902399</v>
      </c>
      <c r="AM93" s="20">
        <f t="shared" si="24"/>
        <v>0.32888187205319203</v>
      </c>
      <c r="AN93" s="20">
        <f t="shared" si="24"/>
        <v>-8.8077035403720202E-4</v>
      </c>
      <c r="AR93" s="22">
        <f t="shared" si="14"/>
        <v>47483</v>
      </c>
      <c r="AS93" s="20">
        <f t="shared" si="16"/>
        <v>97.527292901273199</v>
      </c>
      <c r="AT93" s="20">
        <f t="shared" si="20"/>
        <v>2.2822930017944817E-2</v>
      </c>
      <c r="AU93" s="20">
        <f t="shared" si="17"/>
        <v>0.47045064507222545</v>
      </c>
      <c r="AV93" s="20">
        <f t="shared" si="18"/>
        <v>9.5037312108976046E-3</v>
      </c>
      <c r="AW93" s="20">
        <f t="shared" si="18"/>
        <v>-0.52398734458287799</v>
      </c>
      <c r="AX93" s="20">
        <f t="shared" si="18"/>
        <v>0.300421971356027</v>
      </c>
      <c r="AY93" s="20">
        <f t="shared" si="18"/>
        <v>0.35651118538902399</v>
      </c>
      <c r="AZ93" s="20">
        <f t="shared" si="18"/>
        <v>0.32888187205319203</v>
      </c>
      <c r="BA93" s="20">
        <f t="shared" si="18"/>
        <v>-8.8077035403720202E-4</v>
      </c>
      <c r="BC93" s="22">
        <f t="shared" si="19"/>
        <v>47483</v>
      </c>
      <c r="BD93" s="20">
        <f t="shared" si="21"/>
        <v>-2.5520662072389451</v>
      </c>
      <c r="BE93" s="20">
        <f t="shared" si="22"/>
        <v>0.47045064507222545</v>
      </c>
    </row>
    <row r="94" spans="1:57">
      <c r="A94" s="22">
        <v>47573</v>
      </c>
      <c r="B94" s="20">
        <v>3.3005869358351201</v>
      </c>
      <c r="C94" s="20">
        <v>6.1385629246621901E-2</v>
      </c>
      <c r="D94" s="20">
        <v>-2.9521569027203398</v>
      </c>
      <c r="E94" s="21">
        <v>3.3097240362015798E-5</v>
      </c>
      <c r="F94" s="20">
        <v>2.3435242324988201</v>
      </c>
      <c r="G94" s="20">
        <v>14.634776473461301</v>
      </c>
      <c r="H94" s="20">
        <v>-3.5137830639258899E-4</v>
      </c>
      <c r="I94" s="20">
        <v>3.5904303918844097E-2</v>
      </c>
      <c r="J94" s="20">
        <v>1.00966404064964E-2</v>
      </c>
      <c r="K94" s="20">
        <v>-9.1843365184793306</v>
      </c>
      <c r="L94" s="20">
        <v>9.7893786011705702E-2</v>
      </c>
      <c r="M94" s="20">
        <v>0</v>
      </c>
      <c r="N94" s="20">
        <v>0</v>
      </c>
      <c r="O94" s="20">
        <v>3.6721243699343799E-2</v>
      </c>
      <c r="P94" s="20">
        <v>0</v>
      </c>
      <c r="Q94" s="20">
        <v>-1.6922659723416798E-2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9.3010573196296296</v>
      </c>
      <c r="Z94" s="20">
        <v>-0.50774984963371195</v>
      </c>
      <c r="AA94" s="20">
        <v>0.29117433758005201</v>
      </c>
      <c r="AB94" s="20">
        <v>0.34551294923208697</v>
      </c>
      <c r="AC94" s="20">
        <v>0.318746142873292</v>
      </c>
      <c r="AD94" s="20">
        <v>-1.1830567650229101E-3</v>
      </c>
      <c r="AE94" s="20">
        <v>5.6521876662545498</v>
      </c>
      <c r="AF94" s="20">
        <v>23.766900392259899</v>
      </c>
      <c r="AH94" s="20">
        <f t="shared" si="15"/>
        <v>2.3710227954002627E-2</v>
      </c>
      <c r="AI94" s="20">
        <f t="shared" si="23"/>
        <v>9.2089676431976533E-3</v>
      </c>
      <c r="AJ94" s="20">
        <f t="shared" si="24"/>
        <v>-0.50774984963371195</v>
      </c>
      <c r="AK94" s="20">
        <f t="shared" si="24"/>
        <v>0.29117433758005201</v>
      </c>
      <c r="AL94" s="20">
        <f t="shared" si="24"/>
        <v>0.34551294923208697</v>
      </c>
      <c r="AM94" s="20">
        <f t="shared" si="24"/>
        <v>0.318746142873292</v>
      </c>
      <c r="AN94" s="20">
        <f t="shared" si="24"/>
        <v>-1.1830567650229101E-3</v>
      </c>
      <c r="AR94" s="22">
        <f t="shared" si="14"/>
        <v>47573</v>
      </c>
      <c r="AS94" s="20">
        <f t="shared" si="16"/>
        <v>97.067601569039596</v>
      </c>
      <c r="AT94" s="20">
        <f t="shared" si="20"/>
        <v>2.3710227954002627E-2</v>
      </c>
      <c r="AU94" s="20">
        <f t="shared" si="17"/>
        <v>0.45570949092989382</v>
      </c>
      <c r="AV94" s="20">
        <f t="shared" si="18"/>
        <v>9.2089676431976533E-3</v>
      </c>
      <c r="AW94" s="20">
        <f t="shared" si="18"/>
        <v>-0.50774984963371195</v>
      </c>
      <c r="AX94" s="20">
        <f t="shared" si="18"/>
        <v>0.29117433758005201</v>
      </c>
      <c r="AY94" s="20">
        <f t="shared" si="18"/>
        <v>0.34551294923208697</v>
      </c>
      <c r="AZ94" s="20">
        <f t="shared" si="18"/>
        <v>0.318746142873292</v>
      </c>
      <c r="BA94" s="20">
        <f t="shared" si="18"/>
        <v>-1.1830567650229101E-3</v>
      </c>
      <c r="BC94" s="22">
        <f t="shared" si="19"/>
        <v>47573</v>
      </c>
      <c r="BD94" s="20">
        <f t="shared" si="21"/>
        <v>-2.5511789093028874</v>
      </c>
      <c r="BE94" s="20">
        <f t="shared" si="22"/>
        <v>0.45570949092989382</v>
      </c>
    </row>
    <row r="95" spans="1:57">
      <c r="A95" s="22">
        <v>47664</v>
      </c>
      <c r="B95" s="20">
        <v>3.2642730787483498</v>
      </c>
      <c r="C95" s="20">
        <v>5.6413250879752401E-2</v>
      </c>
      <c r="D95" s="20">
        <v>-2.92448971781524</v>
      </c>
      <c r="E95" s="21">
        <v>3.0985336959700399E-5</v>
      </c>
      <c r="F95" s="20">
        <v>2.32188856543709</v>
      </c>
      <c r="G95" s="20">
        <v>14.601593549197</v>
      </c>
      <c r="H95" s="20">
        <v>-3.1568170223055599E-4</v>
      </c>
      <c r="I95" s="20">
        <v>3.2802012605885202E-2</v>
      </c>
      <c r="J95" s="20">
        <v>1.12264978327012E-2</v>
      </c>
      <c r="K95" s="20">
        <v>-8.8984465112893396</v>
      </c>
      <c r="L95" s="20">
        <v>9.1830383497977397E-2</v>
      </c>
      <c r="M95" s="20">
        <v>0</v>
      </c>
      <c r="N95" s="20">
        <v>0</v>
      </c>
      <c r="O95" s="20">
        <v>3.2231910673672003E-2</v>
      </c>
      <c r="P95" s="20">
        <v>0</v>
      </c>
      <c r="Q95" s="20">
        <v>-1.44228023953241E-2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9.0131485983864597</v>
      </c>
      <c r="Z95" s="20">
        <v>-0.49207964583610397</v>
      </c>
      <c r="AA95" s="20">
        <v>0.28220702534591202</v>
      </c>
      <c r="AB95" s="20">
        <v>0.33485173859009998</v>
      </c>
      <c r="AC95" s="20">
        <v>0.30891729943655899</v>
      </c>
      <c r="AD95" s="20">
        <v>-1.4721157585058601E-3</v>
      </c>
      <c r="AE95" s="20">
        <v>5.6354404654663304</v>
      </c>
      <c r="AF95" s="20">
        <v>23.655628886637899</v>
      </c>
      <c r="AH95" s="20">
        <f t="shared" si="15"/>
        <v>2.4570601113255444E-2</v>
      </c>
      <c r="AI95" s="20">
        <f t="shared" si="23"/>
        <v>8.9239095033529295E-3</v>
      </c>
      <c r="AJ95" s="20">
        <f t="shared" si="24"/>
        <v>-0.49207964583610397</v>
      </c>
      <c r="AK95" s="20">
        <f t="shared" si="24"/>
        <v>0.28220702534591202</v>
      </c>
      <c r="AL95" s="20">
        <f t="shared" si="24"/>
        <v>0.33485173859009998</v>
      </c>
      <c r="AM95" s="20">
        <f t="shared" si="24"/>
        <v>0.30891729943655899</v>
      </c>
      <c r="AN95" s="20">
        <f t="shared" si="24"/>
        <v>-1.4721157585058601E-3</v>
      </c>
      <c r="AR95" s="22">
        <f t="shared" si="14"/>
        <v>47664</v>
      </c>
      <c r="AS95" s="20">
        <f t="shared" si="16"/>
        <v>96.622515546551597</v>
      </c>
      <c r="AT95" s="20">
        <f t="shared" si="20"/>
        <v>2.4570601113255444E-2</v>
      </c>
      <c r="AU95" s="20">
        <f t="shared" si="17"/>
        <v>0.44134821128131407</v>
      </c>
      <c r="AV95" s="20">
        <f t="shared" si="18"/>
        <v>8.9239095033529295E-3</v>
      </c>
      <c r="AW95" s="20">
        <f t="shared" si="18"/>
        <v>-0.49207964583610397</v>
      </c>
      <c r="AX95" s="20">
        <f t="shared" si="18"/>
        <v>0.28220702534591202</v>
      </c>
      <c r="AY95" s="20">
        <f t="shared" si="18"/>
        <v>0.33485173859009998</v>
      </c>
      <c r="AZ95" s="20">
        <f t="shared" si="18"/>
        <v>0.30891729943655899</v>
      </c>
      <c r="BA95" s="20">
        <f t="shared" si="18"/>
        <v>-1.4721157585058601E-3</v>
      </c>
      <c r="BC95" s="22">
        <f t="shared" si="19"/>
        <v>47664</v>
      </c>
      <c r="BD95" s="20">
        <f t="shared" si="21"/>
        <v>-2.5503185361436347</v>
      </c>
      <c r="BE95" s="20">
        <f t="shared" si="22"/>
        <v>0.44134821128131407</v>
      </c>
    </row>
    <row r="96" spans="1:57">
      <c r="A96" s="22">
        <v>47756</v>
      </c>
      <c r="B96" s="20">
        <v>3.2283826814497698</v>
      </c>
      <c r="C96" s="20">
        <v>5.2065514076050097E-2</v>
      </c>
      <c r="D96" s="20">
        <v>-2.8970993590994198</v>
      </c>
      <c r="E96" s="21">
        <v>2.9059127997798501E-5</v>
      </c>
      <c r="F96" s="20">
        <v>2.3005120303187501</v>
      </c>
      <c r="G96" s="20">
        <v>14.5680231872447</v>
      </c>
      <c r="H96" s="20">
        <v>-2.8318382672564601E-4</v>
      </c>
      <c r="I96" s="20">
        <v>2.9908582041657701E-2</v>
      </c>
      <c r="J96" s="20">
        <v>1.224441101459E-2</v>
      </c>
      <c r="K96" s="20">
        <v>-8.6219813703106798</v>
      </c>
      <c r="L96" s="20">
        <v>8.7779408738287504E-2</v>
      </c>
      <c r="M96" s="20">
        <v>0</v>
      </c>
      <c r="N96" s="20">
        <v>0</v>
      </c>
      <c r="O96" s="20">
        <v>2.7912270748922399E-2</v>
      </c>
      <c r="P96" s="20">
        <v>0</v>
      </c>
      <c r="Q96" s="20">
        <v>-1.20575432225868E-2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8.7347082176477802</v>
      </c>
      <c r="Z96" s="20">
        <v>-0.47695084085381001</v>
      </c>
      <c r="AA96" s="20">
        <v>0.27351407593150501</v>
      </c>
      <c r="AB96" s="20">
        <v>0.32452001000967701</v>
      </c>
      <c r="AC96" s="20">
        <v>0.29938907620657901</v>
      </c>
      <c r="AD96" s="20">
        <v>-1.74394613244901E-3</v>
      </c>
      <c r="AE96" s="20">
        <v>5.6187491290145104</v>
      </c>
      <c r="AF96" s="20">
        <v>23.547621410125</v>
      </c>
      <c r="AH96" s="20">
        <f t="shared" si="15"/>
        <v>2.5379765160622569E-2</v>
      </c>
      <c r="AI96" s="20">
        <f t="shared" si="23"/>
        <v>8.648225958067109E-3</v>
      </c>
      <c r="AJ96" s="20">
        <f t="shared" si="24"/>
        <v>-0.47695084085381001</v>
      </c>
      <c r="AK96" s="20">
        <f t="shared" si="24"/>
        <v>0.27351407593150501</v>
      </c>
      <c r="AL96" s="20">
        <f t="shared" si="24"/>
        <v>0.32452001000967701</v>
      </c>
      <c r="AM96" s="20">
        <f t="shared" si="24"/>
        <v>0.29938907620657901</v>
      </c>
      <c r="AN96" s="20">
        <f t="shared" si="24"/>
        <v>-1.74394613244901E-3</v>
      </c>
      <c r="AR96" s="22">
        <f t="shared" si="14"/>
        <v>47756</v>
      </c>
      <c r="AS96" s="20">
        <f t="shared" si="16"/>
        <v>96.1904856405</v>
      </c>
      <c r="AT96" s="20">
        <f t="shared" si="20"/>
        <v>2.5379765160622569E-2</v>
      </c>
      <c r="AU96" s="20">
        <f t="shared" si="17"/>
        <v>0.42737660111956915</v>
      </c>
      <c r="AV96" s="20">
        <f t="shared" si="18"/>
        <v>8.648225958067109E-3</v>
      </c>
      <c r="AW96" s="20">
        <f t="shared" si="18"/>
        <v>-0.47695084085381001</v>
      </c>
      <c r="AX96" s="20">
        <f t="shared" si="18"/>
        <v>0.27351407593150501</v>
      </c>
      <c r="AY96" s="20">
        <f t="shared" si="18"/>
        <v>0.32452001000967701</v>
      </c>
      <c r="AZ96" s="20">
        <f t="shared" si="18"/>
        <v>0.29938907620657901</v>
      </c>
      <c r="BA96" s="20">
        <f t="shared" si="18"/>
        <v>-1.74394613244901E-3</v>
      </c>
      <c r="BC96" s="22">
        <f t="shared" si="19"/>
        <v>47756</v>
      </c>
      <c r="BD96" s="20">
        <f t="shared" si="21"/>
        <v>-2.5495093720962676</v>
      </c>
      <c r="BE96" s="20">
        <f t="shared" si="22"/>
        <v>0.42737660111956915</v>
      </c>
    </row>
    <row r="97" spans="1:57">
      <c r="A97" s="22">
        <v>47848</v>
      </c>
      <c r="B97" s="20">
        <v>3.19291488655935</v>
      </c>
      <c r="C97" s="20">
        <v>4.8259553380275898E-2</v>
      </c>
      <c r="D97" s="20">
        <v>-2.8699904593875001</v>
      </c>
      <c r="E97" s="21">
        <v>2.7306743817729299E-5</v>
      </c>
      <c r="F97" s="20">
        <v>2.27941305380903</v>
      </c>
      <c r="G97" s="20">
        <v>14.534165475242601</v>
      </c>
      <c r="H97" s="20">
        <v>-2.5384092843279399E-4</v>
      </c>
      <c r="I97" s="20">
        <v>2.7210273409498699E-2</v>
      </c>
      <c r="J97" s="20">
        <v>1.31580382502636E-2</v>
      </c>
      <c r="K97" s="20">
        <v>-8.3546336229004403</v>
      </c>
      <c r="L97" s="20">
        <v>8.5398358888083906E-2</v>
      </c>
      <c r="M97" s="20">
        <v>0</v>
      </c>
      <c r="N97" s="20">
        <v>0</v>
      </c>
      <c r="O97" s="20">
        <v>2.37567174770398E-2</v>
      </c>
      <c r="P97" s="20">
        <v>0</v>
      </c>
      <c r="Q97" s="20">
        <v>-9.8433709085220308E-3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8.4654068243591798</v>
      </c>
      <c r="Z97" s="20">
        <v>-0.46233883652733399</v>
      </c>
      <c r="AA97" s="20">
        <v>0.26508920085251397</v>
      </c>
      <c r="AB97" s="20">
        <v>0.31450985241972701</v>
      </c>
      <c r="AC97" s="20">
        <v>0.29015479357132601</v>
      </c>
      <c r="AD97" s="20">
        <v>-1.99560207991736E-3</v>
      </c>
      <c r="AE97" s="20">
        <v>5.6021134259821004</v>
      </c>
      <c r="AF97" s="20">
        <v>23.442522028212501</v>
      </c>
      <c r="AH97" s="20">
        <f t="shared" si="15"/>
        <v>2.611913321514768E-2</v>
      </c>
      <c r="AI97" s="20">
        <f t="shared" si="23"/>
        <v>8.3815909152071093E-3</v>
      </c>
      <c r="AJ97" s="20">
        <f t="shared" si="24"/>
        <v>-0.46233883652733399</v>
      </c>
      <c r="AK97" s="20">
        <f t="shared" si="24"/>
        <v>0.26508920085251397</v>
      </c>
      <c r="AL97" s="20">
        <f t="shared" si="24"/>
        <v>0.31450985241972701</v>
      </c>
      <c r="AM97" s="20">
        <f t="shared" si="24"/>
        <v>0.29015479357132601</v>
      </c>
      <c r="AN97" s="20">
        <f t="shared" si="24"/>
        <v>-1.99560207991736E-3</v>
      </c>
      <c r="AR97" s="22">
        <f t="shared" si="14"/>
        <v>47848</v>
      </c>
      <c r="AS97" s="20">
        <f t="shared" si="16"/>
        <v>95.770088112850004</v>
      </c>
      <c r="AT97" s="20">
        <f t="shared" si="20"/>
        <v>2.611913321514768E-2</v>
      </c>
      <c r="AU97" s="20">
        <f t="shared" si="17"/>
        <v>0.4138009991515228</v>
      </c>
      <c r="AV97" s="20">
        <f t="shared" si="18"/>
        <v>8.3815909152071093E-3</v>
      </c>
      <c r="AW97" s="20">
        <f t="shared" si="18"/>
        <v>-0.46233883652733399</v>
      </c>
      <c r="AX97" s="20">
        <f t="shared" si="18"/>
        <v>0.26508920085251397</v>
      </c>
      <c r="AY97" s="20">
        <f t="shared" si="18"/>
        <v>0.31450985241972701</v>
      </c>
      <c r="AZ97" s="20">
        <f t="shared" si="18"/>
        <v>0.29015479357132601</v>
      </c>
      <c r="BA97" s="20">
        <f t="shared" si="18"/>
        <v>-1.99560207991736E-3</v>
      </c>
      <c r="BC97" s="22">
        <f t="shared" si="19"/>
        <v>47848</v>
      </c>
      <c r="BD97" s="20">
        <f t="shared" si="21"/>
        <v>-2.5487700040417423</v>
      </c>
      <c r="BE97" s="20">
        <f t="shared" si="22"/>
        <v>0.4138009991515228</v>
      </c>
    </row>
    <row r="98" spans="1:57">
      <c r="A98" s="22">
        <v>47938</v>
      </c>
      <c r="B98" s="20">
        <v>3.1578676711984701</v>
      </c>
      <c r="C98" s="20">
        <v>4.4923124091576998E-2</v>
      </c>
      <c r="D98" s="20">
        <v>-2.84316502521808</v>
      </c>
      <c r="E98" s="21">
        <v>2.5715966391293398E-5</v>
      </c>
      <c r="F98" s="20">
        <v>2.2586032906020801</v>
      </c>
      <c r="G98" s="20">
        <v>14.500105100863101</v>
      </c>
      <c r="H98" s="20">
        <v>-2.2756759948563499E-4</v>
      </c>
      <c r="I98" s="20">
        <v>2.4694200184437399E-2</v>
      </c>
      <c r="J98" s="20">
        <v>1.39749636223281E-2</v>
      </c>
      <c r="K98" s="20">
        <v>-8.09609708598928</v>
      </c>
      <c r="L98" s="20">
        <v>8.4377716727702501E-2</v>
      </c>
      <c r="M98" s="20">
        <v>0</v>
      </c>
      <c r="N98" s="20">
        <v>0</v>
      </c>
      <c r="O98" s="20">
        <v>1.9759842339486602E-2</v>
      </c>
      <c r="P98" s="20">
        <v>0</v>
      </c>
      <c r="Q98" s="20">
        <v>-7.7918293670269402E-3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8.2049213608961704</v>
      </c>
      <c r="Z98" s="20">
        <v>-0.44822032760298602</v>
      </c>
      <c r="AA98" s="20">
        <v>0.25692585268052898</v>
      </c>
      <c r="AB98" s="20">
        <v>0.30481307399514102</v>
      </c>
      <c r="AC98" s="20">
        <v>0.28120744185588797</v>
      </c>
      <c r="AD98" s="20">
        <v>-2.2250464197598398E-3</v>
      </c>
      <c r="AE98" s="20">
        <v>5.5855331267202404</v>
      </c>
      <c r="AF98" s="20">
        <v>23.340005599546799</v>
      </c>
      <c r="AH98" s="20">
        <f t="shared" si="15"/>
        <v>2.6775061297928685E-2</v>
      </c>
      <c r="AI98" s="20">
        <f t="shared" si="23"/>
        <v>8.1236845157387823E-3</v>
      </c>
      <c r="AJ98" s="20">
        <f t="shared" si="24"/>
        <v>-0.44822032760298602</v>
      </c>
      <c r="AK98" s="20">
        <f t="shared" si="24"/>
        <v>0.25692585268052898</v>
      </c>
      <c r="AL98" s="20">
        <f t="shared" si="24"/>
        <v>0.30481307399514102</v>
      </c>
      <c r="AM98" s="20">
        <f t="shared" si="24"/>
        <v>0.28120744185588797</v>
      </c>
      <c r="AN98" s="20">
        <f t="shared" si="24"/>
        <v>-2.2250464197598398E-3</v>
      </c>
      <c r="AR98" s="22">
        <f t="shared" si="14"/>
        <v>47938</v>
      </c>
      <c r="AS98" s="20">
        <f t="shared" si="16"/>
        <v>95.360022398187198</v>
      </c>
      <c r="AT98" s="20">
        <f t="shared" si="20"/>
        <v>2.6775061297928685E-2</v>
      </c>
      <c r="AU98" s="20">
        <f t="shared" si="17"/>
        <v>0.4006246790245509</v>
      </c>
      <c r="AV98" s="20">
        <f t="shared" ref="AV98:BA132" si="25">AI98</f>
        <v>8.1236845157387823E-3</v>
      </c>
      <c r="AW98" s="20">
        <f t="shared" si="25"/>
        <v>-0.44822032760298602</v>
      </c>
      <c r="AX98" s="20">
        <f t="shared" si="25"/>
        <v>0.25692585268052898</v>
      </c>
      <c r="AY98" s="20">
        <f t="shared" si="25"/>
        <v>0.30481307399514102</v>
      </c>
      <c r="AZ98" s="20">
        <f t="shared" si="25"/>
        <v>0.28120744185588797</v>
      </c>
      <c r="BA98" s="20">
        <f t="shared" si="25"/>
        <v>-2.2250464197598398E-3</v>
      </c>
      <c r="BC98" s="22">
        <f t="shared" si="19"/>
        <v>47938</v>
      </c>
      <c r="BD98" s="20">
        <f t="shared" si="21"/>
        <v>-2.5481140759589613</v>
      </c>
      <c r="BE98" s="20">
        <f t="shared" si="22"/>
        <v>0.4006246790245509</v>
      </c>
    </row>
    <row r="99" spans="1:57">
      <c r="A99" s="22">
        <v>48029</v>
      </c>
      <c r="B99" s="20">
        <v>3.1232380153416002</v>
      </c>
      <c r="C99" s="20">
        <v>4.1993236802624699E-2</v>
      </c>
      <c r="D99" s="20">
        <v>-2.8166228888575402</v>
      </c>
      <c r="E99" s="21">
        <v>2.4274479163534901E-5</v>
      </c>
      <c r="F99" s="20">
        <v>2.2380887116424901</v>
      </c>
      <c r="G99" s="20">
        <v>14.4659127494179</v>
      </c>
      <c r="H99" s="20">
        <v>-2.0424483905501299E-4</v>
      </c>
      <c r="I99" s="20">
        <v>2.2348295877436301E-2</v>
      </c>
      <c r="J99" s="20">
        <v>1.4702605361207899E-2</v>
      </c>
      <c r="K99" s="20">
        <v>-7.8460687684772203</v>
      </c>
      <c r="L99" s="20">
        <v>8.4440285647877006E-2</v>
      </c>
      <c r="M99" s="20">
        <v>0</v>
      </c>
      <c r="N99" s="20">
        <v>0</v>
      </c>
      <c r="O99" s="20">
        <v>1.5916425983852001E-2</v>
      </c>
      <c r="P99" s="20">
        <v>0</v>
      </c>
      <c r="Q99" s="20">
        <v>-5.91009264899558E-3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7.9529362843409199</v>
      </c>
      <c r="Z99" s="20">
        <v>-0.43457328494317898</v>
      </c>
      <c r="AA99" s="20">
        <v>0.249017289766894</v>
      </c>
      <c r="AB99" s="20">
        <v>0.29542128085430602</v>
      </c>
      <c r="AC99" s="20">
        <v>0.27253975821023302</v>
      </c>
      <c r="AD99" s="20">
        <v>-2.4310161903534399E-3</v>
      </c>
      <c r="AE99" s="20">
        <v>5.5690080028362798</v>
      </c>
      <c r="AF99" s="20">
        <v>23.239776920606399</v>
      </c>
      <c r="AH99" s="20">
        <f t="shared" si="15"/>
        <v>2.7338153020290384E-2</v>
      </c>
      <c r="AI99" s="20">
        <f t="shared" si="23"/>
        <v>7.8741943409316034E-3</v>
      </c>
      <c r="AJ99" s="20">
        <f t="shared" si="24"/>
        <v>-0.43457328494317898</v>
      </c>
      <c r="AK99" s="20">
        <f t="shared" si="24"/>
        <v>0.249017289766894</v>
      </c>
      <c r="AL99" s="20">
        <f t="shared" si="24"/>
        <v>0.29542128085430602</v>
      </c>
      <c r="AM99" s="20">
        <f t="shared" si="24"/>
        <v>0.27253975821023302</v>
      </c>
      <c r="AN99" s="20">
        <f t="shared" si="24"/>
        <v>-2.4310161903534399E-3</v>
      </c>
      <c r="AR99" s="22">
        <f t="shared" si="14"/>
        <v>48029</v>
      </c>
      <c r="AS99" s="20">
        <f t="shared" si="16"/>
        <v>94.959107682425596</v>
      </c>
      <c r="AT99" s="20">
        <f t="shared" si="20"/>
        <v>2.7338153020290384E-2</v>
      </c>
      <c r="AU99" s="20">
        <f t="shared" si="17"/>
        <v>0.38784822203883218</v>
      </c>
      <c r="AV99" s="20">
        <f t="shared" si="25"/>
        <v>7.8741943409316034E-3</v>
      </c>
      <c r="AW99" s="20">
        <f t="shared" si="25"/>
        <v>-0.43457328494317898</v>
      </c>
      <c r="AX99" s="20">
        <f t="shared" si="25"/>
        <v>0.249017289766894</v>
      </c>
      <c r="AY99" s="20">
        <f t="shared" si="25"/>
        <v>0.29542128085430602</v>
      </c>
      <c r="AZ99" s="20">
        <f t="shared" si="25"/>
        <v>0.27253975821023302</v>
      </c>
      <c r="BA99" s="20">
        <f t="shared" si="25"/>
        <v>-2.4310161903534399E-3</v>
      </c>
      <c r="BC99" s="22">
        <f t="shared" si="19"/>
        <v>48029</v>
      </c>
      <c r="BD99" s="20">
        <f t="shared" si="21"/>
        <v>-2.5475509842365995</v>
      </c>
      <c r="BE99" s="20">
        <f t="shared" si="22"/>
        <v>0.38784822203883218</v>
      </c>
    </row>
    <row r="100" spans="1:57">
      <c r="A100" s="22">
        <v>48121</v>
      </c>
      <c r="B100" s="20">
        <v>3.08902205855596</v>
      </c>
      <c r="C100" s="20">
        <v>3.9414980098184803E-2</v>
      </c>
      <c r="D100" s="20">
        <v>-2.7903621116422701</v>
      </c>
      <c r="E100" s="21">
        <v>2.2970073330625099E-5</v>
      </c>
      <c r="F100" s="20">
        <v>2.2178705828626799</v>
      </c>
      <c r="G100" s="20">
        <v>14.431646484015999</v>
      </c>
      <c r="H100" s="20">
        <v>-1.8372735872882999E-4</v>
      </c>
      <c r="I100" s="20">
        <v>2.0161278931623099E-2</v>
      </c>
      <c r="J100" s="20">
        <v>1.53481427819851E-2</v>
      </c>
      <c r="K100" s="20">
        <v>-7.6042504595440299</v>
      </c>
      <c r="L100" s="20">
        <v>8.53401261923699E-2</v>
      </c>
      <c r="M100" s="20">
        <v>0</v>
      </c>
      <c r="N100" s="20">
        <v>0</v>
      </c>
      <c r="O100" s="20">
        <v>1.2221429869407699E-2</v>
      </c>
      <c r="P100" s="20">
        <v>0</v>
      </c>
      <c r="Q100" s="20">
        <v>-4.2015297426104504E-3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7.7091445285093902</v>
      </c>
      <c r="Z100" s="20">
        <v>-0.42137692614230199</v>
      </c>
      <c r="AA100" s="20">
        <v>0.241356634883203</v>
      </c>
      <c r="AB100" s="20">
        <v>0.286325947742814</v>
      </c>
      <c r="AC100" s="20">
        <v>0.26414429637493902</v>
      </c>
      <c r="AD100" s="20">
        <v>-2.6129004630379002E-3</v>
      </c>
      <c r="AE100" s="20">
        <v>5.5525378271820598</v>
      </c>
      <c r="AF100" s="20">
        <v>23.1415696331809</v>
      </c>
      <c r="AH100" s="20">
        <f t="shared" si="15"/>
        <v>2.7802623680266453E-2</v>
      </c>
      <c r="AI100" s="20">
        <f t="shared" si="23"/>
        <v>7.6328163648607828E-3</v>
      </c>
      <c r="AJ100" s="20">
        <f t="shared" si="24"/>
        <v>-0.42137692614230199</v>
      </c>
      <c r="AK100" s="20">
        <f t="shared" si="24"/>
        <v>0.241356634883203</v>
      </c>
      <c r="AL100" s="20">
        <f t="shared" si="24"/>
        <v>0.286325947742814</v>
      </c>
      <c r="AM100" s="20">
        <f t="shared" si="24"/>
        <v>0.26414429637493902</v>
      </c>
      <c r="AN100" s="20">
        <f t="shared" si="24"/>
        <v>-2.6129004630379002E-3</v>
      </c>
      <c r="AR100" s="22">
        <f t="shared" si="14"/>
        <v>48121</v>
      </c>
      <c r="AS100" s="20">
        <f t="shared" si="16"/>
        <v>94.566278532723601</v>
      </c>
      <c r="AT100" s="20">
        <f t="shared" si="20"/>
        <v>2.7802623680266453E-2</v>
      </c>
      <c r="AU100" s="20">
        <f t="shared" si="17"/>
        <v>0.37546986876047689</v>
      </c>
      <c r="AV100" s="20">
        <f t="shared" si="25"/>
        <v>7.6328163648607828E-3</v>
      </c>
      <c r="AW100" s="20">
        <f t="shared" si="25"/>
        <v>-0.42137692614230199</v>
      </c>
      <c r="AX100" s="20">
        <f t="shared" si="25"/>
        <v>0.241356634883203</v>
      </c>
      <c r="AY100" s="20">
        <f t="shared" si="25"/>
        <v>0.286325947742814</v>
      </c>
      <c r="AZ100" s="20">
        <f t="shared" si="25"/>
        <v>0.26414429637493902</v>
      </c>
      <c r="BA100" s="20">
        <f t="shared" si="25"/>
        <v>-2.6129004630379002E-3</v>
      </c>
      <c r="BC100" s="22">
        <f t="shared" si="19"/>
        <v>48121</v>
      </c>
      <c r="BD100" s="20">
        <f t="shared" si="21"/>
        <v>-2.5470865135766236</v>
      </c>
      <c r="BE100" s="20">
        <f t="shared" si="22"/>
        <v>0.37546986876047689</v>
      </c>
    </row>
    <row r="101" spans="1:57">
      <c r="A101" s="22">
        <v>48213</v>
      </c>
      <c r="B101" s="20">
        <v>3.0552152445725902</v>
      </c>
      <c r="C101" s="20">
        <v>3.7140502756184302E-2</v>
      </c>
      <c r="D101" s="20">
        <v>-2.7643793411453998</v>
      </c>
      <c r="E101" s="21">
        <v>2.1790815173209299E-5</v>
      </c>
      <c r="F101" s="20">
        <v>2.1979463388910698</v>
      </c>
      <c r="G101" s="20">
        <v>14.3973530896351</v>
      </c>
      <c r="H101" s="20">
        <v>-1.6585012425521101E-4</v>
      </c>
      <c r="I101" s="20">
        <v>1.8122615621705199E-2</v>
      </c>
      <c r="J101" s="20">
        <v>1.5918459649216999E-2</v>
      </c>
      <c r="K101" s="20">
        <v>-7.3703500323129498</v>
      </c>
      <c r="L101" s="20">
        <v>8.6861177092051295E-2</v>
      </c>
      <c r="M101" s="20">
        <v>0</v>
      </c>
      <c r="N101" s="20">
        <v>0</v>
      </c>
      <c r="O101" s="20">
        <v>8.66998832454767E-3</v>
      </c>
      <c r="P101" s="20">
        <v>0</v>
      </c>
      <c r="Q101" s="20">
        <v>-2.66624789711517E-3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7.4732482376859002</v>
      </c>
      <c r="Z101" s="20">
        <v>-0.408611676151166</v>
      </c>
      <c r="AA101" s="20">
        <v>0.23393692788201101</v>
      </c>
      <c r="AB101" s="20">
        <v>0.277518480953104</v>
      </c>
      <c r="AC101" s="20">
        <v>0.256013489436896</v>
      </c>
      <c r="AD101" s="20">
        <v>-2.7706300741021802E-3</v>
      </c>
      <c r="AE101" s="20">
        <v>5.5361223738426002</v>
      </c>
      <c r="AF101" s="20">
        <v>23.045144939452999</v>
      </c>
      <c r="AH101" s="20">
        <f t="shared" si="15"/>
        <v>2.8165722996091352E-2</v>
      </c>
      <c r="AI101" s="20">
        <f t="shared" si="23"/>
        <v>7.3992556808771285E-3</v>
      </c>
      <c r="AJ101" s="20">
        <f t="shared" si="24"/>
        <v>-0.408611676151166</v>
      </c>
      <c r="AK101" s="20">
        <f t="shared" si="24"/>
        <v>0.23393692788201101</v>
      </c>
      <c r="AL101" s="20">
        <f t="shared" si="24"/>
        <v>0.277518480953104</v>
      </c>
      <c r="AM101" s="20">
        <f t="shared" si="24"/>
        <v>0.256013489436896</v>
      </c>
      <c r="AN101" s="20">
        <f t="shared" si="24"/>
        <v>-2.7706300741021802E-3</v>
      </c>
      <c r="AR101" s="22">
        <f t="shared" si="14"/>
        <v>48213</v>
      </c>
      <c r="AS101" s="20">
        <f t="shared" si="16"/>
        <v>94.180579757811998</v>
      </c>
      <c r="AT101" s="20">
        <f t="shared" si="20"/>
        <v>2.8165722996091352E-2</v>
      </c>
      <c r="AU101" s="20">
        <f t="shared" si="17"/>
        <v>0.36348584772761994</v>
      </c>
      <c r="AV101" s="20">
        <f t="shared" si="25"/>
        <v>7.3992556808771285E-3</v>
      </c>
      <c r="AW101" s="20">
        <f t="shared" si="25"/>
        <v>-0.408611676151166</v>
      </c>
      <c r="AX101" s="20">
        <f t="shared" si="25"/>
        <v>0.23393692788201101</v>
      </c>
      <c r="AY101" s="20">
        <f t="shared" si="25"/>
        <v>0.277518480953104</v>
      </c>
      <c r="AZ101" s="20">
        <f t="shared" si="25"/>
        <v>0.256013489436896</v>
      </c>
      <c r="BA101" s="20">
        <f t="shared" si="25"/>
        <v>-2.7706300741021802E-3</v>
      </c>
      <c r="BC101" s="22">
        <f t="shared" si="19"/>
        <v>48213</v>
      </c>
      <c r="BD101" s="20">
        <f t="shared" si="21"/>
        <v>-2.5467234142607986</v>
      </c>
      <c r="BE101" s="20">
        <f t="shared" si="22"/>
        <v>0.36348584772761994</v>
      </c>
    </row>
    <row r="102" spans="1:57">
      <c r="A102" s="22">
        <v>48304</v>
      </c>
      <c r="B102" s="20">
        <v>3.02181245341793</v>
      </c>
      <c r="C102" s="20">
        <v>3.5128131462257697E-2</v>
      </c>
      <c r="D102" s="20">
        <v>-2.7386701249293899</v>
      </c>
      <c r="E102" s="21">
        <v>2.0725178847164999E-5</v>
      </c>
      <c r="F102" s="20">
        <v>2.17831035702415</v>
      </c>
      <c r="G102" s="20">
        <v>14.363069366117999</v>
      </c>
      <c r="H102" s="20">
        <v>-1.5043414807581299E-4</v>
      </c>
      <c r="I102" s="20">
        <v>1.6222481697655399E-2</v>
      </c>
      <c r="J102" s="20">
        <v>1.6420101938050598E-2</v>
      </c>
      <c r="K102" s="20">
        <v>-7.14408249151424</v>
      </c>
      <c r="L102" s="20">
        <v>8.8815634942073798E-2</v>
      </c>
      <c r="M102" s="20">
        <v>0</v>
      </c>
      <c r="N102" s="20">
        <v>0</v>
      </c>
      <c r="O102" s="20">
        <v>5.2574010136523502E-3</v>
      </c>
      <c r="P102" s="20">
        <v>0</v>
      </c>
      <c r="Q102" s="20">
        <v>-1.30160638398907E-3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7.24495929944724</v>
      </c>
      <c r="Z102" s="20">
        <v>-0.39625912020696602</v>
      </c>
      <c r="AA102" s="20">
        <v>0.2267511725569</v>
      </c>
      <c r="AB102" s="20">
        <v>0.26899027380699198</v>
      </c>
      <c r="AC102" s="20">
        <v>0.248139705776319</v>
      </c>
      <c r="AD102" s="20">
        <v>-2.9045788465748702E-3</v>
      </c>
      <c r="AE102" s="20">
        <v>5.5197614181249</v>
      </c>
      <c r="AF102" s="20">
        <v>22.9502901664757</v>
      </c>
      <c r="AH102" s="20">
        <f t="shared" si="15"/>
        <v>2.8427214938527623E-2</v>
      </c>
      <c r="AI102" s="20">
        <f t="shared" si="23"/>
        <v>7.173227029155683E-3</v>
      </c>
      <c r="AJ102" s="20">
        <f t="shared" si="24"/>
        <v>-0.39625912020696602</v>
      </c>
      <c r="AK102" s="20">
        <f t="shared" si="24"/>
        <v>0.2267511725569</v>
      </c>
      <c r="AL102" s="20">
        <f t="shared" si="24"/>
        <v>0.26899027380699198</v>
      </c>
      <c r="AM102" s="20">
        <f t="shared" si="24"/>
        <v>0.248139705776319</v>
      </c>
      <c r="AN102" s="20">
        <f t="shared" si="24"/>
        <v>-2.9045788465748702E-3</v>
      </c>
      <c r="AR102" s="22">
        <f t="shared" si="14"/>
        <v>48304</v>
      </c>
      <c r="AS102" s="20">
        <f t="shared" si="16"/>
        <v>93.801160665902799</v>
      </c>
      <c r="AT102" s="20">
        <f t="shared" si="20"/>
        <v>2.8427214938527623E-2</v>
      </c>
      <c r="AU102" s="20">
        <f t="shared" si="17"/>
        <v>0.35189068011582575</v>
      </c>
      <c r="AV102" s="20">
        <f t="shared" si="25"/>
        <v>7.173227029155683E-3</v>
      </c>
      <c r="AW102" s="20">
        <f t="shared" si="25"/>
        <v>-0.39625912020696602</v>
      </c>
      <c r="AX102" s="20">
        <f t="shared" si="25"/>
        <v>0.2267511725569</v>
      </c>
      <c r="AY102" s="20">
        <f t="shared" si="25"/>
        <v>0.26899027380699198</v>
      </c>
      <c r="AZ102" s="20">
        <f t="shared" si="25"/>
        <v>0.248139705776319</v>
      </c>
      <c r="BA102" s="20">
        <f t="shared" si="25"/>
        <v>-2.9045788465748702E-3</v>
      </c>
      <c r="BC102" s="22">
        <f t="shared" si="19"/>
        <v>48304</v>
      </c>
      <c r="BD102" s="20">
        <f t="shared" si="21"/>
        <v>-2.5464619223183624</v>
      </c>
      <c r="BE102" s="20">
        <f t="shared" si="22"/>
        <v>0.35189068011582575</v>
      </c>
    </row>
    <row r="103" spans="1:57">
      <c r="A103" s="22">
        <v>48395</v>
      </c>
      <c r="B103" s="20">
        <v>2.9888081210771098</v>
      </c>
      <c r="C103" s="20">
        <v>3.3341603948021499E-2</v>
      </c>
      <c r="D103" s="20">
        <v>-2.7132291838282301</v>
      </c>
      <c r="E103" s="21">
        <v>1.9762148784608299E-5</v>
      </c>
      <c r="F103" s="20">
        <v>2.1589546373637001</v>
      </c>
      <c r="G103" s="20">
        <v>14.328823358386</v>
      </c>
      <c r="H103" s="20">
        <v>-1.37291560068627E-4</v>
      </c>
      <c r="I103" s="20">
        <v>1.4451723410785201E-2</v>
      </c>
      <c r="J103" s="20">
        <v>1.6859248089592702E-2</v>
      </c>
      <c r="K103" s="20">
        <v>-6.9251707927034598</v>
      </c>
      <c r="L103" s="20">
        <v>9.1042158177356405E-2</v>
      </c>
      <c r="M103" s="20">
        <v>0</v>
      </c>
      <c r="N103" s="20">
        <v>0</v>
      </c>
      <c r="O103" s="20">
        <v>1.97912580648339E-3</v>
      </c>
      <c r="P103" s="20">
        <v>0</v>
      </c>
      <c r="Q103" s="20">
        <v>-1.02695196693741E-4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7.0239997022382701</v>
      </c>
      <c r="Z103" s="20">
        <v>-0.38430195107755699</v>
      </c>
      <c r="AA103" s="20">
        <v>0.21979237794082301</v>
      </c>
      <c r="AB103" s="20">
        <v>0.26073275508708699</v>
      </c>
      <c r="AC103" s="20">
        <v>0.240515298477567</v>
      </c>
      <c r="AD103" s="20">
        <v>-3.0154757732617902E-3</v>
      </c>
      <c r="AE103" s="20">
        <v>5.5034547365471198</v>
      </c>
      <c r="AF103" s="20">
        <v>22.856817218559399</v>
      </c>
      <c r="AH103" s="20">
        <f t="shared" si="15"/>
        <v>2.8588912512427567E-2</v>
      </c>
      <c r="AI103" s="20">
        <f t="shared" si="23"/>
        <v>6.9544551507309607E-3</v>
      </c>
      <c r="AJ103" s="20">
        <f t="shared" si="24"/>
        <v>-0.38430195107755699</v>
      </c>
      <c r="AK103" s="20">
        <f t="shared" si="24"/>
        <v>0.21979237794082301</v>
      </c>
      <c r="AL103" s="20">
        <f t="shared" si="24"/>
        <v>0.26073275508708699</v>
      </c>
      <c r="AM103" s="20">
        <f t="shared" si="24"/>
        <v>0.240515298477567</v>
      </c>
      <c r="AN103" s="20">
        <f t="shared" si="24"/>
        <v>-3.0154757732617902E-3</v>
      </c>
      <c r="AR103" s="22">
        <f t="shared" si="14"/>
        <v>48395</v>
      </c>
      <c r="AS103" s="20">
        <f t="shared" si="16"/>
        <v>93.427268874237598</v>
      </c>
      <c r="AT103" s="20">
        <f t="shared" si="20"/>
        <v>2.8588912512427567E-2</v>
      </c>
      <c r="AU103" s="20">
        <f t="shared" si="17"/>
        <v>0.34067745980538922</v>
      </c>
      <c r="AV103" s="20">
        <f t="shared" si="25"/>
        <v>6.9544551507309607E-3</v>
      </c>
      <c r="AW103" s="20">
        <f t="shared" si="25"/>
        <v>-0.38430195107755699</v>
      </c>
      <c r="AX103" s="20">
        <f t="shared" si="25"/>
        <v>0.21979237794082301</v>
      </c>
      <c r="AY103" s="20">
        <f t="shared" si="25"/>
        <v>0.26073275508708699</v>
      </c>
      <c r="AZ103" s="20">
        <f t="shared" si="25"/>
        <v>0.240515298477567</v>
      </c>
      <c r="BA103" s="20">
        <f t="shared" si="25"/>
        <v>-3.0154757732617902E-3</v>
      </c>
      <c r="BC103" s="22">
        <f t="shared" si="19"/>
        <v>48395</v>
      </c>
      <c r="BD103" s="20">
        <f t="shared" si="21"/>
        <v>-2.5463002247444626</v>
      </c>
      <c r="BE103" s="20">
        <f t="shared" si="22"/>
        <v>0.34067745980538922</v>
      </c>
    </row>
    <row r="104" spans="1:57">
      <c r="A104" s="22">
        <v>48487</v>
      </c>
      <c r="B104" s="20">
        <v>2.95619634686265</v>
      </c>
      <c r="C104" s="20">
        <v>3.1749400717064398E-2</v>
      </c>
      <c r="D104" s="20">
        <v>-2.6880506478078301</v>
      </c>
      <c r="E104" s="21">
        <v>1.8891295587849701E-5</v>
      </c>
      <c r="F104" s="20">
        <v>2.1398693954285601</v>
      </c>
      <c r="G104" s="20">
        <v>14.2946355150839</v>
      </c>
      <c r="H104" s="20">
        <v>-1.26229992605135E-4</v>
      </c>
      <c r="I104" s="20">
        <v>1.2801818464992801E-2</v>
      </c>
      <c r="J104" s="20">
        <v>1.7241689997750501E-2</v>
      </c>
      <c r="K104" s="20">
        <v>-6.7133464592655496</v>
      </c>
      <c r="L104" s="20">
        <v>9.3403952878179E-2</v>
      </c>
      <c r="M104" s="20">
        <v>0</v>
      </c>
      <c r="N104" s="20">
        <v>0</v>
      </c>
      <c r="O104" s="20">
        <v>-1.1692279603475501E-3</v>
      </c>
      <c r="P104" s="20">
        <v>0</v>
      </c>
      <c r="Q104" s="20">
        <v>9.3722476197400403E-4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6.8101017415488299</v>
      </c>
      <c r="Z104" s="20">
        <v>-0.37272391236019298</v>
      </c>
      <c r="AA104" s="20">
        <v>0.21305359432739401</v>
      </c>
      <c r="AB104" s="20">
        <v>0.25273743084595302</v>
      </c>
      <c r="AC104" s="20">
        <v>0.233132648531021</v>
      </c>
      <c r="AD104" s="20">
        <v>-3.1043275576875399E-3</v>
      </c>
      <c r="AE104" s="20">
        <v>5.4872021068280201</v>
      </c>
      <c r="AF104" s="20">
        <v>22.764560952627601</v>
      </c>
      <c r="AH104" s="20">
        <f t="shared" si="15"/>
        <v>2.8654264867791934E-2</v>
      </c>
      <c r="AI104" s="20">
        <f t="shared" si="23"/>
        <v>6.742674991632505E-3</v>
      </c>
      <c r="AJ104" s="20">
        <f t="shared" si="24"/>
        <v>-0.37272391236019298</v>
      </c>
      <c r="AK104" s="20">
        <f t="shared" si="24"/>
        <v>0.21305359432739401</v>
      </c>
      <c r="AL104" s="20">
        <f t="shared" si="24"/>
        <v>0.25273743084595302</v>
      </c>
      <c r="AM104" s="20">
        <f t="shared" si="24"/>
        <v>0.233132648531021</v>
      </c>
      <c r="AN104" s="20">
        <f t="shared" si="24"/>
        <v>-3.1043275576875399E-3</v>
      </c>
      <c r="AR104" s="22">
        <f t="shared" si="14"/>
        <v>48487</v>
      </c>
      <c r="AS104" s="20">
        <f t="shared" si="16"/>
        <v>93.058243810510405</v>
      </c>
      <c r="AT104" s="20">
        <f t="shared" si="20"/>
        <v>2.8654264867791934E-2</v>
      </c>
      <c r="AU104" s="20">
        <f t="shared" si="17"/>
        <v>0.32983810877812003</v>
      </c>
      <c r="AV104" s="20">
        <f t="shared" si="25"/>
        <v>6.742674991632505E-3</v>
      </c>
      <c r="AW104" s="20">
        <f t="shared" si="25"/>
        <v>-0.37272391236019298</v>
      </c>
      <c r="AX104" s="20">
        <f t="shared" si="25"/>
        <v>0.21305359432739401</v>
      </c>
      <c r="AY104" s="20">
        <f t="shared" si="25"/>
        <v>0.25273743084595302</v>
      </c>
      <c r="AZ104" s="20">
        <f t="shared" si="25"/>
        <v>0.233132648531021</v>
      </c>
      <c r="BA104" s="20">
        <f t="shared" si="25"/>
        <v>-3.1043275576875399E-3</v>
      </c>
      <c r="BC104" s="22">
        <f t="shared" si="19"/>
        <v>48487</v>
      </c>
      <c r="BD104" s="20">
        <f t="shared" si="21"/>
        <v>-2.546234872389098</v>
      </c>
      <c r="BE104" s="20">
        <f t="shared" si="22"/>
        <v>0.32983810877812003</v>
      </c>
    </row>
    <row r="105" spans="1:57">
      <c r="A105" s="22">
        <v>48579</v>
      </c>
      <c r="B105" s="20">
        <v>2.9239709888277501</v>
      </c>
      <c r="C105" s="20">
        <v>3.03241612350869E-2</v>
      </c>
      <c r="D105" s="20">
        <v>-2.66312825749069</v>
      </c>
      <c r="E105" s="21">
        <v>1.8102829016030198E-5</v>
      </c>
      <c r="F105" s="20">
        <v>2.1210435737875302</v>
      </c>
      <c r="G105" s="20">
        <v>14.260519769451101</v>
      </c>
      <c r="H105" s="20">
        <v>-1.1705632184681E-4</v>
      </c>
      <c r="I105" s="20">
        <v>1.12648373485442E-2</v>
      </c>
      <c r="J105" s="20">
        <v>1.75728231088207E-2</v>
      </c>
      <c r="K105" s="20">
        <v>-6.50835002194074</v>
      </c>
      <c r="L105" s="20">
        <v>9.5786790253757095E-2</v>
      </c>
      <c r="M105" s="20">
        <v>0</v>
      </c>
      <c r="N105" s="20">
        <v>0</v>
      </c>
      <c r="O105" s="20">
        <v>-4.1919058430922801E-3</v>
      </c>
      <c r="P105" s="20">
        <v>0</v>
      </c>
      <c r="Q105" s="20">
        <v>1.8263218407028E-3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6.6030080966798401</v>
      </c>
      <c r="Z105" s="20">
        <v>-0.36150973932671199</v>
      </c>
      <c r="AA105" s="20">
        <v>0.20652794433313101</v>
      </c>
      <c r="AB105" s="20">
        <v>0.24499592005062301</v>
      </c>
      <c r="AC105" s="20">
        <v>0.22598420219344201</v>
      </c>
      <c r="AD105" s="20">
        <v>-3.1723508569355798E-3</v>
      </c>
      <c r="AE105" s="20">
        <v>5.4710033078765896</v>
      </c>
      <c r="AF105" s="20">
        <v>22.673377508035799</v>
      </c>
      <c r="AH105" s="20">
        <f t="shared" si="15"/>
        <v>2.8627993772301755E-2</v>
      </c>
      <c r="AI105" s="20">
        <f t="shared" si="23"/>
        <v>6.5376317788909304E-3</v>
      </c>
      <c r="AJ105" s="20">
        <f t="shared" si="24"/>
        <v>-0.36150973932671199</v>
      </c>
      <c r="AK105" s="20">
        <f t="shared" si="24"/>
        <v>0.20652794433313101</v>
      </c>
      <c r="AL105" s="20">
        <f t="shared" si="24"/>
        <v>0.24499592005062301</v>
      </c>
      <c r="AM105" s="20">
        <f t="shared" si="24"/>
        <v>0.22598420219344201</v>
      </c>
      <c r="AN105" s="20">
        <f t="shared" si="24"/>
        <v>-3.1723508569355798E-3</v>
      </c>
      <c r="AR105" s="22">
        <f t="shared" si="14"/>
        <v>48579</v>
      </c>
      <c r="AS105" s="20">
        <f t="shared" si="16"/>
        <v>92.693510032143195</v>
      </c>
      <c r="AT105" s="20">
        <f t="shared" si="20"/>
        <v>2.8627993772301755E-2</v>
      </c>
      <c r="AU105" s="20">
        <f t="shared" si="17"/>
        <v>0.31936360817243942</v>
      </c>
      <c r="AV105" s="20">
        <f t="shared" si="25"/>
        <v>6.5376317788909304E-3</v>
      </c>
      <c r="AW105" s="20">
        <f t="shared" si="25"/>
        <v>-0.36150973932671199</v>
      </c>
      <c r="AX105" s="20">
        <f t="shared" si="25"/>
        <v>0.20652794433313101</v>
      </c>
      <c r="AY105" s="20">
        <f t="shared" si="25"/>
        <v>0.24499592005062301</v>
      </c>
      <c r="AZ105" s="20">
        <f t="shared" si="25"/>
        <v>0.22598420219344201</v>
      </c>
      <c r="BA105" s="20">
        <f t="shared" si="25"/>
        <v>-3.1723508569355798E-3</v>
      </c>
      <c r="BC105" s="22">
        <f t="shared" si="19"/>
        <v>48579</v>
      </c>
      <c r="BD105" s="20">
        <f t="shared" si="21"/>
        <v>-2.5462611434845881</v>
      </c>
      <c r="BE105" s="20">
        <f t="shared" si="22"/>
        <v>0.31936360817243942</v>
      </c>
    </row>
    <row r="106" spans="1:57">
      <c r="A106" s="22">
        <v>48669</v>
      </c>
      <c r="B106" s="20">
        <v>2.8921257476964302</v>
      </c>
      <c r="C106" s="20">
        <v>2.90421727198703E-2</v>
      </c>
      <c r="D106" s="20">
        <v>-2.6384555344143301</v>
      </c>
      <c r="E106" s="21">
        <v>1.7387631375216101E-5</v>
      </c>
      <c r="F106" s="20">
        <v>2.1024652793520202</v>
      </c>
      <c r="G106" s="20">
        <v>14.2264845384579</v>
      </c>
      <c r="H106" s="20">
        <v>-1.0957981097359199E-4</v>
      </c>
      <c r="I106" s="20">
        <v>9.8334054223017404E-3</v>
      </c>
      <c r="J106" s="20">
        <v>1.7857644160192199E-2</v>
      </c>
      <c r="K106" s="20">
        <v>-6.30993130399359</v>
      </c>
      <c r="L106" s="20">
        <v>9.8096998455678305E-2</v>
      </c>
      <c r="M106" s="20">
        <v>0</v>
      </c>
      <c r="N106" s="20">
        <v>0</v>
      </c>
      <c r="O106" s="20">
        <v>-7.0930142871431104E-3</v>
      </c>
      <c r="P106" s="20">
        <v>0</v>
      </c>
      <c r="Q106" s="20">
        <v>2.5738347185368798E-3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6.4024717982142301</v>
      </c>
      <c r="Z106" s="20">
        <v>-0.350645098579833</v>
      </c>
      <c r="AA106" s="20">
        <v>0.200208649341095</v>
      </c>
      <c r="AB106" s="20">
        <v>0.23749998453660701</v>
      </c>
      <c r="AC106" s="20">
        <v>0.21906250290167201</v>
      </c>
      <c r="AD106" s="20">
        <v>-3.2209135369791701E-3</v>
      </c>
      <c r="AE106" s="20">
        <v>5.4548581197818802</v>
      </c>
      <c r="AF106" s="20">
        <v>22.5831426187669</v>
      </c>
      <c r="AH106" s="20">
        <f t="shared" si="15"/>
        <v>2.8515776238497728E-2</v>
      </c>
      <c r="AI106" s="20">
        <f t="shared" si="23"/>
        <v>6.339080988330921E-3</v>
      </c>
      <c r="AJ106" s="20">
        <f t="shared" si="24"/>
        <v>-0.350645098579833</v>
      </c>
      <c r="AK106" s="20">
        <f t="shared" si="24"/>
        <v>0.200208649341095</v>
      </c>
      <c r="AL106" s="20">
        <f t="shared" si="24"/>
        <v>0.23749998453660701</v>
      </c>
      <c r="AM106" s="20">
        <f t="shared" si="24"/>
        <v>0.21906250290167201</v>
      </c>
      <c r="AN106" s="20">
        <f t="shared" si="24"/>
        <v>-3.2209135369791701E-3</v>
      </c>
      <c r="AR106" s="22">
        <f t="shared" si="14"/>
        <v>48669</v>
      </c>
      <c r="AS106" s="20">
        <f t="shared" si="16"/>
        <v>92.332570475067598</v>
      </c>
      <c r="AT106" s="20">
        <f t="shared" si="20"/>
        <v>2.8515776238497728E-2</v>
      </c>
      <c r="AU106" s="20">
        <f t="shared" si="17"/>
        <v>0.30924420565089272</v>
      </c>
      <c r="AV106" s="20">
        <f t="shared" si="25"/>
        <v>6.339080988330921E-3</v>
      </c>
      <c r="AW106" s="20">
        <f t="shared" si="25"/>
        <v>-0.350645098579833</v>
      </c>
      <c r="AX106" s="20">
        <f t="shared" si="25"/>
        <v>0.200208649341095</v>
      </c>
      <c r="AY106" s="20">
        <f t="shared" si="25"/>
        <v>0.23749998453660701</v>
      </c>
      <c r="AZ106" s="20">
        <f t="shared" si="25"/>
        <v>0.21906250290167201</v>
      </c>
      <c r="BA106" s="20">
        <f t="shared" si="25"/>
        <v>-3.2209135369791701E-3</v>
      </c>
      <c r="BC106" s="22">
        <f t="shared" si="19"/>
        <v>48669</v>
      </c>
      <c r="BD106" s="20">
        <f t="shared" si="21"/>
        <v>-2.5463733610183925</v>
      </c>
      <c r="BE106" s="20">
        <f t="shared" si="22"/>
        <v>0.30924420565089272</v>
      </c>
    </row>
    <row r="107" spans="1:57">
      <c r="A107" s="22">
        <v>48760</v>
      </c>
      <c r="B107" s="20">
        <v>2.8606542398859101</v>
      </c>
      <c r="C107" s="20">
        <v>2.7882921547176202E-2</v>
      </c>
      <c r="D107" s="20">
        <v>-2.61402592302982</v>
      </c>
      <c r="E107" s="21">
        <v>1.6737274333529901E-5</v>
      </c>
      <c r="F107" s="20">
        <v>2.0841221529381699</v>
      </c>
      <c r="G107" s="20">
        <v>14.1925336381858</v>
      </c>
      <c r="H107" s="20">
        <v>-1.0361470324556E-4</v>
      </c>
      <c r="I107" s="20">
        <v>8.5006660687259993E-3</v>
      </c>
      <c r="J107" s="20">
        <v>1.8100755227739001E-2</v>
      </c>
      <c r="K107" s="20">
        <v>-6.1178495734597202</v>
      </c>
      <c r="L107" s="20">
        <v>0.10025946469772801</v>
      </c>
      <c r="M107" s="20">
        <v>0</v>
      </c>
      <c r="N107" s="20">
        <v>0</v>
      </c>
      <c r="O107" s="20">
        <v>-9.8765262767949499E-3</v>
      </c>
      <c r="P107" s="20">
        <v>0</v>
      </c>
      <c r="Q107" s="20">
        <v>3.1897539892864701E-3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6.2082561044550397</v>
      </c>
      <c r="Z107" s="20">
        <v>-0.34011652757871103</v>
      </c>
      <c r="AA107" s="20">
        <v>0.194089051679532</v>
      </c>
      <c r="AB107" s="20">
        <v>0.23024155375174099</v>
      </c>
      <c r="AC107" s="20">
        <v>0.21236021815092301</v>
      </c>
      <c r="AD107" s="20">
        <v>-3.2514842342053398E-3</v>
      </c>
      <c r="AE107" s="20">
        <v>5.4387663238032102</v>
      </c>
      <c r="AF107" s="20">
        <v>22.493749932372701</v>
      </c>
      <c r="AH107" s="20">
        <f t="shared" si="15"/>
        <v>2.8323969950769079E-2</v>
      </c>
      <c r="AI107" s="20">
        <f t="shared" si="23"/>
        <v>6.1467882222327125E-3</v>
      </c>
      <c r="AJ107" s="20">
        <f t="shared" si="24"/>
        <v>-0.34011652757871103</v>
      </c>
      <c r="AK107" s="20">
        <f t="shared" si="24"/>
        <v>0.194089051679532</v>
      </c>
      <c r="AL107" s="20">
        <f t="shared" si="24"/>
        <v>0.23024155375174099</v>
      </c>
      <c r="AM107" s="20">
        <f t="shared" si="24"/>
        <v>0.21236021815092301</v>
      </c>
      <c r="AN107" s="20">
        <f t="shared" si="24"/>
        <v>-3.2514842342053398E-3</v>
      </c>
      <c r="AR107" s="22">
        <f t="shared" si="14"/>
        <v>48760</v>
      </c>
      <c r="AS107" s="20">
        <f t="shared" si="16"/>
        <v>91.974999729490804</v>
      </c>
      <c r="AT107" s="20">
        <f t="shared" si="20"/>
        <v>2.8323969950769079E-2</v>
      </c>
      <c r="AU107" s="20">
        <f t="shared" si="17"/>
        <v>0.29946959999151229</v>
      </c>
      <c r="AV107" s="20">
        <f t="shared" si="25"/>
        <v>6.1467882222327125E-3</v>
      </c>
      <c r="AW107" s="20">
        <f t="shared" si="25"/>
        <v>-0.34011652757871103</v>
      </c>
      <c r="AX107" s="20">
        <f t="shared" si="25"/>
        <v>0.194089051679532</v>
      </c>
      <c r="AY107" s="20">
        <f t="shared" si="25"/>
        <v>0.23024155375174099</v>
      </c>
      <c r="AZ107" s="20">
        <f t="shared" si="25"/>
        <v>0.21236021815092301</v>
      </c>
      <c r="BA107" s="20">
        <f t="shared" si="25"/>
        <v>-3.2514842342053398E-3</v>
      </c>
      <c r="BC107" s="22">
        <f t="shared" si="19"/>
        <v>48760</v>
      </c>
      <c r="BD107" s="20">
        <f t="shared" si="21"/>
        <v>-2.5465651673061211</v>
      </c>
      <c r="BE107" s="20">
        <f t="shared" si="22"/>
        <v>0.29946959999151229</v>
      </c>
    </row>
    <row r="108" spans="1:57">
      <c r="A108" s="22">
        <v>48852</v>
      </c>
      <c r="B108" s="20">
        <v>2.8295500602734101</v>
      </c>
      <c r="C108" s="20">
        <v>2.68286988529443E-2</v>
      </c>
      <c r="D108" s="20">
        <v>-2.5898329073490198</v>
      </c>
      <c r="E108" s="21">
        <v>1.61440218980933E-5</v>
      </c>
      <c r="F108" s="20">
        <v>2.06600167758126</v>
      </c>
      <c r="G108" s="20">
        <v>14.1586671150796</v>
      </c>
      <c r="H108" s="21">
        <v>-9.8982313777227707E-5</v>
      </c>
      <c r="I108" s="20">
        <v>7.2602451420481599E-3</v>
      </c>
      <c r="J108" s="20">
        <v>1.8306372890561799E-2</v>
      </c>
      <c r="K108" s="20">
        <v>-5.9318735821829804</v>
      </c>
      <c r="L108" s="20">
        <v>0.10221567752296</v>
      </c>
      <c r="M108" s="20">
        <v>0</v>
      </c>
      <c r="N108" s="20">
        <v>0</v>
      </c>
      <c r="O108" s="20">
        <v>-1.2546286656448399E-2</v>
      </c>
      <c r="P108" s="20">
        <v>0</v>
      </c>
      <c r="Q108" s="20">
        <v>3.6845430877462501E-3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6.0201343032858601</v>
      </c>
      <c r="Z108" s="20">
        <v>-0.32991137490577899</v>
      </c>
      <c r="AA108" s="20">
        <v>0.18816263289433</v>
      </c>
      <c r="AB108" s="20">
        <v>0.22321274476776901</v>
      </c>
      <c r="AC108" s="20">
        <v>0.205870161755982</v>
      </c>
      <c r="AD108" s="20">
        <v>-3.2655895138795602E-3</v>
      </c>
      <c r="AE108" s="20">
        <v>5.4227277023603797</v>
      </c>
      <c r="AF108" s="20">
        <v>22.405109356594799</v>
      </c>
      <c r="AH108" s="20">
        <f t="shared" si="15"/>
        <v>2.8059378070021034E-2</v>
      </c>
      <c r="AI108" s="20">
        <f t="shared" si="23"/>
        <v>5.960529013154317E-3</v>
      </c>
      <c r="AJ108" s="20">
        <f t="shared" si="24"/>
        <v>-0.32991137490577899</v>
      </c>
      <c r="AK108" s="20">
        <f t="shared" si="24"/>
        <v>0.18816263289433</v>
      </c>
      <c r="AL108" s="20">
        <f t="shared" si="24"/>
        <v>0.22321274476776901</v>
      </c>
      <c r="AM108" s="20">
        <f t="shared" si="24"/>
        <v>0.205870161755982</v>
      </c>
      <c r="AN108" s="20">
        <f t="shared" si="24"/>
        <v>-3.2655895138795602E-3</v>
      </c>
      <c r="AR108" s="22">
        <f t="shared" si="14"/>
        <v>48852</v>
      </c>
      <c r="AS108" s="20">
        <f t="shared" si="16"/>
        <v>91.620437426379198</v>
      </c>
      <c r="AT108" s="20">
        <f t="shared" si="20"/>
        <v>2.8059378070021034E-2</v>
      </c>
      <c r="AU108" s="20">
        <f t="shared" si="17"/>
        <v>0.29002910401157678</v>
      </c>
      <c r="AV108" s="20">
        <f t="shared" si="25"/>
        <v>5.960529013154317E-3</v>
      </c>
      <c r="AW108" s="20">
        <f t="shared" si="25"/>
        <v>-0.32991137490577899</v>
      </c>
      <c r="AX108" s="20">
        <f t="shared" si="25"/>
        <v>0.18816263289433</v>
      </c>
      <c r="AY108" s="20">
        <f t="shared" si="25"/>
        <v>0.22321274476776901</v>
      </c>
      <c r="AZ108" s="20">
        <f t="shared" si="25"/>
        <v>0.205870161755982</v>
      </c>
      <c r="BA108" s="20">
        <f t="shared" si="25"/>
        <v>-3.2655895138795602E-3</v>
      </c>
      <c r="BC108" s="22">
        <f t="shared" si="19"/>
        <v>48852</v>
      </c>
      <c r="BD108" s="20">
        <f t="shared" si="21"/>
        <v>-2.5468297591868692</v>
      </c>
      <c r="BE108" s="20">
        <f t="shared" si="22"/>
        <v>0.29002910401157678</v>
      </c>
    </row>
    <row r="109" spans="1:57">
      <c r="A109" s="22">
        <v>48944</v>
      </c>
      <c r="B109" s="20">
        <v>2.7988068354137199</v>
      </c>
      <c r="C109" s="20">
        <v>2.5864253212999601E-2</v>
      </c>
      <c r="D109" s="20">
        <v>-2.5658701050219399</v>
      </c>
      <c r="E109" s="21">
        <v>1.56008220139106E-5</v>
      </c>
      <c r="F109" s="20">
        <v>2.0480914318779799</v>
      </c>
      <c r="G109" s="20">
        <v>14.1248819940805</v>
      </c>
      <c r="H109" s="21">
        <v>-9.5512668891666803E-5</v>
      </c>
      <c r="I109" s="20">
        <v>6.10621690339282E-3</v>
      </c>
      <c r="J109" s="20">
        <v>1.84783414550257E-2</v>
      </c>
      <c r="K109" s="20">
        <v>-5.7517815096339104</v>
      </c>
      <c r="L109" s="20">
        <v>0.10392183347021</v>
      </c>
      <c r="M109" s="20">
        <v>0</v>
      </c>
      <c r="N109" s="20">
        <v>0</v>
      </c>
      <c r="O109" s="20">
        <v>-1.51060171418135E-2</v>
      </c>
      <c r="P109" s="20">
        <v>0</v>
      </c>
      <c r="Q109" s="20">
        <v>4.06889683183534E-3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5.8378894541664703</v>
      </c>
      <c r="Z109" s="20">
        <v>-0.32001774198044097</v>
      </c>
      <c r="AA109" s="20">
        <v>0.18242302847276101</v>
      </c>
      <c r="AB109" s="20">
        <v>0.21640587802800501</v>
      </c>
      <c r="AC109" s="20">
        <v>0.19958531191283799</v>
      </c>
      <c r="AD109" s="20">
        <v>-3.26477792490524E-3</v>
      </c>
      <c r="AE109" s="20">
        <v>5.4067420390242402</v>
      </c>
      <c r="AF109" s="20">
        <v>22.317145451299901</v>
      </c>
      <c r="AH109" s="20">
        <f t="shared" si="15"/>
        <v>2.7729049990895177E-2</v>
      </c>
      <c r="AI109" s="20">
        <f t="shared" si="23"/>
        <v>5.7800885684816542E-3</v>
      </c>
      <c r="AJ109" s="20">
        <f t="shared" si="24"/>
        <v>-0.32001774198044097</v>
      </c>
      <c r="AK109" s="20">
        <f t="shared" si="24"/>
        <v>0.18242302847276101</v>
      </c>
      <c r="AL109" s="20">
        <f t="shared" si="24"/>
        <v>0.21640587802800501</v>
      </c>
      <c r="AM109" s="20">
        <f t="shared" si="24"/>
        <v>0.19958531191283799</v>
      </c>
      <c r="AN109" s="20">
        <f t="shared" si="24"/>
        <v>-3.26477792490524E-3</v>
      </c>
      <c r="AR109" s="22">
        <f t="shared" si="14"/>
        <v>48944</v>
      </c>
      <c r="AS109" s="20">
        <f t="shared" si="16"/>
        <v>91.268581805199602</v>
      </c>
      <c r="AT109" s="20">
        <f t="shared" si="20"/>
        <v>2.7729049990895177E-2</v>
      </c>
      <c r="AU109" s="20">
        <f t="shared" si="17"/>
        <v>0.28091178707673942</v>
      </c>
      <c r="AV109" s="20">
        <f t="shared" si="25"/>
        <v>5.7800885684816542E-3</v>
      </c>
      <c r="AW109" s="20">
        <f t="shared" si="25"/>
        <v>-0.32001774198044097</v>
      </c>
      <c r="AX109" s="20">
        <f t="shared" si="25"/>
        <v>0.18242302847276101</v>
      </c>
      <c r="AY109" s="20">
        <f t="shared" si="25"/>
        <v>0.21640587802800501</v>
      </c>
      <c r="AZ109" s="20">
        <f t="shared" si="25"/>
        <v>0.19958531191283799</v>
      </c>
      <c r="BA109" s="20">
        <f t="shared" si="25"/>
        <v>-3.26477792490524E-3</v>
      </c>
      <c r="BC109" s="22">
        <f t="shared" si="19"/>
        <v>48944</v>
      </c>
      <c r="BD109" s="20">
        <f t="shared" si="21"/>
        <v>-2.5471600872659947</v>
      </c>
      <c r="BE109" s="20">
        <f t="shared" si="22"/>
        <v>0.28091178707673942</v>
      </c>
    </row>
    <row r="110" spans="1:57">
      <c r="A110" s="22">
        <v>49034</v>
      </c>
      <c r="B110" s="20">
        <v>2.76841826794728</v>
      </c>
      <c r="C110" s="20">
        <v>2.4976484363207801E-2</v>
      </c>
      <c r="D110" s="20">
        <v>-2.5421313414784201</v>
      </c>
      <c r="E110" s="21">
        <v>1.51012889792543E-5</v>
      </c>
      <c r="F110" s="20">
        <v>2.0303792943644998</v>
      </c>
      <c r="G110" s="20">
        <v>14.0911729457859</v>
      </c>
      <c r="H110" s="21">
        <v>-9.3045741108707403E-5</v>
      </c>
      <c r="I110" s="20">
        <v>5.0330715749586702E-3</v>
      </c>
      <c r="J110" s="20">
        <v>1.8620149306323198E-2</v>
      </c>
      <c r="K110" s="20">
        <v>-5.5773608278037798</v>
      </c>
      <c r="L110" s="20">
        <v>0.10534702734813101</v>
      </c>
      <c r="M110" s="20">
        <v>0</v>
      </c>
      <c r="N110" s="20">
        <v>0</v>
      </c>
      <c r="O110" s="20">
        <v>-1.75593210399126E-2</v>
      </c>
      <c r="P110" s="20">
        <v>0</v>
      </c>
      <c r="Q110" s="20">
        <v>4.3535354475098499E-3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5.6613140833155402</v>
      </c>
      <c r="Z110" s="20">
        <v>-0.31042442677758503</v>
      </c>
      <c r="AA110" s="20">
        <v>0.17686403936914799</v>
      </c>
      <c r="AB110" s="20">
        <v>0.20981348928419699</v>
      </c>
      <c r="AC110" s="20">
        <v>0.19349882547102901</v>
      </c>
      <c r="AD110" s="20">
        <v>-3.2505902682378402E-3</v>
      </c>
      <c r="AE110" s="20">
        <v>5.3908091185074198</v>
      </c>
      <c r="AF110" s="20">
        <v>22.229795880264898</v>
      </c>
      <c r="AH110" s="20">
        <f t="shared" si="15"/>
        <v>2.7340114678604956E-2</v>
      </c>
      <c r="AI110" s="20">
        <f t="shared" si="23"/>
        <v>5.6052614686292477E-3</v>
      </c>
      <c r="AJ110" s="20">
        <f t="shared" si="24"/>
        <v>-0.31042442677758503</v>
      </c>
      <c r="AK110" s="20">
        <f t="shared" si="24"/>
        <v>0.17686403936914799</v>
      </c>
      <c r="AL110" s="20">
        <f t="shared" si="24"/>
        <v>0.20981348928419699</v>
      </c>
      <c r="AM110" s="20">
        <f t="shared" si="24"/>
        <v>0.19349882547102901</v>
      </c>
      <c r="AN110" s="20">
        <f t="shared" si="24"/>
        <v>-3.2505902682378402E-3</v>
      </c>
      <c r="AR110" s="22">
        <f t="shared" si="14"/>
        <v>49034</v>
      </c>
      <c r="AS110" s="20">
        <f t="shared" si="16"/>
        <v>90.919183521059594</v>
      </c>
      <c r="AT110" s="20">
        <f t="shared" si="20"/>
        <v>2.7340114678604956E-2</v>
      </c>
      <c r="AU110" s="20">
        <f t="shared" si="17"/>
        <v>0.27210659854718044</v>
      </c>
      <c r="AV110" s="20">
        <f t="shared" si="25"/>
        <v>5.6052614686292477E-3</v>
      </c>
      <c r="AW110" s="20">
        <f t="shared" si="25"/>
        <v>-0.31042442677758503</v>
      </c>
      <c r="AX110" s="20">
        <f t="shared" si="25"/>
        <v>0.17686403936914799</v>
      </c>
      <c r="AY110" s="20">
        <f t="shared" si="25"/>
        <v>0.20981348928419699</v>
      </c>
      <c r="AZ110" s="20">
        <f t="shared" si="25"/>
        <v>0.19349882547102901</v>
      </c>
      <c r="BA110" s="20">
        <f t="shared" si="25"/>
        <v>-3.2505902682378402E-3</v>
      </c>
      <c r="BC110" s="22">
        <f t="shared" si="19"/>
        <v>49034</v>
      </c>
      <c r="BD110" s="20">
        <f t="shared" si="21"/>
        <v>-2.5475490225782851</v>
      </c>
      <c r="BE110" s="20">
        <f t="shared" si="22"/>
        <v>0.27210659854718044</v>
      </c>
    </row>
    <row r="111" spans="1:57">
      <c r="A111" s="22">
        <v>49125</v>
      </c>
      <c r="B111" s="20">
        <v>2.7383781729551302</v>
      </c>
      <c r="C111" s="20">
        <v>2.4154172822770398E-2</v>
      </c>
      <c r="D111" s="20">
        <v>-2.5186107066055401</v>
      </c>
      <c r="E111" s="21">
        <v>1.46396786198483E-5</v>
      </c>
      <c r="F111" s="20">
        <v>2.0128536046230301</v>
      </c>
      <c r="G111" s="20">
        <v>14.0575328756989</v>
      </c>
      <c r="H111" s="21">
        <v>-9.1432326365597404E-5</v>
      </c>
      <c r="I111" s="20">
        <v>4.0356846041863202E-3</v>
      </c>
      <c r="J111" s="20">
        <v>1.8734947574218001E-2</v>
      </c>
      <c r="K111" s="20">
        <v>-5.40840810182016</v>
      </c>
      <c r="L111" s="20">
        <v>0.106471540814475</v>
      </c>
      <c r="M111" s="20">
        <v>0</v>
      </c>
      <c r="N111" s="20">
        <v>0</v>
      </c>
      <c r="O111" s="20">
        <v>-1.9909687696619899E-2</v>
      </c>
      <c r="P111" s="20">
        <v>0</v>
      </c>
      <c r="Q111" s="20">
        <v>4.5490316629139601E-3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5.4902098435639504</v>
      </c>
      <c r="Z111" s="20">
        <v>-0.30112086997899801</v>
      </c>
      <c r="AA111" s="20">
        <v>0.17147964067201199</v>
      </c>
      <c r="AB111" s="20">
        <v>0.20342833815601899</v>
      </c>
      <c r="AC111" s="20">
        <v>0.187604048814523</v>
      </c>
      <c r="AD111" s="20">
        <v>-3.22453542177963E-3</v>
      </c>
      <c r="AE111" s="20">
        <v>5.3749287266551899</v>
      </c>
      <c r="AF111" s="20">
        <v>22.143009934446301</v>
      </c>
      <c r="AH111" s="20">
        <f t="shared" si="15"/>
        <v>2.6899643308150895E-2</v>
      </c>
      <c r="AI111" s="20">
        <f t="shared" si="23"/>
        <v>5.4358513302613367E-3</v>
      </c>
      <c r="AJ111" s="20">
        <f t="shared" si="24"/>
        <v>-0.30112086997899801</v>
      </c>
      <c r="AK111" s="20">
        <f t="shared" si="24"/>
        <v>0.17147964067201199</v>
      </c>
      <c r="AL111" s="20">
        <f t="shared" si="24"/>
        <v>0.20342833815601899</v>
      </c>
      <c r="AM111" s="20">
        <f t="shared" si="24"/>
        <v>0.187604048814523</v>
      </c>
      <c r="AN111" s="20">
        <f t="shared" si="24"/>
        <v>-3.22453542177963E-3</v>
      </c>
      <c r="AR111" s="22">
        <f t="shared" si="14"/>
        <v>49125</v>
      </c>
      <c r="AS111" s="20">
        <f t="shared" si="16"/>
        <v>90.572039737785204</v>
      </c>
      <c r="AT111" s="20">
        <f t="shared" si="20"/>
        <v>2.6899643308150895E-2</v>
      </c>
      <c r="AU111" s="20">
        <f t="shared" si="17"/>
        <v>0.26360247357203764</v>
      </c>
      <c r="AV111" s="20">
        <f t="shared" si="25"/>
        <v>5.4358513302613367E-3</v>
      </c>
      <c r="AW111" s="20">
        <f t="shared" si="25"/>
        <v>-0.30112086997899801</v>
      </c>
      <c r="AX111" s="20">
        <f t="shared" si="25"/>
        <v>0.17147964067201199</v>
      </c>
      <c r="AY111" s="20">
        <f t="shared" si="25"/>
        <v>0.20342833815601899</v>
      </c>
      <c r="AZ111" s="20">
        <f t="shared" si="25"/>
        <v>0.187604048814523</v>
      </c>
      <c r="BA111" s="20">
        <f t="shared" si="25"/>
        <v>-3.22453542177963E-3</v>
      </c>
      <c r="BC111" s="22">
        <f t="shared" si="19"/>
        <v>49125</v>
      </c>
      <c r="BD111" s="20">
        <f t="shared" si="21"/>
        <v>-2.5479894939487391</v>
      </c>
      <c r="BE111" s="20">
        <f t="shared" si="22"/>
        <v>0.26360247357203764</v>
      </c>
    </row>
    <row r="112" spans="1:57">
      <c r="A112" s="22">
        <v>49217</v>
      </c>
      <c r="B112" s="20">
        <v>2.7086805070187201</v>
      </c>
      <c r="C112" s="20">
        <v>2.3387741032231499E-2</v>
      </c>
      <c r="D112" s="20">
        <v>-2.4953025962600401</v>
      </c>
      <c r="E112" s="21">
        <v>1.42108579267768E-5</v>
      </c>
      <c r="F112" s="20">
        <v>1.99550328646219</v>
      </c>
      <c r="G112" s="20">
        <v>14.023953439342501</v>
      </c>
      <c r="H112" s="21">
        <v>-9.0534608105330194E-5</v>
      </c>
      <c r="I112" s="20">
        <v>3.1092876917003698E-3</v>
      </c>
      <c r="J112" s="20">
        <v>1.8825570409670402E-2</v>
      </c>
      <c r="K112" s="20">
        <v>-5.2447287393470798</v>
      </c>
      <c r="L112" s="20">
        <v>0.10728523996450599</v>
      </c>
      <c r="M112" s="20">
        <v>0</v>
      </c>
      <c r="N112" s="20">
        <v>0</v>
      </c>
      <c r="O112" s="20">
        <v>-2.2160496690163199E-2</v>
      </c>
      <c r="P112" s="20">
        <v>0</v>
      </c>
      <c r="Q112" s="20">
        <v>4.6656682815592598E-3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5.3243871488946901</v>
      </c>
      <c r="Z112" s="20">
        <v>-0.29209710387258397</v>
      </c>
      <c r="AA112" s="20">
        <v>0.16626398773769599</v>
      </c>
      <c r="AB112" s="20">
        <v>0.19724341372363099</v>
      </c>
      <c r="AC112" s="20">
        <v>0.18189452573250001</v>
      </c>
      <c r="AD112" s="20">
        <v>-3.18807109578462E-3</v>
      </c>
      <c r="AE112" s="20">
        <v>5.3591006504365897</v>
      </c>
      <c r="AF112" s="20">
        <v>22.0567471357122</v>
      </c>
      <c r="AH112" s="20">
        <f t="shared" si="15"/>
        <v>2.6414538058663374E-2</v>
      </c>
      <c r="AI112" s="20">
        <f t="shared" si="23"/>
        <v>5.2716704444501885E-3</v>
      </c>
      <c r="AJ112" s="20">
        <f t="shared" si="24"/>
        <v>-0.29209710387258397</v>
      </c>
      <c r="AK112" s="20">
        <f t="shared" si="24"/>
        <v>0.16626398773769599</v>
      </c>
      <c r="AL112" s="20">
        <f t="shared" si="24"/>
        <v>0.19724341372363099</v>
      </c>
      <c r="AM112" s="20">
        <f t="shared" si="24"/>
        <v>0.18189452573250001</v>
      </c>
      <c r="AN112" s="20">
        <f t="shared" si="24"/>
        <v>-3.18807109578462E-3</v>
      </c>
      <c r="AR112" s="22">
        <f t="shared" si="14"/>
        <v>49217</v>
      </c>
      <c r="AS112" s="20">
        <f t="shared" si="16"/>
        <v>90.226988542848801</v>
      </c>
      <c r="AT112" s="20">
        <f t="shared" si="20"/>
        <v>2.6414538058663374E-2</v>
      </c>
      <c r="AU112" s="20">
        <f t="shared" si="17"/>
        <v>0.25538842266990863</v>
      </c>
      <c r="AV112" s="20">
        <f t="shared" si="25"/>
        <v>5.2716704444501885E-3</v>
      </c>
      <c r="AW112" s="20">
        <f t="shared" si="25"/>
        <v>-0.29209710387258397</v>
      </c>
      <c r="AX112" s="20">
        <f t="shared" si="25"/>
        <v>0.16626398773769599</v>
      </c>
      <c r="AY112" s="20">
        <f t="shared" si="25"/>
        <v>0.19724341372363099</v>
      </c>
      <c r="AZ112" s="20">
        <f t="shared" si="25"/>
        <v>0.18189452573250001</v>
      </c>
      <c r="BA112" s="20">
        <f t="shared" si="25"/>
        <v>-3.18807109578462E-3</v>
      </c>
      <c r="BC112" s="22">
        <f t="shared" si="19"/>
        <v>49217</v>
      </c>
      <c r="BD112" s="20">
        <f t="shared" si="21"/>
        <v>-2.5484745991982267</v>
      </c>
      <c r="BE112" s="20">
        <f t="shared" si="22"/>
        <v>0.25538842266990863</v>
      </c>
    </row>
    <row r="113" spans="1:57">
      <c r="A113" s="22">
        <v>49309</v>
      </c>
      <c r="B113" s="20">
        <v>2.6793193907320298</v>
      </c>
      <c r="C113" s="20">
        <v>2.2669042241750301E-2</v>
      </c>
      <c r="D113" s="20">
        <v>-2.4722017407376602</v>
      </c>
      <c r="E113" s="21">
        <v>1.3810270641662499E-5</v>
      </c>
      <c r="F113" s="20">
        <v>1.9783179381469</v>
      </c>
      <c r="G113" s="20">
        <v>13.9904254875541</v>
      </c>
      <c r="H113" s="21">
        <v>-9.0226450515282496E-5</v>
      </c>
      <c r="I113" s="20">
        <v>2.2494416052229E-3</v>
      </c>
      <c r="J113" s="20">
        <v>1.8894556270430699E-2</v>
      </c>
      <c r="K113" s="20">
        <v>-5.0861367003279598</v>
      </c>
      <c r="L113" s="20">
        <v>0.10778608913235201</v>
      </c>
      <c r="M113" s="20">
        <v>0</v>
      </c>
      <c r="N113" s="20">
        <v>0</v>
      </c>
      <c r="O113" s="20">
        <v>-2.4315021788502401E-2</v>
      </c>
      <c r="P113" s="20">
        <v>0</v>
      </c>
      <c r="Q113" s="20">
        <v>4.7133235520454304E-3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5.1636647923232699</v>
      </c>
      <c r="Z113" s="20">
        <v>-0.28334370421643701</v>
      </c>
      <c r="AA113" s="20">
        <v>0.16121142009837799</v>
      </c>
      <c r="AB113" s="20">
        <v>0.19125193753833</v>
      </c>
      <c r="AC113" s="20">
        <v>0.17636400264175101</v>
      </c>
      <c r="AD113" s="20">
        <v>-3.14258892823332E-3</v>
      </c>
      <c r="AE113" s="20">
        <v>5.3433246779356702</v>
      </c>
      <c r="AF113" s="20">
        <v>21.9709759275935</v>
      </c>
      <c r="AH113" s="20">
        <f t="shared" si="15"/>
        <v>2.5891444072077378E-2</v>
      </c>
      <c r="AI113" s="20">
        <f t="shared" si="23"/>
        <v>5.1125393983398708E-3</v>
      </c>
      <c r="AJ113" s="20">
        <f t="shared" ref="AJ113:AN132" si="26">Z113</f>
        <v>-0.28334370421643701</v>
      </c>
      <c r="AK113" s="20">
        <f t="shared" si="26"/>
        <v>0.16121142009837799</v>
      </c>
      <c r="AL113" s="20">
        <f t="shared" si="26"/>
        <v>0.19125193753833</v>
      </c>
      <c r="AM113" s="20">
        <f t="shared" si="26"/>
        <v>0.17636400264175101</v>
      </c>
      <c r="AN113" s="20">
        <f t="shared" si="26"/>
        <v>-3.14258892823332E-3</v>
      </c>
      <c r="AR113" s="22">
        <f t="shared" si="14"/>
        <v>49309</v>
      </c>
      <c r="AS113" s="20">
        <f t="shared" si="16"/>
        <v>89.883903710374</v>
      </c>
      <c r="AT113" s="20">
        <f t="shared" si="20"/>
        <v>2.5891444072077378E-2</v>
      </c>
      <c r="AU113" s="20">
        <f t="shared" si="17"/>
        <v>0.24745360653212856</v>
      </c>
      <c r="AV113" s="20">
        <f t="shared" si="25"/>
        <v>5.1125393983398708E-3</v>
      </c>
      <c r="AW113" s="20">
        <f t="shared" si="25"/>
        <v>-0.28334370421643701</v>
      </c>
      <c r="AX113" s="20">
        <f t="shared" si="25"/>
        <v>0.16121142009837799</v>
      </c>
      <c r="AY113" s="20">
        <f t="shared" si="25"/>
        <v>0.19125193753833</v>
      </c>
      <c r="AZ113" s="20">
        <f t="shared" si="25"/>
        <v>0.17636400264175101</v>
      </c>
      <c r="BA113" s="20">
        <f t="shared" si="25"/>
        <v>-3.14258892823332E-3</v>
      </c>
      <c r="BC113" s="22">
        <f t="shared" si="19"/>
        <v>49309</v>
      </c>
      <c r="BD113" s="20">
        <f t="shared" si="21"/>
        <v>-2.5489976931848126</v>
      </c>
      <c r="BE113" s="20">
        <f t="shared" si="22"/>
        <v>0.24745360653212856</v>
      </c>
    </row>
    <row r="114" spans="1:57">
      <c r="A114" s="22">
        <v>49399</v>
      </c>
      <c r="B114" s="20">
        <v>2.6502891253928502</v>
      </c>
      <c r="C114" s="20">
        <v>2.1991173905937599E-2</v>
      </c>
      <c r="D114" s="20">
        <v>-2.4493032221421802</v>
      </c>
      <c r="E114" s="21">
        <v>1.34339000678585E-5</v>
      </c>
      <c r="F114" s="20">
        <v>1.9612878942722101</v>
      </c>
      <c r="G114" s="20">
        <v>13.956939446655101</v>
      </c>
      <c r="H114" s="21">
        <v>-9.03934605600139E-5</v>
      </c>
      <c r="I114" s="20">
        <v>1.45201077513384E-3</v>
      </c>
      <c r="J114" s="20">
        <v>1.8944169706333398E-2</v>
      </c>
      <c r="K114" s="20">
        <v>-4.9324541772130903</v>
      </c>
      <c r="L114" s="20">
        <v>0.107978785076216</v>
      </c>
      <c r="M114" s="20">
        <v>0</v>
      </c>
      <c r="N114" s="20">
        <v>0</v>
      </c>
      <c r="O114" s="20">
        <v>-2.6376434687837499E-2</v>
      </c>
      <c r="P114" s="20">
        <v>0</v>
      </c>
      <c r="Q114" s="20">
        <v>4.7013816277574703E-3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5.0078695545188703</v>
      </c>
      <c r="Z114" s="20">
        <v>-0.27485174520126099</v>
      </c>
      <c r="AA114" s="20">
        <v>0.156316463433509</v>
      </c>
      <c r="AB114" s="20">
        <v>0.18544736440937701</v>
      </c>
      <c r="AC114" s="20">
        <v>0.171006431500621</v>
      </c>
      <c r="AD114" s="20">
        <v>-3.08940336797995E-3</v>
      </c>
      <c r="AE114" s="20">
        <v>5.3276005983429098</v>
      </c>
      <c r="AF114" s="20">
        <v>21.8856724574438</v>
      </c>
      <c r="AH114" s="20">
        <f t="shared" si="15"/>
        <v>2.5336681760591256E-2</v>
      </c>
      <c r="AI114" s="20">
        <f t="shared" si="23"/>
        <v>4.9582866876424457E-3</v>
      </c>
      <c r="AJ114" s="20">
        <f t="shared" si="26"/>
        <v>-0.27485174520126099</v>
      </c>
      <c r="AK114" s="20">
        <f t="shared" si="26"/>
        <v>0.156316463433509</v>
      </c>
      <c r="AL114" s="20">
        <f t="shared" si="26"/>
        <v>0.18544736440937701</v>
      </c>
      <c r="AM114" s="20">
        <f t="shared" si="26"/>
        <v>0.171006431500621</v>
      </c>
      <c r="AN114" s="20">
        <f t="shared" si="26"/>
        <v>-3.08940336797995E-3</v>
      </c>
      <c r="AR114" s="22">
        <f t="shared" si="14"/>
        <v>49399</v>
      </c>
      <c r="AS114" s="20">
        <f t="shared" si="16"/>
        <v>89.542689829775199</v>
      </c>
      <c r="AT114" s="20">
        <f t="shared" si="20"/>
        <v>2.5336681760591256E-2</v>
      </c>
      <c r="AU114" s="20">
        <f t="shared" si="17"/>
        <v>0.2397873974619085</v>
      </c>
      <c r="AV114" s="20">
        <f t="shared" si="25"/>
        <v>4.9582866876424457E-3</v>
      </c>
      <c r="AW114" s="20">
        <f t="shared" si="25"/>
        <v>-0.27485174520126099</v>
      </c>
      <c r="AX114" s="20">
        <f t="shared" si="25"/>
        <v>0.156316463433509</v>
      </c>
      <c r="AY114" s="20">
        <f t="shared" si="25"/>
        <v>0.18544736440937701</v>
      </c>
      <c r="AZ114" s="20">
        <f t="shared" si="25"/>
        <v>0.171006431500621</v>
      </c>
      <c r="BA114" s="20">
        <f t="shared" si="25"/>
        <v>-3.08940336797995E-3</v>
      </c>
      <c r="BC114" s="22">
        <f t="shared" si="19"/>
        <v>49399</v>
      </c>
      <c r="BD114" s="20">
        <f t="shared" si="21"/>
        <v>-2.5495524554962987</v>
      </c>
      <c r="BE114" s="20">
        <f t="shared" si="22"/>
        <v>0.2397873974619085</v>
      </c>
    </row>
    <row r="115" spans="1:57">
      <c r="A115" s="22">
        <v>49490</v>
      </c>
      <c r="B115" s="20">
        <v>2.6215842045714699</v>
      </c>
      <c r="C115" s="20">
        <v>2.1348312777075801E-2</v>
      </c>
      <c r="D115" s="20">
        <v>-2.4266024824201202</v>
      </c>
      <c r="E115" s="21">
        <v>1.30782301984545E-5</v>
      </c>
      <c r="F115" s="20">
        <v>1.94440426349068</v>
      </c>
      <c r="G115" s="20">
        <v>13.9234856384331</v>
      </c>
      <c r="H115" s="21">
        <v>-9.0932855616897106E-5</v>
      </c>
      <c r="I115" s="20">
        <v>7.1313964541893401E-4</v>
      </c>
      <c r="J115" s="20">
        <v>1.89764232190162E-2</v>
      </c>
      <c r="K115" s="20">
        <v>-4.7835112544915104</v>
      </c>
      <c r="L115" s="20">
        <v>0.107873513123003</v>
      </c>
      <c r="M115" s="20">
        <v>0</v>
      </c>
      <c r="N115" s="20">
        <v>0</v>
      </c>
      <c r="O115" s="20">
        <v>-2.8347808548710201E-2</v>
      </c>
      <c r="P115" s="20">
        <v>0</v>
      </c>
      <c r="Q115" s="20">
        <v>4.6386654404322403E-3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4.8568358094212103</v>
      </c>
      <c r="Z115" s="20">
        <v>-0.26661275757396102</v>
      </c>
      <c r="AA115" s="20">
        <v>0.15157382987356499</v>
      </c>
      <c r="AB115" s="20">
        <v>0.17982338129731301</v>
      </c>
      <c r="AC115" s="20">
        <v>0.16581597073111601</v>
      </c>
      <c r="AD115" s="20">
        <v>-3.0297438336064201E-3</v>
      </c>
      <c r="AE115" s="20">
        <v>5.3119282019467997</v>
      </c>
      <c r="AF115" s="20">
        <v>21.800819452476802</v>
      </c>
      <c r="AH115" s="20">
        <f t="shared" si="15"/>
        <v>2.4756196835487812E-2</v>
      </c>
      <c r="AI115" s="20">
        <f t="shared" si="23"/>
        <v>4.8087483261596139E-3</v>
      </c>
      <c r="AJ115" s="20">
        <f t="shared" si="26"/>
        <v>-0.26661275757396102</v>
      </c>
      <c r="AK115" s="20">
        <f t="shared" si="26"/>
        <v>0.15157382987356499</v>
      </c>
      <c r="AL115" s="20">
        <f t="shared" si="26"/>
        <v>0.17982338129731301</v>
      </c>
      <c r="AM115" s="20">
        <f t="shared" si="26"/>
        <v>0.16581597073111601</v>
      </c>
      <c r="AN115" s="20">
        <f t="shared" si="26"/>
        <v>-3.0297438336064201E-3</v>
      </c>
      <c r="AR115" s="22">
        <f t="shared" si="14"/>
        <v>49490</v>
      </c>
      <c r="AS115" s="20">
        <f t="shared" si="16"/>
        <v>89.203277809907206</v>
      </c>
      <c r="AT115" s="20">
        <f t="shared" si="20"/>
        <v>2.4756196835487812E-2</v>
      </c>
      <c r="AU115" s="20">
        <f t="shared" si="17"/>
        <v>0.23237942882058621</v>
      </c>
      <c r="AV115" s="20">
        <f t="shared" si="25"/>
        <v>4.8087483261596139E-3</v>
      </c>
      <c r="AW115" s="20">
        <f t="shared" si="25"/>
        <v>-0.26661275757396102</v>
      </c>
      <c r="AX115" s="20">
        <f t="shared" si="25"/>
        <v>0.15157382987356499</v>
      </c>
      <c r="AY115" s="20">
        <f t="shared" si="25"/>
        <v>0.17982338129731301</v>
      </c>
      <c r="AZ115" s="20">
        <f t="shared" si="25"/>
        <v>0.16581597073111601</v>
      </c>
      <c r="BA115" s="20">
        <f t="shared" si="25"/>
        <v>-3.0297438336064201E-3</v>
      </c>
      <c r="BC115" s="22">
        <f t="shared" si="19"/>
        <v>49490</v>
      </c>
      <c r="BD115" s="20">
        <f t="shared" si="21"/>
        <v>-2.5501329404214022</v>
      </c>
      <c r="BE115" s="20">
        <f t="shared" si="22"/>
        <v>0.23237942882058621</v>
      </c>
    </row>
    <row r="116" spans="1:57">
      <c r="A116" s="22">
        <v>49582</v>
      </c>
      <c r="B116" s="20">
        <v>2.5931993212198501</v>
      </c>
      <c r="C116" s="20">
        <v>2.0735569253805899E-2</v>
      </c>
      <c r="D116" s="20">
        <v>-2.4040953236534102</v>
      </c>
      <c r="E116" s="21">
        <v>1.2740206080719601E-5</v>
      </c>
      <c r="F116" s="20">
        <v>1.9276589459207201</v>
      </c>
      <c r="G116" s="20">
        <v>13.8900545450041</v>
      </c>
      <c r="H116" s="21">
        <v>-9.1753170569422099E-5</v>
      </c>
      <c r="I116" s="21">
        <v>2.9230735932633301E-5</v>
      </c>
      <c r="J116" s="20">
        <v>1.8993098846354001E-2</v>
      </c>
      <c r="K116" s="20">
        <v>-4.6391455551234202</v>
      </c>
      <c r="L116" s="20">
        <v>0.107484824658421</v>
      </c>
      <c r="M116" s="20">
        <v>0</v>
      </c>
      <c r="N116" s="20">
        <v>0</v>
      </c>
      <c r="O116" s="20">
        <v>-3.0232121345297899E-2</v>
      </c>
      <c r="P116" s="20">
        <v>0</v>
      </c>
      <c r="Q116" s="20">
        <v>4.5333893849199098E-3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4.7104051320697602</v>
      </c>
      <c r="Z116" s="20">
        <v>-0.25861868992632397</v>
      </c>
      <c r="AA116" s="20">
        <v>0.14697841688425001</v>
      </c>
      <c r="AB116" s="20">
        <v>0.17437390461600699</v>
      </c>
      <c r="AC116" s="20">
        <v>0.16078698444164599</v>
      </c>
      <c r="AD116" s="20">
        <v>-2.9647496768825401E-3</v>
      </c>
      <c r="AE116" s="20">
        <v>5.2963072801256104</v>
      </c>
      <c r="AF116" s="20">
        <v>21.716405190471399</v>
      </c>
      <c r="AH116" s="20">
        <f t="shared" si="15"/>
        <v>2.4155525625642396E-2</v>
      </c>
      <c r="AI116" s="20">
        <f t="shared" si="23"/>
        <v>4.6637674574948121E-3</v>
      </c>
      <c r="AJ116" s="20">
        <f t="shared" si="26"/>
        <v>-0.25861868992632397</v>
      </c>
      <c r="AK116" s="20">
        <f t="shared" si="26"/>
        <v>0.14697841688425001</v>
      </c>
      <c r="AL116" s="20">
        <f t="shared" si="26"/>
        <v>0.17437390461600699</v>
      </c>
      <c r="AM116" s="20">
        <f t="shared" si="26"/>
        <v>0.16078698444164599</v>
      </c>
      <c r="AN116" s="20">
        <f t="shared" si="26"/>
        <v>-2.9647496768825401E-3</v>
      </c>
      <c r="AR116" s="22">
        <f t="shared" si="14"/>
        <v>49582</v>
      </c>
      <c r="AS116" s="20">
        <f t="shared" si="16"/>
        <v>88.865620761885594</v>
      </c>
      <c r="AT116" s="20">
        <f t="shared" si="20"/>
        <v>2.4155525625642396E-2</v>
      </c>
      <c r="AU116" s="20">
        <f t="shared" si="17"/>
        <v>0.22521963379619128</v>
      </c>
      <c r="AV116" s="20">
        <f t="shared" si="25"/>
        <v>4.6637674574948121E-3</v>
      </c>
      <c r="AW116" s="20">
        <f t="shared" si="25"/>
        <v>-0.25861868992632397</v>
      </c>
      <c r="AX116" s="20">
        <f t="shared" si="25"/>
        <v>0.14697841688425001</v>
      </c>
      <c r="AY116" s="20">
        <f t="shared" si="25"/>
        <v>0.17437390461600699</v>
      </c>
      <c r="AZ116" s="20">
        <f t="shared" si="25"/>
        <v>0.16078698444164599</v>
      </c>
      <c r="BA116" s="20">
        <f t="shared" si="25"/>
        <v>-2.9647496768825401E-3</v>
      </c>
      <c r="BC116" s="22">
        <f t="shared" si="19"/>
        <v>49582</v>
      </c>
      <c r="BD116" s="20">
        <f t="shared" si="21"/>
        <v>-2.5507336116312476</v>
      </c>
      <c r="BE116" s="20">
        <f t="shared" si="22"/>
        <v>0.22521963379619128</v>
      </c>
    </row>
    <row r="117" spans="1:57">
      <c r="A117" s="22">
        <v>49674</v>
      </c>
      <c r="B117" s="20">
        <v>2.5651293709451202</v>
      </c>
      <c r="C117" s="20">
        <v>2.0148858849750002E-2</v>
      </c>
      <c r="D117" s="20">
        <v>-2.3817779020360201</v>
      </c>
      <c r="E117" s="21">
        <v>1.2417194181883201E-5</v>
      </c>
      <c r="F117" s="20">
        <v>1.9110446336904301</v>
      </c>
      <c r="G117" s="20">
        <v>13.8566370236405</v>
      </c>
      <c r="H117" s="21">
        <v>-9.2773835207190004E-5</v>
      </c>
      <c r="I117" s="20">
        <v>-6.0307564224071602E-4</v>
      </c>
      <c r="J117" s="20">
        <v>1.8995769189337899E-2</v>
      </c>
      <c r="K117" s="20">
        <v>-4.4992018803457201</v>
      </c>
      <c r="L117" s="20">
        <v>0.106830633532307</v>
      </c>
      <c r="M117" s="20">
        <v>0</v>
      </c>
      <c r="N117" s="20">
        <v>0</v>
      </c>
      <c r="O117" s="20">
        <v>-3.2032259042570198E-2</v>
      </c>
      <c r="P117" s="20">
        <v>0</v>
      </c>
      <c r="Q117" s="20">
        <v>4.3931293190708097E-3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4.5684259129279301</v>
      </c>
      <c r="Z117" s="20">
        <v>-0.25086187310432301</v>
      </c>
      <c r="AA117" s="20">
        <v>0.14252530495829399</v>
      </c>
      <c r="AB117" s="20">
        <v>0.169093076217881</v>
      </c>
      <c r="AC117" s="20">
        <v>0.155914040218427</v>
      </c>
      <c r="AD117" s="20">
        <v>-2.89546752073481E-3</v>
      </c>
      <c r="AE117" s="20">
        <v>5.2807376253392402</v>
      </c>
      <c r="AF117" s="20">
        <v>21.632422564495599</v>
      </c>
      <c r="AH117" s="20">
        <f t="shared" si="15"/>
        <v>2.3539773452930693E-2</v>
      </c>
      <c r="AI117" s="20">
        <f t="shared" si="23"/>
        <v>4.52319397319597E-3</v>
      </c>
      <c r="AJ117" s="20">
        <f t="shared" si="26"/>
        <v>-0.25086187310432301</v>
      </c>
      <c r="AK117" s="20">
        <f t="shared" si="26"/>
        <v>0.14252530495829399</v>
      </c>
      <c r="AL117" s="20">
        <f t="shared" si="26"/>
        <v>0.169093076217881</v>
      </c>
      <c r="AM117" s="20">
        <f t="shared" si="26"/>
        <v>0.155914040218427</v>
      </c>
      <c r="AN117" s="20">
        <f t="shared" si="26"/>
        <v>-2.89546752073481E-3</v>
      </c>
      <c r="AR117" s="22">
        <f t="shared" si="14"/>
        <v>49674</v>
      </c>
      <c r="AS117" s="20">
        <f t="shared" si="16"/>
        <v>88.529690257982395</v>
      </c>
      <c r="AT117" s="20">
        <f t="shared" si="20"/>
        <v>2.3539773452930693E-2</v>
      </c>
      <c r="AU117" s="20">
        <f t="shared" si="17"/>
        <v>0.21829827474274016</v>
      </c>
      <c r="AV117" s="20">
        <f t="shared" si="25"/>
        <v>4.52319397319597E-3</v>
      </c>
      <c r="AW117" s="20">
        <f t="shared" si="25"/>
        <v>-0.25086187310432301</v>
      </c>
      <c r="AX117" s="20">
        <f t="shared" si="25"/>
        <v>0.14252530495829399</v>
      </c>
      <c r="AY117" s="20">
        <f t="shared" si="25"/>
        <v>0.169093076217881</v>
      </c>
      <c r="AZ117" s="20">
        <f t="shared" si="25"/>
        <v>0.155914040218427</v>
      </c>
      <c r="BA117" s="20">
        <f t="shared" si="25"/>
        <v>-2.89546752073481E-3</v>
      </c>
      <c r="BC117" s="22">
        <f t="shared" si="19"/>
        <v>49674</v>
      </c>
      <c r="BD117" s="20">
        <f t="shared" si="21"/>
        <v>-2.5513493638039595</v>
      </c>
      <c r="BE117" s="20">
        <f t="shared" si="22"/>
        <v>0.21829827474274016</v>
      </c>
    </row>
    <row r="118" spans="1:57">
      <c r="A118" s="22">
        <v>49765</v>
      </c>
      <c r="B118" s="20">
        <v>2.5373694520278001</v>
      </c>
      <c r="C118" s="20">
        <v>1.9584788906284799E-2</v>
      </c>
      <c r="D118" s="20">
        <v>-2.3596467168006701</v>
      </c>
      <c r="E118" s="21">
        <v>1.2106943382355701E-5</v>
      </c>
      <c r="F118" s="20">
        <v>1.8945547977103601</v>
      </c>
      <c r="G118" s="20">
        <v>13.8232244765994</v>
      </c>
      <c r="H118" s="21">
        <v>-9.3924649780117195E-5</v>
      </c>
      <c r="I118" s="20">
        <v>-1.1869200874444099E-3</v>
      </c>
      <c r="J118" s="20">
        <v>1.8985817658850001E-2</v>
      </c>
      <c r="K118" s="20">
        <v>-4.3635318482994698</v>
      </c>
      <c r="L118" s="20">
        <v>0.105931327472439</v>
      </c>
      <c r="M118" s="20">
        <v>0</v>
      </c>
      <c r="N118" s="20">
        <v>0</v>
      </c>
      <c r="O118" s="20">
        <v>-3.3751018615021298E-2</v>
      </c>
      <c r="P118" s="20">
        <v>0</v>
      </c>
      <c r="Q118" s="20">
        <v>4.2248075141456103E-3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4.4307529821504499</v>
      </c>
      <c r="Z118" s="20">
        <v>-0.24333498765463499</v>
      </c>
      <c r="AA118" s="20">
        <v>0.13820975432116001</v>
      </c>
      <c r="AB118" s="20">
        <v>0.16397525830962001</v>
      </c>
      <c r="AC118" s="20">
        <v>0.15119190572924701</v>
      </c>
      <c r="AD118" s="20">
        <v>-2.82285058201261E-3</v>
      </c>
      <c r="AE118" s="20">
        <v>5.2652190311212701</v>
      </c>
      <c r="AF118" s="20">
        <v>21.548868239775299</v>
      </c>
      <c r="AH118" s="20">
        <f t="shared" si="15"/>
        <v>2.2913604029475551E-2</v>
      </c>
      <c r="AI118" s="20">
        <f t="shared" si="23"/>
        <v>4.3868841407430194E-3</v>
      </c>
      <c r="AJ118" s="20">
        <f t="shared" si="26"/>
        <v>-0.24333498765463499</v>
      </c>
      <c r="AK118" s="20">
        <f t="shared" si="26"/>
        <v>0.13820975432116001</v>
      </c>
      <c r="AL118" s="20">
        <f t="shared" si="26"/>
        <v>0.16397525830962001</v>
      </c>
      <c r="AM118" s="20">
        <f t="shared" si="26"/>
        <v>0.15119190572924701</v>
      </c>
      <c r="AN118" s="20">
        <f t="shared" si="26"/>
        <v>-2.82285058201261E-3</v>
      </c>
      <c r="AR118" s="22">
        <f t="shared" si="14"/>
        <v>49765</v>
      </c>
      <c r="AS118" s="20">
        <f t="shared" si="16"/>
        <v>88.195472959101195</v>
      </c>
      <c r="AT118" s="20">
        <f t="shared" si="20"/>
        <v>2.2913604029475551E-2</v>
      </c>
      <c r="AU118" s="20">
        <f t="shared" si="17"/>
        <v>0.21160596426412243</v>
      </c>
      <c r="AV118" s="20">
        <f t="shared" si="25"/>
        <v>4.3868841407430194E-3</v>
      </c>
      <c r="AW118" s="20">
        <f t="shared" si="25"/>
        <v>-0.24333498765463499</v>
      </c>
      <c r="AX118" s="20">
        <f t="shared" si="25"/>
        <v>0.13820975432116001</v>
      </c>
      <c r="AY118" s="20">
        <f t="shared" si="25"/>
        <v>0.16397525830962001</v>
      </c>
      <c r="AZ118" s="20">
        <f t="shared" si="25"/>
        <v>0.15119190572924701</v>
      </c>
      <c r="BA118" s="20">
        <f t="shared" si="25"/>
        <v>-2.82285058201261E-3</v>
      </c>
      <c r="BC118" s="22">
        <f t="shared" si="19"/>
        <v>49765</v>
      </c>
      <c r="BD118" s="20">
        <f t="shared" si="21"/>
        <v>-2.5519755332274143</v>
      </c>
      <c r="BE118" s="20">
        <f t="shared" si="22"/>
        <v>0.21160596426412243</v>
      </c>
    </row>
    <row r="119" spans="1:57">
      <c r="A119" s="22">
        <v>49856</v>
      </c>
      <c r="B119" s="20">
        <v>2.5099148627207999</v>
      </c>
      <c r="C119" s="20">
        <v>1.9040558894215302E-2</v>
      </c>
      <c r="D119" s="20">
        <v>-2.3376985952117302</v>
      </c>
      <c r="E119" s="21">
        <v>1.1807547098940701E-5</v>
      </c>
      <c r="F119" s="20">
        <v>1.8781836634253</v>
      </c>
      <c r="G119" s="20">
        <v>13.7898089808506</v>
      </c>
      <c r="H119" s="21">
        <v>-9.5145183604209999E-5</v>
      </c>
      <c r="I119" s="20">
        <v>-1.7252413013028999E-3</v>
      </c>
      <c r="J119" s="20">
        <v>1.8964457772223001E-2</v>
      </c>
      <c r="K119" s="20">
        <v>-4.23199353600201</v>
      </c>
      <c r="L119" s="20">
        <v>0.104808989430487</v>
      </c>
      <c r="M119" s="20">
        <v>0</v>
      </c>
      <c r="N119" s="20">
        <v>0</v>
      </c>
      <c r="O119" s="20">
        <v>-3.5391110919717202E-2</v>
      </c>
      <c r="P119" s="20">
        <v>0</v>
      </c>
      <c r="Q119" s="20">
        <v>4.0346903404446296E-3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4.29724724650384</v>
      </c>
      <c r="Z119" s="20">
        <v>-0.23603103419430699</v>
      </c>
      <c r="AA119" s="20">
        <v>0.13402720083660699</v>
      </c>
      <c r="AB119" s="20">
        <v>0.159015027519394</v>
      </c>
      <c r="AC119" s="20">
        <v>0.14661554435947499</v>
      </c>
      <c r="AD119" s="20">
        <v>-2.7477596285823799E-3</v>
      </c>
      <c r="AE119" s="20">
        <v>5.2497512920711404</v>
      </c>
      <c r="AF119" s="20">
        <v>21.465741899830299</v>
      </c>
      <c r="AH119" s="20">
        <f t="shared" si="15"/>
        <v>2.2281238036791641E-2</v>
      </c>
      <c r="AI119" s="20">
        <f t="shared" si="23"/>
        <v>4.2547002440632082E-3</v>
      </c>
      <c r="AJ119" s="20">
        <f t="shared" si="26"/>
        <v>-0.23603103419430699</v>
      </c>
      <c r="AK119" s="20">
        <f t="shared" si="26"/>
        <v>0.13402720083660699</v>
      </c>
      <c r="AL119" s="20">
        <f t="shared" si="26"/>
        <v>0.159015027519394</v>
      </c>
      <c r="AM119" s="20">
        <f t="shared" si="26"/>
        <v>0.14661554435947499</v>
      </c>
      <c r="AN119" s="20">
        <f t="shared" si="26"/>
        <v>-2.7477596285823799E-3</v>
      </c>
      <c r="AR119" s="22">
        <f t="shared" si="14"/>
        <v>49856</v>
      </c>
      <c r="AS119" s="20">
        <f t="shared" si="16"/>
        <v>87.862967599321195</v>
      </c>
      <c r="AT119" s="20">
        <f t="shared" si="20"/>
        <v>2.2281238036791641E-2</v>
      </c>
      <c r="AU119" s="20">
        <f t="shared" si="17"/>
        <v>0.20513367913664984</v>
      </c>
      <c r="AV119" s="20">
        <f t="shared" si="25"/>
        <v>4.2547002440632082E-3</v>
      </c>
      <c r="AW119" s="20">
        <f t="shared" si="25"/>
        <v>-0.23603103419430699</v>
      </c>
      <c r="AX119" s="20">
        <f t="shared" si="25"/>
        <v>0.13402720083660699</v>
      </c>
      <c r="AY119" s="20">
        <f t="shared" si="25"/>
        <v>0.159015027519394</v>
      </c>
      <c r="AZ119" s="20">
        <f t="shared" si="25"/>
        <v>0.14661554435947499</v>
      </c>
      <c r="BA119" s="20">
        <f t="shared" si="25"/>
        <v>-2.7477596285823799E-3</v>
      </c>
      <c r="BC119" s="22">
        <f t="shared" si="19"/>
        <v>49856</v>
      </c>
      <c r="BD119" s="20">
        <f t="shared" si="21"/>
        <v>-2.5526078992200985</v>
      </c>
      <c r="BE119" s="20">
        <f t="shared" si="22"/>
        <v>0.20513367913664984</v>
      </c>
    </row>
    <row r="120" spans="1:57">
      <c r="A120" s="22">
        <v>49948</v>
      </c>
      <c r="B120" s="20">
        <v>2.4827610963187898</v>
      </c>
      <c r="C120" s="20">
        <v>1.8513872837364401E-2</v>
      </c>
      <c r="D120" s="20">
        <v>-2.3159306745994099</v>
      </c>
      <c r="E120" s="21">
        <v>1.15174069314689E-5</v>
      </c>
      <c r="F120" s="20">
        <v>1.8619261779692</v>
      </c>
      <c r="G120" s="20">
        <v>13.756383382424501</v>
      </c>
      <c r="H120" s="21">
        <v>-9.6384118755783802E-5</v>
      </c>
      <c r="I120" s="20">
        <v>-2.2207918585437402E-3</v>
      </c>
      <c r="J120" s="20">
        <v>1.89327513751208E-2</v>
      </c>
      <c r="K120" s="20">
        <v>-4.1044511283554996</v>
      </c>
      <c r="L120" s="20">
        <v>0.10348672288847401</v>
      </c>
      <c r="M120" s="20">
        <v>0</v>
      </c>
      <c r="N120" s="20">
        <v>0</v>
      </c>
      <c r="O120" s="20">
        <v>-3.6955163435432398E-2</v>
      </c>
      <c r="P120" s="20">
        <v>0</v>
      </c>
      <c r="Q120" s="20">
        <v>3.8283966340478702E-3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4.1677753410001701</v>
      </c>
      <c r="Z120" s="20">
        <v>-0.228943306566152</v>
      </c>
      <c r="AA120" s="20">
        <v>0.129973251278382</v>
      </c>
      <c r="AB120" s="20">
        <v>0.15420716831166401</v>
      </c>
      <c r="AC120" s="20">
        <v>0.142180110077155</v>
      </c>
      <c r="AD120" s="20">
        <v>-2.6709652579652099E-3</v>
      </c>
      <c r="AE120" s="20">
        <v>5.2343342038463998</v>
      </c>
      <c r="AF120" s="20">
        <v>21.383045578176301</v>
      </c>
      <c r="AH120" s="20">
        <f t="shared" si="15"/>
        <v>2.164645923466877E-2</v>
      </c>
      <c r="AI120" s="20">
        <f t="shared" si="23"/>
        <v>4.1265102386140295E-3</v>
      </c>
      <c r="AJ120" s="20">
        <f t="shared" si="26"/>
        <v>-0.228943306566152</v>
      </c>
      <c r="AK120" s="20">
        <f t="shared" si="26"/>
        <v>0.129973251278382</v>
      </c>
      <c r="AL120" s="20">
        <f t="shared" si="26"/>
        <v>0.15420716831166401</v>
      </c>
      <c r="AM120" s="20">
        <f t="shared" si="26"/>
        <v>0.142180110077155</v>
      </c>
      <c r="AN120" s="20">
        <f t="shared" si="26"/>
        <v>-2.6709652579652099E-3</v>
      </c>
      <c r="AR120" s="22">
        <f t="shared" si="14"/>
        <v>49948</v>
      </c>
      <c r="AS120" s="20">
        <f t="shared" si="16"/>
        <v>87.532182312705203</v>
      </c>
      <c r="AT120" s="20">
        <f t="shared" si="20"/>
        <v>2.164645923466877E-2</v>
      </c>
      <c r="AU120" s="20">
        <f t="shared" si="17"/>
        <v>0.19887276808169782</v>
      </c>
      <c r="AV120" s="20">
        <f t="shared" si="25"/>
        <v>4.1265102386140295E-3</v>
      </c>
      <c r="AW120" s="20">
        <f t="shared" si="25"/>
        <v>-0.228943306566152</v>
      </c>
      <c r="AX120" s="20">
        <f t="shared" si="25"/>
        <v>0.129973251278382</v>
      </c>
      <c r="AY120" s="20">
        <f t="shared" si="25"/>
        <v>0.15420716831166401</v>
      </c>
      <c r="AZ120" s="20">
        <f t="shared" si="25"/>
        <v>0.142180110077155</v>
      </c>
      <c r="BA120" s="20">
        <f t="shared" si="25"/>
        <v>-2.6709652579652099E-3</v>
      </c>
      <c r="BC120" s="22">
        <f t="shared" si="19"/>
        <v>49948</v>
      </c>
      <c r="BD120" s="20">
        <f t="shared" si="21"/>
        <v>-2.5532426780222215</v>
      </c>
      <c r="BE120" s="20">
        <f t="shared" si="22"/>
        <v>0.19887276808169782</v>
      </c>
    </row>
    <row r="121" spans="1:57">
      <c r="A121" s="22">
        <v>50040</v>
      </c>
      <c r="B121" s="20">
        <v>2.45590383444181</v>
      </c>
      <c r="C121" s="20">
        <v>1.8002862552758798E-2</v>
      </c>
      <c r="D121" s="20">
        <v>-2.29434038227941</v>
      </c>
      <c r="E121" s="21">
        <v>1.1235198130727301E-5</v>
      </c>
      <c r="F121" s="20">
        <v>1.8457779708431401</v>
      </c>
      <c r="G121" s="20">
        <v>13.722941359868599</v>
      </c>
      <c r="H121" s="21">
        <v>-9.7598558150861897E-5</v>
      </c>
      <c r="I121" s="20">
        <v>-2.6761526390383802E-3</v>
      </c>
      <c r="J121" s="20">
        <v>1.88916257036249E-2</v>
      </c>
      <c r="K121" s="20">
        <v>-3.9807745771435101</v>
      </c>
      <c r="L121" s="20">
        <v>0.10198807450183001</v>
      </c>
      <c r="M121" s="20">
        <v>0</v>
      </c>
      <c r="N121" s="20">
        <v>0</v>
      </c>
      <c r="O121" s="20">
        <v>-3.8445722878697297E-2</v>
      </c>
      <c r="P121" s="20">
        <v>0</v>
      </c>
      <c r="Q121" s="20">
        <v>3.61091485868074E-3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4.0422092967393599</v>
      </c>
      <c r="Z121" s="20">
        <v>-0.222065367625494</v>
      </c>
      <c r="AA121" s="20">
        <v>0.12604367811554501</v>
      </c>
      <c r="AB121" s="20">
        <v>0.14954666592196</v>
      </c>
      <c r="AC121" s="20">
        <v>0.13788094170200499</v>
      </c>
      <c r="AD121" s="20">
        <v>-2.59315122054395E-3</v>
      </c>
      <c r="AE121" s="20">
        <v>5.2189675631551804</v>
      </c>
      <c r="AF121" s="20">
        <v>21.300783071257701</v>
      </c>
      <c r="AH121" s="20">
        <f t="shared" si="15"/>
        <v>2.1012626628456182E-2</v>
      </c>
      <c r="AI121" s="20">
        <f t="shared" si="23"/>
        <v>4.002187422514218E-3</v>
      </c>
      <c r="AJ121" s="20">
        <f t="shared" si="26"/>
        <v>-0.222065367625494</v>
      </c>
      <c r="AK121" s="20">
        <f t="shared" si="26"/>
        <v>0.12604367811554501</v>
      </c>
      <c r="AL121" s="20">
        <f t="shared" si="26"/>
        <v>0.14954666592196</v>
      </c>
      <c r="AM121" s="20">
        <f t="shared" si="26"/>
        <v>0.13788094170200499</v>
      </c>
      <c r="AN121" s="20">
        <f t="shared" si="26"/>
        <v>-2.59315122054395E-3</v>
      </c>
      <c r="AR121" s="22">
        <f t="shared" si="14"/>
        <v>50040</v>
      </c>
      <c r="AS121" s="20">
        <f t="shared" si="16"/>
        <v>87.203132285030804</v>
      </c>
      <c r="AT121" s="20">
        <f t="shared" si="20"/>
        <v>2.1012626628456182E-2</v>
      </c>
      <c r="AU121" s="20">
        <f t="shared" si="17"/>
        <v>0.19281495431598625</v>
      </c>
      <c r="AV121" s="20">
        <f t="shared" si="25"/>
        <v>4.002187422514218E-3</v>
      </c>
      <c r="AW121" s="20">
        <f t="shared" si="25"/>
        <v>-0.222065367625494</v>
      </c>
      <c r="AX121" s="20">
        <f t="shared" si="25"/>
        <v>0.12604367811554501</v>
      </c>
      <c r="AY121" s="20">
        <f t="shared" si="25"/>
        <v>0.14954666592196</v>
      </c>
      <c r="AZ121" s="20">
        <f t="shared" si="25"/>
        <v>0.13788094170200499</v>
      </c>
      <c r="BA121" s="20">
        <f t="shared" si="25"/>
        <v>-2.59315122054395E-3</v>
      </c>
      <c r="BC121" s="22">
        <f t="shared" si="19"/>
        <v>50040</v>
      </c>
      <c r="BD121" s="20">
        <f t="shared" si="21"/>
        <v>-2.553876510628434</v>
      </c>
      <c r="BE121" s="20">
        <f t="shared" si="22"/>
        <v>0.19281495431598625</v>
      </c>
    </row>
    <row r="122" spans="1:57">
      <c r="A122" s="22">
        <v>50130</v>
      </c>
      <c r="B122" s="20">
        <v>2.42933893893131</v>
      </c>
      <c r="C122" s="20">
        <v>1.75060205418144E-2</v>
      </c>
      <c r="D122" s="20">
        <v>-2.27292541408216</v>
      </c>
      <c r="E122" s="21">
        <v>1.09598371026039E-5</v>
      </c>
      <c r="F122" s="20">
        <v>1.82973530995277</v>
      </c>
      <c r="G122" s="20">
        <v>13.6894774610436</v>
      </c>
      <c r="H122" s="21">
        <v>-9.8753314710339394E-5</v>
      </c>
      <c r="I122" s="20">
        <v>-3.0937460099902401E-3</v>
      </c>
      <c r="J122" s="20">
        <v>1.88418892349934E-2</v>
      </c>
      <c r="K122" s="20">
        <v>-3.8608392723131302</v>
      </c>
      <c r="L122" s="20">
        <v>0.10033654701579101</v>
      </c>
      <c r="M122" s="20">
        <v>0</v>
      </c>
      <c r="N122" s="20">
        <v>0</v>
      </c>
      <c r="O122" s="20">
        <v>-3.9865257706660003E-2</v>
      </c>
      <c r="P122" s="20">
        <v>0</v>
      </c>
      <c r="Q122" s="20">
        <v>3.3866273476340198E-3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3.9204262259673999</v>
      </c>
      <c r="Z122" s="20">
        <v>-0.21539102749230901</v>
      </c>
      <c r="AA122" s="20">
        <v>0.122234413941153</v>
      </c>
      <c r="AB122" s="20">
        <v>0.145028698961888</v>
      </c>
      <c r="AC122" s="20">
        <v>0.133713556732278</v>
      </c>
      <c r="AD122" s="20">
        <v>-2.51491854407689E-3</v>
      </c>
      <c r="AE122" s="20">
        <v>5.20365116774874</v>
      </c>
      <c r="AF122" s="20">
        <v>21.218959427793401</v>
      </c>
      <c r="AH122" s="20">
        <f t="shared" si="15"/>
        <v>2.0382691394595691E-2</v>
      </c>
      <c r="AI122" s="20">
        <f t="shared" si="23"/>
        <v>3.8816101247201979E-3</v>
      </c>
      <c r="AJ122" s="20">
        <f t="shared" si="26"/>
        <v>-0.21539102749230901</v>
      </c>
      <c r="AK122" s="20">
        <f t="shared" si="26"/>
        <v>0.122234413941153</v>
      </c>
      <c r="AL122" s="20">
        <f t="shared" si="26"/>
        <v>0.145028698961888</v>
      </c>
      <c r="AM122" s="20">
        <f t="shared" si="26"/>
        <v>0.133713556732278</v>
      </c>
      <c r="AN122" s="20">
        <f t="shared" si="26"/>
        <v>-2.51491854407689E-3</v>
      </c>
      <c r="AR122" s="22">
        <f t="shared" si="14"/>
        <v>50130</v>
      </c>
      <c r="AS122" s="20">
        <f t="shared" si="16"/>
        <v>86.875837711173602</v>
      </c>
      <c r="AT122" s="20">
        <f t="shared" si="20"/>
        <v>2.0382691394595691E-2</v>
      </c>
      <c r="AU122" s="20">
        <f t="shared" si="17"/>
        <v>0.18695233372365327</v>
      </c>
      <c r="AV122" s="20">
        <f t="shared" si="25"/>
        <v>3.8816101247201979E-3</v>
      </c>
      <c r="AW122" s="20">
        <f t="shared" si="25"/>
        <v>-0.21539102749230901</v>
      </c>
      <c r="AX122" s="20">
        <f t="shared" si="25"/>
        <v>0.122234413941153</v>
      </c>
      <c r="AY122" s="20">
        <f t="shared" si="25"/>
        <v>0.145028698961888</v>
      </c>
      <c r="AZ122" s="20">
        <f t="shared" si="25"/>
        <v>0.133713556732278</v>
      </c>
      <c r="BA122" s="20">
        <f t="shared" si="25"/>
        <v>-2.51491854407689E-3</v>
      </c>
      <c r="BC122" s="22">
        <f t="shared" si="19"/>
        <v>50130</v>
      </c>
      <c r="BD122" s="20">
        <f t="shared" si="21"/>
        <v>-2.5545064458622946</v>
      </c>
      <c r="BE122" s="20">
        <f t="shared" si="22"/>
        <v>0.18695233372365327</v>
      </c>
    </row>
    <row r="123" spans="1:57">
      <c r="A123" s="22">
        <v>50221</v>
      </c>
      <c r="B123" s="20">
        <v>2.4030624427128502</v>
      </c>
      <c r="C123" s="20">
        <v>1.7022141488489101E-2</v>
      </c>
      <c r="D123" s="20">
        <v>-2.2516837121053599</v>
      </c>
      <c r="E123" s="21">
        <v>1.0690451092062E-5</v>
      </c>
      <c r="F123" s="20">
        <v>1.8137950545811199</v>
      </c>
      <c r="G123" s="20">
        <v>13.6559871172028</v>
      </c>
      <c r="H123" s="21">
        <v>-9.9820195876844194E-5</v>
      </c>
      <c r="I123" s="20">
        <v>-3.4758478463683398E-3</v>
      </c>
      <c r="J123" s="20">
        <v>1.8784246303865899E-2</v>
      </c>
      <c r="K123" s="20">
        <v>-3.7445257272675598</v>
      </c>
      <c r="L123" s="20">
        <v>9.8555195137159199E-2</v>
      </c>
      <c r="M123" s="20">
        <v>0</v>
      </c>
      <c r="N123" s="20">
        <v>0</v>
      </c>
      <c r="O123" s="20">
        <v>-4.12161605157816E-2</v>
      </c>
      <c r="P123" s="20">
        <v>0</v>
      </c>
      <c r="Q123" s="20">
        <v>3.1593400809656201E-3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3.8023080249413099</v>
      </c>
      <c r="Z123" s="20">
        <v>-0.20891432409598701</v>
      </c>
      <c r="AA123" s="20">
        <v>0.11854154565741799</v>
      </c>
      <c r="AB123" s="20">
        <v>0.14064863182408799</v>
      </c>
      <c r="AC123" s="20">
        <v>0.12967364486390101</v>
      </c>
      <c r="AD123" s="20">
        <v>-2.43679024770946E-3</v>
      </c>
      <c r="AE123" s="20">
        <v>5.1883848164140902</v>
      </c>
      <c r="AF123" s="20">
        <v>21.137580509384399</v>
      </c>
      <c r="AH123" s="20">
        <f t="shared" si="15"/>
        <v>1.9759217424336992E-2</v>
      </c>
      <c r="AI123" s="20">
        <f t="shared" si="23"/>
        <v>3.7646614108329799E-3</v>
      </c>
      <c r="AJ123" s="20">
        <f t="shared" si="26"/>
        <v>-0.20891432409598701</v>
      </c>
      <c r="AK123" s="20">
        <f t="shared" si="26"/>
        <v>0.11854154565741799</v>
      </c>
      <c r="AL123" s="20">
        <f t="shared" si="26"/>
        <v>0.14064863182408799</v>
      </c>
      <c r="AM123" s="20">
        <f t="shared" si="26"/>
        <v>0.12967364486390101</v>
      </c>
      <c r="AN123" s="20">
        <f t="shared" si="26"/>
        <v>-2.43679024770946E-3</v>
      </c>
      <c r="AR123" s="22">
        <f t="shared" si="14"/>
        <v>50221</v>
      </c>
      <c r="AS123" s="20">
        <f t="shared" si="16"/>
        <v>86.550322037537597</v>
      </c>
      <c r="AT123" s="20">
        <f t="shared" si="20"/>
        <v>1.9759217424336992E-2</v>
      </c>
      <c r="AU123" s="20">
        <f t="shared" si="17"/>
        <v>0.18127736941254349</v>
      </c>
      <c r="AV123" s="20">
        <f t="shared" si="25"/>
        <v>3.7646614108329799E-3</v>
      </c>
      <c r="AW123" s="20">
        <f t="shared" si="25"/>
        <v>-0.20891432409598701</v>
      </c>
      <c r="AX123" s="20">
        <f t="shared" si="25"/>
        <v>0.11854154565741799</v>
      </c>
      <c r="AY123" s="20">
        <f t="shared" si="25"/>
        <v>0.14064863182408799</v>
      </c>
      <c r="AZ123" s="20">
        <f t="shared" si="25"/>
        <v>0.12967364486390101</v>
      </c>
      <c r="BA123" s="20">
        <f t="shared" si="25"/>
        <v>-2.43679024770946E-3</v>
      </c>
      <c r="BC123" s="22">
        <f t="shared" si="19"/>
        <v>50221</v>
      </c>
      <c r="BD123" s="20">
        <f t="shared" si="21"/>
        <v>-2.5551299198325532</v>
      </c>
      <c r="BE123" s="20">
        <f t="shared" si="22"/>
        <v>0.18127736941254349</v>
      </c>
    </row>
    <row r="124" spans="1:57">
      <c r="A124" s="22">
        <v>50313</v>
      </c>
      <c r="B124" s="20">
        <v>2.3770705399371699</v>
      </c>
      <c r="C124" s="20">
        <v>1.6550271426858301E-2</v>
      </c>
      <c r="D124" s="20">
        <v>-2.23061344220402</v>
      </c>
      <c r="E124" s="21">
        <v>1.04263501299092E-5</v>
      </c>
      <c r="F124" s="20">
        <v>1.79795460663393</v>
      </c>
      <c r="G124" s="20">
        <v>13.6224666380015</v>
      </c>
      <c r="H124" s="20">
        <v>-1.00777295488113E-4</v>
      </c>
      <c r="I124" s="20">
        <v>-3.8245984766060101E-3</v>
      </c>
      <c r="J124" s="20">
        <v>1.8719310484243998E-2</v>
      </c>
      <c r="K124" s="20">
        <v>-3.6317192793959499</v>
      </c>
      <c r="L124" s="20">
        <v>9.6666296946622404E-2</v>
      </c>
      <c r="M124" s="20">
        <v>0</v>
      </c>
      <c r="N124" s="20">
        <v>0</v>
      </c>
      <c r="O124" s="20">
        <v>-4.25007503445426E-2</v>
      </c>
      <c r="P124" s="20">
        <v>0</v>
      </c>
      <c r="Q124" s="20">
        <v>2.9323166201327402E-3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3.6877410948403102</v>
      </c>
      <c r="Z124" s="20">
        <v>-0.202629505836985</v>
      </c>
      <c r="AA124" s="20">
        <v>0.114961308514998</v>
      </c>
      <c r="AB124" s="20">
        <v>0.13640200699791399</v>
      </c>
      <c r="AC124" s="20">
        <v>0.12575706131812001</v>
      </c>
      <c r="AD124" s="20">
        <v>-2.3592164627861201E-3</v>
      </c>
      <c r="AE124" s="20">
        <v>5.1731683089668197</v>
      </c>
      <c r="AF124" s="20">
        <v>21.056652617022198</v>
      </c>
      <c r="AH124" s="20">
        <f t="shared" si="15"/>
        <v>1.9144404495957251E-2</v>
      </c>
      <c r="AI124" s="20">
        <f t="shared" si="23"/>
        <v>3.6512288067725844E-3</v>
      </c>
      <c r="AJ124" s="20">
        <f t="shared" si="26"/>
        <v>-0.202629505836985</v>
      </c>
      <c r="AK124" s="20">
        <f t="shared" si="26"/>
        <v>0.114961308514998</v>
      </c>
      <c r="AL124" s="20">
        <f t="shared" si="26"/>
        <v>0.13640200699791399</v>
      </c>
      <c r="AM124" s="20">
        <f t="shared" si="26"/>
        <v>0.12575706131812001</v>
      </c>
      <c r="AN124" s="20">
        <f t="shared" si="26"/>
        <v>-2.3592164627861201E-3</v>
      </c>
      <c r="AR124" s="22">
        <f t="shared" si="14"/>
        <v>50313</v>
      </c>
      <c r="AS124" s="20">
        <f t="shared" si="16"/>
        <v>86.226610468088793</v>
      </c>
      <c r="AT124" s="20">
        <f t="shared" si="20"/>
        <v>1.9144404495957251E-2</v>
      </c>
      <c r="AU124" s="20">
        <f t="shared" si="17"/>
        <v>0.17578288333803346</v>
      </c>
      <c r="AV124" s="20">
        <f t="shared" si="25"/>
        <v>3.6512288067725844E-3</v>
      </c>
      <c r="AW124" s="20">
        <f t="shared" si="25"/>
        <v>-0.202629505836985</v>
      </c>
      <c r="AX124" s="20">
        <f t="shared" si="25"/>
        <v>0.114961308514998</v>
      </c>
      <c r="AY124" s="20">
        <f t="shared" si="25"/>
        <v>0.13640200699791399</v>
      </c>
      <c r="AZ124" s="20">
        <f t="shared" si="25"/>
        <v>0.12575706131812001</v>
      </c>
      <c r="BA124" s="20">
        <f t="shared" si="25"/>
        <v>-2.3592164627861201E-3</v>
      </c>
      <c r="BC124" s="22">
        <f t="shared" si="19"/>
        <v>50313</v>
      </c>
      <c r="BD124" s="20">
        <f t="shared" si="21"/>
        <v>-2.5557447327609326</v>
      </c>
      <c r="BE124" s="20">
        <f t="shared" si="22"/>
        <v>0.17578288333803346</v>
      </c>
    </row>
    <row r="125" spans="1:57">
      <c r="A125" s="22">
        <v>50405</v>
      </c>
      <c r="B125" s="20">
        <v>2.3513595756709398</v>
      </c>
      <c r="C125" s="20">
        <v>1.6089663734486399E-2</v>
      </c>
      <c r="D125" s="20">
        <v>-2.20971297164217</v>
      </c>
      <c r="E125" s="21">
        <v>1.01670012743725E-5</v>
      </c>
      <c r="F125" s="20">
        <v>1.7822118612785001</v>
      </c>
      <c r="G125" s="20">
        <v>13.5889131907769</v>
      </c>
      <c r="H125" s="20">
        <v>-1.0160830293145001E-4</v>
      </c>
      <c r="I125" s="20">
        <v>-4.1420126384937696E-3</v>
      </c>
      <c r="J125" s="20">
        <v>1.8647616756858498E-2</v>
      </c>
      <c r="K125" s="20">
        <v>-3.52230980664008</v>
      </c>
      <c r="L125" s="20">
        <v>9.4691093473343105E-2</v>
      </c>
      <c r="M125" s="20">
        <v>0</v>
      </c>
      <c r="N125" s="20">
        <v>0</v>
      </c>
      <c r="O125" s="20">
        <v>-4.3721274887549601E-2</v>
      </c>
      <c r="P125" s="20">
        <v>0</v>
      </c>
      <c r="Q125" s="20">
        <v>2.7083149835430901E-3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3.5766160806701102</v>
      </c>
      <c r="Z125" s="20">
        <v>-0.19653101618996199</v>
      </c>
      <c r="AA125" s="20">
        <v>0.111490080089829</v>
      </c>
      <c r="AB125" s="20">
        <v>0.132284537389323</v>
      </c>
      <c r="AC125" s="20">
        <v>0.121959820077102</v>
      </c>
      <c r="AD125" s="20">
        <v>-2.2825798044923298E-3</v>
      </c>
      <c r="AE125" s="20">
        <v>5.1580014462439703</v>
      </c>
      <c r="AF125" s="20">
        <v>20.976182178040499</v>
      </c>
      <c r="AH125" s="20">
        <f t="shared" si="15"/>
        <v>1.8540113223329088E-2</v>
      </c>
      <c r="AI125" s="20">
        <f t="shared" si="23"/>
        <v>3.5412040402674357E-3</v>
      </c>
      <c r="AJ125" s="20">
        <f t="shared" si="26"/>
        <v>-0.19653101618996199</v>
      </c>
      <c r="AK125" s="20">
        <f t="shared" si="26"/>
        <v>0.111490080089829</v>
      </c>
      <c r="AL125" s="20">
        <f t="shared" si="26"/>
        <v>0.132284537389323</v>
      </c>
      <c r="AM125" s="20">
        <f t="shared" si="26"/>
        <v>0.121959820077102</v>
      </c>
      <c r="AN125" s="20">
        <f t="shared" si="26"/>
        <v>-2.2825798044923298E-3</v>
      </c>
      <c r="AR125" s="22">
        <f t="shared" si="14"/>
        <v>50405</v>
      </c>
      <c r="AS125" s="20">
        <f t="shared" si="16"/>
        <v>85.904728712161997</v>
      </c>
      <c r="AT125" s="20">
        <f t="shared" si="20"/>
        <v>1.8540113223329088E-2</v>
      </c>
      <c r="AU125" s="20">
        <f t="shared" si="17"/>
        <v>0.1704620456020671</v>
      </c>
      <c r="AV125" s="20">
        <f t="shared" si="25"/>
        <v>3.5412040402674357E-3</v>
      </c>
      <c r="AW125" s="20">
        <f t="shared" si="25"/>
        <v>-0.19653101618996199</v>
      </c>
      <c r="AX125" s="20">
        <f t="shared" si="25"/>
        <v>0.111490080089829</v>
      </c>
      <c r="AY125" s="20">
        <f t="shared" si="25"/>
        <v>0.132284537389323</v>
      </c>
      <c r="AZ125" s="20">
        <f t="shared" si="25"/>
        <v>0.121959820077102</v>
      </c>
      <c r="BA125" s="20">
        <f t="shared" si="25"/>
        <v>-2.2825798044923298E-3</v>
      </c>
      <c r="BC125" s="22">
        <f t="shared" si="19"/>
        <v>50405</v>
      </c>
      <c r="BD125" s="20">
        <f t="shared" si="21"/>
        <v>-2.5563490240335609</v>
      </c>
      <c r="BE125" s="20">
        <f t="shared" si="22"/>
        <v>0.1704620456020671</v>
      </c>
    </row>
    <row r="126" spans="1:57">
      <c r="A126" s="22">
        <v>50495</v>
      </c>
      <c r="B126" s="20">
        <v>2.3259260353706601</v>
      </c>
      <c r="C126" s="20">
        <v>1.5639741191333101E-2</v>
      </c>
      <c r="D126" s="20">
        <v>-2.1889808472502899</v>
      </c>
      <c r="E126" s="21">
        <v>9.9120051372730796E-6</v>
      </c>
      <c r="F126" s="20">
        <v>1.7665651579019299</v>
      </c>
      <c r="G126" s="20">
        <v>13.555324767127299</v>
      </c>
      <c r="H126" s="20">
        <v>-1.02301837607676E-4</v>
      </c>
      <c r="I126" s="20">
        <v>-4.4299885272998203E-3</v>
      </c>
      <c r="J126" s="20">
        <v>1.85696324970109E-2</v>
      </c>
      <c r="K126" s="20">
        <v>-3.41619146053287</v>
      </c>
      <c r="L126" s="20">
        <v>9.2649589200582305E-2</v>
      </c>
      <c r="M126" s="20">
        <v>0</v>
      </c>
      <c r="N126" s="20">
        <v>0</v>
      </c>
      <c r="O126" s="20">
        <v>-4.4879912627690997E-2</v>
      </c>
      <c r="P126" s="20">
        <v>0</v>
      </c>
      <c r="Q126" s="20">
        <v>2.4896264005589402E-3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3.4688276278672898</v>
      </c>
      <c r="Z126" s="20">
        <v>-0.19061348007599499</v>
      </c>
      <c r="AA126" s="20">
        <v>0.108124374267934</v>
      </c>
      <c r="AB126" s="20">
        <v>0.128292098722776</v>
      </c>
      <c r="AC126" s="20">
        <v>0.118278087111609</v>
      </c>
      <c r="AD126" s="20">
        <v>-2.2072008627104399E-3</v>
      </c>
      <c r="AE126" s="20">
        <v>5.1428840300970098</v>
      </c>
      <c r="AF126" s="20">
        <v>20.896175488046602</v>
      </c>
      <c r="AH126" s="20">
        <f t="shared" si="15"/>
        <v>1.794789105574688E-2</v>
      </c>
      <c r="AI126" s="20">
        <f t="shared" si="23"/>
        <v>3.4344827998686036E-3</v>
      </c>
      <c r="AJ126" s="20">
        <f t="shared" si="26"/>
        <v>-0.19061348007599499</v>
      </c>
      <c r="AK126" s="20">
        <f t="shared" si="26"/>
        <v>0.108124374267934</v>
      </c>
      <c r="AL126" s="20">
        <f t="shared" si="26"/>
        <v>0.128292098722776</v>
      </c>
      <c r="AM126" s="20">
        <f t="shared" si="26"/>
        <v>0.118278087111609</v>
      </c>
      <c r="AN126" s="20">
        <f t="shared" si="26"/>
        <v>-2.2072008627104399E-3</v>
      </c>
      <c r="AR126" s="22">
        <f t="shared" si="14"/>
        <v>50495</v>
      </c>
      <c r="AS126" s="20">
        <f t="shared" si="16"/>
        <v>85.584701952186407</v>
      </c>
      <c r="AT126" s="20">
        <f t="shared" si="20"/>
        <v>1.794789105574688E-2</v>
      </c>
      <c r="AU126" s="20">
        <f t="shared" si="17"/>
        <v>0.16530836196348217</v>
      </c>
      <c r="AV126" s="20">
        <f t="shared" si="25"/>
        <v>3.4344827998686036E-3</v>
      </c>
      <c r="AW126" s="20">
        <f t="shared" si="25"/>
        <v>-0.19061348007599499</v>
      </c>
      <c r="AX126" s="20">
        <f t="shared" si="25"/>
        <v>0.108124374267934</v>
      </c>
      <c r="AY126" s="20">
        <f t="shared" si="25"/>
        <v>0.128292098722776</v>
      </c>
      <c r="AZ126" s="20">
        <f t="shared" si="25"/>
        <v>0.118278087111609</v>
      </c>
      <c r="BA126" s="20">
        <f t="shared" si="25"/>
        <v>-2.2072008627104399E-3</v>
      </c>
      <c r="BC126" s="22">
        <f t="shared" si="19"/>
        <v>50495</v>
      </c>
      <c r="BD126" s="20">
        <f t="shared" si="21"/>
        <v>-2.5569412462011432</v>
      </c>
      <c r="BE126" s="20">
        <f t="shared" si="22"/>
        <v>0.16530836196348217</v>
      </c>
    </row>
    <row r="127" spans="1:57">
      <c r="A127" s="22">
        <v>50586</v>
      </c>
      <c r="B127" s="20">
        <v>2.30076653433794</v>
      </c>
      <c r="C127" s="20">
        <v>1.5200063418393301E-2</v>
      </c>
      <c r="D127" s="20">
        <v>-2.1684157743613799</v>
      </c>
      <c r="E127" s="21">
        <v>9.6610746502066192E-6</v>
      </c>
      <c r="F127" s="20">
        <v>1.7510132321404299</v>
      </c>
      <c r="G127" s="20">
        <v>13.5217001395166</v>
      </c>
      <c r="H127" s="20">
        <v>-1.02850815020738E-4</v>
      </c>
      <c r="I127" s="20">
        <v>-4.69031601463628E-3</v>
      </c>
      <c r="J127" s="20">
        <v>1.84857673300984E-2</v>
      </c>
      <c r="K127" s="20">
        <v>-3.3132624158382402</v>
      </c>
      <c r="L127" s="20">
        <v>9.0560406508139596E-2</v>
      </c>
      <c r="M127" s="20">
        <v>0</v>
      </c>
      <c r="N127" s="20">
        <v>0</v>
      </c>
      <c r="O127" s="20">
        <v>-4.5978774892300303E-2</v>
      </c>
      <c r="P127" s="20">
        <v>0</v>
      </c>
      <c r="Q127" s="20">
        <v>2.2781150269504599E-3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3.36427415611832</v>
      </c>
      <c r="Z127" s="20">
        <v>-0.184871691836588</v>
      </c>
      <c r="AA127" s="20">
        <v>0.10486083529679301</v>
      </c>
      <c r="AB127" s="20">
        <v>0.124420722088838</v>
      </c>
      <c r="AC127" s="20">
        <v>0.11470817367094099</v>
      </c>
      <c r="AD127" s="20">
        <v>-2.1333437024972802E-3</v>
      </c>
      <c r="AE127" s="20">
        <v>5.12781586338496</v>
      </c>
      <c r="AF127" s="20">
        <v>20.8166385024523</v>
      </c>
      <c r="AH127" s="20">
        <f t="shared" si="15"/>
        <v>1.7368998718896619E-2</v>
      </c>
      <c r="AI127" s="20">
        <f t="shared" si="23"/>
        <v>3.3309645110082375E-3</v>
      </c>
      <c r="AJ127" s="20">
        <f t="shared" si="26"/>
        <v>-0.184871691836588</v>
      </c>
      <c r="AK127" s="20">
        <f t="shared" si="26"/>
        <v>0.10486083529679301</v>
      </c>
      <c r="AL127" s="20">
        <f t="shared" si="26"/>
        <v>0.124420722088838</v>
      </c>
      <c r="AM127" s="20">
        <f t="shared" si="26"/>
        <v>0.11470817367094099</v>
      </c>
      <c r="AN127" s="20">
        <f t="shared" si="26"/>
        <v>-2.1333437024972802E-3</v>
      </c>
      <c r="AR127" s="22">
        <f t="shared" si="14"/>
        <v>50586</v>
      </c>
      <c r="AS127" s="20">
        <f t="shared" si="16"/>
        <v>85.266554009809198</v>
      </c>
      <c r="AT127" s="20">
        <f t="shared" si="20"/>
        <v>1.7368998718896619E-2</v>
      </c>
      <c r="AU127" s="20">
        <f t="shared" si="17"/>
        <v>0.16031566002849496</v>
      </c>
      <c r="AV127" s="20">
        <f t="shared" si="25"/>
        <v>3.3309645110082375E-3</v>
      </c>
      <c r="AW127" s="20">
        <f t="shared" si="25"/>
        <v>-0.184871691836588</v>
      </c>
      <c r="AX127" s="20">
        <f t="shared" si="25"/>
        <v>0.10486083529679301</v>
      </c>
      <c r="AY127" s="20">
        <f t="shared" si="25"/>
        <v>0.124420722088838</v>
      </c>
      <c r="AZ127" s="20">
        <f t="shared" si="25"/>
        <v>0.11470817367094099</v>
      </c>
      <c r="BA127" s="20">
        <f t="shared" si="25"/>
        <v>-2.1333437024972802E-3</v>
      </c>
      <c r="BC127" s="22">
        <f t="shared" si="19"/>
        <v>50586</v>
      </c>
      <c r="BD127" s="20">
        <f t="shared" si="21"/>
        <v>-2.5575201385379933</v>
      </c>
      <c r="BE127" s="20">
        <f t="shared" si="22"/>
        <v>0.16031566002849496</v>
      </c>
    </row>
    <row r="128" spans="1:57">
      <c r="A128" s="22">
        <v>50678</v>
      </c>
      <c r="B128" s="20">
        <v>2.2758778073217201</v>
      </c>
      <c r="C128" s="20">
        <v>1.47702990771411E-2</v>
      </c>
      <c r="D128" s="20">
        <v>-2.1480165967359302</v>
      </c>
      <c r="E128" s="21">
        <v>9.4140159986953308E-6</v>
      </c>
      <c r="F128" s="20">
        <v>1.7355551695770699</v>
      </c>
      <c r="G128" s="20">
        <v>13.4880388103334</v>
      </c>
      <c r="H128" s="20">
        <v>-1.03251849277683E-4</v>
      </c>
      <c r="I128" s="20">
        <v>-4.9246841126139801E-3</v>
      </c>
      <c r="J128" s="20">
        <v>1.8396381911208799E-2</v>
      </c>
      <c r="K128" s="20">
        <v>-3.2134246366680901</v>
      </c>
      <c r="L128" s="20">
        <v>8.8440687365627907E-2</v>
      </c>
      <c r="M128" s="20">
        <v>0</v>
      </c>
      <c r="N128" s="20">
        <v>0</v>
      </c>
      <c r="O128" s="20">
        <v>-4.7019907838658399E-2</v>
      </c>
      <c r="P128" s="20">
        <v>0</v>
      </c>
      <c r="Q128" s="20">
        <v>2.07525784075603E-3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3.2628576497563002</v>
      </c>
      <c r="Z128" s="20">
        <v>-0.17930060464900399</v>
      </c>
      <c r="AA128" s="20">
        <v>0.101696231951281</v>
      </c>
      <c r="AB128" s="20">
        <v>0.12066658668854401</v>
      </c>
      <c r="AC128" s="20">
        <v>0.111246529692741</v>
      </c>
      <c r="AD128" s="20">
        <v>-2.0612212843575599E-3</v>
      </c>
      <c r="AE128" s="20">
        <v>5.1127967499675897</v>
      </c>
      <c r="AF128" s="20">
        <v>20.7375766723613</v>
      </c>
      <c r="AH128" s="20">
        <f t="shared" si="15"/>
        <v>1.6804436590647127E-2</v>
      </c>
      <c r="AI128" s="20">
        <f t="shared" si="23"/>
        <v>3.2305521284715843E-3</v>
      </c>
      <c r="AJ128" s="20">
        <f t="shared" si="26"/>
        <v>-0.17930060464900399</v>
      </c>
      <c r="AK128" s="20">
        <f t="shared" si="26"/>
        <v>0.101696231951281</v>
      </c>
      <c r="AL128" s="20">
        <f t="shared" si="26"/>
        <v>0.12066658668854401</v>
      </c>
      <c r="AM128" s="20">
        <f t="shared" si="26"/>
        <v>0.111246529692741</v>
      </c>
      <c r="AN128" s="20">
        <f t="shared" si="26"/>
        <v>-2.0612212843575599E-3</v>
      </c>
      <c r="AR128" s="22">
        <f t="shared" si="14"/>
        <v>50678</v>
      </c>
      <c r="AS128" s="20">
        <f t="shared" si="16"/>
        <v>84.950306689445199</v>
      </c>
      <c r="AT128" s="20">
        <f t="shared" si="20"/>
        <v>1.6804436590647127E-2</v>
      </c>
      <c r="AU128" s="20">
        <f t="shared" si="17"/>
        <v>0.15547807452767604</v>
      </c>
      <c r="AV128" s="20">
        <f t="shared" si="25"/>
        <v>3.2305521284715843E-3</v>
      </c>
      <c r="AW128" s="20">
        <f t="shared" si="25"/>
        <v>-0.17930060464900399</v>
      </c>
      <c r="AX128" s="20">
        <f t="shared" si="25"/>
        <v>0.101696231951281</v>
      </c>
      <c r="AY128" s="20">
        <f t="shared" si="25"/>
        <v>0.12066658668854401</v>
      </c>
      <c r="AZ128" s="20">
        <f t="shared" si="25"/>
        <v>0.111246529692741</v>
      </c>
      <c r="BA128" s="20">
        <f t="shared" si="25"/>
        <v>-2.0612212843575599E-3</v>
      </c>
      <c r="BC128" s="22">
        <f t="shared" si="19"/>
        <v>50678</v>
      </c>
      <c r="BD128" s="20">
        <f t="shared" si="21"/>
        <v>-2.5580847006662428</v>
      </c>
      <c r="BE128" s="20">
        <f t="shared" si="22"/>
        <v>0.15547807452767604</v>
      </c>
    </row>
    <row r="129" spans="1:57">
      <c r="A129" s="22">
        <v>50770</v>
      </c>
      <c r="B129" s="20">
        <v>2.2512566984031999</v>
      </c>
      <c r="C129" s="20">
        <v>1.43502022712052E-2</v>
      </c>
      <c r="D129" s="20">
        <v>-2.1277822776317299</v>
      </c>
      <c r="E129" s="21">
        <v>9.1707116309659896E-6</v>
      </c>
      <c r="F129" s="20">
        <v>1.7201903615691601</v>
      </c>
      <c r="G129" s="20">
        <v>13.4543409555446</v>
      </c>
      <c r="H129" s="20">
        <v>-1.03504695427668E-4</v>
      </c>
      <c r="I129" s="20">
        <v>-5.1346877535336901E-3</v>
      </c>
      <c r="J129" s="20">
        <v>1.8301795691792699E-2</v>
      </c>
      <c r="K129" s="20">
        <v>-3.1165836587456601</v>
      </c>
      <c r="L129" s="20">
        <v>8.6306035953413907E-2</v>
      </c>
      <c r="M129" s="20">
        <v>0</v>
      </c>
      <c r="N129" s="20">
        <v>0</v>
      </c>
      <c r="O129" s="20">
        <v>-4.8005294373580497E-2</v>
      </c>
      <c r="P129" s="20">
        <v>0</v>
      </c>
      <c r="Q129" s="20">
        <v>1.88218406336265E-3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3.1644834639844301</v>
      </c>
      <c r="Z129" s="20">
        <v>-0.173895321230501</v>
      </c>
      <c r="AA129" s="20">
        <v>9.8627451852648998E-2</v>
      </c>
      <c r="AB129" s="20">
        <v>0.117026012814478</v>
      </c>
      <c r="AC129" s="20">
        <v>0.10788973737908999</v>
      </c>
      <c r="AD129" s="20">
        <v>-1.99100073209251E-3</v>
      </c>
      <c r="AE129" s="20">
        <v>5.0978264946986602</v>
      </c>
      <c r="AF129" s="20">
        <v>20.658994819775099</v>
      </c>
      <c r="AH129" s="20">
        <f t="shared" si="15"/>
        <v>1.6254970598925722E-2</v>
      </c>
      <c r="AI129" s="20">
        <f t="shared" si="23"/>
        <v>3.1331519445390397E-3</v>
      </c>
      <c r="AJ129" s="20">
        <f t="shared" si="26"/>
        <v>-0.173895321230501</v>
      </c>
      <c r="AK129" s="20">
        <f t="shared" si="26"/>
        <v>9.8627451852648998E-2</v>
      </c>
      <c r="AL129" s="20">
        <f t="shared" si="26"/>
        <v>0.117026012814478</v>
      </c>
      <c r="AM129" s="20">
        <f t="shared" si="26"/>
        <v>0.10788973737908999</v>
      </c>
      <c r="AN129" s="20">
        <f t="shared" si="26"/>
        <v>-1.99100073209251E-3</v>
      </c>
      <c r="AR129" s="22">
        <f t="shared" ref="AR129:AR132" si="27">A129</f>
        <v>50770</v>
      </c>
      <c r="AS129" s="20">
        <f t="shared" si="16"/>
        <v>84.635979279100397</v>
      </c>
      <c r="AT129" s="20">
        <f t="shared" si="20"/>
        <v>1.6254970598925722E-2</v>
      </c>
      <c r="AU129" s="20">
        <f t="shared" si="17"/>
        <v>0.15079003202816249</v>
      </c>
      <c r="AV129" s="20">
        <f t="shared" si="25"/>
        <v>3.1331519445390397E-3</v>
      </c>
      <c r="AW129" s="20">
        <f t="shared" si="25"/>
        <v>-0.173895321230501</v>
      </c>
      <c r="AX129" s="20">
        <f t="shared" si="25"/>
        <v>9.8627451852648998E-2</v>
      </c>
      <c r="AY129" s="20">
        <f t="shared" si="25"/>
        <v>0.117026012814478</v>
      </c>
      <c r="AZ129" s="20">
        <f t="shared" si="25"/>
        <v>0.10788973737908999</v>
      </c>
      <c r="BA129" s="20">
        <f t="shared" si="25"/>
        <v>-1.99100073209251E-3</v>
      </c>
      <c r="BC129" s="22">
        <f t="shared" si="19"/>
        <v>50770</v>
      </c>
      <c r="BD129" s="20">
        <f t="shared" si="21"/>
        <v>-2.5586341666579644</v>
      </c>
      <c r="BE129" s="20">
        <f t="shared" si="22"/>
        <v>0.15079003202816249</v>
      </c>
    </row>
    <row r="130" spans="1:57">
      <c r="A130" s="22">
        <v>50860</v>
      </c>
      <c r="B130" s="20">
        <v>2.2269001512722801</v>
      </c>
      <c r="C130" s="20">
        <v>1.39395926463985E-2</v>
      </c>
      <c r="D130" s="20">
        <v>-2.1077118821273402</v>
      </c>
      <c r="E130" s="21">
        <v>8.9311052320471393E-6</v>
      </c>
      <c r="F130" s="20">
        <v>1.70491846354817</v>
      </c>
      <c r="G130" s="20">
        <v>13.420607364814099</v>
      </c>
      <c r="H130" s="20">
        <v>-1.03611733880595E-4</v>
      </c>
      <c r="I130" s="20">
        <v>-5.3218339508650696E-3</v>
      </c>
      <c r="J130" s="20">
        <v>1.82022937408471E-2</v>
      </c>
      <c r="K130" s="20">
        <v>-3.0226483873200198</v>
      </c>
      <c r="L130" s="20">
        <v>8.4170496290637303E-2</v>
      </c>
      <c r="M130" s="20">
        <v>0</v>
      </c>
      <c r="N130" s="20">
        <v>0</v>
      </c>
      <c r="O130" s="20">
        <v>-4.8936856011309399E-2</v>
      </c>
      <c r="P130" s="20">
        <v>0</v>
      </c>
      <c r="Q130" s="20">
        <v>1.69971356603714E-3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3.0690601460921698</v>
      </c>
      <c r="Z130" s="20">
        <v>-0.16865108568800599</v>
      </c>
      <c r="AA130" s="20">
        <v>9.5651495970642098E-2</v>
      </c>
      <c r="AB130" s="20">
        <v>0.11349545509863</v>
      </c>
      <c r="AC130" s="20">
        <v>0.10463450497530701</v>
      </c>
      <c r="AD130" s="20">
        <v>-1.9228083915590101E-3</v>
      </c>
      <c r="AE130" s="20">
        <v>5.0829049034193998</v>
      </c>
      <c r="AF130" s="20">
        <v>20.5808970473167</v>
      </c>
      <c r="AH130" s="20">
        <f t="shared" ref="AH130:AH132" si="28">K130+Y130-Y130/100</f>
        <v>1.5721157311228282E-2</v>
      </c>
      <c r="AI130" s="20">
        <f t="shared" si="23"/>
        <v>3.0386734119724453E-3</v>
      </c>
      <c r="AJ130" s="20">
        <f t="shared" si="26"/>
        <v>-0.16865108568800599</v>
      </c>
      <c r="AK130" s="20">
        <f t="shared" si="26"/>
        <v>9.5651495970642098E-2</v>
      </c>
      <c r="AL130" s="20">
        <f t="shared" si="26"/>
        <v>0.11349545509863</v>
      </c>
      <c r="AM130" s="20">
        <f t="shared" si="26"/>
        <v>0.10463450497530701</v>
      </c>
      <c r="AN130" s="20">
        <f t="shared" si="26"/>
        <v>-1.9228083915590101E-3</v>
      </c>
      <c r="AR130" s="22">
        <f t="shared" si="27"/>
        <v>50860</v>
      </c>
      <c r="AS130" s="20">
        <f t="shared" ref="AS130:AS132" si="29">AF130*4+2</f>
        <v>84.3235881892668</v>
      </c>
      <c r="AT130" s="20">
        <f t="shared" si="20"/>
        <v>1.5721157311228282E-2</v>
      </c>
      <c r="AU130" s="20">
        <f t="shared" ref="AU130:AU132" si="30">SUM(AV130:BA130)</f>
        <v>0.14624623537698656</v>
      </c>
      <c r="AV130" s="20">
        <f t="shared" si="25"/>
        <v>3.0386734119724453E-3</v>
      </c>
      <c r="AW130" s="20">
        <f t="shared" si="25"/>
        <v>-0.16865108568800599</v>
      </c>
      <c r="AX130" s="20">
        <f t="shared" si="25"/>
        <v>9.5651495970642098E-2</v>
      </c>
      <c r="AY130" s="20">
        <f t="shared" si="25"/>
        <v>0.11349545509863</v>
      </c>
      <c r="AZ130" s="20">
        <f t="shared" si="25"/>
        <v>0.10463450497530701</v>
      </c>
      <c r="BA130" s="20">
        <f t="shared" si="25"/>
        <v>-1.9228083915590101E-3</v>
      </c>
      <c r="BC130" s="22">
        <f t="shared" ref="BC130:BC132" si="31">AR130</f>
        <v>50860</v>
      </c>
      <c r="BD130" s="20">
        <f t="shared" si="21"/>
        <v>-2.5591679799456619</v>
      </c>
      <c r="BE130" s="20">
        <f t="shared" si="22"/>
        <v>0.14624623537698656</v>
      </c>
    </row>
    <row r="131" spans="1:57">
      <c r="A131" s="22">
        <v>50951</v>
      </c>
      <c r="B131" s="20">
        <v>2.2028051999801299</v>
      </c>
      <c r="C131" s="20">
        <v>1.3538338734978899E-2</v>
      </c>
      <c r="D131" s="20">
        <v>-2.0878045607676401</v>
      </c>
      <c r="E131" s="21">
        <v>8.6951885425528698E-6</v>
      </c>
      <c r="F131" s="20">
        <v>1.6897393560323699</v>
      </c>
      <c r="G131" s="20">
        <v>13.3868393796975</v>
      </c>
      <c r="H131" s="20">
        <v>-1.03577498117244E-4</v>
      </c>
      <c r="I131" s="20">
        <v>-5.4875474026694904E-3</v>
      </c>
      <c r="J131" s="20">
        <v>1.8098132690604601E-2</v>
      </c>
      <c r="K131" s="20">
        <v>-2.9315309101082399</v>
      </c>
      <c r="L131" s="20">
        <v>8.20465593791216E-2</v>
      </c>
      <c r="M131" s="20">
        <v>0</v>
      </c>
      <c r="N131" s="20">
        <v>0</v>
      </c>
      <c r="O131" s="20">
        <v>-4.9816454673457397E-2</v>
      </c>
      <c r="P131" s="20">
        <v>0</v>
      </c>
      <c r="Q131" s="20">
        <v>1.5283938270103301E-3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2.97649927077445</v>
      </c>
      <c r="Z131" s="20">
        <v>-0.163563276379349</v>
      </c>
      <c r="AA131" s="20">
        <v>9.2765473331440196E-2</v>
      </c>
      <c r="AB131" s="20">
        <v>0.110071496048628</v>
      </c>
      <c r="AC131" s="20">
        <v>0.101477660779128</v>
      </c>
      <c r="AD131" s="20">
        <v>-1.8567346373066201E-3</v>
      </c>
      <c r="AE131" s="20">
        <v>5.0680317829518797</v>
      </c>
      <c r="AF131" s="20">
        <v>20.5032866779489</v>
      </c>
      <c r="AH131" s="20">
        <f t="shared" si="28"/>
        <v>1.5203367958465629E-2</v>
      </c>
      <c r="AI131" s="20">
        <f t="shared" si="23"/>
        <v>2.947028980964802E-3</v>
      </c>
      <c r="AJ131" s="20">
        <f t="shared" si="26"/>
        <v>-0.163563276379349</v>
      </c>
      <c r="AK131" s="20">
        <f t="shared" si="26"/>
        <v>9.2765473331440196E-2</v>
      </c>
      <c r="AL131" s="20">
        <f t="shared" si="26"/>
        <v>0.110071496048628</v>
      </c>
      <c r="AM131" s="20">
        <f t="shared" si="26"/>
        <v>0.101477660779128</v>
      </c>
      <c r="AN131" s="20">
        <f t="shared" si="26"/>
        <v>-1.8567346373066201E-3</v>
      </c>
      <c r="AR131" s="22">
        <f t="shared" si="27"/>
        <v>50951</v>
      </c>
      <c r="AS131" s="20">
        <f t="shared" si="29"/>
        <v>84.013146711795599</v>
      </c>
      <c r="AT131" s="20">
        <f t="shared" ref="AT131:AT132" si="32">AH131</f>
        <v>1.5203367958465629E-2</v>
      </c>
      <c r="AU131" s="20">
        <f t="shared" si="30"/>
        <v>0.14184164812350536</v>
      </c>
      <c r="AV131" s="20">
        <f t="shared" si="25"/>
        <v>2.947028980964802E-3</v>
      </c>
      <c r="AW131" s="20">
        <f t="shared" si="25"/>
        <v>-0.163563276379349</v>
      </c>
      <c r="AX131" s="20">
        <f t="shared" si="25"/>
        <v>9.2765473331440196E-2</v>
      </c>
      <c r="AY131" s="20">
        <f t="shared" si="25"/>
        <v>0.110071496048628</v>
      </c>
      <c r="AZ131" s="20">
        <f t="shared" si="25"/>
        <v>0.101477660779128</v>
      </c>
      <c r="BA131" s="20">
        <f t="shared" si="25"/>
        <v>-1.8567346373066201E-3</v>
      </c>
      <c r="BC131" s="22">
        <f t="shared" si="31"/>
        <v>50951</v>
      </c>
      <c r="BD131" s="20">
        <f t="shared" ref="BD131:BD132" si="33">AT131-$AT$2</f>
        <v>-2.5596857692984245</v>
      </c>
      <c r="BE131" s="20">
        <f t="shared" ref="BE131:BE132" si="34">AU131</f>
        <v>0.14184164812350536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8"/>
        <v>3.8199787393950217E-5</v>
      </c>
      <c r="AI132" s="20">
        <f t="shared" si="23"/>
        <v>1.4030894592930397E-6</v>
      </c>
      <c r="AJ132" s="20">
        <f t="shared" si="26"/>
        <v>-1.44701836759519E-3</v>
      </c>
      <c r="AK132" s="20">
        <f t="shared" si="26"/>
        <v>5.4189821816485995E-4</v>
      </c>
      <c r="AL132" s="20">
        <f t="shared" si="26"/>
        <v>-2.9329793527210697E-4</v>
      </c>
      <c r="AM132" s="20">
        <f t="shared" si="26"/>
        <v>1.37178050825248E-3</v>
      </c>
      <c r="AN132" s="20">
        <f t="shared" si="26"/>
        <v>3.7302372362546499E-3</v>
      </c>
      <c r="AR132" s="22">
        <f t="shared" si="27"/>
        <v>51043</v>
      </c>
      <c r="AS132" s="20">
        <f t="shared" si="29"/>
        <v>3.6726840082341683</v>
      </c>
      <c r="AT132" s="20">
        <f t="shared" si="32"/>
        <v>3.8199787393950217E-5</v>
      </c>
      <c r="AU132" s="20">
        <f t="shared" si="30"/>
        <v>3.9050027492639862E-3</v>
      </c>
      <c r="AV132" s="20">
        <f t="shared" si="25"/>
        <v>1.4030894592930397E-6</v>
      </c>
      <c r="AW132" s="20">
        <f t="shared" si="25"/>
        <v>-1.44701836759519E-3</v>
      </c>
      <c r="AX132" s="20">
        <f t="shared" si="25"/>
        <v>5.4189821816485995E-4</v>
      </c>
      <c r="AY132" s="20">
        <f t="shared" si="25"/>
        <v>-2.9329793527210697E-4</v>
      </c>
      <c r="AZ132" s="20">
        <f t="shared" si="25"/>
        <v>1.37178050825248E-3</v>
      </c>
      <c r="BA132" s="20">
        <f t="shared" si="25"/>
        <v>3.7302372362546499E-3</v>
      </c>
      <c r="BC132" s="22">
        <f t="shared" si="31"/>
        <v>51043</v>
      </c>
      <c r="BD132" s="20">
        <f t="shared" si="33"/>
        <v>-2.5748509374694959</v>
      </c>
      <c r="BE132" s="20">
        <f t="shared" si="34"/>
        <v>3.9050027492639862E-3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BEFC-3154-45CD-8266-E331D3638120}">
  <sheetPr codeName="Sheet14"/>
  <dimension ref="A1:BS132"/>
  <sheetViews>
    <sheetView topLeftCell="I92" zoomScale="115" zoomScaleNormal="115" workbookViewId="0">
      <selection activeCell="A2" sqref="A2:AF13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>Y1</f>
        <v>rm_shl1</v>
      </c>
      <c r="AJ1" s="20" t="str">
        <f t="shared" ref="AJ1:AN16" si="0">Z1</f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325</v>
      </c>
      <c r="AR1" s="20" t="str">
        <f>A1</f>
        <v>date</v>
      </c>
      <c r="AS1" s="20" t="str">
        <f>AF1</f>
        <v>detrendedMean</v>
      </c>
      <c r="AT1" s="20" t="s">
        <v>324</v>
      </c>
      <c r="AU1" s="20" t="s">
        <v>326</v>
      </c>
      <c r="AV1" s="20" t="s">
        <v>323</v>
      </c>
      <c r="AW1" s="20" t="s">
        <v>322</v>
      </c>
      <c r="AX1" s="20" t="s">
        <v>321</v>
      </c>
      <c r="AY1" s="20" t="s">
        <v>320</v>
      </c>
      <c r="AZ1" s="20" t="s">
        <v>319</v>
      </c>
      <c r="BA1" s="20" t="s">
        <v>318</v>
      </c>
      <c r="BC1" s="20" t="s">
        <v>0</v>
      </c>
      <c r="BD1" s="20" t="s">
        <v>199</v>
      </c>
      <c r="BE1" s="20" t="s">
        <v>326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2.53630823905555</v>
      </c>
      <c r="C2" s="20">
        <v>-0.18049422284584901</v>
      </c>
      <c r="D2" s="20">
        <v>-5.0265680420263203</v>
      </c>
      <c r="E2" s="20">
        <v>-5.1095037872067204E-4</v>
      </c>
      <c r="F2" s="20">
        <v>6.5669289187221302</v>
      </c>
      <c r="G2" s="20">
        <v>14.167348027233199</v>
      </c>
      <c r="H2" s="20">
        <v>-2.8136164971882101E-2</v>
      </c>
      <c r="I2" s="20">
        <v>0.24489409207482801</v>
      </c>
      <c r="J2" s="20">
        <v>-5.7575040114019801E-2</v>
      </c>
      <c r="K2" s="20">
        <v>2.5748891372568901</v>
      </c>
      <c r="L2" s="20">
        <v>0.26640204861601702</v>
      </c>
      <c r="M2" s="20">
        <v>0</v>
      </c>
      <c r="N2" s="20">
        <v>0</v>
      </c>
      <c r="O2" s="20">
        <v>0.43018805557478201</v>
      </c>
      <c r="P2" s="20">
        <v>0</v>
      </c>
      <c r="Q2" s="20">
        <v>-1.7234494942893499E-2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7.4683268734955401</v>
      </c>
      <c r="AF2" s="20">
        <v>28.944766476749599</v>
      </c>
      <c r="AH2" s="20">
        <f t="shared" ref="AH2:AH65" si="1">K2+Y2-Y2/100</f>
        <v>2.5748891372568901</v>
      </c>
      <c r="AI2" s="20">
        <f>Y2</f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ref="AR2:AR65" si="2">A2</f>
        <v>39172</v>
      </c>
      <c r="AS2" s="20">
        <f>AF2*4+2</f>
        <v>117.7790659069984</v>
      </c>
      <c r="AT2" s="20">
        <f>AH2-$AH$2</f>
        <v>0</v>
      </c>
      <c r="AU2" s="20">
        <f>SUM(AV2:BA2)</f>
        <v>0</v>
      </c>
      <c r="AV2" s="20">
        <f t="shared" ref="AV2:BA44" si="3">AI2</f>
        <v>0</v>
      </c>
      <c r="AW2" s="20">
        <f t="shared" si="3"/>
        <v>0</v>
      </c>
      <c r="AX2" s="20">
        <f t="shared" si="3"/>
        <v>0</v>
      </c>
      <c r="AY2" s="20">
        <f t="shared" si="3"/>
        <v>0</v>
      </c>
      <c r="AZ2" s="20">
        <f t="shared" si="3"/>
        <v>0</v>
      </c>
      <c r="BA2" s="20">
        <f t="shared" si="3"/>
        <v>0</v>
      </c>
      <c r="BC2" s="22">
        <f>AR2</f>
        <v>39172</v>
      </c>
      <c r="BD2" s="20">
        <f>AT2</f>
        <v>0</v>
      </c>
      <c r="BE2" s="20">
        <f>AU2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2.18883767026144</v>
      </c>
      <c r="C3" s="20">
        <v>-0.102014370936373</v>
      </c>
      <c r="D3" s="20">
        <v>-5.4151599012098304</v>
      </c>
      <c r="E3" s="20">
        <v>4.3291299929138302E-4</v>
      </c>
      <c r="F3" s="20">
        <v>7.4635098061922598</v>
      </c>
      <c r="G3" s="20">
        <v>14.096810475057</v>
      </c>
      <c r="H3" s="20">
        <v>-1.7718534005384499E-2</v>
      </c>
      <c r="I3" s="20">
        <v>0.23729293923779801</v>
      </c>
      <c r="J3" s="20">
        <v>-5.8482714973288601E-2</v>
      </c>
      <c r="K3" s="20">
        <v>2.6753131990213301</v>
      </c>
      <c r="L3" s="20">
        <v>0.30577422281893701</v>
      </c>
      <c r="M3" s="20">
        <v>0</v>
      </c>
      <c r="N3" s="20">
        <v>0</v>
      </c>
      <c r="O3" s="20">
        <v>0.44487798170183901</v>
      </c>
      <c r="P3" s="20">
        <v>0</v>
      </c>
      <c r="Q3" s="20">
        <v>-2.5392488129723698E-2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7.4451940470251001</v>
      </c>
      <c r="AF3" s="20">
        <v>29.2392752450607</v>
      </c>
      <c r="AH3" s="20">
        <f t="shared" si="1"/>
        <v>2.6753131990213301</v>
      </c>
      <c r="AI3" s="20">
        <f t="shared" ref="AI3:AN56" si="4">Y3</f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2"/>
        <v>39263</v>
      </c>
      <c r="AS3" s="20">
        <f t="shared" ref="AS3:AS66" si="5">AF3*4+2</f>
        <v>118.9571009802428</v>
      </c>
      <c r="AT3" s="20">
        <f t="shared" ref="AT3:AT66" si="6">AH3-$AH$2</f>
        <v>0.10042406176444008</v>
      </c>
      <c r="AU3" s="20">
        <f t="shared" ref="AU3:AU66" si="7">SUM(AV3:BA3)</f>
        <v>0</v>
      </c>
      <c r="AV3" s="20">
        <f t="shared" si="3"/>
        <v>0</v>
      </c>
      <c r="AW3" s="20">
        <f t="shared" si="3"/>
        <v>0</v>
      </c>
      <c r="AX3" s="20">
        <f t="shared" si="3"/>
        <v>0</v>
      </c>
      <c r="AY3" s="20">
        <f t="shared" si="3"/>
        <v>0</v>
      </c>
      <c r="AZ3" s="20">
        <f t="shared" si="3"/>
        <v>0</v>
      </c>
      <c r="BA3" s="20">
        <f t="shared" si="3"/>
        <v>0</v>
      </c>
      <c r="BC3" s="22">
        <f t="shared" ref="BC3:BC66" si="8">AR3</f>
        <v>39263</v>
      </c>
      <c r="BD3" s="20">
        <f t="shared" ref="BD3:BE66" si="9">AT3</f>
        <v>0.10042406176444008</v>
      </c>
      <c r="BE3" s="20">
        <f t="shared" si="9"/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2.3018783920665302</v>
      </c>
      <c r="C4" s="20">
        <v>-0.18582521333365401</v>
      </c>
      <c r="D4" s="20">
        <v>-5.7797077510181802</v>
      </c>
      <c r="E4" s="20">
        <v>-2.4449341903938498E-4</v>
      </c>
      <c r="F4" s="20">
        <v>8.1065584879172192</v>
      </c>
      <c r="G4" s="20">
        <v>14.147299816699199</v>
      </c>
      <c r="H4" s="20">
        <v>9.9248504023507506E-3</v>
      </c>
      <c r="I4" s="20">
        <v>0.311531537084073</v>
      </c>
      <c r="J4" s="20">
        <v>-6.1960514929925999E-2</v>
      </c>
      <c r="K4" s="20">
        <v>2.5069939880985901</v>
      </c>
      <c r="L4" s="20">
        <v>0.300640039801022</v>
      </c>
      <c r="M4" s="20">
        <v>0</v>
      </c>
      <c r="N4" s="20">
        <v>0</v>
      </c>
      <c r="O4" s="20">
        <v>0.46631617691817501</v>
      </c>
      <c r="P4" s="20">
        <v>0</v>
      </c>
      <c r="Q4" s="20">
        <v>-4.0553602925540999E-2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7.4221486874528697</v>
      </c>
      <c r="AF4" s="20">
        <v>29.505000400814001</v>
      </c>
      <c r="AH4" s="20">
        <f t="shared" si="1"/>
        <v>2.5069939880985901</v>
      </c>
      <c r="AI4" s="20">
        <f t="shared" si="4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2"/>
        <v>39355</v>
      </c>
      <c r="AS4" s="20">
        <f t="shared" si="5"/>
        <v>120.02000160325601</v>
      </c>
      <c r="AT4" s="20">
        <f t="shared" si="6"/>
        <v>-6.7895149158299972E-2</v>
      </c>
      <c r="AU4" s="20">
        <f t="shared" si="7"/>
        <v>0</v>
      </c>
      <c r="AV4" s="20">
        <f t="shared" si="3"/>
        <v>0</v>
      </c>
      <c r="AW4" s="20">
        <f t="shared" si="3"/>
        <v>0</v>
      </c>
      <c r="AX4" s="20">
        <f t="shared" si="3"/>
        <v>0</v>
      </c>
      <c r="AY4" s="20">
        <f t="shared" si="3"/>
        <v>0</v>
      </c>
      <c r="AZ4" s="20">
        <f t="shared" si="3"/>
        <v>0</v>
      </c>
      <c r="BA4" s="20">
        <f t="shared" si="3"/>
        <v>0</v>
      </c>
      <c r="BC4" s="22">
        <f t="shared" si="8"/>
        <v>39355</v>
      </c>
      <c r="BD4" s="20">
        <f t="shared" si="9"/>
        <v>-6.7895149158299972E-2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2.0031345478730098</v>
      </c>
      <c r="C5" s="20">
        <v>-5.9805901158355802E-2</v>
      </c>
      <c r="D5" s="20">
        <v>-6.0906698056146</v>
      </c>
      <c r="E5" s="20">
        <v>6.5881996133333905E-4</v>
      </c>
      <c r="F5" s="20">
        <v>8.5748649175229303</v>
      </c>
      <c r="G5" s="20">
        <v>14.2455873104881</v>
      </c>
      <c r="H5" s="20">
        <v>1.5467909719686E-2</v>
      </c>
      <c r="I5" s="20">
        <v>0.24896400444299099</v>
      </c>
      <c r="J5" s="20">
        <v>-6.33293878464085E-2</v>
      </c>
      <c r="K5" s="20">
        <v>2.6392114002299398</v>
      </c>
      <c r="L5" s="20">
        <v>0.34661215671060702</v>
      </c>
      <c r="M5" s="20">
        <v>0</v>
      </c>
      <c r="N5" s="20">
        <v>0</v>
      </c>
      <c r="O5" s="20">
        <v>0.47709801165218901</v>
      </c>
      <c r="P5" s="20">
        <v>0</v>
      </c>
      <c r="Q5" s="20">
        <v>-4.5182361154159197E-2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7.3991901929064898</v>
      </c>
      <c r="AF5" s="20">
        <v>29.691801815733999</v>
      </c>
      <c r="AH5" s="20">
        <f t="shared" si="1"/>
        <v>2.6392114002299398</v>
      </c>
      <c r="AI5" s="20">
        <f t="shared" si="4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2"/>
        <v>39447</v>
      </c>
      <c r="AS5" s="20">
        <f t="shared" si="5"/>
        <v>120.767207262936</v>
      </c>
      <c r="AT5" s="20">
        <f t="shared" si="6"/>
        <v>6.4322262973049771E-2</v>
      </c>
      <c r="AU5" s="20">
        <f t="shared" si="7"/>
        <v>0</v>
      </c>
      <c r="AV5" s="20">
        <f t="shared" si="3"/>
        <v>0</v>
      </c>
      <c r="AW5" s="20">
        <f t="shared" si="3"/>
        <v>0</v>
      </c>
      <c r="AX5" s="20">
        <f t="shared" si="3"/>
        <v>0</v>
      </c>
      <c r="AY5" s="20">
        <f t="shared" si="3"/>
        <v>0</v>
      </c>
      <c r="AZ5" s="20">
        <f t="shared" si="3"/>
        <v>0</v>
      </c>
      <c r="BA5" s="20">
        <f t="shared" si="3"/>
        <v>0</v>
      </c>
      <c r="BC5" s="22">
        <f t="shared" si="8"/>
        <v>39447</v>
      </c>
      <c r="BD5" s="20">
        <f t="shared" si="9"/>
        <v>6.4322262973049771E-2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2.0564368337968402</v>
      </c>
      <c r="C6" s="20">
        <v>-0.17410701908977599</v>
      </c>
      <c r="D6" s="20">
        <v>-6.2409236510038602</v>
      </c>
      <c r="E6" s="21">
        <v>-8.14883314806636E-5</v>
      </c>
      <c r="F6" s="20">
        <v>8.7254233372779204</v>
      </c>
      <c r="G6" s="20">
        <v>14.47022493131</v>
      </c>
      <c r="H6" s="20">
        <v>-5.3129903993939499E-2</v>
      </c>
      <c r="I6" s="20">
        <v>0.30778976046645701</v>
      </c>
      <c r="J6" s="20">
        <v>-6.6874844845825301E-2</v>
      </c>
      <c r="K6" s="20">
        <v>2.9688717973471301</v>
      </c>
      <c r="L6" s="20">
        <v>0.14427824324691599</v>
      </c>
      <c r="M6" s="20">
        <v>0</v>
      </c>
      <c r="N6" s="20">
        <v>0</v>
      </c>
      <c r="O6" s="20">
        <v>0.497139236404053</v>
      </c>
      <c r="P6" s="20">
        <v>0</v>
      </c>
      <c r="Q6" s="20">
        <v>-5.0515250612021598E-2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7.3763179754639197</v>
      </c>
      <c r="AF6" s="20">
        <v>29.960849957436601</v>
      </c>
      <c r="AH6" s="20">
        <f t="shared" si="1"/>
        <v>2.9688717973471301</v>
      </c>
      <c r="AI6" s="20">
        <f t="shared" si="4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2"/>
        <v>39538</v>
      </c>
      <c r="AS6" s="20">
        <f t="shared" si="5"/>
        <v>121.8433998297464</v>
      </c>
      <c r="AT6" s="20">
        <f t="shared" si="6"/>
        <v>0.39398266009024008</v>
      </c>
      <c r="AU6" s="20">
        <f t="shared" si="7"/>
        <v>0</v>
      </c>
      <c r="AV6" s="20">
        <f t="shared" si="3"/>
        <v>0</v>
      </c>
      <c r="AW6" s="20">
        <f t="shared" si="3"/>
        <v>0</v>
      </c>
      <c r="AX6" s="20">
        <f t="shared" si="3"/>
        <v>0</v>
      </c>
      <c r="AY6" s="20">
        <f t="shared" si="3"/>
        <v>0</v>
      </c>
      <c r="AZ6" s="20">
        <f t="shared" si="3"/>
        <v>0</v>
      </c>
      <c r="BA6" s="20">
        <f t="shared" si="3"/>
        <v>0</v>
      </c>
      <c r="BC6" s="22">
        <f t="shared" si="8"/>
        <v>39538</v>
      </c>
      <c r="BD6" s="20">
        <f t="shared" si="9"/>
        <v>0.39398266009024008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1.9437085765589099</v>
      </c>
      <c r="C7" s="20">
        <v>-0.259683276133164</v>
      </c>
      <c r="D7" s="20">
        <v>-6.4409474409749903</v>
      </c>
      <c r="E7" s="20">
        <v>5.0280931411909196E-4</v>
      </c>
      <c r="F7" s="20">
        <v>9.1352305160961897</v>
      </c>
      <c r="G7" s="20">
        <v>14.6029959232603</v>
      </c>
      <c r="H7" s="20">
        <v>-2.8221986010449202E-3</v>
      </c>
      <c r="I7" s="20">
        <v>0.24610090160795101</v>
      </c>
      <c r="J7" s="20">
        <v>-6.3600815736029798E-2</v>
      </c>
      <c r="K7" s="20">
        <v>2.6992023286772402</v>
      </c>
      <c r="L7" s="20">
        <v>3.1560885220240899E-2</v>
      </c>
      <c r="M7" s="20">
        <v>0</v>
      </c>
      <c r="N7" s="20">
        <v>0</v>
      </c>
      <c r="O7" s="20">
        <v>0.50964207766347602</v>
      </c>
      <c r="P7" s="20">
        <v>0</v>
      </c>
      <c r="Q7" s="20">
        <v>-7.3570730125575398E-2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7.3535314605282602</v>
      </c>
      <c r="AF7" s="20">
        <v>29.681851017356099</v>
      </c>
      <c r="AH7" s="20">
        <f t="shared" si="1"/>
        <v>2.6992023286772402</v>
      </c>
      <c r="AI7" s="20">
        <f t="shared" si="4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2"/>
        <v>39629</v>
      </c>
      <c r="AS7" s="20">
        <f t="shared" si="5"/>
        <v>120.7274040694244</v>
      </c>
      <c r="AT7" s="20">
        <f t="shared" si="6"/>
        <v>0.12431319142035013</v>
      </c>
      <c r="AU7" s="20">
        <f t="shared" si="7"/>
        <v>0</v>
      </c>
      <c r="AV7" s="20">
        <f t="shared" si="3"/>
        <v>0</v>
      </c>
      <c r="AW7" s="20">
        <f t="shared" si="3"/>
        <v>0</v>
      </c>
      <c r="AX7" s="20">
        <f t="shared" si="3"/>
        <v>0</v>
      </c>
      <c r="AY7" s="20">
        <f t="shared" si="3"/>
        <v>0</v>
      </c>
      <c r="AZ7" s="20">
        <f t="shared" si="3"/>
        <v>0</v>
      </c>
      <c r="BA7" s="20">
        <f t="shared" si="3"/>
        <v>0</v>
      </c>
      <c r="BC7" s="22">
        <f t="shared" si="8"/>
        <v>39629</v>
      </c>
      <c r="BD7" s="20">
        <f t="shared" si="9"/>
        <v>0.12431319142035013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1.5553724897719601</v>
      </c>
      <c r="C8" s="20">
        <v>-0.47264140679683098</v>
      </c>
      <c r="D8" s="20">
        <v>-6.5811779206041203</v>
      </c>
      <c r="E8" s="20">
        <v>4.5985531922392101E-4</v>
      </c>
      <c r="F8" s="20">
        <v>9.4802157151683897</v>
      </c>
      <c r="G8" s="20">
        <v>14.9277205908699</v>
      </c>
      <c r="H8" s="20">
        <v>2.7059604965328499E-2</v>
      </c>
      <c r="I8" s="20">
        <v>0.29587019151993499</v>
      </c>
      <c r="J8" s="20">
        <v>-6.8185466478176998E-2</v>
      </c>
      <c r="K8" s="20">
        <v>2.5210748872093101</v>
      </c>
      <c r="L8" s="20">
        <v>-0.16240356923483901</v>
      </c>
      <c r="M8" s="20">
        <v>0</v>
      </c>
      <c r="N8" s="20">
        <v>0</v>
      </c>
      <c r="O8" s="20">
        <v>0.53344518556097997</v>
      </c>
      <c r="P8" s="20">
        <v>0</v>
      </c>
      <c r="Q8" s="20">
        <v>-8.1467540503536995E-2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7.3308300862292102</v>
      </c>
      <c r="AF8" s="20">
        <v>29.306172702996999</v>
      </c>
      <c r="AH8" s="20">
        <f t="shared" si="1"/>
        <v>2.5210748872093101</v>
      </c>
      <c r="AI8" s="20">
        <f t="shared" si="4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2"/>
        <v>39721</v>
      </c>
      <c r="AS8" s="20">
        <f t="shared" si="5"/>
        <v>119.224690811988</v>
      </c>
      <c r="AT8" s="20">
        <f t="shared" si="6"/>
        <v>-5.3814250047580003E-2</v>
      </c>
      <c r="AU8" s="20">
        <f t="shared" si="7"/>
        <v>0</v>
      </c>
      <c r="AV8" s="20">
        <f t="shared" si="3"/>
        <v>0</v>
      </c>
      <c r="AW8" s="20">
        <f t="shared" si="3"/>
        <v>0</v>
      </c>
      <c r="AX8" s="20">
        <f t="shared" si="3"/>
        <v>0</v>
      </c>
      <c r="AY8" s="20">
        <f t="shared" si="3"/>
        <v>0</v>
      </c>
      <c r="AZ8" s="20">
        <f t="shared" si="3"/>
        <v>0</v>
      </c>
      <c r="BA8" s="20">
        <f t="shared" si="3"/>
        <v>0</v>
      </c>
      <c r="BC8" s="22">
        <f t="shared" si="8"/>
        <v>39721</v>
      </c>
      <c r="BD8" s="20">
        <f t="shared" si="9"/>
        <v>-5.3814250047580003E-2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2.2206633938693998</v>
      </c>
      <c r="C9" s="20">
        <v>-0.98689402693851402</v>
      </c>
      <c r="D9" s="20">
        <v>-6.9466265888823804</v>
      </c>
      <c r="E9" s="20">
        <v>-2.8961149516071598E-4</v>
      </c>
      <c r="F9" s="20">
        <v>8.9449094619519602</v>
      </c>
      <c r="G9" s="20">
        <v>15.9444444252641</v>
      </c>
      <c r="H9" s="20">
        <v>0.11808668436684</v>
      </c>
      <c r="I9" s="20">
        <v>0.336957973765663</v>
      </c>
      <c r="J9" s="20">
        <v>-6.5994593939889407E-2</v>
      </c>
      <c r="K9" s="20">
        <v>2.2587813257151401</v>
      </c>
      <c r="L9" s="20">
        <v>-0.68091048788084896</v>
      </c>
      <c r="M9" s="20">
        <v>0</v>
      </c>
      <c r="N9" s="20">
        <v>0</v>
      </c>
      <c r="O9" s="20">
        <v>0.55671627307925298</v>
      </c>
      <c r="P9" s="20">
        <v>0</v>
      </c>
      <c r="Q9" s="20">
        <v>-7.3561543428765502E-2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7.3690920975854293E-2</v>
      </c>
      <c r="Z9" s="20">
        <v>-0.13359576600567</v>
      </c>
      <c r="AA9" s="20">
        <v>9.2384556253990793E-2</v>
      </c>
      <c r="AB9" s="20">
        <v>-7.1129062466962004E-3</v>
      </c>
      <c r="AC9" s="20">
        <v>-1.49690520168188E-2</v>
      </c>
      <c r="AD9" s="20">
        <v>-2.8973438074691001E-2</v>
      </c>
      <c r="AE9" s="20">
        <v>7.3082133028505902</v>
      </c>
      <c r="AF9" s="20">
        <v>28.915920303183601</v>
      </c>
      <c r="AH9" s="20">
        <f t="shared" si="1"/>
        <v>2.331735337481236</v>
      </c>
      <c r="AI9" s="20">
        <f>Y9/1010</f>
        <v>7.2961307896885445E-5</v>
      </c>
      <c r="AJ9" s="20">
        <f t="shared" si="0"/>
        <v>-0.13359576600567</v>
      </c>
      <c r="AK9" s="20">
        <f t="shared" si="0"/>
        <v>9.2384556253990793E-2</v>
      </c>
      <c r="AL9" s="20">
        <f t="shared" si="0"/>
        <v>-7.1129062466962004E-3</v>
      </c>
      <c r="AM9" s="20">
        <f t="shared" si="0"/>
        <v>-1.49690520168188E-2</v>
      </c>
      <c r="AN9" s="20">
        <f t="shared" si="0"/>
        <v>-2.8973438074691001E-2</v>
      </c>
      <c r="AR9" s="22">
        <f t="shared" si="2"/>
        <v>39813</v>
      </c>
      <c r="AS9" s="20">
        <f t="shared" si="5"/>
        <v>117.6636812127344</v>
      </c>
      <c r="AT9" s="20">
        <f t="shared" si="6"/>
        <v>-0.2431537997756541</v>
      </c>
      <c r="AU9" s="20">
        <f t="shared" si="7"/>
        <v>-9.2193644781988326E-2</v>
      </c>
      <c r="AV9" s="20">
        <f t="shared" si="3"/>
        <v>7.2961307896885445E-5</v>
      </c>
      <c r="AW9" s="20">
        <f t="shared" si="3"/>
        <v>-0.13359576600567</v>
      </c>
      <c r="AX9" s="20">
        <f t="shared" si="3"/>
        <v>9.2384556253990793E-2</v>
      </c>
      <c r="AY9" s="20">
        <f t="shared" si="3"/>
        <v>-7.1129062466962004E-3</v>
      </c>
      <c r="AZ9" s="20">
        <f t="shared" si="3"/>
        <v>-1.49690520168188E-2</v>
      </c>
      <c r="BA9" s="20">
        <f t="shared" si="3"/>
        <v>-2.8973438074691001E-2</v>
      </c>
      <c r="BC9" s="22">
        <f t="shared" si="8"/>
        <v>39813</v>
      </c>
      <c r="BD9" s="20">
        <f t="shared" si="9"/>
        <v>-0.2431537997756541</v>
      </c>
      <c r="BE9" s="20">
        <f t="shared" si="9"/>
        <v>-9.2193644781988326E-2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2.4024060633230402</v>
      </c>
      <c r="C10" s="20">
        <v>-1.26067968007328</v>
      </c>
      <c r="D10" s="20">
        <v>-6.8199196937901601</v>
      </c>
      <c r="E10" s="20">
        <v>-1.73805903572382E-4</v>
      </c>
      <c r="F10" s="20">
        <v>8.6027343228496704</v>
      </c>
      <c r="G10" s="20">
        <v>16.652520759109201</v>
      </c>
      <c r="H10" s="20">
        <v>6.7492489836353295E-2</v>
      </c>
      <c r="I10" s="20">
        <v>0.27634317973655098</v>
      </c>
      <c r="J10" s="20">
        <v>-6.0941638717538403E-2</v>
      </c>
      <c r="K10" s="20">
        <v>2.7785998607438702</v>
      </c>
      <c r="L10" s="20">
        <v>-1.17981961048613</v>
      </c>
      <c r="M10" s="20">
        <v>0</v>
      </c>
      <c r="N10" s="20">
        <v>0</v>
      </c>
      <c r="O10" s="20">
        <v>0.57206768445192602</v>
      </c>
      <c r="P10" s="20">
        <v>0</v>
      </c>
      <c r="Q10" s="20">
        <v>-2.5279013584049399E-2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-1.7973575302804901</v>
      </c>
      <c r="Z10" s="20">
        <v>1.37214782021567E-2</v>
      </c>
      <c r="AA10" s="20">
        <v>0.125297894146912</v>
      </c>
      <c r="AB10" s="20">
        <v>-3.03958677033636E-2</v>
      </c>
      <c r="AC10" s="20">
        <v>-5.11088381828953E-2</v>
      </c>
      <c r="AD10" s="20">
        <v>-0.13660701692066299</v>
      </c>
      <c r="AE10" s="20">
        <v>7.2856805722836997</v>
      </c>
      <c r="AF10" s="20">
        <v>27.414581609041502</v>
      </c>
      <c r="AH10" s="20">
        <f t="shared" si="1"/>
        <v>0.99921590576618502</v>
      </c>
      <c r="AI10" s="20">
        <f t="shared" ref="AI10:AI73" si="10">Y10/1010</f>
        <v>-1.7795619111688021E-3</v>
      </c>
      <c r="AJ10" s="20">
        <f t="shared" si="0"/>
        <v>1.37214782021567E-2</v>
      </c>
      <c r="AK10" s="20">
        <f t="shared" si="0"/>
        <v>0.125297894146912</v>
      </c>
      <c r="AL10" s="20">
        <f t="shared" si="0"/>
        <v>-3.03958677033636E-2</v>
      </c>
      <c r="AM10" s="20">
        <f t="shared" si="0"/>
        <v>-5.11088381828953E-2</v>
      </c>
      <c r="AN10" s="20">
        <f t="shared" si="0"/>
        <v>-0.13660701692066299</v>
      </c>
      <c r="AR10" s="22">
        <f t="shared" si="2"/>
        <v>39903</v>
      </c>
      <c r="AS10" s="20">
        <f t="shared" si="5"/>
        <v>111.65832643616601</v>
      </c>
      <c r="AT10" s="20">
        <f t="shared" si="6"/>
        <v>-1.5756732314907049</v>
      </c>
      <c r="AU10" s="20">
        <f t="shared" si="7"/>
        <v>-8.0871912369021984E-2</v>
      </c>
      <c r="AV10" s="20">
        <f t="shared" si="3"/>
        <v>-1.7795619111688021E-3</v>
      </c>
      <c r="AW10" s="20">
        <f t="shared" si="3"/>
        <v>1.37214782021567E-2</v>
      </c>
      <c r="AX10" s="20">
        <f t="shared" si="3"/>
        <v>0.125297894146912</v>
      </c>
      <c r="AY10" s="20">
        <f t="shared" si="3"/>
        <v>-3.03958677033636E-2</v>
      </c>
      <c r="AZ10" s="20">
        <f t="shared" si="3"/>
        <v>-5.11088381828953E-2</v>
      </c>
      <c r="BA10" s="20">
        <f t="shared" si="3"/>
        <v>-0.13660701692066299</v>
      </c>
      <c r="BC10" s="22">
        <f t="shared" si="8"/>
        <v>39903</v>
      </c>
      <c r="BD10" s="20">
        <f t="shared" si="9"/>
        <v>-1.5756732314907049</v>
      </c>
      <c r="BE10" s="20">
        <f t="shared" si="9"/>
        <v>-8.0871912369021984E-2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2.4277615580208498</v>
      </c>
      <c r="C11" s="20">
        <v>-1.6490084653729999</v>
      </c>
      <c r="D11" s="20">
        <v>-6.3861467721369003</v>
      </c>
      <c r="E11" s="20">
        <v>-4.9595052275973296E-4</v>
      </c>
      <c r="F11" s="20">
        <v>7.9593532454160396</v>
      </c>
      <c r="G11" s="20">
        <v>17.059180860841199</v>
      </c>
      <c r="H11" s="20">
        <v>-8.99071654674959E-2</v>
      </c>
      <c r="I11" s="20">
        <v>0.257858193135863</v>
      </c>
      <c r="J11" s="20">
        <v>-5.9151638687286297E-2</v>
      </c>
      <c r="K11" s="20">
        <v>5.4069760323139997</v>
      </c>
      <c r="L11" s="20">
        <v>-1.41816064025192</v>
      </c>
      <c r="M11" s="20">
        <v>0</v>
      </c>
      <c r="N11" s="20">
        <v>0</v>
      </c>
      <c r="O11" s="20">
        <v>0.58667402520876899</v>
      </c>
      <c r="P11" s="20">
        <v>0</v>
      </c>
      <c r="Q11" s="20">
        <v>1.6546462253551501E-2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-4.5109296537208703</v>
      </c>
      <c r="Z11" s="20">
        <v>0.25520857646403</v>
      </c>
      <c r="AA11" s="20">
        <v>0.13462048627083301</v>
      </c>
      <c r="AB11" s="20">
        <v>-7.8483827507434101E-2</v>
      </c>
      <c r="AC11" s="20">
        <v>-6.7382708195324201E-2</v>
      </c>
      <c r="AD11" s="20">
        <v>-0.30713781423421899</v>
      </c>
      <c r="AE11" s="20">
        <v>7.2632313675058899</v>
      </c>
      <c r="AF11" s="20">
        <v>26.800606171334099</v>
      </c>
      <c r="AH11" s="20">
        <f t="shared" si="1"/>
        <v>0.94115567513033815</v>
      </c>
      <c r="AI11" s="20">
        <f t="shared" si="10"/>
        <v>-4.4662669838820496E-3</v>
      </c>
      <c r="AJ11" s="20">
        <f t="shared" si="0"/>
        <v>0.25520857646403</v>
      </c>
      <c r="AK11" s="20">
        <f t="shared" si="0"/>
        <v>0.13462048627083301</v>
      </c>
      <c r="AL11" s="20">
        <f t="shared" si="0"/>
        <v>-7.8483827507434101E-2</v>
      </c>
      <c r="AM11" s="20">
        <f t="shared" si="0"/>
        <v>-6.7382708195324201E-2</v>
      </c>
      <c r="AN11" s="20">
        <f t="shared" si="0"/>
        <v>-0.30713781423421899</v>
      </c>
      <c r="AR11" s="22">
        <f t="shared" si="2"/>
        <v>39994</v>
      </c>
      <c r="AS11" s="20">
        <f t="shared" si="5"/>
        <v>109.2024246853364</v>
      </c>
      <c r="AT11" s="20">
        <f t="shared" si="6"/>
        <v>-1.633733462126552</v>
      </c>
      <c r="AU11" s="20">
        <f t="shared" si="7"/>
        <v>-6.7641554185996322E-2</v>
      </c>
      <c r="AV11" s="20">
        <f t="shared" si="3"/>
        <v>-4.4662669838820496E-3</v>
      </c>
      <c r="AW11" s="20">
        <f t="shared" si="3"/>
        <v>0.25520857646403</v>
      </c>
      <c r="AX11" s="20">
        <f t="shared" si="3"/>
        <v>0.13462048627083301</v>
      </c>
      <c r="AY11" s="20">
        <f t="shared" si="3"/>
        <v>-7.8483827507434101E-2</v>
      </c>
      <c r="AZ11" s="20">
        <f t="shared" si="3"/>
        <v>-6.7382708195324201E-2</v>
      </c>
      <c r="BA11" s="20">
        <f t="shared" si="3"/>
        <v>-0.30713781423421899</v>
      </c>
      <c r="BC11" s="22">
        <f t="shared" si="8"/>
        <v>39994</v>
      </c>
      <c r="BD11" s="20">
        <f t="shared" si="9"/>
        <v>-1.633733462126552</v>
      </c>
      <c r="BE11" s="20">
        <f t="shared" si="9"/>
        <v>-6.7641554185996322E-2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2.4217084605560699</v>
      </c>
      <c r="C12" s="20">
        <v>-2.0203722445254302</v>
      </c>
      <c r="D12" s="20">
        <v>-5.5802493671650097</v>
      </c>
      <c r="E12" s="20">
        <v>-1.30064778174943E-3</v>
      </c>
      <c r="F12" s="20">
        <v>7.14175490442077</v>
      </c>
      <c r="G12" s="20">
        <v>17.135333258146801</v>
      </c>
      <c r="H12" s="20">
        <v>-4.2674400151896899E-2</v>
      </c>
      <c r="I12" s="20">
        <v>0.32245699683805701</v>
      </c>
      <c r="J12" s="20">
        <v>-5.65283720255415E-2</v>
      </c>
      <c r="K12" s="20">
        <v>7.9652820687273298</v>
      </c>
      <c r="L12" s="20">
        <v>-1.4766757099038299</v>
      </c>
      <c r="M12" s="20">
        <v>0</v>
      </c>
      <c r="N12" s="20">
        <v>0</v>
      </c>
      <c r="O12" s="20">
        <v>0.60460848351772201</v>
      </c>
      <c r="P12" s="20">
        <v>0</v>
      </c>
      <c r="Q12" s="20">
        <v>7.35099131643945E-4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-6.6481835091444799</v>
      </c>
      <c r="Z12" s="20">
        <v>0.43002849059688603</v>
      </c>
      <c r="AA12" s="20">
        <v>0.110923247486547</v>
      </c>
      <c r="AB12" s="20">
        <v>-0.165981992442858</v>
      </c>
      <c r="AC12" s="20">
        <v>-0.117963884623232</v>
      </c>
      <c r="AD12" s="20">
        <v>-0.56485064856874501</v>
      </c>
      <c r="AE12" s="20">
        <v>7.2408651720838897</v>
      </c>
      <c r="AF12" s="20">
        <v>26.6989154051731</v>
      </c>
      <c r="AH12" s="20">
        <f t="shared" si="1"/>
        <v>1.3835803946742948</v>
      </c>
      <c r="AI12" s="20">
        <f t="shared" si="10"/>
        <v>-6.5823599100440396E-3</v>
      </c>
      <c r="AJ12" s="20">
        <f t="shared" si="0"/>
        <v>0.43002849059688603</v>
      </c>
      <c r="AK12" s="20">
        <f t="shared" si="0"/>
        <v>0.110923247486547</v>
      </c>
      <c r="AL12" s="20">
        <f t="shared" si="0"/>
        <v>-0.165981992442858</v>
      </c>
      <c r="AM12" s="20">
        <f t="shared" si="0"/>
        <v>-0.117963884623232</v>
      </c>
      <c r="AN12" s="20">
        <f t="shared" si="0"/>
        <v>-0.56485064856874501</v>
      </c>
      <c r="AR12" s="22">
        <f t="shared" si="2"/>
        <v>40086</v>
      </c>
      <c r="AS12" s="20">
        <f t="shared" si="5"/>
        <v>108.7956616206924</v>
      </c>
      <c r="AT12" s="20">
        <f t="shared" si="6"/>
        <v>-1.1913087425825952</v>
      </c>
      <c r="AU12" s="20">
        <f t="shared" si="7"/>
        <v>-0.31442714746144595</v>
      </c>
      <c r="AV12" s="20">
        <f t="shared" si="3"/>
        <v>-6.5823599100440396E-3</v>
      </c>
      <c r="AW12" s="20">
        <f t="shared" si="3"/>
        <v>0.43002849059688603</v>
      </c>
      <c r="AX12" s="20">
        <f t="shared" si="3"/>
        <v>0.110923247486547</v>
      </c>
      <c r="AY12" s="20">
        <f t="shared" si="3"/>
        <v>-0.165981992442858</v>
      </c>
      <c r="AZ12" s="20">
        <f t="shared" si="3"/>
        <v>-0.117963884623232</v>
      </c>
      <c r="BA12" s="20">
        <f t="shared" si="3"/>
        <v>-0.56485064856874501</v>
      </c>
      <c r="BC12" s="22">
        <f t="shared" si="8"/>
        <v>40086</v>
      </c>
      <c r="BD12" s="20">
        <f t="shared" si="9"/>
        <v>-1.1913087425825952</v>
      </c>
      <c r="BE12" s="20">
        <f t="shared" si="9"/>
        <v>-0.31442714746144595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2.0701525204182598</v>
      </c>
      <c r="C13" s="20">
        <v>-1.96326765615888</v>
      </c>
      <c r="D13" s="20">
        <v>-4.9639270278353296</v>
      </c>
      <c r="E13" s="20">
        <v>-8.0920876310131397E-4</v>
      </c>
      <c r="F13" s="20">
        <v>6.7932403096328704</v>
      </c>
      <c r="G13" s="20">
        <v>17.165547270441799</v>
      </c>
      <c r="H13" s="20">
        <v>1.8838774243435798E-2</v>
      </c>
      <c r="I13" s="20">
        <v>0.252926995902792</v>
      </c>
      <c r="J13" s="20">
        <v>-4.67777764444069E-2</v>
      </c>
      <c r="K13" s="20">
        <v>9.6680861368480802</v>
      </c>
      <c r="L13" s="20">
        <v>-1.4944410681140801</v>
      </c>
      <c r="M13" s="20">
        <v>0</v>
      </c>
      <c r="N13" s="20">
        <v>0</v>
      </c>
      <c r="O13" s="20">
        <v>0.61475522409911698</v>
      </c>
      <c r="P13" s="20">
        <v>0</v>
      </c>
      <c r="Q13" s="20">
        <v>-1.7101425050101701E-2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-8.2298802105804203</v>
      </c>
      <c r="Z13" s="20">
        <v>0.64538339253854404</v>
      </c>
      <c r="AA13" s="20">
        <v>7.5587373391156606E-2</v>
      </c>
      <c r="AB13" s="20">
        <v>-0.243896146608968</v>
      </c>
      <c r="AC13" s="20">
        <v>-0.13783327192872799</v>
      </c>
      <c r="AD13" s="20">
        <v>-0.86962230913817995</v>
      </c>
      <c r="AE13" s="20">
        <v>7.2185814797010597</v>
      </c>
      <c r="AF13" s="20">
        <v>26.5555433765951</v>
      </c>
      <c r="AH13" s="20">
        <f t="shared" si="1"/>
        <v>1.5205047283734641</v>
      </c>
      <c r="AI13" s="20">
        <f t="shared" si="10"/>
        <v>-8.1483962480994269E-3</v>
      </c>
      <c r="AJ13" s="20">
        <f t="shared" si="0"/>
        <v>0.64538339253854404</v>
      </c>
      <c r="AK13" s="20">
        <f t="shared" si="0"/>
        <v>7.5587373391156606E-2</v>
      </c>
      <c r="AL13" s="20">
        <f t="shared" si="0"/>
        <v>-0.243896146608968</v>
      </c>
      <c r="AM13" s="20">
        <f t="shared" si="0"/>
        <v>-0.13783327192872799</v>
      </c>
      <c r="AN13" s="20">
        <f t="shared" si="0"/>
        <v>-0.86962230913817995</v>
      </c>
      <c r="AR13" s="22">
        <f t="shared" si="2"/>
        <v>40178</v>
      </c>
      <c r="AS13" s="20">
        <f t="shared" si="5"/>
        <v>108.2221735063804</v>
      </c>
      <c r="AT13" s="20">
        <f t="shared" si="6"/>
        <v>-1.054384408883426</v>
      </c>
      <c r="AU13" s="20">
        <f t="shared" si="7"/>
        <v>-0.53852935799427459</v>
      </c>
      <c r="AV13" s="20">
        <f t="shared" si="3"/>
        <v>-8.1483962480994269E-3</v>
      </c>
      <c r="AW13" s="20">
        <f t="shared" si="3"/>
        <v>0.64538339253854404</v>
      </c>
      <c r="AX13" s="20">
        <f t="shared" si="3"/>
        <v>7.5587373391156606E-2</v>
      </c>
      <c r="AY13" s="20">
        <f t="shared" si="3"/>
        <v>-0.243896146608968</v>
      </c>
      <c r="AZ13" s="20">
        <f t="shared" si="3"/>
        <v>-0.13783327192872799</v>
      </c>
      <c r="BA13" s="20">
        <f t="shared" si="3"/>
        <v>-0.86962230913817995</v>
      </c>
      <c r="BC13" s="22">
        <f t="shared" si="8"/>
        <v>40178</v>
      </c>
      <c r="BD13" s="20">
        <f t="shared" si="9"/>
        <v>-1.054384408883426</v>
      </c>
      <c r="BE13" s="20">
        <f t="shared" si="9"/>
        <v>-0.53852935799427459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1.9292618800469501</v>
      </c>
      <c r="C14" s="20">
        <v>-1.9152573591376301</v>
      </c>
      <c r="D14" s="20">
        <v>-4.6209408751502101</v>
      </c>
      <c r="E14" s="21">
        <v>-9.3285765123369405E-5</v>
      </c>
      <c r="F14" s="20">
        <v>6.2885872854381901</v>
      </c>
      <c r="G14" s="20">
        <v>17.194811255323501</v>
      </c>
      <c r="H14" s="20">
        <v>-9.7242431429084408E-3</v>
      </c>
      <c r="I14" s="20">
        <v>0.244685762894742</v>
      </c>
      <c r="J14" s="20">
        <v>-3.3630540605941603E-2</v>
      </c>
      <c r="K14" s="20">
        <v>11.391704855629101</v>
      </c>
      <c r="L14" s="20">
        <v>-1.5295777776872299</v>
      </c>
      <c r="M14" s="20">
        <v>0</v>
      </c>
      <c r="N14" s="20">
        <v>0</v>
      </c>
      <c r="O14" s="20">
        <v>0.62748076535153596</v>
      </c>
      <c r="P14" s="20">
        <v>0</v>
      </c>
      <c r="Q14" s="20">
        <v>-2.1055781739265901E-2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-9.28421985695344</v>
      </c>
      <c r="Z14" s="20">
        <v>0.93375032888764598</v>
      </c>
      <c r="AA14" s="20">
        <v>0.13528553355022499</v>
      </c>
      <c r="AB14" s="20">
        <v>-0.26251041109710299</v>
      </c>
      <c r="AC14" s="20">
        <v>-0.11896932543482</v>
      </c>
      <c r="AD14" s="20">
        <v>-1.1855579588271501</v>
      </c>
      <c r="AE14" s="20">
        <v>7.1963797937079903</v>
      </c>
      <c r="AF14" s="20">
        <v>26.960410045289301</v>
      </c>
      <c r="AH14" s="20">
        <f t="shared" si="1"/>
        <v>2.200327197245195</v>
      </c>
      <c r="AI14" s="20">
        <f t="shared" si="10"/>
        <v>-9.1922968880727134E-3</v>
      </c>
      <c r="AJ14" s="20">
        <f t="shared" si="0"/>
        <v>0.93375032888764598</v>
      </c>
      <c r="AK14" s="20">
        <f t="shared" si="0"/>
        <v>0.13528553355022499</v>
      </c>
      <c r="AL14" s="20">
        <f t="shared" si="0"/>
        <v>-0.26251041109710299</v>
      </c>
      <c r="AM14" s="20">
        <f t="shared" si="0"/>
        <v>-0.11896932543482</v>
      </c>
      <c r="AN14" s="20">
        <f t="shared" si="0"/>
        <v>-1.1855579588271501</v>
      </c>
      <c r="AR14" s="22">
        <f t="shared" si="2"/>
        <v>40268</v>
      </c>
      <c r="AS14" s="20">
        <f t="shared" si="5"/>
        <v>109.8416401811572</v>
      </c>
      <c r="AT14" s="20">
        <f t="shared" si="6"/>
        <v>-0.37456194001169507</v>
      </c>
      <c r="AU14" s="20">
        <f t="shared" si="7"/>
        <v>-0.5071941298092747</v>
      </c>
      <c r="AV14" s="20">
        <f t="shared" si="3"/>
        <v>-9.1922968880727134E-3</v>
      </c>
      <c r="AW14" s="20">
        <f t="shared" si="3"/>
        <v>0.93375032888764598</v>
      </c>
      <c r="AX14" s="20">
        <f t="shared" si="3"/>
        <v>0.13528553355022499</v>
      </c>
      <c r="AY14" s="20">
        <f t="shared" si="3"/>
        <v>-0.26251041109710299</v>
      </c>
      <c r="AZ14" s="20">
        <f t="shared" si="3"/>
        <v>-0.11896932543482</v>
      </c>
      <c r="BA14" s="20">
        <f t="shared" si="3"/>
        <v>-1.1855579588271501</v>
      </c>
      <c r="BC14" s="22">
        <f t="shared" si="8"/>
        <v>40268</v>
      </c>
      <c r="BD14" s="20">
        <f t="shared" si="9"/>
        <v>-0.37456194001169507</v>
      </c>
      <c r="BE14" s="20">
        <f t="shared" si="9"/>
        <v>-0.5071941298092747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1.7114593850772499</v>
      </c>
      <c r="C15" s="20">
        <v>-1.7910188959194999</v>
      </c>
      <c r="D15" s="20">
        <v>-4.4171119759714603</v>
      </c>
      <c r="E15" s="20">
        <v>-3.4034384567023398E-4</v>
      </c>
      <c r="F15" s="20">
        <v>5.5084959784089502</v>
      </c>
      <c r="G15" s="20">
        <v>17.284894564710701</v>
      </c>
      <c r="H15" s="20">
        <v>3.61250330904943E-2</v>
      </c>
      <c r="I15" s="20">
        <v>0.25452995273916201</v>
      </c>
      <c r="J15" s="20">
        <v>-2.5443457029563701E-2</v>
      </c>
      <c r="K15" s="20">
        <v>12.6242669779888</v>
      </c>
      <c r="L15" s="20">
        <v>-1.46308450515178</v>
      </c>
      <c r="M15" s="20">
        <v>0</v>
      </c>
      <c r="N15" s="20">
        <v>0</v>
      </c>
      <c r="O15" s="20">
        <v>0.64041986558546904</v>
      </c>
      <c r="P15" s="20">
        <v>0</v>
      </c>
      <c r="Q15" s="20">
        <v>-2.4373029012644699E-2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-10.235003512859601</v>
      </c>
      <c r="Z15" s="20">
        <v>1.2587611462749899</v>
      </c>
      <c r="AA15" s="20">
        <v>0.30474392172075698</v>
      </c>
      <c r="AB15" s="20">
        <v>-0.178695966786246</v>
      </c>
      <c r="AC15" s="20">
        <v>-3.9515870275057402E-2</v>
      </c>
      <c r="AD15" s="20">
        <v>-1.4723621523674399</v>
      </c>
      <c r="AE15" s="20">
        <v>7.1742596266957799</v>
      </c>
      <c r="AF15" s="20">
        <v>27.151006743073602</v>
      </c>
      <c r="AH15" s="20">
        <f t="shared" si="1"/>
        <v>2.4916135002577948</v>
      </c>
      <c r="AI15" s="20">
        <f t="shared" si="10"/>
        <v>-1.0133666844415447E-2</v>
      </c>
      <c r="AJ15" s="20">
        <f t="shared" si="0"/>
        <v>1.2587611462749899</v>
      </c>
      <c r="AK15" s="20">
        <f t="shared" si="0"/>
        <v>0.30474392172075698</v>
      </c>
      <c r="AL15" s="20">
        <f t="shared" si="0"/>
        <v>-0.178695966786246</v>
      </c>
      <c r="AM15" s="20">
        <f t="shared" si="0"/>
        <v>-3.9515870275057402E-2</v>
      </c>
      <c r="AN15" s="20">
        <f t="shared" si="0"/>
        <v>-1.4723621523674399</v>
      </c>
      <c r="AR15" s="22">
        <f t="shared" si="2"/>
        <v>40359</v>
      </c>
      <c r="AS15" s="20">
        <f t="shared" si="5"/>
        <v>110.60402697229441</v>
      </c>
      <c r="AT15" s="20">
        <f t="shared" si="6"/>
        <v>-8.3275636999095237E-2</v>
      </c>
      <c r="AU15" s="20">
        <f t="shared" si="7"/>
        <v>-0.13720258827741172</v>
      </c>
      <c r="AV15" s="20">
        <f t="shared" si="3"/>
        <v>-1.0133666844415447E-2</v>
      </c>
      <c r="AW15" s="20">
        <f t="shared" si="3"/>
        <v>1.2587611462749899</v>
      </c>
      <c r="AX15" s="20">
        <f t="shared" si="3"/>
        <v>0.30474392172075698</v>
      </c>
      <c r="AY15" s="20">
        <f t="shared" si="3"/>
        <v>-0.178695966786246</v>
      </c>
      <c r="AZ15" s="20">
        <f t="shared" si="3"/>
        <v>-3.9515870275057402E-2</v>
      </c>
      <c r="BA15" s="20">
        <f t="shared" si="3"/>
        <v>-1.4723621523674399</v>
      </c>
      <c r="BC15" s="22">
        <f t="shared" si="8"/>
        <v>40359</v>
      </c>
      <c r="BD15" s="20">
        <f t="shared" si="9"/>
        <v>-8.3275636999095237E-2</v>
      </c>
      <c r="BE15" s="20">
        <f t="shared" si="9"/>
        <v>-0.13720258827741172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1.66892361766518</v>
      </c>
      <c r="C16" s="20">
        <v>-1.66928696594946</v>
      </c>
      <c r="D16" s="20">
        <v>-4.2631128421755804</v>
      </c>
      <c r="E16" s="20">
        <v>-4.7472157619914102E-4</v>
      </c>
      <c r="F16" s="20">
        <v>5.3252984871908398</v>
      </c>
      <c r="G16" s="20">
        <v>17.3345798631908</v>
      </c>
      <c r="H16" s="20">
        <v>5.6531455228965698E-3</v>
      </c>
      <c r="I16" s="20">
        <v>0.33959560270529598</v>
      </c>
      <c r="J16" s="20">
        <v>-1.5797659984864501E-2</v>
      </c>
      <c r="K16" s="20">
        <v>13.592728033140499</v>
      </c>
      <c r="L16" s="20">
        <v>-1.5563826348785501</v>
      </c>
      <c r="M16" s="20">
        <v>0</v>
      </c>
      <c r="N16" s="20">
        <v>0</v>
      </c>
      <c r="O16" s="20">
        <v>0.65967138592699004</v>
      </c>
      <c r="P16" s="20">
        <v>0</v>
      </c>
      <c r="Q16" s="20">
        <v>-1.7203496762647499E-2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-11.450591513162401</v>
      </c>
      <c r="Z16" s="20">
        <v>1.4891879159838499</v>
      </c>
      <c r="AA16" s="20">
        <v>0.38887175337638602</v>
      </c>
      <c r="AB16" s="20">
        <v>-0.132868606443099</v>
      </c>
      <c r="AC16" s="20">
        <v>1.92330667714893E-2</v>
      </c>
      <c r="AD16" s="20">
        <v>-1.74986020898295</v>
      </c>
      <c r="AE16" s="20">
        <v>7.1522205000909898</v>
      </c>
      <c r="AF16" s="20">
        <v>27.1203847216497</v>
      </c>
      <c r="AH16" s="20">
        <f t="shared" si="1"/>
        <v>2.2566424351097227</v>
      </c>
      <c r="AI16" s="20">
        <f t="shared" si="10"/>
        <v>-1.1337219319962772E-2</v>
      </c>
      <c r="AJ16" s="20">
        <f t="shared" si="0"/>
        <v>1.4891879159838499</v>
      </c>
      <c r="AK16" s="20">
        <f t="shared" si="0"/>
        <v>0.38887175337638602</v>
      </c>
      <c r="AL16" s="20">
        <f t="shared" si="0"/>
        <v>-0.132868606443099</v>
      </c>
      <c r="AM16" s="20">
        <f t="shared" si="0"/>
        <v>1.92330667714893E-2</v>
      </c>
      <c r="AN16" s="20">
        <f t="shared" si="0"/>
        <v>-1.74986020898295</v>
      </c>
      <c r="AR16" s="22">
        <f t="shared" si="2"/>
        <v>40451</v>
      </c>
      <c r="AS16" s="20">
        <f t="shared" si="5"/>
        <v>110.4815388865988</v>
      </c>
      <c r="AT16" s="20">
        <f t="shared" si="6"/>
        <v>-0.31824670214716733</v>
      </c>
      <c r="AU16" s="20">
        <f t="shared" si="7"/>
        <v>3.2267013857134597E-3</v>
      </c>
      <c r="AV16" s="20">
        <f t="shared" si="3"/>
        <v>-1.1337219319962772E-2</v>
      </c>
      <c r="AW16" s="20">
        <f t="shared" si="3"/>
        <v>1.4891879159838499</v>
      </c>
      <c r="AX16" s="20">
        <f t="shared" si="3"/>
        <v>0.38887175337638602</v>
      </c>
      <c r="AY16" s="20">
        <f t="shared" si="3"/>
        <v>-0.132868606443099</v>
      </c>
      <c r="AZ16" s="20">
        <f t="shared" si="3"/>
        <v>1.92330667714893E-2</v>
      </c>
      <c r="BA16" s="20">
        <f t="shared" si="3"/>
        <v>-1.74986020898295</v>
      </c>
      <c r="BC16" s="22">
        <f t="shared" si="8"/>
        <v>40451</v>
      </c>
      <c r="BD16" s="20">
        <f t="shared" si="9"/>
        <v>-0.31824670214716733</v>
      </c>
      <c r="BE16" s="20">
        <f t="shared" si="9"/>
        <v>3.2267013857134597E-3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1.3754459161492001</v>
      </c>
      <c r="C17" s="20">
        <v>-1.47319840199445</v>
      </c>
      <c r="D17" s="20">
        <v>-4.3372803406989799</v>
      </c>
      <c r="E17" s="20">
        <v>-1.6910156114132899E-4</v>
      </c>
      <c r="F17" s="20">
        <v>6.02832427206185</v>
      </c>
      <c r="G17" s="20">
        <v>17.375537723597901</v>
      </c>
      <c r="H17" s="20">
        <v>-3.6956779526524E-2</v>
      </c>
      <c r="I17" s="20">
        <v>0.26961922895684798</v>
      </c>
      <c r="J17" s="20">
        <v>-8.40626758114244E-3</v>
      </c>
      <c r="K17" s="20">
        <v>14.9270380757638</v>
      </c>
      <c r="L17" s="20">
        <v>-1.55144642849359</v>
      </c>
      <c r="M17" s="20">
        <v>0</v>
      </c>
      <c r="N17" s="20">
        <v>0</v>
      </c>
      <c r="O17" s="20">
        <v>0.67296250369230304</v>
      </c>
      <c r="P17" s="20">
        <v>0</v>
      </c>
      <c r="Q17" s="20">
        <v>-1.0960892061115699E-2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-13.193122697194999</v>
      </c>
      <c r="Z17" s="20">
        <v>1.67287892077763</v>
      </c>
      <c r="AA17" s="20">
        <v>0.43419460449876901</v>
      </c>
      <c r="AB17" s="20">
        <v>-0.115124706883921</v>
      </c>
      <c r="AC17" s="20">
        <v>3.18828888300874E-2</v>
      </c>
      <c r="AD17" s="20">
        <v>-2.0389966536117998</v>
      </c>
      <c r="AE17" s="20">
        <v>7.1302619437716004</v>
      </c>
      <c r="AF17" s="20">
        <v>27.152483808492399</v>
      </c>
      <c r="AH17" s="20">
        <f t="shared" si="1"/>
        <v>1.8658466055407508</v>
      </c>
      <c r="AI17" s="20">
        <f t="shared" si="10"/>
        <v>-1.3062497719995049E-2</v>
      </c>
      <c r="AJ17" s="20">
        <f t="shared" si="4"/>
        <v>1.67287892077763</v>
      </c>
      <c r="AK17" s="20">
        <f t="shared" si="4"/>
        <v>0.43419460449876901</v>
      </c>
      <c r="AL17" s="20">
        <f t="shared" si="4"/>
        <v>-0.115124706883921</v>
      </c>
      <c r="AM17" s="20">
        <f t="shared" si="4"/>
        <v>3.18828888300874E-2</v>
      </c>
      <c r="AN17" s="20">
        <f t="shared" si="4"/>
        <v>-2.0389966536117998</v>
      </c>
      <c r="AR17" s="22">
        <f t="shared" si="2"/>
        <v>40543</v>
      </c>
      <c r="AS17" s="20">
        <f t="shared" si="5"/>
        <v>110.60993523396959</v>
      </c>
      <c r="AT17" s="20">
        <f t="shared" si="6"/>
        <v>-0.70904253171613929</v>
      </c>
      <c r="AU17" s="20">
        <f t="shared" si="7"/>
        <v>-2.8227444109229616E-2</v>
      </c>
      <c r="AV17" s="20">
        <f t="shared" si="3"/>
        <v>-1.3062497719995049E-2</v>
      </c>
      <c r="AW17" s="20">
        <f t="shared" si="3"/>
        <v>1.67287892077763</v>
      </c>
      <c r="AX17" s="20">
        <f t="shared" si="3"/>
        <v>0.43419460449876901</v>
      </c>
      <c r="AY17" s="20">
        <f t="shared" si="3"/>
        <v>-0.115124706883921</v>
      </c>
      <c r="AZ17" s="20">
        <f t="shared" si="3"/>
        <v>3.18828888300874E-2</v>
      </c>
      <c r="BA17" s="20">
        <f t="shared" si="3"/>
        <v>-2.0389966536117998</v>
      </c>
      <c r="BC17" s="22">
        <f t="shared" si="8"/>
        <v>40543</v>
      </c>
      <c r="BD17" s="20">
        <f t="shared" si="9"/>
        <v>-0.70904253171613929</v>
      </c>
      <c r="BE17" s="20">
        <f t="shared" si="9"/>
        <v>-2.8227444109229616E-2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1.90430169484166</v>
      </c>
      <c r="C18" s="20">
        <v>-1.5433038156605901</v>
      </c>
      <c r="D18" s="20">
        <v>-4.5069512603227597</v>
      </c>
      <c r="E18" s="20">
        <v>-1.2869150583441999E-3</v>
      </c>
      <c r="F18" s="20">
        <v>7.4268885346222602</v>
      </c>
      <c r="G18" s="20">
        <v>17.454779890083302</v>
      </c>
      <c r="H18" s="20">
        <v>-3.6961388485043899E-2</v>
      </c>
      <c r="I18" s="20">
        <v>0.308137105273108</v>
      </c>
      <c r="J18" s="20">
        <v>-7.8414583309630807E-3</v>
      </c>
      <c r="K18" s="20">
        <v>16.6753646049164</v>
      </c>
      <c r="L18" s="20">
        <v>-1.4894906117164599</v>
      </c>
      <c r="M18" s="20">
        <v>0</v>
      </c>
      <c r="N18" s="20">
        <v>0</v>
      </c>
      <c r="O18" s="20">
        <v>0.69313122766132895</v>
      </c>
      <c r="P18" s="20">
        <v>0</v>
      </c>
      <c r="Q18" s="20">
        <v>-2.3400021264036199E-2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-15.5140048371796</v>
      </c>
      <c r="Z18" s="20">
        <v>1.6560903554873201</v>
      </c>
      <c r="AA18" s="20">
        <v>0.29727135675643701</v>
      </c>
      <c r="AB18" s="20">
        <v>-0.20292068942248001</v>
      </c>
      <c r="AC18" s="20">
        <v>-2.7254570694421301E-2</v>
      </c>
      <c r="AD18" s="20">
        <v>-2.38472881141446</v>
      </c>
      <c r="AE18" s="20">
        <v>7.1083834957030803</v>
      </c>
      <c r="AF18" s="20">
        <v>27.786203885795899</v>
      </c>
      <c r="AH18" s="20">
        <f t="shared" si="1"/>
        <v>1.3164998161085955</v>
      </c>
      <c r="AI18" s="20">
        <f t="shared" si="10"/>
        <v>-1.5360400828890694E-2</v>
      </c>
      <c r="AJ18" s="20">
        <f t="shared" si="4"/>
        <v>1.6560903554873201</v>
      </c>
      <c r="AK18" s="20">
        <f t="shared" si="4"/>
        <v>0.29727135675643701</v>
      </c>
      <c r="AL18" s="20">
        <f t="shared" si="4"/>
        <v>-0.20292068942248001</v>
      </c>
      <c r="AM18" s="20">
        <f t="shared" si="4"/>
        <v>-2.7254570694421301E-2</v>
      </c>
      <c r="AN18" s="20">
        <f t="shared" si="4"/>
        <v>-2.38472881141446</v>
      </c>
      <c r="AR18" s="22">
        <f t="shared" si="2"/>
        <v>40633</v>
      </c>
      <c r="AS18" s="20">
        <f t="shared" si="5"/>
        <v>113.1448155431836</v>
      </c>
      <c r="AT18" s="20">
        <f t="shared" si="6"/>
        <v>-1.2583893211482946</v>
      </c>
      <c r="AU18" s="20">
        <f t="shared" si="7"/>
        <v>-0.67690276011649519</v>
      </c>
      <c r="AV18" s="20">
        <f t="shared" si="3"/>
        <v>-1.5360400828890694E-2</v>
      </c>
      <c r="AW18" s="20">
        <f t="shared" si="3"/>
        <v>1.6560903554873201</v>
      </c>
      <c r="AX18" s="20">
        <f t="shared" si="3"/>
        <v>0.29727135675643701</v>
      </c>
      <c r="AY18" s="20">
        <f t="shared" si="3"/>
        <v>-0.20292068942248001</v>
      </c>
      <c r="AZ18" s="20">
        <f t="shared" si="3"/>
        <v>-2.7254570694421301E-2</v>
      </c>
      <c r="BA18" s="20">
        <f t="shared" si="3"/>
        <v>-2.38472881141446</v>
      </c>
      <c r="BC18" s="22">
        <f t="shared" si="8"/>
        <v>40633</v>
      </c>
      <c r="BD18" s="20">
        <f t="shared" si="9"/>
        <v>-1.2583893211482946</v>
      </c>
      <c r="BE18" s="20">
        <f t="shared" si="9"/>
        <v>-0.67690276011649519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1.46780798403477</v>
      </c>
      <c r="C19" s="20">
        <v>-1.2043497424401</v>
      </c>
      <c r="D19" s="20">
        <v>-4.3924235234108604</v>
      </c>
      <c r="E19" s="20">
        <v>-1.0583469374447999E-3</v>
      </c>
      <c r="F19" s="20">
        <v>8.4062549644090296</v>
      </c>
      <c r="G19" s="20">
        <v>17.546426512778002</v>
      </c>
      <c r="H19" s="20">
        <v>7.3247419831505706E-2</v>
      </c>
      <c r="I19" s="20">
        <v>0.30268882988408502</v>
      </c>
      <c r="J19" s="20">
        <v>-5.1230817776732997E-3</v>
      </c>
      <c r="K19" s="20">
        <v>18.7292664523357</v>
      </c>
      <c r="L19" s="20">
        <v>-1.5556790380726</v>
      </c>
      <c r="M19" s="20">
        <v>0</v>
      </c>
      <c r="N19" s="20">
        <v>0</v>
      </c>
      <c r="O19" s="20">
        <v>0.71288760535690499</v>
      </c>
      <c r="P19" s="20">
        <v>0</v>
      </c>
      <c r="Q19" s="20">
        <v>-3.5226887975860502E-2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-18.615703712448301</v>
      </c>
      <c r="Z19" s="20">
        <v>1.7520007447770301</v>
      </c>
      <c r="AA19" s="20">
        <v>0.18453734051349799</v>
      </c>
      <c r="AB19" s="20">
        <v>-0.23254532670007499</v>
      </c>
      <c r="AC19" s="20">
        <v>-2.9947737468592799E-2</v>
      </c>
      <c r="AD19" s="20">
        <v>-2.7091680082109999</v>
      </c>
      <c r="AE19" s="20">
        <v>7.0865847015938304</v>
      </c>
      <c r="AF19" s="20">
        <v>27.480477150072101</v>
      </c>
      <c r="AH19" s="20">
        <f t="shared" si="1"/>
        <v>0.29971977701188229</v>
      </c>
      <c r="AI19" s="20">
        <f t="shared" si="10"/>
        <v>-1.8431389814305248E-2</v>
      </c>
      <c r="AJ19" s="20">
        <f t="shared" si="4"/>
        <v>1.7520007447770301</v>
      </c>
      <c r="AK19" s="20">
        <f t="shared" si="4"/>
        <v>0.18453734051349799</v>
      </c>
      <c r="AL19" s="20">
        <f t="shared" si="4"/>
        <v>-0.23254532670007499</v>
      </c>
      <c r="AM19" s="20">
        <f t="shared" si="4"/>
        <v>-2.9947737468592799E-2</v>
      </c>
      <c r="AN19" s="20">
        <f t="shared" si="4"/>
        <v>-2.7091680082109999</v>
      </c>
      <c r="AR19" s="22">
        <f t="shared" si="2"/>
        <v>40724</v>
      </c>
      <c r="AS19" s="20">
        <f t="shared" si="5"/>
        <v>111.9219086002884</v>
      </c>
      <c r="AT19" s="20">
        <f t="shared" si="6"/>
        <v>-2.2751693602450076</v>
      </c>
      <c r="AU19" s="20">
        <f t="shared" si="7"/>
        <v>-1.0535543769034448</v>
      </c>
      <c r="AV19" s="20">
        <f t="shared" si="3"/>
        <v>-1.8431389814305248E-2</v>
      </c>
      <c r="AW19" s="20">
        <f t="shared" si="3"/>
        <v>1.7520007447770301</v>
      </c>
      <c r="AX19" s="20">
        <f t="shared" si="3"/>
        <v>0.18453734051349799</v>
      </c>
      <c r="AY19" s="20">
        <f t="shared" si="3"/>
        <v>-0.23254532670007499</v>
      </c>
      <c r="AZ19" s="20">
        <f t="shared" si="3"/>
        <v>-2.9947737468592799E-2</v>
      </c>
      <c r="BA19" s="20">
        <f t="shared" si="3"/>
        <v>-2.7091680082109999</v>
      </c>
      <c r="BC19" s="22">
        <f t="shared" si="8"/>
        <v>40724</v>
      </c>
      <c r="BD19" s="20">
        <f t="shared" si="9"/>
        <v>-2.2751693602450076</v>
      </c>
      <c r="BE19" s="20">
        <f t="shared" si="9"/>
        <v>-1.0535543769034448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1.8241285966793399</v>
      </c>
      <c r="C20" s="20">
        <v>-1.0959542128456901</v>
      </c>
      <c r="D20" s="20">
        <v>-4.2580248788041599</v>
      </c>
      <c r="E20" s="20">
        <v>-2.8471594758398301E-4</v>
      </c>
      <c r="F20" s="20">
        <v>6.5846466428789903</v>
      </c>
      <c r="G20" s="20">
        <v>17.671886113914798</v>
      </c>
      <c r="H20" s="20">
        <v>-4.7348454706175901E-2</v>
      </c>
      <c r="I20" s="20">
        <v>0.34776191552861802</v>
      </c>
      <c r="J20" s="20">
        <v>1.2598253735041499E-3</v>
      </c>
      <c r="K20" s="20">
        <v>21.6687945567189</v>
      </c>
      <c r="L20" s="20">
        <v>-1.62693074199378</v>
      </c>
      <c r="M20" s="20">
        <v>0</v>
      </c>
      <c r="N20" s="20">
        <v>0</v>
      </c>
      <c r="O20" s="20">
        <v>0.72603407980219004</v>
      </c>
      <c r="P20" s="20">
        <v>0</v>
      </c>
      <c r="Q20" s="20">
        <v>-2.1518546973866001E-2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-21.2940371809404</v>
      </c>
      <c r="Z20" s="20">
        <v>2.30875629440852</v>
      </c>
      <c r="AA20" s="20">
        <v>0.35473860941712099</v>
      </c>
      <c r="AB20" s="20">
        <v>-8.0751503755398801E-2</v>
      </c>
      <c r="AC20" s="20">
        <v>9.9261867776008594E-2</v>
      </c>
      <c r="AD20" s="20">
        <v>-2.8984710561645799</v>
      </c>
      <c r="AE20" s="20">
        <v>7.0648651145688799</v>
      </c>
      <c r="AF20" s="20">
        <v>27.328812324935299</v>
      </c>
      <c r="AH20" s="20">
        <f t="shared" si="1"/>
        <v>0.58769774758790461</v>
      </c>
      <c r="AI20" s="20">
        <f t="shared" si="10"/>
        <v>-2.1083205129643959E-2</v>
      </c>
      <c r="AJ20" s="20">
        <f t="shared" si="4"/>
        <v>2.30875629440852</v>
      </c>
      <c r="AK20" s="20">
        <f t="shared" si="4"/>
        <v>0.35473860941712099</v>
      </c>
      <c r="AL20" s="20">
        <f t="shared" si="4"/>
        <v>-8.0751503755398801E-2</v>
      </c>
      <c r="AM20" s="20">
        <f t="shared" si="4"/>
        <v>9.9261867776008594E-2</v>
      </c>
      <c r="AN20" s="20">
        <f t="shared" si="4"/>
        <v>-2.8984710561645799</v>
      </c>
      <c r="AR20" s="22">
        <f t="shared" si="2"/>
        <v>40816</v>
      </c>
      <c r="AS20" s="20">
        <f t="shared" si="5"/>
        <v>111.3152492997412</v>
      </c>
      <c r="AT20" s="20">
        <f t="shared" si="6"/>
        <v>-1.9871913896689855</v>
      </c>
      <c r="AU20" s="20">
        <f t="shared" si="7"/>
        <v>-0.23754899344797309</v>
      </c>
      <c r="AV20" s="20">
        <f t="shared" si="3"/>
        <v>-2.1083205129643959E-2</v>
      </c>
      <c r="AW20" s="20">
        <f t="shared" si="3"/>
        <v>2.30875629440852</v>
      </c>
      <c r="AX20" s="20">
        <f t="shared" si="3"/>
        <v>0.35473860941712099</v>
      </c>
      <c r="AY20" s="20">
        <f t="shared" si="3"/>
        <v>-8.0751503755398801E-2</v>
      </c>
      <c r="AZ20" s="20">
        <f t="shared" si="3"/>
        <v>9.9261867776008594E-2</v>
      </c>
      <c r="BA20" s="20">
        <f t="shared" si="3"/>
        <v>-2.8984710561645799</v>
      </c>
      <c r="BC20" s="22">
        <f t="shared" si="8"/>
        <v>40816</v>
      </c>
      <c r="BD20" s="20">
        <f t="shared" si="9"/>
        <v>-1.9871913896689855</v>
      </c>
      <c r="BE20" s="20">
        <f t="shared" si="9"/>
        <v>-0.23754899344797309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1.7116468748119</v>
      </c>
      <c r="C21" s="20">
        <v>-1.19567614047177</v>
      </c>
      <c r="D21" s="20">
        <v>-4.0807577436529296</v>
      </c>
      <c r="E21" s="20">
        <v>-4.3868761079023002E-4</v>
      </c>
      <c r="F21" s="20">
        <v>4.67922050689344</v>
      </c>
      <c r="G21" s="20">
        <v>17.798756969830499</v>
      </c>
      <c r="H21" s="20">
        <v>3.9090861444632502E-2</v>
      </c>
      <c r="I21" s="20">
        <v>0.37943593743603099</v>
      </c>
      <c r="J21" s="20">
        <v>3.4267657342607299E-3</v>
      </c>
      <c r="K21" s="20">
        <v>24.313875439371699</v>
      </c>
      <c r="L21" s="20">
        <v>-1.71665281853925</v>
      </c>
      <c r="M21" s="20">
        <v>0</v>
      </c>
      <c r="N21" s="20">
        <v>0</v>
      </c>
      <c r="O21" s="20">
        <v>0.73748113694713202</v>
      </c>
      <c r="P21" s="20">
        <v>0</v>
      </c>
      <c r="Q21" s="20">
        <v>-3.3579428099786701E-2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-23.129957189468101</v>
      </c>
      <c r="Z21" s="20">
        <v>2.8174208525393598</v>
      </c>
      <c r="AA21" s="20">
        <v>0.45742311371089001</v>
      </c>
      <c r="AB21" s="20">
        <v>2.0213672144897801E-2</v>
      </c>
      <c r="AC21" s="20">
        <v>0.17302120510567101</v>
      </c>
      <c r="AD21" s="20">
        <v>-3.0045923511625401</v>
      </c>
      <c r="AE21" s="20">
        <v>7.04322429486131</v>
      </c>
      <c r="AF21" s="20">
        <v>27.0125832718266</v>
      </c>
      <c r="AH21" s="20">
        <f t="shared" si="1"/>
        <v>1.4152178217982796</v>
      </c>
      <c r="AI21" s="20">
        <f t="shared" si="10"/>
        <v>-2.2900947712344653E-2</v>
      </c>
      <c r="AJ21" s="20">
        <f t="shared" si="4"/>
        <v>2.8174208525393598</v>
      </c>
      <c r="AK21" s="20">
        <f t="shared" si="4"/>
        <v>0.45742311371089001</v>
      </c>
      <c r="AL21" s="20">
        <f t="shared" si="4"/>
        <v>2.0213672144897801E-2</v>
      </c>
      <c r="AM21" s="20">
        <f t="shared" si="4"/>
        <v>0.17302120510567101</v>
      </c>
      <c r="AN21" s="20">
        <f t="shared" si="4"/>
        <v>-3.0045923511625401</v>
      </c>
      <c r="AR21" s="22">
        <f t="shared" si="2"/>
        <v>40908</v>
      </c>
      <c r="AS21" s="20">
        <f t="shared" si="5"/>
        <v>110.0503330873064</v>
      </c>
      <c r="AT21" s="20">
        <f t="shared" si="6"/>
        <v>-1.1596713154586105</v>
      </c>
      <c r="AU21" s="20">
        <f t="shared" si="7"/>
        <v>0.44058554462593413</v>
      </c>
      <c r="AV21" s="20">
        <f t="shared" si="3"/>
        <v>-2.2900947712344653E-2</v>
      </c>
      <c r="AW21" s="20">
        <f t="shared" si="3"/>
        <v>2.8174208525393598</v>
      </c>
      <c r="AX21" s="20">
        <f t="shared" si="3"/>
        <v>0.45742311371089001</v>
      </c>
      <c r="AY21" s="20">
        <f t="shared" si="3"/>
        <v>2.0213672144897801E-2</v>
      </c>
      <c r="AZ21" s="20">
        <f t="shared" si="3"/>
        <v>0.17302120510567101</v>
      </c>
      <c r="BA21" s="20">
        <f t="shared" si="3"/>
        <v>-3.0045923511625401</v>
      </c>
      <c r="BC21" s="22">
        <f t="shared" si="8"/>
        <v>40908</v>
      </c>
      <c r="BD21" s="20">
        <f t="shared" si="9"/>
        <v>-1.1596713154586105</v>
      </c>
      <c r="BE21" s="20">
        <f t="shared" si="9"/>
        <v>0.44058554462593413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1.7745152492390499</v>
      </c>
      <c r="C22" s="20">
        <v>-1.1512078128085099</v>
      </c>
      <c r="D22" s="20">
        <v>-3.6668970538686998</v>
      </c>
      <c r="E22" s="20">
        <v>-2.0259960409919699E-4</v>
      </c>
      <c r="F22" s="20">
        <v>3.1534811339203301</v>
      </c>
      <c r="G22" s="20">
        <v>17.781766248807202</v>
      </c>
      <c r="H22" s="20">
        <v>-1.52687215606351E-2</v>
      </c>
      <c r="I22" s="20">
        <v>0.39761095897126603</v>
      </c>
      <c r="J22" s="20">
        <v>6.0637123721003199E-3</v>
      </c>
      <c r="K22" s="20">
        <v>25.949502975784998</v>
      </c>
      <c r="L22" s="20">
        <v>-1.78285700959472</v>
      </c>
      <c r="M22" s="20">
        <v>0</v>
      </c>
      <c r="N22" s="20">
        <v>0</v>
      </c>
      <c r="O22" s="20">
        <v>0.74654144672910305</v>
      </c>
      <c r="P22" s="20">
        <v>0</v>
      </c>
      <c r="Q22" s="20">
        <v>-2.7867382670135599E-2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-24.355612153156901</v>
      </c>
      <c r="Z22" s="20">
        <v>3.1420473865260501</v>
      </c>
      <c r="AA22" s="20">
        <v>0.52224162464951696</v>
      </c>
      <c r="AB22" s="20">
        <v>7.2374178086460295E-2</v>
      </c>
      <c r="AC22" s="20">
        <v>0.21075443593257601</v>
      </c>
      <c r="AD22" s="20">
        <v>-3.0719170935074902</v>
      </c>
      <c r="AE22" s="20">
        <v>7.0216618095202801</v>
      </c>
      <c r="AF22" s="20">
        <v>26.706731333767799</v>
      </c>
      <c r="AH22" s="20">
        <f t="shared" si="1"/>
        <v>1.8374469441596664</v>
      </c>
      <c r="AI22" s="20">
        <f t="shared" si="10"/>
        <v>-2.4114467478373168E-2</v>
      </c>
      <c r="AJ22" s="20">
        <f t="shared" si="4"/>
        <v>3.1420473865260501</v>
      </c>
      <c r="AK22" s="20">
        <f t="shared" si="4"/>
        <v>0.52224162464951696</v>
      </c>
      <c r="AL22" s="20">
        <f t="shared" si="4"/>
        <v>7.2374178086460295E-2</v>
      </c>
      <c r="AM22" s="20">
        <f t="shared" si="4"/>
        <v>0.21075443593257601</v>
      </c>
      <c r="AN22" s="20">
        <f t="shared" si="4"/>
        <v>-3.0719170935074902</v>
      </c>
      <c r="AR22" s="22">
        <f t="shared" si="2"/>
        <v>40999</v>
      </c>
      <c r="AS22" s="20">
        <f t="shared" si="5"/>
        <v>108.82692533507119</v>
      </c>
      <c r="AT22" s="20">
        <f t="shared" si="6"/>
        <v>-0.7374421930972237</v>
      </c>
      <c r="AU22" s="20">
        <f t="shared" si="7"/>
        <v>0.85138606420873986</v>
      </c>
      <c r="AV22" s="20">
        <f t="shared" si="3"/>
        <v>-2.4114467478373168E-2</v>
      </c>
      <c r="AW22" s="20">
        <f t="shared" si="3"/>
        <v>3.1420473865260501</v>
      </c>
      <c r="AX22" s="20">
        <f t="shared" si="3"/>
        <v>0.52224162464951696</v>
      </c>
      <c r="AY22" s="20">
        <f t="shared" si="3"/>
        <v>7.2374178086460295E-2</v>
      </c>
      <c r="AZ22" s="20">
        <f t="shared" si="3"/>
        <v>0.21075443593257601</v>
      </c>
      <c r="BA22" s="20">
        <f t="shared" si="3"/>
        <v>-3.0719170935074902</v>
      </c>
      <c r="BC22" s="22">
        <f t="shared" si="8"/>
        <v>40999</v>
      </c>
      <c r="BD22" s="20">
        <f t="shared" si="9"/>
        <v>-0.7374421930972237</v>
      </c>
      <c r="BE22" s="20">
        <f t="shared" si="9"/>
        <v>0.85138606420873986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1.7273448727743399</v>
      </c>
      <c r="C23" s="20">
        <v>-1.0260260169334601</v>
      </c>
      <c r="D23" s="20">
        <v>-3.06860190963324</v>
      </c>
      <c r="E23" s="20">
        <v>-4.3545693397367599E-4</v>
      </c>
      <c r="F23" s="20">
        <v>1.83087895178664</v>
      </c>
      <c r="G23" s="20">
        <v>17.780729956156399</v>
      </c>
      <c r="H23" s="20">
        <v>-4.2989799299453296E-3</v>
      </c>
      <c r="I23" s="20">
        <v>0.40370725510275901</v>
      </c>
      <c r="J23" s="20">
        <v>5.8911014894153504E-3</v>
      </c>
      <c r="K23" s="20">
        <v>26.446453493174001</v>
      </c>
      <c r="L23" s="20">
        <v>-1.7374237963322601</v>
      </c>
      <c r="M23" s="20">
        <v>0</v>
      </c>
      <c r="N23" s="20">
        <v>0</v>
      </c>
      <c r="O23" s="20">
        <v>0.75547826792904504</v>
      </c>
      <c r="P23" s="20">
        <v>0</v>
      </c>
      <c r="Q23" s="20">
        <v>-2.91776677197766E-2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-25.1987091610394</v>
      </c>
      <c r="Z23" s="20">
        <v>3.3390778754202599</v>
      </c>
      <c r="AA23" s="20">
        <v>0.612477639193307</v>
      </c>
      <c r="AB23" s="20">
        <v>0.15466234429600501</v>
      </c>
      <c r="AC23" s="20">
        <v>0.24660536306417</v>
      </c>
      <c r="AD23" s="20">
        <v>-3.12144095922705</v>
      </c>
      <c r="AE23" s="20">
        <v>7.0001772321349902</v>
      </c>
      <c r="AF23" s="20">
        <v>26.117370404772299</v>
      </c>
      <c r="AH23" s="20">
        <f t="shared" si="1"/>
        <v>1.4997314237449957</v>
      </c>
      <c r="AI23" s="20">
        <f t="shared" si="10"/>
        <v>-2.4949216991128117E-2</v>
      </c>
      <c r="AJ23" s="20">
        <f t="shared" si="4"/>
        <v>3.3390778754202599</v>
      </c>
      <c r="AK23" s="20">
        <f t="shared" si="4"/>
        <v>0.612477639193307</v>
      </c>
      <c r="AL23" s="20">
        <f t="shared" si="4"/>
        <v>0.15466234429600501</v>
      </c>
      <c r="AM23" s="20">
        <f t="shared" si="4"/>
        <v>0.24660536306417</v>
      </c>
      <c r="AN23" s="20">
        <f t="shared" si="4"/>
        <v>-3.12144095922705</v>
      </c>
      <c r="AR23" s="22">
        <f t="shared" si="2"/>
        <v>41090</v>
      </c>
      <c r="AS23" s="20">
        <f t="shared" si="5"/>
        <v>106.46948161908919</v>
      </c>
      <c r="AT23" s="20">
        <f t="shared" si="6"/>
        <v>-1.0751577135118944</v>
      </c>
      <c r="AU23" s="20">
        <f t="shared" si="7"/>
        <v>1.206433045755563</v>
      </c>
      <c r="AV23" s="20">
        <f t="shared" si="3"/>
        <v>-2.4949216991128117E-2</v>
      </c>
      <c r="AW23" s="20">
        <f t="shared" si="3"/>
        <v>3.3390778754202599</v>
      </c>
      <c r="AX23" s="20">
        <f t="shared" si="3"/>
        <v>0.612477639193307</v>
      </c>
      <c r="AY23" s="20">
        <f t="shared" si="3"/>
        <v>0.15466234429600501</v>
      </c>
      <c r="AZ23" s="20">
        <f t="shared" si="3"/>
        <v>0.24660536306417</v>
      </c>
      <c r="BA23" s="20">
        <f t="shared" si="3"/>
        <v>-3.12144095922705</v>
      </c>
      <c r="BC23" s="22">
        <f t="shared" si="8"/>
        <v>41090</v>
      </c>
      <c r="BD23" s="20">
        <f t="shared" si="9"/>
        <v>-1.0751577135118944</v>
      </c>
      <c r="BE23" s="20">
        <f t="shared" si="9"/>
        <v>1.206433045755563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1.90154954609281</v>
      </c>
      <c r="C24" s="20">
        <v>-0.956419012814827</v>
      </c>
      <c r="D24" s="20">
        <v>-2.6051424390638398</v>
      </c>
      <c r="E24" s="20">
        <v>-2.71271117381589E-4</v>
      </c>
      <c r="F24" s="20">
        <v>0.52588777919454299</v>
      </c>
      <c r="G24" s="20">
        <v>17.7034413902316</v>
      </c>
      <c r="H24" s="20">
        <v>1.92013819824568E-2</v>
      </c>
      <c r="I24" s="20">
        <v>0.41206090251639899</v>
      </c>
      <c r="J24" s="20">
        <v>7.5941220429796103E-3</v>
      </c>
      <c r="K24" s="20">
        <v>26.677077810480998</v>
      </c>
      <c r="L24" s="20">
        <v>-1.73292173158422</v>
      </c>
      <c r="M24" s="20">
        <v>0</v>
      </c>
      <c r="N24" s="20">
        <v>0</v>
      </c>
      <c r="O24" s="20">
        <v>0.76275138374797202</v>
      </c>
      <c r="P24" s="20">
        <v>0</v>
      </c>
      <c r="Q24" s="20">
        <v>-3.04673508042256E-2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-25.4297608165102</v>
      </c>
      <c r="Z24" s="20">
        <v>3.4081982937965898</v>
      </c>
      <c r="AA24" s="20">
        <v>0.66600289397063706</v>
      </c>
      <c r="AB24" s="20">
        <v>0.26644537319060202</v>
      </c>
      <c r="AC24" s="20">
        <v>0.31738985320353802</v>
      </c>
      <c r="AD24" s="20">
        <v>-3.1505490328875099</v>
      </c>
      <c r="AE24" s="20">
        <v>6.9787701425736701</v>
      </c>
      <c r="AF24" s="20">
        <v>25.740839218242701</v>
      </c>
      <c r="AH24" s="20">
        <f t="shared" si="1"/>
        <v>1.5016146021359007</v>
      </c>
      <c r="AI24" s="20">
        <f t="shared" si="10"/>
        <v>-2.5177981006445742E-2</v>
      </c>
      <c r="AJ24" s="20">
        <f t="shared" si="4"/>
        <v>3.4081982937965898</v>
      </c>
      <c r="AK24" s="20">
        <f t="shared" si="4"/>
        <v>0.66600289397063706</v>
      </c>
      <c r="AL24" s="20">
        <f t="shared" si="4"/>
        <v>0.26644537319060202</v>
      </c>
      <c r="AM24" s="20">
        <f t="shared" si="4"/>
        <v>0.31738985320353802</v>
      </c>
      <c r="AN24" s="20">
        <f t="shared" si="4"/>
        <v>-3.1505490328875099</v>
      </c>
      <c r="AR24" s="22">
        <f t="shared" si="2"/>
        <v>41182</v>
      </c>
      <c r="AS24" s="20">
        <f t="shared" si="5"/>
        <v>104.96335687297081</v>
      </c>
      <c r="AT24" s="20">
        <f t="shared" si="6"/>
        <v>-1.0732745351209894</v>
      </c>
      <c r="AU24" s="20">
        <f t="shared" si="7"/>
        <v>1.4823094002674115</v>
      </c>
      <c r="AV24" s="20">
        <f t="shared" si="3"/>
        <v>-2.5177981006445742E-2</v>
      </c>
      <c r="AW24" s="20">
        <f t="shared" si="3"/>
        <v>3.4081982937965898</v>
      </c>
      <c r="AX24" s="20">
        <f t="shared" si="3"/>
        <v>0.66600289397063706</v>
      </c>
      <c r="AY24" s="20">
        <f t="shared" si="3"/>
        <v>0.26644537319060202</v>
      </c>
      <c r="AZ24" s="20">
        <f t="shared" si="3"/>
        <v>0.31738985320353802</v>
      </c>
      <c r="BA24" s="20">
        <f t="shared" si="3"/>
        <v>-3.1505490328875099</v>
      </c>
      <c r="BC24" s="22">
        <f t="shared" si="8"/>
        <v>41182</v>
      </c>
      <c r="BD24" s="20">
        <f t="shared" si="9"/>
        <v>-1.0732745351209894</v>
      </c>
      <c r="BE24" s="20">
        <f t="shared" si="9"/>
        <v>1.4823094002674115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1.68853550835584</v>
      </c>
      <c r="C25" s="20">
        <v>-0.80996321172394303</v>
      </c>
      <c r="D25" s="20">
        <v>-2.3226142623147199</v>
      </c>
      <c r="E25" s="21">
        <v>-9.3899547834162003E-5</v>
      </c>
      <c r="F25" s="20">
        <v>-0.128138593560679</v>
      </c>
      <c r="G25" s="20">
        <v>17.557532665901</v>
      </c>
      <c r="H25" s="20">
        <v>5.3122221570343102E-3</v>
      </c>
      <c r="I25" s="20">
        <v>0.407151212035058</v>
      </c>
      <c r="J25" s="20">
        <v>8.7861664947813806E-3</v>
      </c>
      <c r="K25" s="20">
        <v>26.2895845312616</v>
      </c>
      <c r="L25" s="20">
        <v>-1.6484045493603601</v>
      </c>
      <c r="M25" s="20">
        <v>0</v>
      </c>
      <c r="N25" s="20">
        <v>0</v>
      </c>
      <c r="O25" s="20">
        <v>0.77028908110739602</v>
      </c>
      <c r="P25" s="20">
        <v>0</v>
      </c>
      <c r="Q25" s="20">
        <v>-2.1151968916469199E-2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-25.318973453458</v>
      </c>
      <c r="Z25" s="20">
        <v>3.41025109297893</v>
      </c>
      <c r="AA25" s="20">
        <v>0.66484067177225703</v>
      </c>
      <c r="AB25" s="20">
        <v>0.33257312884005902</v>
      </c>
      <c r="AC25" s="20">
        <v>0.40025708850841701</v>
      </c>
      <c r="AD25" s="20">
        <v>-3.1384898006277799</v>
      </c>
      <c r="AE25" s="20">
        <v>6.9574401267368096</v>
      </c>
      <c r="AF25" s="20">
        <v>25.104723756639501</v>
      </c>
      <c r="AH25" s="20">
        <f t="shared" si="1"/>
        <v>1.2238008123381798</v>
      </c>
      <c r="AI25" s="20">
        <f t="shared" si="10"/>
        <v>-2.5068290547978218E-2</v>
      </c>
      <c r="AJ25" s="20">
        <f t="shared" si="4"/>
        <v>3.41025109297893</v>
      </c>
      <c r="AK25" s="20">
        <f t="shared" si="4"/>
        <v>0.66484067177225703</v>
      </c>
      <c r="AL25" s="20">
        <f t="shared" si="4"/>
        <v>0.33257312884005902</v>
      </c>
      <c r="AM25" s="20">
        <f t="shared" si="4"/>
        <v>0.40025708850841701</v>
      </c>
      <c r="AN25" s="20">
        <f t="shared" si="4"/>
        <v>-3.1384898006277799</v>
      </c>
      <c r="AR25" s="22">
        <f t="shared" si="2"/>
        <v>41274</v>
      </c>
      <c r="AS25" s="20">
        <f t="shared" si="5"/>
        <v>102.418895026558</v>
      </c>
      <c r="AT25" s="20">
        <f t="shared" si="6"/>
        <v>-1.3510883249187102</v>
      </c>
      <c r="AU25" s="20">
        <f t="shared" si="7"/>
        <v>1.6443638909239047</v>
      </c>
      <c r="AV25" s="20">
        <f t="shared" si="3"/>
        <v>-2.5068290547978218E-2</v>
      </c>
      <c r="AW25" s="20">
        <f t="shared" si="3"/>
        <v>3.41025109297893</v>
      </c>
      <c r="AX25" s="20">
        <f t="shared" si="3"/>
        <v>0.66484067177225703</v>
      </c>
      <c r="AY25" s="20">
        <f t="shared" si="3"/>
        <v>0.33257312884005902</v>
      </c>
      <c r="AZ25" s="20">
        <f t="shared" si="3"/>
        <v>0.40025708850841701</v>
      </c>
      <c r="BA25" s="20">
        <f t="shared" si="3"/>
        <v>-3.1384898006277799</v>
      </c>
      <c r="BC25" s="22">
        <f t="shared" si="8"/>
        <v>41274</v>
      </c>
      <c r="BD25" s="20">
        <f t="shared" si="9"/>
        <v>-1.3510883249187102</v>
      </c>
      <c r="BE25" s="20">
        <f t="shared" si="9"/>
        <v>1.6443638909239047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1.9786437510478001</v>
      </c>
      <c r="C26" s="20">
        <v>-0.79178442491126899</v>
      </c>
      <c r="D26" s="20">
        <v>-2.14356086727468</v>
      </c>
      <c r="E26" s="20">
        <v>-3.0285695938721198E-4</v>
      </c>
      <c r="F26" s="20">
        <v>-0.20814263563907201</v>
      </c>
      <c r="G26" s="20">
        <v>17.392860355399002</v>
      </c>
      <c r="H26" s="20">
        <v>-1.0660212128721001E-3</v>
      </c>
      <c r="I26" s="20">
        <v>0.39270397728762702</v>
      </c>
      <c r="J26" s="20">
        <v>8.9714381156942805E-3</v>
      </c>
      <c r="K26" s="20">
        <v>25.346612750164599</v>
      </c>
      <c r="L26" s="20">
        <v>-1.58511867652674</v>
      </c>
      <c r="M26" s="20">
        <v>0</v>
      </c>
      <c r="N26" s="20">
        <v>0</v>
      </c>
      <c r="O26" s="20">
        <v>0.77587910859464204</v>
      </c>
      <c r="P26" s="20">
        <v>0</v>
      </c>
      <c r="Q26" s="20">
        <v>-1.4530158274751201E-2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-25.181368510595199</v>
      </c>
      <c r="Z26" s="20">
        <v>3.3031438179241199</v>
      </c>
      <c r="AA26" s="20">
        <v>0.60964110277982697</v>
      </c>
      <c r="AB26" s="20">
        <v>0.33269499989462697</v>
      </c>
      <c r="AC26" s="20">
        <v>0.43273254988352</v>
      </c>
      <c r="AD26" s="20">
        <v>-3.0894084975426801</v>
      </c>
      <c r="AE26" s="20">
        <v>6.9361867763238703</v>
      </c>
      <c r="AF26" s="20">
        <v>24.494787978478801</v>
      </c>
      <c r="AH26" s="20">
        <f t="shared" si="1"/>
        <v>0.41705792467535224</v>
      </c>
      <c r="AI26" s="20">
        <f t="shared" si="10"/>
        <v>-2.4932048030292277E-2</v>
      </c>
      <c r="AJ26" s="20">
        <f t="shared" si="4"/>
        <v>3.3031438179241199</v>
      </c>
      <c r="AK26" s="20">
        <f t="shared" si="4"/>
        <v>0.60964110277982697</v>
      </c>
      <c r="AL26" s="20">
        <f t="shared" si="4"/>
        <v>0.33269499989462697</v>
      </c>
      <c r="AM26" s="20">
        <f t="shared" si="4"/>
        <v>0.43273254988352</v>
      </c>
      <c r="AN26" s="20">
        <f t="shared" si="4"/>
        <v>-3.0894084975426801</v>
      </c>
      <c r="AR26" s="22">
        <f t="shared" si="2"/>
        <v>41364</v>
      </c>
      <c r="AS26" s="20">
        <f t="shared" si="5"/>
        <v>99.979151913915203</v>
      </c>
      <c r="AT26" s="20">
        <f t="shared" si="6"/>
        <v>-2.157831212581538</v>
      </c>
      <c r="AU26" s="20">
        <f t="shared" si="7"/>
        <v>1.5638719249091211</v>
      </c>
      <c r="AV26" s="20">
        <f t="shared" si="3"/>
        <v>-2.4932048030292277E-2</v>
      </c>
      <c r="AW26" s="20">
        <f t="shared" si="3"/>
        <v>3.3031438179241199</v>
      </c>
      <c r="AX26" s="20">
        <f t="shared" si="3"/>
        <v>0.60964110277982697</v>
      </c>
      <c r="AY26" s="20">
        <f t="shared" si="3"/>
        <v>0.33269499989462697</v>
      </c>
      <c r="AZ26" s="20">
        <f t="shared" si="3"/>
        <v>0.43273254988352</v>
      </c>
      <c r="BA26" s="20">
        <f t="shared" si="3"/>
        <v>-3.0894084975426801</v>
      </c>
      <c r="BC26" s="22">
        <f t="shared" si="8"/>
        <v>41364</v>
      </c>
      <c r="BD26" s="20">
        <f t="shared" si="9"/>
        <v>-2.157831212581538</v>
      </c>
      <c r="BE26" s="20">
        <f t="shared" si="9"/>
        <v>1.5638719249091211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2.3158174430880001</v>
      </c>
      <c r="C27" s="20">
        <v>-0.83785725871482097</v>
      </c>
      <c r="D27" s="20">
        <v>-2.3233159389095301</v>
      </c>
      <c r="E27" s="20">
        <v>-3.7381298482556301E-4</v>
      </c>
      <c r="F27" s="20">
        <v>-0.113288690684524</v>
      </c>
      <c r="G27" s="20">
        <v>17.262847581181401</v>
      </c>
      <c r="H27" s="20">
        <v>-6.1443255364638197E-2</v>
      </c>
      <c r="I27" s="20">
        <v>0.37906184305992402</v>
      </c>
      <c r="J27" s="20">
        <v>1.0760175114783501E-2</v>
      </c>
      <c r="K27" s="20">
        <v>24.779326666313001</v>
      </c>
      <c r="L27" s="20">
        <v>-1.3657132052002601</v>
      </c>
      <c r="M27" s="20">
        <v>0</v>
      </c>
      <c r="N27" s="20">
        <v>0</v>
      </c>
      <c r="O27" s="20">
        <v>0.78297190769186098</v>
      </c>
      <c r="P27" s="20">
        <v>0</v>
      </c>
      <c r="Q27" s="20">
        <v>-1.12190983031307E-2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-24.8327313304559</v>
      </c>
      <c r="Z27" s="20">
        <v>3.2602455369069099</v>
      </c>
      <c r="AA27" s="20">
        <v>0.59993817350668099</v>
      </c>
      <c r="AB27" s="20">
        <v>0.35298904661994901</v>
      </c>
      <c r="AC27" s="20">
        <v>0.46621535108997197</v>
      </c>
      <c r="AD27" s="20">
        <v>-3.01541512410718</v>
      </c>
      <c r="AE27" s="20">
        <v>6.9150096886127503</v>
      </c>
      <c r="AF27" s="20">
        <v>24.563825698460398</v>
      </c>
      <c r="AH27" s="20">
        <f t="shared" si="1"/>
        <v>0.19492264916165966</v>
      </c>
      <c r="AI27" s="20">
        <f t="shared" si="10"/>
        <v>-2.4586862703421683E-2</v>
      </c>
      <c r="AJ27" s="20">
        <f t="shared" si="4"/>
        <v>3.2602455369069099</v>
      </c>
      <c r="AK27" s="20">
        <f t="shared" si="4"/>
        <v>0.59993817350668099</v>
      </c>
      <c r="AL27" s="20">
        <f t="shared" si="4"/>
        <v>0.35298904661994901</v>
      </c>
      <c r="AM27" s="20">
        <f t="shared" si="4"/>
        <v>0.46621535108997197</v>
      </c>
      <c r="AN27" s="20">
        <f t="shared" si="4"/>
        <v>-3.01541512410718</v>
      </c>
      <c r="AR27" s="22">
        <f t="shared" si="2"/>
        <v>41455</v>
      </c>
      <c r="AS27" s="20">
        <f t="shared" si="5"/>
        <v>100.25530279384159</v>
      </c>
      <c r="AT27" s="20">
        <f t="shared" si="6"/>
        <v>-2.3799664880952305</v>
      </c>
      <c r="AU27" s="20">
        <f t="shared" si="7"/>
        <v>1.6393861213129104</v>
      </c>
      <c r="AV27" s="20">
        <f t="shared" si="3"/>
        <v>-2.4586862703421683E-2</v>
      </c>
      <c r="AW27" s="20">
        <f t="shared" si="3"/>
        <v>3.2602455369069099</v>
      </c>
      <c r="AX27" s="20">
        <f t="shared" si="3"/>
        <v>0.59993817350668099</v>
      </c>
      <c r="AY27" s="20">
        <f t="shared" si="3"/>
        <v>0.35298904661994901</v>
      </c>
      <c r="AZ27" s="20">
        <f t="shared" si="3"/>
        <v>0.46621535108997197</v>
      </c>
      <c r="BA27" s="20">
        <f t="shared" si="3"/>
        <v>-3.01541512410718</v>
      </c>
      <c r="BC27" s="22">
        <f t="shared" si="8"/>
        <v>41455</v>
      </c>
      <c r="BD27" s="20">
        <f t="shared" si="9"/>
        <v>-2.3799664880952305</v>
      </c>
      <c r="BE27" s="20">
        <f t="shared" si="9"/>
        <v>1.6393861213129104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2.02744599405007</v>
      </c>
      <c r="C28" s="20">
        <v>-0.87290481502888795</v>
      </c>
      <c r="D28" s="20">
        <v>-2.6922543536323298</v>
      </c>
      <c r="E28" s="20">
        <v>-2.3370726668001601E-4</v>
      </c>
      <c r="F28" s="20">
        <v>0.50599300179270901</v>
      </c>
      <c r="G28" s="20">
        <v>17.159645764878402</v>
      </c>
      <c r="H28" s="20">
        <v>6.2806821997660994E-2</v>
      </c>
      <c r="I28" s="20">
        <v>0.35864097316103499</v>
      </c>
      <c r="J28" s="20">
        <v>1.42879083074071E-2</v>
      </c>
      <c r="K28" s="20">
        <v>24.409367339651499</v>
      </c>
      <c r="L28" s="20">
        <v>-1.21912819818972</v>
      </c>
      <c r="M28" s="20">
        <v>0</v>
      </c>
      <c r="N28" s="20">
        <v>0</v>
      </c>
      <c r="O28" s="20">
        <v>0.79040221380942899</v>
      </c>
      <c r="P28" s="20">
        <v>0</v>
      </c>
      <c r="Q28" s="20">
        <v>-2.6064836155932702E-2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-24.4686791757712</v>
      </c>
      <c r="Z28" s="20">
        <v>3.2027039531231098</v>
      </c>
      <c r="AA28" s="20">
        <v>0.56129313336237896</v>
      </c>
      <c r="AB28" s="20">
        <v>0.335886853767983</v>
      </c>
      <c r="AC28" s="20">
        <v>0.46705887279988001</v>
      </c>
      <c r="AD28" s="20">
        <v>-2.9498574568540499</v>
      </c>
      <c r="AE28" s="20">
        <v>6.8939084662511503</v>
      </c>
      <c r="AF28" s="20">
        <v>24.560318754054101</v>
      </c>
      <c r="AH28" s="20">
        <f t="shared" si="1"/>
        <v>0.18537495563801129</v>
      </c>
      <c r="AI28" s="20">
        <f t="shared" si="10"/>
        <v>-2.4226415025516038E-2</v>
      </c>
      <c r="AJ28" s="20">
        <f t="shared" si="4"/>
        <v>3.2027039531231098</v>
      </c>
      <c r="AK28" s="20">
        <f t="shared" si="4"/>
        <v>0.56129313336237896</v>
      </c>
      <c r="AL28" s="20">
        <f t="shared" si="4"/>
        <v>0.335886853767983</v>
      </c>
      <c r="AM28" s="20">
        <f t="shared" si="4"/>
        <v>0.46705887279988001</v>
      </c>
      <c r="AN28" s="20">
        <f t="shared" si="4"/>
        <v>-2.9498574568540499</v>
      </c>
      <c r="AR28" s="22">
        <f t="shared" si="2"/>
        <v>41547</v>
      </c>
      <c r="AS28" s="20">
        <f t="shared" si="5"/>
        <v>100.24127501621641</v>
      </c>
      <c r="AT28" s="20">
        <f t="shared" si="6"/>
        <v>-2.3895141816188787</v>
      </c>
      <c r="AU28" s="20">
        <f t="shared" si="7"/>
        <v>1.5928589411737861</v>
      </c>
      <c r="AV28" s="20">
        <f t="shared" si="3"/>
        <v>-2.4226415025516038E-2</v>
      </c>
      <c r="AW28" s="20">
        <f t="shared" si="3"/>
        <v>3.2027039531231098</v>
      </c>
      <c r="AX28" s="20">
        <f t="shared" si="3"/>
        <v>0.56129313336237896</v>
      </c>
      <c r="AY28" s="20">
        <f t="shared" si="3"/>
        <v>0.335886853767983</v>
      </c>
      <c r="AZ28" s="20">
        <f t="shared" si="3"/>
        <v>0.46705887279988001</v>
      </c>
      <c r="BA28" s="20">
        <f t="shared" si="3"/>
        <v>-2.9498574568540499</v>
      </c>
      <c r="BC28" s="22">
        <f t="shared" si="8"/>
        <v>41547</v>
      </c>
      <c r="BD28" s="20">
        <f t="shared" si="9"/>
        <v>-2.3895141816188787</v>
      </c>
      <c r="BE28" s="20">
        <f t="shared" si="9"/>
        <v>1.5928589411737861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2.3715318415572502</v>
      </c>
      <c r="C29" s="20">
        <v>-0.76416708516801102</v>
      </c>
      <c r="D29" s="20">
        <v>-2.8850404243878902</v>
      </c>
      <c r="E29" s="20">
        <v>1.15740278349697E-4</v>
      </c>
      <c r="F29" s="20">
        <v>0.70262591254997597</v>
      </c>
      <c r="G29" s="20">
        <v>16.991893537511402</v>
      </c>
      <c r="H29" s="20">
        <v>-5.1210865488299298E-3</v>
      </c>
      <c r="I29" s="20">
        <v>0.27310945559577299</v>
      </c>
      <c r="J29" s="20">
        <v>1.9331731772094601E-2</v>
      </c>
      <c r="K29" s="20">
        <v>23.921270807435199</v>
      </c>
      <c r="L29" s="20">
        <v>-1.02961628836434</v>
      </c>
      <c r="M29" s="20">
        <v>0</v>
      </c>
      <c r="N29" s="20">
        <v>0</v>
      </c>
      <c r="O29" s="20">
        <v>0.79056306338899496</v>
      </c>
      <c r="P29" s="20">
        <v>0</v>
      </c>
      <c r="Q29" s="20">
        <v>-1.0308078719763599E-2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-24.1845776938091</v>
      </c>
      <c r="Z29" s="20">
        <v>3.1979534477176799</v>
      </c>
      <c r="AA29" s="20">
        <v>0.55881616555736502</v>
      </c>
      <c r="AB29" s="20">
        <v>0.345050444365538</v>
      </c>
      <c r="AC29" s="20">
        <v>0.48544887869301601</v>
      </c>
      <c r="AD29" s="20">
        <v>-2.8788199261539198</v>
      </c>
      <c r="AE29" s="20">
        <v>6.8728827170593103</v>
      </c>
      <c r="AF29" s="20">
        <v>24.7729431603302</v>
      </c>
      <c r="AH29" s="20">
        <f t="shared" si="1"/>
        <v>-2.1461109435809533E-2</v>
      </c>
      <c r="AI29" s="20">
        <f t="shared" si="10"/>
        <v>-2.394512642951396E-2</v>
      </c>
      <c r="AJ29" s="20">
        <f t="shared" si="4"/>
        <v>3.1979534477176799</v>
      </c>
      <c r="AK29" s="20">
        <f t="shared" si="4"/>
        <v>0.55881616555736502</v>
      </c>
      <c r="AL29" s="20">
        <f t="shared" si="4"/>
        <v>0.345050444365538</v>
      </c>
      <c r="AM29" s="20">
        <f t="shared" si="4"/>
        <v>0.48544887869301601</v>
      </c>
      <c r="AN29" s="20">
        <f t="shared" si="4"/>
        <v>-2.8788199261539198</v>
      </c>
      <c r="AR29" s="22">
        <f t="shared" si="2"/>
        <v>41639</v>
      </c>
      <c r="AS29" s="20">
        <f t="shared" si="5"/>
        <v>101.0917726413208</v>
      </c>
      <c r="AT29" s="20">
        <f t="shared" si="6"/>
        <v>-2.5963502466926998</v>
      </c>
      <c r="AU29" s="20">
        <f t="shared" si="7"/>
        <v>1.6845038837501649</v>
      </c>
      <c r="AV29" s="20">
        <f t="shared" si="3"/>
        <v>-2.394512642951396E-2</v>
      </c>
      <c r="AW29" s="20">
        <f t="shared" si="3"/>
        <v>3.1979534477176799</v>
      </c>
      <c r="AX29" s="20">
        <f t="shared" si="3"/>
        <v>0.55881616555736502</v>
      </c>
      <c r="AY29" s="20">
        <f t="shared" si="3"/>
        <v>0.345050444365538</v>
      </c>
      <c r="AZ29" s="20">
        <f t="shared" si="3"/>
        <v>0.48544887869301601</v>
      </c>
      <c r="BA29" s="20">
        <f t="shared" si="3"/>
        <v>-2.8788199261539198</v>
      </c>
      <c r="BC29" s="22">
        <f t="shared" si="8"/>
        <v>41639</v>
      </c>
      <c r="BD29" s="20">
        <f t="shared" si="9"/>
        <v>-2.5963502466926998</v>
      </c>
      <c r="BE29" s="20">
        <f t="shared" si="9"/>
        <v>1.6845038837501649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2.8242759860396198</v>
      </c>
      <c r="C30" s="20">
        <v>-0.65097384984537299</v>
      </c>
      <c r="D30" s="20">
        <v>-2.8309381844156598</v>
      </c>
      <c r="E30" s="20">
        <v>-3.0804098256098698E-4</v>
      </c>
      <c r="F30" s="20">
        <v>0.47585439198712198</v>
      </c>
      <c r="G30" s="20">
        <v>16.7680956062974</v>
      </c>
      <c r="H30" s="20">
        <v>-2.0237548638639E-2</v>
      </c>
      <c r="I30" s="20">
        <v>0.25658305968844403</v>
      </c>
      <c r="J30" s="20">
        <v>2.10014119285768E-2</v>
      </c>
      <c r="K30" s="20">
        <v>22.9772388458086</v>
      </c>
      <c r="L30" s="20">
        <v>-0.89563896091872697</v>
      </c>
      <c r="M30" s="20">
        <v>0</v>
      </c>
      <c r="N30" s="20">
        <v>0</v>
      </c>
      <c r="O30" s="20">
        <v>0.78879007501295695</v>
      </c>
      <c r="P30" s="20">
        <v>0</v>
      </c>
      <c r="Q30" s="20">
        <v>-3.6720940288296898E-3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-24.094430657101199</v>
      </c>
      <c r="Z30" s="20">
        <v>3.2001444691295302</v>
      </c>
      <c r="AA30" s="20">
        <v>0.56788120534983999</v>
      </c>
      <c r="AB30" s="20">
        <v>0.35796807469202802</v>
      </c>
      <c r="AC30" s="20">
        <v>0.50203007210152595</v>
      </c>
      <c r="AD30" s="20">
        <v>-2.8023700462875198</v>
      </c>
      <c r="AE30" s="20">
        <v>6.8519320538433304</v>
      </c>
      <c r="AF30" s="20">
        <v>24.293225869660599</v>
      </c>
      <c r="AH30" s="20">
        <f t="shared" si="1"/>
        <v>-0.87624750472158741</v>
      </c>
      <c r="AI30" s="20">
        <f t="shared" si="10"/>
        <v>-2.3855871937723958E-2</v>
      </c>
      <c r="AJ30" s="20">
        <f t="shared" si="4"/>
        <v>3.2001444691295302</v>
      </c>
      <c r="AK30" s="20">
        <f t="shared" si="4"/>
        <v>0.56788120534983999</v>
      </c>
      <c r="AL30" s="20">
        <f t="shared" si="4"/>
        <v>0.35796807469202802</v>
      </c>
      <c r="AM30" s="20">
        <f t="shared" si="4"/>
        <v>0.50203007210152595</v>
      </c>
      <c r="AN30" s="20">
        <f t="shared" si="4"/>
        <v>-2.8023700462875198</v>
      </c>
      <c r="AR30" s="22">
        <f t="shared" si="2"/>
        <v>41729</v>
      </c>
      <c r="AS30" s="20">
        <f t="shared" si="5"/>
        <v>99.172903478642397</v>
      </c>
      <c r="AT30" s="20">
        <f t="shared" si="6"/>
        <v>-3.4511366419784775</v>
      </c>
      <c r="AU30" s="20">
        <f t="shared" si="7"/>
        <v>1.8017979030476803</v>
      </c>
      <c r="AV30" s="20">
        <f t="shared" si="3"/>
        <v>-2.3855871937723958E-2</v>
      </c>
      <c r="AW30" s="20">
        <f t="shared" si="3"/>
        <v>3.2001444691295302</v>
      </c>
      <c r="AX30" s="20">
        <f t="shared" si="3"/>
        <v>0.56788120534983999</v>
      </c>
      <c r="AY30" s="20">
        <f t="shared" si="3"/>
        <v>0.35796807469202802</v>
      </c>
      <c r="AZ30" s="20">
        <f t="shared" si="3"/>
        <v>0.50203007210152595</v>
      </c>
      <c r="BA30" s="20">
        <f t="shared" si="3"/>
        <v>-2.8023700462875198</v>
      </c>
      <c r="BC30" s="22">
        <f t="shared" si="8"/>
        <v>41729</v>
      </c>
      <c r="BD30" s="20">
        <f t="shared" si="9"/>
        <v>-3.4511366419784775</v>
      </c>
      <c r="BE30" s="20">
        <f t="shared" si="9"/>
        <v>1.8017979030476803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2.7910539466006301</v>
      </c>
      <c r="C31" s="20">
        <v>-0.410788901643029</v>
      </c>
      <c r="D31" s="20">
        <v>-2.6397176111205098</v>
      </c>
      <c r="E31" s="20">
        <v>1.2714426002324999E-4</v>
      </c>
      <c r="F31" s="20">
        <v>0.11658329905289801</v>
      </c>
      <c r="G31" s="20">
        <v>16.5503728846681</v>
      </c>
      <c r="H31" s="20">
        <v>2.6788525733596899E-2</v>
      </c>
      <c r="I31" s="20">
        <v>0.178652337930605</v>
      </c>
      <c r="J31" s="20">
        <v>2.4945790397281099E-2</v>
      </c>
      <c r="K31" s="20">
        <v>22.643803146167102</v>
      </c>
      <c r="L31" s="20">
        <v>-0.76092504342438705</v>
      </c>
      <c r="M31" s="20">
        <v>0</v>
      </c>
      <c r="N31" s="20">
        <v>0</v>
      </c>
      <c r="O31" s="20">
        <v>0.78436241654897298</v>
      </c>
      <c r="P31" s="20">
        <v>0</v>
      </c>
      <c r="Q31" s="20">
        <v>-5.1381608253529797E-3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-23.941400208460198</v>
      </c>
      <c r="Z31" s="20">
        <v>3.22683253774805</v>
      </c>
      <c r="AA31" s="20">
        <v>0.56597092417514905</v>
      </c>
      <c r="AB31" s="20">
        <v>0.36835268821057998</v>
      </c>
      <c r="AC31" s="20">
        <v>0.50790756440240803</v>
      </c>
      <c r="AD31" s="20">
        <v>-2.7260487341878101</v>
      </c>
      <c r="AE31" s="20">
        <v>6.8310560942185203</v>
      </c>
      <c r="AF31" s="20">
        <v>24.132790640452701</v>
      </c>
      <c r="AH31" s="20">
        <f t="shared" si="1"/>
        <v>-1.0581830602084945</v>
      </c>
      <c r="AI31" s="20">
        <f t="shared" si="10"/>
        <v>-2.3704356642039799E-2</v>
      </c>
      <c r="AJ31" s="20">
        <f t="shared" si="4"/>
        <v>3.22683253774805</v>
      </c>
      <c r="AK31" s="20">
        <f t="shared" si="4"/>
        <v>0.56597092417514905</v>
      </c>
      <c r="AL31" s="20">
        <f t="shared" si="4"/>
        <v>0.36835268821057998</v>
      </c>
      <c r="AM31" s="20">
        <f t="shared" si="4"/>
        <v>0.50790756440240803</v>
      </c>
      <c r="AN31" s="20">
        <f t="shared" si="4"/>
        <v>-2.7260487341878101</v>
      </c>
      <c r="AR31" s="22">
        <f t="shared" si="2"/>
        <v>41820</v>
      </c>
      <c r="AS31" s="20">
        <f t="shared" si="5"/>
        <v>98.531162561810802</v>
      </c>
      <c r="AT31" s="20">
        <f t="shared" si="6"/>
        <v>-3.6330721974653848</v>
      </c>
      <c r="AU31" s="20">
        <f t="shared" si="7"/>
        <v>1.9193106237063371</v>
      </c>
      <c r="AV31" s="20">
        <f t="shared" si="3"/>
        <v>-2.3704356642039799E-2</v>
      </c>
      <c r="AW31" s="20">
        <f t="shared" si="3"/>
        <v>3.22683253774805</v>
      </c>
      <c r="AX31" s="20">
        <f t="shared" si="3"/>
        <v>0.56597092417514905</v>
      </c>
      <c r="AY31" s="20">
        <f t="shared" si="3"/>
        <v>0.36835268821057998</v>
      </c>
      <c r="AZ31" s="20">
        <f t="shared" si="3"/>
        <v>0.50790756440240803</v>
      </c>
      <c r="BA31" s="20">
        <f t="shared" si="3"/>
        <v>-2.7260487341878101</v>
      </c>
      <c r="BC31" s="22">
        <f t="shared" si="8"/>
        <v>41820</v>
      </c>
      <c r="BD31" s="20">
        <f t="shared" si="9"/>
        <v>-3.6330721974653848</v>
      </c>
      <c r="BE31" s="20">
        <f t="shared" si="9"/>
        <v>1.9193106237063371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2.80697279222619</v>
      </c>
      <c r="C32" s="20">
        <v>-0.35102860823257998</v>
      </c>
      <c r="D32" s="20">
        <v>-2.3311876689169799</v>
      </c>
      <c r="E32" s="20">
        <v>-3.31663955155672E-4</v>
      </c>
      <c r="F32" s="20">
        <v>-0.60200126724140601</v>
      </c>
      <c r="G32" s="20">
        <v>16.380845344236601</v>
      </c>
      <c r="H32" s="20">
        <v>1.2156573725941601E-2</v>
      </c>
      <c r="I32" s="20">
        <v>0.24770656802388299</v>
      </c>
      <c r="J32" s="20">
        <v>2.6840899733530401E-2</v>
      </c>
      <c r="K32" s="20">
        <v>22.531608953258001</v>
      </c>
      <c r="L32" s="20">
        <v>-0.58345891781967596</v>
      </c>
      <c r="M32" s="20">
        <v>0</v>
      </c>
      <c r="N32" s="20">
        <v>0</v>
      </c>
      <c r="O32" s="20">
        <v>0.78615621185723605</v>
      </c>
      <c r="P32" s="20">
        <v>0</v>
      </c>
      <c r="Q32" s="20">
        <v>1.06524975009931E-3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-23.566741821031201</v>
      </c>
      <c r="Z32" s="20">
        <v>3.1897340410650701</v>
      </c>
      <c r="AA32" s="20">
        <v>0.57689064148102298</v>
      </c>
      <c r="AB32" s="20">
        <v>0.38570359590042702</v>
      </c>
      <c r="AC32" s="20">
        <v>0.51522421622243397</v>
      </c>
      <c r="AD32" s="20">
        <v>-2.6492916462757701</v>
      </c>
      <c r="AE32" s="20">
        <v>6.8102544604421196</v>
      </c>
      <c r="AF32" s="20">
        <v>24.187117954449899</v>
      </c>
      <c r="AH32" s="20">
        <f t="shared" si="1"/>
        <v>-0.7994654495628879</v>
      </c>
      <c r="AI32" s="20">
        <f t="shared" si="10"/>
        <v>-2.3333407743595248E-2</v>
      </c>
      <c r="AJ32" s="20">
        <f t="shared" si="4"/>
        <v>3.1897340410650701</v>
      </c>
      <c r="AK32" s="20">
        <f t="shared" si="4"/>
        <v>0.57689064148102298</v>
      </c>
      <c r="AL32" s="20">
        <f t="shared" si="4"/>
        <v>0.38570359590042702</v>
      </c>
      <c r="AM32" s="20">
        <f t="shared" si="4"/>
        <v>0.51522421622243397</v>
      </c>
      <c r="AN32" s="20">
        <f t="shared" si="4"/>
        <v>-2.6492916462757701</v>
      </c>
      <c r="AR32" s="22">
        <f t="shared" si="2"/>
        <v>41912</v>
      </c>
      <c r="AS32" s="20">
        <f t="shared" si="5"/>
        <v>98.748471817799597</v>
      </c>
      <c r="AT32" s="20">
        <f t="shared" si="6"/>
        <v>-3.374354586819778</v>
      </c>
      <c r="AU32" s="20">
        <f t="shared" si="7"/>
        <v>1.994927440649588</v>
      </c>
      <c r="AV32" s="20">
        <f t="shared" si="3"/>
        <v>-2.3333407743595248E-2</v>
      </c>
      <c r="AW32" s="20">
        <f t="shared" si="3"/>
        <v>3.1897340410650701</v>
      </c>
      <c r="AX32" s="20">
        <f t="shared" si="3"/>
        <v>0.57689064148102298</v>
      </c>
      <c r="AY32" s="20">
        <f t="shared" si="3"/>
        <v>0.38570359590042702</v>
      </c>
      <c r="AZ32" s="20">
        <f t="shared" si="3"/>
        <v>0.51522421622243397</v>
      </c>
      <c r="BA32" s="20">
        <f t="shared" si="3"/>
        <v>-2.6492916462757701</v>
      </c>
      <c r="BC32" s="22">
        <f t="shared" si="8"/>
        <v>41912</v>
      </c>
      <c r="BD32" s="20">
        <f t="shared" si="9"/>
        <v>-3.374354586819778</v>
      </c>
      <c r="BE32" s="20">
        <f t="shared" si="9"/>
        <v>1.994927440649588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3.0935357002398298</v>
      </c>
      <c r="C33" s="20">
        <v>-0.14521558948221699</v>
      </c>
      <c r="D33" s="20">
        <v>-1.9575496930754901</v>
      </c>
      <c r="E33" s="20">
        <v>-1.07587070050907E-4</v>
      </c>
      <c r="F33" s="20">
        <v>-1.2940581196524199</v>
      </c>
      <c r="G33" s="20">
        <v>16.227998865828301</v>
      </c>
      <c r="H33" s="20">
        <v>-1.0892051320278E-2</v>
      </c>
      <c r="I33" s="20">
        <v>0.19469700481990401</v>
      </c>
      <c r="J33" s="20">
        <v>2.9710932777765799E-2</v>
      </c>
      <c r="K33" s="20">
        <v>22.0413258589947</v>
      </c>
      <c r="L33" s="20">
        <v>-0.46157466028531402</v>
      </c>
      <c r="M33" s="20">
        <v>0</v>
      </c>
      <c r="N33" s="20">
        <v>0</v>
      </c>
      <c r="O33" s="20">
        <v>0.77908095913942099</v>
      </c>
      <c r="P33" s="20">
        <v>0</v>
      </c>
      <c r="Q33" s="20">
        <v>1.0249599178768699E-2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-22.982527788309302</v>
      </c>
      <c r="Z33" s="20">
        <v>3.1188168576115101</v>
      </c>
      <c r="AA33" s="20">
        <v>0.575921057102183</v>
      </c>
      <c r="AB33" s="20">
        <v>0.40470661895564097</v>
      </c>
      <c r="AC33" s="20">
        <v>0.51071763646308199</v>
      </c>
      <c r="AD33" s="20">
        <v>-2.57216328623712</v>
      </c>
      <c r="AE33" s="20">
        <v>6.78952677925479</v>
      </c>
      <c r="AF33" s="20">
        <v>24.352199094933901</v>
      </c>
      <c r="AH33" s="20">
        <f t="shared" si="1"/>
        <v>-0.71137665143150863</v>
      </c>
      <c r="AI33" s="20">
        <f t="shared" si="10"/>
        <v>-2.2754978008227032E-2</v>
      </c>
      <c r="AJ33" s="20">
        <f t="shared" si="4"/>
        <v>3.1188168576115101</v>
      </c>
      <c r="AK33" s="20">
        <f t="shared" si="4"/>
        <v>0.575921057102183</v>
      </c>
      <c r="AL33" s="20">
        <f t="shared" si="4"/>
        <v>0.40470661895564097</v>
      </c>
      <c r="AM33" s="20">
        <f t="shared" si="4"/>
        <v>0.51071763646308199</v>
      </c>
      <c r="AN33" s="20">
        <f t="shared" si="4"/>
        <v>-2.57216328623712</v>
      </c>
      <c r="AR33" s="22">
        <f t="shared" si="2"/>
        <v>42004</v>
      </c>
      <c r="AS33" s="20">
        <f t="shared" si="5"/>
        <v>99.408796379735605</v>
      </c>
      <c r="AT33" s="20">
        <f t="shared" si="6"/>
        <v>-3.2862657886883988</v>
      </c>
      <c r="AU33" s="20">
        <f t="shared" si="7"/>
        <v>2.0152439058870684</v>
      </c>
      <c r="AV33" s="20">
        <f t="shared" si="3"/>
        <v>-2.2754978008227032E-2</v>
      </c>
      <c r="AW33" s="20">
        <f t="shared" si="3"/>
        <v>3.1188168576115101</v>
      </c>
      <c r="AX33" s="20">
        <f t="shared" si="3"/>
        <v>0.575921057102183</v>
      </c>
      <c r="AY33" s="20">
        <f t="shared" si="3"/>
        <v>0.40470661895564097</v>
      </c>
      <c r="AZ33" s="20">
        <f t="shared" si="3"/>
        <v>0.51071763646308199</v>
      </c>
      <c r="BA33" s="20">
        <f t="shared" si="3"/>
        <v>-2.57216328623712</v>
      </c>
      <c r="BC33" s="22">
        <f t="shared" si="8"/>
        <v>42004</v>
      </c>
      <c r="BD33" s="20">
        <f t="shared" si="9"/>
        <v>-3.2862657886883988</v>
      </c>
      <c r="BE33" s="20">
        <f t="shared" si="9"/>
        <v>2.0152439058870684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3.1898067810811401</v>
      </c>
      <c r="C34" s="20">
        <v>3.3711396675672897E-2</v>
      </c>
      <c r="D34" s="20">
        <v>-1.6048076504937301</v>
      </c>
      <c r="E34" s="21">
        <v>1.32594558273094E-5</v>
      </c>
      <c r="F34" s="20">
        <v>-2.0527150746729501</v>
      </c>
      <c r="G34" s="20">
        <v>16.048328633802701</v>
      </c>
      <c r="H34" s="20">
        <v>-2.1280224390714499E-2</v>
      </c>
      <c r="I34" s="20">
        <v>0.197421664216407</v>
      </c>
      <c r="J34" s="20">
        <v>3.1587354900196797E-2</v>
      </c>
      <c r="K34" s="20">
        <v>21.0587691787957</v>
      </c>
      <c r="L34" s="20">
        <v>-0.34785917052728799</v>
      </c>
      <c r="M34" s="20">
        <v>0</v>
      </c>
      <c r="N34" s="20">
        <v>0</v>
      </c>
      <c r="O34" s="20">
        <v>0.76991899005368403</v>
      </c>
      <c r="P34" s="20">
        <v>0</v>
      </c>
      <c r="Q34" s="20">
        <v>1.02384632887009E-2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-22.273439208153199</v>
      </c>
      <c r="Z34" s="20">
        <v>3.0283300753494302</v>
      </c>
      <c r="AA34" s="20">
        <v>0.56185230973922295</v>
      </c>
      <c r="AB34" s="20">
        <v>0.417172758308195</v>
      </c>
      <c r="AC34" s="20">
        <v>0.50784274511924399</v>
      </c>
      <c r="AD34" s="20">
        <v>-2.4947942145327802</v>
      </c>
      <c r="AE34" s="20">
        <v>6.7688726817304703</v>
      </c>
      <c r="AF34" s="20">
        <v>23.828970749746102</v>
      </c>
      <c r="AH34" s="20">
        <f t="shared" si="1"/>
        <v>-0.99193563727596745</v>
      </c>
      <c r="AI34" s="20">
        <f t="shared" si="10"/>
        <v>-2.2052910107082376E-2</v>
      </c>
      <c r="AJ34" s="20">
        <f t="shared" si="4"/>
        <v>3.0283300753494302</v>
      </c>
      <c r="AK34" s="20">
        <f t="shared" si="4"/>
        <v>0.56185230973922295</v>
      </c>
      <c r="AL34" s="20">
        <f t="shared" si="4"/>
        <v>0.417172758308195</v>
      </c>
      <c r="AM34" s="20">
        <f t="shared" si="4"/>
        <v>0.50784274511924399</v>
      </c>
      <c r="AN34" s="20">
        <f t="shared" si="4"/>
        <v>-2.4947942145327802</v>
      </c>
      <c r="AR34" s="22">
        <f t="shared" si="2"/>
        <v>42094</v>
      </c>
      <c r="AS34" s="20">
        <f t="shared" si="5"/>
        <v>97.315882998984407</v>
      </c>
      <c r="AT34" s="20">
        <f t="shared" si="6"/>
        <v>-3.5668247745328574</v>
      </c>
      <c r="AU34" s="20">
        <f t="shared" si="7"/>
        <v>1.9983507638762288</v>
      </c>
      <c r="AV34" s="20">
        <f t="shared" si="3"/>
        <v>-2.2052910107082376E-2</v>
      </c>
      <c r="AW34" s="20">
        <f t="shared" si="3"/>
        <v>3.0283300753494302</v>
      </c>
      <c r="AX34" s="20">
        <f t="shared" si="3"/>
        <v>0.56185230973922295</v>
      </c>
      <c r="AY34" s="20">
        <f t="shared" si="3"/>
        <v>0.417172758308195</v>
      </c>
      <c r="AZ34" s="20">
        <f t="shared" si="3"/>
        <v>0.50784274511924399</v>
      </c>
      <c r="BA34" s="20">
        <f t="shared" si="3"/>
        <v>-2.4947942145327802</v>
      </c>
      <c r="BC34" s="22">
        <f t="shared" si="8"/>
        <v>42094</v>
      </c>
      <c r="BD34" s="20">
        <f t="shared" si="9"/>
        <v>-3.5668247745328574</v>
      </c>
      <c r="BE34" s="20">
        <f t="shared" si="9"/>
        <v>1.9983507638762288</v>
      </c>
    </row>
    <row r="35" spans="1:71">
      <c r="A35" s="22">
        <v>42185</v>
      </c>
      <c r="B35" s="20">
        <v>2.8698888658475501</v>
      </c>
      <c r="C35" s="20">
        <v>4.2326876623285097E-2</v>
      </c>
      <c r="D35" s="20">
        <v>-1.6682011531145</v>
      </c>
      <c r="E35" s="20">
        <v>-4.2622885034369001E-4</v>
      </c>
      <c r="F35" s="20">
        <v>-2.1082768744379301</v>
      </c>
      <c r="G35" s="20">
        <v>15.9570443762093</v>
      </c>
      <c r="H35" s="20">
        <v>8.5406070365359604E-3</v>
      </c>
      <c r="I35" s="20">
        <v>0.20325296715484201</v>
      </c>
      <c r="J35" s="20">
        <v>3.4043958865219603E-2</v>
      </c>
      <c r="K35" s="20">
        <v>20.5554234624747</v>
      </c>
      <c r="L35" s="20">
        <v>0.17503077864017799</v>
      </c>
      <c r="M35" s="20">
        <v>0</v>
      </c>
      <c r="N35" s="20">
        <v>0</v>
      </c>
      <c r="O35" s="20">
        <v>0.76360426509699797</v>
      </c>
      <c r="P35" s="20">
        <v>0</v>
      </c>
      <c r="Q35" s="20">
        <v>1.9712254993990998E-3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-21.325988738502801</v>
      </c>
      <c r="Z35" s="20">
        <v>2.9031878277369798</v>
      </c>
      <c r="AA35" s="20">
        <v>0.528441567953157</v>
      </c>
      <c r="AB35" s="20">
        <v>0.406634250371818</v>
      </c>
      <c r="AC35" s="20">
        <v>0.488398843125879</v>
      </c>
      <c r="AD35" s="20">
        <v>-2.4225103345404602</v>
      </c>
      <c r="AE35" s="20">
        <v>6.7482918031339496</v>
      </c>
      <c r="AF35" s="20">
        <v>24.160678346323699</v>
      </c>
      <c r="AH35" s="20">
        <f t="shared" si="1"/>
        <v>-0.55730538864307322</v>
      </c>
      <c r="AI35" s="20">
        <f t="shared" si="10"/>
        <v>-2.1114840335151288E-2</v>
      </c>
      <c r="AJ35" s="20">
        <f t="shared" si="4"/>
        <v>2.9031878277369798</v>
      </c>
      <c r="AK35" s="20">
        <f t="shared" si="4"/>
        <v>0.528441567953157</v>
      </c>
      <c r="AL35" s="20">
        <f t="shared" si="4"/>
        <v>0.406634250371818</v>
      </c>
      <c r="AM35" s="20">
        <f t="shared" si="4"/>
        <v>0.488398843125879</v>
      </c>
      <c r="AN35" s="20">
        <f t="shared" si="4"/>
        <v>-2.4225103345404602</v>
      </c>
      <c r="AR35" s="22">
        <f t="shared" si="2"/>
        <v>42185</v>
      </c>
      <c r="AS35" s="20">
        <f t="shared" si="5"/>
        <v>98.642713385294797</v>
      </c>
      <c r="AT35" s="20">
        <f t="shared" si="6"/>
        <v>-3.1321945258999633</v>
      </c>
      <c r="AU35" s="20">
        <f t="shared" si="7"/>
        <v>1.8830373143122223</v>
      </c>
      <c r="AV35" s="20">
        <f t="shared" si="3"/>
        <v>-2.1114840335151288E-2</v>
      </c>
      <c r="AW35" s="20">
        <f t="shared" si="3"/>
        <v>2.9031878277369798</v>
      </c>
      <c r="AX35" s="20">
        <f t="shared" si="3"/>
        <v>0.528441567953157</v>
      </c>
      <c r="AY35" s="20">
        <f t="shared" si="3"/>
        <v>0.406634250371818</v>
      </c>
      <c r="AZ35" s="20">
        <f t="shared" si="3"/>
        <v>0.488398843125879</v>
      </c>
      <c r="BA35" s="20">
        <f t="shared" si="3"/>
        <v>-2.4225103345404602</v>
      </c>
      <c r="BC35" s="22">
        <f t="shared" si="8"/>
        <v>42185</v>
      </c>
      <c r="BD35" s="20">
        <f t="shared" si="9"/>
        <v>-3.1321945258999633</v>
      </c>
      <c r="BE35" s="20">
        <f t="shared" si="9"/>
        <v>1.8830373143122223</v>
      </c>
    </row>
    <row r="36" spans="1:71">
      <c r="A36" s="22">
        <v>42277</v>
      </c>
      <c r="B36" s="20">
        <v>3.5259089543978801</v>
      </c>
      <c r="C36" s="20">
        <v>1.2356277792392199E-2</v>
      </c>
      <c r="D36" s="20">
        <v>-1.7953127978888801</v>
      </c>
      <c r="E36" s="20">
        <v>6.6070168897515002E-4</v>
      </c>
      <c r="F36" s="20">
        <v>-2.0995334147488198</v>
      </c>
      <c r="G36" s="20">
        <v>15.7763437789385</v>
      </c>
      <c r="H36" s="20">
        <v>-4.2477570397110604E-3</v>
      </c>
      <c r="I36" s="20">
        <v>0.28887001840424698</v>
      </c>
      <c r="J36" s="20">
        <v>3.5677517473749101E-2</v>
      </c>
      <c r="K36" s="20">
        <v>19.544221270600602</v>
      </c>
      <c r="L36" s="20">
        <v>-0.13695603338821499</v>
      </c>
      <c r="M36" s="20">
        <v>0</v>
      </c>
      <c r="N36" s="20">
        <v>0</v>
      </c>
      <c r="O36" s="20">
        <v>0.76509540192737802</v>
      </c>
      <c r="P36" s="20">
        <v>0</v>
      </c>
      <c r="Q36" s="20">
        <v>4.3682157444931901E-3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-20.223944971928098</v>
      </c>
      <c r="Z36" s="20">
        <v>2.8187942692641799</v>
      </c>
      <c r="AA36" s="20">
        <v>0.54466719531850105</v>
      </c>
      <c r="AB36" s="20">
        <v>0.43512326901475001</v>
      </c>
      <c r="AC36" s="20">
        <v>0.49455257898051103</v>
      </c>
      <c r="AD36" s="20">
        <v>-2.33353188283257</v>
      </c>
      <c r="AE36" s="20">
        <v>6.7277837827857203</v>
      </c>
      <c r="AF36" s="20">
        <v>24.3808963745056</v>
      </c>
      <c r="AH36" s="20">
        <f t="shared" si="1"/>
        <v>-0.47748425160821562</v>
      </c>
      <c r="AI36" s="20">
        <f t="shared" si="10"/>
        <v>-2.0023707892998118E-2</v>
      </c>
      <c r="AJ36" s="20">
        <f t="shared" si="4"/>
        <v>2.8187942692641799</v>
      </c>
      <c r="AK36" s="20">
        <f t="shared" si="4"/>
        <v>0.54466719531850105</v>
      </c>
      <c r="AL36" s="20">
        <f t="shared" si="4"/>
        <v>0.43512326901475001</v>
      </c>
      <c r="AM36" s="20">
        <f t="shared" si="4"/>
        <v>0.49455257898051103</v>
      </c>
      <c r="AN36" s="20">
        <f t="shared" si="4"/>
        <v>-2.33353188283257</v>
      </c>
      <c r="AR36" s="22">
        <f t="shared" si="2"/>
        <v>42277</v>
      </c>
      <c r="AS36" s="20">
        <f t="shared" si="5"/>
        <v>99.523585498022399</v>
      </c>
      <c r="AT36" s="20">
        <f t="shared" si="6"/>
        <v>-3.0523733888651057</v>
      </c>
      <c r="AU36" s="20">
        <f t="shared" si="7"/>
        <v>1.9395817218523734</v>
      </c>
      <c r="AV36" s="20">
        <f t="shared" si="3"/>
        <v>-2.0023707892998118E-2</v>
      </c>
      <c r="AW36" s="20">
        <f t="shared" si="3"/>
        <v>2.8187942692641799</v>
      </c>
      <c r="AX36" s="20">
        <f t="shared" si="3"/>
        <v>0.54466719531850105</v>
      </c>
      <c r="AY36" s="20">
        <f t="shared" si="3"/>
        <v>0.43512326901475001</v>
      </c>
      <c r="AZ36" s="20">
        <f t="shared" si="3"/>
        <v>0.49455257898051103</v>
      </c>
      <c r="BA36" s="20">
        <f t="shared" si="3"/>
        <v>-2.33353188283257</v>
      </c>
      <c r="BC36" s="22">
        <f t="shared" si="8"/>
        <v>42277</v>
      </c>
      <c r="BD36" s="20">
        <f t="shared" si="9"/>
        <v>-3.0523733888651057</v>
      </c>
      <c r="BE36" s="20">
        <f t="shared" si="9"/>
        <v>1.9395817218523734</v>
      </c>
    </row>
    <row r="37" spans="1:71">
      <c r="A37" s="22">
        <v>42369</v>
      </c>
      <c r="B37" s="20">
        <v>3.4784827533825902</v>
      </c>
      <c r="C37" s="20">
        <v>-4.5204655445949503E-2</v>
      </c>
      <c r="D37" s="20">
        <v>-1.7759449185391101</v>
      </c>
      <c r="E37" s="20">
        <v>-1.91405719494044E-4</v>
      </c>
      <c r="F37" s="20">
        <v>-2.5362496243449999</v>
      </c>
      <c r="G37" s="20">
        <v>15.7089178115331</v>
      </c>
      <c r="H37" s="20">
        <v>8.4574129823061991E-3</v>
      </c>
      <c r="I37" s="20">
        <v>0.31316083101731801</v>
      </c>
      <c r="J37" s="20">
        <v>3.2692837069818501E-2</v>
      </c>
      <c r="K37" s="20">
        <v>18.537113053056999</v>
      </c>
      <c r="L37" s="20">
        <v>0.18041669881139899</v>
      </c>
      <c r="M37" s="20">
        <v>0</v>
      </c>
      <c r="N37" s="20">
        <v>0</v>
      </c>
      <c r="O37" s="20">
        <v>0.76038374038045198</v>
      </c>
      <c r="P37" s="20">
        <v>0</v>
      </c>
      <c r="Q37" s="20">
        <v>2.7729340792018299E-3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-18.916082405079202</v>
      </c>
      <c r="Z37" s="20">
        <v>2.7137332085751802</v>
      </c>
      <c r="AA37" s="20">
        <v>0.54793816974602705</v>
      </c>
      <c r="AB37" s="20">
        <v>0.44512797757647798</v>
      </c>
      <c r="AC37" s="20">
        <v>0.48508075800417</v>
      </c>
      <c r="AD37" s="20">
        <v>-2.2396684501880499</v>
      </c>
      <c r="AE37" s="20">
        <v>6.7073482639337101</v>
      </c>
      <c r="AF37" s="20">
        <v>24.408284990831898</v>
      </c>
      <c r="AH37" s="20">
        <f t="shared" si="1"/>
        <v>-0.18980852797141104</v>
      </c>
      <c r="AI37" s="20">
        <f t="shared" si="10"/>
        <v>-1.8728794460474457E-2</v>
      </c>
      <c r="AJ37" s="20">
        <f t="shared" si="4"/>
        <v>2.7137332085751802</v>
      </c>
      <c r="AK37" s="20">
        <f t="shared" si="4"/>
        <v>0.54793816974602705</v>
      </c>
      <c r="AL37" s="20">
        <f t="shared" si="4"/>
        <v>0.44512797757647798</v>
      </c>
      <c r="AM37" s="20">
        <f t="shared" si="4"/>
        <v>0.48508075800417</v>
      </c>
      <c r="AN37" s="20">
        <f t="shared" si="4"/>
        <v>-2.2396684501880499</v>
      </c>
      <c r="AR37" s="22">
        <f t="shared" si="2"/>
        <v>42369</v>
      </c>
      <c r="AS37" s="20">
        <f t="shared" si="5"/>
        <v>99.633139963327594</v>
      </c>
      <c r="AT37" s="20">
        <f t="shared" si="6"/>
        <v>-2.7646976652283013</v>
      </c>
      <c r="AU37" s="20">
        <f t="shared" si="7"/>
        <v>1.9334828692533299</v>
      </c>
      <c r="AV37" s="20">
        <f t="shared" si="3"/>
        <v>-1.8728794460474457E-2</v>
      </c>
      <c r="AW37" s="20">
        <f t="shared" si="3"/>
        <v>2.7137332085751802</v>
      </c>
      <c r="AX37" s="20">
        <f t="shared" si="3"/>
        <v>0.54793816974602705</v>
      </c>
      <c r="AY37" s="20">
        <f t="shared" si="3"/>
        <v>0.44512797757647798</v>
      </c>
      <c r="AZ37" s="20">
        <f t="shared" si="3"/>
        <v>0.48508075800417</v>
      </c>
      <c r="BA37" s="20">
        <f t="shared" si="3"/>
        <v>-2.2396684501880499</v>
      </c>
      <c r="BC37" s="22">
        <f t="shared" si="8"/>
        <v>42369</v>
      </c>
      <c r="BD37" s="20">
        <f t="shared" si="9"/>
        <v>-2.7646976652283013</v>
      </c>
      <c r="BE37" s="20">
        <f t="shared" si="9"/>
        <v>1.9334828692533299</v>
      </c>
    </row>
    <row r="38" spans="1:71">
      <c r="A38" s="22">
        <v>42460</v>
      </c>
      <c r="B38" s="20">
        <v>4.3093058542693896</v>
      </c>
      <c r="C38" s="20">
        <v>5.8106128186992401E-2</v>
      </c>
      <c r="D38" s="20">
        <v>-1.5573251327073201</v>
      </c>
      <c r="E38" s="20">
        <v>2.80709135429728E-4</v>
      </c>
      <c r="F38" s="20">
        <v>-3.26152847402855</v>
      </c>
      <c r="G38" s="20">
        <v>15.6210183869127</v>
      </c>
      <c r="H38" s="20">
        <v>-8.6329108024674195E-3</v>
      </c>
      <c r="I38" s="20">
        <v>0.24899108456566699</v>
      </c>
      <c r="J38" s="20">
        <v>3.2610229558701499E-2</v>
      </c>
      <c r="K38" s="20">
        <v>17.274174586154398</v>
      </c>
      <c r="L38" s="20">
        <v>0.16062284638484001</v>
      </c>
      <c r="M38" s="20">
        <v>0</v>
      </c>
      <c r="N38" s="20">
        <v>0</v>
      </c>
      <c r="O38" s="20">
        <v>0.747843120668501</v>
      </c>
      <c r="P38" s="20">
        <v>0</v>
      </c>
      <c r="Q38" s="20">
        <v>7.6277978422025199E-3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-17.316785705064</v>
      </c>
      <c r="Z38" s="20">
        <v>2.6201304981511999</v>
      </c>
      <c r="AA38" s="20">
        <v>0.58729040991637405</v>
      </c>
      <c r="AB38" s="20">
        <v>0.47433120097870402</v>
      </c>
      <c r="AC38" s="20">
        <v>0.48048579326908702</v>
      </c>
      <c r="AD38" s="20">
        <v>-2.13710767313985</v>
      </c>
      <c r="AE38" s="20">
        <v>6.6869848936313998</v>
      </c>
      <c r="AF38" s="20">
        <v>25.0284236438834</v>
      </c>
      <c r="AH38" s="20">
        <f t="shared" si="1"/>
        <v>0.13055673814103877</v>
      </c>
      <c r="AI38" s="20">
        <f t="shared" si="10"/>
        <v>-1.7145332381251484E-2</v>
      </c>
      <c r="AJ38" s="20">
        <f t="shared" si="4"/>
        <v>2.6201304981511999</v>
      </c>
      <c r="AK38" s="20">
        <f t="shared" si="4"/>
        <v>0.58729040991637405</v>
      </c>
      <c r="AL38" s="20">
        <f t="shared" si="4"/>
        <v>0.47433120097870402</v>
      </c>
      <c r="AM38" s="20">
        <f t="shared" si="4"/>
        <v>0.48048579326908702</v>
      </c>
      <c r="AN38" s="20">
        <f t="shared" si="4"/>
        <v>-2.13710767313985</v>
      </c>
      <c r="AR38" s="22">
        <f t="shared" si="2"/>
        <v>42460</v>
      </c>
      <c r="AS38" s="20">
        <f t="shared" si="5"/>
        <v>102.1136945755336</v>
      </c>
      <c r="AT38" s="20">
        <f t="shared" si="6"/>
        <v>-2.4443323991158512</v>
      </c>
      <c r="AU38" s="20">
        <f t="shared" si="7"/>
        <v>2.0079848967942633</v>
      </c>
      <c r="AV38" s="20">
        <f t="shared" si="3"/>
        <v>-1.7145332381251484E-2</v>
      </c>
      <c r="AW38" s="20">
        <f t="shared" si="3"/>
        <v>2.6201304981511999</v>
      </c>
      <c r="AX38" s="20">
        <f t="shared" si="3"/>
        <v>0.58729040991637405</v>
      </c>
      <c r="AY38" s="20">
        <f t="shared" si="3"/>
        <v>0.47433120097870402</v>
      </c>
      <c r="AZ38" s="20">
        <f t="shared" si="3"/>
        <v>0.48048579326908702</v>
      </c>
      <c r="BA38" s="20">
        <f t="shared" si="3"/>
        <v>-2.13710767313985</v>
      </c>
      <c r="BC38" s="22">
        <f t="shared" si="8"/>
        <v>42460</v>
      </c>
      <c r="BD38" s="20">
        <f t="shared" si="9"/>
        <v>-2.4443323991158512</v>
      </c>
      <c r="BE38" s="20">
        <f t="shared" si="9"/>
        <v>2.0079848967942633</v>
      </c>
    </row>
    <row r="39" spans="1:71">
      <c r="A39" s="22">
        <v>42551</v>
      </c>
      <c r="B39" s="20">
        <v>4.2364002851625697</v>
      </c>
      <c r="C39" s="20">
        <v>0.156338969375453</v>
      </c>
      <c r="D39" s="20">
        <v>-1.22846159705744</v>
      </c>
      <c r="E39" s="20">
        <v>3.6179751912595302E-4</v>
      </c>
      <c r="F39" s="20">
        <v>-3.7606564498135899</v>
      </c>
      <c r="G39" s="20">
        <v>15.465154953282401</v>
      </c>
      <c r="H39" s="20">
        <v>4.4185367360086499E-2</v>
      </c>
      <c r="I39" s="20">
        <v>0.23645336601815001</v>
      </c>
      <c r="J39" s="20">
        <v>3.2578961073455301E-2</v>
      </c>
      <c r="K39" s="20">
        <v>15.860859744674899</v>
      </c>
      <c r="L39" s="20">
        <v>0.25456811455626399</v>
      </c>
      <c r="M39" s="20">
        <v>0</v>
      </c>
      <c r="N39" s="20">
        <v>0</v>
      </c>
      <c r="O39" s="20">
        <v>0.73774740339659695</v>
      </c>
      <c r="P39" s="20">
        <v>0</v>
      </c>
      <c r="Q39" s="20">
        <v>7.4390909843263901E-3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-15.6002604125992</v>
      </c>
      <c r="Z39" s="20">
        <v>2.4511104815339602</v>
      </c>
      <c r="AA39" s="20">
        <v>0.60762385009425901</v>
      </c>
      <c r="AB39" s="20">
        <v>0.49722851101684901</v>
      </c>
      <c r="AC39" s="20">
        <v>0.47710317039559302</v>
      </c>
      <c r="AD39" s="20">
        <v>-2.02832543695594</v>
      </c>
      <c r="AE39" s="20">
        <v>6.6666933226219998</v>
      </c>
      <c r="AF39" s="20">
        <v>25.114143492639801</v>
      </c>
      <c r="AH39" s="20">
        <f t="shared" si="1"/>
        <v>0.41660193620169139</v>
      </c>
      <c r="AI39" s="20">
        <f t="shared" si="10"/>
        <v>-1.544580238871208E-2</v>
      </c>
      <c r="AJ39" s="20">
        <f t="shared" si="4"/>
        <v>2.4511104815339602</v>
      </c>
      <c r="AK39" s="20">
        <f t="shared" si="4"/>
        <v>0.60762385009425901</v>
      </c>
      <c r="AL39" s="20">
        <f t="shared" si="4"/>
        <v>0.49722851101684901</v>
      </c>
      <c r="AM39" s="20">
        <f t="shared" si="4"/>
        <v>0.47710317039559302</v>
      </c>
      <c r="AN39" s="20">
        <f t="shared" si="4"/>
        <v>-2.02832543695594</v>
      </c>
      <c r="AR39" s="22">
        <f t="shared" si="2"/>
        <v>42551</v>
      </c>
      <c r="AS39" s="20">
        <f t="shared" si="5"/>
        <v>102.45657397055921</v>
      </c>
      <c r="AT39" s="20">
        <f t="shared" si="6"/>
        <v>-2.1582872010551988</v>
      </c>
      <c r="AU39" s="20">
        <f t="shared" si="7"/>
        <v>1.9892947736960092</v>
      </c>
      <c r="AV39" s="20">
        <f t="shared" si="3"/>
        <v>-1.544580238871208E-2</v>
      </c>
      <c r="AW39" s="20">
        <f t="shared" si="3"/>
        <v>2.4511104815339602</v>
      </c>
      <c r="AX39" s="20">
        <f t="shared" si="3"/>
        <v>0.60762385009425901</v>
      </c>
      <c r="AY39" s="20">
        <f t="shared" si="3"/>
        <v>0.49722851101684901</v>
      </c>
      <c r="AZ39" s="20">
        <f t="shared" si="3"/>
        <v>0.47710317039559302</v>
      </c>
      <c r="BA39" s="20">
        <f t="shared" si="3"/>
        <v>-2.02832543695594</v>
      </c>
      <c r="BC39" s="22">
        <f t="shared" si="8"/>
        <v>42551</v>
      </c>
      <c r="BD39" s="20">
        <f t="shared" si="9"/>
        <v>-2.1582872010551988</v>
      </c>
      <c r="BE39" s="20">
        <f t="shared" si="9"/>
        <v>1.9892947736960092</v>
      </c>
    </row>
    <row r="40" spans="1:71">
      <c r="A40" s="22">
        <v>42643</v>
      </c>
      <c r="B40" s="20">
        <v>4.26030989784278</v>
      </c>
      <c r="C40" s="20">
        <v>0.25392783070284902</v>
      </c>
      <c r="D40" s="20">
        <v>-0.92696430105240402</v>
      </c>
      <c r="E40" s="21">
        <v>8.0105577593056601E-5</v>
      </c>
      <c r="F40" s="20">
        <v>-4.2094190046629603</v>
      </c>
      <c r="G40" s="20">
        <v>15.301603428889999</v>
      </c>
      <c r="H40" s="20">
        <v>-2.6028976207532899E-2</v>
      </c>
      <c r="I40" s="20">
        <v>0.23795677397919099</v>
      </c>
      <c r="J40" s="20">
        <v>3.0091138789140201E-2</v>
      </c>
      <c r="K40" s="20">
        <v>14.213972517318201</v>
      </c>
      <c r="L40" s="20">
        <v>0.39061561162706399</v>
      </c>
      <c r="M40" s="20">
        <v>0</v>
      </c>
      <c r="N40" s="20">
        <v>0</v>
      </c>
      <c r="O40" s="20">
        <v>0.72552251103715704</v>
      </c>
      <c r="P40" s="20">
        <v>0</v>
      </c>
      <c r="Q40" s="20">
        <v>2.31193370419242E-2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-13.8546389684141</v>
      </c>
      <c r="Z40" s="20">
        <v>2.2748465986351101</v>
      </c>
      <c r="AA40" s="20">
        <v>0.61438908850497198</v>
      </c>
      <c r="AB40" s="20">
        <v>0.514784423690411</v>
      </c>
      <c r="AC40" s="20">
        <v>0.472430495482631</v>
      </c>
      <c r="AD40" s="20">
        <v>-1.9157738125833199</v>
      </c>
      <c r="AE40" s="20">
        <v>6.6464732052282196</v>
      </c>
      <c r="AF40" s="20">
        <v>25.027297901426799</v>
      </c>
      <c r="AH40" s="20">
        <f t="shared" si="1"/>
        <v>0.49787993858824131</v>
      </c>
      <c r="AI40" s="20">
        <f t="shared" si="10"/>
        <v>-1.3717464325162475E-2</v>
      </c>
      <c r="AJ40" s="20">
        <f t="shared" si="4"/>
        <v>2.2748465986351101</v>
      </c>
      <c r="AK40" s="20">
        <f t="shared" si="4"/>
        <v>0.61438908850497198</v>
      </c>
      <c r="AL40" s="20">
        <f t="shared" si="4"/>
        <v>0.514784423690411</v>
      </c>
      <c r="AM40" s="20">
        <f t="shared" si="4"/>
        <v>0.472430495482631</v>
      </c>
      <c r="AN40" s="20">
        <f t="shared" si="4"/>
        <v>-1.9157738125833199</v>
      </c>
      <c r="AR40" s="22">
        <f t="shared" si="2"/>
        <v>42643</v>
      </c>
      <c r="AS40" s="20">
        <f t="shared" si="5"/>
        <v>102.1091916057072</v>
      </c>
      <c r="AT40" s="20">
        <f t="shared" si="6"/>
        <v>-2.077009198668649</v>
      </c>
      <c r="AU40" s="20">
        <f t="shared" si="7"/>
        <v>1.9469593294046414</v>
      </c>
      <c r="AV40" s="20">
        <f t="shared" si="3"/>
        <v>-1.3717464325162475E-2</v>
      </c>
      <c r="AW40" s="20">
        <f t="shared" si="3"/>
        <v>2.2748465986351101</v>
      </c>
      <c r="AX40" s="20">
        <f t="shared" si="3"/>
        <v>0.61438908850497198</v>
      </c>
      <c r="AY40" s="20">
        <f t="shared" si="3"/>
        <v>0.514784423690411</v>
      </c>
      <c r="AZ40" s="20">
        <f t="shared" si="3"/>
        <v>0.472430495482631</v>
      </c>
      <c r="BA40" s="20">
        <f t="shared" si="3"/>
        <v>-1.9157738125833199</v>
      </c>
      <c r="BC40" s="22">
        <f t="shared" si="8"/>
        <v>42643</v>
      </c>
      <c r="BD40" s="20">
        <f t="shared" si="9"/>
        <v>-2.077009198668649</v>
      </c>
      <c r="BE40" s="20">
        <f t="shared" si="9"/>
        <v>1.9469593294046414</v>
      </c>
    </row>
    <row r="41" spans="1:71">
      <c r="A41" s="22">
        <v>42735</v>
      </c>
      <c r="B41" s="20">
        <v>3.7364409060482</v>
      </c>
      <c r="C41" s="20">
        <v>0.26544596960515598</v>
      </c>
      <c r="D41" s="20">
        <v>-0.89129192658950096</v>
      </c>
      <c r="E41" s="21">
        <v>3.9082176225202097E-5</v>
      </c>
      <c r="F41" s="20">
        <v>-4.0065442024626003</v>
      </c>
      <c r="G41" s="20">
        <v>15.1694936597279</v>
      </c>
      <c r="H41" s="20">
        <v>1.78534037679903E-2</v>
      </c>
      <c r="I41" s="20">
        <v>0.231735321445317</v>
      </c>
      <c r="J41" s="20">
        <v>2.8152980084986699E-2</v>
      </c>
      <c r="K41" s="20">
        <v>12.9462800994348</v>
      </c>
      <c r="L41" s="20">
        <v>0.50969368952070104</v>
      </c>
      <c r="M41" s="20">
        <v>0</v>
      </c>
      <c r="N41" s="20">
        <v>0</v>
      </c>
      <c r="O41" s="20">
        <v>0.71392595010827598</v>
      </c>
      <c r="P41" s="20">
        <v>0</v>
      </c>
      <c r="Q41" s="20">
        <v>2.2779918784525101E-2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-12.064512826366901</v>
      </c>
      <c r="Z41" s="20">
        <v>2.0618215234467701</v>
      </c>
      <c r="AA41" s="20">
        <v>0.59679117648735103</v>
      </c>
      <c r="AB41" s="20">
        <v>0.50253293347024897</v>
      </c>
      <c r="AC41" s="20">
        <v>0.45472090219773897</v>
      </c>
      <c r="AD41" s="20">
        <v>-1.8143604111785701</v>
      </c>
      <c r="AE41" s="20">
        <v>6.6263241992474704</v>
      </c>
      <c r="AF41" s="20">
        <v>25.107322348956</v>
      </c>
      <c r="AH41" s="20">
        <f t="shared" si="1"/>
        <v>1.0024124013315678</v>
      </c>
      <c r="AI41" s="20">
        <f t="shared" si="10"/>
        <v>-1.1945062204323665E-2</v>
      </c>
      <c r="AJ41" s="20">
        <f t="shared" si="4"/>
        <v>2.0618215234467701</v>
      </c>
      <c r="AK41" s="20">
        <f t="shared" si="4"/>
        <v>0.59679117648735103</v>
      </c>
      <c r="AL41" s="20">
        <f t="shared" si="4"/>
        <v>0.50253293347024897</v>
      </c>
      <c r="AM41" s="20">
        <f t="shared" si="4"/>
        <v>0.45472090219773897</v>
      </c>
      <c r="AN41" s="20">
        <f t="shared" si="4"/>
        <v>-1.8143604111785701</v>
      </c>
      <c r="AR41" s="22">
        <f t="shared" si="2"/>
        <v>42735</v>
      </c>
      <c r="AS41" s="20">
        <f t="shared" si="5"/>
        <v>102.429289395824</v>
      </c>
      <c r="AT41" s="20">
        <f t="shared" si="6"/>
        <v>-1.5724767359253222</v>
      </c>
      <c r="AU41" s="20">
        <f t="shared" si="7"/>
        <v>1.7895610622192155</v>
      </c>
      <c r="AV41" s="20">
        <f t="shared" si="3"/>
        <v>-1.1945062204323665E-2</v>
      </c>
      <c r="AW41" s="20">
        <f t="shared" si="3"/>
        <v>2.0618215234467701</v>
      </c>
      <c r="AX41" s="20">
        <f t="shared" si="3"/>
        <v>0.59679117648735103</v>
      </c>
      <c r="AY41" s="20">
        <f t="shared" si="3"/>
        <v>0.50253293347024897</v>
      </c>
      <c r="AZ41" s="20">
        <f t="shared" si="3"/>
        <v>0.45472090219773897</v>
      </c>
      <c r="BA41" s="20">
        <f t="shared" si="3"/>
        <v>-1.8143604111785701</v>
      </c>
      <c r="BC41" s="22">
        <f t="shared" si="8"/>
        <v>42735</v>
      </c>
      <c r="BD41" s="20">
        <f t="shared" si="9"/>
        <v>-1.5724767359253222</v>
      </c>
      <c r="BE41" s="20">
        <f t="shared" si="9"/>
        <v>1.7895610622192155</v>
      </c>
    </row>
    <row r="42" spans="1:71">
      <c r="A42" s="22">
        <v>42825</v>
      </c>
      <c r="B42" s="20">
        <v>4.0141404646512102</v>
      </c>
      <c r="C42" s="20">
        <v>0.25816525623320002</v>
      </c>
      <c r="D42" s="20">
        <v>-0.96198798251108697</v>
      </c>
      <c r="E42" s="20">
        <v>7.2387268573640903E-4</v>
      </c>
      <c r="F42" s="20">
        <v>-3.72559553805156</v>
      </c>
      <c r="G42" s="20">
        <v>14.9989255557124</v>
      </c>
      <c r="H42" s="20">
        <v>-1.2888892673212599E-2</v>
      </c>
      <c r="I42" s="20">
        <v>0.23211334849710299</v>
      </c>
      <c r="J42" s="20">
        <v>2.7284305654578799E-2</v>
      </c>
      <c r="K42" s="20">
        <v>11.514093606335001</v>
      </c>
      <c r="L42" s="20">
        <v>0.46261112362857798</v>
      </c>
      <c r="M42" s="20">
        <v>0</v>
      </c>
      <c r="N42" s="20">
        <v>0</v>
      </c>
      <c r="O42" s="20">
        <v>0.70188240301317295</v>
      </c>
      <c r="P42" s="20">
        <v>0</v>
      </c>
      <c r="Q42" s="20">
        <v>2.71866582175588E-2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-10.268616598926</v>
      </c>
      <c r="Z42" s="20">
        <v>1.8547187176997799</v>
      </c>
      <c r="AA42" s="20">
        <v>0.573070530776702</v>
      </c>
      <c r="AB42" s="20">
        <v>0.487881555189418</v>
      </c>
      <c r="AC42" s="20">
        <v>0.434880131091955</v>
      </c>
      <c r="AD42" s="20">
        <v>-1.7197525273252401</v>
      </c>
      <c r="AE42" s="20">
        <v>6.6062459658519197</v>
      </c>
      <c r="AF42" s="20">
        <v>25.505081955751098</v>
      </c>
      <c r="AH42" s="20">
        <f t="shared" si="1"/>
        <v>1.3481631733982606</v>
      </c>
      <c r="AI42" s="20">
        <f t="shared" si="10"/>
        <v>-1.0166947127649505E-2</v>
      </c>
      <c r="AJ42" s="20">
        <f t="shared" si="4"/>
        <v>1.8547187176997799</v>
      </c>
      <c r="AK42" s="20">
        <f t="shared" si="4"/>
        <v>0.573070530776702</v>
      </c>
      <c r="AL42" s="20">
        <f t="shared" si="4"/>
        <v>0.487881555189418</v>
      </c>
      <c r="AM42" s="20">
        <f t="shared" si="4"/>
        <v>0.434880131091955</v>
      </c>
      <c r="AN42" s="20">
        <f t="shared" si="4"/>
        <v>-1.7197525273252401</v>
      </c>
      <c r="AR42" s="22">
        <f t="shared" si="2"/>
        <v>42825</v>
      </c>
      <c r="AS42" s="20">
        <f t="shared" si="5"/>
        <v>104.02032782300439</v>
      </c>
      <c r="AT42" s="20">
        <f t="shared" si="6"/>
        <v>-1.2267259638586294</v>
      </c>
      <c r="AU42" s="20">
        <f t="shared" si="7"/>
        <v>1.6206314603049652</v>
      </c>
      <c r="AV42" s="20">
        <f t="shared" si="3"/>
        <v>-1.0166947127649505E-2</v>
      </c>
      <c r="AW42" s="20">
        <f t="shared" si="3"/>
        <v>1.8547187176997799</v>
      </c>
      <c r="AX42" s="20">
        <f t="shared" si="3"/>
        <v>0.573070530776702</v>
      </c>
      <c r="AY42" s="20">
        <f t="shared" si="3"/>
        <v>0.487881555189418</v>
      </c>
      <c r="AZ42" s="20">
        <f t="shared" si="3"/>
        <v>0.434880131091955</v>
      </c>
      <c r="BA42" s="20">
        <f t="shared" si="3"/>
        <v>-1.7197525273252401</v>
      </c>
      <c r="BC42" s="22">
        <f t="shared" si="8"/>
        <v>42825</v>
      </c>
      <c r="BD42" s="20">
        <f t="shared" si="9"/>
        <v>-1.2267259638586294</v>
      </c>
      <c r="BE42" s="20">
        <f t="shared" si="9"/>
        <v>1.6206314603049652</v>
      </c>
    </row>
    <row r="43" spans="1:71">
      <c r="A43" s="22">
        <v>42916</v>
      </c>
      <c r="B43" s="20">
        <v>3.9621422932021702</v>
      </c>
      <c r="C43" s="20">
        <v>0.24960215938684899</v>
      </c>
      <c r="D43" s="20">
        <v>-1.0074930093411301</v>
      </c>
      <c r="E43" s="20">
        <v>-1.0723134285054401E-4</v>
      </c>
      <c r="F43" s="20">
        <v>-3.6732677263512601</v>
      </c>
      <c r="G43" s="20">
        <v>14.911434431281799</v>
      </c>
      <c r="H43" s="20">
        <v>-1.4413922654416199E-2</v>
      </c>
      <c r="I43" s="20">
        <v>0.24258775081158401</v>
      </c>
      <c r="J43" s="20">
        <v>2.57469293221088E-2</v>
      </c>
      <c r="K43" s="20">
        <v>9.9924471707061304</v>
      </c>
      <c r="L43" s="20">
        <v>0.96915613550809698</v>
      </c>
      <c r="M43" s="20">
        <v>0</v>
      </c>
      <c r="N43" s="20">
        <v>0</v>
      </c>
      <c r="O43" s="20">
        <v>0.68626549793075498</v>
      </c>
      <c r="P43" s="20">
        <v>0</v>
      </c>
      <c r="Q43" s="20">
        <v>2.0797124748501601E-2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-8.5184680278901208</v>
      </c>
      <c r="Z43" s="20">
        <v>1.6163751096279899</v>
      </c>
      <c r="AA43" s="20">
        <v>0.52178139129755297</v>
      </c>
      <c r="AB43" s="20">
        <v>0.443828977159893</v>
      </c>
      <c r="AC43" s="20">
        <v>0.40110432135542501</v>
      </c>
      <c r="AD43" s="20">
        <v>-1.6445216219730301</v>
      </c>
      <c r="AE43" s="20">
        <v>6.5862381694933596</v>
      </c>
      <c r="AF43" s="20">
        <v>25.771235922279299</v>
      </c>
      <c r="AH43" s="20">
        <f t="shared" si="1"/>
        <v>1.5591638230949108</v>
      </c>
      <c r="AI43" s="20">
        <f t="shared" si="10"/>
        <v>-8.4341267602872482E-3</v>
      </c>
      <c r="AJ43" s="20">
        <f t="shared" si="4"/>
        <v>1.6163751096279899</v>
      </c>
      <c r="AK43" s="20">
        <f t="shared" si="4"/>
        <v>0.52178139129755297</v>
      </c>
      <c r="AL43" s="20">
        <f t="shared" si="4"/>
        <v>0.443828977159893</v>
      </c>
      <c r="AM43" s="20">
        <f t="shared" si="4"/>
        <v>0.40110432135542501</v>
      </c>
      <c r="AN43" s="20">
        <f t="shared" si="4"/>
        <v>-1.6445216219730301</v>
      </c>
      <c r="AR43" s="22">
        <f t="shared" si="2"/>
        <v>42916</v>
      </c>
      <c r="AS43" s="20">
        <f t="shared" si="5"/>
        <v>105.0849436891172</v>
      </c>
      <c r="AT43" s="20">
        <f t="shared" si="6"/>
        <v>-1.0157253141619793</v>
      </c>
      <c r="AU43" s="20">
        <f t="shared" si="7"/>
        <v>1.3301340507075436</v>
      </c>
      <c r="AV43" s="20">
        <f t="shared" si="3"/>
        <v>-8.4341267602872482E-3</v>
      </c>
      <c r="AW43" s="20">
        <f t="shared" si="3"/>
        <v>1.6163751096279899</v>
      </c>
      <c r="AX43" s="20">
        <f t="shared" si="3"/>
        <v>0.52178139129755297</v>
      </c>
      <c r="AY43" s="20">
        <f t="shared" si="3"/>
        <v>0.443828977159893</v>
      </c>
      <c r="AZ43" s="20">
        <f t="shared" si="3"/>
        <v>0.40110432135542501</v>
      </c>
      <c r="BA43" s="20">
        <f t="shared" si="3"/>
        <v>-1.6445216219730301</v>
      </c>
      <c r="BC43" s="22">
        <f t="shared" si="8"/>
        <v>42916</v>
      </c>
      <c r="BD43" s="20">
        <f t="shared" si="9"/>
        <v>-1.0157253141619793</v>
      </c>
      <c r="BE43" s="20">
        <f t="shared" si="9"/>
        <v>1.3301340507075436</v>
      </c>
    </row>
    <row r="44" spans="1:71">
      <c r="A44" s="22">
        <v>43008</v>
      </c>
      <c r="B44" s="20">
        <v>4.3599623595096801</v>
      </c>
      <c r="C44" s="20">
        <v>0.3236691232544</v>
      </c>
      <c r="D44" s="20">
        <v>-1.0218839874649099</v>
      </c>
      <c r="E44" s="20">
        <v>6.6198019689844997E-4</v>
      </c>
      <c r="F44" s="20">
        <v>-3.5626897754039999</v>
      </c>
      <c r="G44" s="20">
        <v>14.6758667623091</v>
      </c>
      <c r="H44" s="20">
        <v>-6.01165426789482E-3</v>
      </c>
      <c r="I44" s="20">
        <v>0.241688134785598</v>
      </c>
      <c r="J44" s="20">
        <v>2.1601802589640399E-2</v>
      </c>
      <c r="K44" s="20">
        <v>8.4415618295780099</v>
      </c>
      <c r="L44" s="20">
        <v>0.65056976128211597</v>
      </c>
      <c r="M44" s="20">
        <v>0</v>
      </c>
      <c r="N44" s="20">
        <v>0</v>
      </c>
      <c r="O44" s="20">
        <v>0.674245947061616</v>
      </c>
      <c r="P44" s="20">
        <v>0</v>
      </c>
      <c r="Q44" s="20">
        <v>1.6378401057063501E-2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-6.7294600815059997</v>
      </c>
      <c r="Z44" s="20">
        <v>1.4432709561271</v>
      </c>
      <c r="AA44" s="20">
        <v>0.52926342403295301</v>
      </c>
      <c r="AB44" s="20">
        <v>0.43835472087325</v>
      </c>
      <c r="AC44" s="20">
        <v>0.39731839633688698</v>
      </c>
      <c r="AD44" s="20">
        <v>-1.5659007054117999</v>
      </c>
      <c r="AE44" s="20">
        <v>6.5663004778124296</v>
      </c>
      <c r="AF44" s="20">
        <v>25.894767872751999</v>
      </c>
      <c r="AH44" s="20">
        <f t="shared" si="1"/>
        <v>1.7793963488870701</v>
      </c>
      <c r="AI44" s="20">
        <f t="shared" si="10"/>
        <v>-6.6628317638673263E-3</v>
      </c>
      <c r="AJ44" s="20">
        <f t="shared" si="4"/>
        <v>1.4432709561271</v>
      </c>
      <c r="AK44" s="20">
        <f t="shared" si="4"/>
        <v>0.52926342403295301</v>
      </c>
      <c r="AL44" s="20">
        <f t="shared" si="4"/>
        <v>0.43835472087325</v>
      </c>
      <c r="AM44" s="20">
        <f t="shared" si="4"/>
        <v>0.39731839633688698</v>
      </c>
      <c r="AN44" s="20">
        <f t="shared" si="4"/>
        <v>-1.5659007054117999</v>
      </c>
      <c r="AR44" s="22">
        <f t="shared" si="2"/>
        <v>43008</v>
      </c>
      <c r="AS44" s="20">
        <f t="shared" si="5"/>
        <v>105.57907149100799</v>
      </c>
      <c r="AT44" s="20">
        <f t="shared" si="6"/>
        <v>-0.79549278836981996</v>
      </c>
      <c r="AU44" s="20">
        <f t="shared" si="7"/>
        <v>1.2356439601945228</v>
      </c>
      <c r="AV44" s="20">
        <f t="shared" si="3"/>
        <v>-6.6628317638673263E-3</v>
      </c>
      <c r="AW44" s="20">
        <f t="shared" si="3"/>
        <v>1.4432709561271</v>
      </c>
      <c r="AX44" s="20">
        <f t="shared" si="3"/>
        <v>0.52926342403295301</v>
      </c>
      <c r="AY44" s="20">
        <f t="shared" ref="AY44:BA107" si="11">AL44</f>
        <v>0.43835472087325</v>
      </c>
      <c r="AZ44" s="20">
        <f t="shared" si="11"/>
        <v>0.39731839633688698</v>
      </c>
      <c r="BA44" s="20">
        <f t="shared" si="11"/>
        <v>-1.5659007054117999</v>
      </c>
      <c r="BC44" s="22">
        <f t="shared" si="8"/>
        <v>43008</v>
      </c>
      <c r="BD44" s="20">
        <f t="shared" si="9"/>
        <v>-0.79549278836981996</v>
      </c>
      <c r="BE44" s="20">
        <f t="shared" si="9"/>
        <v>1.2356439601945228</v>
      </c>
    </row>
    <row r="45" spans="1:71">
      <c r="A45" s="22">
        <v>43100</v>
      </c>
      <c r="B45" s="20">
        <v>4.5442971187641996</v>
      </c>
      <c r="C45" s="20">
        <v>0.29789447272904901</v>
      </c>
      <c r="D45" s="20">
        <v>-0.99294856094550998</v>
      </c>
      <c r="E45" s="20">
        <v>1.1839135634316601E-4</v>
      </c>
      <c r="F45" s="20">
        <v>-3.6052604000450201</v>
      </c>
      <c r="G45" s="20">
        <v>14.525847992090799</v>
      </c>
      <c r="H45" s="20">
        <v>-2.5695207795042901E-2</v>
      </c>
      <c r="I45" s="20">
        <v>0.31874002908194798</v>
      </c>
      <c r="J45" s="20">
        <v>1.6299063309560699E-2</v>
      </c>
      <c r="K45" s="20">
        <v>7.1111638204573797</v>
      </c>
      <c r="L45" s="20">
        <v>0.76266987482100601</v>
      </c>
      <c r="M45" s="20">
        <v>0</v>
      </c>
      <c r="N45" s="20">
        <v>0</v>
      </c>
      <c r="O45" s="20">
        <v>0.66522039360159402</v>
      </c>
      <c r="P45" s="20">
        <v>0</v>
      </c>
      <c r="Q45" s="20">
        <v>6.1682172846094004E-3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-4.9739609809022696</v>
      </c>
      <c r="Z45" s="20">
        <v>1.2688292372487</v>
      </c>
      <c r="AA45" s="20">
        <v>0.52786686026048601</v>
      </c>
      <c r="AB45" s="20">
        <v>0.42151084965882701</v>
      </c>
      <c r="AC45" s="20">
        <v>0.385668524917473</v>
      </c>
      <c r="AD45" s="20">
        <v>-1.4937708936694001</v>
      </c>
      <c r="AE45" s="20">
        <v>6.54643256155203</v>
      </c>
      <c r="AF45" s="20">
        <v>26.307091363776699</v>
      </c>
      <c r="AH45" s="20">
        <f t="shared" si="1"/>
        <v>2.1869424493641327</v>
      </c>
      <c r="AI45" s="20">
        <f t="shared" si="10"/>
        <v>-4.9247138424774947E-3</v>
      </c>
      <c r="AJ45" s="20">
        <f t="shared" si="4"/>
        <v>1.2688292372487</v>
      </c>
      <c r="AK45" s="20">
        <f t="shared" si="4"/>
        <v>0.52786686026048601</v>
      </c>
      <c r="AL45" s="20">
        <f t="shared" si="4"/>
        <v>0.42151084965882701</v>
      </c>
      <c r="AM45" s="20">
        <f t="shared" si="4"/>
        <v>0.385668524917473</v>
      </c>
      <c r="AN45" s="20">
        <f t="shared" si="4"/>
        <v>-1.4937708936694001</v>
      </c>
      <c r="AR45" s="22">
        <f t="shared" si="2"/>
        <v>43100</v>
      </c>
      <c r="AS45" s="20">
        <f t="shared" si="5"/>
        <v>107.2283654551068</v>
      </c>
      <c r="AT45" s="20">
        <f t="shared" si="6"/>
        <v>-0.38794668789275732</v>
      </c>
      <c r="AU45" s="20">
        <f t="shared" si="7"/>
        <v>1.1051798645736082</v>
      </c>
      <c r="AV45" s="20">
        <f t="shared" ref="AV45:BA108" si="12">AI45</f>
        <v>-4.9247138424774947E-3</v>
      </c>
      <c r="AW45" s="20">
        <f t="shared" si="12"/>
        <v>1.2688292372487</v>
      </c>
      <c r="AX45" s="20">
        <f t="shared" si="12"/>
        <v>0.52786686026048601</v>
      </c>
      <c r="AY45" s="20">
        <f t="shared" si="11"/>
        <v>0.42151084965882701</v>
      </c>
      <c r="AZ45" s="20">
        <f t="shared" si="11"/>
        <v>0.385668524917473</v>
      </c>
      <c r="BA45" s="20">
        <f t="shared" si="11"/>
        <v>-1.4937708936694001</v>
      </c>
      <c r="BC45" s="22">
        <f t="shared" si="8"/>
        <v>43100</v>
      </c>
      <c r="BD45" s="20">
        <f t="shared" si="9"/>
        <v>-0.38794668789275732</v>
      </c>
      <c r="BE45" s="20">
        <f t="shared" si="9"/>
        <v>1.1051798645736082</v>
      </c>
    </row>
    <row r="46" spans="1:71">
      <c r="A46" s="22">
        <v>43190</v>
      </c>
      <c r="B46" s="20">
        <v>4.1051925278799404</v>
      </c>
      <c r="C46" s="20">
        <v>0.344241732418822</v>
      </c>
      <c r="D46" s="20">
        <v>-1.01967389194373</v>
      </c>
      <c r="E46" s="20">
        <v>6.7193524952454797E-4</v>
      </c>
      <c r="F46" s="20">
        <v>-3.5175479442093698</v>
      </c>
      <c r="G46" s="20">
        <v>14.396297360659799</v>
      </c>
      <c r="H46" s="20">
        <v>4.2586954700018401E-2</v>
      </c>
      <c r="I46" s="20">
        <v>0.33787357599676499</v>
      </c>
      <c r="J46" s="20">
        <v>1.59690297285459E-2</v>
      </c>
      <c r="K46" s="20">
        <v>5.8976051089950801</v>
      </c>
      <c r="L46" s="20">
        <v>0.82579184424073904</v>
      </c>
      <c r="M46" s="20">
        <v>0</v>
      </c>
      <c r="N46" s="20">
        <v>0</v>
      </c>
      <c r="O46" s="20">
        <v>0.651233956948716</v>
      </c>
      <c r="P46" s="20">
        <v>0</v>
      </c>
      <c r="Q46" s="20">
        <v>-6.8010169029445004E-3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-3.2811805574167798</v>
      </c>
      <c r="Z46" s="20">
        <v>1.0997840542442601</v>
      </c>
      <c r="AA46" s="20">
        <v>0.52597911443571899</v>
      </c>
      <c r="AB46" s="20">
        <v>0.40476101762787597</v>
      </c>
      <c r="AC46" s="20">
        <v>0.36436501003856597</v>
      </c>
      <c r="AD46" s="20">
        <v>-1.44642591304688</v>
      </c>
      <c r="AE46" s="20">
        <v>6.5266340944746801</v>
      </c>
      <c r="AF46" s="20">
        <v>26.267357994119202</v>
      </c>
      <c r="AH46" s="20">
        <f t="shared" si="1"/>
        <v>2.6492363571524682</v>
      </c>
      <c r="AI46" s="20">
        <f t="shared" si="10"/>
        <v>-3.2486936212047326E-3</v>
      </c>
      <c r="AJ46" s="20">
        <f t="shared" si="4"/>
        <v>1.0997840542442601</v>
      </c>
      <c r="AK46" s="20">
        <f t="shared" si="4"/>
        <v>0.52597911443571899</v>
      </c>
      <c r="AL46" s="20">
        <f t="shared" si="4"/>
        <v>0.40476101762787597</v>
      </c>
      <c r="AM46" s="20">
        <f t="shared" si="4"/>
        <v>0.36436501003856597</v>
      </c>
      <c r="AN46" s="20">
        <f t="shared" si="4"/>
        <v>-1.44642591304688</v>
      </c>
      <c r="AR46" s="22">
        <f t="shared" si="2"/>
        <v>43190</v>
      </c>
      <c r="AS46" s="20">
        <f t="shared" si="5"/>
        <v>107.06943197647681</v>
      </c>
      <c r="AT46" s="20">
        <f t="shared" si="6"/>
        <v>7.4347219895578132E-2</v>
      </c>
      <c r="AU46" s="20">
        <f t="shared" si="7"/>
        <v>0.94521458967833594</v>
      </c>
      <c r="AV46" s="20">
        <f t="shared" si="12"/>
        <v>-3.2486936212047326E-3</v>
      </c>
      <c r="AW46" s="20">
        <f t="shared" si="12"/>
        <v>1.0997840542442601</v>
      </c>
      <c r="AX46" s="20">
        <f t="shared" si="12"/>
        <v>0.52597911443571899</v>
      </c>
      <c r="AY46" s="20">
        <f t="shared" si="11"/>
        <v>0.40476101762787597</v>
      </c>
      <c r="AZ46" s="20">
        <f t="shared" si="11"/>
        <v>0.36436501003856597</v>
      </c>
      <c r="BA46" s="20">
        <f t="shared" si="11"/>
        <v>-1.44642591304688</v>
      </c>
      <c r="BC46" s="22">
        <f t="shared" si="8"/>
        <v>43190</v>
      </c>
      <c r="BD46" s="20">
        <f t="shared" si="9"/>
        <v>7.4347219895578132E-2</v>
      </c>
      <c r="BE46" s="20">
        <f t="shared" si="9"/>
        <v>0.94521458967833594</v>
      </c>
    </row>
    <row r="47" spans="1:71">
      <c r="A47" s="22">
        <v>43281</v>
      </c>
      <c r="B47" s="20">
        <v>4.5500219197783904</v>
      </c>
      <c r="C47" s="20">
        <v>0.340773245162038</v>
      </c>
      <c r="D47" s="20">
        <v>-1.02832718289888</v>
      </c>
      <c r="E47" s="20">
        <v>3.7717199567211999E-4</v>
      </c>
      <c r="F47" s="20">
        <v>-3.5220660257015801</v>
      </c>
      <c r="G47" s="20">
        <v>14.3152189797754</v>
      </c>
      <c r="H47" s="20">
        <v>-1.8750530733100401E-2</v>
      </c>
      <c r="I47" s="20">
        <v>0.33401342267769701</v>
      </c>
      <c r="J47" s="20">
        <v>1.0631016700208501E-2</v>
      </c>
      <c r="K47" s="20">
        <v>4.7340066207270199</v>
      </c>
      <c r="L47" s="20">
        <v>0.93791139914956601</v>
      </c>
      <c r="M47" s="20">
        <v>0</v>
      </c>
      <c r="N47" s="20">
        <v>0</v>
      </c>
      <c r="O47" s="20">
        <v>0.63684907587778306</v>
      </c>
      <c r="P47" s="20">
        <v>0</v>
      </c>
      <c r="Q47" s="20">
        <v>1.9486260361562899E-3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-1.6036707285897001</v>
      </c>
      <c r="Z47" s="20">
        <v>0.93100496992645199</v>
      </c>
      <c r="AA47" s="20">
        <v>0.53701931233987499</v>
      </c>
      <c r="AB47" s="20">
        <v>0.401689216511189</v>
      </c>
      <c r="AC47" s="20">
        <v>0.36318560208466</v>
      </c>
      <c r="AD47" s="20">
        <v>-1.41407409584393</v>
      </c>
      <c r="AE47" s="20">
        <v>6.5069047532835</v>
      </c>
      <c r="AF47" s="20">
        <v>27.014666768258198</v>
      </c>
      <c r="AH47" s="20">
        <f t="shared" si="1"/>
        <v>3.1463725994232172</v>
      </c>
      <c r="AI47" s="20">
        <f t="shared" si="10"/>
        <v>-1.5877928005838613E-3</v>
      </c>
      <c r="AJ47" s="20">
        <f t="shared" si="4"/>
        <v>0.93100496992645199</v>
      </c>
      <c r="AK47" s="20">
        <f t="shared" si="4"/>
        <v>0.53701931233987499</v>
      </c>
      <c r="AL47" s="20">
        <f t="shared" si="4"/>
        <v>0.401689216511189</v>
      </c>
      <c r="AM47" s="20">
        <f t="shared" si="4"/>
        <v>0.36318560208466</v>
      </c>
      <c r="AN47" s="20">
        <f t="shared" si="4"/>
        <v>-1.41407409584393</v>
      </c>
      <c r="AR47" s="22">
        <f t="shared" si="2"/>
        <v>43281</v>
      </c>
      <c r="AS47" s="20">
        <f t="shared" si="5"/>
        <v>110.05866707303279</v>
      </c>
      <c r="AT47" s="20">
        <f t="shared" si="6"/>
        <v>0.57148346216632717</v>
      </c>
      <c r="AU47" s="20">
        <f t="shared" si="7"/>
        <v>0.8172372122176621</v>
      </c>
      <c r="AV47" s="20">
        <f t="shared" si="12"/>
        <v>-1.5877928005838613E-3</v>
      </c>
      <c r="AW47" s="20">
        <f t="shared" si="12"/>
        <v>0.93100496992645199</v>
      </c>
      <c r="AX47" s="20">
        <f t="shared" si="12"/>
        <v>0.53701931233987499</v>
      </c>
      <c r="AY47" s="20">
        <f t="shared" si="11"/>
        <v>0.401689216511189</v>
      </c>
      <c r="AZ47" s="20">
        <f t="shared" si="11"/>
        <v>0.36318560208466</v>
      </c>
      <c r="BA47" s="20">
        <f t="shared" si="11"/>
        <v>-1.41407409584393</v>
      </c>
      <c r="BC47" s="22">
        <f t="shared" si="8"/>
        <v>43281</v>
      </c>
      <c r="BD47" s="20">
        <f t="shared" si="9"/>
        <v>0.57148346216632717</v>
      </c>
      <c r="BE47" s="20">
        <f t="shared" si="9"/>
        <v>0.8172372122176621</v>
      </c>
    </row>
    <row r="48" spans="1:71">
      <c r="A48" s="22">
        <v>43373</v>
      </c>
      <c r="B48" s="20">
        <v>4.7019269984923602</v>
      </c>
      <c r="C48" s="20">
        <v>0.36269158448494798</v>
      </c>
      <c r="D48" s="20">
        <v>-0.97280136679210805</v>
      </c>
      <c r="E48" s="20">
        <v>3.4913914588466702E-4</v>
      </c>
      <c r="F48" s="20">
        <v>-3.6386852935018399</v>
      </c>
      <c r="G48" s="20">
        <v>14.2285193663506</v>
      </c>
      <c r="H48" s="20">
        <v>4.20517193774309E-2</v>
      </c>
      <c r="I48" s="20">
        <v>0.32863740604582697</v>
      </c>
      <c r="J48" s="20">
        <v>5.5000195170997104E-3</v>
      </c>
      <c r="K48" s="20">
        <v>3.2791401594182599</v>
      </c>
      <c r="L48" s="20">
        <v>0.94752895070158405</v>
      </c>
      <c r="M48" s="20">
        <v>0</v>
      </c>
      <c r="N48" s="20">
        <v>0</v>
      </c>
      <c r="O48" s="20">
        <v>0.61997568269597203</v>
      </c>
      <c r="P48" s="20">
        <v>0</v>
      </c>
      <c r="Q48" s="20">
        <v>1.5824978911138799E-3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-6.4807450244973499E-3</v>
      </c>
      <c r="Z48" s="20">
        <v>0.74914248125564997</v>
      </c>
      <c r="AA48" s="20">
        <v>0.54415984336630296</v>
      </c>
      <c r="AB48" s="20">
        <v>0.41409158578419297</v>
      </c>
      <c r="AC48" s="20">
        <v>0.37080726501404498</v>
      </c>
      <c r="AD48" s="20">
        <v>-1.3935321199334001</v>
      </c>
      <c r="AE48" s="20">
        <v>6.4872442175467704</v>
      </c>
      <c r="AF48" s="20">
        <v>27.071849391836</v>
      </c>
      <c r="AH48" s="20">
        <f t="shared" si="1"/>
        <v>3.2727242218440074</v>
      </c>
      <c r="AI48" s="20">
        <f t="shared" si="10"/>
        <v>-6.4165792321755939E-6</v>
      </c>
      <c r="AJ48" s="20">
        <f t="shared" si="4"/>
        <v>0.74914248125564997</v>
      </c>
      <c r="AK48" s="20">
        <f t="shared" si="4"/>
        <v>0.54415984336630296</v>
      </c>
      <c r="AL48" s="20">
        <f t="shared" si="4"/>
        <v>0.41409158578419297</v>
      </c>
      <c r="AM48" s="20">
        <f t="shared" si="4"/>
        <v>0.37080726501404498</v>
      </c>
      <c r="AN48" s="20">
        <f t="shared" si="4"/>
        <v>-1.3935321199334001</v>
      </c>
      <c r="AR48" s="22">
        <f t="shared" si="2"/>
        <v>43373</v>
      </c>
      <c r="AS48" s="20">
        <f t="shared" si="5"/>
        <v>110.287397567344</v>
      </c>
      <c r="AT48" s="20">
        <f t="shared" si="6"/>
        <v>0.69783508458711729</v>
      </c>
      <c r="AU48" s="20">
        <f t="shared" si="7"/>
        <v>0.6846626389075583</v>
      </c>
      <c r="AV48" s="20">
        <f t="shared" si="12"/>
        <v>-6.4165792321755939E-6</v>
      </c>
      <c r="AW48" s="20">
        <f t="shared" si="12"/>
        <v>0.74914248125564997</v>
      </c>
      <c r="AX48" s="20">
        <f t="shared" si="12"/>
        <v>0.54415984336630296</v>
      </c>
      <c r="AY48" s="20">
        <f t="shared" si="11"/>
        <v>0.41409158578419297</v>
      </c>
      <c r="AZ48" s="20">
        <f t="shared" si="11"/>
        <v>0.37080726501404498</v>
      </c>
      <c r="BA48" s="20">
        <f t="shared" si="11"/>
        <v>-1.3935321199334001</v>
      </c>
      <c r="BC48" s="22">
        <f t="shared" si="8"/>
        <v>43373</v>
      </c>
      <c r="BD48" s="20">
        <f t="shared" si="9"/>
        <v>0.69783508458711729</v>
      </c>
      <c r="BE48" s="20">
        <f t="shared" si="9"/>
        <v>0.6846626389075583</v>
      </c>
    </row>
    <row r="49" spans="1:57">
      <c r="A49" s="22">
        <v>43465</v>
      </c>
      <c r="B49" s="20">
        <v>4.6307917084293999</v>
      </c>
      <c r="C49" s="20">
        <v>0.37739327547078799</v>
      </c>
      <c r="D49" s="20">
        <v>-0.964281748519357</v>
      </c>
      <c r="E49" s="20">
        <v>1.0548722751233401E-4</v>
      </c>
      <c r="F49" s="20">
        <v>-3.6840792399178</v>
      </c>
      <c r="G49" s="20">
        <v>14.238266078715901</v>
      </c>
      <c r="H49" s="20">
        <v>-1.99372184449653E-2</v>
      </c>
      <c r="I49" s="20">
        <v>0.32785045916309402</v>
      </c>
      <c r="J49" s="20">
        <v>4.6657693497082903E-3</v>
      </c>
      <c r="K49" s="20">
        <v>2.05181858635647</v>
      </c>
      <c r="L49" s="20">
        <v>1.17576037790148</v>
      </c>
      <c r="M49" s="20">
        <v>0</v>
      </c>
      <c r="N49" s="20">
        <v>0</v>
      </c>
      <c r="O49" s="20">
        <v>0.60217888672216302</v>
      </c>
      <c r="P49" s="20">
        <v>0</v>
      </c>
      <c r="Q49" s="20">
        <v>1.34815498850659E-2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1.54361128736366</v>
      </c>
      <c r="Z49" s="20">
        <v>0.56233493620960895</v>
      </c>
      <c r="AA49" s="20">
        <v>0.52338725479814996</v>
      </c>
      <c r="AB49" s="20">
        <v>0.40479635289844201</v>
      </c>
      <c r="AC49" s="20">
        <v>0.373273384624983</v>
      </c>
      <c r="AD49" s="20">
        <v>-1.3924471244594701</v>
      </c>
      <c r="AE49" s="20">
        <v>6.4676521696257998</v>
      </c>
      <c r="AF49" s="20">
        <v>27.2366222334004</v>
      </c>
      <c r="AH49" s="20">
        <f t="shared" si="1"/>
        <v>3.5799937608464938</v>
      </c>
      <c r="AI49" s="20">
        <f t="shared" si="10"/>
        <v>1.5283280072907524E-3</v>
      </c>
      <c r="AJ49" s="20">
        <f t="shared" si="4"/>
        <v>0.56233493620960895</v>
      </c>
      <c r="AK49" s="20">
        <f t="shared" si="4"/>
        <v>0.52338725479814996</v>
      </c>
      <c r="AL49" s="20">
        <f t="shared" si="4"/>
        <v>0.40479635289844201</v>
      </c>
      <c r="AM49" s="20">
        <f t="shared" si="4"/>
        <v>0.373273384624983</v>
      </c>
      <c r="AN49" s="20">
        <f t="shared" si="4"/>
        <v>-1.3924471244594701</v>
      </c>
      <c r="AR49" s="22">
        <f t="shared" si="2"/>
        <v>43465</v>
      </c>
      <c r="AS49" s="20">
        <f t="shared" si="5"/>
        <v>110.9464889336016</v>
      </c>
      <c r="AT49" s="20">
        <f t="shared" si="6"/>
        <v>1.0051046235896037</v>
      </c>
      <c r="AU49" s="20">
        <f t="shared" si="7"/>
        <v>0.4728731320790045</v>
      </c>
      <c r="AV49" s="20">
        <f t="shared" si="12"/>
        <v>1.5283280072907524E-3</v>
      </c>
      <c r="AW49" s="20">
        <f t="shared" si="12"/>
        <v>0.56233493620960895</v>
      </c>
      <c r="AX49" s="20">
        <f t="shared" si="12"/>
        <v>0.52338725479814996</v>
      </c>
      <c r="AY49" s="20">
        <f t="shared" si="11"/>
        <v>0.40479635289844201</v>
      </c>
      <c r="AZ49" s="20">
        <f t="shared" si="11"/>
        <v>0.373273384624983</v>
      </c>
      <c r="BA49" s="20">
        <f t="shared" si="11"/>
        <v>-1.3924471244594701</v>
      </c>
      <c r="BC49" s="22">
        <f t="shared" si="8"/>
        <v>43465</v>
      </c>
      <c r="BD49" s="20">
        <f t="shared" si="9"/>
        <v>1.0051046235896037</v>
      </c>
      <c r="BE49" s="20">
        <f t="shared" si="9"/>
        <v>0.4728731320790045</v>
      </c>
    </row>
    <row r="50" spans="1:57">
      <c r="A50" s="22">
        <v>43555</v>
      </c>
      <c r="B50" s="20">
        <v>5.46635097187903</v>
      </c>
      <c r="C50" s="20">
        <v>0.54387796376647302</v>
      </c>
      <c r="D50" s="20">
        <v>-0.92738881419588903</v>
      </c>
      <c r="E50" s="20">
        <v>9.3018311742037204E-4</v>
      </c>
      <c r="F50" s="20">
        <v>-3.74313774744446</v>
      </c>
      <c r="G50" s="20">
        <v>14.1528236773194</v>
      </c>
      <c r="H50" s="20">
        <v>2.50110084139471E-2</v>
      </c>
      <c r="I50" s="20">
        <v>0.24757381400363501</v>
      </c>
      <c r="J50" s="20">
        <v>2.5520825317520701E-3</v>
      </c>
      <c r="K50" s="20">
        <v>0.6304911503167</v>
      </c>
      <c r="L50" s="20">
        <v>0.963011479370255</v>
      </c>
      <c r="M50" s="20">
        <v>0</v>
      </c>
      <c r="N50" s="20">
        <v>0</v>
      </c>
      <c r="O50" s="20">
        <v>0.58031273063440203</v>
      </c>
      <c r="P50" s="20">
        <v>0</v>
      </c>
      <c r="Q50" s="20">
        <v>1.74326192390649E-2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3.0295862881203699</v>
      </c>
      <c r="Z50" s="20">
        <v>0.39635770457490399</v>
      </c>
      <c r="AA50" s="20">
        <v>0.52021904893466597</v>
      </c>
      <c r="AB50" s="20">
        <v>0.41160838970737301</v>
      </c>
      <c r="AC50" s="20">
        <v>0.393877022063093</v>
      </c>
      <c r="AD50" s="20">
        <v>-1.38285610450653</v>
      </c>
      <c r="AE50" s="20">
        <v>6.4481282946058203</v>
      </c>
      <c r="AF50" s="20">
        <v>27.776761762451301</v>
      </c>
      <c r="AH50" s="20">
        <f t="shared" si="1"/>
        <v>3.6297815755558664</v>
      </c>
      <c r="AI50" s="20">
        <f t="shared" si="10"/>
        <v>2.999590384277594E-3</v>
      </c>
      <c r="AJ50" s="20">
        <f t="shared" si="4"/>
        <v>0.39635770457490399</v>
      </c>
      <c r="AK50" s="20">
        <f t="shared" si="4"/>
        <v>0.52021904893466597</v>
      </c>
      <c r="AL50" s="20">
        <f t="shared" si="4"/>
        <v>0.41160838970737301</v>
      </c>
      <c r="AM50" s="20">
        <f t="shared" si="4"/>
        <v>0.393877022063093</v>
      </c>
      <c r="AN50" s="20">
        <f t="shared" si="4"/>
        <v>-1.38285610450653</v>
      </c>
      <c r="AR50" s="22">
        <f t="shared" si="2"/>
        <v>43555</v>
      </c>
      <c r="AS50" s="20">
        <f t="shared" si="5"/>
        <v>113.1070470498052</v>
      </c>
      <c r="AT50" s="20">
        <f t="shared" si="6"/>
        <v>1.0548924382989764</v>
      </c>
      <c r="AU50" s="20">
        <f t="shared" si="7"/>
        <v>0.34220565115778356</v>
      </c>
      <c r="AV50" s="20">
        <f t="shared" si="12"/>
        <v>2.999590384277594E-3</v>
      </c>
      <c r="AW50" s="20">
        <f t="shared" si="12"/>
        <v>0.39635770457490399</v>
      </c>
      <c r="AX50" s="20">
        <f t="shared" si="12"/>
        <v>0.52021904893466597</v>
      </c>
      <c r="AY50" s="20">
        <f t="shared" si="11"/>
        <v>0.41160838970737301</v>
      </c>
      <c r="AZ50" s="20">
        <f t="shared" si="11"/>
        <v>0.393877022063093</v>
      </c>
      <c r="BA50" s="20">
        <f t="shared" si="11"/>
        <v>-1.38285610450653</v>
      </c>
      <c r="BC50" s="22">
        <f t="shared" si="8"/>
        <v>43555</v>
      </c>
      <c r="BD50" s="20">
        <f t="shared" si="9"/>
        <v>1.0548924382989764</v>
      </c>
      <c r="BE50" s="20">
        <f t="shared" si="9"/>
        <v>0.34220565115778356</v>
      </c>
    </row>
    <row r="51" spans="1:57">
      <c r="A51" s="22">
        <v>43646</v>
      </c>
      <c r="B51" s="20">
        <v>4.5914349482500096</v>
      </c>
      <c r="C51" s="20">
        <v>0.66160241879845405</v>
      </c>
      <c r="D51" s="20">
        <v>-0.73815971240865297</v>
      </c>
      <c r="E51" s="20">
        <v>-2.36067338819093E-4</v>
      </c>
      <c r="F51" s="20">
        <v>-4.1797184837783004</v>
      </c>
      <c r="G51" s="20">
        <v>14.1269650404007</v>
      </c>
      <c r="H51" s="20">
        <v>-3.1777891820047602E-2</v>
      </c>
      <c r="I51" s="20">
        <v>0.23156313400237999</v>
      </c>
      <c r="J51" s="20">
        <v>-1.79806840681369E-3</v>
      </c>
      <c r="K51" s="20">
        <v>-0.45141577331129901</v>
      </c>
      <c r="L51" s="20">
        <v>1.39092606657259</v>
      </c>
      <c r="M51" s="20">
        <v>0</v>
      </c>
      <c r="N51" s="20">
        <v>0</v>
      </c>
      <c r="O51" s="20">
        <v>0.55588123754131002</v>
      </c>
      <c r="P51" s="20">
        <v>0</v>
      </c>
      <c r="Q51" s="20">
        <v>2.3569076336639301E-2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4.5132165654304996</v>
      </c>
      <c r="Z51" s="20">
        <v>0.251594760278052</v>
      </c>
      <c r="AA51" s="20">
        <v>0.51669997528920397</v>
      </c>
      <c r="AB51" s="20">
        <v>0.41740114845376403</v>
      </c>
      <c r="AC51" s="20">
        <v>0.40830066953650801</v>
      </c>
      <c r="AD51" s="20">
        <v>-1.3666516013227199</v>
      </c>
      <c r="AE51" s="20">
        <v>6.4286722802299296</v>
      </c>
      <c r="AF51" s="20">
        <v>27.3480697227332</v>
      </c>
      <c r="AH51" s="20">
        <f t="shared" si="1"/>
        <v>4.0166686264648952</v>
      </c>
      <c r="AI51" s="20">
        <f t="shared" si="10"/>
        <v>4.4685312529014849E-3</v>
      </c>
      <c r="AJ51" s="20">
        <f t="shared" si="4"/>
        <v>0.251594760278052</v>
      </c>
      <c r="AK51" s="20">
        <f t="shared" si="4"/>
        <v>0.51669997528920397</v>
      </c>
      <c r="AL51" s="20">
        <f t="shared" si="4"/>
        <v>0.41740114845376403</v>
      </c>
      <c r="AM51" s="20">
        <f t="shared" si="4"/>
        <v>0.40830066953650801</v>
      </c>
      <c r="AN51" s="20">
        <f t="shared" si="4"/>
        <v>-1.3666516013227199</v>
      </c>
      <c r="AR51" s="22">
        <f t="shared" si="2"/>
        <v>43646</v>
      </c>
      <c r="AS51" s="20">
        <f t="shared" si="5"/>
        <v>111.3922788909328</v>
      </c>
      <c r="AT51" s="20">
        <f t="shared" si="6"/>
        <v>1.4417794892080051</v>
      </c>
      <c r="AU51" s="20">
        <f t="shared" si="7"/>
        <v>0.23181348348770947</v>
      </c>
      <c r="AV51" s="20">
        <f t="shared" si="12"/>
        <v>4.4685312529014849E-3</v>
      </c>
      <c r="AW51" s="20">
        <f t="shared" si="12"/>
        <v>0.251594760278052</v>
      </c>
      <c r="AX51" s="20">
        <f t="shared" si="12"/>
        <v>0.51669997528920397</v>
      </c>
      <c r="AY51" s="20">
        <f t="shared" si="11"/>
        <v>0.41740114845376403</v>
      </c>
      <c r="AZ51" s="20">
        <f t="shared" si="11"/>
        <v>0.40830066953650801</v>
      </c>
      <c r="BA51" s="20">
        <f t="shared" si="11"/>
        <v>-1.3666516013227199</v>
      </c>
      <c r="BC51" s="22">
        <f t="shared" si="8"/>
        <v>43646</v>
      </c>
      <c r="BD51" s="20">
        <f t="shared" si="9"/>
        <v>1.4417794892080051</v>
      </c>
      <c r="BE51" s="20">
        <f t="shared" si="9"/>
        <v>0.23181348348770947</v>
      </c>
    </row>
    <row r="52" spans="1:57">
      <c r="A52" s="22">
        <v>43738</v>
      </c>
      <c r="B52" s="20">
        <v>5.0605758796596803</v>
      </c>
      <c r="C52" s="20">
        <v>0.94467471780366197</v>
      </c>
      <c r="D52" s="20">
        <v>-0.50175822380198998</v>
      </c>
      <c r="E52" s="20">
        <v>1.4957633564654199E-3</v>
      </c>
      <c r="F52" s="20">
        <v>-4.9343238624743204</v>
      </c>
      <c r="G52" s="20">
        <v>13.932635491931199</v>
      </c>
      <c r="H52" s="20">
        <v>1.9066952658611198E-2</v>
      </c>
      <c r="I52" s="20">
        <v>0.16162047373613</v>
      </c>
      <c r="J52" s="20">
        <v>-3.0675492107325999E-3</v>
      </c>
      <c r="K52" s="20">
        <v>-1.7068414865541499</v>
      </c>
      <c r="L52" s="20">
        <v>0.97417816334604501</v>
      </c>
      <c r="M52" s="20">
        <v>0</v>
      </c>
      <c r="N52" s="20">
        <v>0</v>
      </c>
      <c r="O52" s="20">
        <v>0.52849962218542201</v>
      </c>
      <c r="P52" s="20">
        <v>0</v>
      </c>
      <c r="Q52" s="20">
        <v>1.8892045794176599E-2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6.1707205353392203</v>
      </c>
      <c r="Z52" s="20">
        <v>0.226846552382589</v>
      </c>
      <c r="AA52" s="20">
        <v>0.59344151331615302</v>
      </c>
      <c r="AB52" s="20">
        <v>0.47751579767376501</v>
      </c>
      <c r="AC52" s="20">
        <v>0.45937794008285798</v>
      </c>
      <c r="AD52" s="20">
        <v>-1.31723179138341</v>
      </c>
      <c r="AE52" s="20">
        <v>6.4092838168358597</v>
      </c>
      <c r="AF52" s="20">
        <v>27.515602352677</v>
      </c>
      <c r="AH52" s="20">
        <f t="shared" si="1"/>
        <v>4.4021718434316783</v>
      </c>
      <c r="AI52" s="20">
        <f t="shared" si="10"/>
        <v>6.1096242924150697E-3</v>
      </c>
      <c r="AJ52" s="20">
        <f t="shared" si="4"/>
        <v>0.226846552382589</v>
      </c>
      <c r="AK52" s="20">
        <f t="shared" si="4"/>
        <v>0.59344151331615302</v>
      </c>
      <c r="AL52" s="20">
        <f t="shared" si="4"/>
        <v>0.47751579767376501</v>
      </c>
      <c r="AM52" s="20">
        <f t="shared" si="4"/>
        <v>0.45937794008285798</v>
      </c>
      <c r="AN52" s="20">
        <f t="shared" si="4"/>
        <v>-1.31723179138341</v>
      </c>
      <c r="AR52" s="22">
        <f t="shared" si="2"/>
        <v>43738</v>
      </c>
      <c r="AS52" s="20">
        <f t="shared" si="5"/>
        <v>112.062409410708</v>
      </c>
      <c r="AT52" s="20">
        <f t="shared" si="6"/>
        <v>1.8272827061747883</v>
      </c>
      <c r="AU52" s="20">
        <f t="shared" si="7"/>
        <v>0.44605963636437007</v>
      </c>
      <c r="AV52" s="20">
        <f t="shared" si="12"/>
        <v>6.1096242924150697E-3</v>
      </c>
      <c r="AW52" s="20">
        <f t="shared" si="12"/>
        <v>0.226846552382589</v>
      </c>
      <c r="AX52" s="20">
        <f t="shared" si="12"/>
        <v>0.59344151331615302</v>
      </c>
      <c r="AY52" s="20">
        <f t="shared" si="11"/>
        <v>0.47751579767376501</v>
      </c>
      <c r="AZ52" s="20">
        <f t="shared" si="11"/>
        <v>0.45937794008285798</v>
      </c>
      <c r="BA52" s="20">
        <f t="shared" si="11"/>
        <v>-1.31723179138341</v>
      </c>
      <c r="BC52" s="22">
        <f t="shared" si="8"/>
        <v>43738</v>
      </c>
      <c r="BD52" s="20">
        <f t="shared" si="9"/>
        <v>1.8272827061747883</v>
      </c>
      <c r="BE52" s="20">
        <f t="shared" si="9"/>
        <v>0.44605963636437007</v>
      </c>
    </row>
    <row r="53" spans="1:57">
      <c r="A53" s="22">
        <v>43830</v>
      </c>
      <c r="B53" s="20">
        <v>4.6381826112158198</v>
      </c>
      <c r="C53" s="20">
        <v>0.97497288545424998</v>
      </c>
      <c r="D53" s="20">
        <v>-0.364415998338805</v>
      </c>
      <c r="E53" s="20">
        <v>1.0474310760908499E-3</v>
      </c>
      <c r="F53" s="20">
        <v>-5.1203691738708201</v>
      </c>
      <c r="G53" s="20">
        <v>13.952763749902299</v>
      </c>
      <c r="H53" s="20">
        <v>1.0227682038671001E-2</v>
      </c>
      <c r="I53" s="20">
        <v>0.16089121287140701</v>
      </c>
      <c r="J53" s="20">
        <v>-3.4649890022507399E-3</v>
      </c>
      <c r="K53" s="20">
        <v>-3.3418700376537398</v>
      </c>
      <c r="L53" s="20">
        <v>1.6399267332896601</v>
      </c>
      <c r="M53" s="20">
        <v>0</v>
      </c>
      <c r="N53" s="20">
        <v>0</v>
      </c>
      <c r="O53" s="20">
        <v>0.50051946734742303</v>
      </c>
      <c r="P53" s="20">
        <v>0</v>
      </c>
      <c r="Q53" s="20">
        <v>1.3614543753909501E-2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7.6216486794387297</v>
      </c>
      <c r="Z53" s="20">
        <v>-2.3047164719153999E-2</v>
      </c>
      <c r="AA53" s="20">
        <v>0.53419432546662404</v>
      </c>
      <c r="AB53" s="20">
        <v>0.43571463851851699</v>
      </c>
      <c r="AC53" s="20">
        <v>0.43237635067600999</v>
      </c>
      <c r="AD53" s="20">
        <v>-1.28804283782629</v>
      </c>
      <c r="AE53" s="20">
        <v>6.3899625972952903</v>
      </c>
      <c r="AF53" s="20">
        <v>27.164832706933499</v>
      </c>
      <c r="AH53" s="20">
        <f t="shared" si="1"/>
        <v>4.2035621549906024</v>
      </c>
      <c r="AI53" s="20">
        <f t="shared" si="10"/>
        <v>7.5461868113254746E-3</v>
      </c>
      <c r="AJ53" s="20">
        <f t="shared" si="4"/>
        <v>-2.3047164719153999E-2</v>
      </c>
      <c r="AK53" s="20">
        <f t="shared" si="4"/>
        <v>0.53419432546662404</v>
      </c>
      <c r="AL53" s="20">
        <f t="shared" si="4"/>
        <v>0.43571463851851699</v>
      </c>
      <c r="AM53" s="20">
        <f t="shared" si="4"/>
        <v>0.43237635067600999</v>
      </c>
      <c r="AN53" s="20">
        <f t="shared" si="4"/>
        <v>-1.28804283782629</v>
      </c>
      <c r="AR53" s="22">
        <f t="shared" si="2"/>
        <v>43830</v>
      </c>
      <c r="AS53" s="20">
        <f t="shared" si="5"/>
        <v>110.659330827734</v>
      </c>
      <c r="AT53" s="20">
        <f t="shared" si="6"/>
        <v>1.6286730177337123</v>
      </c>
      <c r="AU53" s="20">
        <f t="shared" si="7"/>
        <v>9.8741498927032545E-2</v>
      </c>
      <c r="AV53" s="20">
        <f t="shared" si="12"/>
        <v>7.5461868113254746E-3</v>
      </c>
      <c r="AW53" s="20">
        <f t="shared" si="12"/>
        <v>-2.3047164719153999E-2</v>
      </c>
      <c r="AX53" s="20">
        <f t="shared" si="12"/>
        <v>0.53419432546662404</v>
      </c>
      <c r="AY53" s="20">
        <f t="shared" si="11"/>
        <v>0.43571463851851699</v>
      </c>
      <c r="AZ53" s="20">
        <f t="shared" si="11"/>
        <v>0.43237635067600999</v>
      </c>
      <c r="BA53" s="20">
        <f t="shared" si="11"/>
        <v>-1.28804283782629</v>
      </c>
      <c r="BC53" s="22">
        <f t="shared" si="8"/>
        <v>43830</v>
      </c>
      <c r="BD53" s="20">
        <f t="shared" si="9"/>
        <v>1.6286730177337123</v>
      </c>
      <c r="BE53" s="20">
        <f t="shared" si="9"/>
        <v>9.8741498927032545E-2</v>
      </c>
    </row>
    <row r="54" spans="1:57">
      <c r="A54" s="22">
        <v>43921</v>
      </c>
      <c r="B54" s="20">
        <v>4.2821819643880801</v>
      </c>
      <c r="C54" s="20">
        <v>0.84198556148073</v>
      </c>
      <c r="D54" s="20">
        <v>-0.30970278991987499</v>
      </c>
      <c r="E54" s="20">
        <v>8.7804316179901799E-4</v>
      </c>
      <c r="F54" s="20">
        <v>-5.4474893846658397</v>
      </c>
      <c r="G54" s="20">
        <v>13.970820784167501</v>
      </c>
      <c r="H54" s="20">
        <v>3.39466441753416E-3</v>
      </c>
      <c r="I54" s="20">
        <v>0.18035028468277001</v>
      </c>
      <c r="J54" s="20">
        <v>-7.7564687259003701E-3</v>
      </c>
      <c r="K54" s="20">
        <v>-5.9138873468532998</v>
      </c>
      <c r="L54" s="20">
        <v>1.97346595430271</v>
      </c>
      <c r="M54" s="20">
        <v>0</v>
      </c>
      <c r="N54" s="20">
        <v>0</v>
      </c>
      <c r="O54" s="20">
        <v>0.476388444289775</v>
      </c>
      <c r="P54" s="20">
        <v>0</v>
      </c>
      <c r="Q54" s="20">
        <v>1.5713432298834401E-2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9.0264009854338507</v>
      </c>
      <c r="Z54" s="20">
        <v>-0.28489757525085702</v>
      </c>
      <c r="AA54" s="20">
        <v>0.49400142878594799</v>
      </c>
      <c r="AB54" s="20">
        <v>0.41358950307318798</v>
      </c>
      <c r="AC54" s="20">
        <v>0.40946086966988599</v>
      </c>
      <c r="AD54" s="20">
        <v>-1.26658097639778</v>
      </c>
      <c r="AE54" s="20">
        <v>6.3707083169557697</v>
      </c>
      <c r="AF54" s="20">
        <v>25.229025695294599</v>
      </c>
      <c r="AH54" s="20">
        <f t="shared" si="1"/>
        <v>3.0222496287262124</v>
      </c>
      <c r="AI54" s="20">
        <f t="shared" si="10"/>
        <v>8.9370306786473765E-3</v>
      </c>
      <c r="AJ54" s="20">
        <f t="shared" si="4"/>
        <v>-0.28489757525085702</v>
      </c>
      <c r="AK54" s="20">
        <f t="shared" si="4"/>
        <v>0.49400142878594799</v>
      </c>
      <c r="AL54" s="20">
        <f t="shared" si="4"/>
        <v>0.41358950307318798</v>
      </c>
      <c r="AM54" s="20">
        <f t="shared" si="4"/>
        <v>0.40946086966988599</v>
      </c>
      <c r="AN54" s="20">
        <f t="shared" si="4"/>
        <v>-1.26658097639778</v>
      </c>
      <c r="AR54" s="22">
        <f t="shared" si="2"/>
        <v>43921</v>
      </c>
      <c r="AS54" s="20">
        <f t="shared" si="5"/>
        <v>102.9161027811784</v>
      </c>
      <c r="AT54" s="20">
        <f t="shared" si="6"/>
        <v>0.44736049146932233</v>
      </c>
      <c r="AU54" s="20">
        <f t="shared" si="7"/>
        <v>-0.22548971944096774</v>
      </c>
      <c r="AV54" s="20">
        <f t="shared" si="12"/>
        <v>8.9370306786473765E-3</v>
      </c>
      <c r="AW54" s="20">
        <f t="shared" si="12"/>
        <v>-0.28489757525085702</v>
      </c>
      <c r="AX54" s="20">
        <f t="shared" si="12"/>
        <v>0.49400142878594799</v>
      </c>
      <c r="AY54" s="20">
        <f t="shared" si="11"/>
        <v>0.41358950307318798</v>
      </c>
      <c r="AZ54" s="20">
        <f t="shared" si="11"/>
        <v>0.40946086966988599</v>
      </c>
      <c r="BA54" s="20">
        <f t="shared" si="11"/>
        <v>-1.26658097639778</v>
      </c>
      <c r="BC54" s="22">
        <f t="shared" si="8"/>
        <v>43921</v>
      </c>
      <c r="BD54" s="20">
        <f t="shared" si="9"/>
        <v>0.44736049146932233</v>
      </c>
      <c r="BE54" s="20">
        <f t="shared" si="9"/>
        <v>-0.22548971944096774</v>
      </c>
    </row>
    <row r="55" spans="1:57">
      <c r="A55" s="22">
        <v>44012</v>
      </c>
      <c r="B55" s="20">
        <v>3.9341749776106201</v>
      </c>
      <c r="C55" s="20">
        <v>0.70537366155159498</v>
      </c>
      <c r="D55" s="20">
        <v>-0.29021707768312299</v>
      </c>
      <c r="E55" s="20">
        <v>9.6358165086863799E-4</v>
      </c>
      <c r="F55" s="20">
        <v>-5.7966074924909101</v>
      </c>
      <c r="G55" s="20">
        <v>14.0835234843825</v>
      </c>
      <c r="H55" s="20">
        <v>8.62223173030927E-4</v>
      </c>
      <c r="I55" s="20">
        <v>0.203272479551276</v>
      </c>
      <c r="J55" s="20">
        <v>-1.1741492348644101E-2</v>
      </c>
      <c r="K55" s="20">
        <v>-8.7584865358256092</v>
      </c>
      <c r="L55" s="20">
        <v>2.2098362618437801</v>
      </c>
      <c r="M55" s="20">
        <v>0</v>
      </c>
      <c r="N55" s="20">
        <v>0</v>
      </c>
      <c r="O55" s="20">
        <v>0.44949399322489902</v>
      </c>
      <c r="P55" s="20">
        <v>0</v>
      </c>
      <c r="Q55" s="20">
        <v>1.8322903060530301E-2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10.3802524743466</v>
      </c>
      <c r="Z55" s="20">
        <v>-0.594741943446914</v>
      </c>
      <c r="AA55" s="20">
        <v>0.454491406506422</v>
      </c>
      <c r="AB55" s="20">
        <v>0.40171238728455899</v>
      </c>
      <c r="AC55" s="20">
        <v>0.39969222120743703</v>
      </c>
      <c r="AD55" s="20">
        <v>-1.23976399227121</v>
      </c>
      <c r="AE55" s="20">
        <v>6.3515206735850596</v>
      </c>
      <c r="AF55" s="20">
        <v>22.901934194912599</v>
      </c>
      <c r="AH55" s="20">
        <f t="shared" si="1"/>
        <v>1.5179634137775246</v>
      </c>
      <c r="AI55" s="20">
        <f t="shared" si="10"/>
        <v>1.0277477697372871E-2</v>
      </c>
      <c r="AJ55" s="20">
        <f t="shared" si="4"/>
        <v>-0.594741943446914</v>
      </c>
      <c r="AK55" s="20">
        <f t="shared" si="4"/>
        <v>0.454491406506422</v>
      </c>
      <c r="AL55" s="20">
        <f t="shared" si="4"/>
        <v>0.40171238728455899</v>
      </c>
      <c r="AM55" s="20">
        <f t="shared" si="4"/>
        <v>0.39969222120743703</v>
      </c>
      <c r="AN55" s="20">
        <f t="shared" si="4"/>
        <v>-1.23976399227121</v>
      </c>
      <c r="AR55" s="22">
        <f t="shared" si="2"/>
        <v>44012</v>
      </c>
      <c r="AS55" s="20">
        <f t="shared" si="5"/>
        <v>93.607736779650395</v>
      </c>
      <c r="AT55" s="20">
        <f t="shared" si="6"/>
        <v>-1.0569257234793654</v>
      </c>
      <c r="AU55" s="20">
        <f t="shared" si="7"/>
        <v>-0.5683324430223331</v>
      </c>
      <c r="AV55" s="20">
        <f t="shared" si="12"/>
        <v>1.0277477697372871E-2</v>
      </c>
      <c r="AW55" s="20">
        <f t="shared" si="12"/>
        <v>-0.594741943446914</v>
      </c>
      <c r="AX55" s="20">
        <f t="shared" si="12"/>
        <v>0.454491406506422</v>
      </c>
      <c r="AY55" s="20">
        <f t="shared" si="11"/>
        <v>0.40171238728455899</v>
      </c>
      <c r="AZ55" s="20">
        <f t="shared" si="11"/>
        <v>0.39969222120743703</v>
      </c>
      <c r="BA55" s="20">
        <f t="shared" si="11"/>
        <v>-1.23976399227121</v>
      </c>
      <c r="BC55" s="22">
        <f t="shared" si="8"/>
        <v>44012</v>
      </c>
      <c r="BD55" s="20">
        <f t="shared" si="9"/>
        <v>-1.0569257234793654</v>
      </c>
      <c r="BE55" s="20">
        <f t="shared" si="9"/>
        <v>-0.5683324430223331</v>
      </c>
    </row>
    <row r="56" spans="1:57">
      <c r="A56" s="22">
        <v>44104</v>
      </c>
      <c r="B56" s="20">
        <v>3.6002854518540501</v>
      </c>
      <c r="C56" s="20">
        <v>0.64657309442010902</v>
      </c>
      <c r="D56" s="20">
        <v>4.2699531257954601E-2</v>
      </c>
      <c r="E56" s="20">
        <v>1.2255463036010201E-3</v>
      </c>
      <c r="F56" s="20">
        <v>-6.0595400592990201</v>
      </c>
      <c r="G56" s="20">
        <v>14.080454185719001</v>
      </c>
      <c r="H56" s="21">
        <v>5.2423822752634301E-5</v>
      </c>
      <c r="I56" s="20">
        <v>0.120431841174894</v>
      </c>
      <c r="J56" s="20">
        <v>-1.6575466024673899E-2</v>
      </c>
      <c r="K56" s="20">
        <v>-10.536897345523601</v>
      </c>
      <c r="L56" s="20">
        <v>2.5223784265191398</v>
      </c>
      <c r="M56" s="20">
        <v>0</v>
      </c>
      <c r="N56" s="20">
        <v>0</v>
      </c>
      <c r="O56" s="20">
        <v>0.42965711445585297</v>
      </c>
      <c r="P56" s="20">
        <v>0</v>
      </c>
      <c r="Q56" s="20">
        <v>1.81634841608719E-2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11.835310853860699</v>
      </c>
      <c r="Z56" s="20">
        <v>-0.82969651712141301</v>
      </c>
      <c r="AA56" s="20">
        <v>0.40928669526613798</v>
      </c>
      <c r="AB56" s="20">
        <v>0.38986396273180002</v>
      </c>
      <c r="AC56" s="20">
        <v>0.38615100299848198</v>
      </c>
      <c r="AD56" s="20">
        <v>-1.20136481419083</v>
      </c>
      <c r="AE56" s="20">
        <v>6.3323993673177004</v>
      </c>
      <c r="AF56" s="20">
        <v>22.170858779703501</v>
      </c>
      <c r="AH56" s="20">
        <f t="shared" si="1"/>
        <v>1.1800603997984918</v>
      </c>
      <c r="AI56" s="20">
        <f t="shared" si="10"/>
        <v>1.1718129558277919E-2</v>
      </c>
      <c r="AJ56" s="20">
        <f t="shared" si="4"/>
        <v>-0.82969651712141301</v>
      </c>
      <c r="AK56" s="20">
        <f t="shared" si="4"/>
        <v>0.40928669526613798</v>
      </c>
      <c r="AL56" s="20">
        <f t="shared" si="4"/>
        <v>0.38986396273180002</v>
      </c>
      <c r="AM56" s="20">
        <f t="shared" si="4"/>
        <v>0.38615100299848198</v>
      </c>
      <c r="AN56" s="20">
        <f t="shared" si="4"/>
        <v>-1.20136481419083</v>
      </c>
      <c r="AR56" s="22">
        <f t="shared" si="2"/>
        <v>44104</v>
      </c>
      <c r="AS56" s="20">
        <f t="shared" si="5"/>
        <v>90.683435118814003</v>
      </c>
      <c r="AT56" s="20">
        <f t="shared" si="6"/>
        <v>-1.3948287374583983</v>
      </c>
      <c r="AU56" s="20">
        <f t="shared" si="7"/>
        <v>-0.83404154075754511</v>
      </c>
      <c r="AV56" s="20">
        <f t="shared" si="12"/>
        <v>1.1718129558277919E-2</v>
      </c>
      <c r="AW56" s="20">
        <f t="shared" si="12"/>
        <v>-0.82969651712141301</v>
      </c>
      <c r="AX56" s="20">
        <f t="shared" si="12"/>
        <v>0.40928669526613798</v>
      </c>
      <c r="AY56" s="20">
        <f t="shared" si="11"/>
        <v>0.38986396273180002</v>
      </c>
      <c r="AZ56" s="20">
        <f t="shared" si="11"/>
        <v>0.38615100299848198</v>
      </c>
      <c r="BA56" s="20">
        <f t="shared" si="11"/>
        <v>-1.20136481419083</v>
      </c>
      <c r="BC56" s="22">
        <f t="shared" si="8"/>
        <v>44104</v>
      </c>
      <c r="BD56" s="20">
        <f t="shared" si="9"/>
        <v>-1.3948287374583983</v>
      </c>
      <c r="BE56" s="20">
        <f t="shared" si="9"/>
        <v>-0.83404154075754511</v>
      </c>
    </row>
    <row r="57" spans="1:57">
      <c r="A57" s="22">
        <v>44196</v>
      </c>
      <c r="B57" s="20">
        <v>4.8665410432760501</v>
      </c>
      <c r="C57" s="20">
        <v>0.36717572289984202</v>
      </c>
      <c r="D57" s="20">
        <v>0.238775895424955</v>
      </c>
      <c r="E57" s="20">
        <v>-1.01097515648584E-3</v>
      </c>
      <c r="F57" s="20">
        <v>-6.5352891543927099</v>
      </c>
      <c r="G57" s="20">
        <v>14.0497987385575</v>
      </c>
      <c r="H57" s="20">
        <v>-1.5716244177310899E-2</v>
      </c>
      <c r="I57" s="20">
        <v>0.19022982410141301</v>
      </c>
      <c r="J57" s="20">
        <v>-2.4592251378363999E-2</v>
      </c>
      <c r="K57" s="20">
        <v>-13.6457533612083</v>
      </c>
      <c r="L57" s="20">
        <v>2.9163453276037901</v>
      </c>
      <c r="M57" s="20">
        <v>0</v>
      </c>
      <c r="N57" s="20">
        <v>0</v>
      </c>
      <c r="O57" s="20">
        <v>0.40786610706023302</v>
      </c>
      <c r="P57" s="20">
        <v>0</v>
      </c>
      <c r="Q57" s="20">
        <v>1.43100158295946E-2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13.0045382392577</v>
      </c>
      <c r="Z57" s="20">
        <v>-1.1337496602058399</v>
      </c>
      <c r="AA57" s="20">
        <v>0.34880735096291798</v>
      </c>
      <c r="AB57" s="20">
        <v>0.35051186598850698</v>
      </c>
      <c r="AC57" s="20">
        <v>0.36141438871759102</v>
      </c>
      <c r="AD57" s="20">
        <v>-1.15803803528247</v>
      </c>
      <c r="AE57" s="20">
        <v>6.3133441006037403</v>
      </c>
      <c r="AF57" s="20">
        <v>20.915508938482201</v>
      </c>
      <c r="AH57" s="20">
        <f t="shared" si="1"/>
        <v>-0.77126050434317672</v>
      </c>
      <c r="AI57" s="20">
        <f t="shared" si="10"/>
        <v>1.2875780434908614E-2</v>
      </c>
      <c r="AJ57" s="20">
        <f t="shared" ref="AJ57:AN107" si="13">Z57</f>
        <v>-1.1337496602058399</v>
      </c>
      <c r="AK57" s="20">
        <f t="shared" si="13"/>
        <v>0.34880735096291798</v>
      </c>
      <c r="AL57" s="20">
        <f t="shared" si="13"/>
        <v>0.35051186598850698</v>
      </c>
      <c r="AM57" s="20">
        <f t="shared" si="13"/>
        <v>0.36141438871759102</v>
      </c>
      <c r="AN57" s="20">
        <f t="shared" si="13"/>
        <v>-1.15803803528247</v>
      </c>
      <c r="AR57" s="22">
        <f t="shared" si="2"/>
        <v>44196</v>
      </c>
      <c r="AS57" s="20">
        <f t="shared" si="5"/>
        <v>85.662035753928805</v>
      </c>
      <c r="AT57" s="20">
        <f t="shared" si="6"/>
        <v>-3.3461496416000669</v>
      </c>
      <c r="AU57" s="20">
        <f t="shared" si="7"/>
        <v>-1.2181783093843852</v>
      </c>
      <c r="AV57" s="20">
        <f t="shared" si="12"/>
        <v>1.2875780434908614E-2</v>
      </c>
      <c r="AW57" s="20">
        <f t="shared" si="12"/>
        <v>-1.1337496602058399</v>
      </c>
      <c r="AX57" s="20">
        <f t="shared" si="12"/>
        <v>0.34880735096291798</v>
      </c>
      <c r="AY57" s="20">
        <f t="shared" si="11"/>
        <v>0.35051186598850698</v>
      </c>
      <c r="AZ57" s="20">
        <f t="shared" si="11"/>
        <v>0.36141438871759102</v>
      </c>
      <c r="BA57" s="20">
        <f t="shared" si="11"/>
        <v>-1.15803803528247</v>
      </c>
      <c r="BC57" s="22">
        <f t="shared" si="8"/>
        <v>44196</v>
      </c>
      <c r="BD57" s="20">
        <f t="shared" si="9"/>
        <v>-3.3461496416000669</v>
      </c>
      <c r="BE57" s="20">
        <f t="shared" si="9"/>
        <v>-1.2181783093843852</v>
      </c>
    </row>
    <row r="58" spans="1:57">
      <c r="A58" s="22">
        <v>44286</v>
      </c>
      <c r="B58" s="20">
        <v>6.0731057195820899</v>
      </c>
      <c r="C58" s="20">
        <v>0.34659890832093798</v>
      </c>
      <c r="D58" s="20">
        <v>0.20353348574868901</v>
      </c>
      <c r="E58" s="20">
        <v>-9.3366227413036503E-4</v>
      </c>
      <c r="F58" s="20">
        <v>-6.4220035172126302</v>
      </c>
      <c r="G58" s="20">
        <v>13.939597136176699</v>
      </c>
      <c r="H58" s="20">
        <v>4.0658209077063402E-3</v>
      </c>
      <c r="I58" s="20">
        <v>0.21209548011789001</v>
      </c>
      <c r="J58" s="20">
        <v>-1.58196080925713E-2</v>
      </c>
      <c r="K58" s="20">
        <v>-15.654139222775401</v>
      </c>
      <c r="L58" s="20">
        <v>2.89081929339426</v>
      </c>
      <c r="M58" s="20">
        <v>0</v>
      </c>
      <c r="N58" s="20">
        <v>0</v>
      </c>
      <c r="O58" s="20">
        <v>0.38272906132628698</v>
      </c>
      <c r="P58" s="20">
        <v>0</v>
      </c>
      <c r="Q58" s="20">
        <v>5.2890476505354301E-3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14.3139565866037</v>
      </c>
      <c r="Z58" s="20">
        <v>-1.3700698917560199</v>
      </c>
      <c r="AA58" s="20">
        <v>0.30241712216101901</v>
      </c>
      <c r="AB58" s="20">
        <v>0.32262187427155897</v>
      </c>
      <c r="AC58" s="20">
        <v>0.324555611011696</v>
      </c>
      <c r="AD58" s="20">
        <v>-1.10991228314041</v>
      </c>
      <c r="AE58" s="20">
        <v>6.2943545781595702</v>
      </c>
      <c r="AF58" s="20">
        <v>21.042861540181502</v>
      </c>
      <c r="AH58" s="20">
        <f t="shared" si="1"/>
        <v>-1.4833222020377377</v>
      </c>
      <c r="AI58" s="20">
        <f t="shared" si="10"/>
        <v>1.417223424416208E-2</v>
      </c>
      <c r="AJ58" s="20">
        <f t="shared" si="13"/>
        <v>-1.3700698917560199</v>
      </c>
      <c r="AK58" s="20">
        <f t="shared" si="13"/>
        <v>0.30241712216101901</v>
      </c>
      <c r="AL58" s="20">
        <f t="shared" si="13"/>
        <v>0.32262187427155897</v>
      </c>
      <c r="AM58" s="20">
        <f t="shared" si="13"/>
        <v>0.324555611011696</v>
      </c>
      <c r="AN58" s="20">
        <f t="shared" si="13"/>
        <v>-1.10991228314041</v>
      </c>
      <c r="AR58" s="22">
        <f t="shared" si="2"/>
        <v>44286</v>
      </c>
      <c r="AS58" s="20">
        <f t="shared" si="5"/>
        <v>86.171446160726006</v>
      </c>
      <c r="AT58" s="20">
        <f t="shared" si="6"/>
        <v>-4.058211339294628</v>
      </c>
      <c r="AU58" s="20">
        <f t="shared" si="7"/>
        <v>-1.5162153332079937</v>
      </c>
      <c r="AV58" s="20">
        <f t="shared" si="12"/>
        <v>1.417223424416208E-2</v>
      </c>
      <c r="AW58" s="20">
        <f t="shared" si="12"/>
        <v>-1.3700698917560199</v>
      </c>
      <c r="AX58" s="20">
        <f t="shared" si="12"/>
        <v>0.30241712216101901</v>
      </c>
      <c r="AY58" s="20">
        <f t="shared" si="11"/>
        <v>0.32262187427155897</v>
      </c>
      <c r="AZ58" s="20">
        <f t="shared" si="11"/>
        <v>0.324555611011696</v>
      </c>
      <c r="BA58" s="20">
        <f t="shared" si="11"/>
        <v>-1.10991228314041</v>
      </c>
      <c r="BC58" s="22">
        <f t="shared" si="8"/>
        <v>44286</v>
      </c>
      <c r="BD58" s="20">
        <f t="shared" si="9"/>
        <v>-4.058211339294628</v>
      </c>
      <c r="BE58" s="20">
        <f t="shared" si="9"/>
        <v>-1.5162153332079937</v>
      </c>
    </row>
    <row r="59" spans="1:57">
      <c r="A59" s="22">
        <v>44377</v>
      </c>
      <c r="B59" s="20">
        <v>5.8861036002124898</v>
      </c>
      <c r="C59" s="20">
        <v>0.53909374175355995</v>
      </c>
      <c r="D59" s="20">
        <v>6.7165594629750996E-2</v>
      </c>
      <c r="E59" s="20">
        <v>1.6692996414417201E-4</v>
      </c>
      <c r="F59" s="20">
        <v>-5.7956206362955296</v>
      </c>
      <c r="G59" s="20">
        <v>13.893657671695401</v>
      </c>
      <c r="H59" s="20">
        <v>2.4671797925081201E-2</v>
      </c>
      <c r="I59" s="20">
        <v>0.20686052685824799</v>
      </c>
      <c r="J59" s="20">
        <v>3.9536412791108897E-3</v>
      </c>
      <c r="K59" s="20">
        <v>-14.9214772555924</v>
      </c>
      <c r="L59" s="20">
        <v>2.9413456405074299</v>
      </c>
      <c r="M59" s="20">
        <v>0</v>
      </c>
      <c r="N59" s="20">
        <v>0</v>
      </c>
      <c r="O59" s="20">
        <v>0.36436079095573598</v>
      </c>
      <c r="P59" s="20">
        <v>0</v>
      </c>
      <c r="Q59" s="20">
        <v>-2.6196908413553001E-3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16.1000063875446</v>
      </c>
      <c r="Z59" s="20">
        <v>-1.4563904114746999</v>
      </c>
      <c r="AA59" s="20">
        <v>0.31991908041121297</v>
      </c>
      <c r="AB59" s="20">
        <v>0.32277940829089802</v>
      </c>
      <c r="AC59" s="20">
        <v>0.299182873581818</v>
      </c>
      <c r="AD59" s="20">
        <v>-1.0691490287376899</v>
      </c>
      <c r="AE59" s="20">
        <v>6.2754305069207801</v>
      </c>
      <c r="AF59" s="20">
        <v>23.9994411695886</v>
      </c>
      <c r="AH59" s="20">
        <f t="shared" si="1"/>
        <v>1.0175290680767535</v>
      </c>
      <c r="AI59" s="20">
        <f t="shared" si="10"/>
        <v>1.5940600383707523E-2</v>
      </c>
      <c r="AJ59" s="20">
        <f t="shared" si="13"/>
        <v>-1.4563904114746999</v>
      </c>
      <c r="AK59" s="20">
        <f t="shared" si="13"/>
        <v>0.31991908041121297</v>
      </c>
      <c r="AL59" s="20">
        <f t="shared" si="13"/>
        <v>0.32277940829089802</v>
      </c>
      <c r="AM59" s="20">
        <f t="shared" si="13"/>
        <v>0.299182873581818</v>
      </c>
      <c r="AN59" s="20">
        <f t="shared" si="13"/>
        <v>-1.0691490287376899</v>
      </c>
      <c r="AR59" s="22">
        <f t="shared" si="2"/>
        <v>44377</v>
      </c>
      <c r="AS59" s="20">
        <f t="shared" si="5"/>
        <v>97.9977646783544</v>
      </c>
      <c r="AT59" s="20">
        <f t="shared" si="6"/>
        <v>-1.5573600691801366</v>
      </c>
      <c r="AU59" s="20">
        <f t="shared" si="7"/>
        <v>-1.5677174775447533</v>
      </c>
      <c r="AV59" s="20">
        <f t="shared" si="12"/>
        <v>1.5940600383707523E-2</v>
      </c>
      <c r="AW59" s="20">
        <f t="shared" si="12"/>
        <v>-1.4563904114746999</v>
      </c>
      <c r="AX59" s="20">
        <f t="shared" si="12"/>
        <v>0.31991908041121297</v>
      </c>
      <c r="AY59" s="20">
        <f t="shared" si="11"/>
        <v>0.32277940829089802</v>
      </c>
      <c r="AZ59" s="20">
        <f t="shared" si="11"/>
        <v>0.299182873581818</v>
      </c>
      <c r="BA59" s="20">
        <f t="shared" si="11"/>
        <v>-1.0691490287376899</v>
      </c>
      <c r="BC59" s="22">
        <f t="shared" si="8"/>
        <v>44377</v>
      </c>
      <c r="BD59" s="20">
        <f t="shared" si="9"/>
        <v>-1.5573600691801366</v>
      </c>
      <c r="BE59" s="20">
        <f t="shared" si="9"/>
        <v>-1.5677174775447533</v>
      </c>
    </row>
    <row r="60" spans="1:57">
      <c r="A60" s="22">
        <v>44469</v>
      </c>
      <c r="B60" s="20">
        <v>4.5375450545966496</v>
      </c>
      <c r="C60" s="20">
        <v>0.80796832636424099</v>
      </c>
      <c r="D60" s="20">
        <v>-3.5647072966461399E-2</v>
      </c>
      <c r="E60" s="20">
        <v>1.252781417987E-3</v>
      </c>
      <c r="F60" s="20">
        <v>-5.4647350101363399</v>
      </c>
      <c r="G60" s="20">
        <v>13.8254439410684</v>
      </c>
      <c r="H60" s="20">
        <v>-3.06116267617801E-2</v>
      </c>
      <c r="I60" s="20">
        <v>0.28937153407906802</v>
      </c>
      <c r="J60" s="20">
        <v>1.8757711924288399E-2</v>
      </c>
      <c r="K60" s="20">
        <v>-14.371779236497501</v>
      </c>
      <c r="L60" s="20">
        <v>2.7659652045034901</v>
      </c>
      <c r="M60" s="20">
        <v>0</v>
      </c>
      <c r="N60" s="20">
        <v>0</v>
      </c>
      <c r="O60" s="20">
        <v>0.34345542125488498</v>
      </c>
      <c r="P60" s="20">
        <v>0</v>
      </c>
      <c r="Q60" s="20">
        <v>-2.52633491233824E-3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17.9009550174083</v>
      </c>
      <c r="Z60" s="20">
        <v>-1.5198698223090299</v>
      </c>
      <c r="AA60" s="20">
        <v>0.34496958128435901</v>
      </c>
      <c r="AB60" s="20">
        <v>0.33617556024668899</v>
      </c>
      <c r="AC60" s="20">
        <v>0.28692160405985601</v>
      </c>
      <c r="AD60" s="20">
        <v>-1.0252062329381499</v>
      </c>
      <c r="AE60" s="20">
        <v>6.2565715959967196</v>
      </c>
      <c r="AF60" s="20">
        <v>25.2649779976833</v>
      </c>
      <c r="AH60" s="20">
        <f t="shared" si="1"/>
        <v>3.3501662307367166</v>
      </c>
      <c r="AI60" s="20">
        <f t="shared" si="10"/>
        <v>1.7723717839018119E-2</v>
      </c>
      <c r="AJ60" s="20">
        <f t="shared" si="13"/>
        <v>-1.5198698223090299</v>
      </c>
      <c r="AK60" s="20">
        <f t="shared" si="13"/>
        <v>0.34496958128435901</v>
      </c>
      <c r="AL60" s="20">
        <f t="shared" si="13"/>
        <v>0.33617556024668899</v>
      </c>
      <c r="AM60" s="20">
        <f t="shared" si="13"/>
        <v>0.28692160405985601</v>
      </c>
      <c r="AN60" s="20">
        <f t="shared" si="13"/>
        <v>-1.0252062329381499</v>
      </c>
      <c r="AR60" s="22">
        <f t="shared" si="2"/>
        <v>44469</v>
      </c>
      <c r="AS60" s="20">
        <f t="shared" si="5"/>
        <v>103.0599119907332</v>
      </c>
      <c r="AT60" s="20">
        <f t="shared" si="6"/>
        <v>0.77527709347982654</v>
      </c>
      <c r="AU60" s="20">
        <f t="shared" si="7"/>
        <v>-1.5592855918172579</v>
      </c>
      <c r="AV60" s="20">
        <f t="shared" si="12"/>
        <v>1.7723717839018119E-2</v>
      </c>
      <c r="AW60" s="20">
        <f t="shared" si="12"/>
        <v>-1.5198698223090299</v>
      </c>
      <c r="AX60" s="20">
        <f t="shared" si="12"/>
        <v>0.34496958128435901</v>
      </c>
      <c r="AY60" s="20">
        <f t="shared" si="11"/>
        <v>0.33617556024668899</v>
      </c>
      <c r="AZ60" s="20">
        <f t="shared" si="11"/>
        <v>0.28692160405985601</v>
      </c>
      <c r="BA60" s="20">
        <f t="shared" si="11"/>
        <v>-1.0252062329381499</v>
      </c>
      <c r="BC60" s="22">
        <f t="shared" si="8"/>
        <v>44469</v>
      </c>
      <c r="BD60" s="20">
        <f t="shared" si="9"/>
        <v>0.77527709347982654</v>
      </c>
      <c r="BE60" s="20">
        <f t="shared" si="9"/>
        <v>-1.5592855918172579</v>
      </c>
    </row>
    <row r="61" spans="1:57">
      <c r="A61" s="22">
        <v>44561</v>
      </c>
      <c r="B61" s="20">
        <v>4.6659700589029098</v>
      </c>
      <c r="C61" s="20">
        <v>0.73922323142020396</v>
      </c>
      <c r="D61" s="20">
        <v>-0.31212726739893099</v>
      </c>
      <c r="E61" s="20">
        <v>1.18106619768772E-4</v>
      </c>
      <c r="F61" s="20">
        <v>-5.1454949883105403</v>
      </c>
      <c r="G61" s="20">
        <v>13.837045866417</v>
      </c>
      <c r="H61" s="20">
        <v>-1.8055896578590401E-3</v>
      </c>
      <c r="I61" s="20">
        <v>0.40026857235284302</v>
      </c>
      <c r="J61" s="20">
        <v>2.3873307510429199E-2</v>
      </c>
      <c r="K61" s="20">
        <v>-15.3993589424171</v>
      </c>
      <c r="L61" s="20">
        <v>2.9465150447427599</v>
      </c>
      <c r="M61" s="20">
        <v>0</v>
      </c>
      <c r="N61" s="20">
        <v>0</v>
      </c>
      <c r="O61" s="20">
        <v>0.32686764155666298</v>
      </c>
      <c r="P61" s="20">
        <v>0</v>
      </c>
      <c r="Q61" s="20">
        <v>-2.3247365481091999E-2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19.333268317929502</v>
      </c>
      <c r="Z61" s="20">
        <v>-1.6695161535781899</v>
      </c>
      <c r="AA61" s="20">
        <v>0.31957640042240298</v>
      </c>
      <c r="AB61" s="20">
        <v>0.31756999539773201</v>
      </c>
      <c r="AC61" s="20">
        <v>0.237071047662305</v>
      </c>
      <c r="AD61" s="20">
        <v>-1.01464839851785</v>
      </c>
      <c r="AE61" s="20">
        <v>6.2377775566270497</v>
      </c>
      <c r="AF61" s="20">
        <v>25.818946442200001</v>
      </c>
      <c r="AH61" s="20">
        <f t="shared" si="1"/>
        <v>3.7405766923331063</v>
      </c>
      <c r="AI61" s="20">
        <f t="shared" si="10"/>
        <v>1.914184981973218E-2</v>
      </c>
      <c r="AJ61" s="20">
        <f t="shared" si="13"/>
        <v>-1.6695161535781899</v>
      </c>
      <c r="AK61" s="20">
        <f t="shared" si="13"/>
        <v>0.31957640042240298</v>
      </c>
      <c r="AL61" s="20">
        <f t="shared" si="13"/>
        <v>0.31756999539773201</v>
      </c>
      <c r="AM61" s="20">
        <f t="shared" si="13"/>
        <v>0.237071047662305</v>
      </c>
      <c r="AN61" s="20">
        <f t="shared" si="13"/>
        <v>-1.01464839851785</v>
      </c>
      <c r="AR61" s="22">
        <f t="shared" si="2"/>
        <v>44561</v>
      </c>
      <c r="AS61" s="20">
        <f t="shared" si="5"/>
        <v>105.27578576880001</v>
      </c>
      <c r="AT61" s="20">
        <f t="shared" si="6"/>
        <v>1.1656875550762162</v>
      </c>
      <c r="AU61" s="20">
        <f t="shared" si="7"/>
        <v>-1.7908052587938679</v>
      </c>
      <c r="AV61" s="20">
        <f t="shared" si="12"/>
        <v>1.914184981973218E-2</v>
      </c>
      <c r="AW61" s="20">
        <f t="shared" si="12"/>
        <v>-1.6695161535781899</v>
      </c>
      <c r="AX61" s="20">
        <f t="shared" si="12"/>
        <v>0.31957640042240298</v>
      </c>
      <c r="AY61" s="20">
        <f t="shared" si="11"/>
        <v>0.31756999539773201</v>
      </c>
      <c r="AZ61" s="20">
        <f t="shared" si="11"/>
        <v>0.237071047662305</v>
      </c>
      <c r="BA61" s="20">
        <f t="shared" si="11"/>
        <v>-1.01464839851785</v>
      </c>
      <c r="BC61" s="22">
        <f t="shared" si="8"/>
        <v>44561</v>
      </c>
      <c r="BD61" s="20">
        <f t="shared" si="9"/>
        <v>1.1656875550762162</v>
      </c>
      <c r="BE61" s="20">
        <f t="shared" si="9"/>
        <v>-1.7908052587938679</v>
      </c>
    </row>
    <row r="62" spans="1:57">
      <c r="A62" s="22">
        <v>44651</v>
      </c>
      <c r="B62" s="20">
        <v>4.6845745472515103</v>
      </c>
      <c r="C62" s="20">
        <v>0.65665121931105297</v>
      </c>
      <c r="D62" s="20">
        <v>-0.86484313097139598</v>
      </c>
      <c r="E62" s="20">
        <v>3.9145918642108802E-4</v>
      </c>
      <c r="F62" s="20">
        <v>-4.2690900508306102</v>
      </c>
      <c r="G62" s="20">
        <v>13.8547905525151</v>
      </c>
      <c r="H62" s="20">
        <v>2.53340344144216E-2</v>
      </c>
      <c r="I62" s="20">
        <v>0.49749105356928103</v>
      </c>
      <c r="J62" s="20">
        <v>2.7228287103843701E-2</v>
      </c>
      <c r="K62" s="20">
        <v>-16.033135523456998</v>
      </c>
      <c r="L62" s="20">
        <v>2.80975965080138</v>
      </c>
      <c r="M62" s="20">
        <v>0</v>
      </c>
      <c r="N62" s="20">
        <v>0</v>
      </c>
      <c r="O62" s="20">
        <v>0.31337754857115102</v>
      </c>
      <c r="P62" s="20">
        <v>0</v>
      </c>
      <c r="Q62" s="20">
        <v>-3.6056155744326301E-2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20.781762643115002</v>
      </c>
      <c r="Z62" s="20">
        <v>-1.8332904201039799</v>
      </c>
      <c r="AA62" s="20">
        <v>0.26382888091439399</v>
      </c>
      <c r="AB62" s="20">
        <v>0.285991309517307</v>
      </c>
      <c r="AC62" s="20">
        <v>0.200188217090634</v>
      </c>
      <c r="AD62" s="20">
        <v>-0.98911155345424495</v>
      </c>
      <c r="AE62" s="20">
        <v>6.21904810213986</v>
      </c>
      <c r="AF62" s="20">
        <v>26.594890670939801</v>
      </c>
      <c r="AH62" s="20">
        <f t="shared" si="1"/>
        <v>4.5408094932268535</v>
      </c>
      <c r="AI62" s="20">
        <f t="shared" si="10"/>
        <v>2.0576002616945546E-2</v>
      </c>
      <c r="AJ62" s="20">
        <f t="shared" si="13"/>
        <v>-1.8332904201039799</v>
      </c>
      <c r="AK62" s="20">
        <f t="shared" si="13"/>
        <v>0.26382888091439399</v>
      </c>
      <c r="AL62" s="20">
        <f t="shared" si="13"/>
        <v>0.285991309517307</v>
      </c>
      <c r="AM62" s="20">
        <f t="shared" si="13"/>
        <v>0.200188217090634</v>
      </c>
      <c r="AN62" s="20">
        <f t="shared" si="13"/>
        <v>-0.98911155345424495</v>
      </c>
      <c r="AR62" s="22">
        <f t="shared" si="2"/>
        <v>44651</v>
      </c>
      <c r="AS62" s="20">
        <f t="shared" si="5"/>
        <v>108.3795626837592</v>
      </c>
      <c r="AT62" s="20">
        <f t="shared" si="6"/>
        <v>1.9659203559699634</v>
      </c>
      <c r="AU62" s="20">
        <f t="shared" si="7"/>
        <v>-2.0518175634189442</v>
      </c>
      <c r="AV62" s="20">
        <f t="shared" si="12"/>
        <v>2.0576002616945546E-2</v>
      </c>
      <c r="AW62" s="20">
        <f t="shared" si="12"/>
        <v>-1.8332904201039799</v>
      </c>
      <c r="AX62" s="20">
        <f t="shared" si="12"/>
        <v>0.26382888091439399</v>
      </c>
      <c r="AY62" s="20">
        <f t="shared" si="11"/>
        <v>0.285991309517307</v>
      </c>
      <c r="AZ62" s="20">
        <f t="shared" si="11"/>
        <v>0.200188217090634</v>
      </c>
      <c r="BA62" s="20">
        <f t="shared" si="11"/>
        <v>-0.98911155345424495</v>
      </c>
      <c r="BC62" s="22">
        <f t="shared" si="8"/>
        <v>44651</v>
      </c>
      <c r="BD62" s="20">
        <f t="shared" si="9"/>
        <v>1.9659203559699634</v>
      </c>
      <c r="BE62" s="20">
        <f t="shared" si="9"/>
        <v>-2.0518175634189442</v>
      </c>
    </row>
    <row r="63" spans="1:57">
      <c r="A63" s="22">
        <v>44742</v>
      </c>
      <c r="B63" s="20">
        <v>3.7146828543765702</v>
      </c>
      <c r="C63" s="20">
        <v>0.70351152742159195</v>
      </c>
      <c r="D63" s="20">
        <v>-1.6384253030078</v>
      </c>
      <c r="E63" s="20">
        <v>7.0944050621992599E-4</v>
      </c>
      <c r="F63" s="20">
        <v>-2.68190345845291</v>
      </c>
      <c r="G63" s="20">
        <v>13.9901640852884</v>
      </c>
      <c r="H63" s="20">
        <v>-1.6148189983404199E-2</v>
      </c>
      <c r="I63" s="20">
        <v>0.57458490011187502</v>
      </c>
      <c r="J63" s="20">
        <v>2.6581526757930098E-2</v>
      </c>
      <c r="K63" s="20">
        <v>-16.382158827437099</v>
      </c>
      <c r="L63" s="20">
        <v>2.8046364247715001</v>
      </c>
      <c r="M63" s="20">
        <v>0</v>
      </c>
      <c r="N63" s="20">
        <v>0</v>
      </c>
      <c r="O63" s="20">
        <v>0.30283278751425102</v>
      </c>
      <c r="P63" s="20">
        <v>0</v>
      </c>
      <c r="Q63" s="20">
        <v>-3.4613813796681797E-2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21.302465632655</v>
      </c>
      <c r="Z63" s="20">
        <v>-1.89674324747842</v>
      </c>
      <c r="AA63" s="20">
        <v>0.24840460374149601</v>
      </c>
      <c r="AB63" s="20">
        <v>0.29301162910119999</v>
      </c>
      <c r="AC63" s="20">
        <v>0.19860349608472</v>
      </c>
      <c r="AD63" s="20">
        <v>-0.93242448320646998</v>
      </c>
      <c r="AE63" s="20">
        <v>6.2003829479114998</v>
      </c>
      <c r="AF63" s="20">
        <v>26.778154532879402</v>
      </c>
      <c r="AH63" s="20">
        <f t="shared" si="1"/>
        <v>4.707282148891351</v>
      </c>
      <c r="AI63" s="20">
        <f t="shared" si="10"/>
        <v>2.1091550131341584E-2</v>
      </c>
      <c r="AJ63" s="20">
        <f t="shared" si="13"/>
        <v>-1.89674324747842</v>
      </c>
      <c r="AK63" s="20">
        <f t="shared" si="13"/>
        <v>0.24840460374149601</v>
      </c>
      <c r="AL63" s="20">
        <f t="shared" si="13"/>
        <v>0.29301162910119999</v>
      </c>
      <c r="AM63" s="20">
        <f t="shared" si="13"/>
        <v>0.19860349608472</v>
      </c>
      <c r="AN63" s="20">
        <f t="shared" si="13"/>
        <v>-0.93242448320646998</v>
      </c>
      <c r="AR63" s="22">
        <f t="shared" si="2"/>
        <v>44742</v>
      </c>
      <c r="AS63" s="20">
        <f t="shared" si="5"/>
        <v>109.11261813151761</v>
      </c>
      <c r="AT63" s="20">
        <f t="shared" si="6"/>
        <v>2.1323930116344609</v>
      </c>
      <c r="AU63" s="20">
        <f t="shared" si="7"/>
        <v>-2.0680564516261324</v>
      </c>
      <c r="AV63" s="20">
        <f t="shared" si="12"/>
        <v>2.1091550131341584E-2</v>
      </c>
      <c r="AW63" s="20">
        <f t="shared" si="12"/>
        <v>-1.89674324747842</v>
      </c>
      <c r="AX63" s="20">
        <f t="shared" si="12"/>
        <v>0.24840460374149601</v>
      </c>
      <c r="AY63" s="20">
        <f t="shared" si="11"/>
        <v>0.29301162910119999</v>
      </c>
      <c r="AZ63" s="20">
        <f t="shared" si="11"/>
        <v>0.19860349608472</v>
      </c>
      <c r="BA63" s="20">
        <f t="shared" si="11"/>
        <v>-0.93242448320646998</v>
      </c>
      <c r="BC63" s="22">
        <f t="shared" si="8"/>
        <v>44742</v>
      </c>
      <c r="BD63" s="20">
        <f t="shared" si="9"/>
        <v>2.1323930116344609</v>
      </c>
      <c r="BE63" s="20">
        <f t="shared" si="9"/>
        <v>-2.0680564516261324</v>
      </c>
    </row>
    <row r="64" spans="1:57">
      <c r="A64" s="22">
        <v>44834</v>
      </c>
      <c r="B64" s="20">
        <v>2.69725628054357</v>
      </c>
      <c r="C64" s="20">
        <v>0.77042160581707497</v>
      </c>
      <c r="D64" s="20">
        <v>-2.30279418744581</v>
      </c>
      <c r="E64" s="20">
        <v>4.6595993975316298E-4</v>
      </c>
      <c r="F64" s="20">
        <v>-1.3678690976552299</v>
      </c>
      <c r="G64" s="20">
        <v>14.1652141248123</v>
      </c>
      <c r="H64" s="20">
        <v>-4.29070867475645E-2</v>
      </c>
      <c r="I64" s="20">
        <v>0.63443703531505202</v>
      </c>
      <c r="J64" s="20">
        <v>1.67162369082429E-2</v>
      </c>
      <c r="K64" s="20">
        <v>-16.025961165497598</v>
      </c>
      <c r="L64" s="20">
        <v>2.6869141869962099</v>
      </c>
      <c r="M64" s="20">
        <v>0</v>
      </c>
      <c r="N64" s="20">
        <v>0</v>
      </c>
      <c r="O64" s="20">
        <v>0.29401537432823499</v>
      </c>
      <c r="P64" s="20">
        <v>0</v>
      </c>
      <c r="Q64" s="20">
        <v>-4.1994355540776102E-2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21.174260193719999</v>
      </c>
      <c r="Z64" s="20">
        <v>-1.87023991642766</v>
      </c>
      <c r="AA64" s="20">
        <v>0.253146674396444</v>
      </c>
      <c r="AB64" s="20">
        <v>0.31945634178418297</v>
      </c>
      <c r="AC64" s="20">
        <v>0.217098246373092</v>
      </c>
      <c r="AD64" s="20">
        <v>-0.85539496443560803</v>
      </c>
      <c r="AE64" s="20">
        <v>6.1817818113279301</v>
      </c>
      <c r="AF64" s="20">
        <v>26.904023298511799</v>
      </c>
      <c r="AH64" s="20">
        <f t="shared" si="1"/>
        <v>4.9365564262852004</v>
      </c>
      <c r="AI64" s="20">
        <f t="shared" si="10"/>
        <v>2.0964614053188117E-2</v>
      </c>
      <c r="AJ64" s="20">
        <f t="shared" si="13"/>
        <v>-1.87023991642766</v>
      </c>
      <c r="AK64" s="20">
        <f t="shared" si="13"/>
        <v>0.253146674396444</v>
      </c>
      <c r="AL64" s="20">
        <f t="shared" si="13"/>
        <v>0.31945634178418297</v>
      </c>
      <c r="AM64" s="20">
        <f t="shared" si="13"/>
        <v>0.217098246373092</v>
      </c>
      <c r="AN64" s="20">
        <f t="shared" si="13"/>
        <v>-0.85539496443560803</v>
      </c>
      <c r="AR64" s="22">
        <f t="shared" si="2"/>
        <v>44834</v>
      </c>
      <c r="AS64" s="20">
        <f t="shared" si="5"/>
        <v>109.6160931940472</v>
      </c>
      <c r="AT64" s="20">
        <f t="shared" si="6"/>
        <v>2.3616672890283104</v>
      </c>
      <c r="AU64" s="20">
        <f t="shared" si="7"/>
        <v>-1.9149690042563612</v>
      </c>
      <c r="AV64" s="20">
        <f t="shared" si="12"/>
        <v>2.0964614053188117E-2</v>
      </c>
      <c r="AW64" s="20">
        <f t="shared" si="12"/>
        <v>-1.87023991642766</v>
      </c>
      <c r="AX64" s="20">
        <f t="shared" si="12"/>
        <v>0.253146674396444</v>
      </c>
      <c r="AY64" s="20">
        <f t="shared" si="11"/>
        <v>0.31945634178418297</v>
      </c>
      <c r="AZ64" s="20">
        <f t="shared" si="11"/>
        <v>0.217098246373092</v>
      </c>
      <c r="BA64" s="20">
        <f t="shared" si="11"/>
        <v>-0.85539496443560803</v>
      </c>
      <c r="BC64" s="22">
        <f t="shared" si="8"/>
        <v>44834</v>
      </c>
      <c r="BD64" s="20">
        <f t="shared" si="9"/>
        <v>2.3616672890283104</v>
      </c>
      <c r="BE64" s="20">
        <f t="shared" si="9"/>
        <v>-1.9149690042563612</v>
      </c>
    </row>
    <row r="65" spans="1:57">
      <c r="A65" s="22">
        <v>44926</v>
      </c>
      <c r="B65" s="20">
        <v>3.1355796541904399</v>
      </c>
      <c r="C65" s="20">
        <v>0.85803252321411305</v>
      </c>
      <c r="D65" s="20">
        <v>-2.9140249275939198</v>
      </c>
      <c r="E65" s="20">
        <v>4.1426106216122199E-4</v>
      </c>
      <c r="F65" s="20">
        <v>-0.12687145496560401</v>
      </c>
      <c r="G65" s="20">
        <v>14.294926184086799</v>
      </c>
      <c r="H65" s="20">
        <v>5.6149253626072001E-3</v>
      </c>
      <c r="I65" s="20">
        <v>0.61672131720434098</v>
      </c>
      <c r="J65" s="20">
        <v>5.3837074332403496E-3</v>
      </c>
      <c r="K65" s="20">
        <v>-16.632138661383902</v>
      </c>
      <c r="L65" s="20">
        <v>2.5570314457442</v>
      </c>
      <c r="M65" s="20">
        <v>0</v>
      </c>
      <c r="N65" s="20">
        <v>0</v>
      </c>
      <c r="O65" s="20">
        <v>0.27840151440703798</v>
      </c>
      <c r="P65" s="20">
        <v>0</v>
      </c>
      <c r="Q65" s="20">
        <v>-6.2932390286541906E-2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20.710894813525499</v>
      </c>
      <c r="Z65" s="20">
        <v>-1.7946804118897901</v>
      </c>
      <c r="AA65" s="20">
        <v>0.26854444525791599</v>
      </c>
      <c r="AB65" s="20">
        <v>0.343551641063775</v>
      </c>
      <c r="AC65" s="20">
        <v>0.240729257764114</v>
      </c>
      <c r="AD65" s="20">
        <v>-0.77379824428789701</v>
      </c>
      <c r="AE65" s="20">
        <v>6.1632444117475398</v>
      </c>
      <c r="AF65" s="20">
        <v>27.174624011656</v>
      </c>
      <c r="AH65" s="20">
        <f t="shared" si="1"/>
        <v>3.8716472040063423</v>
      </c>
      <c r="AI65" s="20">
        <f t="shared" si="10"/>
        <v>2.0505836449035149E-2</v>
      </c>
      <c r="AJ65" s="20">
        <f t="shared" si="13"/>
        <v>-1.7946804118897901</v>
      </c>
      <c r="AK65" s="20">
        <f t="shared" si="13"/>
        <v>0.26854444525791599</v>
      </c>
      <c r="AL65" s="20">
        <f t="shared" si="13"/>
        <v>0.343551641063775</v>
      </c>
      <c r="AM65" s="20">
        <f t="shared" si="13"/>
        <v>0.240729257764114</v>
      </c>
      <c r="AN65" s="20">
        <f t="shared" si="13"/>
        <v>-0.77379824428789701</v>
      </c>
      <c r="AR65" s="22">
        <f t="shared" si="2"/>
        <v>44926</v>
      </c>
      <c r="AS65" s="20">
        <f t="shared" si="5"/>
        <v>110.698496046624</v>
      </c>
      <c r="AT65" s="20">
        <f t="shared" si="6"/>
        <v>1.2967580667494523</v>
      </c>
      <c r="AU65" s="20">
        <f t="shared" si="7"/>
        <v>-1.6951474756428471</v>
      </c>
      <c r="AV65" s="20">
        <f t="shared" si="12"/>
        <v>2.0505836449035149E-2</v>
      </c>
      <c r="AW65" s="20">
        <f t="shared" si="12"/>
        <v>-1.7946804118897901</v>
      </c>
      <c r="AX65" s="20">
        <f t="shared" si="12"/>
        <v>0.26854444525791599</v>
      </c>
      <c r="AY65" s="20">
        <f t="shared" si="11"/>
        <v>0.343551641063775</v>
      </c>
      <c r="AZ65" s="20">
        <f t="shared" si="11"/>
        <v>0.240729257764114</v>
      </c>
      <c r="BA65" s="20">
        <f t="shared" si="11"/>
        <v>-0.77379824428789701</v>
      </c>
      <c r="BC65" s="22">
        <f t="shared" si="8"/>
        <v>44926</v>
      </c>
      <c r="BD65" s="20">
        <f t="shared" si="9"/>
        <v>1.2967580667494523</v>
      </c>
      <c r="BE65" s="20">
        <f t="shared" si="9"/>
        <v>-1.6951474756428471</v>
      </c>
    </row>
    <row r="66" spans="1:57">
      <c r="A66" s="22">
        <v>45016</v>
      </c>
      <c r="B66" s="20">
        <v>3.9380528723329999</v>
      </c>
      <c r="C66" s="20">
        <v>1.0538030172170101</v>
      </c>
      <c r="D66" s="20">
        <v>-3.2454966946727</v>
      </c>
      <c r="E66" s="20">
        <v>6.29824139590184E-4</v>
      </c>
      <c r="F66" s="20">
        <v>0.68385510878150302</v>
      </c>
      <c r="G66" s="20">
        <v>14.3628964858254</v>
      </c>
      <c r="H66" s="20">
        <v>4.4683251656223902E-2</v>
      </c>
      <c r="I66" s="20">
        <v>0.50508205108716497</v>
      </c>
      <c r="J66" s="20">
        <v>-4.8245957241080002E-3</v>
      </c>
      <c r="K66" s="20">
        <v>-17.1544980524165</v>
      </c>
      <c r="L66" s="20">
        <v>2.4867138628877901</v>
      </c>
      <c r="M66" s="20">
        <v>0</v>
      </c>
      <c r="N66" s="20">
        <v>0</v>
      </c>
      <c r="O66" s="20">
        <v>0.25650519414064499</v>
      </c>
      <c r="P66" s="20">
        <v>0</v>
      </c>
      <c r="Q66" s="20">
        <v>-7.2768497209110994E-2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20.268381948729601</v>
      </c>
      <c r="Z66" s="20">
        <v>-1.69601313561823</v>
      </c>
      <c r="AA66" s="20">
        <v>0.30013424484974299</v>
      </c>
      <c r="AB66" s="20">
        <v>0.37314146129786602</v>
      </c>
      <c r="AC66" s="20">
        <v>0.26541769410670002</v>
      </c>
      <c r="AD66" s="20">
        <v>-0.685838162606629</v>
      </c>
      <c r="AE66" s="20">
        <v>6.14477047046545</v>
      </c>
      <c r="AF66" s="20">
        <v>27.824628349270402</v>
      </c>
      <c r="AH66" s="20">
        <f t="shared" ref="AH66:AH129" si="14">K66+Y66-Y66/100</f>
        <v>2.9112000768258053</v>
      </c>
      <c r="AI66" s="20">
        <f t="shared" si="10"/>
        <v>2.0067704899732277E-2</v>
      </c>
      <c r="AJ66" s="20">
        <f t="shared" si="13"/>
        <v>-1.69601313561823</v>
      </c>
      <c r="AK66" s="20">
        <f t="shared" si="13"/>
        <v>0.30013424484974299</v>
      </c>
      <c r="AL66" s="20">
        <f t="shared" si="13"/>
        <v>0.37314146129786602</v>
      </c>
      <c r="AM66" s="20">
        <f t="shared" si="13"/>
        <v>0.26541769410670002</v>
      </c>
      <c r="AN66" s="20">
        <f t="shared" si="13"/>
        <v>-0.685838162606629</v>
      </c>
      <c r="AR66" s="22">
        <f t="shared" ref="AR66:AR129" si="15">A66</f>
        <v>45016</v>
      </c>
      <c r="AS66" s="20">
        <f t="shared" si="5"/>
        <v>113.29851339708161</v>
      </c>
      <c r="AT66" s="20">
        <f t="shared" si="6"/>
        <v>0.33631093956891522</v>
      </c>
      <c r="AU66" s="20">
        <f t="shared" si="7"/>
        <v>-1.4230901930708177</v>
      </c>
      <c r="AV66" s="20">
        <f t="shared" si="12"/>
        <v>2.0067704899732277E-2</v>
      </c>
      <c r="AW66" s="20">
        <f t="shared" si="12"/>
        <v>-1.69601313561823</v>
      </c>
      <c r="AX66" s="20">
        <f t="shared" si="12"/>
        <v>0.30013424484974299</v>
      </c>
      <c r="AY66" s="20">
        <f t="shared" si="11"/>
        <v>0.37314146129786602</v>
      </c>
      <c r="AZ66" s="20">
        <f t="shared" si="11"/>
        <v>0.26541769410670002</v>
      </c>
      <c r="BA66" s="20">
        <f t="shared" si="11"/>
        <v>-0.685838162606629</v>
      </c>
      <c r="BC66" s="22">
        <f t="shared" si="8"/>
        <v>45016</v>
      </c>
      <c r="BD66" s="20">
        <f t="shared" si="9"/>
        <v>0.33631093956891522</v>
      </c>
      <c r="BE66" s="20">
        <f t="shared" si="9"/>
        <v>-1.4230901930708177</v>
      </c>
    </row>
    <row r="67" spans="1:57">
      <c r="A67" s="22">
        <v>45107</v>
      </c>
      <c r="B67" s="20">
        <v>3.6289763036388698</v>
      </c>
      <c r="C67" s="20">
        <v>1.1453119803533101</v>
      </c>
      <c r="D67" s="20">
        <v>-3.4416593894428398</v>
      </c>
      <c r="E67" s="20">
        <v>8.7385628135882405E-4</v>
      </c>
      <c r="F67" s="20">
        <v>1.3694816949711599</v>
      </c>
      <c r="G67" s="20">
        <v>14.472960641536201</v>
      </c>
      <c r="H67" s="20">
        <v>5.9766308400406604E-3</v>
      </c>
      <c r="I67" s="20">
        <v>0.44669793165031202</v>
      </c>
      <c r="J67" s="20">
        <v>-1.4964507205327399E-2</v>
      </c>
      <c r="K67" s="20">
        <v>-17.382358371921899</v>
      </c>
      <c r="L67" s="20">
        <v>2.3514503785398402</v>
      </c>
      <c r="M67" s="20">
        <v>0</v>
      </c>
      <c r="N67" s="20">
        <v>0</v>
      </c>
      <c r="O67" s="20">
        <v>0.24538343254765499</v>
      </c>
      <c r="P67" s="20">
        <v>0</v>
      </c>
      <c r="Q67" s="20">
        <v>-6.4430464503201501E-2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19.997141250940199</v>
      </c>
      <c r="Z67" s="20">
        <v>-1.5853835422520901</v>
      </c>
      <c r="AA67" s="20">
        <v>0.34564039303573901</v>
      </c>
      <c r="AB67" s="20">
        <v>0.42120060604279203</v>
      </c>
      <c r="AC67" s="20">
        <v>0.31591023430719101</v>
      </c>
      <c r="AD67" s="20">
        <v>-0.59423938345769201</v>
      </c>
      <c r="AE67" s="20">
        <v>6.1263597106791297</v>
      </c>
      <c r="AF67" s="20">
        <v>27.790329386580702</v>
      </c>
      <c r="AH67" s="20">
        <f t="shared" si="14"/>
        <v>2.414811466508898</v>
      </c>
      <c r="AI67" s="20">
        <f t="shared" si="10"/>
        <v>1.9799149753406138E-2</v>
      </c>
      <c r="AJ67" s="20">
        <f t="shared" si="13"/>
        <v>-1.5853835422520901</v>
      </c>
      <c r="AK67" s="20">
        <f t="shared" si="13"/>
        <v>0.34564039303573901</v>
      </c>
      <c r="AL67" s="20">
        <f t="shared" si="13"/>
        <v>0.42120060604279203</v>
      </c>
      <c r="AM67" s="20">
        <f t="shared" si="13"/>
        <v>0.31591023430719101</v>
      </c>
      <c r="AN67" s="20">
        <f t="shared" si="13"/>
        <v>-0.59423938345769201</v>
      </c>
      <c r="AR67" s="22">
        <f t="shared" si="15"/>
        <v>45107</v>
      </c>
      <c r="AS67" s="20">
        <f t="shared" ref="AS67:AS130" si="16">AF67*4+2</f>
        <v>113.16131754632281</v>
      </c>
      <c r="AT67" s="20">
        <f t="shared" ref="AT67:AT130" si="17">AH67-$AH$2</f>
        <v>-0.16007767074799206</v>
      </c>
      <c r="AU67" s="20">
        <f t="shared" ref="AU67:AU130" si="18">SUM(AV67:BA67)</f>
        <v>-1.077072542570654</v>
      </c>
      <c r="AV67" s="20">
        <f t="shared" si="12"/>
        <v>1.9799149753406138E-2</v>
      </c>
      <c r="AW67" s="20">
        <f t="shared" si="12"/>
        <v>-1.5853835422520901</v>
      </c>
      <c r="AX67" s="20">
        <f t="shared" si="12"/>
        <v>0.34564039303573901</v>
      </c>
      <c r="AY67" s="20">
        <f t="shared" si="11"/>
        <v>0.42120060604279203</v>
      </c>
      <c r="AZ67" s="20">
        <f t="shared" si="11"/>
        <v>0.31591023430719101</v>
      </c>
      <c r="BA67" s="20">
        <f t="shared" si="11"/>
        <v>-0.59423938345769201</v>
      </c>
      <c r="BC67" s="22">
        <f t="shared" ref="BC67:BC130" si="19">AR67</f>
        <v>45107</v>
      </c>
      <c r="BD67" s="20">
        <f t="shared" ref="BD67:BE130" si="20">AT67</f>
        <v>-0.16007767074799206</v>
      </c>
      <c r="BE67" s="20">
        <f t="shared" si="20"/>
        <v>-1.077072542570654</v>
      </c>
    </row>
    <row r="68" spans="1:57">
      <c r="A68" s="22">
        <v>45199</v>
      </c>
      <c r="B68" s="20">
        <v>3.6097240700734101</v>
      </c>
      <c r="C68" s="20">
        <v>1.1421874229531299</v>
      </c>
      <c r="D68" s="20">
        <v>-3.5171467141181401</v>
      </c>
      <c r="E68" s="20">
        <v>6.4345036462040098E-4</v>
      </c>
      <c r="F68" s="20">
        <v>1.9663814190672</v>
      </c>
      <c r="G68" s="20">
        <v>14.581221106947799</v>
      </c>
      <c r="H68" s="20">
        <v>1.6212927616117E-2</v>
      </c>
      <c r="I68" s="20">
        <v>0.39532760746907902</v>
      </c>
      <c r="J68" s="20">
        <v>-2.8922184034383298E-2</v>
      </c>
      <c r="K68" s="20">
        <v>-17.6681566721746</v>
      </c>
      <c r="L68" s="20">
        <v>2.2383800425810301</v>
      </c>
      <c r="M68" s="20">
        <v>0</v>
      </c>
      <c r="N68" s="20">
        <v>0</v>
      </c>
      <c r="O68" s="20">
        <v>0.23713704040081501</v>
      </c>
      <c r="P68" s="20">
        <v>0</v>
      </c>
      <c r="Q68" s="20">
        <v>-5.7440766589429301E-2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19.716524332422601</v>
      </c>
      <c r="Z68" s="20">
        <v>-1.46882228903366</v>
      </c>
      <c r="AA68" s="20">
        <v>0.39551648084570101</v>
      </c>
      <c r="AB68" s="20">
        <v>0.48384626403099901</v>
      </c>
      <c r="AC68" s="20">
        <v>0.37970180729977199</v>
      </c>
      <c r="AD68" s="20">
        <v>-0.49103611053742402</v>
      </c>
      <c r="AE68" s="20">
        <v>6.1080118574553204</v>
      </c>
      <c r="AF68" s="20">
        <v>28.0392910930399</v>
      </c>
      <c r="AH68" s="20">
        <f t="shared" si="14"/>
        <v>1.8512024169237749</v>
      </c>
      <c r="AI68" s="20">
        <f t="shared" si="10"/>
        <v>1.9521311220220397E-2</v>
      </c>
      <c r="AJ68" s="20">
        <f t="shared" si="13"/>
        <v>-1.46882228903366</v>
      </c>
      <c r="AK68" s="20">
        <f t="shared" si="13"/>
        <v>0.39551648084570101</v>
      </c>
      <c r="AL68" s="20">
        <f t="shared" si="13"/>
        <v>0.48384626403099901</v>
      </c>
      <c r="AM68" s="20">
        <f t="shared" si="13"/>
        <v>0.37970180729977199</v>
      </c>
      <c r="AN68" s="20">
        <f t="shared" si="13"/>
        <v>-0.49103611053742402</v>
      </c>
      <c r="AR68" s="22">
        <f t="shared" si="15"/>
        <v>45199</v>
      </c>
      <c r="AS68" s="20">
        <f t="shared" si="16"/>
        <v>114.1571643721596</v>
      </c>
      <c r="AT68" s="20">
        <f t="shared" si="17"/>
        <v>-0.72368672033311521</v>
      </c>
      <c r="AU68" s="20">
        <f t="shared" si="18"/>
        <v>-0.68127253617439154</v>
      </c>
      <c r="AV68" s="20">
        <f t="shared" si="12"/>
        <v>1.9521311220220397E-2</v>
      </c>
      <c r="AW68" s="20">
        <f t="shared" si="12"/>
        <v>-1.46882228903366</v>
      </c>
      <c r="AX68" s="20">
        <f t="shared" si="12"/>
        <v>0.39551648084570101</v>
      </c>
      <c r="AY68" s="20">
        <f t="shared" si="11"/>
        <v>0.48384626403099901</v>
      </c>
      <c r="AZ68" s="20">
        <f t="shared" si="11"/>
        <v>0.37970180729977199</v>
      </c>
      <c r="BA68" s="20">
        <f t="shared" si="11"/>
        <v>-0.49103611053742402</v>
      </c>
      <c r="BC68" s="22">
        <f t="shared" si="19"/>
        <v>45199</v>
      </c>
      <c r="BD68" s="20">
        <f t="shared" si="20"/>
        <v>-0.72368672033311521</v>
      </c>
      <c r="BE68" s="20">
        <f t="shared" si="20"/>
        <v>-0.68127253617439154</v>
      </c>
    </row>
    <row r="69" spans="1:57">
      <c r="A69" s="22">
        <v>45291</v>
      </c>
      <c r="B69" s="20">
        <v>4.01541453636528</v>
      </c>
      <c r="C69" s="20">
        <v>1.06528934935217</v>
      </c>
      <c r="D69" s="20">
        <v>-3.53001337443279</v>
      </c>
      <c r="E69" s="20">
        <v>-1.07172647549432E-4</v>
      </c>
      <c r="F69" s="20">
        <v>2.25482907274032</v>
      </c>
      <c r="G69" s="20">
        <v>14.709814110280499</v>
      </c>
      <c r="H69" s="20">
        <v>2.6616551560209398E-2</v>
      </c>
      <c r="I69" s="20">
        <v>0.35994705123314003</v>
      </c>
      <c r="J69" s="20">
        <v>-3.9792992711692697E-2</v>
      </c>
      <c r="K69" s="20">
        <v>-18.256110521224201</v>
      </c>
      <c r="L69" s="20">
        <v>2.2175188981870799</v>
      </c>
      <c r="M69" s="20">
        <v>0</v>
      </c>
      <c r="N69" s="20">
        <v>0</v>
      </c>
      <c r="O69" s="20">
        <v>0.22830041267986201</v>
      </c>
      <c r="P69" s="20">
        <v>0</v>
      </c>
      <c r="Q69" s="20">
        <v>-4.9374132222008101E-2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19.260356690293801</v>
      </c>
      <c r="Z69" s="20">
        <v>-1.3631367691815801</v>
      </c>
      <c r="AA69" s="20">
        <v>0.44789079047452601</v>
      </c>
      <c r="AB69" s="20">
        <v>0.53726616807372396</v>
      </c>
      <c r="AC69" s="20">
        <v>0.43843994333338698</v>
      </c>
      <c r="AD69" s="20">
        <v>-0.38613905836654899</v>
      </c>
      <c r="AE69" s="20">
        <v>6.0897266376982104</v>
      </c>
      <c r="AF69" s="20">
        <v>28.026736191485799</v>
      </c>
      <c r="AH69" s="20">
        <f t="shared" si="14"/>
        <v>0.8116426021666614</v>
      </c>
      <c r="AI69" s="20">
        <f t="shared" si="10"/>
        <v>1.9069660089399802E-2</v>
      </c>
      <c r="AJ69" s="20">
        <f t="shared" si="13"/>
        <v>-1.3631367691815801</v>
      </c>
      <c r="AK69" s="20">
        <f t="shared" si="13"/>
        <v>0.44789079047452601</v>
      </c>
      <c r="AL69" s="20">
        <f t="shared" si="13"/>
        <v>0.53726616807372396</v>
      </c>
      <c r="AM69" s="20">
        <f t="shared" si="13"/>
        <v>0.43843994333338698</v>
      </c>
      <c r="AN69" s="20">
        <f t="shared" si="13"/>
        <v>-0.38613905836654899</v>
      </c>
      <c r="AR69" s="22">
        <f t="shared" si="15"/>
        <v>45291</v>
      </c>
      <c r="AS69" s="20">
        <f t="shared" si="16"/>
        <v>114.1069447659432</v>
      </c>
      <c r="AT69" s="20">
        <f t="shared" si="17"/>
        <v>-1.7632465350902287</v>
      </c>
      <c r="AU69" s="20">
        <f t="shared" si="18"/>
        <v>-0.30660926557709239</v>
      </c>
      <c r="AV69" s="20">
        <f t="shared" si="12"/>
        <v>1.9069660089399802E-2</v>
      </c>
      <c r="AW69" s="20">
        <f t="shared" si="12"/>
        <v>-1.3631367691815801</v>
      </c>
      <c r="AX69" s="20">
        <f t="shared" si="12"/>
        <v>0.44789079047452601</v>
      </c>
      <c r="AY69" s="20">
        <f t="shared" si="11"/>
        <v>0.53726616807372396</v>
      </c>
      <c r="AZ69" s="20">
        <f t="shared" si="11"/>
        <v>0.43843994333338698</v>
      </c>
      <c r="BA69" s="20">
        <f t="shared" si="11"/>
        <v>-0.38613905836654899</v>
      </c>
      <c r="BC69" s="22">
        <f t="shared" si="19"/>
        <v>45291</v>
      </c>
      <c r="BD69" s="20">
        <f t="shared" si="20"/>
        <v>-1.7632465350902287</v>
      </c>
      <c r="BE69" s="20">
        <f t="shared" si="20"/>
        <v>-0.30660926557709239</v>
      </c>
    </row>
    <row r="70" spans="1:57">
      <c r="A70" s="22">
        <v>45382</v>
      </c>
      <c r="B70" s="20">
        <v>3.9381664699915899</v>
      </c>
      <c r="C70" s="20">
        <v>1.10036871608389</v>
      </c>
      <c r="D70" s="20">
        <v>-3.4607592923717898</v>
      </c>
      <c r="E70" s="20">
        <v>4.2326536130791499E-4</v>
      </c>
      <c r="F70" s="20">
        <v>2.3369419771486601</v>
      </c>
      <c r="G70" s="20">
        <v>14.731094644079301</v>
      </c>
      <c r="H70" s="20">
        <v>1.8948903500748699E-3</v>
      </c>
      <c r="I70" s="20">
        <v>0.25022263149616097</v>
      </c>
      <c r="J70" s="20">
        <v>-4.4132092706129201E-2</v>
      </c>
      <c r="K70" s="20">
        <v>-18.033667691356602</v>
      </c>
      <c r="L70" s="20">
        <v>1.9725985988171699</v>
      </c>
      <c r="M70" s="20">
        <v>0</v>
      </c>
      <c r="N70" s="20">
        <v>0</v>
      </c>
      <c r="O70" s="20">
        <v>0.21393596126475201</v>
      </c>
      <c r="P70" s="20">
        <v>0</v>
      </c>
      <c r="Q70" s="20">
        <v>-3.5354144861101597E-2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19.0859600969222</v>
      </c>
      <c r="Z70" s="20">
        <v>-1.2333724575631499</v>
      </c>
      <c r="AA70" s="20">
        <v>0.49495996178706497</v>
      </c>
      <c r="AB70" s="20">
        <v>0.580763191550564</v>
      </c>
      <c r="AC70" s="20">
        <v>0.48720325058035102</v>
      </c>
      <c r="AD70" s="20">
        <v>-0.28887993512961602</v>
      </c>
      <c r="AE70" s="20">
        <v>6.0715037801187401</v>
      </c>
      <c r="AF70" s="20">
        <v>28.169871821563401</v>
      </c>
      <c r="AH70" s="20">
        <f t="shared" si="14"/>
        <v>0.86143280459637639</v>
      </c>
      <c r="AI70" s="20">
        <f t="shared" si="10"/>
        <v>1.8896990194972475E-2</v>
      </c>
      <c r="AJ70" s="20">
        <f t="shared" si="13"/>
        <v>-1.2333724575631499</v>
      </c>
      <c r="AK70" s="20">
        <f t="shared" si="13"/>
        <v>0.49495996178706497</v>
      </c>
      <c r="AL70" s="20">
        <f t="shared" si="13"/>
        <v>0.580763191550564</v>
      </c>
      <c r="AM70" s="20">
        <f t="shared" si="13"/>
        <v>0.48720325058035102</v>
      </c>
      <c r="AN70" s="20">
        <f t="shared" si="13"/>
        <v>-0.28887993512961602</v>
      </c>
      <c r="AR70" s="22">
        <f t="shared" si="15"/>
        <v>45382</v>
      </c>
      <c r="AS70" s="20">
        <f t="shared" si="16"/>
        <v>114.6794872862536</v>
      </c>
      <c r="AT70" s="20">
        <f t="shared" si="17"/>
        <v>-1.7134563326605137</v>
      </c>
      <c r="AU70" s="20">
        <f t="shared" si="18"/>
        <v>5.9571001420186565E-2</v>
      </c>
      <c r="AV70" s="20">
        <f t="shared" si="12"/>
        <v>1.8896990194972475E-2</v>
      </c>
      <c r="AW70" s="20">
        <f t="shared" si="12"/>
        <v>-1.2333724575631499</v>
      </c>
      <c r="AX70" s="20">
        <f t="shared" si="12"/>
        <v>0.49495996178706497</v>
      </c>
      <c r="AY70" s="20">
        <f t="shared" si="11"/>
        <v>0.580763191550564</v>
      </c>
      <c r="AZ70" s="20">
        <f t="shared" si="11"/>
        <v>0.48720325058035102</v>
      </c>
      <c r="BA70" s="20">
        <f t="shared" si="11"/>
        <v>-0.28887993512961602</v>
      </c>
      <c r="BC70" s="22">
        <f t="shared" si="19"/>
        <v>45382</v>
      </c>
      <c r="BD70" s="20">
        <f t="shared" si="20"/>
        <v>-1.7134563326605137</v>
      </c>
      <c r="BE70" s="20">
        <f t="shared" si="20"/>
        <v>5.9571001420186565E-2</v>
      </c>
    </row>
    <row r="71" spans="1:57">
      <c r="A71" s="22">
        <v>45473</v>
      </c>
      <c r="B71" s="20">
        <v>4.2280540261814901</v>
      </c>
      <c r="C71" s="20">
        <v>0.97127335877093102</v>
      </c>
      <c r="D71" s="20">
        <v>-3.5272925102842798</v>
      </c>
      <c r="E71" s="20">
        <v>1.97145813987111E-4</v>
      </c>
      <c r="F71" s="20">
        <v>2.5609299332878401</v>
      </c>
      <c r="G71" s="20">
        <v>14.771994992103799</v>
      </c>
      <c r="H71" s="20">
        <v>1.10781538367671E-2</v>
      </c>
      <c r="I71" s="20">
        <v>0.21052024125857599</v>
      </c>
      <c r="J71" s="20">
        <v>-4.6666060266013602E-2</v>
      </c>
      <c r="K71" s="20">
        <v>-18.383662472419001</v>
      </c>
      <c r="L71" s="20">
        <v>1.80457969555808</v>
      </c>
      <c r="M71" s="20">
        <v>0</v>
      </c>
      <c r="N71" s="20">
        <v>0</v>
      </c>
      <c r="O71" s="20">
        <v>0.20332910638738999</v>
      </c>
      <c r="P71" s="20">
        <v>0</v>
      </c>
      <c r="Q71" s="20">
        <v>-3.0348224575077899E-2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18.907912829938301</v>
      </c>
      <c r="Z71" s="20">
        <v>-1.1379642960865799</v>
      </c>
      <c r="AA71" s="20">
        <v>0.52333106578757105</v>
      </c>
      <c r="AB71" s="20">
        <v>0.61004358200891695</v>
      </c>
      <c r="AC71" s="20">
        <v>0.52305723668799697</v>
      </c>
      <c r="AD71" s="20">
        <v>-0.20733191716263799</v>
      </c>
      <c r="AE71" s="20">
        <v>6.0533430152051801</v>
      </c>
      <c r="AF71" s="20">
        <v>28.046378902033101</v>
      </c>
      <c r="AH71" s="20">
        <f t="shared" si="14"/>
        <v>0.33517122921991682</v>
      </c>
      <c r="AI71" s="20">
        <f t="shared" si="10"/>
        <v>1.8720705772216139E-2</v>
      </c>
      <c r="AJ71" s="20">
        <f t="shared" si="13"/>
        <v>-1.1379642960865799</v>
      </c>
      <c r="AK71" s="20">
        <f t="shared" si="13"/>
        <v>0.52333106578757105</v>
      </c>
      <c r="AL71" s="20">
        <f t="shared" si="13"/>
        <v>0.61004358200891695</v>
      </c>
      <c r="AM71" s="20">
        <f t="shared" si="13"/>
        <v>0.52305723668799697</v>
      </c>
      <c r="AN71" s="20">
        <f t="shared" si="13"/>
        <v>-0.20733191716263799</v>
      </c>
      <c r="AR71" s="22">
        <f t="shared" si="15"/>
        <v>45473</v>
      </c>
      <c r="AS71" s="20">
        <f t="shared" si="16"/>
        <v>114.18551560813241</v>
      </c>
      <c r="AT71" s="20">
        <f t="shared" si="17"/>
        <v>-2.2397179080369733</v>
      </c>
      <c r="AU71" s="20">
        <f t="shared" si="18"/>
        <v>0.32985637700748316</v>
      </c>
      <c r="AV71" s="20">
        <f t="shared" si="12"/>
        <v>1.8720705772216139E-2</v>
      </c>
      <c r="AW71" s="20">
        <f t="shared" si="12"/>
        <v>-1.1379642960865799</v>
      </c>
      <c r="AX71" s="20">
        <f t="shared" si="12"/>
        <v>0.52333106578757105</v>
      </c>
      <c r="AY71" s="20">
        <f t="shared" si="11"/>
        <v>0.61004358200891695</v>
      </c>
      <c r="AZ71" s="20">
        <f t="shared" si="11"/>
        <v>0.52305723668799697</v>
      </c>
      <c r="BA71" s="20">
        <f t="shared" si="11"/>
        <v>-0.20733191716263799</v>
      </c>
      <c r="BC71" s="22">
        <f t="shared" si="19"/>
        <v>45473</v>
      </c>
      <c r="BD71" s="20">
        <f t="shared" si="20"/>
        <v>-2.2397179080369733</v>
      </c>
      <c r="BE71" s="20">
        <f t="shared" si="20"/>
        <v>0.32985637700748316</v>
      </c>
    </row>
    <row r="72" spans="1:57">
      <c r="A72" s="22">
        <v>45565</v>
      </c>
      <c r="B72" s="20">
        <v>4.1837043806758301</v>
      </c>
      <c r="C72" s="20">
        <v>0.84817040585994197</v>
      </c>
      <c r="D72" s="20">
        <v>-3.5345060017912</v>
      </c>
      <c r="E72" s="20">
        <v>1.35937348880877E-4</v>
      </c>
      <c r="F72" s="20">
        <v>2.6364753297336199</v>
      </c>
      <c r="G72" s="20">
        <v>14.815380752979999</v>
      </c>
      <c r="H72" s="20">
        <v>1.5601665107248101E-3</v>
      </c>
      <c r="I72" s="20">
        <v>0.193502393372501</v>
      </c>
      <c r="J72" s="20">
        <v>-4.5461847345928397E-2</v>
      </c>
      <c r="K72" s="20">
        <v>-18.1309553946218</v>
      </c>
      <c r="L72" s="20">
        <v>1.6450140957746699</v>
      </c>
      <c r="M72" s="20">
        <v>0</v>
      </c>
      <c r="N72" s="20">
        <v>0</v>
      </c>
      <c r="O72" s="20">
        <v>0.19288249488874601</v>
      </c>
      <c r="P72" s="20">
        <v>0</v>
      </c>
      <c r="Q72" s="20">
        <v>-2.6444829284153901E-2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18.507883007407202</v>
      </c>
      <c r="Z72" s="20">
        <v>-1.06965345440944</v>
      </c>
      <c r="AA72" s="20">
        <v>0.53532791861311502</v>
      </c>
      <c r="AB72" s="20">
        <v>0.62579520385343401</v>
      </c>
      <c r="AC72" s="20">
        <v>0.54753269018900297</v>
      </c>
      <c r="AD72" s="20">
        <v>-0.141937032754618</v>
      </c>
      <c r="AE72" s="20">
        <v>6.0352440751946101</v>
      </c>
      <c r="AF72" s="20">
        <v>27.819650292195099</v>
      </c>
      <c r="AH72" s="20">
        <f t="shared" si="14"/>
        <v>0.1918487827113293</v>
      </c>
      <c r="AI72" s="20">
        <f t="shared" si="10"/>
        <v>1.8324636640997229E-2</v>
      </c>
      <c r="AJ72" s="20">
        <f t="shared" si="13"/>
        <v>-1.06965345440944</v>
      </c>
      <c r="AK72" s="20">
        <f t="shared" si="13"/>
        <v>0.53532791861311502</v>
      </c>
      <c r="AL72" s="20">
        <f t="shared" si="13"/>
        <v>0.62579520385343401</v>
      </c>
      <c r="AM72" s="20">
        <f t="shared" si="13"/>
        <v>0.54753269018900297</v>
      </c>
      <c r="AN72" s="20">
        <f t="shared" si="13"/>
        <v>-0.141937032754618</v>
      </c>
      <c r="AR72" s="22">
        <f t="shared" si="15"/>
        <v>45565</v>
      </c>
      <c r="AS72" s="20">
        <f t="shared" si="16"/>
        <v>113.2786011687804</v>
      </c>
      <c r="AT72" s="20">
        <f t="shared" si="17"/>
        <v>-2.3830403545455607</v>
      </c>
      <c r="AU72" s="20">
        <f t="shared" si="18"/>
        <v>0.51538996213249122</v>
      </c>
      <c r="AV72" s="20">
        <f t="shared" si="12"/>
        <v>1.8324636640997229E-2</v>
      </c>
      <c r="AW72" s="20">
        <f t="shared" si="12"/>
        <v>-1.06965345440944</v>
      </c>
      <c r="AX72" s="20">
        <f t="shared" si="12"/>
        <v>0.53532791861311502</v>
      </c>
      <c r="AY72" s="20">
        <f t="shared" si="11"/>
        <v>0.62579520385343401</v>
      </c>
      <c r="AZ72" s="20">
        <f t="shared" si="11"/>
        <v>0.54753269018900297</v>
      </c>
      <c r="BA72" s="20">
        <f t="shared" si="11"/>
        <v>-0.141937032754618</v>
      </c>
      <c r="BC72" s="22">
        <f t="shared" si="19"/>
        <v>45565</v>
      </c>
      <c r="BD72" s="20">
        <f t="shared" si="20"/>
        <v>-2.3830403545455607</v>
      </c>
      <c r="BE72" s="20">
        <f t="shared" si="20"/>
        <v>0.51538996213249122</v>
      </c>
    </row>
    <row r="73" spans="1:57">
      <c r="A73" s="22">
        <v>45657</v>
      </c>
      <c r="B73" s="20">
        <v>4.1411954302576897</v>
      </c>
      <c r="C73" s="20">
        <v>0.73871115597940995</v>
      </c>
      <c r="D73" s="20">
        <v>-3.5228826471980299</v>
      </c>
      <c r="E73" s="20">
        <v>1.17399100179378E-4</v>
      </c>
      <c r="F73" s="20">
        <v>2.6647041928583399</v>
      </c>
      <c r="G73" s="20">
        <v>14.8541706822772</v>
      </c>
      <c r="H73" s="20">
        <v>-1.0856025001363E-3</v>
      </c>
      <c r="I73" s="20">
        <v>0.18118933279524199</v>
      </c>
      <c r="J73" s="20">
        <v>-4.29626612759813E-2</v>
      </c>
      <c r="K73" s="20">
        <v>-17.692007887312901</v>
      </c>
      <c r="L73" s="20">
        <v>1.49213099191182</v>
      </c>
      <c r="M73" s="20">
        <v>0</v>
      </c>
      <c r="N73" s="20">
        <v>0</v>
      </c>
      <c r="O73" s="20">
        <v>0.182744092503691</v>
      </c>
      <c r="P73" s="20">
        <v>0</v>
      </c>
      <c r="Q73" s="20">
        <v>-2.5604546657149899E-2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18.0100372182903</v>
      </c>
      <c r="Z73" s="20">
        <v>-1.0207842102767399</v>
      </c>
      <c r="AA73" s="20">
        <v>0.53620301353732602</v>
      </c>
      <c r="AB73" s="20">
        <v>0.62966841806513296</v>
      </c>
      <c r="AC73" s="20">
        <v>0.56085381876973495</v>
      </c>
      <c r="AD73" s="20">
        <v>-9.0552815414492699E-2</v>
      </c>
      <c r="AE73" s="20">
        <v>6.0172066940455897</v>
      </c>
      <c r="AF73" s="20">
        <v>27.613052069756101</v>
      </c>
      <c r="AH73" s="20">
        <f t="shared" si="14"/>
        <v>0.13792895879449638</v>
      </c>
      <c r="AI73" s="20">
        <f t="shared" si="10"/>
        <v>1.7831720018109207E-2</v>
      </c>
      <c r="AJ73" s="20">
        <f t="shared" si="13"/>
        <v>-1.0207842102767399</v>
      </c>
      <c r="AK73" s="20">
        <f t="shared" si="13"/>
        <v>0.53620301353732602</v>
      </c>
      <c r="AL73" s="20">
        <f t="shared" si="13"/>
        <v>0.62966841806513296</v>
      </c>
      <c r="AM73" s="20">
        <f t="shared" si="13"/>
        <v>0.56085381876973495</v>
      </c>
      <c r="AN73" s="20">
        <f t="shared" si="13"/>
        <v>-9.0552815414492699E-2</v>
      </c>
      <c r="AR73" s="22">
        <f t="shared" si="15"/>
        <v>45657</v>
      </c>
      <c r="AS73" s="20">
        <f t="shared" si="16"/>
        <v>112.4522082790244</v>
      </c>
      <c r="AT73" s="20">
        <f t="shared" si="17"/>
        <v>-2.4369601784623938</v>
      </c>
      <c r="AU73" s="20">
        <f t="shared" si="18"/>
        <v>0.63321994469907061</v>
      </c>
      <c r="AV73" s="20">
        <f t="shared" si="12"/>
        <v>1.7831720018109207E-2</v>
      </c>
      <c r="AW73" s="20">
        <f t="shared" si="12"/>
        <v>-1.0207842102767399</v>
      </c>
      <c r="AX73" s="20">
        <f t="shared" si="12"/>
        <v>0.53620301353732602</v>
      </c>
      <c r="AY73" s="20">
        <f t="shared" si="11"/>
        <v>0.62966841806513296</v>
      </c>
      <c r="AZ73" s="20">
        <f t="shared" si="11"/>
        <v>0.56085381876973495</v>
      </c>
      <c r="BA73" s="20">
        <f t="shared" si="11"/>
        <v>-9.0552815414492699E-2</v>
      </c>
      <c r="BC73" s="22">
        <f t="shared" si="19"/>
        <v>45657</v>
      </c>
      <c r="BD73" s="20">
        <f t="shared" si="20"/>
        <v>-2.4369601784623938</v>
      </c>
      <c r="BE73" s="20">
        <f t="shared" si="20"/>
        <v>0.63321994469907061</v>
      </c>
    </row>
    <row r="74" spans="1:57">
      <c r="A74" s="22">
        <v>45747</v>
      </c>
      <c r="B74" s="20">
        <v>4.0992582600675904</v>
      </c>
      <c r="C74" s="20">
        <v>0.64340667284758701</v>
      </c>
      <c r="D74" s="20">
        <v>-3.50444769668171</v>
      </c>
      <c r="E74" s="20">
        <v>1.1023014062539699E-4</v>
      </c>
      <c r="F74" s="20">
        <v>2.6756282643017699</v>
      </c>
      <c r="G74" s="20">
        <v>14.8866764551173</v>
      </c>
      <c r="H74" s="20">
        <v>-1.6093096898337101E-3</v>
      </c>
      <c r="I74" s="20">
        <v>0.16980429623607601</v>
      </c>
      <c r="J74" s="20">
        <v>-4.0000748618213199E-2</v>
      </c>
      <c r="K74" s="20">
        <v>-17.202073806895399</v>
      </c>
      <c r="L74" s="20">
        <v>1.34627163230124</v>
      </c>
      <c r="M74" s="20">
        <v>0</v>
      </c>
      <c r="N74" s="20">
        <v>0</v>
      </c>
      <c r="O74" s="20">
        <v>0.172948600071889</v>
      </c>
      <c r="P74" s="20">
        <v>0</v>
      </c>
      <c r="Q74" s="20">
        <v>-2.7044936814508199E-2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17.486017101797799</v>
      </c>
      <c r="Z74" s="20">
        <v>-0.98236018972973604</v>
      </c>
      <c r="AA74" s="20">
        <v>0.52846599094816904</v>
      </c>
      <c r="AB74" s="20">
        <v>0.62454039552005702</v>
      </c>
      <c r="AC74" s="20">
        <v>0.563590248268386</v>
      </c>
      <c r="AD74" s="20">
        <v>-5.32721064676034E-2</v>
      </c>
      <c r="AE74" s="20">
        <v>5.9992306074117199</v>
      </c>
      <c r="AF74" s="20">
        <v>27.385139960133099</v>
      </c>
      <c r="AH74" s="20">
        <f t="shared" si="14"/>
        <v>0.10908312388442212</v>
      </c>
      <c r="AI74" s="20">
        <f t="shared" ref="AI74:AI132" si="21">Y74/1010</f>
        <v>1.731288821960178E-2</v>
      </c>
      <c r="AJ74" s="20">
        <f t="shared" si="13"/>
        <v>-0.98236018972973604</v>
      </c>
      <c r="AK74" s="20">
        <f t="shared" si="13"/>
        <v>0.52846599094816904</v>
      </c>
      <c r="AL74" s="20">
        <f t="shared" si="13"/>
        <v>0.62454039552005702</v>
      </c>
      <c r="AM74" s="20">
        <f t="shared" si="13"/>
        <v>0.563590248268386</v>
      </c>
      <c r="AN74" s="20">
        <f t="shared" si="13"/>
        <v>-5.32721064676034E-2</v>
      </c>
      <c r="AR74" s="22">
        <f t="shared" si="15"/>
        <v>45747</v>
      </c>
      <c r="AS74" s="20">
        <f t="shared" si="16"/>
        <v>111.5405598405324</v>
      </c>
      <c r="AT74" s="20">
        <f t="shared" si="17"/>
        <v>-2.4658060133724677</v>
      </c>
      <c r="AU74" s="20">
        <f t="shared" si="18"/>
        <v>0.69827722675887438</v>
      </c>
      <c r="AV74" s="20">
        <f t="shared" si="12"/>
        <v>1.731288821960178E-2</v>
      </c>
      <c r="AW74" s="20">
        <f t="shared" si="12"/>
        <v>-0.98236018972973604</v>
      </c>
      <c r="AX74" s="20">
        <f t="shared" si="12"/>
        <v>0.52846599094816904</v>
      </c>
      <c r="AY74" s="20">
        <f t="shared" si="11"/>
        <v>0.62454039552005702</v>
      </c>
      <c r="AZ74" s="20">
        <f t="shared" si="11"/>
        <v>0.563590248268386</v>
      </c>
      <c r="BA74" s="20">
        <f t="shared" si="11"/>
        <v>-5.32721064676034E-2</v>
      </c>
      <c r="BC74" s="22">
        <f t="shared" si="19"/>
        <v>45747</v>
      </c>
      <c r="BD74" s="20">
        <f t="shared" si="20"/>
        <v>-2.4658060133724677</v>
      </c>
      <c r="BE74" s="20">
        <f t="shared" si="20"/>
        <v>0.69827722675887438</v>
      </c>
    </row>
    <row r="75" spans="1:57">
      <c r="A75" s="22">
        <v>45838</v>
      </c>
      <c r="B75" s="20">
        <v>4.0574870161255596</v>
      </c>
      <c r="C75" s="20">
        <v>0.56094188690107405</v>
      </c>
      <c r="D75" s="20">
        <v>-3.4828916144393198</v>
      </c>
      <c r="E75" s="20">
        <v>1.05844205519887E-4</v>
      </c>
      <c r="F75" s="20">
        <v>2.6784309426327702</v>
      </c>
      <c r="G75" s="20">
        <v>14.9126893162844</v>
      </c>
      <c r="H75" s="20">
        <v>-1.5615643857022001E-3</v>
      </c>
      <c r="I75" s="20">
        <v>0.15879884618390699</v>
      </c>
      <c r="J75" s="20">
        <v>-3.6835435443092097E-2</v>
      </c>
      <c r="K75" s="20">
        <v>-16.703082769611399</v>
      </c>
      <c r="L75" s="20">
        <v>1.20818115746176</v>
      </c>
      <c r="M75" s="20">
        <v>0</v>
      </c>
      <c r="N75" s="20">
        <v>0</v>
      </c>
      <c r="O75" s="20">
        <v>0.16349770498821001</v>
      </c>
      <c r="P75" s="20">
        <v>0</v>
      </c>
      <c r="Q75" s="20">
        <v>-2.9727965012742202E-2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16.9618887070522</v>
      </c>
      <c r="Z75" s="20">
        <v>-0.94827616721966201</v>
      </c>
      <c r="AA75" s="20">
        <v>0.51624543115517396</v>
      </c>
      <c r="AB75" s="20">
        <v>0.61273184592329999</v>
      </c>
      <c r="AC75" s="20">
        <v>0.55843932009591002</v>
      </c>
      <c r="AD75" s="20">
        <v>-2.91155527722309E-2</v>
      </c>
      <c r="AE75" s="20">
        <v>5.9813155526162003</v>
      </c>
      <c r="AF75" s="20">
        <v>27.139262502741801</v>
      </c>
      <c r="AH75" s="20">
        <f t="shared" si="14"/>
        <v>8.9187050370279158E-2</v>
      </c>
      <c r="AI75" s="20">
        <f t="shared" si="21"/>
        <v>1.6793949214903167E-2</v>
      </c>
      <c r="AJ75" s="20">
        <f t="shared" si="13"/>
        <v>-0.94827616721966201</v>
      </c>
      <c r="AK75" s="20">
        <f t="shared" si="13"/>
        <v>0.51624543115517396</v>
      </c>
      <c r="AL75" s="20">
        <f t="shared" si="13"/>
        <v>0.61273184592329999</v>
      </c>
      <c r="AM75" s="20">
        <f t="shared" si="13"/>
        <v>0.55843932009591002</v>
      </c>
      <c r="AN75" s="20">
        <f t="shared" si="13"/>
        <v>-2.91155527722309E-2</v>
      </c>
      <c r="AR75" s="22">
        <f t="shared" si="15"/>
        <v>45838</v>
      </c>
      <c r="AS75" s="20">
        <f t="shared" si="16"/>
        <v>110.5570500109672</v>
      </c>
      <c r="AT75" s="20">
        <f t="shared" si="17"/>
        <v>-2.4857020868866111</v>
      </c>
      <c r="AU75" s="20">
        <f t="shared" si="18"/>
        <v>0.72681882639739426</v>
      </c>
      <c r="AV75" s="20">
        <f t="shared" si="12"/>
        <v>1.6793949214903167E-2</v>
      </c>
      <c r="AW75" s="20">
        <f t="shared" si="12"/>
        <v>-0.94827616721966201</v>
      </c>
      <c r="AX75" s="20">
        <f t="shared" si="12"/>
        <v>0.51624543115517396</v>
      </c>
      <c r="AY75" s="20">
        <f t="shared" si="11"/>
        <v>0.61273184592329999</v>
      </c>
      <c r="AZ75" s="20">
        <f t="shared" si="11"/>
        <v>0.55843932009591002</v>
      </c>
      <c r="BA75" s="20">
        <f t="shared" si="11"/>
        <v>-2.91155527722309E-2</v>
      </c>
      <c r="BC75" s="22">
        <f t="shared" si="19"/>
        <v>45838</v>
      </c>
      <c r="BD75" s="20">
        <f t="shared" si="20"/>
        <v>-2.4857020868866111</v>
      </c>
      <c r="BE75" s="20">
        <f t="shared" si="20"/>
        <v>0.72681882639739426</v>
      </c>
    </row>
    <row r="76" spans="1:57">
      <c r="A76" s="22">
        <v>45930</v>
      </c>
      <c r="B76" s="20">
        <v>4.0157659216604502</v>
      </c>
      <c r="C76" s="20">
        <v>0.48968772089606599</v>
      </c>
      <c r="D76" s="20">
        <v>-3.4594536044027402</v>
      </c>
      <c r="E76" s="20">
        <v>1.01890129179457E-4</v>
      </c>
      <c r="F76" s="20">
        <v>2.6761726400949502</v>
      </c>
      <c r="G76" s="20">
        <v>14.9324226096183</v>
      </c>
      <c r="H76" s="20">
        <v>-1.4130573114811799E-3</v>
      </c>
      <c r="I76" s="20">
        <v>0.14821389904288601</v>
      </c>
      <c r="J76" s="20">
        <v>-3.3569329945609801E-2</v>
      </c>
      <c r="K76" s="20">
        <v>-16.208105141618699</v>
      </c>
      <c r="L76" s="20">
        <v>1.0785314691307399</v>
      </c>
      <c r="M76" s="20">
        <v>0</v>
      </c>
      <c r="N76" s="20">
        <v>0</v>
      </c>
      <c r="O76" s="20">
        <v>0.15438362716541701</v>
      </c>
      <c r="P76" s="20">
        <v>0</v>
      </c>
      <c r="Q76" s="20">
        <v>-3.2859875955216597E-2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16.446263082692301</v>
      </c>
      <c r="Z76" s="20">
        <v>-0.91628327861683301</v>
      </c>
      <c r="AA76" s="20">
        <v>0.50258699030215903</v>
      </c>
      <c r="AB76" s="20">
        <v>0.59742063405088097</v>
      </c>
      <c r="AC76" s="20">
        <v>0.54768940166568003</v>
      </c>
      <c r="AD76" s="20">
        <v>-1.47048709120252E-2</v>
      </c>
      <c r="AE76" s="20">
        <v>5.9634612686272801</v>
      </c>
      <c r="AF76" s="20">
        <v>26.886311996313498</v>
      </c>
      <c r="AH76" s="20">
        <f t="shared" si="14"/>
        <v>7.369531024667933E-2</v>
      </c>
      <c r="AI76" s="20">
        <f t="shared" si="21"/>
        <v>1.6283428794744852E-2</v>
      </c>
      <c r="AJ76" s="20">
        <f t="shared" si="13"/>
        <v>-0.91628327861683301</v>
      </c>
      <c r="AK76" s="20">
        <f t="shared" si="13"/>
        <v>0.50258699030215903</v>
      </c>
      <c r="AL76" s="20">
        <f t="shared" si="13"/>
        <v>0.59742063405088097</v>
      </c>
      <c r="AM76" s="20">
        <f t="shared" si="13"/>
        <v>0.54768940166568003</v>
      </c>
      <c r="AN76" s="20">
        <f t="shared" si="13"/>
        <v>-1.47048709120252E-2</v>
      </c>
      <c r="AR76" s="22">
        <f t="shared" si="15"/>
        <v>45930</v>
      </c>
      <c r="AS76" s="20">
        <f t="shared" si="16"/>
        <v>109.54524798525399</v>
      </c>
      <c r="AT76" s="20">
        <f t="shared" si="17"/>
        <v>-2.5011938270102108</v>
      </c>
      <c r="AU76" s="20">
        <f t="shared" si="18"/>
        <v>0.73299230528460668</v>
      </c>
      <c r="AV76" s="20">
        <f t="shared" si="12"/>
        <v>1.6283428794744852E-2</v>
      </c>
      <c r="AW76" s="20">
        <f t="shared" si="12"/>
        <v>-0.91628327861683301</v>
      </c>
      <c r="AX76" s="20">
        <f t="shared" si="12"/>
        <v>0.50258699030215903</v>
      </c>
      <c r="AY76" s="20">
        <f t="shared" si="11"/>
        <v>0.59742063405088097</v>
      </c>
      <c r="AZ76" s="20">
        <f t="shared" si="11"/>
        <v>0.54768940166568003</v>
      </c>
      <c r="BA76" s="20">
        <f t="shared" si="11"/>
        <v>-1.47048709120252E-2</v>
      </c>
      <c r="BC76" s="22">
        <f t="shared" si="19"/>
        <v>45930</v>
      </c>
      <c r="BD76" s="20">
        <f t="shared" si="20"/>
        <v>-2.5011938270102108</v>
      </c>
      <c r="BE76" s="20">
        <f t="shared" si="20"/>
        <v>0.73299230528460668</v>
      </c>
    </row>
    <row r="77" spans="1:57">
      <c r="A77" s="22">
        <v>46022</v>
      </c>
      <c r="B77" s="20">
        <v>3.9740808324421102</v>
      </c>
      <c r="C77" s="20">
        <v>0.42810900901309301</v>
      </c>
      <c r="D77" s="20">
        <v>-3.4346426575634301</v>
      </c>
      <c r="E77" s="21">
        <v>9.7784953318784696E-5</v>
      </c>
      <c r="F77" s="20">
        <v>2.6700932649257898</v>
      </c>
      <c r="G77" s="20">
        <v>14.946216531113199</v>
      </c>
      <c r="H77" s="20">
        <v>-1.2833931168948201E-3</v>
      </c>
      <c r="I77" s="20">
        <v>0.13812771613914801</v>
      </c>
      <c r="J77" s="20">
        <v>-3.0260911645197099E-2</v>
      </c>
      <c r="K77" s="20">
        <v>-15.7214801256043</v>
      </c>
      <c r="L77" s="20">
        <v>0.957804793353216</v>
      </c>
      <c r="M77" s="20">
        <v>0</v>
      </c>
      <c r="N77" s="20">
        <v>0</v>
      </c>
      <c r="O77" s="20">
        <v>0.14559604093745199</v>
      </c>
      <c r="P77" s="20">
        <v>0</v>
      </c>
      <c r="Q77" s="20">
        <v>-3.5914293280574702E-2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15.9420232800527</v>
      </c>
      <c r="Z77" s="20">
        <v>-0.88565917644417202</v>
      </c>
      <c r="AA77" s="20">
        <v>0.48863719836010699</v>
      </c>
      <c r="AB77" s="20">
        <v>0.58105399737318797</v>
      </c>
      <c r="AC77" s="20">
        <v>0.533950907915545</v>
      </c>
      <c r="AD77" s="20">
        <v>-7.1720926640174796E-3</v>
      </c>
      <c r="AE77" s="20">
        <v>5.9456674960345604</v>
      </c>
      <c r="AF77" s="20">
        <v>26.635046202294799</v>
      </c>
      <c r="AH77" s="20">
        <f t="shared" si="14"/>
        <v>6.1122921647873002E-2</v>
      </c>
      <c r="AI77" s="20">
        <f t="shared" si="21"/>
        <v>1.5784181465398714E-2</v>
      </c>
      <c r="AJ77" s="20">
        <f t="shared" si="13"/>
        <v>-0.88565917644417202</v>
      </c>
      <c r="AK77" s="20">
        <f t="shared" si="13"/>
        <v>0.48863719836010699</v>
      </c>
      <c r="AL77" s="20">
        <f t="shared" si="13"/>
        <v>0.58105399737318797</v>
      </c>
      <c r="AM77" s="20">
        <f t="shared" si="13"/>
        <v>0.533950907915545</v>
      </c>
      <c r="AN77" s="20">
        <f t="shared" si="13"/>
        <v>-7.1720926640174796E-3</v>
      </c>
      <c r="AR77" s="22">
        <f t="shared" si="15"/>
        <v>46022</v>
      </c>
      <c r="AS77" s="20">
        <f t="shared" si="16"/>
        <v>108.54018480917919</v>
      </c>
      <c r="AT77" s="20">
        <f t="shared" si="17"/>
        <v>-2.5137662156090173</v>
      </c>
      <c r="AU77" s="20">
        <f t="shared" si="18"/>
        <v>0.72659501600604914</v>
      </c>
      <c r="AV77" s="20">
        <f t="shared" si="12"/>
        <v>1.5784181465398714E-2</v>
      </c>
      <c r="AW77" s="20">
        <f t="shared" si="12"/>
        <v>-0.88565917644417202</v>
      </c>
      <c r="AX77" s="20">
        <f t="shared" si="12"/>
        <v>0.48863719836010699</v>
      </c>
      <c r="AY77" s="20">
        <f t="shared" si="11"/>
        <v>0.58105399737318797</v>
      </c>
      <c r="AZ77" s="20">
        <f t="shared" si="11"/>
        <v>0.533950907915545</v>
      </c>
      <c r="BA77" s="20">
        <f t="shared" si="11"/>
        <v>-7.1720926640174796E-3</v>
      </c>
      <c r="BC77" s="22">
        <f t="shared" si="19"/>
        <v>46022</v>
      </c>
      <c r="BD77" s="20">
        <f t="shared" si="20"/>
        <v>-2.5137662156090173</v>
      </c>
      <c r="BE77" s="20">
        <f t="shared" si="20"/>
        <v>0.72659501600604914</v>
      </c>
    </row>
    <row r="78" spans="1:57">
      <c r="A78" s="22">
        <v>46112</v>
      </c>
      <c r="B78" s="20">
        <v>3.9324542349115799</v>
      </c>
      <c r="C78" s="20">
        <v>0.374855120565602</v>
      </c>
      <c r="D78" s="20">
        <v>-3.4087414473375999</v>
      </c>
      <c r="E78" s="21">
        <v>9.3444986555504494E-5</v>
      </c>
      <c r="F78" s="20">
        <v>2.6608720532474601</v>
      </c>
      <c r="G78" s="20">
        <v>14.954454577416699</v>
      </c>
      <c r="H78" s="20">
        <v>-1.18766760732955E-3</v>
      </c>
      <c r="I78" s="20">
        <v>0.128577904674083</v>
      </c>
      <c r="J78" s="20">
        <v>-2.6953906588467198E-2</v>
      </c>
      <c r="K78" s="20">
        <v>-15.2448779507636</v>
      </c>
      <c r="L78" s="20">
        <v>0.84628227066157702</v>
      </c>
      <c r="M78" s="20">
        <v>0</v>
      </c>
      <c r="N78" s="20">
        <v>0</v>
      </c>
      <c r="O78" s="20">
        <v>0.13712411597466001</v>
      </c>
      <c r="P78" s="20">
        <v>0</v>
      </c>
      <c r="Q78" s="20">
        <v>-3.8568499014466698E-2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15.4502290457242</v>
      </c>
      <c r="Z78" s="20">
        <v>-0.85617724366796799</v>
      </c>
      <c r="AA78" s="20">
        <v>0.47477415968779502</v>
      </c>
      <c r="AB78" s="20">
        <v>0.56456194910875301</v>
      </c>
      <c r="AC78" s="20">
        <v>0.51931550621744105</v>
      </c>
      <c r="AD78" s="20">
        <v>-3.6718823984142599E-3</v>
      </c>
      <c r="AE78" s="20">
        <v>5.9279339770261696</v>
      </c>
      <c r="AF78" s="20">
        <v>26.3913497628246</v>
      </c>
      <c r="AH78" s="20">
        <f t="shared" si="14"/>
        <v>5.0848804503357659E-2</v>
      </c>
      <c r="AI78" s="20">
        <f t="shared" si="21"/>
        <v>1.5297256480915049E-2</v>
      </c>
      <c r="AJ78" s="20">
        <f t="shared" si="13"/>
        <v>-0.85617724366796799</v>
      </c>
      <c r="AK78" s="20">
        <f t="shared" si="13"/>
        <v>0.47477415968779502</v>
      </c>
      <c r="AL78" s="20">
        <f t="shared" si="13"/>
        <v>0.56456194910875301</v>
      </c>
      <c r="AM78" s="20">
        <f t="shared" si="13"/>
        <v>0.51931550621744105</v>
      </c>
      <c r="AN78" s="20">
        <f t="shared" si="13"/>
        <v>-3.6718823984142599E-3</v>
      </c>
      <c r="AR78" s="22">
        <f t="shared" si="15"/>
        <v>46112</v>
      </c>
      <c r="AS78" s="20">
        <f t="shared" si="16"/>
        <v>107.5653990512984</v>
      </c>
      <c r="AT78" s="20">
        <f t="shared" si="17"/>
        <v>-2.5240403327535326</v>
      </c>
      <c r="AU78" s="20">
        <f t="shared" si="18"/>
        <v>0.71409974542852195</v>
      </c>
      <c r="AV78" s="20">
        <f t="shared" si="12"/>
        <v>1.5297256480915049E-2</v>
      </c>
      <c r="AW78" s="20">
        <f t="shared" si="12"/>
        <v>-0.85617724366796799</v>
      </c>
      <c r="AX78" s="20">
        <f t="shared" si="12"/>
        <v>0.47477415968779502</v>
      </c>
      <c r="AY78" s="20">
        <f t="shared" si="11"/>
        <v>0.56456194910875301</v>
      </c>
      <c r="AZ78" s="20">
        <f t="shared" si="11"/>
        <v>0.51931550621744105</v>
      </c>
      <c r="BA78" s="20">
        <f t="shared" si="11"/>
        <v>-3.6718823984142599E-3</v>
      </c>
      <c r="BC78" s="22">
        <f t="shared" si="19"/>
        <v>46112</v>
      </c>
      <c r="BD78" s="20">
        <f t="shared" si="20"/>
        <v>-2.5240403327535326</v>
      </c>
      <c r="BE78" s="20">
        <f t="shared" si="20"/>
        <v>0.71409974542852195</v>
      </c>
    </row>
    <row r="79" spans="1:57">
      <c r="A79" s="22">
        <v>46203</v>
      </c>
      <c r="B79" s="20">
        <v>3.8909214929929701</v>
      </c>
      <c r="C79" s="20">
        <v>0.32876231837869901</v>
      </c>
      <c r="D79" s="20">
        <v>-3.3819542166739902</v>
      </c>
      <c r="E79" s="21">
        <v>8.8919716673333397E-5</v>
      </c>
      <c r="F79" s="20">
        <v>2.6489971466959998</v>
      </c>
      <c r="G79" s="20">
        <v>14.957537298345599</v>
      </c>
      <c r="H79" s="20">
        <v>-1.1162047518699901E-3</v>
      </c>
      <c r="I79" s="20">
        <v>0.11957036916455301</v>
      </c>
      <c r="J79" s="20">
        <v>-2.3684559223924699E-2</v>
      </c>
      <c r="K79" s="20">
        <v>-14.7791024910152</v>
      </c>
      <c r="L79" s="20">
        <v>0.74406216152907001</v>
      </c>
      <c r="M79" s="20">
        <v>0</v>
      </c>
      <c r="N79" s="20">
        <v>0</v>
      </c>
      <c r="O79" s="20">
        <v>0.12895712138072199</v>
      </c>
      <c r="P79" s="20">
        <v>0</v>
      </c>
      <c r="Q79" s="20">
        <v>-4.06419835139862E-2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14.9713285541921</v>
      </c>
      <c r="Z79" s="20">
        <v>-0.82775903301559906</v>
      </c>
      <c r="AA79" s="20">
        <v>0.461121730913157</v>
      </c>
      <c r="AB79" s="20">
        <v>0.54825473040872597</v>
      </c>
      <c r="AC79" s="20">
        <v>0.50458237264440597</v>
      </c>
      <c r="AD79" s="20">
        <v>-1.818287872394E-3</v>
      </c>
      <c r="AE79" s="20">
        <v>5.9102604553666298</v>
      </c>
      <c r="AF79" s="20">
        <v>26.158367895662199</v>
      </c>
      <c r="AH79" s="20">
        <f t="shared" si="14"/>
        <v>4.2512777634978932E-2</v>
      </c>
      <c r="AI79" s="20">
        <f t="shared" si="21"/>
        <v>1.482309757840802E-2</v>
      </c>
      <c r="AJ79" s="20">
        <f t="shared" si="13"/>
        <v>-0.82775903301559906</v>
      </c>
      <c r="AK79" s="20">
        <f t="shared" si="13"/>
        <v>0.461121730913157</v>
      </c>
      <c r="AL79" s="20">
        <f t="shared" si="13"/>
        <v>0.54825473040872597</v>
      </c>
      <c r="AM79" s="20">
        <f t="shared" si="13"/>
        <v>0.50458237264440597</v>
      </c>
      <c r="AN79" s="20">
        <f t="shared" si="13"/>
        <v>-1.818287872394E-3</v>
      </c>
      <c r="AR79" s="22">
        <f t="shared" si="15"/>
        <v>46203</v>
      </c>
      <c r="AS79" s="20">
        <f t="shared" si="16"/>
        <v>106.6334715826488</v>
      </c>
      <c r="AT79" s="20">
        <f t="shared" si="17"/>
        <v>-2.5323763596219111</v>
      </c>
      <c r="AU79" s="20">
        <f t="shared" si="18"/>
        <v>0.69920461065670392</v>
      </c>
      <c r="AV79" s="20">
        <f t="shared" si="12"/>
        <v>1.482309757840802E-2</v>
      </c>
      <c r="AW79" s="20">
        <f t="shared" si="12"/>
        <v>-0.82775903301559906</v>
      </c>
      <c r="AX79" s="20">
        <f t="shared" si="12"/>
        <v>0.461121730913157</v>
      </c>
      <c r="AY79" s="20">
        <f t="shared" si="11"/>
        <v>0.54825473040872597</v>
      </c>
      <c r="AZ79" s="20">
        <f t="shared" si="11"/>
        <v>0.50458237264440597</v>
      </c>
      <c r="BA79" s="20">
        <f t="shared" si="11"/>
        <v>-1.818287872394E-3</v>
      </c>
      <c r="BC79" s="22">
        <f t="shared" si="19"/>
        <v>46203</v>
      </c>
      <c r="BD79" s="20">
        <f t="shared" si="20"/>
        <v>-2.5323763596219111</v>
      </c>
      <c r="BE79" s="20">
        <f t="shared" si="20"/>
        <v>0.69920461065670392</v>
      </c>
    </row>
    <row r="80" spans="1:57">
      <c r="A80" s="22">
        <v>46295</v>
      </c>
      <c r="B80" s="20">
        <v>3.8495215881189901</v>
      </c>
      <c r="C80" s="20">
        <v>0.28883407469157801</v>
      </c>
      <c r="D80" s="20">
        <v>-3.3544505312959401</v>
      </c>
      <c r="E80" s="21">
        <v>8.4286275359948804E-5</v>
      </c>
      <c r="F80" s="20">
        <v>2.6348746463414598</v>
      </c>
      <c r="G80" s="20">
        <v>14.955871177569</v>
      </c>
      <c r="H80" s="20">
        <v>-1.0577841096166801E-3</v>
      </c>
      <c r="I80" s="20">
        <v>0.11109408760518601</v>
      </c>
      <c r="J80" s="20">
        <v>-2.04833677437752E-2</v>
      </c>
      <c r="K80" s="20">
        <v>-14.3246287342348</v>
      </c>
      <c r="L80" s="20">
        <v>0.65108527170060704</v>
      </c>
      <c r="M80" s="20">
        <v>0</v>
      </c>
      <c r="N80" s="20">
        <v>0</v>
      </c>
      <c r="O80" s="20">
        <v>0.12108460465728001</v>
      </c>
      <c r="P80" s="20">
        <v>0</v>
      </c>
      <c r="Q80" s="20">
        <v>-4.2050997578279903E-2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14.5055282830991</v>
      </c>
      <c r="Z80" s="20">
        <v>-0.80036705093917604</v>
      </c>
      <c r="AA80" s="20">
        <v>0.44772443051204702</v>
      </c>
      <c r="AB80" s="20">
        <v>0.53223638467132806</v>
      </c>
      <c r="AC80" s="20">
        <v>0.49001865368388398</v>
      </c>
      <c r="AD80" s="20">
        <v>-6.7798019919116802E-4</v>
      </c>
      <c r="AE80" s="20">
        <v>5.8926466763756098</v>
      </c>
      <c r="AF80" s="20">
        <v>25.936887719200602</v>
      </c>
      <c r="AH80" s="20">
        <f t="shared" si="14"/>
        <v>3.5844266033308925E-2</v>
      </c>
      <c r="AI80" s="20">
        <f t="shared" si="21"/>
        <v>1.4361909191187227E-2</v>
      </c>
      <c r="AJ80" s="20">
        <f t="shared" si="13"/>
        <v>-0.80036705093917604</v>
      </c>
      <c r="AK80" s="20">
        <f t="shared" si="13"/>
        <v>0.44772443051204702</v>
      </c>
      <c r="AL80" s="20">
        <f t="shared" si="13"/>
        <v>0.53223638467132806</v>
      </c>
      <c r="AM80" s="20">
        <f t="shared" si="13"/>
        <v>0.49001865368388398</v>
      </c>
      <c r="AN80" s="20">
        <f t="shared" si="13"/>
        <v>-6.7798019919116802E-4</v>
      </c>
      <c r="AR80" s="22">
        <f t="shared" si="15"/>
        <v>46295</v>
      </c>
      <c r="AS80" s="20">
        <f t="shared" si="16"/>
        <v>105.74755087680241</v>
      </c>
      <c r="AT80" s="20">
        <f t="shared" si="17"/>
        <v>-2.5390448712235809</v>
      </c>
      <c r="AU80" s="20">
        <f t="shared" si="18"/>
        <v>0.68329634692007901</v>
      </c>
      <c r="AV80" s="20">
        <f t="shared" si="12"/>
        <v>1.4361909191187227E-2</v>
      </c>
      <c r="AW80" s="20">
        <f t="shared" si="12"/>
        <v>-0.80036705093917604</v>
      </c>
      <c r="AX80" s="20">
        <f t="shared" si="12"/>
        <v>0.44772443051204702</v>
      </c>
      <c r="AY80" s="20">
        <f t="shared" si="11"/>
        <v>0.53223638467132806</v>
      </c>
      <c r="AZ80" s="20">
        <f t="shared" si="11"/>
        <v>0.49001865368388398</v>
      </c>
      <c r="BA80" s="20">
        <f t="shared" si="11"/>
        <v>-6.7798019919116802E-4</v>
      </c>
      <c r="BC80" s="22">
        <f t="shared" si="19"/>
        <v>46295</v>
      </c>
      <c r="BD80" s="20">
        <f t="shared" si="20"/>
        <v>-2.5390448712235809</v>
      </c>
      <c r="BE80" s="20">
        <f t="shared" si="20"/>
        <v>0.68329634692007901</v>
      </c>
    </row>
    <row r="81" spans="1:57">
      <c r="A81" s="22">
        <v>46387</v>
      </c>
      <c r="B81" s="20">
        <v>3.8082932617317198</v>
      </c>
      <c r="C81" s="20">
        <v>0.25421811671385802</v>
      </c>
      <c r="D81" s="20">
        <v>-3.3263786004999001</v>
      </c>
      <c r="E81" s="21">
        <v>7.9619672900122502E-5</v>
      </c>
      <c r="F81" s="20">
        <v>2.61886148655603</v>
      </c>
      <c r="G81" s="20">
        <v>14.9498616320012</v>
      </c>
      <c r="H81" s="20">
        <v>-1.0047217003304101E-3</v>
      </c>
      <c r="I81" s="20">
        <v>0.103130144615452</v>
      </c>
      <c r="J81" s="20">
        <v>-1.7375603678662001E-2</v>
      </c>
      <c r="K81" s="20">
        <v>-13.8817674717675</v>
      </c>
      <c r="L81" s="20">
        <v>0.56716087942495896</v>
      </c>
      <c r="M81" s="20">
        <v>0</v>
      </c>
      <c r="N81" s="20">
        <v>0</v>
      </c>
      <c r="O81" s="20">
        <v>0.113496443412271</v>
      </c>
      <c r="P81" s="20">
        <v>0</v>
      </c>
      <c r="Q81" s="20">
        <v>-4.27768160225524E-2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14.052909186769799</v>
      </c>
      <c r="Z81" s="20">
        <v>-0.77397318799493797</v>
      </c>
      <c r="AA81" s="20">
        <v>0.43460187878909401</v>
      </c>
      <c r="AB81" s="20">
        <v>0.51654594927449105</v>
      </c>
      <c r="AC81" s="20">
        <v>0.47571410295071398</v>
      </c>
      <c r="AD81" s="21">
        <v>7.8497944331441702E-5</v>
      </c>
      <c r="AE81" s="20">
        <v>5.87509238690728</v>
      </c>
      <c r="AF81" s="20">
        <v>25.726767185100201</v>
      </c>
      <c r="AH81" s="20">
        <f t="shared" si="14"/>
        <v>3.0612623134601585E-2</v>
      </c>
      <c r="AI81" s="20">
        <f t="shared" si="21"/>
        <v>1.3913771472049306E-2</v>
      </c>
      <c r="AJ81" s="20">
        <f t="shared" si="13"/>
        <v>-0.77397318799493797</v>
      </c>
      <c r="AK81" s="20">
        <f t="shared" si="13"/>
        <v>0.43460187878909401</v>
      </c>
      <c r="AL81" s="20">
        <f t="shared" si="13"/>
        <v>0.51654594927449105</v>
      </c>
      <c r="AM81" s="20">
        <f t="shared" si="13"/>
        <v>0.47571410295071398</v>
      </c>
      <c r="AN81" s="20">
        <f t="shared" si="13"/>
        <v>7.8497944331441702E-5</v>
      </c>
      <c r="AR81" s="22">
        <f t="shared" si="15"/>
        <v>46387</v>
      </c>
      <c r="AS81" s="20">
        <f t="shared" si="16"/>
        <v>104.9070687404008</v>
      </c>
      <c r="AT81" s="20">
        <f t="shared" si="17"/>
        <v>-2.5442765141222883</v>
      </c>
      <c r="AU81" s="20">
        <f t="shared" si="18"/>
        <v>0.66688101243574183</v>
      </c>
      <c r="AV81" s="20">
        <f t="shared" si="12"/>
        <v>1.3913771472049306E-2</v>
      </c>
      <c r="AW81" s="20">
        <f t="shared" si="12"/>
        <v>-0.77397318799493797</v>
      </c>
      <c r="AX81" s="20">
        <f t="shared" si="12"/>
        <v>0.43460187878909401</v>
      </c>
      <c r="AY81" s="20">
        <f t="shared" si="11"/>
        <v>0.51654594927449105</v>
      </c>
      <c r="AZ81" s="20">
        <f t="shared" si="11"/>
        <v>0.47571410295071398</v>
      </c>
      <c r="BA81" s="20">
        <f t="shared" si="11"/>
        <v>7.8497944331441702E-5</v>
      </c>
      <c r="BC81" s="22">
        <f t="shared" si="19"/>
        <v>46387</v>
      </c>
      <c r="BD81" s="20">
        <f t="shared" si="20"/>
        <v>-2.5442765141222883</v>
      </c>
      <c r="BE81" s="20">
        <f t="shared" si="20"/>
        <v>0.66688101243574183</v>
      </c>
    </row>
    <row r="82" spans="1:57">
      <c r="A82" s="22">
        <v>46477</v>
      </c>
      <c r="B82" s="20">
        <v>3.7672733097975</v>
      </c>
      <c r="C82" s="20">
        <v>0.224185198635489</v>
      </c>
      <c r="D82" s="20">
        <v>-3.2978697370790502</v>
      </c>
      <c r="E82" s="21">
        <v>7.4985108114418799E-5</v>
      </c>
      <c r="F82" s="20">
        <v>2.6012761192949099</v>
      </c>
      <c r="G82" s="20">
        <v>14.939907479901199</v>
      </c>
      <c r="H82" s="20">
        <v>-9.5279490724730796E-4</v>
      </c>
      <c r="I82" s="20">
        <v>9.5656249314254593E-2</v>
      </c>
      <c r="J82" s="20">
        <v>-1.4381658931188901E-2</v>
      </c>
      <c r="K82" s="20">
        <v>-13.4507203468978</v>
      </c>
      <c r="L82" s="20">
        <v>0.49199113154559099</v>
      </c>
      <c r="M82" s="20">
        <v>0</v>
      </c>
      <c r="N82" s="20">
        <v>0</v>
      </c>
      <c r="O82" s="20">
        <v>0.106182857895571</v>
      </c>
      <c r="P82" s="20">
        <v>0</v>
      </c>
      <c r="Q82" s="20">
        <v>-4.2843662414785898E-2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13.6134673632094</v>
      </c>
      <c r="Z82" s="20">
        <v>-0.74854993563098404</v>
      </c>
      <c r="AA82" s="20">
        <v>0.42176518562759202</v>
      </c>
      <c r="AB82" s="20">
        <v>0.50120149854323803</v>
      </c>
      <c r="AC82" s="20">
        <v>0.46170249980329597</v>
      </c>
      <c r="AD82" s="20">
        <v>5.7768852675733895E-4</v>
      </c>
      <c r="AE82" s="20">
        <v>5.8575973353304303</v>
      </c>
      <c r="AF82" s="20">
        <v>25.5275407666721</v>
      </c>
      <c r="AH82" s="20">
        <f t="shared" si="14"/>
        <v>2.661234267950649E-2</v>
      </c>
      <c r="AI82" s="20">
        <f t="shared" si="21"/>
        <v>1.347868055763307E-2</v>
      </c>
      <c r="AJ82" s="20">
        <f t="shared" si="13"/>
        <v>-0.74854993563098404</v>
      </c>
      <c r="AK82" s="20">
        <f t="shared" si="13"/>
        <v>0.42176518562759202</v>
      </c>
      <c r="AL82" s="20">
        <f t="shared" si="13"/>
        <v>0.50120149854323803</v>
      </c>
      <c r="AM82" s="20">
        <f t="shared" si="13"/>
        <v>0.46170249980329597</v>
      </c>
      <c r="AN82" s="20">
        <f t="shared" si="13"/>
        <v>5.7768852675733895E-4</v>
      </c>
      <c r="AR82" s="22">
        <f t="shared" si="15"/>
        <v>46477</v>
      </c>
      <c r="AS82" s="20">
        <f t="shared" si="16"/>
        <v>104.1101630666884</v>
      </c>
      <c r="AT82" s="20">
        <f t="shared" si="17"/>
        <v>-2.5482767945773834</v>
      </c>
      <c r="AU82" s="20">
        <f t="shared" si="18"/>
        <v>0.65017561742753227</v>
      </c>
      <c r="AV82" s="20">
        <f t="shared" si="12"/>
        <v>1.347868055763307E-2</v>
      </c>
      <c r="AW82" s="20">
        <f t="shared" si="12"/>
        <v>-0.74854993563098404</v>
      </c>
      <c r="AX82" s="20">
        <f t="shared" si="12"/>
        <v>0.42176518562759202</v>
      </c>
      <c r="AY82" s="20">
        <f t="shared" si="11"/>
        <v>0.50120149854323803</v>
      </c>
      <c r="AZ82" s="20">
        <f t="shared" si="11"/>
        <v>0.46170249980329597</v>
      </c>
      <c r="BA82" s="20">
        <f t="shared" si="11"/>
        <v>5.7768852675733895E-4</v>
      </c>
      <c r="BC82" s="22">
        <f t="shared" si="19"/>
        <v>46477</v>
      </c>
      <c r="BD82" s="20">
        <f t="shared" si="20"/>
        <v>-2.5482767945773834</v>
      </c>
      <c r="BE82" s="20">
        <f t="shared" si="20"/>
        <v>0.65017561742753227</v>
      </c>
    </row>
    <row r="83" spans="1:57">
      <c r="A83" s="22">
        <v>46568</v>
      </c>
      <c r="B83" s="20">
        <v>3.7264957997643702</v>
      </c>
      <c r="C83" s="20">
        <v>0.19811064521433999</v>
      </c>
      <c r="D83" s="20">
        <v>-3.2690402660150002</v>
      </c>
      <c r="E83" s="21">
        <v>7.0436689001567498E-5</v>
      </c>
      <c r="F83" s="20">
        <v>2.5824028181508001</v>
      </c>
      <c r="G83" s="20">
        <v>14.9263963258645</v>
      </c>
      <c r="H83" s="20">
        <v>-9.0014542040541597E-4</v>
      </c>
      <c r="I83" s="20">
        <v>8.8648846056462394E-2</v>
      </c>
      <c r="J83" s="20">
        <v>-1.15174262454032E-2</v>
      </c>
      <c r="K83" s="20">
        <v>-13.0316024907025</v>
      </c>
      <c r="L83" s="20">
        <v>0.42519330605850197</v>
      </c>
      <c r="M83" s="20">
        <v>0</v>
      </c>
      <c r="N83" s="20">
        <v>0</v>
      </c>
      <c r="O83" s="20">
        <v>9.9134410651771504E-2</v>
      </c>
      <c r="P83" s="20">
        <v>0</v>
      </c>
      <c r="Q83" s="20">
        <v>-4.2303194588649798E-2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13.187132127949999</v>
      </c>
      <c r="Z83" s="20">
        <v>-0.72406830711461201</v>
      </c>
      <c r="AA83" s="20">
        <v>0.40922184466536798</v>
      </c>
      <c r="AB83" s="20">
        <v>0.48621345586398901</v>
      </c>
      <c r="AC83" s="20">
        <v>0.44799955836776101</v>
      </c>
      <c r="AD83" s="20">
        <v>8.8098974193799996E-4</v>
      </c>
      <c r="AE83" s="20">
        <v>5.8401612715092002</v>
      </c>
      <c r="AF83" s="20">
        <v>25.338630006461301</v>
      </c>
      <c r="AH83" s="20">
        <f t="shared" si="14"/>
        <v>2.3658315967998805E-2</v>
      </c>
      <c r="AI83" s="20">
        <f t="shared" si="21"/>
        <v>1.3056566463316831E-2</v>
      </c>
      <c r="AJ83" s="20">
        <f t="shared" si="13"/>
        <v>-0.72406830711461201</v>
      </c>
      <c r="AK83" s="20">
        <f t="shared" si="13"/>
        <v>0.40922184466536798</v>
      </c>
      <c r="AL83" s="20">
        <f t="shared" si="13"/>
        <v>0.48621345586398901</v>
      </c>
      <c r="AM83" s="20">
        <f t="shared" si="13"/>
        <v>0.44799955836776101</v>
      </c>
      <c r="AN83" s="20">
        <f t="shared" si="13"/>
        <v>8.8098974193799996E-4</v>
      </c>
      <c r="AR83" s="22">
        <f t="shared" si="15"/>
        <v>46568</v>
      </c>
      <c r="AS83" s="20">
        <f t="shared" si="16"/>
        <v>103.3545200258452</v>
      </c>
      <c r="AT83" s="20">
        <f t="shared" si="17"/>
        <v>-2.5512308212888914</v>
      </c>
      <c r="AU83" s="20">
        <f t="shared" si="18"/>
        <v>0.63330410798776082</v>
      </c>
      <c r="AV83" s="20">
        <f t="shared" si="12"/>
        <v>1.3056566463316831E-2</v>
      </c>
      <c r="AW83" s="20">
        <f t="shared" si="12"/>
        <v>-0.72406830711461201</v>
      </c>
      <c r="AX83" s="20">
        <f t="shared" si="12"/>
        <v>0.40922184466536798</v>
      </c>
      <c r="AY83" s="20">
        <f t="shared" si="11"/>
        <v>0.48621345586398901</v>
      </c>
      <c r="AZ83" s="20">
        <f t="shared" si="11"/>
        <v>0.44799955836776101</v>
      </c>
      <c r="BA83" s="20">
        <f t="shared" si="11"/>
        <v>8.8098974193799996E-4</v>
      </c>
      <c r="BC83" s="22">
        <f t="shared" si="19"/>
        <v>46568</v>
      </c>
      <c r="BD83" s="20">
        <f t="shared" si="20"/>
        <v>-2.5512308212888914</v>
      </c>
      <c r="BE83" s="20">
        <f t="shared" si="20"/>
        <v>0.63330410798776082</v>
      </c>
    </row>
    <row r="84" spans="1:57">
      <c r="A84" s="22">
        <v>46660</v>
      </c>
      <c r="B84" s="20">
        <v>3.6859917167120599</v>
      </c>
      <c r="C84" s="20">
        <v>0.17545861967468401</v>
      </c>
      <c r="D84" s="20">
        <v>-3.2399927199468301</v>
      </c>
      <c r="E84" s="21">
        <v>6.6017982514970697E-5</v>
      </c>
      <c r="F84" s="20">
        <v>2.5624942164740401</v>
      </c>
      <c r="G84" s="20">
        <v>14.9097007657242</v>
      </c>
      <c r="H84" s="20">
        <v>-8.4630040815494205E-4</v>
      </c>
      <c r="I84" s="20">
        <v>8.2084098296754601E-2</v>
      </c>
      <c r="J84" s="20">
        <v>-8.7947249067795198E-3</v>
      </c>
      <c r="K84" s="20">
        <v>-12.624455355189101</v>
      </c>
      <c r="L84" s="20">
        <v>0.366319795926009</v>
      </c>
      <c r="M84" s="20">
        <v>0</v>
      </c>
      <c r="N84" s="20">
        <v>0</v>
      </c>
      <c r="O84" s="20">
        <v>9.2342001316808295E-2</v>
      </c>
      <c r="P84" s="20">
        <v>0</v>
      </c>
      <c r="Q84" s="20">
        <v>-4.1223490190320698E-2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12.773777063223701</v>
      </c>
      <c r="Z84" s="20">
        <v>-0.70049767739651003</v>
      </c>
      <c r="AA84" s="20">
        <v>0.39697722500059102</v>
      </c>
      <c r="AB84" s="20">
        <v>0.47158861880893599</v>
      </c>
      <c r="AC84" s="20">
        <v>0.434614385937935</v>
      </c>
      <c r="AD84" s="20">
        <v>1.0277896091923501E-3</v>
      </c>
      <c r="AE84" s="20">
        <v>5.82278394678446</v>
      </c>
      <c r="AF84" s="20">
        <v>25.159415993434202</v>
      </c>
      <c r="AH84" s="20">
        <f t="shared" si="14"/>
        <v>2.1583937402363307E-2</v>
      </c>
      <c r="AI84" s="20">
        <f t="shared" si="21"/>
        <v>1.2647304022993763E-2</v>
      </c>
      <c r="AJ84" s="20">
        <f t="shared" si="13"/>
        <v>-0.70049767739651003</v>
      </c>
      <c r="AK84" s="20">
        <f t="shared" si="13"/>
        <v>0.39697722500059102</v>
      </c>
      <c r="AL84" s="20">
        <f t="shared" si="13"/>
        <v>0.47158861880893599</v>
      </c>
      <c r="AM84" s="20">
        <f t="shared" si="13"/>
        <v>0.434614385937935</v>
      </c>
      <c r="AN84" s="20">
        <f t="shared" si="13"/>
        <v>1.0277896091923501E-3</v>
      </c>
      <c r="AR84" s="22">
        <f t="shared" si="15"/>
        <v>46660</v>
      </c>
      <c r="AS84" s="20">
        <f t="shared" si="16"/>
        <v>102.63766397373681</v>
      </c>
      <c r="AT84" s="20">
        <f t="shared" si="17"/>
        <v>-2.5533051998545266</v>
      </c>
      <c r="AU84" s="20">
        <f t="shared" si="18"/>
        <v>0.61635764598313814</v>
      </c>
      <c r="AV84" s="20">
        <f t="shared" si="12"/>
        <v>1.2647304022993763E-2</v>
      </c>
      <c r="AW84" s="20">
        <f t="shared" si="12"/>
        <v>-0.70049767739651003</v>
      </c>
      <c r="AX84" s="20">
        <f t="shared" si="12"/>
        <v>0.39697722500059102</v>
      </c>
      <c r="AY84" s="20">
        <f t="shared" si="11"/>
        <v>0.47158861880893599</v>
      </c>
      <c r="AZ84" s="20">
        <f t="shared" si="11"/>
        <v>0.434614385937935</v>
      </c>
      <c r="BA84" s="20">
        <f t="shared" si="11"/>
        <v>1.0277896091923501E-3</v>
      </c>
      <c r="BC84" s="22">
        <f t="shared" si="19"/>
        <v>46660</v>
      </c>
      <c r="BD84" s="20">
        <f t="shared" si="20"/>
        <v>-2.5533051998545266</v>
      </c>
      <c r="BE84" s="20">
        <f t="shared" si="20"/>
        <v>0.61635764598313814</v>
      </c>
    </row>
    <row r="85" spans="1:57">
      <c r="A85" s="22">
        <v>46752</v>
      </c>
      <c r="B85" s="20">
        <v>3.64578882845111</v>
      </c>
      <c r="C85" s="20">
        <v>0.155768802742142</v>
      </c>
      <c r="D85" s="20">
        <v>-3.2108168484628199</v>
      </c>
      <c r="E85" s="21">
        <v>6.1763048406176594E-5</v>
      </c>
      <c r="F85" s="20">
        <v>2.5417734075357798</v>
      </c>
      <c r="G85" s="20">
        <v>14.890175375411101</v>
      </c>
      <c r="H85" s="20">
        <v>-7.9151019786767205E-4</v>
      </c>
      <c r="I85" s="20">
        <v>7.5938372148452796E-2</v>
      </c>
      <c r="J85" s="20">
        <v>-6.2217492549956899E-3</v>
      </c>
      <c r="K85" s="20">
        <v>-12.2292563455006</v>
      </c>
      <c r="L85" s="20">
        <v>0.31487582879753101</v>
      </c>
      <c r="M85" s="20">
        <v>0</v>
      </c>
      <c r="N85" s="20">
        <v>0</v>
      </c>
      <c r="O85" s="20">
        <v>8.5796859153945595E-2</v>
      </c>
      <c r="P85" s="20">
        <v>0</v>
      </c>
      <c r="Q85" s="20">
        <v>-3.96811918129246E-2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12.3732286009459</v>
      </c>
      <c r="Z85" s="20">
        <v>-0.67780613277934398</v>
      </c>
      <c r="AA85" s="20">
        <v>0.38503506803728099</v>
      </c>
      <c r="AB85" s="20">
        <v>0.45733143406800397</v>
      </c>
      <c r="AC85" s="20">
        <v>0.42155294501253299</v>
      </c>
      <c r="AD85" s="20">
        <v>1.0485802074091E-3</v>
      </c>
      <c r="AE85" s="20">
        <v>5.8054651139558198</v>
      </c>
      <c r="AF85" s="20">
        <v>24.989267201506799</v>
      </c>
      <c r="AH85" s="20">
        <f t="shared" si="14"/>
        <v>2.0239969435841235E-2</v>
      </c>
      <c r="AI85" s="20">
        <f t="shared" si="21"/>
        <v>1.2250721387075149E-2</v>
      </c>
      <c r="AJ85" s="20">
        <f t="shared" si="13"/>
        <v>-0.67780613277934398</v>
      </c>
      <c r="AK85" s="20">
        <f t="shared" si="13"/>
        <v>0.38503506803728099</v>
      </c>
      <c r="AL85" s="20">
        <f t="shared" si="13"/>
        <v>0.45733143406800397</v>
      </c>
      <c r="AM85" s="20">
        <f t="shared" si="13"/>
        <v>0.42155294501253299</v>
      </c>
      <c r="AN85" s="20">
        <f t="shared" si="13"/>
        <v>1.0485802074091E-3</v>
      </c>
      <c r="AR85" s="22">
        <f t="shared" si="15"/>
        <v>46752</v>
      </c>
      <c r="AS85" s="20">
        <f t="shared" si="16"/>
        <v>101.95706880602719</v>
      </c>
      <c r="AT85" s="20">
        <f t="shared" si="17"/>
        <v>-2.554649167821049</v>
      </c>
      <c r="AU85" s="20">
        <f t="shared" si="18"/>
        <v>0.59941261593295814</v>
      </c>
      <c r="AV85" s="20">
        <f t="shared" si="12"/>
        <v>1.2250721387075149E-2</v>
      </c>
      <c r="AW85" s="20">
        <f t="shared" si="12"/>
        <v>-0.67780613277934398</v>
      </c>
      <c r="AX85" s="20">
        <f t="shared" si="12"/>
        <v>0.38503506803728099</v>
      </c>
      <c r="AY85" s="20">
        <f t="shared" si="11"/>
        <v>0.45733143406800397</v>
      </c>
      <c r="AZ85" s="20">
        <f t="shared" si="11"/>
        <v>0.42155294501253299</v>
      </c>
      <c r="BA85" s="20">
        <f t="shared" si="11"/>
        <v>1.0485802074091E-3</v>
      </c>
      <c r="BC85" s="22">
        <f t="shared" si="19"/>
        <v>46752</v>
      </c>
      <c r="BD85" s="20">
        <f t="shared" si="20"/>
        <v>-2.554649167821049</v>
      </c>
      <c r="BE85" s="20">
        <f t="shared" si="20"/>
        <v>0.59941261593295814</v>
      </c>
    </row>
    <row r="86" spans="1:57">
      <c r="A86" s="22">
        <v>46843</v>
      </c>
      <c r="B86" s="20">
        <v>3.6059116738071699</v>
      </c>
      <c r="C86" s="20">
        <v>0.138645137565649</v>
      </c>
      <c r="D86" s="20">
        <v>-3.1815905842339398</v>
      </c>
      <c r="E86" s="21">
        <v>5.7697559206626101E-5</v>
      </c>
      <c r="F86" s="20">
        <v>2.52043596965445</v>
      </c>
      <c r="G86" s="20">
        <v>14.8681544340622</v>
      </c>
      <c r="H86" s="20">
        <v>-7.3635016096696901E-4</v>
      </c>
      <c r="I86" s="20">
        <v>7.0188499038832106E-2</v>
      </c>
      <c r="J86" s="20">
        <v>-3.8035186100277099E-3</v>
      </c>
      <c r="K86" s="20">
        <v>-11.8459271669013</v>
      </c>
      <c r="L86" s="20">
        <v>0.27033500224339702</v>
      </c>
      <c r="M86" s="20">
        <v>0</v>
      </c>
      <c r="N86" s="20">
        <v>0</v>
      </c>
      <c r="O86" s="20">
        <v>7.9490534287328607E-2</v>
      </c>
      <c r="P86" s="20">
        <v>0</v>
      </c>
      <c r="Q86" s="20">
        <v>-3.7755922733653399E-2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11.985273470516701</v>
      </c>
      <c r="Z86" s="20">
        <v>-0.65596091884470398</v>
      </c>
      <c r="AA86" s="20">
        <v>0.37339769780944199</v>
      </c>
      <c r="AB86" s="20">
        <v>0.443444467083625</v>
      </c>
      <c r="AC86" s="20">
        <v>0.40881914797241597</v>
      </c>
      <c r="AD86" s="20">
        <v>9.6898993327961403E-4</v>
      </c>
      <c r="AE86" s="20">
        <v>5.7882045272641198</v>
      </c>
      <c r="AF86" s="20">
        <v>24.827552787313099</v>
      </c>
      <c r="AH86" s="20">
        <f t="shared" si="14"/>
        <v>1.9493568910234002E-2</v>
      </c>
      <c r="AI86" s="20">
        <f t="shared" si="21"/>
        <v>1.1866607396551189E-2</v>
      </c>
      <c r="AJ86" s="20">
        <f t="shared" si="13"/>
        <v>-0.65596091884470398</v>
      </c>
      <c r="AK86" s="20">
        <f t="shared" si="13"/>
        <v>0.37339769780944199</v>
      </c>
      <c r="AL86" s="20">
        <f t="shared" si="13"/>
        <v>0.443444467083625</v>
      </c>
      <c r="AM86" s="20">
        <f t="shared" si="13"/>
        <v>0.40881914797241597</v>
      </c>
      <c r="AN86" s="20">
        <f t="shared" si="13"/>
        <v>9.6898993327961403E-4</v>
      </c>
      <c r="AR86" s="22">
        <f t="shared" si="15"/>
        <v>46843</v>
      </c>
      <c r="AS86" s="20">
        <f t="shared" si="16"/>
        <v>101.3102111492524</v>
      </c>
      <c r="AT86" s="20">
        <f t="shared" si="17"/>
        <v>-2.5553955683466563</v>
      </c>
      <c r="AU86" s="20">
        <f t="shared" si="18"/>
        <v>0.58253599135060985</v>
      </c>
      <c r="AV86" s="20">
        <f t="shared" si="12"/>
        <v>1.1866607396551189E-2</v>
      </c>
      <c r="AW86" s="20">
        <f t="shared" si="12"/>
        <v>-0.65596091884470398</v>
      </c>
      <c r="AX86" s="20">
        <f t="shared" si="12"/>
        <v>0.37339769780944199</v>
      </c>
      <c r="AY86" s="20">
        <f t="shared" si="11"/>
        <v>0.443444467083625</v>
      </c>
      <c r="AZ86" s="20">
        <f t="shared" si="11"/>
        <v>0.40881914797241597</v>
      </c>
      <c r="BA86" s="20">
        <f t="shared" si="11"/>
        <v>9.6898993327961403E-4</v>
      </c>
      <c r="BC86" s="22">
        <f t="shared" si="19"/>
        <v>46843</v>
      </c>
      <c r="BD86" s="20">
        <f t="shared" si="20"/>
        <v>-2.5553955683466563</v>
      </c>
      <c r="BE86" s="20">
        <f t="shared" si="20"/>
        <v>0.58253599135060985</v>
      </c>
    </row>
    <row r="87" spans="1:57">
      <c r="A87" s="22">
        <v>46934</v>
      </c>
      <c r="B87" s="20">
        <v>3.5663816268662401</v>
      </c>
      <c r="C87" s="20">
        <v>0.12374632490132099</v>
      </c>
      <c r="D87" s="20">
        <v>-3.1523809973069898</v>
      </c>
      <c r="E87" s="21">
        <v>5.3839886896534699E-5</v>
      </c>
      <c r="F87" s="20">
        <v>2.4986519970235501</v>
      </c>
      <c r="G87" s="20">
        <v>14.8439503149693</v>
      </c>
      <c r="H87" s="20">
        <v>-6.8149837567337099E-4</v>
      </c>
      <c r="I87" s="20">
        <v>6.4811936284830396E-2</v>
      </c>
      <c r="J87" s="20">
        <v>-1.5423134773882E-3</v>
      </c>
      <c r="K87" s="20">
        <v>-11.4743414335857</v>
      </c>
      <c r="L87" s="20">
        <v>0.23215274581322101</v>
      </c>
      <c r="M87" s="20">
        <v>0</v>
      </c>
      <c r="N87" s="20">
        <v>0</v>
      </c>
      <c r="O87" s="20">
        <v>7.3414888080618301E-2</v>
      </c>
      <c r="P87" s="20">
        <v>0</v>
      </c>
      <c r="Q87" s="20">
        <v>-3.5526364225037299E-2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11.609665401586501</v>
      </c>
      <c r="Z87" s="20">
        <v>-0.634928868805827</v>
      </c>
      <c r="AA87" s="20">
        <v>0.36206615132748399</v>
      </c>
      <c r="AB87" s="20">
        <v>0.42992863805135301</v>
      </c>
      <c r="AC87" s="20">
        <v>0.39641525941754902</v>
      </c>
      <c r="AD87" s="20">
        <v>8.1112415081670199E-4</v>
      </c>
      <c r="AE87" s="20">
        <v>5.7710019423745802</v>
      </c>
      <c r="AF87" s="20">
        <v>24.673650714957599</v>
      </c>
      <c r="AH87" s="20">
        <f t="shared" si="14"/>
        <v>1.922731398493592E-2</v>
      </c>
      <c r="AI87" s="20">
        <f t="shared" si="21"/>
        <v>1.1494718219392575E-2</v>
      </c>
      <c r="AJ87" s="20">
        <f t="shared" si="13"/>
        <v>-0.634928868805827</v>
      </c>
      <c r="AK87" s="20">
        <f t="shared" si="13"/>
        <v>0.36206615132748399</v>
      </c>
      <c r="AL87" s="20">
        <f t="shared" si="13"/>
        <v>0.42992863805135301</v>
      </c>
      <c r="AM87" s="20">
        <f t="shared" si="13"/>
        <v>0.39641525941754902</v>
      </c>
      <c r="AN87" s="20">
        <f t="shared" si="13"/>
        <v>8.1112415081670199E-4</v>
      </c>
      <c r="AR87" s="22">
        <f t="shared" si="15"/>
        <v>46934</v>
      </c>
      <c r="AS87" s="20">
        <f t="shared" si="16"/>
        <v>100.6946028598304</v>
      </c>
      <c r="AT87" s="20">
        <f t="shared" si="17"/>
        <v>-2.5556618232719543</v>
      </c>
      <c r="AU87" s="20">
        <f t="shared" si="18"/>
        <v>0.56578702236076828</v>
      </c>
      <c r="AV87" s="20">
        <f t="shared" si="12"/>
        <v>1.1494718219392575E-2</v>
      </c>
      <c r="AW87" s="20">
        <f t="shared" si="12"/>
        <v>-0.634928868805827</v>
      </c>
      <c r="AX87" s="20">
        <f t="shared" si="12"/>
        <v>0.36206615132748399</v>
      </c>
      <c r="AY87" s="20">
        <f t="shared" si="11"/>
        <v>0.42992863805135301</v>
      </c>
      <c r="AZ87" s="20">
        <f t="shared" si="11"/>
        <v>0.39641525941754902</v>
      </c>
      <c r="BA87" s="20">
        <f t="shared" si="11"/>
        <v>8.1112415081670199E-4</v>
      </c>
      <c r="BC87" s="22">
        <f t="shared" si="19"/>
        <v>46934</v>
      </c>
      <c r="BD87" s="20">
        <f t="shared" si="20"/>
        <v>-2.5556618232719543</v>
      </c>
      <c r="BE87" s="20">
        <f t="shared" si="20"/>
        <v>0.56578702236076828</v>
      </c>
    </row>
    <row r="88" spans="1:57">
      <c r="A88" s="22">
        <v>47026</v>
      </c>
      <c r="B88" s="20">
        <v>3.5272170114914201</v>
      </c>
      <c r="C88" s="20">
        <v>0.110777794851754</v>
      </c>
      <c r="D88" s="20">
        <v>-3.1232452373684199</v>
      </c>
      <c r="E88" s="21">
        <v>5.02021197247057E-5</v>
      </c>
      <c r="F88" s="20">
        <v>2.4765681363989001</v>
      </c>
      <c r="G88" s="20">
        <v>14.8178524693484</v>
      </c>
      <c r="H88" s="20">
        <v>-6.2761911593203702E-4</v>
      </c>
      <c r="I88" s="20">
        <v>5.97868751445692E-2</v>
      </c>
      <c r="J88" s="20">
        <v>5.6191170882187197E-4</v>
      </c>
      <c r="K88" s="20">
        <v>-11.114331689978</v>
      </c>
      <c r="L88" s="20">
        <v>0.19977783910650301</v>
      </c>
      <c r="M88" s="20">
        <v>0</v>
      </c>
      <c r="N88" s="20">
        <v>0</v>
      </c>
      <c r="O88" s="20">
        <v>6.7562082934659706E-2</v>
      </c>
      <c r="P88" s="20">
        <v>0</v>
      </c>
      <c r="Q88" s="20">
        <v>-3.3067563429573198E-2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11.246131201069</v>
      </c>
      <c r="Z88" s="20">
        <v>-0.61467678104103296</v>
      </c>
      <c r="AA88" s="20">
        <v>0.35104028812115801</v>
      </c>
      <c r="AB88" s="20">
        <v>0.41678339052697799</v>
      </c>
      <c r="AC88" s="20">
        <v>0.38434209836173999</v>
      </c>
      <c r="AD88" s="20">
        <v>5.9411581926098998E-4</v>
      </c>
      <c r="AE88" s="20">
        <v>5.75385711636038</v>
      </c>
      <c r="AF88" s="20">
        <v>24.5269536424303</v>
      </c>
      <c r="AH88" s="20">
        <f t="shared" si="14"/>
        <v>1.9338199080309745E-2</v>
      </c>
      <c r="AI88" s="20">
        <f t="shared" si="21"/>
        <v>1.1134783367395049E-2</v>
      </c>
      <c r="AJ88" s="20">
        <f t="shared" si="13"/>
        <v>-0.61467678104103296</v>
      </c>
      <c r="AK88" s="20">
        <f t="shared" si="13"/>
        <v>0.35104028812115801</v>
      </c>
      <c r="AL88" s="20">
        <f t="shared" si="13"/>
        <v>0.41678339052697799</v>
      </c>
      <c r="AM88" s="20">
        <f t="shared" si="13"/>
        <v>0.38434209836173999</v>
      </c>
      <c r="AN88" s="20">
        <f t="shared" si="13"/>
        <v>5.9411581926098998E-4</v>
      </c>
      <c r="AR88" s="22">
        <f t="shared" si="15"/>
        <v>47026</v>
      </c>
      <c r="AS88" s="20">
        <f t="shared" si="16"/>
        <v>100.1078145697212</v>
      </c>
      <c r="AT88" s="20">
        <f t="shared" si="17"/>
        <v>-2.5555509381765802</v>
      </c>
      <c r="AU88" s="20">
        <f t="shared" si="18"/>
        <v>0.54921789515549901</v>
      </c>
      <c r="AV88" s="20">
        <f t="shared" si="12"/>
        <v>1.1134783367395049E-2</v>
      </c>
      <c r="AW88" s="20">
        <f t="shared" si="12"/>
        <v>-0.61467678104103296</v>
      </c>
      <c r="AX88" s="20">
        <f t="shared" si="12"/>
        <v>0.35104028812115801</v>
      </c>
      <c r="AY88" s="20">
        <f t="shared" si="11"/>
        <v>0.41678339052697799</v>
      </c>
      <c r="AZ88" s="20">
        <f t="shared" si="11"/>
        <v>0.38434209836173999</v>
      </c>
      <c r="BA88" s="20">
        <f t="shared" si="11"/>
        <v>5.9411581926098998E-4</v>
      </c>
      <c r="BC88" s="22">
        <f t="shared" si="19"/>
        <v>47026</v>
      </c>
      <c r="BD88" s="20">
        <f t="shared" si="20"/>
        <v>-2.5555509381765802</v>
      </c>
      <c r="BE88" s="20">
        <f t="shared" si="20"/>
        <v>0.54921789515549901</v>
      </c>
    </row>
    <row r="89" spans="1:57">
      <c r="A89" s="22">
        <v>47118</v>
      </c>
      <c r="B89" s="20">
        <v>3.48843325046828</v>
      </c>
      <c r="C89" s="20">
        <v>9.9484922015836003E-2</v>
      </c>
      <c r="D89" s="20">
        <v>-3.0942314559462298</v>
      </c>
      <c r="E89" s="21">
        <v>4.6790998166807101E-5</v>
      </c>
      <c r="F89" s="20">
        <v>2.4543096090232401</v>
      </c>
      <c r="G89" s="20">
        <v>14.7901269259514</v>
      </c>
      <c r="H89" s="20">
        <v>-5.7530652753632705E-4</v>
      </c>
      <c r="I89" s="20">
        <v>5.5092317235226597E-2</v>
      </c>
      <c r="J89" s="20">
        <v>2.51114517872513E-3</v>
      </c>
      <c r="K89" s="20">
        <v>-10.765695884003801</v>
      </c>
      <c r="L89" s="20">
        <v>0.17266212563349001</v>
      </c>
      <c r="M89" s="20">
        <v>0</v>
      </c>
      <c r="N89" s="20">
        <v>0</v>
      </c>
      <c r="O89" s="20">
        <v>6.1924571707037801E-2</v>
      </c>
      <c r="P89" s="20">
        <v>0</v>
      </c>
      <c r="Q89" s="20">
        <v>-3.0449158410375699E-2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10.894376248650699</v>
      </c>
      <c r="Z89" s="20">
        <v>-0.595171740231351</v>
      </c>
      <c r="AA89" s="20">
        <v>0.34031889502347101</v>
      </c>
      <c r="AB89" s="20">
        <v>0.4040068399317</v>
      </c>
      <c r="AC89" s="20">
        <v>0.372599183266557</v>
      </c>
      <c r="AD89" s="20">
        <v>3.3444451316029999E-4</v>
      </c>
      <c r="AE89" s="20">
        <v>5.7367698076867804</v>
      </c>
      <c r="AF89" s="20">
        <v>24.386873532164401</v>
      </c>
      <c r="AH89" s="20">
        <f t="shared" si="14"/>
        <v>1.9736602160391581E-2</v>
      </c>
      <c r="AI89" s="20">
        <f t="shared" si="21"/>
        <v>1.078651113727792E-2</v>
      </c>
      <c r="AJ89" s="20">
        <f t="shared" si="13"/>
        <v>-0.595171740231351</v>
      </c>
      <c r="AK89" s="20">
        <f t="shared" si="13"/>
        <v>0.34031889502347101</v>
      </c>
      <c r="AL89" s="20">
        <f t="shared" si="13"/>
        <v>0.4040068399317</v>
      </c>
      <c r="AM89" s="20">
        <f t="shared" si="13"/>
        <v>0.372599183266557</v>
      </c>
      <c r="AN89" s="20">
        <f t="shared" si="13"/>
        <v>3.3444451316029999E-4</v>
      </c>
      <c r="AR89" s="22">
        <f t="shared" si="15"/>
        <v>47118</v>
      </c>
      <c r="AS89" s="20">
        <f t="shared" si="16"/>
        <v>99.547494128657604</v>
      </c>
      <c r="AT89" s="20">
        <f t="shared" si="17"/>
        <v>-2.5551525350964983</v>
      </c>
      <c r="AU89" s="20">
        <f t="shared" si="18"/>
        <v>0.53287413364081526</v>
      </c>
      <c r="AV89" s="20">
        <f t="shared" si="12"/>
        <v>1.078651113727792E-2</v>
      </c>
      <c r="AW89" s="20">
        <f t="shared" si="12"/>
        <v>-0.595171740231351</v>
      </c>
      <c r="AX89" s="20">
        <f t="shared" si="12"/>
        <v>0.34031889502347101</v>
      </c>
      <c r="AY89" s="20">
        <f t="shared" si="11"/>
        <v>0.4040068399317</v>
      </c>
      <c r="AZ89" s="20">
        <f t="shared" si="11"/>
        <v>0.372599183266557</v>
      </c>
      <c r="BA89" s="20">
        <f t="shared" si="11"/>
        <v>3.3444451316029999E-4</v>
      </c>
      <c r="BC89" s="22">
        <f t="shared" si="19"/>
        <v>47118</v>
      </c>
      <c r="BD89" s="20">
        <f t="shared" si="20"/>
        <v>-2.5551525350964983</v>
      </c>
      <c r="BE89" s="20">
        <f t="shared" si="20"/>
        <v>0.53287413364081526</v>
      </c>
    </row>
    <row r="90" spans="1:57">
      <c r="A90" s="22">
        <v>47208</v>
      </c>
      <c r="B90" s="20">
        <v>3.4500430386427201</v>
      </c>
      <c r="C90" s="20">
        <v>8.9647286810624505E-2</v>
      </c>
      <c r="D90" s="20">
        <v>-3.06537969963113</v>
      </c>
      <c r="E90" s="21">
        <v>4.3608767525563403E-5</v>
      </c>
      <c r="F90" s="20">
        <v>2.4319821941795201</v>
      </c>
      <c r="G90" s="20">
        <v>14.7610162315891</v>
      </c>
      <c r="H90" s="20">
        <v>-5.2506124582422703E-4</v>
      </c>
      <c r="I90" s="20">
        <v>5.0708128657654797E-2</v>
      </c>
      <c r="J90" s="20">
        <v>4.30896695109879E-3</v>
      </c>
      <c r="K90" s="20">
        <v>-10.428203304151101</v>
      </c>
      <c r="L90" s="20">
        <v>0.15026856806609501</v>
      </c>
      <c r="M90" s="20">
        <v>0</v>
      </c>
      <c r="N90" s="20">
        <v>0</v>
      </c>
      <c r="O90" s="20">
        <v>5.6495086917685497E-2</v>
      </c>
      <c r="P90" s="20">
        <v>0</v>
      </c>
      <c r="Q90" s="20">
        <v>-2.7734287813999101E-2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10.554089436811701</v>
      </c>
      <c r="Z90" s="20">
        <v>-0.57638138419215901</v>
      </c>
      <c r="AA90" s="20">
        <v>0.32989978971073303</v>
      </c>
      <c r="AB90" s="20">
        <v>0.391595914535943</v>
      </c>
      <c r="AC90" s="20">
        <v>0.361184860461225</v>
      </c>
      <c r="AD90" s="21">
        <v>4.6185753108186699E-5</v>
      </c>
      <c r="AE90" s="20">
        <v>5.7197397761957403</v>
      </c>
      <c r="AF90" s="20">
        <v>24.2528453370162</v>
      </c>
      <c r="AH90" s="20">
        <f t="shared" si="14"/>
        <v>2.034523829248322E-2</v>
      </c>
      <c r="AI90" s="20">
        <f t="shared" si="21"/>
        <v>1.0449593501793763E-2</v>
      </c>
      <c r="AJ90" s="20">
        <f t="shared" si="13"/>
        <v>-0.57638138419215901</v>
      </c>
      <c r="AK90" s="20">
        <f t="shared" si="13"/>
        <v>0.32989978971073303</v>
      </c>
      <c r="AL90" s="20">
        <f t="shared" si="13"/>
        <v>0.391595914535943</v>
      </c>
      <c r="AM90" s="20">
        <f t="shared" si="13"/>
        <v>0.361184860461225</v>
      </c>
      <c r="AN90" s="20">
        <f t="shared" si="13"/>
        <v>4.6185753108186699E-5</v>
      </c>
      <c r="AR90" s="22">
        <f t="shared" si="15"/>
        <v>47208</v>
      </c>
      <c r="AS90" s="20">
        <f t="shared" si="16"/>
        <v>99.011381348064802</v>
      </c>
      <c r="AT90" s="20">
        <f t="shared" si="17"/>
        <v>-2.5545438989644067</v>
      </c>
      <c r="AU90" s="20">
        <f t="shared" si="18"/>
        <v>0.51679495977064405</v>
      </c>
      <c r="AV90" s="20">
        <f t="shared" si="12"/>
        <v>1.0449593501793763E-2</v>
      </c>
      <c r="AW90" s="20">
        <f t="shared" si="12"/>
        <v>-0.57638138419215901</v>
      </c>
      <c r="AX90" s="20">
        <f t="shared" si="12"/>
        <v>0.32989978971073303</v>
      </c>
      <c r="AY90" s="20">
        <f t="shared" si="11"/>
        <v>0.391595914535943</v>
      </c>
      <c r="AZ90" s="20">
        <f t="shared" si="11"/>
        <v>0.361184860461225</v>
      </c>
      <c r="BA90" s="20">
        <f t="shared" si="11"/>
        <v>4.6185753108186699E-5</v>
      </c>
      <c r="BC90" s="22">
        <f t="shared" si="19"/>
        <v>47208</v>
      </c>
      <c r="BD90" s="20">
        <f t="shared" si="20"/>
        <v>-2.5545438989644067</v>
      </c>
      <c r="BE90" s="20">
        <f t="shared" si="20"/>
        <v>0.51679495977064405</v>
      </c>
    </row>
    <row r="91" spans="1:57">
      <c r="A91" s="22">
        <v>47299</v>
      </c>
      <c r="B91" s="20">
        <v>3.4120565321491201</v>
      </c>
      <c r="C91" s="20">
        <v>8.1073816619354394E-2</v>
      </c>
      <c r="D91" s="20">
        <v>-3.0367227664943699</v>
      </c>
      <c r="E91" s="21">
        <v>4.06539480098655E-5</v>
      </c>
      <c r="F91" s="20">
        <v>2.4096741529987402</v>
      </c>
      <c r="G91" s="20">
        <v>14.730739761838899</v>
      </c>
      <c r="H91" s="20">
        <v>-4.7728448612920402E-4</v>
      </c>
      <c r="I91" s="20">
        <v>4.6615076585012301E-2</v>
      </c>
      <c r="J91" s="20">
        <v>5.9602318306263202E-3</v>
      </c>
      <c r="K91" s="20">
        <v>-10.101599988643599</v>
      </c>
      <c r="L91" s="20">
        <v>0.13207779273325099</v>
      </c>
      <c r="M91" s="20">
        <v>0</v>
      </c>
      <c r="N91" s="20">
        <v>0</v>
      </c>
      <c r="O91" s="20">
        <v>5.12666298773388E-2</v>
      </c>
      <c r="P91" s="20">
        <v>0</v>
      </c>
      <c r="Q91" s="20">
        <v>-2.4979010025636902E-2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10.224947579172801</v>
      </c>
      <c r="Z91" s="20">
        <v>-0.55827412075961003</v>
      </c>
      <c r="AA91" s="20">
        <v>0.31977992297573599</v>
      </c>
      <c r="AB91" s="20">
        <v>0.37954649150429298</v>
      </c>
      <c r="AC91" s="20">
        <v>0.35009642662546397</v>
      </c>
      <c r="AD91" s="20">
        <v>-2.58763635303721E-4</v>
      </c>
      <c r="AE91" s="20">
        <v>5.7027667830909401</v>
      </c>
      <c r="AF91" s="20">
        <v>24.124329917904902</v>
      </c>
      <c r="AH91" s="20">
        <f t="shared" si="14"/>
        <v>2.1098114737473403E-2</v>
      </c>
      <c r="AI91" s="20">
        <f t="shared" si="21"/>
        <v>1.0123710474428515E-2</v>
      </c>
      <c r="AJ91" s="20">
        <f t="shared" si="13"/>
        <v>-0.55827412075961003</v>
      </c>
      <c r="AK91" s="20">
        <f t="shared" si="13"/>
        <v>0.31977992297573599</v>
      </c>
      <c r="AL91" s="20">
        <f t="shared" si="13"/>
        <v>0.37954649150429298</v>
      </c>
      <c r="AM91" s="20">
        <f t="shared" si="13"/>
        <v>0.35009642662546397</v>
      </c>
      <c r="AN91" s="20">
        <f t="shared" si="13"/>
        <v>-2.58763635303721E-4</v>
      </c>
      <c r="AR91" s="22">
        <f t="shared" si="15"/>
        <v>47299</v>
      </c>
      <c r="AS91" s="20">
        <f t="shared" si="16"/>
        <v>98.497319671619607</v>
      </c>
      <c r="AT91" s="20">
        <f t="shared" si="17"/>
        <v>-2.5537910225194165</v>
      </c>
      <c r="AU91" s="20">
        <f t="shared" si="18"/>
        <v>0.50101366718500762</v>
      </c>
      <c r="AV91" s="20">
        <f t="shared" si="12"/>
        <v>1.0123710474428515E-2</v>
      </c>
      <c r="AW91" s="20">
        <f t="shared" si="12"/>
        <v>-0.55827412075961003</v>
      </c>
      <c r="AX91" s="20">
        <f t="shared" si="12"/>
        <v>0.31977992297573599</v>
      </c>
      <c r="AY91" s="20">
        <f t="shared" si="11"/>
        <v>0.37954649150429298</v>
      </c>
      <c r="AZ91" s="20">
        <f t="shared" si="11"/>
        <v>0.35009642662546397</v>
      </c>
      <c r="BA91" s="20">
        <f t="shared" si="11"/>
        <v>-2.58763635303721E-4</v>
      </c>
      <c r="BC91" s="22">
        <f t="shared" si="19"/>
        <v>47299</v>
      </c>
      <c r="BD91" s="20">
        <f t="shared" si="20"/>
        <v>-2.5537910225194165</v>
      </c>
      <c r="BE91" s="20">
        <f t="shared" si="20"/>
        <v>0.50101366718500762</v>
      </c>
    </row>
    <row r="92" spans="1:57">
      <c r="A92" s="22">
        <v>47391</v>
      </c>
      <c r="B92" s="20">
        <v>3.37448154750538</v>
      </c>
      <c r="C92" s="20">
        <v>7.3598666720799899E-2</v>
      </c>
      <c r="D92" s="20">
        <v>-3.0082870194559899</v>
      </c>
      <c r="E92" s="21">
        <v>3.7922024763300697E-5</v>
      </c>
      <c r="F92" s="20">
        <v>2.3874580747704299</v>
      </c>
      <c r="G92" s="20">
        <v>14.6994943364914</v>
      </c>
      <c r="H92" s="20">
        <v>-4.3228109272011898E-4</v>
      </c>
      <c r="I92" s="20">
        <v>4.2794851251919397E-2</v>
      </c>
      <c r="J92" s="20">
        <v>7.47078632928191E-3</v>
      </c>
      <c r="K92" s="20">
        <v>-9.78561361813723</v>
      </c>
      <c r="L92" s="20">
        <v>0.117593270639454</v>
      </c>
      <c r="M92" s="20">
        <v>0</v>
      </c>
      <c r="N92" s="20">
        <v>0</v>
      </c>
      <c r="O92" s="20">
        <v>4.62324598531774E-2</v>
      </c>
      <c r="P92" s="20">
        <v>0</v>
      </c>
      <c r="Q92" s="20">
        <v>-2.2232098621182601E-2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9.9066193128575595</v>
      </c>
      <c r="Z92" s="20">
        <v>-0.54081929969133002</v>
      </c>
      <c r="AA92" s="20">
        <v>0.30995547882170199</v>
      </c>
      <c r="AB92" s="20">
        <v>0.36785352783357</v>
      </c>
      <c r="AC92" s="20">
        <v>0.33933024742633699</v>
      </c>
      <c r="AD92" s="20">
        <v>-5.7047220926488204E-4</v>
      </c>
      <c r="AE92" s="20">
        <v>5.68585059092326</v>
      </c>
      <c r="AF92" s="20">
        <v>24.0008162842411</v>
      </c>
      <c r="AH92" s="20">
        <f t="shared" si="14"/>
        <v>2.1939501591753924E-2</v>
      </c>
      <c r="AI92" s="20">
        <f t="shared" si="21"/>
        <v>9.808533973126296E-3</v>
      </c>
      <c r="AJ92" s="20">
        <f t="shared" si="13"/>
        <v>-0.54081929969133002</v>
      </c>
      <c r="AK92" s="20">
        <f t="shared" si="13"/>
        <v>0.30995547882170199</v>
      </c>
      <c r="AL92" s="20">
        <f t="shared" si="13"/>
        <v>0.36785352783357</v>
      </c>
      <c r="AM92" s="20">
        <f t="shared" si="13"/>
        <v>0.33933024742633699</v>
      </c>
      <c r="AN92" s="20">
        <f t="shared" si="13"/>
        <v>-5.7047220926488204E-4</v>
      </c>
      <c r="AR92" s="22">
        <f t="shared" si="15"/>
        <v>47391</v>
      </c>
      <c r="AS92" s="20">
        <f t="shared" si="16"/>
        <v>98.003265136964401</v>
      </c>
      <c r="AT92" s="20">
        <f t="shared" si="17"/>
        <v>-2.552949635665136</v>
      </c>
      <c r="AU92" s="20">
        <f t="shared" si="18"/>
        <v>0.4855580161541404</v>
      </c>
      <c r="AV92" s="20">
        <f t="shared" si="12"/>
        <v>9.808533973126296E-3</v>
      </c>
      <c r="AW92" s="20">
        <f t="shared" si="12"/>
        <v>-0.54081929969133002</v>
      </c>
      <c r="AX92" s="20">
        <f t="shared" si="12"/>
        <v>0.30995547882170199</v>
      </c>
      <c r="AY92" s="20">
        <f t="shared" si="11"/>
        <v>0.36785352783357</v>
      </c>
      <c r="AZ92" s="20">
        <f t="shared" si="11"/>
        <v>0.33933024742633699</v>
      </c>
      <c r="BA92" s="20">
        <f t="shared" si="11"/>
        <v>-5.7047220926488204E-4</v>
      </c>
      <c r="BC92" s="22">
        <f t="shared" si="19"/>
        <v>47391</v>
      </c>
      <c r="BD92" s="20">
        <f t="shared" si="20"/>
        <v>-2.552949635665136</v>
      </c>
      <c r="BE92" s="20">
        <f t="shared" si="20"/>
        <v>0.4855580161541404</v>
      </c>
    </row>
    <row r="93" spans="1:57">
      <c r="A93" s="22">
        <v>47483</v>
      </c>
      <c r="B93" s="20">
        <v>3.33732376551735</v>
      </c>
      <c r="C93" s="20">
        <v>6.7077723245333495E-2</v>
      </c>
      <c r="D93" s="20">
        <v>-2.9800931519523401</v>
      </c>
      <c r="E93" s="21">
        <v>3.5406061288757001E-5</v>
      </c>
      <c r="F93" s="20">
        <v>2.3653926318068601</v>
      </c>
      <c r="G93" s="20">
        <v>14.667455080046</v>
      </c>
      <c r="H93" s="20">
        <v>-3.90266950376988E-4</v>
      </c>
      <c r="I93" s="20">
        <v>3.9230075529024099E-2</v>
      </c>
      <c r="J93" s="20">
        <v>8.8472186684141006E-3</v>
      </c>
      <c r="K93" s="20">
        <v>-9.4799579077585694</v>
      </c>
      <c r="L93" s="20">
        <v>0.10634527942678899</v>
      </c>
      <c r="M93" s="20">
        <v>0</v>
      </c>
      <c r="N93" s="20">
        <v>0</v>
      </c>
      <c r="O93" s="20">
        <v>4.1386083366424499E-2</v>
      </c>
      <c r="P93" s="20">
        <v>0</v>
      </c>
      <c r="Q93" s="20">
        <v>-1.9535112132378098E-2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9.59876852300658</v>
      </c>
      <c r="Z93" s="20">
        <v>-0.52398734458287799</v>
      </c>
      <c r="AA93" s="20">
        <v>0.300421971356027</v>
      </c>
      <c r="AB93" s="20">
        <v>0.35651118538902399</v>
      </c>
      <c r="AC93" s="20">
        <v>0.32888187205319203</v>
      </c>
      <c r="AD93" s="20">
        <v>-8.8077035403720202E-4</v>
      </c>
      <c r="AE93" s="20">
        <v>5.66899096357667</v>
      </c>
      <c r="AF93" s="20">
        <v>23.8818232253183</v>
      </c>
      <c r="AH93" s="20">
        <f t="shared" si="14"/>
        <v>2.2822930017944817E-2</v>
      </c>
      <c r="AI93" s="20">
        <f t="shared" si="21"/>
        <v>9.5037312108976046E-3</v>
      </c>
      <c r="AJ93" s="20">
        <f t="shared" si="13"/>
        <v>-0.52398734458287799</v>
      </c>
      <c r="AK93" s="20">
        <f t="shared" si="13"/>
        <v>0.300421971356027</v>
      </c>
      <c r="AL93" s="20">
        <f t="shared" si="13"/>
        <v>0.35651118538902399</v>
      </c>
      <c r="AM93" s="20">
        <f t="shared" si="13"/>
        <v>0.32888187205319203</v>
      </c>
      <c r="AN93" s="20">
        <f t="shared" si="13"/>
        <v>-8.8077035403720202E-4</v>
      </c>
      <c r="AR93" s="22">
        <f t="shared" si="15"/>
        <v>47483</v>
      </c>
      <c r="AS93" s="20">
        <f t="shared" si="16"/>
        <v>97.527292901273199</v>
      </c>
      <c r="AT93" s="20">
        <f t="shared" si="17"/>
        <v>-2.5520662072389451</v>
      </c>
      <c r="AU93" s="20">
        <f t="shared" si="18"/>
        <v>0.47045064507222545</v>
      </c>
      <c r="AV93" s="20">
        <f t="shared" si="12"/>
        <v>9.5037312108976046E-3</v>
      </c>
      <c r="AW93" s="20">
        <f t="shared" si="12"/>
        <v>-0.52398734458287799</v>
      </c>
      <c r="AX93" s="20">
        <f t="shared" si="12"/>
        <v>0.300421971356027</v>
      </c>
      <c r="AY93" s="20">
        <f t="shared" si="11"/>
        <v>0.35651118538902399</v>
      </c>
      <c r="AZ93" s="20">
        <f t="shared" si="11"/>
        <v>0.32888187205319203</v>
      </c>
      <c r="BA93" s="20">
        <f t="shared" si="11"/>
        <v>-8.8077035403720202E-4</v>
      </c>
      <c r="BC93" s="22">
        <f t="shared" si="19"/>
        <v>47483</v>
      </c>
      <c r="BD93" s="20">
        <f t="shared" si="20"/>
        <v>-2.5520662072389451</v>
      </c>
      <c r="BE93" s="20">
        <f t="shared" si="20"/>
        <v>0.47045064507222545</v>
      </c>
    </row>
    <row r="94" spans="1:57">
      <c r="A94" s="22">
        <v>47573</v>
      </c>
      <c r="B94" s="20">
        <v>3.3005869358351201</v>
      </c>
      <c r="C94" s="20">
        <v>6.1385629246621901E-2</v>
      </c>
      <c r="D94" s="20">
        <v>-2.9521569027203398</v>
      </c>
      <c r="E94" s="21">
        <v>3.3097240362015798E-5</v>
      </c>
      <c r="F94" s="20">
        <v>2.3435242324988201</v>
      </c>
      <c r="G94" s="20">
        <v>14.634776473461301</v>
      </c>
      <c r="H94" s="20">
        <v>-3.5137830639258899E-4</v>
      </c>
      <c r="I94" s="20">
        <v>3.5904303918844097E-2</v>
      </c>
      <c r="J94" s="20">
        <v>1.00966404064964E-2</v>
      </c>
      <c r="K94" s="20">
        <v>-9.1843365184793306</v>
      </c>
      <c r="L94" s="20">
        <v>9.7893786011705702E-2</v>
      </c>
      <c r="M94" s="20">
        <v>0</v>
      </c>
      <c r="N94" s="20">
        <v>0</v>
      </c>
      <c r="O94" s="20">
        <v>3.6721243699343799E-2</v>
      </c>
      <c r="P94" s="20">
        <v>0</v>
      </c>
      <c r="Q94" s="20">
        <v>-1.6922659723416798E-2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9.3010573196296296</v>
      </c>
      <c r="Z94" s="20">
        <v>-0.50774984963371195</v>
      </c>
      <c r="AA94" s="20">
        <v>0.29117433758005201</v>
      </c>
      <c r="AB94" s="20">
        <v>0.34551294923208697</v>
      </c>
      <c r="AC94" s="20">
        <v>0.318746142873292</v>
      </c>
      <c r="AD94" s="20">
        <v>-1.1830567650229101E-3</v>
      </c>
      <c r="AE94" s="20">
        <v>5.6521876662545498</v>
      </c>
      <c r="AF94" s="20">
        <v>23.766900392259899</v>
      </c>
      <c r="AH94" s="20">
        <f t="shared" si="14"/>
        <v>2.3710227954002627E-2</v>
      </c>
      <c r="AI94" s="20">
        <f t="shared" si="21"/>
        <v>9.2089676431976533E-3</v>
      </c>
      <c r="AJ94" s="20">
        <f t="shared" si="13"/>
        <v>-0.50774984963371195</v>
      </c>
      <c r="AK94" s="20">
        <f t="shared" si="13"/>
        <v>0.29117433758005201</v>
      </c>
      <c r="AL94" s="20">
        <f t="shared" si="13"/>
        <v>0.34551294923208697</v>
      </c>
      <c r="AM94" s="20">
        <f t="shared" si="13"/>
        <v>0.318746142873292</v>
      </c>
      <c r="AN94" s="20">
        <f t="shared" si="13"/>
        <v>-1.1830567650229101E-3</v>
      </c>
      <c r="AR94" s="22">
        <f t="shared" si="15"/>
        <v>47573</v>
      </c>
      <c r="AS94" s="20">
        <f t="shared" si="16"/>
        <v>97.067601569039596</v>
      </c>
      <c r="AT94" s="20">
        <f t="shared" si="17"/>
        <v>-2.5511789093028874</v>
      </c>
      <c r="AU94" s="20">
        <f t="shared" si="18"/>
        <v>0.45570949092989382</v>
      </c>
      <c r="AV94" s="20">
        <f t="shared" si="12"/>
        <v>9.2089676431976533E-3</v>
      </c>
      <c r="AW94" s="20">
        <f t="shared" si="12"/>
        <v>-0.50774984963371195</v>
      </c>
      <c r="AX94" s="20">
        <f t="shared" si="12"/>
        <v>0.29117433758005201</v>
      </c>
      <c r="AY94" s="20">
        <f t="shared" si="11"/>
        <v>0.34551294923208697</v>
      </c>
      <c r="AZ94" s="20">
        <f t="shared" si="11"/>
        <v>0.318746142873292</v>
      </c>
      <c r="BA94" s="20">
        <f t="shared" si="11"/>
        <v>-1.1830567650229101E-3</v>
      </c>
      <c r="BC94" s="22">
        <f t="shared" si="19"/>
        <v>47573</v>
      </c>
      <c r="BD94" s="20">
        <f t="shared" si="20"/>
        <v>-2.5511789093028874</v>
      </c>
      <c r="BE94" s="20">
        <f t="shared" si="20"/>
        <v>0.45570949092989382</v>
      </c>
    </row>
    <row r="95" spans="1:57">
      <c r="A95" s="22">
        <v>47664</v>
      </c>
      <c r="B95" s="20">
        <v>3.2642730787483498</v>
      </c>
      <c r="C95" s="20">
        <v>5.6413250879752401E-2</v>
      </c>
      <c r="D95" s="20">
        <v>-2.92448971781524</v>
      </c>
      <c r="E95" s="21">
        <v>3.0985336959700399E-5</v>
      </c>
      <c r="F95" s="20">
        <v>2.32188856543709</v>
      </c>
      <c r="G95" s="20">
        <v>14.601593549197</v>
      </c>
      <c r="H95" s="20">
        <v>-3.1568170223055599E-4</v>
      </c>
      <c r="I95" s="20">
        <v>3.2802012605885202E-2</v>
      </c>
      <c r="J95" s="20">
        <v>1.12264978327012E-2</v>
      </c>
      <c r="K95" s="20">
        <v>-8.8984465112893396</v>
      </c>
      <c r="L95" s="20">
        <v>9.1830383497977397E-2</v>
      </c>
      <c r="M95" s="20">
        <v>0</v>
      </c>
      <c r="N95" s="20">
        <v>0</v>
      </c>
      <c r="O95" s="20">
        <v>3.2231910673672003E-2</v>
      </c>
      <c r="P95" s="20">
        <v>0</v>
      </c>
      <c r="Q95" s="20">
        <v>-1.44228023953241E-2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9.0131485983864597</v>
      </c>
      <c r="Z95" s="20">
        <v>-0.49207964583610397</v>
      </c>
      <c r="AA95" s="20">
        <v>0.28220702534591202</v>
      </c>
      <c r="AB95" s="20">
        <v>0.33485173859009998</v>
      </c>
      <c r="AC95" s="20">
        <v>0.30891729943655899</v>
      </c>
      <c r="AD95" s="20">
        <v>-1.4721157585058601E-3</v>
      </c>
      <c r="AE95" s="20">
        <v>5.6354404654663304</v>
      </c>
      <c r="AF95" s="20">
        <v>23.655628886637899</v>
      </c>
      <c r="AH95" s="20">
        <f t="shared" si="14"/>
        <v>2.4570601113255444E-2</v>
      </c>
      <c r="AI95" s="20">
        <f t="shared" si="21"/>
        <v>8.9239095033529295E-3</v>
      </c>
      <c r="AJ95" s="20">
        <f t="shared" si="13"/>
        <v>-0.49207964583610397</v>
      </c>
      <c r="AK95" s="20">
        <f t="shared" si="13"/>
        <v>0.28220702534591202</v>
      </c>
      <c r="AL95" s="20">
        <f t="shared" si="13"/>
        <v>0.33485173859009998</v>
      </c>
      <c r="AM95" s="20">
        <f t="shared" si="13"/>
        <v>0.30891729943655899</v>
      </c>
      <c r="AN95" s="20">
        <f t="shared" si="13"/>
        <v>-1.4721157585058601E-3</v>
      </c>
      <c r="AR95" s="22">
        <f t="shared" si="15"/>
        <v>47664</v>
      </c>
      <c r="AS95" s="20">
        <f t="shared" si="16"/>
        <v>96.622515546551597</v>
      </c>
      <c r="AT95" s="20">
        <f t="shared" si="17"/>
        <v>-2.5503185361436347</v>
      </c>
      <c r="AU95" s="20">
        <f t="shared" si="18"/>
        <v>0.44134821128131407</v>
      </c>
      <c r="AV95" s="20">
        <f t="shared" si="12"/>
        <v>8.9239095033529295E-3</v>
      </c>
      <c r="AW95" s="20">
        <f t="shared" si="12"/>
        <v>-0.49207964583610397</v>
      </c>
      <c r="AX95" s="20">
        <f t="shared" si="12"/>
        <v>0.28220702534591202</v>
      </c>
      <c r="AY95" s="20">
        <f t="shared" si="11"/>
        <v>0.33485173859009998</v>
      </c>
      <c r="AZ95" s="20">
        <f t="shared" si="11"/>
        <v>0.30891729943655899</v>
      </c>
      <c r="BA95" s="20">
        <f t="shared" si="11"/>
        <v>-1.4721157585058601E-3</v>
      </c>
      <c r="BC95" s="22">
        <f t="shared" si="19"/>
        <v>47664</v>
      </c>
      <c r="BD95" s="20">
        <f t="shared" si="20"/>
        <v>-2.5503185361436347</v>
      </c>
      <c r="BE95" s="20">
        <f t="shared" si="20"/>
        <v>0.44134821128131407</v>
      </c>
    </row>
    <row r="96" spans="1:57">
      <c r="A96" s="22">
        <v>47756</v>
      </c>
      <c r="B96" s="20">
        <v>3.2283826814497698</v>
      </c>
      <c r="C96" s="20">
        <v>5.2065514076050097E-2</v>
      </c>
      <c r="D96" s="20">
        <v>-2.8970993590994198</v>
      </c>
      <c r="E96" s="21">
        <v>2.9059127997798501E-5</v>
      </c>
      <c r="F96" s="20">
        <v>2.3005120303187501</v>
      </c>
      <c r="G96" s="20">
        <v>14.5680231872447</v>
      </c>
      <c r="H96" s="20">
        <v>-2.8318382672564601E-4</v>
      </c>
      <c r="I96" s="20">
        <v>2.9908582041657701E-2</v>
      </c>
      <c r="J96" s="20">
        <v>1.224441101459E-2</v>
      </c>
      <c r="K96" s="20">
        <v>-8.6219813703106798</v>
      </c>
      <c r="L96" s="20">
        <v>8.7779408738287504E-2</v>
      </c>
      <c r="M96" s="20">
        <v>0</v>
      </c>
      <c r="N96" s="20">
        <v>0</v>
      </c>
      <c r="O96" s="20">
        <v>2.7912270748922399E-2</v>
      </c>
      <c r="P96" s="20">
        <v>0</v>
      </c>
      <c r="Q96" s="20">
        <v>-1.20575432225868E-2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8.7347082176477802</v>
      </c>
      <c r="Z96" s="20">
        <v>-0.47695084085381001</v>
      </c>
      <c r="AA96" s="20">
        <v>0.27351407593150501</v>
      </c>
      <c r="AB96" s="20">
        <v>0.32452001000967701</v>
      </c>
      <c r="AC96" s="20">
        <v>0.29938907620657901</v>
      </c>
      <c r="AD96" s="20">
        <v>-1.74394613244901E-3</v>
      </c>
      <c r="AE96" s="20">
        <v>5.6187491290145104</v>
      </c>
      <c r="AF96" s="20">
        <v>23.547621410125</v>
      </c>
      <c r="AH96" s="20">
        <f t="shared" si="14"/>
        <v>2.5379765160622569E-2</v>
      </c>
      <c r="AI96" s="20">
        <f t="shared" si="21"/>
        <v>8.648225958067109E-3</v>
      </c>
      <c r="AJ96" s="20">
        <f t="shared" si="13"/>
        <v>-0.47695084085381001</v>
      </c>
      <c r="AK96" s="20">
        <f t="shared" si="13"/>
        <v>0.27351407593150501</v>
      </c>
      <c r="AL96" s="20">
        <f t="shared" si="13"/>
        <v>0.32452001000967701</v>
      </c>
      <c r="AM96" s="20">
        <f t="shared" si="13"/>
        <v>0.29938907620657901</v>
      </c>
      <c r="AN96" s="20">
        <f t="shared" si="13"/>
        <v>-1.74394613244901E-3</v>
      </c>
      <c r="AR96" s="22">
        <f t="shared" si="15"/>
        <v>47756</v>
      </c>
      <c r="AS96" s="20">
        <f t="shared" si="16"/>
        <v>96.1904856405</v>
      </c>
      <c r="AT96" s="20">
        <f t="shared" si="17"/>
        <v>-2.5495093720962676</v>
      </c>
      <c r="AU96" s="20">
        <f t="shared" si="18"/>
        <v>0.42737660111956915</v>
      </c>
      <c r="AV96" s="20">
        <f t="shared" si="12"/>
        <v>8.648225958067109E-3</v>
      </c>
      <c r="AW96" s="20">
        <f t="shared" si="12"/>
        <v>-0.47695084085381001</v>
      </c>
      <c r="AX96" s="20">
        <f t="shared" si="12"/>
        <v>0.27351407593150501</v>
      </c>
      <c r="AY96" s="20">
        <f t="shared" si="11"/>
        <v>0.32452001000967701</v>
      </c>
      <c r="AZ96" s="20">
        <f t="shared" si="11"/>
        <v>0.29938907620657901</v>
      </c>
      <c r="BA96" s="20">
        <f t="shared" si="11"/>
        <v>-1.74394613244901E-3</v>
      </c>
      <c r="BC96" s="22">
        <f t="shared" si="19"/>
        <v>47756</v>
      </c>
      <c r="BD96" s="20">
        <f t="shared" si="20"/>
        <v>-2.5495093720962676</v>
      </c>
      <c r="BE96" s="20">
        <f t="shared" si="20"/>
        <v>0.42737660111956915</v>
      </c>
    </row>
    <row r="97" spans="1:57">
      <c r="A97" s="22">
        <v>47848</v>
      </c>
      <c r="B97" s="20">
        <v>3.19291488655935</v>
      </c>
      <c r="C97" s="20">
        <v>4.8259553380275898E-2</v>
      </c>
      <c r="D97" s="20">
        <v>-2.8699904593875001</v>
      </c>
      <c r="E97" s="21">
        <v>2.7306743817729299E-5</v>
      </c>
      <c r="F97" s="20">
        <v>2.27941305380903</v>
      </c>
      <c r="G97" s="20">
        <v>14.534165475242601</v>
      </c>
      <c r="H97" s="20">
        <v>-2.5384092843279399E-4</v>
      </c>
      <c r="I97" s="20">
        <v>2.7210273409498699E-2</v>
      </c>
      <c r="J97" s="20">
        <v>1.31580382502636E-2</v>
      </c>
      <c r="K97" s="20">
        <v>-8.3546336229004403</v>
      </c>
      <c r="L97" s="20">
        <v>8.5398358888083906E-2</v>
      </c>
      <c r="M97" s="20">
        <v>0</v>
      </c>
      <c r="N97" s="20">
        <v>0</v>
      </c>
      <c r="O97" s="20">
        <v>2.37567174770398E-2</v>
      </c>
      <c r="P97" s="20">
        <v>0</v>
      </c>
      <c r="Q97" s="20">
        <v>-9.8433709085220308E-3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8.4654068243591798</v>
      </c>
      <c r="Z97" s="20">
        <v>-0.46233883652733399</v>
      </c>
      <c r="AA97" s="20">
        <v>0.26508920085251397</v>
      </c>
      <c r="AB97" s="20">
        <v>0.31450985241972701</v>
      </c>
      <c r="AC97" s="20">
        <v>0.29015479357132601</v>
      </c>
      <c r="AD97" s="20">
        <v>-1.99560207991736E-3</v>
      </c>
      <c r="AE97" s="20">
        <v>5.6021134259821004</v>
      </c>
      <c r="AF97" s="20">
        <v>23.442522028212501</v>
      </c>
      <c r="AH97" s="20">
        <f t="shared" si="14"/>
        <v>2.611913321514768E-2</v>
      </c>
      <c r="AI97" s="20">
        <f t="shared" si="21"/>
        <v>8.3815909152071093E-3</v>
      </c>
      <c r="AJ97" s="20">
        <f t="shared" si="13"/>
        <v>-0.46233883652733399</v>
      </c>
      <c r="AK97" s="20">
        <f t="shared" si="13"/>
        <v>0.26508920085251397</v>
      </c>
      <c r="AL97" s="20">
        <f t="shared" si="13"/>
        <v>0.31450985241972701</v>
      </c>
      <c r="AM97" s="20">
        <f t="shared" si="13"/>
        <v>0.29015479357132601</v>
      </c>
      <c r="AN97" s="20">
        <f t="shared" si="13"/>
        <v>-1.99560207991736E-3</v>
      </c>
      <c r="AR97" s="22">
        <f t="shared" si="15"/>
        <v>47848</v>
      </c>
      <c r="AS97" s="20">
        <f t="shared" si="16"/>
        <v>95.770088112850004</v>
      </c>
      <c r="AT97" s="20">
        <f t="shared" si="17"/>
        <v>-2.5487700040417423</v>
      </c>
      <c r="AU97" s="20">
        <f t="shared" si="18"/>
        <v>0.4138009991515228</v>
      </c>
      <c r="AV97" s="20">
        <f t="shared" si="12"/>
        <v>8.3815909152071093E-3</v>
      </c>
      <c r="AW97" s="20">
        <f t="shared" si="12"/>
        <v>-0.46233883652733399</v>
      </c>
      <c r="AX97" s="20">
        <f t="shared" si="12"/>
        <v>0.26508920085251397</v>
      </c>
      <c r="AY97" s="20">
        <f t="shared" si="11"/>
        <v>0.31450985241972701</v>
      </c>
      <c r="AZ97" s="20">
        <f t="shared" si="11"/>
        <v>0.29015479357132601</v>
      </c>
      <c r="BA97" s="20">
        <f t="shared" si="11"/>
        <v>-1.99560207991736E-3</v>
      </c>
      <c r="BC97" s="22">
        <f t="shared" si="19"/>
        <v>47848</v>
      </c>
      <c r="BD97" s="20">
        <f t="shared" si="20"/>
        <v>-2.5487700040417423</v>
      </c>
      <c r="BE97" s="20">
        <f t="shared" si="20"/>
        <v>0.4138009991515228</v>
      </c>
    </row>
    <row r="98" spans="1:57">
      <c r="A98" s="22">
        <v>47938</v>
      </c>
      <c r="B98" s="20">
        <v>3.1578676711984701</v>
      </c>
      <c r="C98" s="20">
        <v>4.4923124091576998E-2</v>
      </c>
      <c r="D98" s="20">
        <v>-2.84316502521808</v>
      </c>
      <c r="E98" s="21">
        <v>2.5715966391293398E-5</v>
      </c>
      <c r="F98" s="20">
        <v>2.2586032906020801</v>
      </c>
      <c r="G98" s="20">
        <v>14.500105100863101</v>
      </c>
      <c r="H98" s="20">
        <v>-2.2756759948563499E-4</v>
      </c>
      <c r="I98" s="20">
        <v>2.4694200184437399E-2</v>
      </c>
      <c r="J98" s="20">
        <v>1.39749636223281E-2</v>
      </c>
      <c r="K98" s="20">
        <v>-8.09609708598928</v>
      </c>
      <c r="L98" s="20">
        <v>8.4377716727702501E-2</v>
      </c>
      <c r="M98" s="20">
        <v>0</v>
      </c>
      <c r="N98" s="20">
        <v>0</v>
      </c>
      <c r="O98" s="20">
        <v>1.9759842339486602E-2</v>
      </c>
      <c r="P98" s="20">
        <v>0</v>
      </c>
      <c r="Q98" s="20">
        <v>-7.7918293670269402E-3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8.2049213608961704</v>
      </c>
      <c r="Z98" s="20">
        <v>-0.44822032760298602</v>
      </c>
      <c r="AA98" s="20">
        <v>0.25692585268052898</v>
      </c>
      <c r="AB98" s="20">
        <v>0.30481307399514102</v>
      </c>
      <c r="AC98" s="20">
        <v>0.28120744185588797</v>
      </c>
      <c r="AD98" s="20">
        <v>-2.2250464197598398E-3</v>
      </c>
      <c r="AE98" s="20">
        <v>5.5855331267202404</v>
      </c>
      <c r="AF98" s="20">
        <v>23.340005599546799</v>
      </c>
      <c r="AH98" s="20">
        <f t="shared" si="14"/>
        <v>2.6775061297928685E-2</v>
      </c>
      <c r="AI98" s="20">
        <f t="shared" si="21"/>
        <v>8.1236845157387823E-3</v>
      </c>
      <c r="AJ98" s="20">
        <f t="shared" si="13"/>
        <v>-0.44822032760298602</v>
      </c>
      <c r="AK98" s="20">
        <f t="shared" si="13"/>
        <v>0.25692585268052898</v>
      </c>
      <c r="AL98" s="20">
        <f t="shared" si="13"/>
        <v>0.30481307399514102</v>
      </c>
      <c r="AM98" s="20">
        <f t="shared" si="13"/>
        <v>0.28120744185588797</v>
      </c>
      <c r="AN98" s="20">
        <f t="shared" si="13"/>
        <v>-2.2250464197598398E-3</v>
      </c>
      <c r="AR98" s="22">
        <f t="shared" si="15"/>
        <v>47938</v>
      </c>
      <c r="AS98" s="20">
        <f t="shared" si="16"/>
        <v>95.360022398187198</v>
      </c>
      <c r="AT98" s="20">
        <f t="shared" si="17"/>
        <v>-2.5481140759589613</v>
      </c>
      <c r="AU98" s="20">
        <f t="shared" si="18"/>
        <v>0.4006246790245509</v>
      </c>
      <c r="AV98" s="20">
        <f t="shared" si="12"/>
        <v>8.1236845157387823E-3</v>
      </c>
      <c r="AW98" s="20">
        <f t="shared" si="12"/>
        <v>-0.44822032760298602</v>
      </c>
      <c r="AX98" s="20">
        <f t="shared" si="12"/>
        <v>0.25692585268052898</v>
      </c>
      <c r="AY98" s="20">
        <f t="shared" si="11"/>
        <v>0.30481307399514102</v>
      </c>
      <c r="AZ98" s="20">
        <f t="shared" si="11"/>
        <v>0.28120744185588797</v>
      </c>
      <c r="BA98" s="20">
        <f t="shared" si="11"/>
        <v>-2.2250464197598398E-3</v>
      </c>
      <c r="BC98" s="22">
        <f t="shared" si="19"/>
        <v>47938</v>
      </c>
      <c r="BD98" s="20">
        <f t="shared" si="20"/>
        <v>-2.5481140759589613</v>
      </c>
      <c r="BE98" s="20">
        <f t="shared" si="20"/>
        <v>0.4006246790245509</v>
      </c>
    </row>
    <row r="99" spans="1:57">
      <c r="A99" s="22">
        <v>48029</v>
      </c>
      <c r="B99" s="20">
        <v>3.1232380153416002</v>
      </c>
      <c r="C99" s="20">
        <v>4.1993236802624699E-2</v>
      </c>
      <c r="D99" s="20">
        <v>-2.8166228888575402</v>
      </c>
      <c r="E99" s="21">
        <v>2.4274479163534901E-5</v>
      </c>
      <c r="F99" s="20">
        <v>2.2380887116424901</v>
      </c>
      <c r="G99" s="20">
        <v>14.4659127494179</v>
      </c>
      <c r="H99" s="20">
        <v>-2.0424483905501299E-4</v>
      </c>
      <c r="I99" s="20">
        <v>2.2348295877436301E-2</v>
      </c>
      <c r="J99" s="20">
        <v>1.4702605361207899E-2</v>
      </c>
      <c r="K99" s="20">
        <v>-7.8460687684772203</v>
      </c>
      <c r="L99" s="20">
        <v>8.4440285647877006E-2</v>
      </c>
      <c r="M99" s="20">
        <v>0</v>
      </c>
      <c r="N99" s="20">
        <v>0</v>
      </c>
      <c r="O99" s="20">
        <v>1.5916425983852001E-2</v>
      </c>
      <c r="P99" s="20">
        <v>0</v>
      </c>
      <c r="Q99" s="20">
        <v>-5.91009264899558E-3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7.9529362843409199</v>
      </c>
      <c r="Z99" s="20">
        <v>-0.43457328494317898</v>
      </c>
      <c r="AA99" s="20">
        <v>0.249017289766894</v>
      </c>
      <c r="AB99" s="20">
        <v>0.29542128085430602</v>
      </c>
      <c r="AC99" s="20">
        <v>0.27253975821023302</v>
      </c>
      <c r="AD99" s="20">
        <v>-2.4310161903534399E-3</v>
      </c>
      <c r="AE99" s="20">
        <v>5.5690080028362798</v>
      </c>
      <c r="AF99" s="20">
        <v>23.239776920606399</v>
      </c>
      <c r="AH99" s="20">
        <f t="shared" si="14"/>
        <v>2.7338153020290384E-2</v>
      </c>
      <c r="AI99" s="20">
        <f t="shared" si="21"/>
        <v>7.8741943409316034E-3</v>
      </c>
      <c r="AJ99" s="20">
        <f t="shared" si="13"/>
        <v>-0.43457328494317898</v>
      </c>
      <c r="AK99" s="20">
        <f t="shared" si="13"/>
        <v>0.249017289766894</v>
      </c>
      <c r="AL99" s="20">
        <f t="shared" si="13"/>
        <v>0.29542128085430602</v>
      </c>
      <c r="AM99" s="20">
        <f t="shared" si="13"/>
        <v>0.27253975821023302</v>
      </c>
      <c r="AN99" s="20">
        <f t="shared" si="13"/>
        <v>-2.4310161903534399E-3</v>
      </c>
      <c r="AR99" s="22">
        <f t="shared" si="15"/>
        <v>48029</v>
      </c>
      <c r="AS99" s="20">
        <f t="shared" si="16"/>
        <v>94.959107682425596</v>
      </c>
      <c r="AT99" s="20">
        <f t="shared" si="17"/>
        <v>-2.5475509842365995</v>
      </c>
      <c r="AU99" s="20">
        <f t="shared" si="18"/>
        <v>0.38784822203883218</v>
      </c>
      <c r="AV99" s="20">
        <f t="shared" si="12"/>
        <v>7.8741943409316034E-3</v>
      </c>
      <c r="AW99" s="20">
        <f t="shared" si="12"/>
        <v>-0.43457328494317898</v>
      </c>
      <c r="AX99" s="20">
        <f t="shared" si="12"/>
        <v>0.249017289766894</v>
      </c>
      <c r="AY99" s="20">
        <f t="shared" si="11"/>
        <v>0.29542128085430602</v>
      </c>
      <c r="AZ99" s="20">
        <f t="shared" si="11"/>
        <v>0.27253975821023302</v>
      </c>
      <c r="BA99" s="20">
        <f t="shared" si="11"/>
        <v>-2.4310161903534399E-3</v>
      </c>
      <c r="BC99" s="22">
        <f t="shared" si="19"/>
        <v>48029</v>
      </c>
      <c r="BD99" s="20">
        <f t="shared" si="20"/>
        <v>-2.5475509842365995</v>
      </c>
      <c r="BE99" s="20">
        <f t="shared" si="20"/>
        <v>0.38784822203883218</v>
      </c>
    </row>
    <row r="100" spans="1:57">
      <c r="A100" s="22">
        <v>48121</v>
      </c>
      <c r="B100" s="20">
        <v>3.08902205855596</v>
      </c>
      <c r="C100" s="20">
        <v>3.9414980098184803E-2</v>
      </c>
      <c r="D100" s="20">
        <v>-2.7903621116422701</v>
      </c>
      <c r="E100" s="21">
        <v>2.2970073330625099E-5</v>
      </c>
      <c r="F100" s="20">
        <v>2.2178705828626799</v>
      </c>
      <c r="G100" s="20">
        <v>14.431646484015999</v>
      </c>
      <c r="H100" s="20">
        <v>-1.8372735872882999E-4</v>
      </c>
      <c r="I100" s="20">
        <v>2.0161278931623099E-2</v>
      </c>
      <c r="J100" s="20">
        <v>1.53481427819851E-2</v>
      </c>
      <c r="K100" s="20">
        <v>-7.6042504595440299</v>
      </c>
      <c r="L100" s="20">
        <v>8.53401261923699E-2</v>
      </c>
      <c r="M100" s="20">
        <v>0</v>
      </c>
      <c r="N100" s="20">
        <v>0</v>
      </c>
      <c r="O100" s="20">
        <v>1.2221429869407699E-2</v>
      </c>
      <c r="P100" s="20">
        <v>0</v>
      </c>
      <c r="Q100" s="20">
        <v>-4.2015297426104504E-3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7.7091445285093902</v>
      </c>
      <c r="Z100" s="20">
        <v>-0.42137692614230199</v>
      </c>
      <c r="AA100" s="20">
        <v>0.241356634883203</v>
      </c>
      <c r="AB100" s="20">
        <v>0.286325947742814</v>
      </c>
      <c r="AC100" s="20">
        <v>0.26414429637493902</v>
      </c>
      <c r="AD100" s="20">
        <v>-2.6129004630379002E-3</v>
      </c>
      <c r="AE100" s="20">
        <v>5.5525378271820598</v>
      </c>
      <c r="AF100" s="20">
        <v>23.1415696331809</v>
      </c>
      <c r="AH100" s="20">
        <f t="shared" si="14"/>
        <v>2.7802623680266453E-2</v>
      </c>
      <c r="AI100" s="20">
        <f t="shared" si="21"/>
        <v>7.6328163648607828E-3</v>
      </c>
      <c r="AJ100" s="20">
        <f t="shared" si="13"/>
        <v>-0.42137692614230199</v>
      </c>
      <c r="AK100" s="20">
        <f t="shared" si="13"/>
        <v>0.241356634883203</v>
      </c>
      <c r="AL100" s="20">
        <f t="shared" si="13"/>
        <v>0.286325947742814</v>
      </c>
      <c r="AM100" s="20">
        <f t="shared" si="13"/>
        <v>0.26414429637493902</v>
      </c>
      <c r="AN100" s="20">
        <f t="shared" si="13"/>
        <v>-2.6129004630379002E-3</v>
      </c>
      <c r="AR100" s="22">
        <f t="shared" si="15"/>
        <v>48121</v>
      </c>
      <c r="AS100" s="20">
        <f t="shared" si="16"/>
        <v>94.566278532723601</v>
      </c>
      <c r="AT100" s="20">
        <f t="shared" si="17"/>
        <v>-2.5470865135766236</v>
      </c>
      <c r="AU100" s="20">
        <f t="shared" si="18"/>
        <v>0.37546986876047689</v>
      </c>
      <c r="AV100" s="20">
        <f t="shared" si="12"/>
        <v>7.6328163648607828E-3</v>
      </c>
      <c r="AW100" s="20">
        <f t="shared" si="12"/>
        <v>-0.42137692614230199</v>
      </c>
      <c r="AX100" s="20">
        <f t="shared" si="12"/>
        <v>0.241356634883203</v>
      </c>
      <c r="AY100" s="20">
        <f t="shared" si="11"/>
        <v>0.286325947742814</v>
      </c>
      <c r="AZ100" s="20">
        <f t="shared" si="11"/>
        <v>0.26414429637493902</v>
      </c>
      <c r="BA100" s="20">
        <f t="shared" si="11"/>
        <v>-2.6129004630379002E-3</v>
      </c>
      <c r="BC100" s="22">
        <f t="shared" si="19"/>
        <v>48121</v>
      </c>
      <c r="BD100" s="20">
        <f t="shared" si="20"/>
        <v>-2.5470865135766236</v>
      </c>
      <c r="BE100" s="20">
        <f t="shared" si="20"/>
        <v>0.37546986876047689</v>
      </c>
    </row>
    <row r="101" spans="1:57">
      <c r="A101" s="22">
        <v>48213</v>
      </c>
      <c r="B101" s="20">
        <v>3.0552152445725902</v>
      </c>
      <c r="C101" s="20">
        <v>3.7140502756184302E-2</v>
      </c>
      <c r="D101" s="20">
        <v>-2.7643793411453998</v>
      </c>
      <c r="E101" s="21">
        <v>2.1790815173209299E-5</v>
      </c>
      <c r="F101" s="20">
        <v>2.1979463388910698</v>
      </c>
      <c r="G101" s="20">
        <v>14.3973530896351</v>
      </c>
      <c r="H101" s="20">
        <v>-1.6585012425521101E-4</v>
      </c>
      <c r="I101" s="20">
        <v>1.8122615621705199E-2</v>
      </c>
      <c r="J101" s="20">
        <v>1.5918459649216999E-2</v>
      </c>
      <c r="K101" s="20">
        <v>-7.3703500323129498</v>
      </c>
      <c r="L101" s="20">
        <v>8.6861177092051295E-2</v>
      </c>
      <c r="M101" s="20">
        <v>0</v>
      </c>
      <c r="N101" s="20">
        <v>0</v>
      </c>
      <c r="O101" s="20">
        <v>8.66998832454767E-3</v>
      </c>
      <c r="P101" s="20">
        <v>0</v>
      </c>
      <c r="Q101" s="20">
        <v>-2.66624789711517E-3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7.4732482376859002</v>
      </c>
      <c r="Z101" s="20">
        <v>-0.408611676151166</v>
      </c>
      <c r="AA101" s="20">
        <v>0.23393692788201101</v>
      </c>
      <c r="AB101" s="20">
        <v>0.277518480953104</v>
      </c>
      <c r="AC101" s="20">
        <v>0.256013489436896</v>
      </c>
      <c r="AD101" s="20">
        <v>-2.7706300741021802E-3</v>
      </c>
      <c r="AE101" s="20">
        <v>5.5361223738426002</v>
      </c>
      <c r="AF101" s="20">
        <v>23.045144939452999</v>
      </c>
      <c r="AH101" s="20">
        <f t="shared" si="14"/>
        <v>2.8165722996091352E-2</v>
      </c>
      <c r="AI101" s="20">
        <f t="shared" si="21"/>
        <v>7.3992556808771285E-3</v>
      </c>
      <c r="AJ101" s="20">
        <f t="shared" si="13"/>
        <v>-0.408611676151166</v>
      </c>
      <c r="AK101" s="20">
        <f t="shared" si="13"/>
        <v>0.23393692788201101</v>
      </c>
      <c r="AL101" s="20">
        <f t="shared" si="13"/>
        <v>0.277518480953104</v>
      </c>
      <c r="AM101" s="20">
        <f t="shared" si="13"/>
        <v>0.256013489436896</v>
      </c>
      <c r="AN101" s="20">
        <f t="shared" si="13"/>
        <v>-2.7706300741021802E-3</v>
      </c>
      <c r="AR101" s="22">
        <f t="shared" si="15"/>
        <v>48213</v>
      </c>
      <c r="AS101" s="20">
        <f t="shared" si="16"/>
        <v>94.180579757811998</v>
      </c>
      <c r="AT101" s="20">
        <f t="shared" si="17"/>
        <v>-2.5467234142607986</v>
      </c>
      <c r="AU101" s="20">
        <f t="shared" si="18"/>
        <v>0.36348584772761994</v>
      </c>
      <c r="AV101" s="20">
        <f t="shared" si="12"/>
        <v>7.3992556808771285E-3</v>
      </c>
      <c r="AW101" s="20">
        <f t="shared" si="12"/>
        <v>-0.408611676151166</v>
      </c>
      <c r="AX101" s="20">
        <f t="shared" si="12"/>
        <v>0.23393692788201101</v>
      </c>
      <c r="AY101" s="20">
        <f t="shared" si="11"/>
        <v>0.277518480953104</v>
      </c>
      <c r="AZ101" s="20">
        <f t="shared" si="11"/>
        <v>0.256013489436896</v>
      </c>
      <c r="BA101" s="20">
        <f t="shared" si="11"/>
        <v>-2.7706300741021802E-3</v>
      </c>
      <c r="BC101" s="22">
        <f t="shared" si="19"/>
        <v>48213</v>
      </c>
      <c r="BD101" s="20">
        <f t="shared" si="20"/>
        <v>-2.5467234142607986</v>
      </c>
      <c r="BE101" s="20">
        <f t="shared" si="20"/>
        <v>0.36348584772761994</v>
      </c>
    </row>
    <row r="102" spans="1:57">
      <c r="A102" s="22">
        <v>48304</v>
      </c>
      <c r="B102" s="20">
        <v>3.02181245341793</v>
      </c>
      <c r="C102" s="20">
        <v>3.5128131462257697E-2</v>
      </c>
      <c r="D102" s="20">
        <v>-2.7386701249293899</v>
      </c>
      <c r="E102" s="21">
        <v>2.0725178847164999E-5</v>
      </c>
      <c r="F102" s="20">
        <v>2.17831035702415</v>
      </c>
      <c r="G102" s="20">
        <v>14.363069366117999</v>
      </c>
      <c r="H102" s="20">
        <v>-1.5043414807581299E-4</v>
      </c>
      <c r="I102" s="20">
        <v>1.6222481697655399E-2</v>
      </c>
      <c r="J102" s="20">
        <v>1.6420101938050598E-2</v>
      </c>
      <c r="K102" s="20">
        <v>-7.14408249151424</v>
      </c>
      <c r="L102" s="20">
        <v>8.8815634942073798E-2</v>
      </c>
      <c r="M102" s="20">
        <v>0</v>
      </c>
      <c r="N102" s="20">
        <v>0</v>
      </c>
      <c r="O102" s="20">
        <v>5.2574010136523502E-3</v>
      </c>
      <c r="P102" s="20">
        <v>0</v>
      </c>
      <c r="Q102" s="20">
        <v>-1.30160638398907E-3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7.24495929944724</v>
      </c>
      <c r="Z102" s="20">
        <v>-0.39625912020696602</v>
      </c>
      <c r="AA102" s="20">
        <v>0.2267511725569</v>
      </c>
      <c r="AB102" s="20">
        <v>0.26899027380699198</v>
      </c>
      <c r="AC102" s="20">
        <v>0.248139705776319</v>
      </c>
      <c r="AD102" s="20">
        <v>-2.9045788465748702E-3</v>
      </c>
      <c r="AE102" s="20">
        <v>5.5197614181249</v>
      </c>
      <c r="AF102" s="20">
        <v>22.9502901664757</v>
      </c>
      <c r="AH102" s="20">
        <f t="shared" si="14"/>
        <v>2.8427214938527623E-2</v>
      </c>
      <c r="AI102" s="20">
        <f t="shared" si="21"/>
        <v>7.173227029155683E-3</v>
      </c>
      <c r="AJ102" s="20">
        <f t="shared" si="13"/>
        <v>-0.39625912020696602</v>
      </c>
      <c r="AK102" s="20">
        <f t="shared" si="13"/>
        <v>0.2267511725569</v>
      </c>
      <c r="AL102" s="20">
        <f t="shared" si="13"/>
        <v>0.26899027380699198</v>
      </c>
      <c r="AM102" s="20">
        <f t="shared" si="13"/>
        <v>0.248139705776319</v>
      </c>
      <c r="AN102" s="20">
        <f t="shared" si="13"/>
        <v>-2.9045788465748702E-3</v>
      </c>
      <c r="AR102" s="22">
        <f t="shared" si="15"/>
        <v>48304</v>
      </c>
      <c r="AS102" s="20">
        <f t="shared" si="16"/>
        <v>93.801160665902799</v>
      </c>
      <c r="AT102" s="20">
        <f t="shared" si="17"/>
        <v>-2.5464619223183624</v>
      </c>
      <c r="AU102" s="20">
        <f t="shared" si="18"/>
        <v>0.35189068011582575</v>
      </c>
      <c r="AV102" s="20">
        <f t="shared" si="12"/>
        <v>7.173227029155683E-3</v>
      </c>
      <c r="AW102" s="20">
        <f t="shared" si="12"/>
        <v>-0.39625912020696602</v>
      </c>
      <c r="AX102" s="20">
        <f t="shared" si="12"/>
        <v>0.2267511725569</v>
      </c>
      <c r="AY102" s="20">
        <f t="shared" si="11"/>
        <v>0.26899027380699198</v>
      </c>
      <c r="AZ102" s="20">
        <f t="shared" si="11"/>
        <v>0.248139705776319</v>
      </c>
      <c r="BA102" s="20">
        <f t="shared" si="11"/>
        <v>-2.9045788465748702E-3</v>
      </c>
      <c r="BC102" s="22">
        <f t="shared" si="19"/>
        <v>48304</v>
      </c>
      <c r="BD102" s="20">
        <f t="shared" si="20"/>
        <v>-2.5464619223183624</v>
      </c>
      <c r="BE102" s="20">
        <f t="shared" si="20"/>
        <v>0.35189068011582575</v>
      </c>
    </row>
    <row r="103" spans="1:57">
      <c r="A103" s="22">
        <v>48395</v>
      </c>
      <c r="B103" s="20">
        <v>2.9888081210771098</v>
      </c>
      <c r="C103" s="20">
        <v>3.3341603948021499E-2</v>
      </c>
      <c r="D103" s="20">
        <v>-2.7132291838282301</v>
      </c>
      <c r="E103" s="21">
        <v>1.9762148784608299E-5</v>
      </c>
      <c r="F103" s="20">
        <v>2.1589546373637001</v>
      </c>
      <c r="G103" s="20">
        <v>14.328823358386</v>
      </c>
      <c r="H103" s="20">
        <v>-1.37291560068627E-4</v>
      </c>
      <c r="I103" s="20">
        <v>1.4451723410785201E-2</v>
      </c>
      <c r="J103" s="20">
        <v>1.6859248089592702E-2</v>
      </c>
      <c r="K103" s="20">
        <v>-6.9251707927034598</v>
      </c>
      <c r="L103" s="20">
        <v>9.1042158177356405E-2</v>
      </c>
      <c r="M103" s="20">
        <v>0</v>
      </c>
      <c r="N103" s="20">
        <v>0</v>
      </c>
      <c r="O103" s="20">
        <v>1.97912580648339E-3</v>
      </c>
      <c r="P103" s="20">
        <v>0</v>
      </c>
      <c r="Q103" s="20">
        <v>-1.02695196693741E-4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7.0239997022382701</v>
      </c>
      <c r="Z103" s="20">
        <v>-0.38430195107755699</v>
      </c>
      <c r="AA103" s="20">
        <v>0.21979237794082301</v>
      </c>
      <c r="AB103" s="20">
        <v>0.26073275508708699</v>
      </c>
      <c r="AC103" s="20">
        <v>0.240515298477567</v>
      </c>
      <c r="AD103" s="20">
        <v>-3.0154757732617902E-3</v>
      </c>
      <c r="AE103" s="20">
        <v>5.5034547365471198</v>
      </c>
      <c r="AF103" s="20">
        <v>22.856817218559399</v>
      </c>
      <c r="AH103" s="20">
        <f t="shared" si="14"/>
        <v>2.8588912512427567E-2</v>
      </c>
      <c r="AI103" s="20">
        <f t="shared" si="21"/>
        <v>6.9544551507309607E-3</v>
      </c>
      <c r="AJ103" s="20">
        <f t="shared" si="13"/>
        <v>-0.38430195107755699</v>
      </c>
      <c r="AK103" s="20">
        <f t="shared" si="13"/>
        <v>0.21979237794082301</v>
      </c>
      <c r="AL103" s="20">
        <f t="shared" si="13"/>
        <v>0.26073275508708699</v>
      </c>
      <c r="AM103" s="20">
        <f t="shared" si="13"/>
        <v>0.240515298477567</v>
      </c>
      <c r="AN103" s="20">
        <f t="shared" si="13"/>
        <v>-3.0154757732617902E-3</v>
      </c>
      <c r="AR103" s="22">
        <f t="shared" si="15"/>
        <v>48395</v>
      </c>
      <c r="AS103" s="20">
        <f t="shared" si="16"/>
        <v>93.427268874237598</v>
      </c>
      <c r="AT103" s="20">
        <f t="shared" si="17"/>
        <v>-2.5463002247444626</v>
      </c>
      <c r="AU103" s="20">
        <f t="shared" si="18"/>
        <v>0.34067745980538922</v>
      </c>
      <c r="AV103" s="20">
        <f t="shared" si="12"/>
        <v>6.9544551507309607E-3</v>
      </c>
      <c r="AW103" s="20">
        <f t="shared" si="12"/>
        <v>-0.38430195107755699</v>
      </c>
      <c r="AX103" s="20">
        <f t="shared" si="12"/>
        <v>0.21979237794082301</v>
      </c>
      <c r="AY103" s="20">
        <f t="shared" si="11"/>
        <v>0.26073275508708699</v>
      </c>
      <c r="AZ103" s="20">
        <f t="shared" si="11"/>
        <v>0.240515298477567</v>
      </c>
      <c r="BA103" s="20">
        <f t="shared" si="11"/>
        <v>-3.0154757732617902E-3</v>
      </c>
      <c r="BC103" s="22">
        <f t="shared" si="19"/>
        <v>48395</v>
      </c>
      <c r="BD103" s="20">
        <f t="shared" si="20"/>
        <v>-2.5463002247444626</v>
      </c>
      <c r="BE103" s="20">
        <f t="shared" si="20"/>
        <v>0.34067745980538922</v>
      </c>
    </row>
    <row r="104" spans="1:57">
      <c r="A104" s="22">
        <v>48487</v>
      </c>
      <c r="B104" s="20">
        <v>2.95619634686265</v>
      </c>
      <c r="C104" s="20">
        <v>3.1749400717064398E-2</v>
      </c>
      <c r="D104" s="20">
        <v>-2.6880506478078301</v>
      </c>
      <c r="E104" s="21">
        <v>1.8891295587849701E-5</v>
      </c>
      <c r="F104" s="20">
        <v>2.1398693954285601</v>
      </c>
      <c r="G104" s="20">
        <v>14.2946355150839</v>
      </c>
      <c r="H104" s="20">
        <v>-1.26229992605135E-4</v>
      </c>
      <c r="I104" s="20">
        <v>1.2801818464992801E-2</v>
      </c>
      <c r="J104" s="20">
        <v>1.7241689997750501E-2</v>
      </c>
      <c r="K104" s="20">
        <v>-6.7133464592655496</v>
      </c>
      <c r="L104" s="20">
        <v>9.3403952878179E-2</v>
      </c>
      <c r="M104" s="20">
        <v>0</v>
      </c>
      <c r="N104" s="20">
        <v>0</v>
      </c>
      <c r="O104" s="20">
        <v>-1.1692279603475501E-3</v>
      </c>
      <c r="P104" s="20">
        <v>0</v>
      </c>
      <c r="Q104" s="20">
        <v>9.3722476197400403E-4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6.8101017415488299</v>
      </c>
      <c r="Z104" s="20">
        <v>-0.37272391236019298</v>
      </c>
      <c r="AA104" s="20">
        <v>0.21305359432739401</v>
      </c>
      <c r="AB104" s="20">
        <v>0.25273743084595302</v>
      </c>
      <c r="AC104" s="20">
        <v>0.233132648531021</v>
      </c>
      <c r="AD104" s="20">
        <v>-3.1043275576875399E-3</v>
      </c>
      <c r="AE104" s="20">
        <v>5.4872021068280201</v>
      </c>
      <c r="AF104" s="20">
        <v>22.764560952627601</v>
      </c>
      <c r="AH104" s="20">
        <f t="shared" si="14"/>
        <v>2.8654264867791934E-2</v>
      </c>
      <c r="AI104" s="20">
        <f t="shared" si="21"/>
        <v>6.742674991632505E-3</v>
      </c>
      <c r="AJ104" s="20">
        <f t="shared" si="13"/>
        <v>-0.37272391236019298</v>
      </c>
      <c r="AK104" s="20">
        <f t="shared" si="13"/>
        <v>0.21305359432739401</v>
      </c>
      <c r="AL104" s="20">
        <f t="shared" si="13"/>
        <v>0.25273743084595302</v>
      </c>
      <c r="AM104" s="20">
        <f t="shared" si="13"/>
        <v>0.233132648531021</v>
      </c>
      <c r="AN104" s="20">
        <f t="shared" si="13"/>
        <v>-3.1043275576875399E-3</v>
      </c>
      <c r="AR104" s="22">
        <f t="shared" si="15"/>
        <v>48487</v>
      </c>
      <c r="AS104" s="20">
        <f t="shared" si="16"/>
        <v>93.058243810510405</v>
      </c>
      <c r="AT104" s="20">
        <f t="shared" si="17"/>
        <v>-2.546234872389098</v>
      </c>
      <c r="AU104" s="20">
        <f t="shared" si="18"/>
        <v>0.32983810877812003</v>
      </c>
      <c r="AV104" s="20">
        <f t="shared" si="12"/>
        <v>6.742674991632505E-3</v>
      </c>
      <c r="AW104" s="20">
        <f t="shared" si="12"/>
        <v>-0.37272391236019298</v>
      </c>
      <c r="AX104" s="20">
        <f t="shared" si="12"/>
        <v>0.21305359432739401</v>
      </c>
      <c r="AY104" s="20">
        <f t="shared" si="11"/>
        <v>0.25273743084595302</v>
      </c>
      <c r="AZ104" s="20">
        <f t="shared" si="11"/>
        <v>0.233132648531021</v>
      </c>
      <c r="BA104" s="20">
        <f t="shared" si="11"/>
        <v>-3.1043275576875399E-3</v>
      </c>
      <c r="BC104" s="22">
        <f t="shared" si="19"/>
        <v>48487</v>
      </c>
      <c r="BD104" s="20">
        <f t="shared" si="20"/>
        <v>-2.546234872389098</v>
      </c>
      <c r="BE104" s="20">
        <f t="shared" si="20"/>
        <v>0.32983810877812003</v>
      </c>
    </row>
    <row r="105" spans="1:57">
      <c r="A105" s="22">
        <v>48579</v>
      </c>
      <c r="B105" s="20">
        <v>2.9239709888277501</v>
      </c>
      <c r="C105" s="20">
        <v>3.03241612350869E-2</v>
      </c>
      <c r="D105" s="20">
        <v>-2.66312825749069</v>
      </c>
      <c r="E105" s="21">
        <v>1.8102829016030198E-5</v>
      </c>
      <c r="F105" s="20">
        <v>2.1210435737875302</v>
      </c>
      <c r="G105" s="20">
        <v>14.260519769451101</v>
      </c>
      <c r="H105" s="20">
        <v>-1.1705632184681E-4</v>
      </c>
      <c r="I105" s="20">
        <v>1.12648373485442E-2</v>
      </c>
      <c r="J105" s="20">
        <v>1.75728231088207E-2</v>
      </c>
      <c r="K105" s="20">
        <v>-6.50835002194074</v>
      </c>
      <c r="L105" s="20">
        <v>9.5786790253757095E-2</v>
      </c>
      <c r="M105" s="20">
        <v>0</v>
      </c>
      <c r="N105" s="20">
        <v>0</v>
      </c>
      <c r="O105" s="20">
        <v>-4.1919058430922801E-3</v>
      </c>
      <c r="P105" s="20">
        <v>0</v>
      </c>
      <c r="Q105" s="20">
        <v>1.8263218407028E-3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6.6030080966798401</v>
      </c>
      <c r="Z105" s="20">
        <v>-0.36150973932671199</v>
      </c>
      <c r="AA105" s="20">
        <v>0.20652794433313101</v>
      </c>
      <c r="AB105" s="20">
        <v>0.24499592005062301</v>
      </c>
      <c r="AC105" s="20">
        <v>0.22598420219344201</v>
      </c>
      <c r="AD105" s="20">
        <v>-3.1723508569355798E-3</v>
      </c>
      <c r="AE105" s="20">
        <v>5.4710033078765896</v>
      </c>
      <c r="AF105" s="20">
        <v>22.673377508035799</v>
      </c>
      <c r="AH105" s="20">
        <f t="shared" si="14"/>
        <v>2.8627993772301755E-2</v>
      </c>
      <c r="AI105" s="20">
        <f t="shared" si="21"/>
        <v>6.5376317788909304E-3</v>
      </c>
      <c r="AJ105" s="20">
        <f t="shared" si="13"/>
        <v>-0.36150973932671199</v>
      </c>
      <c r="AK105" s="20">
        <f t="shared" si="13"/>
        <v>0.20652794433313101</v>
      </c>
      <c r="AL105" s="20">
        <f t="shared" si="13"/>
        <v>0.24499592005062301</v>
      </c>
      <c r="AM105" s="20">
        <f t="shared" si="13"/>
        <v>0.22598420219344201</v>
      </c>
      <c r="AN105" s="20">
        <f t="shared" si="13"/>
        <v>-3.1723508569355798E-3</v>
      </c>
      <c r="AR105" s="22">
        <f t="shared" si="15"/>
        <v>48579</v>
      </c>
      <c r="AS105" s="20">
        <f t="shared" si="16"/>
        <v>92.693510032143195</v>
      </c>
      <c r="AT105" s="20">
        <f t="shared" si="17"/>
        <v>-2.5462611434845881</v>
      </c>
      <c r="AU105" s="20">
        <f t="shared" si="18"/>
        <v>0.31936360817243942</v>
      </c>
      <c r="AV105" s="20">
        <f t="shared" si="12"/>
        <v>6.5376317788909304E-3</v>
      </c>
      <c r="AW105" s="20">
        <f t="shared" si="12"/>
        <v>-0.36150973932671199</v>
      </c>
      <c r="AX105" s="20">
        <f t="shared" si="12"/>
        <v>0.20652794433313101</v>
      </c>
      <c r="AY105" s="20">
        <f t="shared" si="11"/>
        <v>0.24499592005062301</v>
      </c>
      <c r="AZ105" s="20">
        <f t="shared" si="11"/>
        <v>0.22598420219344201</v>
      </c>
      <c r="BA105" s="20">
        <f t="shared" si="11"/>
        <v>-3.1723508569355798E-3</v>
      </c>
      <c r="BC105" s="22">
        <f t="shared" si="19"/>
        <v>48579</v>
      </c>
      <c r="BD105" s="20">
        <f t="shared" si="20"/>
        <v>-2.5462611434845881</v>
      </c>
      <c r="BE105" s="20">
        <f t="shared" si="20"/>
        <v>0.31936360817243942</v>
      </c>
    </row>
    <row r="106" spans="1:57">
      <c r="A106" s="22">
        <v>48669</v>
      </c>
      <c r="B106" s="20">
        <v>2.8921257476964302</v>
      </c>
      <c r="C106" s="20">
        <v>2.90421727198703E-2</v>
      </c>
      <c r="D106" s="20">
        <v>-2.6384555344143301</v>
      </c>
      <c r="E106" s="21">
        <v>1.7387631375216101E-5</v>
      </c>
      <c r="F106" s="20">
        <v>2.1024652793520202</v>
      </c>
      <c r="G106" s="20">
        <v>14.2264845384579</v>
      </c>
      <c r="H106" s="20">
        <v>-1.0957981097359199E-4</v>
      </c>
      <c r="I106" s="20">
        <v>9.8334054223017404E-3</v>
      </c>
      <c r="J106" s="20">
        <v>1.7857644160192199E-2</v>
      </c>
      <c r="K106" s="20">
        <v>-6.30993130399359</v>
      </c>
      <c r="L106" s="20">
        <v>9.8096998455678305E-2</v>
      </c>
      <c r="M106" s="20">
        <v>0</v>
      </c>
      <c r="N106" s="20">
        <v>0</v>
      </c>
      <c r="O106" s="20">
        <v>-7.0930142871431104E-3</v>
      </c>
      <c r="P106" s="20">
        <v>0</v>
      </c>
      <c r="Q106" s="20">
        <v>2.5738347185368798E-3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6.4024717982142301</v>
      </c>
      <c r="Z106" s="20">
        <v>-0.350645098579833</v>
      </c>
      <c r="AA106" s="20">
        <v>0.200208649341095</v>
      </c>
      <c r="AB106" s="20">
        <v>0.23749998453660701</v>
      </c>
      <c r="AC106" s="20">
        <v>0.21906250290167201</v>
      </c>
      <c r="AD106" s="20">
        <v>-3.2209135369791701E-3</v>
      </c>
      <c r="AE106" s="20">
        <v>5.4548581197818802</v>
      </c>
      <c r="AF106" s="20">
        <v>22.5831426187669</v>
      </c>
      <c r="AH106" s="20">
        <f t="shared" si="14"/>
        <v>2.8515776238497728E-2</v>
      </c>
      <c r="AI106" s="20">
        <f t="shared" si="21"/>
        <v>6.339080988330921E-3</v>
      </c>
      <c r="AJ106" s="20">
        <f t="shared" si="13"/>
        <v>-0.350645098579833</v>
      </c>
      <c r="AK106" s="20">
        <f t="shared" si="13"/>
        <v>0.200208649341095</v>
      </c>
      <c r="AL106" s="20">
        <f t="shared" si="13"/>
        <v>0.23749998453660701</v>
      </c>
      <c r="AM106" s="20">
        <f t="shared" si="13"/>
        <v>0.21906250290167201</v>
      </c>
      <c r="AN106" s="20">
        <f t="shared" si="13"/>
        <v>-3.2209135369791701E-3</v>
      </c>
      <c r="AR106" s="22">
        <f t="shared" si="15"/>
        <v>48669</v>
      </c>
      <c r="AS106" s="20">
        <f t="shared" si="16"/>
        <v>92.332570475067598</v>
      </c>
      <c r="AT106" s="20">
        <f t="shared" si="17"/>
        <v>-2.5463733610183925</v>
      </c>
      <c r="AU106" s="20">
        <f t="shared" si="18"/>
        <v>0.30924420565089272</v>
      </c>
      <c r="AV106" s="20">
        <f t="shared" si="12"/>
        <v>6.339080988330921E-3</v>
      </c>
      <c r="AW106" s="20">
        <f t="shared" si="12"/>
        <v>-0.350645098579833</v>
      </c>
      <c r="AX106" s="20">
        <f t="shared" si="12"/>
        <v>0.200208649341095</v>
      </c>
      <c r="AY106" s="20">
        <f t="shared" si="11"/>
        <v>0.23749998453660701</v>
      </c>
      <c r="AZ106" s="20">
        <f t="shared" si="11"/>
        <v>0.21906250290167201</v>
      </c>
      <c r="BA106" s="20">
        <f t="shared" si="11"/>
        <v>-3.2209135369791701E-3</v>
      </c>
      <c r="BC106" s="22">
        <f t="shared" si="19"/>
        <v>48669</v>
      </c>
      <c r="BD106" s="20">
        <f t="shared" si="20"/>
        <v>-2.5463733610183925</v>
      </c>
      <c r="BE106" s="20">
        <f t="shared" si="20"/>
        <v>0.30924420565089272</v>
      </c>
    </row>
    <row r="107" spans="1:57">
      <c r="A107" s="22">
        <v>48760</v>
      </c>
      <c r="B107" s="20">
        <v>2.8606542398859101</v>
      </c>
      <c r="C107" s="20">
        <v>2.7882921547176202E-2</v>
      </c>
      <c r="D107" s="20">
        <v>-2.61402592302982</v>
      </c>
      <c r="E107" s="21">
        <v>1.6737274333529901E-5</v>
      </c>
      <c r="F107" s="20">
        <v>2.0841221529381699</v>
      </c>
      <c r="G107" s="20">
        <v>14.1925336381858</v>
      </c>
      <c r="H107" s="20">
        <v>-1.0361470324556E-4</v>
      </c>
      <c r="I107" s="20">
        <v>8.5006660687259993E-3</v>
      </c>
      <c r="J107" s="20">
        <v>1.8100755227739001E-2</v>
      </c>
      <c r="K107" s="20">
        <v>-6.1178495734597202</v>
      </c>
      <c r="L107" s="20">
        <v>0.10025946469772801</v>
      </c>
      <c r="M107" s="20">
        <v>0</v>
      </c>
      <c r="N107" s="20">
        <v>0</v>
      </c>
      <c r="O107" s="20">
        <v>-9.8765262767949499E-3</v>
      </c>
      <c r="P107" s="20">
        <v>0</v>
      </c>
      <c r="Q107" s="20">
        <v>3.1897539892864701E-3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6.2082561044550397</v>
      </c>
      <c r="Z107" s="20">
        <v>-0.34011652757871103</v>
      </c>
      <c r="AA107" s="20">
        <v>0.194089051679532</v>
      </c>
      <c r="AB107" s="20">
        <v>0.23024155375174099</v>
      </c>
      <c r="AC107" s="20">
        <v>0.21236021815092301</v>
      </c>
      <c r="AD107" s="20">
        <v>-3.2514842342053398E-3</v>
      </c>
      <c r="AE107" s="20">
        <v>5.4387663238032102</v>
      </c>
      <c r="AF107" s="20">
        <v>22.493749932372701</v>
      </c>
      <c r="AH107" s="20">
        <f t="shared" si="14"/>
        <v>2.8323969950769079E-2</v>
      </c>
      <c r="AI107" s="20">
        <f t="shared" si="21"/>
        <v>6.1467882222327125E-3</v>
      </c>
      <c r="AJ107" s="20">
        <f t="shared" si="13"/>
        <v>-0.34011652757871103</v>
      </c>
      <c r="AK107" s="20">
        <f t="shared" si="13"/>
        <v>0.194089051679532</v>
      </c>
      <c r="AL107" s="20">
        <f t="shared" si="13"/>
        <v>0.23024155375174099</v>
      </c>
      <c r="AM107" s="20">
        <f t="shared" si="13"/>
        <v>0.21236021815092301</v>
      </c>
      <c r="AN107" s="20">
        <f t="shared" si="13"/>
        <v>-3.2514842342053398E-3</v>
      </c>
      <c r="AR107" s="22">
        <f t="shared" si="15"/>
        <v>48760</v>
      </c>
      <c r="AS107" s="20">
        <f t="shared" si="16"/>
        <v>91.974999729490804</v>
      </c>
      <c r="AT107" s="20">
        <f t="shared" si="17"/>
        <v>-2.5465651673061211</v>
      </c>
      <c r="AU107" s="20">
        <f t="shared" si="18"/>
        <v>0.29946959999151229</v>
      </c>
      <c r="AV107" s="20">
        <f t="shared" si="12"/>
        <v>6.1467882222327125E-3</v>
      </c>
      <c r="AW107" s="20">
        <f t="shared" si="12"/>
        <v>-0.34011652757871103</v>
      </c>
      <c r="AX107" s="20">
        <f t="shared" si="12"/>
        <v>0.194089051679532</v>
      </c>
      <c r="AY107" s="20">
        <f t="shared" si="11"/>
        <v>0.23024155375174099</v>
      </c>
      <c r="AZ107" s="20">
        <f t="shared" si="11"/>
        <v>0.21236021815092301</v>
      </c>
      <c r="BA107" s="20">
        <f t="shared" si="11"/>
        <v>-3.2514842342053398E-3</v>
      </c>
      <c r="BC107" s="22">
        <f t="shared" si="19"/>
        <v>48760</v>
      </c>
      <c r="BD107" s="20">
        <f t="shared" si="20"/>
        <v>-2.5465651673061211</v>
      </c>
      <c r="BE107" s="20">
        <f t="shared" si="20"/>
        <v>0.29946959999151229</v>
      </c>
    </row>
    <row r="108" spans="1:57">
      <c r="A108" s="22">
        <v>48852</v>
      </c>
      <c r="B108" s="20">
        <v>2.8295500602734101</v>
      </c>
      <c r="C108" s="20">
        <v>2.68286988529443E-2</v>
      </c>
      <c r="D108" s="20">
        <v>-2.5898329073490198</v>
      </c>
      <c r="E108" s="21">
        <v>1.61440218980933E-5</v>
      </c>
      <c r="F108" s="20">
        <v>2.06600167758126</v>
      </c>
      <c r="G108" s="20">
        <v>14.1586671150796</v>
      </c>
      <c r="H108" s="21">
        <v>-9.8982313777227707E-5</v>
      </c>
      <c r="I108" s="20">
        <v>7.2602451420481599E-3</v>
      </c>
      <c r="J108" s="20">
        <v>1.8306372890561799E-2</v>
      </c>
      <c r="K108" s="20">
        <v>-5.9318735821829804</v>
      </c>
      <c r="L108" s="20">
        <v>0.10221567752296</v>
      </c>
      <c r="M108" s="20">
        <v>0</v>
      </c>
      <c r="N108" s="20">
        <v>0</v>
      </c>
      <c r="O108" s="20">
        <v>-1.2546286656448399E-2</v>
      </c>
      <c r="P108" s="20">
        <v>0</v>
      </c>
      <c r="Q108" s="20">
        <v>3.6845430877462501E-3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6.0201343032858601</v>
      </c>
      <c r="Z108" s="20">
        <v>-0.32991137490577899</v>
      </c>
      <c r="AA108" s="20">
        <v>0.18816263289433</v>
      </c>
      <c r="AB108" s="20">
        <v>0.22321274476776901</v>
      </c>
      <c r="AC108" s="20">
        <v>0.205870161755982</v>
      </c>
      <c r="AD108" s="20">
        <v>-3.2655895138795602E-3</v>
      </c>
      <c r="AE108" s="20">
        <v>5.4227277023603797</v>
      </c>
      <c r="AF108" s="20">
        <v>22.405109356594799</v>
      </c>
      <c r="AH108" s="20">
        <f t="shared" si="14"/>
        <v>2.8059378070021034E-2</v>
      </c>
      <c r="AI108" s="20">
        <f t="shared" si="21"/>
        <v>5.960529013154317E-3</v>
      </c>
      <c r="AJ108" s="20">
        <f t="shared" ref="AJ108:AN123" si="22">Z108</f>
        <v>-0.32991137490577899</v>
      </c>
      <c r="AK108" s="20">
        <f t="shared" si="22"/>
        <v>0.18816263289433</v>
      </c>
      <c r="AL108" s="20">
        <f t="shared" si="22"/>
        <v>0.22321274476776901</v>
      </c>
      <c r="AM108" s="20">
        <f t="shared" si="22"/>
        <v>0.205870161755982</v>
      </c>
      <c r="AN108" s="20">
        <f t="shared" si="22"/>
        <v>-3.2655895138795602E-3</v>
      </c>
      <c r="AR108" s="22">
        <f t="shared" si="15"/>
        <v>48852</v>
      </c>
      <c r="AS108" s="20">
        <f t="shared" si="16"/>
        <v>91.620437426379198</v>
      </c>
      <c r="AT108" s="20">
        <f t="shared" si="17"/>
        <v>-2.5468297591868692</v>
      </c>
      <c r="AU108" s="20">
        <f t="shared" si="18"/>
        <v>0.29002910401157678</v>
      </c>
      <c r="AV108" s="20">
        <f t="shared" si="12"/>
        <v>5.960529013154317E-3</v>
      </c>
      <c r="AW108" s="20">
        <f t="shared" si="12"/>
        <v>-0.32991137490577899</v>
      </c>
      <c r="AX108" s="20">
        <f t="shared" si="12"/>
        <v>0.18816263289433</v>
      </c>
      <c r="AY108" s="20">
        <f t="shared" si="12"/>
        <v>0.22321274476776901</v>
      </c>
      <c r="AZ108" s="20">
        <f t="shared" si="12"/>
        <v>0.205870161755982</v>
      </c>
      <c r="BA108" s="20">
        <f t="shared" si="12"/>
        <v>-3.2655895138795602E-3</v>
      </c>
      <c r="BC108" s="22">
        <f t="shared" si="19"/>
        <v>48852</v>
      </c>
      <c r="BD108" s="20">
        <f t="shared" si="20"/>
        <v>-2.5468297591868692</v>
      </c>
      <c r="BE108" s="20">
        <f t="shared" si="20"/>
        <v>0.29002910401157678</v>
      </c>
    </row>
    <row r="109" spans="1:57">
      <c r="A109" s="22">
        <v>48944</v>
      </c>
      <c r="B109" s="20">
        <v>2.7988068354137199</v>
      </c>
      <c r="C109" s="20">
        <v>2.5864253212999601E-2</v>
      </c>
      <c r="D109" s="20">
        <v>-2.5658701050219399</v>
      </c>
      <c r="E109" s="21">
        <v>1.56008220139106E-5</v>
      </c>
      <c r="F109" s="20">
        <v>2.0480914318779799</v>
      </c>
      <c r="G109" s="20">
        <v>14.1248819940805</v>
      </c>
      <c r="H109" s="21">
        <v>-9.5512668891666803E-5</v>
      </c>
      <c r="I109" s="20">
        <v>6.10621690339282E-3</v>
      </c>
      <c r="J109" s="20">
        <v>1.84783414550257E-2</v>
      </c>
      <c r="K109" s="20">
        <v>-5.7517815096339104</v>
      </c>
      <c r="L109" s="20">
        <v>0.10392183347021</v>
      </c>
      <c r="M109" s="20">
        <v>0</v>
      </c>
      <c r="N109" s="20">
        <v>0</v>
      </c>
      <c r="O109" s="20">
        <v>-1.51060171418135E-2</v>
      </c>
      <c r="P109" s="20">
        <v>0</v>
      </c>
      <c r="Q109" s="20">
        <v>4.06889683183534E-3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5.8378894541664703</v>
      </c>
      <c r="Z109" s="20">
        <v>-0.32001774198044097</v>
      </c>
      <c r="AA109" s="20">
        <v>0.18242302847276101</v>
      </c>
      <c r="AB109" s="20">
        <v>0.21640587802800501</v>
      </c>
      <c r="AC109" s="20">
        <v>0.19958531191283799</v>
      </c>
      <c r="AD109" s="20">
        <v>-3.26477792490524E-3</v>
      </c>
      <c r="AE109" s="20">
        <v>5.4067420390242402</v>
      </c>
      <c r="AF109" s="20">
        <v>22.317145451299901</v>
      </c>
      <c r="AH109" s="20">
        <f t="shared" si="14"/>
        <v>2.7729049990895177E-2</v>
      </c>
      <c r="AI109" s="20">
        <f t="shared" si="21"/>
        <v>5.7800885684816542E-3</v>
      </c>
      <c r="AJ109" s="20">
        <f t="shared" si="22"/>
        <v>-0.32001774198044097</v>
      </c>
      <c r="AK109" s="20">
        <f t="shared" si="22"/>
        <v>0.18242302847276101</v>
      </c>
      <c r="AL109" s="20">
        <f t="shared" si="22"/>
        <v>0.21640587802800501</v>
      </c>
      <c r="AM109" s="20">
        <f t="shared" si="22"/>
        <v>0.19958531191283799</v>
      </c>
      <c r="AN109" s="20">
        <f t="shared" si="22"/>
        <v>-3.26477792490524E-3</v>
      </c>
      <c r="AR109" s="22">
        <f t="shared" si="15"/>
        <v>48944</v>
      </c>
      <c r="AS109" s="20">
        <f t="shared" si="16"/>
        <v>91.268581805199602</v>
      </c>
      <c r="AT109" s="20">
        <f t="shared" si="17"/>
        <v>-2.5471600872659947</v>
      </c>
      <c r="AU109" s="20">
        <f t="shared" si="18"/>
        <v>0.28091178707673942</v>
      </c>
      <c r="AV109" s="20">
        <f t="shared" ref="AV109:BA132" si="23">AI109</f>
        <v>5.7800885684816542E-3</v>
      </c>
      <c r="AW109" s="20">
        <f t="shared" si="23"/>
        <v>-0.32001774198044097</v>
      </c>
      <c r="AX109" s="20">
        <f t="shared" si="23"/>
        <v>0.18242302847276101</v>
      </c>
      <c r="AY109" s="20">
        <f t="shared" si="23"/>
        <v>0.21640587802800501</v>
      </c>
      <c r="AZ109" s="20">
        <f t="shared" si="23"/>
        <v>0.19958531191283799</v>
      </c>
      <c r="BA109" s="20">
        <f t="shared" si="23"/>
        <v>-3.26477792490524E-3</v>
      </c>
      <c r="BC109" s="22">
        <f t="shared" si="19"/>
        <v>48944</v>
      </c>
      <c r="BD109" s="20">
        <f t="shared" si="20"/>
        <v>-2.5471600872659947</v>
      </c>
      <c r="BE109" s="20">
        <f t="shared" si="20"/>
        <v>0.28091178707673942</v>
      </c>
    </row>
    <row r="110" spans="1:57">
      <c r="A110" s="22">
        <v>49034</v>
      </c>
      <c r="B110" s="20">
        <v>2.76841826794728</v>
      </c>
      <c r="C110" s="20">
        <v>2.4976484363207801E-2</v>
      </c>
      <c r="D110" s="20">
        <v>-2.5421313414784201</v>
      </c>
      <c r="E110" s="21">
        <v>1.51012889792543E-5</v>
      </c>
      <c r="F110" s="20">
        <v>2.0303792943644998</v>
      </c>
      <c r="G110" s="20">
        <v>14.0911729457859</v>
      </c>
      <c r="H110" s="21">
        <v>-9.3045741108707403E-5</v>
      </c>
      <c r="I110" s="20">
        <v>5.0330715749586702E-3</v>
      </c>
      <c r="J110" s="20">
        <v>1.8620149306323198E-2</v>
      </c>
      <c r="K110" s="20">
        <v>-5.5773608278037798</v>
      </c>
      <c r="L110" s="20">
        <v>0.10534702734813101</v>
      </c>
      <c r="M110" s="20">
        <v>0</v>
      </c>
      <c r="N110" s="20">
        <v>0</v>
      </c>
      <c r="O110" s="20">
        <v>-1.75593210399126E-2</v>
      </c>
      <c r="P110" s="20">
        <v>0</v>
      </c>
      <c r="Q110" s="20">
        <v>4.3535354475098499E-3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5.6613140833155402</v>
      </c>
      <c r="Z110" s="20">
        <v>-0.31042442677758503</v>
      </c>
      <c r="AA110" s="20">
        <v>0.17686403936914799</v>
      </c>
      <c r="AB110" s="20">
        <v>0.20981348928419699</v>
      </c>
      <c r="AC110" s="20">
        <v>0.19349882547102901</v>
      </c>
      <c r="AD110" s="20">
        <v>-3.2505902682378402E-3</v>
      </c>
      <c r="AE110" s="20">
        <v>5.3908091185074198</v>
      </c>
      <c r="AF110" s="20">
        <v>22.229795880264898</v>
      </c>
      <c r="AH110" s="20">
        <f t="shared" si="14"/>
        <v>2.7340114678604956E-2</v>
      </c>
      <c r="AI110" s="20">
        <f t="shared" si="21"/>
        <v>5.6052614686292477E-3</v>
      </c>
      <c r="AJ110" s="20">
        <f t="shared" si="22"/>
        <v>-0.31042442677758503</v>
      </c>
      <c r="AK110" s="20">
        <f t="shared" si="22"/>
        <v>0.17686403936914799</v>
      </c>
      <c r="AL110" s="20">
        <f t="shared" si="22"/>
        <v>0.20981348928419699</v>
      </c>
      <c r="AM110" s="20">
        <f t="shared" si="22"/>
        <v>0.19349882547102901</v>
      </c>
      <c r="AN110" s="20">
        <f t="shared" si="22"/>
        <v>-3.2505902682378402E-3</v>
      </c>
      <c r="AR110" s="22">
        <f t="shared" si="15"/>
        <v>49034</v>
      </c>
      <c r="AS110" s="20">
        <f t="shared" si="16"/>
        <v>90.919183521059594</v>
      </c>
      <c r="AT110" s="20">
        <f t="shared" si="17"/>
        <v>-2.5475490225782851</v>
      </c>
      <c r="AU110" s="20">
        <f t="shared" si="18"/>
        <v>0.27210659854718044</v>
      </c>
      <c r="AV110" s="20">
        <f t="shared" si="23"/>
        <v>5.6052614686292477E-3</v>
      </c>
      <c r="AW110" s="20">
        <f t="shared" si="23"/>
        <v>-0.31042442677758503</v>
      </c>
      <c r="AX110" s="20">
        <f t="shared" si="23"/>
        <v>0.17686403936914799</v>
      </c>
      <c r="AY110" s="20">
        <f t="shared" si="23"/>
        <v>0.20981348928419699</v>
      </c>
      <c r="AZ110" s="20">
        <f t="shared" si="23"/>
        <v>0.19349882547102901</v>
      </c>
      <c r="BA110" s="20">
        <f t="shared" si="23"/>
        <v>-3.2505902682378402E-3</v>
      </c>
      <c r="BC110" s="22">
        <f t="shared" si="19"/>
        <v>49034</v>
      </c>
      <c r="BD110" s="20">
        <f t="shared" si="20"/>
        <v>-2.5475490225782851</v>
      </c>
      <c r="BE110" s="20">
        <f t="shared" si="20"/>
        <v>0.27210659854718044</v>
      </c>
    </row>
    <row r="111" spans="1:57">
      <c r="A111" s="22">
        <v>49125</v>
      </c>
      <c r="B111" s="20">
        <v>2.7383781729551302</v>
      </c>
      <c r="C111" s="20">
        <v>2.4154172822770398E-2</v>
      </c>
      <c r="D111" s="20">
        <v>-2.5186107066055401</v>
      </c>
      <c r="E111" s="21">
        <v>1.46396786198483E-5</v>
      </c>
      <c r="F111" s="20">
        <v>2.0128536046230301</v>
      </c>
      <c r="G111" s="20">
        <v>14.0575328756989</v>
      </c>
      <c r="H111" s="21">
        <v>-9.1432326365597404E-5</v>
      </c>
      <c r="I111" s="20">
        <v>4.0356846041863202E-3</v>
      </c>
      <c r="J111" s="20">
        <v>1.8734947574218001E-2</v>
      </c>
      <c r="K111" s="20">
        <v>-5.40840810182016</v>
      </c>
      <c r="L111" s="20">
        <v>0.106471540814475</v>
      </c>
      <c r="M111" s="20">
        <v>0</v>
      </c>
      <c r="N111" s="20">
        <v>0</v>
      </c>
      <c r="O111" s="20">
        <v>-1.9909687696619899E-2</v>
      </c>
      <c r="P111" s="20">
        <v>0</v>
      </c>
      <c r="Q111" s="20">
        <v>4.5490316629139601E-3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5.4902098435639504</v>
      </c>
      <c r="Z111" s="20">
        <v>-0.30112086997899801</v>
      </c>
      <c r="AA111" s="20">
        <v>0.17147964067201199</v>
      </c>
      <c r="AB111" s="20">
        <v>0.20342833815601899</v>
      </c>
      <c r="AC111" s="20">
        <v>0.187604048814523</v>
      </c>
      <c r="AD111" s="20">
        <v>-3.22453542177963E-3</v>
      </c>
      <c r="AE111" s="20">
        <v>5.3749287266551899</v>
      </c>
      <c r="AF111" s="20">
        <v>22.143009934446301</v>
      </c>
      <c r="AH111" s="20">
        <f t="shared" si="14"/>
        <v>2.6899643308150895E-2</v>
      </c>
      <c r="AI111" s="20">
        <f t="shared" si="21"/>
        <v>5.4358513302613367E-3</v>
      </c>
      <c r="AJ111" s="20">
        <f t="shared" si="22"/>
        <v>-0.30112086997899801</v>
      </c>
      <c r="AK111" s="20">
        <f t="shared" si="22"/>
        <v>0.17147964067201199</v>
      </c>
      <c r="AL111" s="20">
        <f t="shared" si="22"/>
        <v>0.20342833815601899</v>
      </c>
      <c r="AM111" s="20">
        <f t="shared" si="22"/>
        <v>0.187604048814523</v>
      </c>
      <c r="AN111" s="20">
        <f t="shared" si="22"/>
        <v>-3.22453542177963E-3</v>
      </c>
      <c r="AR111" s="22">
        <f t="shared" si="15"/>
        <v>49125</v>
      </c>
      <c r="AS111" s="20">
        <f t="shared" si="16"/>
        <v>90.572039737785204</v>
      </c>
      <c r="AT111" s="20">
        <f t="shared" si="17"/>
        <v>-2.5479894939487391</v>
      </c>
      <c r="AU111" s="20">
        <f t="shared" si="18"/>
        <v>0.26360247357203764</v>
      </c>
      <c r="AV111" s="20">
        <f t="shared" si="23"/>
        <v>5.4358513302613367E-3</v>
      </c>
      <c r="AW111" s="20">
        <f t="shared" si="23"/>
        <v>-0.30112086997899801</v>
      </c>
      <c r="AX111" s="20">
        <f t="shared" si="23"/>
        <v>0.17147964067201199</v>
      </c>
      <c r="AY111" s="20">
        <f t="shared" si="23"/>
        <v>0.20342833815601899</v>
      </c>
      <c r="AZ111" s="20">
        <f t="shared" si="23"/>
        <v>0.187604048814523</v>
      </c>
      <c r="BA111" s="20">
        <f t="shared" si="23"/>
        <v>-3.22453542177963E-3</v>
      </c>
      <c r="BC111" s="22">
        <f t="shared" si="19"/>
        <v>49125</v>
      </c>
      <c r="BD111" s="20">
        <f t="shared" si="20"/>
        <v>-2.5479894939487391</v>
      </c>
      <c r="BE111" s="20">
        <f t="shared" si="20"/>
        <v>0.26360247357203764</v>
      </c>
    </row>
    <row r="112" spans="1:57">
      <c r="A112" s="22">
        <v>49217</v>
      </c>
      <c r="B112" s="20">
        <v>2.7086805070187201</v>
      </c>
      <c r="C112" s="20">
        <v>2.3387741032231499E-2</v>
      </c>
      <c r="D112" s="20">
        <v>-2.4953025962600401</v>
      </c>
      <c r="E112" s="21">
        <v>1.42108579267768E-5</v>
      </c>
      <c r="F112" s="20">
        <v>1.99550328646219</v>
      </c>
      <c r="G112" s="20">
        <v>14.023953439342501</v>
      </c>
      <c r="H112" s="21">
        <v>-9.0534608105330194E-5</v>
      </c>
      <c r="I112" s="20">
        <v>3.1092876917003698E-3</v>
      </c>
      <c r="J112" s="20">
        <v>1.8825570409670402E-2</v>
      </c>
      <c r="K112" s="20">
        <v>-5.2447287393470798</v>
      </c>
      <c r="L112" s="20">
        <v>0.10728523996450599</v>
      </c>
      <c r="M112" s="20">
        <v>0</v>
      </c>
      <c r="N112" s="20">
        <v>0</v>
      </c>
      <c r="O112" s="20">
        <v>-2.2160496690163199E-2</v>
      </c>
      <c r="P112" s="20">
        <v>0</v>
      </c>
      <c r="Q112" s="20">
        <v>4.6656682815592598E-3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5.3243871488946901</v>
      </c>
      <c r="Z112" s="20">
        <v>-0.29209710387258397</v>
      </c>
      <c r="AA112" s="20">
        <v>0.16626398773769599</v>
      </c>
      <c r="AB112" s="20">
        <v>0.19724341372363099</v>
      </c>
      <c r="AC112" s="20">
        <v>0.18189452573250001</v>
      </c>
      <c r="AD112" s="20">
        <v>-3.18807109578462E-3</v>
      </c>
      <c r="AE112" s="20">
        <v>5.3591006504365897</v>
      </c>
      <c r="AF112" s="20">
        <v>22.0567471357122</v>
      </c>
      <c r="AH112" s="20">
        <f t="shared" si="14"/>
        <v>2.6414538058663374E-2</v>
      </c>
      <c r="AI112" s="20">
        <f t="shared" si="21"/>
        <v>5.2716704444501885E-3</v>
      </c>
      <c r="AJ112" s="20">
        <f t="shared" si="22"/>
        <v>-0.29209710387258397</v>
      </c>
      <c r="AK112" s="20">
        <f t="shared" si="22"/>
        <v>0.16626398773769599</v>
      </c>
      <c r="AL112" s="20">
        <f t="shared" si="22"/>
        <v>0.19724341372363099</v>
      </c>
      <c r="AM112" s="20">
        <f t="shared" si="22"/>
        <v>0.18189452573250001</v>
      </c>
      <c r="AN112" s="20">
        <f t="shared" si="22"/>
        <v>-3.18807109578462E-3</v>
      </c>
      <c r="AR112" s="22">
        <f t="shared" si="15"/>
        <v>49217</v>
      </c>
      <c r="AS112" s="20">
        <f t="shared" si="16"/>
        <v>90.226988542848801</v>
      </c>
      <c r="AT112" s="20">
        <f t="shared" si="17"/>
        <v>-2.5484745991982267</v>
      </c>
      <c r="AU112" s="20">
        <f t="shared" si="18"/>
        <v>0.25538842266990863</v>
      </c>
      <c r="AV112" s="20">
        <f t="shared" si="23"/>
        <v>5.2716704444501885E-3</v>
      </c>
      <c r="AW112" s="20">
        <f t="shared" si="23"/>
        <v>-0.29209710387258397</v>
      </c>
      <c r="AX112" s="20">
        <f t="shared" si="23"/>
        <v>0.16626398773769599</v>
      </c>
      <c r="AY112" s="20">
        <f t="shared" si="23"/>
        <v>0.19724341372363099</v>
      </c>
      <c r="AZ112" s="20">
        <f t="shared" si="23"/>
        <v>0.18189452573250001</v>
      </c>
      <c r="BA112" s="20">
        <f t="shared" si="23"/>
        <v>-3.18807109578462E-3</v>
      </c>
      <c r="BC112" s="22">
        <f t="shared" si="19"/>
        <v>49217</v>
      </c>
      <c r="BD112" s="20">
        <f t="shared" si="20"/>
        <v>-2.5484745991982267</v>
      </c>
      <c r="BE112" s="20">
        <f t="shared" si="20"/>
        <v>0.25538842266990863</v>
      </c>
    </row>
    <row r="113" spans="1:57">
      <c r="A113" s="22">
        <v>49309</v>
      </c>
      <c r="B113" s="20">
        <v>2.6793193907320298</v>
      </c>
      <c r="C113" s="20">
        <v>2.2669042241750301E-2</v>
      </c>
      <c r="D113" s="20">
        <v>-2.4722017407376602</v>
      </c>
      <c r="E113" s="21">
        <v>1.3810270641662499E-5</v>
      </c>
      <c r="F113" s="20">
        <v>1.9783179381469</v>
      </c>
      <c r="G113" s="20">
        <v>13.9904254875541</v>
      </c>
      <c r="H113" s="21">
        <v>-9.0226450515282496E-5</v>
      </c>
      <c r="I113" s="20">
        <v>2.2494416052229E-3</v>
      </c>
      <c r="J113" s="20">
        <v>1.8894556270430699E-2</v>
      </c>
      <c r="K113" s="20">
        <v>-5.0861367003279598</v>
      </c>
      <c r="L113" s="20">
        <v>0.10778608913235201</v>
      </c>
      <c r="M113" s="20">
        <v>0</v>
      </c>
      <c r="N113" s="20">
        <v>0</v>
      </c>
      <c r="O113" s="20">
        <v>-2.4315021788502401E-2</v>
      </c>
      <c r="P113" s="20">
        <v>0</v>
      </c>
      <c r="Q113" s="20">
        <v>4.7133235520454304E-3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5.1636647923232699</v>
      </c>
      <c r="Z113" s="20">
        <v>-0.28334370421643701</v>
      </c>
      <c r="AA113" s="20">
        <v>0.16121142009837799</v>
      </c>
      <c r="AB113" s="20">
        <v>0.19125193753833</v>
      </c>
      <c r="AC113" s="20">
        <v>0.17636400264175101</v>
      </c>
      <c r="AD113" s="20">
        <v>-3.14258892823332E-3</v>
      </c>
      <c r="AE113" s="20">
        <v>5.3433246779356702</v>
      </c>
      <c r="AF113" s="20">
        <v>21.9709759275935</v>
      </c>
      <c r="AH113" s="20">
        <f t="shared" si="14"/>
        <v>2.5891444072077378E-2</v>
      </c>
      <c r="AI113" s="20">
        <f t="shared" si="21"/>
        <v>5.1125393983398708E-3</v>
      </c>
      <c r="AJ113" s="20">
        <f t="shared" si="22"/>
        <v>-0.28334370421643701</v>
      </c>
      <c r="AK113" s="20">
        <f t="shared" si="22"/>
        <v>0.16121142009837799</v>
      </c>
      <c r="AL113" s="20">
        <f t="shared" si="22"/>
        <v>0.19125193753833</v>
      </c>
      <c r="AM113" s="20">
        <f t="shared" si="22"/>
        <v>0.17636400264175101</v>
      </c>
      <c r="AN113" s="20">
        <f t="shared" si="22"/>
        <v>-3.14258892823332E-3</v>
      </c>
      <c r="AR113" s="22">
        <f t="shared" si="15"/>
        <v>49309</v>
      </c>
      <c r="AS113" s="20">
        <f t="shared" si="16"/>
        <v>89.883903710374</v>
      </c>
      <c r="AT113" s="20">
        <f t="shared" si="17"/>
        <v>-2.5489976931848126</v>
      </c>
      <c r="AU113" s="20">
        <f t="shared" si="18"/>
        <v>0.24745360653212856</v>
      </c>
      <c r="AV113" s="20">
        <f t="shared" si="23"/>
        <v>5.1125393983398708E-3</v>
      </c>
      <c r="AW113" s="20">
        <f t="shared" si="23"/>
        <v>-0.28334370421643701</v>
      </c>
      <c r="AX113" s="20">
        <f t="shared" si="23"/>
        <v>0.16121142009837799</v>
      </c>
      <c r="AY113" s="20">
        <f t="shared" si="23"/>
        <v>0.19125193753833</v>
      </c>
      <c r="AZ113" s="20">
        <f t="shared" si="23"/>
        <v>0.17636400264175101</v>
      </c>
      <c r="BA113" s="20">
        <f t="shared" si="23"/>
        <v>-3.14258892823332E-3</v>
      </c>
      <c r="BC113" s="22">
        <f t="shared" si="19"/>
        <v>49309</v>
      </c>
      <c r="BD113" s="20">
        <f t="shared" si="20"/>
        <v>-2.5489976931848126</v>
      </c>
      <c r="BE113" s="20">
        <f t="shared" si="20"/>
        <v>0.24745360653212856</v>
      </c>
    </row>
    <row r="114" spans="1:57">
      <c r="A114" s="22">
        <v>49399</v>
      </c>
      <c r="B114" s="20">
        <v>2.6502891253928502</v>
      </c>
      <c r="C114" s="20">
        <v>2.1991173905937599E-2</v>
      </c>
      <c r="D114" s="20">
        <v>-2.4493032221421802</v>
      </c>
      <c r="E114" s="21">
        <v>1.34339000678585E-5</v>
      </c>
      <c r="F114" s="20">
        <v>1.9612878942722101</v>
      </c>
      <c r="G114" s="20">
        <v>13.956939446655101</v>
      </c>
      <c r="H114" s="21">
        <v>-9.03934605600139E-5</v>
      </c>
      <c r="I114" s="20">
        <v>1.45201077513384E-3</v>
      </c>
      <c r="J114" s="20">
        <v>1.8944169706333398E-2</v>
      </c>
      <c r="K114" s="20">
        <v>-4.9324541772130903</v>
      </c>
      <c r="L114" s="20">
        <v>0.107978785076216</v>
      </c>
      <c r="M114" s="20">
        <v>0</v>
      </c>
      <c r="N114" s="20">
        <v>0</v>
      </c>
      <c r="O114" s="20">
        <v>-2.6376434687837499E-2</v>
      </c>
      <c r="P114" s="20">
        <v>0</v>
      </c>
      <c r="Q114" s="20">
        <v>4.7013816277574703E-3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5.0078695545188703</v>
      </c>
      <c r="Z114" s="20">
        <v>-0.27485174520126099</v>
      </c>
      <c r="AA114" s="20">
        <v>0.156316463433509</v>
      </c>
      <c r="AB114" s="20">
        <v>0.18544736440937701</v>
      </c>
      <c r="AC114" s="20">
        <v>0.171006431500621</v>
      </c>
      <c r="AD114" s="20">
        <v>-3.08940336797995E-3</v>
      </c>
      <c r="AE114" s="20">
        <v>5.3276005983429098</v>
      </c>
      <c r="AF114" s="20">
        <v>21.8856724574438</v>
      </c>
      <c r="AH114" s="20">
        <f t="shared" si="14"/>
        <v>2.5336681760591256E-2</v>
      </c>
      <c r="AI114" s="20">
        <f t="shared" si="21"/>
        <v>4.9582866876424457E-3</v>
      </c>
      <c r="AJ114" s="20">
        <f t="shared" si="22"/>
        <v>-0.27485174520126099</v>
      </c>
      <c r="AK114" s="20">
        <f t="shared" si="22"/>
        <v>0.156316463433509</v>
      </c>
      <c r="AL114" s="20">
        <f t="shared" si="22"/>
        <v>0.18544736440937701</v>
      </c>
      <c r="AM114" s="20">
        <f t="shared" si="22"/>
        <v>0.171006431500621</v>
      </c>
      <c r="AN114" s="20">
        <f t="shared" si="22"/>
        <v>-3.08940336797995E-3</v>
      </c>
      <c r="AR114" s="22">
        <f t="shared" si="15"/>
        <v>49399</v>
      </c>
      <c r="AS114" s="20">
        <f t="shared" si="16"/>
        <v>89.542689829775199</v>
      </c>
      <c r="AT114" s="20">
        <f t="shared" si="17"/>
        <v>-2.5495524554962987</v>
      </c>
      <c r="AU114" s="20">
        <f t="shared" si="18"/>
        <v>0.2397873974619085</v>
      </c>
      <c r="AV114" s="20">
        <f t="shared" si="23"/>
        <v>4.9582866876424457E-3</v>
      </c>
      <c r="AW114" s="20">
        <f t="shared" si="23"/>
        <v>-0.27485174520126099</v>
      </c>
      <c r="AX114" s="20">
        <f t="shared" si="23"/>
        <v>0.156316463433509</v>
      </c>
      <c r="AY114" s="20">
        <f t="shared" si="23"/>
        <v>0.18544736440937701</v>
      </c>
      <c r="AZ114" s="20">
        <f t="shared" si="23"/>
        <v>0.171006431500621</v>
      </c>
      <c r="BA114" s="20">
        <f t="shared" si="23"/>
        <v>-3.08940336797995E-3</v>
      </c>
      <c r="BC114" s="22">
        <f t="shared" si="19"/>
        <v>49399</v>
      </c>
      <c r="BD114" s="20">
        <f t="shared" si="20"/>
        <v>-2.5495524554962987</v>
      </c>
      <c r="BE114" s="20">
        <f t="shared" si="20"/>
        <v>0.2397873974619085</v>
      </c>
    </row>
    <row r="115" spans="1:57">
      <c r="A115" s="22">
        <v>49490</v>
      </c>
      <c r="B115" s="20">
        <v>2.6215842045714699</v>
      </c>
      <c r="C115" s="20">
        <v>2.1348312777075801E-2</v>
      </c>
      <c r="D115" s="20">
        <v>-2.4266024824201202</v>
      </c>
      <c r="E115" s="21">
        <v>1.30782301984545E-5</v>
      </c>
      <c r="F115" s="20">
        <v>1.94440426349068</v>
      </c>
      <c r="G115" s="20">
        <v>13.9234856384331</v>
      </c>
      <c r="H115" s="21">
        <v>-9.0932855616897106E-5</v>
      </c>
      <c r="I115" s="20">
        <v>7.1313964541893401E-4</v>
      </c>
      <c r="J115" s="20">
        <v>1.89764232190162E-2</v>
      </c>
      <c r="K115" s="20">
        <v>-4.7835112544915104</v>
      </c>
      <c r="L115" s="20">
        <v>0.107873513123003</v>
      </c>
      <c r="M115" s="20">
        <v>0</v>
      </c>
      <c r="N115" s="20">
        <v>0</v>
      </c>
      <c r="O115" s="20">
        <v>-2.8347808548710201E-2</v>
      </c>
      <c r="P115" s="20">
        <v>0</v>
      </c>
      <c r="Q115" s="20">
        <v>4.6386654404322403E-3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4.8568358094212103</v>
      </c>
      <c r="Z115" s="20">
        <v>-0.26661275757396102</v>
      </c>
      <c r="AA115" s="20">
        <v>0.15157382987356499</v>
      </c>
      <c r="AB115" s="20">
        <v>0.17982338129731301</v>
      </c>
      <c r="AC115" s="20">
        <v>0.16581597073111601</v>
      </c>
      <c r="AD115" s="20">
        <v>-3.0297438336064201E-3</v>
      </c>
      <c r="AE115" s="20">
        <v>5.3119282019467997</v>
      </c>
      <c r="AF115" s="20">
        <v>21.800819452476802</v>
      </c>
      <c r="AH115" s="20">
        <f t="shared" si="14"/>
        <v>2.4756196835487812E-2</v>
      </c>
      <c r="AI115" s="20">
        <f t="shared" si="21"/>
        <v>4.8087483261596139E-3</v>
      </c>
      <c r="AJ115" s="20">
        <f t="shared" si="22"/>
        <v>-0.26661275757396102</v>
      </c>
      <c r="AK115" s="20">
        <f t="shared" si="22"/>
        <v>0.15157382987356499</v>
      </c>
      <c r="AL115" s="20">
        <f t="shared" si="22"/>
        <v>0.17982338129731301</v>
      </c>
      <c r="AM115" s="20">
        <f t="shared" si="22"/>
        <v>0.16581597073111601</v>
      </c>
      <c r="AN115" s="20">
        <f t="shared" si="22"/>
        <v>-3.0297438336064201E-3</v>
      </c>
      <c r="AR115" s="22">
        <f t="shared" si="15"/>
        <v>49490</v>
      </c>
      <c r="AS115" s="20">
        <f t="shared" si="16"/>
        <v>89.203277809907206</v>
      </c>
      <c r="AT115" s="20">
        <f t="shared" si="17"/>
        <v>-2.5501329404214022</v>
      </c>
      <c r="AU115" s="20">
        <f t="shared" si="18"/>
        <v>0.23237942882058621</v>
      </c>
      <c r="AV115" s="20">
        <f t="shared" si="23"/>
        <v>4.8087483261596139E-3</v>
      </c>
      <c r="AW115" s="20">
        <f t="shared" si="23"/>
        <v>-0.26661275757396102</v>
      </c>
      <c r="AX115" s="20">
        <f t="shared" si="23"/>
        <v>0.15157382987356499</v>
      </c>
      <c r="AY115" s="20">
        <f t="shared" si="23"/>
        <v>0.17982338129731301</v>
      </c>
      <c r="AZ115" s="20">
        <f t="shared" si="23"/>
        <v>0.16581597073111601</v>
      </c>
      <c r="BA115" s="20">
        <f t="shared" si="23"/>
        <v>-3.0297438336064201E-3</v>
      </c>
      <c r="BC115" s="22">
        <f t="shared" si="19"/>
        <v>49490</v>
      </c>
      <c r="BD115" s="20">
        <f t="shared" si="20"/>
        <v>-2.5501329404214022</v>
      </c>
      <c r="BE115" s="20">
        <f t="shared" si="20"/>
        <v>0.23237942882058621</v>
      </c>
    </row>
    <row r="116" spans="1:57">
      <c r="A116" s="22">
        <v>49582</v>
      </c>
      <c r="B116" s="20">
        <v>2.5931993212198501</v>
      </c>
      <c r="C116" s="20">
        <v>2.0735569253805899E-2</v>
      </c>
      <c r="D116" s="20">
        <v>-2.4040953236534102</v>
      </c>
      <c r="E116" s="21">
        <v>1.2740206080719601E-5</v>
      </c>
      <c r="F116" s="20">
        <v>1.9276589459207201</v>
      </c>
      <c r="G116" s="20">
        <v>13.8900545450041</v>
      </c>
      <c r="H116" s="21">
        <v>-9.1753170569422099E-5</v>
      </c>
      <c r="I116" s="21">
        <v>2.9230735932633301E-5</v>
      </c>
      <c r="J116" s="20">
        <v>1.8993098846354001E-2</v>
      </c>
      <c r="K116" s="20">
        <v>-4.6391455551234202</v>
      </c>
      <c r="L116" s="20">
        <v>0.107484824658421</v>
      </c>
      <c r="M116" s="20">
        <v>0</v>
      </c>
      <c r="N116" s="20">
        <v>0</v>
      </c>
      <c r="O116" s="20">
        <v>-3.0232121345297899E-2</v>
      </c>
      <c r="P116" s="20">
        <v>0</v>
      </c>
      <c r="Q116" s="20">
        <v>4.5333893849199098E-3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4.7104051320697602</v>
      </c>
      <c r="Z116" s="20">
        <v>-0.25861868992632397</v>
      </c>
      <c r="AA116" s="20">
        <v>0.14697841688425001</v>
      </c>
      <c r="AB116" s="20">
        <v>0.17437390461600699</v>
      </c>
      <c r="AC116" s="20">
        <v>0.16078698444164599</v>
      </c>
      <c r="AD116" s="20">
        <v>-2.9647496768825401E-3</v>
      </c>
      <c r="AE116" s="20">
        <v>5.2963072801256104</v>
      </c>
      <c r="AF116" s="20">
        <v>21.716405190471399</v>
      </c>
      <c r="AH116" s="20">
        <f t="shared" si="14"/>
        <v>2.4155525625642396E-2</v>
      </c>
      <c r="AI116" s="20">
        <f t="shared" si="21"/>
        <v>4.6637674574948121E-3</v>
      </c>
      <c r="AJ116" s="20">
        <f t="shared" si="22"/>
        <v>-0.25861868992632397</v>
      </c>
      <c r="AK116" s="20">
        <f t="shared" si="22"/>
        <v>0.14697841688425001</v>
      </c>
      <c r="AL116" s="20">
        <f t="shared" si="22"/>
        <v>0.17437390461600699</v>
      </c>
      <c r="AM116" s="20">
        <f t="shared" si="22"/>
        <v>0.16078698444164599</v>
      </c>
      <c r="AN116" s="20">
        <f t="shared" si="22"/>
        <v>-2.9647496768825401E-3</v>
      </c>
      <c r="AR116" s="22">
        <f t="shared" si="15"/>
        <v>49582</v>
      </c>
      <c r="AS116" s="20">
        <f t="shared" si="16"/>
        <v>88.865620761885594</v>
      </c>
      <c r="AT116" s="20">
        <f t="shared" si="17"/>
        <v>-2.5507336116312476</v>
      </c>
      <c r="AU116" s="20">
        <f t="shared" si="18"/>
        <v>0.22521963379619128</v>
      </c>
      <c r="AV116" s="20">
        <f t="shared" si="23"/>
        <v>4.6637674574948121E-3</v>
      </c>
      <c r="AW116" s="20">
        <f t="shared" si="23"/>
        <v>-0.25861868992632397</v>
      </c>
      <c r="AX116" s="20">
        <f t="shared" si="23"/>
        <v>0.14697841688425001</v>
      </c>
      <c r="AY116" s="20">
        <f t="shared" si="23"/>
        <v>0.17437390461600699</v>
      </c>
      <c r="AZ116" s="20">
        <f t="shared" si="23"/>
        <v>0.16078698444164599</v>
      </c>
      <c r="BA116" s="20">
        <f t="shared" si="23"/>
        <v>-2.9647496768825401E-3</v>
      </c>
      <c r="BC116" s="22">
        <f t="shared" si="19"/>
        <v>49582</v>
      </c>
      <c r="BD116" s="20">
        <f t="shared" si="20"/>
        <v>-2.5507336116312476</v>
      </c>
      <c r="BE116" s="20">
        <f t="shared" si="20"/>
        <v>0.22521963379619128</v>
      </c>
    </row>
    <row r="117" spans="1:57">
      <c r="A117" s="22">
        <v>49674</v>
      </c>
      <c r="B117" s="20">
        <v>2.5651293709451202</v>
      </c>
      <c r="C117" s="20">
        <v>2.0148858849750002E-2</v>
      </c>
      <c r="D117" s="20">
        <v>-2.3817779020360201</v>
      </c>
      <c r="E117" s="21">
        <v>1.2417194181883201E-5</v>
      </c>
      <c r="F117" s="20">
        <v>1.9110446336904301</v>
      </c>
      <c r="G117" s="20">
        <v>13.8566370236405</v>
      </c>
      <c r="H117" s="21">
        <v>-9.2773835207190004E-5</v>
      </c>
      <c r="I117" s="20">
        <v>-6.0307564224071602E-4</v>
      </c>
      <c r="J117" s="20">
        <v>1.8995769189337899E-2</v>
      </c>
      <c r="K117" s="20">
        <v>-4.4992018803457201</v>
      </c>
      <c r="L117" s="20">
        <v>0.106830633532307</v>
      </c>
      <c r="M117" s="20">
        <v>0</v>
      </c>
      <c r="N117" s="20">
        <v>0</v>
      </c>
      <c r="O117" s="20">
        <v>-3.2032259042570198E-2</v>
      </c>
      <c r="P117" s="20">
        <v>0</v>
      </c>
      <c r="Q117" s="20">
        <v>4.3931293190708097E-3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4.5684259129279301</v>
      </c>
      <c r="Z117" s="20">
        <v>-0.25086187310432301</v>
      </c>
      <c r="AA117" s="20">
        <v>0.14252530495829399</v>
      </c>
      <c r="AB117" s="20">
        <v>0.169093076217881</v>
      </c>
      <c r="AC117" s="20">
        <v>0.155914040218427</v>
      </c>
      <c r="AD117" s="20">
        <v>-2.89546752073481E-3</v>
      </c>
      <c r="AE117" s="20">
        <v>5.2807376253392402</v>
      </c>
      <c r="AF117" s="20">
        <v>21.632422564495599</v>
      </c>
      <c r="AH117" s="20">
        <f t="shared" si="14"/>
        <v>2.3539773452930693E-2</v>
      </c>
      <c r="AI117" s="20">
        <f t="shared" si="21"/>
        <v>4.52319397319597E-3</v>
      </c>
      <c r="AJ117" s="20">
        <f t="shared" si="22"/>
        <v>-0.25086187310432301</v>
      </c>
      <c r="AK117" s="20">
        <f t="shared" si="22"/>
        <v>0.14252530495829399</v>
      </c>
      <c r="AL117" s="20">
        <f t="shared" si="22"/>
        <v>0.169093076217881</v>
      </c>
      <c r="AM117" s="20">
        <f t="shared" si="22"/>
        <v>0.155914040218427</v>
      </c>
      <c r="AN117" s="20">
        <f t="shared" si="22"/>
        <v>-2.89546752073481E-3</v>
      </c>
      <c r="AR117" s="22">
        <f t="shared" si="15"/>
        <v>49674</v>
      </c>
      <c r="AS117" s="20">
        <f t="shared" si="16"/>
        <v>88.529690257982395</v>
      </c>
      <c r="AT117" s="20">
        <f t="shared" si="17"/>
        <v>-2.5513493638039595</v>
      </c>
      <c r="AU117" s="20">
        <f t="shared" si="18"/>
        <v>0.21829827474274016</v>
      </c>
      <c r="AV117" s="20">
        <f t="shared" si="23"/>
        <v>4.52319397319597E-3</v>
      </c>
      <c r="AW117" s="20">
        <f t="shared" si="23"/>
        <v>-0.25086187310432301</v>
      </c>
      <c r="AX117" s="20">
        <f t="shared" si="23"/>
        <v>0.14252530495829399</v>
      </c>
      <c r="AY117" s="20">
        <f t="shared" si="23"/>
        <v>0.169093076217881</v>
      </c>
      <c r="AZ117" s="20">
        <f t="shared" si="23"/>
        <v>0.155914040218427</v>
      </c>
      <c r="BA117" s="20">
        <f t="shared" si="23"/>
        <v>-2.89546752073481E-3</v>
      </c>
      <c r="BC117" s="22">
        <f t="shared" si="19"/>
        <v>49674</v>
      </c>
      <c r="BD117" s="20">
        <f t="shared" si="20"/>
        <v>-2.5513493638039595</v>
      </c>
      <c r="BE117" s="20">
        <f t="shared" si="20"/>
        <v>0.21829827474274016</v>
      </c>
    </row>
    <row r="118" spans="1:57">
      <c r="A118" s="22">
        <v>49765</v>
      </c>
      <c r="B118" s="20">
        <v>2.5373694520278001</v>
      </c>
      <c r="C118" s="20">
        <v>1.9584788906284799E-2</v>
      </c>
      <c r="D118" s="20">
        <v>-2.3596467168006701</v>
      </c>
      <c r="E118" s="21">
        <v>1.2106943382355701E-5</v>
      </c>
      <c r="F118" s="20">
        <v>1.8945547977103601</v>
      </c>
      <c r="G118" s="20">
        <v>13.8232244765994</v>
      </c>
      <c r="H118" s="21">
        <v>-9.3924649780117195E-5</v>
      </c>
      <c r="I118" s="20">
        <v>-1.1869200874444099E-3</v>
      </c>
      <c r="J118" s="20">
        <v>1.8985817658850001E-2</v>
      </c>
      <c r="K118" s="20">
        <v>-4.3635318482994698</v>
      </c>
      <c r="L118" s="20">
        <v>0.105931327472439</v>
      </c>
      <c r="M118" s="20">
        <v>0</v>
      </c>
      <c r="N118" s="20">
        <v>0</v>
      </c>
      <c r="O118" s="20">
        <v>-3.3751018615021298E-2</v>
      </c>
      <c r="P118" s="20">
        <v>0</v>
      </c>
      <c r="Q118" s="20">
        <v>4.2248075141456103E-3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4.4307529821504499</v>
      </c>
      <c r="Z118" s="20">
        <v>-0.24333498765463499</v>
      </c>
      <c r="AA118" s="20">
        <v>0.13820975432116001</v>
      </c>
      <c r="AB118" s="20">
        <v>0.16397525830962001</v>
      </c>
      <c r="AC118" s="20">
        <v>0.15119190572924701</v>
      </c>
      <c r="AD118" s="20">
        <v>-2.82285058201261E-3</v>
      </c>
      <c r="AE118" s="20">
        <v>5.2652190311212701</v>
      </c>
      <c r="AF118" s="20">
        <v>21.548868239775299</v>
      </c>
      <c r="AH118" s="20">
        <f t="shared" si="14"/>
        <v>2.2913604029475551E-2</v>
      </c>
      <c r="AI118" s="20">
        <f t="shared" si="21"/>
        <v>4.3868841407430194E-3</v>
      </c>
      <c r="AJ118" s="20">
        <f t="shared" si="22"/>
        <v>-0.24333498765463499</v>
      </c>
      <c r="AK118" s="20">
        <f t="shared" si="22"/>
        <v>0.13820975432116001</v>
      </c>
      <c r="AL118" s="20">
        <f t="shared" si="22"/>
        <v>0.16397525830962001</v>
      </c>
      <c r="AM118" s="20">
        <f t="shared" si="22"/>
        <v>0.15119190572924701</v>
      </c>
      <c r="AN118" s="20">
        <f t="shared" si="22"/>
        <v>-2.82285058201261E-3</v>
      </c>
      <c r="AR118" s="22">
        <f t="shared" si="15"/>
        <v>49765</v>
      </c>
      <c r="AS118" s="20">
        <f t="shared" si="16"/>
        <v>88.195472959101195</v>
      </c>
      <c r="AT118" s="20">
        <f t="shared" si="17"/>
        <v>-2.5519755332274143</v>
      </c>
      <c r="AU118" s="20">
        <f t="shared" si="18"/>
        <v>0.21160596426412243</v>
      </c>
      <c r="AV118" s="20">
        <f t="shared" si="23"/>
        <v>4.3868841407430194E-3</v>
      </c>
      <c r="AW118" s="20">
        <f t="shared" si="23"/>
        <v>-0.24333498765463499</v>
      </c>
      <c r="AX118" s="20">
        <f t="shared" si="23"/>
        <v>0.13820975432116001</v>
      </c>
      <c r="AY118" s="20">
        <f t="shared" si="23"/>
        <v>0.16397525830962001</v>
      </c>
      <c r="AZ118" s="20">
        <f t="shared" si="23"/>
        <v>0.15119190572924701</v>
      </c>
      <c r="BA118" s="20">
        <f t="shared" si="23"/>
        <v>-2.82285058201261E-3</v>
      </c>
      <c r="BC118" s="22">
        <f t="shared" si="19"/>
        <v>49765</v>
      </c>
      <c r="BD118" s="20">
        <f t="shared" si="20"/>
        <v>-2.5519755332274143</v>
      </c>
      <c r="BE118" s="20">
        <f t="shared" si="20"/>
        <v>0.21160596426412243</v>
      </c>
    </row>
    <row r="119" spans="1:57">
      <c r="A119" s="22">
        <v>49856</v>
      </c>
      <c r="B119" s="20">
        <v>2.5099148627207999</v>
      </c>
      <c r="C119" s="20">
        <v>1.9040558894215302E-2</v>
      </c>
      <c r="D119" s="20">
        <v>-2.3376985952117302</v>
      </c>
      <c r="E119" s="21">
        <v>1.1807547098940701E-5</v>
      </c>
      <c r="F119" s="20">
        <v>1.8781836634253</v>
      </c>
      <c r="G119" s="20">
        <v>13.7898089808506</v>
      </c>
      <c r="H119" s="21">
        <v>-9.5145183604209999E-5</v>
      </c>
      <c r="I119" s="20">
        <v>-1.7252413013028999E-3</v>
      </c>
      <c r="J119" s="20">
        <v>1.8964457772223001E-2</v>
      </c>
      <c r="K119" s="20">
        <v>-4.23199353600201</v>
      </c>
      <c r="L119" s="20">
        <v>0.104808989430487</v>
      </c>
      <c r="M119" s="20">
        <v>0</v>
      </c>
      <c r="N119" s="20">
        <v>0</v>
      </c>
      <c r="O119" s="20">
        <v>-3.5391110919717202E-2</v>
      </c>
      <c r="P119" s="20">
        <v>0</v>
      </c>
      <c r="Q119" s="20">
        <v>4.0346903404446296E-3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4.29724724650384</v>
      </c>
      <c r="Z119" s="20">
        <v>-0.23603103419430699</v>
      </c>
      <c r="AA119" s="20">
        <v>0.13402720083660699</v>
      </c>
      <c r="AB119" s="20">
        <v>0.159015027519394</v>
      </c>
      <c r="AC119" s="20">
        <v>0.14661554435947499</v>
      </c>
      <c r="AD119" s="20">
        <v>-2.7477596285823799E-3</v>
      </c>
      <c r="AE119" s="20">
        <v>5.2497512920711404</v>
      </c>
      <c r="AF119" s="20">
        <v>21.465741899830299</v>
      </c>
      <c r="AH119" s="20">
        <f t="shared" si="14"/>
        <v>2.2281238036791641E-2</v>
      </c>
      <c r="AI119" s="20">
        <f t="shared" si="21"/>
        <v>4.2547002440632082E-3</v>
      </c>
      <c r="AJ119" s="20">
        <f t="shared" si="22"/>
        <v>-0.23603103419430699</v>
      </c>
      <c r="AK119" s="20">
        <f t="shared" si="22"/>
        <v>0.13402720083660699</v>
      </c>
      <c r="AL119" s="20">
        <f t="shared" si="22"/>
        <v>0.159015027519394</v>
      </c>
      <c r="AM119" s="20">
        <f t="shared" si="22"/>
        <v>0.14661554435947499</v>
      </c>
      <c r="AN119" s="20">
        <f t="shared" si="22"/>
        <v>-2.7477596285823799E-3</v>
      </c>
      <c r="AR119" s="22">
        <f t="shared" si="15"/>
        <v>49856</v>
      </c>
      <c r="AS119" s="20">
        <f t="shared" si="16"/>
        <v>87.862967599321195</v>
      </c>
      <c r="AT119" s="20">
        <f t="shared" si="17"/>
        <v>-2.5526078992200985</v>
      </c>
      <c r="AU119" s="20">
        <f t="shared" si="18"/>
        <v>0.20513367913664984</v>
      </c>
      <c r="AV119" s="20">
        <f t="shared" si="23"/>
        <v>4.2547002440632082E-3</v>
      </c>
      <c r="AW119" s="20">
        <f t="shared" si="23"/>
        <v>-0.23603103419430699</v>
      </c>
      <c r="AX119" s="20">
        <f t="shared" si="23"/>
        <v>0.13402720083660699</v>
      </c>
      <c r="AY119" s="20">
        <f t="shared" si="23"/>
        <v>0.159015027519394</v>
      </c>
      <c r="AZ119" s="20">
        <f t="shared" si="23"/>
        <v>0.14661554435947499</v>
      </c>
      <c r="BA119" s="20">
        <f t="shared" si="23"/>
        <v>-2.7477596285823799E-3</v>
      </c>
      <c r="BC119" s="22">
        <f t="shared" si="19"/>
        <v>49856</v>
      </c>
      <c r="BD119" s="20">
        <f t="shared" si="20"/>
        <v>-2.5526078992200985</v>
      </c>
      <c r="BE119" s="20">
        <f t="shared" si="20"/>
        <v>0.20513367913664984</v>
      </c>
    </row>
    <row r="120" spans="1:57">
      <c r="A120" s="22">
        <v>49948</v>
      </c>
      <c r="B120" s="20">
        <v>2.4827610963187898</v>
      </c>
      <c r="C120" s="20">
        <v>1.8513872837364401E-2</v>
      </c>
      <c r="D120" s="20">
        <v>-2.3159306745994099</v>
      </c>
      <c r="E120" s="21">
        <v>1.15174069314689E-5</v>
      </c>
      <c r="F120" s="20">
        <v>1.8619261779692</v>
      </c>
      <c r="G120" s="20">
        <v>13.756383382424501</v>
      </c>
      <c r="H120" s="21">
        <v>-9.6384118755783802E-5</v>
      </c>
      <c r="I120" s="20">
        <v>-2.2207918585437402E-3</v>
      </c>
      <c r="J120" s="20">
        <v>1.89327513751208E-2</v>
      </c>
      <c r="K120" s="20">
        <v>-4.1044511283554996</v>
      </c>
      <c r="L120" s="20">
        <v>0.10348672288847401</v>
      </c>
      <c r="M120" s="20">
        <v>0</v>
      </c>
      <c r="N120" s="20">
        <v>0</v>
      </c>
      <c r="O120" s="20">
        <v>-3.6955163435432398E-2</v>
      </c>
      <c r="P120" s="20">
        <v>0</v>
      </c>
      <c r="Q120" s="20">
        <v>3.8283966340478702E-3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4.1677753410001701</v>
      </c>
      <c r="Z120" s="20">
        <v>-0.228943306566152</v>
      </c>
      <c r="AA120" s="20">
        <v>0.129973251278382</v>
      </c>
      <c r="AB120" s="20">
        <v>0.15420716831166401</v>
      </c>
      <c r="AC120" s="20">
        <v>0.142180110077155</v>
      </c>
      <c r="AD120" s="20">
        <v>-2.6709652579652099E-3</v>
      </c>
      <c r="AE120" s="20">
        <v>5.2343342038463998</v>
      </c>
      <c r="AF120" s="20">
        <v>21.383045578176301</v>
      </c>
      <c r="AH120" s="20">
        <f t="shared" si="14"/>
        <v>2.164645923466877E-2</v>
      </c>
      <c r="AI120" s="20">
        <f t="shared" si="21"/>
        <v>4.1265102386140295E-3</v>
      </c>
      <c r="AJ120" s="20">
        <f t="shared" si="22"/>
        <v>-0.228943306566152</v>
      </c>
      <c r="AK120" s="20">
        <f t="shared" si="22"/>
        <v>0.129973251278382</v>
      </c>
      <c r="AL120" s="20">
        <f t="shared" si="22"/>
        <v>0.15420716831166401</v>
      </c>
      <c r="AM120" s="20">
        <f t="shared" si="22"/>
        <v>0.142180110077155</v>
      </c>
      <c r="AN120" s="20">
        <f t="shared" si="22"/>
        <v>-2.6709652579652099E-3</v>
      </c>
      <c r="AR120" s="22">
        <f t="shared" si="15"/>
        <v>49948</v>
      </c>
      <c r="AS120" s="20">
        <f t="shared" si="16"/>
        <v>87.532182312705203</v>
      </c>
      <c r="AT120" s="20">
        <f t="shared" si="17"/>
        <v>-2.5532426780222215</v>
      </c>
      <c r="AU120" s="20">
        <f t="shared" si="18"/>
        <v>0.19887276808169782</v>
      </c>
      <c r="AV120" s="20">
        <f t="shared" si="23"/>
        <v>4.1265102386140295E-3</v>
      </c>
      <c r="AW120" s="20">
        <f t="shared" si="23"/>
        <v>-0.228943306566152</v>
      </c>
      <c r="AX120" s="20">
        <f t="shared" si="23"/>
        <v>0.129973251278382</v>
      </c>
      <c r="AY120" s="20">
        <f t="shared" si="23"/>
        <v>0.15420716831166401</v>
      </c>
      <c r="AZ120" s="20">
        <f t="shared" si="23"/>
        <v>0.142180110077155</v>
      </c>
      <c r="BA120" s="20">
        <f t="shared" si="23"/>
        <v>-2.6709652579652099E-3</v>
      </c>
      <c r="BC120" s="22">
        <f t="shared" si="19"/>
        <v>49948</v>
      </c>
      <c r="BD120" s="20">
        <f t="shared" si="20"/>
        <v>-2.5532426780222215</v>
      </c>
      <c r="BE120" s="20">
        <f t="shared" si="20"/>
        <v>0.19887276808169782</v>
      </c>
    </row>
    <row r="121" spans="1:57">
      <c r="A121" s="22">
        <v>50040</v>
      </c>
      <c r="B121" s="20">
        <v>2.45590383444181</v>
      </c>
      <c r="C121" s="20">
        <v>1.8002862552758798E-2</v>
      </c>
      <c r="D121" s="20">
        <v>-2.29434038227941</v>
      </c>
      <c r="E121" s="21">
        <v>1.1235198130727301E-5</v>
      </c>
      <c r="F121" s="20">
        <v>1.8457779708431401</v>
      </c>
      <c r="G121" s="20">
        <v>13.722941359868599</v>
      </c>
      <c r="H121" s="21">
        <v>-9.7598558150861897E-5</v>
      </c>
      <c r="I121" s="20">
        <v>-2.6761526390383802E-3</v>
      </c>
      <c r="J121" s="20">
        <v>1.88916257036249E-2</v>
      </c>
      <c r="K121" s="20">
        <v>-3.9807745771435101</v>
      </c>
      <c r="L121" s="20">
        <v>0.10198807450183001</v>
      </c>
      <c r="M121" s="20">
        <v>0</v>
      </c>
      <c r="N121" s="20">
        <v>0</v>
      </c>
      <c r="O121" s="20">
        <v>-3.8445722878697297E-2</v>
      </c>
      <c r="P121" s="20">
        <v>0</v>
      </c>
      <c r="Q121" s="20">
        <v>3.61091485868074E-3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4.0422092967393599</v>
      </c>
      <c r="Z121" s="20">
        <v>-0.222065367625494</v>
      </c>
      <c r="AA121" s="20">
        <v>0.12604367811554501</v>
      </c>
      <c r="AB121" s="20">
        <v>0.14954666592196</v>
      </c>
      <c r="AC121" s="20">
        <v>0.13788094170200499</v>
      </c>
      <c r="AD121" s="20">
        <v>-2.59315122054395E-3</v>
      </c>
      <c r="AE121" s="20">
        <v>5.2189675631551804</v>
      </c>
      <c r="AF121" s="20">
        <v>21.300783071257701</v>
      </c>
      <c r="AH121" s="20">
        <f t="shared" si="14"/>
        <v>2.1012626628456182E-2</v>
      </c>
      <c r="AI121" s="20">
        <f t="shared" si="21"/>
        <v>4.002187422514218E-3</v>
      </c>
      <c r="AJ121" s="20">
        <f t="shared" si="22"/>
        <v>-0.222065367625494</v>
      </c>
      <c r="AK121" s="20">
        <f t="shared" si="22"/>
        <v>0.12604367811554501</v>
      </c>
      <c r="AL121" s="20">
        <f t="shared" si="22"/>
        <v>0.14954666592196</v>
      </c>
      <c r="AM121" s="20">
        <f t="shared" si="22"/>
        <v>0.13788094170200499</v>
      </c>
      <c r="AN121" s="20">
        <f t="shared" si="22"/>
        <v>-2.59315122054395E-3</v>
      </c>
      <c r="AR121" s="22">
        <f t="shared" si="15"/>
        <v>50040</v>
      </c>
      <c r="AS121" s="20">
        <f t="shared" si="16"/>
        <v>87.203132285030804</v>
      </c>
      <c r="AT121" s="20">
        <f t="shared" si="17"/>
        <v>-2.553876510628434</v>
      </c>
      <c r="AU121" s="20">
        <f t="shared" si="18"/>
        <v>0.19281495431598625</v>
      </c>
      <c r="AV121" s="20">
        <f t="shared" si="23"/>
        <v>4.002187422514218E-3</v>
      </c>
      <c r="AW121" s="20">
        <f t="shared" si="23"/>
        <v>-0.222065367625494</v>
      </c>
      <c r="AX121" s="20">
        <f t="shared" si="23"/>
        <v>0.12604367811554501</v>
      </c>
      <c r="AY121" s="20">
        <f t="shared" si="23"/>
        <v>0.14954666592196</v>
      </c>
      <c r="AZ121" s="20">
        <f t="shared" si="23"/>
        <v>0.13788094170200499</v>
      </c>
      <c r="BA121" s="20">
        <f t="shared" si="23"/>
        <v>-2.59315122054395E-3</v>
      </c>
      <c r="BC121" s="22">
        <f t="shared" si="19"/>
        <v>50040</v>
      </c>
      <c r="BD121" s="20">
        <f t="shared" si="20"/>
        <v>-2.553876510628434</v>
      </c>
      <c r="BE121" s="20">
        <f t="shared" si="20"/>
        <v>0.19281495431598625</v>
      </c>
    </row>
    <row r="122" spans="1:57">
      <c r="A122" s="22">
        <v>50130</v>
      </c>
      <c r="B122" s="20">
        <v>2.42933893893131</v>
      </c>
      <c r="C122" s="20">
        <v>1.75060205418144E-2</v>
      </c>
      <c r="D122" s="20">
        <v>-2.27292541408216</v>
      </c>
      <c r="E122" s="21">
        <v>1.09598371026039E-5</v>
      </c>
      <c r="F122" s="20">
        <v>1.82973530995277</v>
      </c>
      <c r="G122" s="20">
        <v>13.6894774610436</v>
      </c>
      <c r="H122" s="21">
        <v>-9.8753314710339394E-5</v>
      </c>
      <c r="I122" s="20">
        <v>-3.0937460099902401E-3</v>
      </c>
      <c r="J122" s="20">
        <v>1.88418892349934E-2</v>
      </c>
      <c r="K122" s="20">
        <v>-3.8608392723131302</v>
      </c>
      <c r="L122" s="20">
        <v>0.10033654701579101</v>
      </c>
      <c r="M122" s="20">
        <v>0</v>
      </c>
      <c r="N122" s="20">
        <v>0</v>
      </c>
      <c r="O122" s="20">
        <v>-3.9865257706660003E-2</v>
      </c>
      <c r="P122" s="20">
        <v>0</v>
      </c>
      <c r="Q122" s="20">
        <v>3.3866273476340198E-3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3.9204262259673999</v>
      </c>
      <c r="Z122" s="20">
        <v>-0.21539102749230901</v>
      </c>
      <c r="AA122" s="20">
        <v>0.122234413941153</v>
      </c>
      <c r="AB122" s="20">
        <v>0.145028698961888</v>
      </c>
      <c r="AC122" s="20">
        <v>0.133713556732278</v>
      </c>
      <c r="AD122" s="20">
        <v>-2.51491854407689E-3</v>
      </c>
      <c r="AE122" s="20">
        <v>5.20365116774874</v>
      </c>
      <c r="AF122" s="20">
        <v>21.218959427793401</v>
      </c>
      <c r="AH122" s="20">
        <f t="shared" si="14"/>
        <v>2.0382691394595691E-2</v>
      </c>
      <c r="AI122" s="20">
        <f t="shared" si="21"/>
        <v>3.8816101247201979E-3</v>
      </c>
      <c r="AJ122" s="20">
        <f t="shared" si="22"/>
        <v>-0.21539102749230901</v>
      </c>
      <c r="AK122" s="20">
        <f t="shared" si="22"/>
        <v>0.122234413941153</v>
      </c>
      <c r="AL122" s="20">
        <f t="shared" si="22"/>
        <v>0.145028698961888</v>
      </c>
      <c r="AM122" s="20">
        <f t="shared" si="22"/>
        <v>0.133713556732278</v>
      </c>
      <c r="AN122" s="20">
        <f t="shared" si="22"/>
        <v>-2.51491854407689E-3</v>
      </c>
      <c r="AR122" s="22">
        <f t="shared" si="15"/>
        <v>50130</v>
      </c>
      <c r="AS122" s="20">
        <f t="shared" si="16"/>
        <v>86.875837711173602</v>
      </c>
      <c r="AT122" s="20">
        <f t="shared" si="17"/>
        <v>-2.5545064458622946</v>
      </c>
      <c r="AU122" s="20">
        <f t="shared" si="18"/>
        <v>0.18695233372365327</v>
      </c>
      <c r="AV122" s="20">
        <f t="shared" si="23"/>
        <v>3.8816101247201979E-3</v>
      </c>
      <c r="AW122" s="20">
        <f t="shared" si="23"/>
        <v>-0.21539102749230901</v>
      </c>
      <c r="AX122" s="20">
        <f t="shared" si="23"/>
        <v>0.122234413941153</v>
      </c>
      <c r="AY122" s="20">
        <f t="shared" si="23"/>
        <v>0.145028698961888</v>
      </c>
      <c r="AZ122" s="20">
        <f t="shared" si="23"/>
        <v>0.133713556732278</v>
      </c>
      <c r="BA122" s="20">
        <f t="shared" si="23"/>
        <v>-2.51491854407689E-3</v>
      </c>
      <c r="BC122" s="22">
        <f t="shared" si="19"/>
        <v>50130</v>
      </c>
      <c r="BD122" s="20">
        <f t="shared" si="20"/>
        <v>-2.5545064458622946</v>
      </c>
      <c r="BE122" s="20">
        <f t="shared" si="20"/>
        <v>0.18695233372365327</v>
      </c>
    </row>
    <row r="123" spans="1:57">
      <c r="A123" s="22">
        <v>50221</v>
      </c>
      <c r="B123" s="20">
        <v>2.4030624427128502</v>
      </c>
      <c r="C123" s="20">
        <v>1.7022141488489101E-2</v>
      </c>
      <c r="D123" s="20">
        <v>-2.2516837121053599</v>
      </c>
      <c r="E123" s="21">
        <v>1.0690451092062E-5</v>
      </c>
      <c r="F123" s="20">
        <v>1.8137950545811199</v>
      </c>
      <c r="G123" s="20">
        <v>13.6559871172028</v>
      </c>
      <c r="H123" s="21">
        <v>-9.9820195876844194E-5</v>
      </c>
      <c r="I123" s="20">
        <v>-3.4758478463683398E-3</v>
      </c>
      <c r="J123" s="20">
        <v>1.8784246303865899E-2</v>
      </c>
      <c r="K123" s="20">
        <v>-3.7445257272675598</v>
      </c>
      <c r="L123" s="20">
        <v>9.8555195137159199E-2</v>
      </c>
      <c r="M123" s="20">
        <v>0</v>
      </c>
      <c r="N123" s="20">
        <v>0</v>
      </c>
      <c r="O123" s="20">
        <v>-4.12161605157816E-2</v>
      </c>
      <c r="P123" s="20">
        <v>0</v>
      </c>
      <c r="Q123" s="20">
        <v>3.1593400809656201E-3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3.8023080249413099</v>
      </c>
      <c r="Z123" s="20">
        <v>-0.20891432409598701</v>
      </c>
      <c r="AA123" s="20">
        <v>0.11854154565741799</v>
      </c>
      <c r="AB123" s="20">
        <v>0.14064863182408799</v>
      </c>
      <c r="AC123" s="20">
        <v>0.12967364486390101</v>
      </c>
      <c r="AD123" s="20">
        <v>-2.43679024770946E-3</v>
      </c>
      <c r="AE123" s="20">
        <v>5.1883848164140902</v>
      </c>
      <c r="AF123" s="20">
        <v>21.137580509384399</v>
      </c>
      <c r="AH123" s="20">
        <f t="shared" si="14"/>
        <v>1.9759217424336992E-2</v>
      </c>
      <c r="AI123" s="20">
        <f t="shared" si="21"/>
        <v>3.7646614108329799E-3</v>
      </c>
      <c r="AJ123" s="20">
        <f t="shared" si="22"/>
        <v>-0.20891432409598701</v>
      </c>
      <c r="AK123" s="20">
        <f t="shared" si="22"/>
        <v>0.11854154565741799</v>
      </c>
      <c r="AL123" s="20">
        <f t="shared" si="22"/>
        <v>0.14064863182408799</v>
      </c>
      <c r="AM123" s="20">
        <f t="shared" si="22"/>
        <v>0.12967364486390101</v>
      </c>
      <c r="AN123" s="20">
        <f t="shared" si="22"/>
        <v>-2.43679024770946E-3</v>
      </c>
      <c r="AR123" s="22">
        <f t="shared" si="15"/>
        <v>50221</v>
      </c>
      <c r="AS123" s="20">
        <f t="shared" si="16"/>
        <v>86.550322037537597</v>
      </c>
      <c r="AT123" s="20">
        <f t="shared" si="17"/>
        <v>-2.5551299198325532</v>
      </c>
      <c r="AU123" s="20">
        <f t="shared" si="18"/>
        <v>0.18127736941254349</v>
      </c>
      <c r="AV123" s="20">
        <f t="shared" si="23"/>
        <v>3.7646614108329799E-3</v>
      </c>
      <c r="AW123" s="20">
        <f t="shared" si="23"/>
        <v>-0.20891432409598701</v>
      </c>
      <c r="AX123" s="20">
        <f t="shared" si="23"/>
        <v>0.11854154565741799</v>
      </c>
      <c r="AY123" s="20">
        <f t="shared" si="23"/>
        <v>0.14064863182408799</v>
      </c>
      <c r="AZ123" s="20">
        <f t="shared" si="23"/>
        <v>0.12967364486390101</v>
      </c>
      <c r="BA123" s="20">
        <f t="shared" si="23"/>
        <v>-2.43679024770946E-3</v>
      </c>
      <c r="BC123" s="22">
        <f t="shared" si="19"/>
        <v>50221</v>
      </c>
      <c r="BD123" s="20">
        <f t="shared" si="20"/>
        <v>-2.5551299198325532</v>
      </c>
      <c r="BE123" s="20">
        <f t="shared" si="20"/>
        <v>0.18127736941254349</v>
      </c>
    </row>
    <row r="124" spans="1:57">
      <c r="A124" s="22">
        <v>50313</v>
      </c>
      <c r="B124" s="20">
        <v>2.3770705399371699</v>
      </c>
      <c r="C124" s="20">
        <v>1.6550271426858301E-2</v>
      </c>
      <c r="D124" s="20">
        <v>-2.23061344220402</v>
      </c>
      <c r="E124" s="21">
        <v>1.04263501299092E-5</v>
      </c>
      <c r="F124" s="20">
        <v>1.79795460663393</v>
      </c>
      <c r="G124" s="20">
        <v>13.6224666380015</v>
      </c>
      <c r="H124" s="20">
        <v>-1.00777295488113E-4</v>
      </c>
      <c r="I124" s="20">
        <v>-3.8245984766060101E-3</v>
      </c>
      <c r="J124" s="20">
        <v>1.8719310484243998E-2</v>
      </c>
      <c r="K124" s="20">
        <v>-3.6317192793959499</v>
      </c>
      <c r="L124" s="20">
        <v>9.6666296946622404E-2</v>
      </c>
      <c r="M124" s="20">
        <v>0</v>
      </c>
      <c r="N124" s="20">
        <v>0</v>
      </c>
      <c r="O124" s="20">
        <v>-4.25007503445426E-2</v>
      </c>
      <c r="P124" s="20">
        <v>0</v>
      </c>
      <c r="Q124" s="20">
        <v>2.9323166201327402E-3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3.6877410948403102</v>
      </c>
      <c r="Z124" s="20">
        <v>-0.202629505836985</v>
      </c>
      <c r="AA124" s="20">
        <v>0.114961308514998</v>
      </c>
      <c r="AB124" s="20">
        <v>0.13640200699791399</v>
      </c>
      <c r="AC124" s="20">
        <v>0.12575706131812001</v>
      </c>
      <c r="AD124" s="20">
        <v>-2.3592164627861201E-3</v>
      </c>
      <c r="AE124" s="20">
        <v>5.1731683089668197</v>
      </c>
      <c r="AF124" s="20">
        <v>21.056652617022198</v>
      </c>
      <c r="AH124" s="20">
        <f t="shared" si="14"/>
        <v>1.9144404495957251E-2</v>
      </c>
      <c r="AI124" s="20">
        <f t="shared" si="21"/>
        <v>3.6512288067725844E-3</v>
      </c>
      <c r="AJ124" s="20">
        <f t="shared" ref="AJ124:AN132" si="24">Z124</f>
        <v>-0.202629505836985</v>
      </c>
      <c r="AK124" s="20">
        <f t="shared" si="24"/>
        <v>0.114961308514998</v>
      </c>
      <c r="AL124" s="20">
        <f t="shared" si="24"/>
        <v>0.13640200699791399</v>
      </c>
      <c r="AM124" s="20">
        <f t="shared" si="24"/>
        <v>0.12575706131812001</v>
      </c>
      <c r="AN124" s="20">
        <f t="shared" si="24"/>
        <v>-2.3592164627861201E-3</v>
      </c>
      <c r="AR124" s="22">
        <f t="shared" si="15"/>
        <v>50313</v>
      </c>
      <c r="AS124" s="20">
        <f t="shared" si="16"/>
        <v>86.226610468088793</v>
      </c>
      <c r="AT124" s="20">
        <f t="shared" si="17"/>
        <v>-2.5557447327609326</v>
      </c>
      <c r="AU124" s="20">
        <f t="shared" si="18"/>
        <v>0.17578288333803346</v>
      </c>
      <c r="AV124" s="20">
        <f t="shared" si="23"/>
        <v>3.6512288067725844E-3</v>
      </c>
      <c r="AW124" s="20">
        <f t="shared" si="23"/>
        <v>-0.202629505836985</v>
      </c>
      <c r="AX124" s="20">
        <f t="shared" si="23"/>
        <v>0.114961308514998</v>
      </c>
      <c r="AY124" s="20">
        <f t="shared" si="23"/>
        <v>0.13640200699791399</v>
      </c>
      <c r="AZ124" s="20">
        <f t="shared" si="23"/>
        <v>0.12575706131812001</v>
      </c>
      <c r="BA124" s="20">
        <f t="shared" si="23"/>
        <v>-2.3592164627861201E-3</v>
      </c>
      <c r="BC124" s="22">
        <f t="shared" si="19"/>
        <v>50313</v>
      </c>
      <c r="BD124" s="20">
        <f t="shared" si="20"/>
        <v>-2.5557447327609326</v>
      </c>
      <c r="BE124" s="20">
        <f t="shared" si="20"/>
        <v>0.17578288333803346</v>
      </c>
    </row>
    <row r="125" spans="1:57">
      <c r="A125" s="22">
        <v>50405</v>
      </c>
      <c r="B125" s="20">
        <v>2.3513595756709398</v>
      </c>
      <c r="C125" s="20">
        <v>1.6089663734486399E-2</v>
      </c>
      <c r="D125" s="20">
        <v>-2.20971297164217</v>
      </c>
      <c r="E125" s="21">
        <v>1.01670012743725E-5</v>
      </c>
      <c r="F125" s="20">
        <v>1.7822118612785001</v>
      </c>
      <c r="G125" s="20">
        <v>13.5889131907769</v>
      </c>
      <c r="H125" s="20">
        <v>-1.0160830293145001E-4</v>
      </c>
      <c r="I125" s="20">
        <v>-4.1420126384937696E-3</v>
      </c>
      <c r="J125" s="20">
        <v>1.8647616756858498E-2</v>
      </c>
      <c r="K125" s="20">
        <v>-3.52230980664008</v>
      </c>
      <c r="L125" s="20">
        <v>9.4691093473343105E-2</v>
      </c>
      <c r="M125" s="20">
        <v>0</v>
      </c>
      <c r="N125" s="20">
        <v>0</v>
      </c>
      <c r="O125" s="20">
        <v>-4.3721274887549601E-2</v>
      </c>
      <c r="P125" s="20">
        <v>0</v>
      </c>
      <c r="Q125" s="20">
        <v>2.7083149835430901E-3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3.5766160806701102</v>
      </c>
      <c r="Z125" s="20">
        <v>-0.19653101618996199</v>
      </c>
      <c r="AA125" s="20">
        <v>0.111490080089829</v>
      </c>
      <c r="AB125" s="20">
        <v>0.132284537389323</v>
      </c>
      <c r="AC125" s="20">
        <v>0.121959820077102</v>
      </c>
      <c r="AD125" s="20">
        <v>-2.2825798044923298E-3</v>
      </c>
      <c r="AE125" s="20">
        <v>5.1580014462439703</v>
      </c>
      <c r="AF125" s="20">
        <v>20.976182178040499</v>
      </c>
      <c r="AH125" s="20">
        <f t="shared" si="14"/>
        <v>1.8540113223329088E-2</v>
      </c>
      <c r="AI125" s="20">
        <f t="shared" si="21"/>
        <v>3.5412040402674357E-3</v>
      </c>
      <c r="AJ125" s="20">
        <f t="shared" si="24"/>
        <v>-0.19653101618996199</v>
      </c>
      <c r="AK125" s="20">
        <f t="shared" si="24"/>
        <v>0.111490080089829</v>
      </c>
      <c r="AL125" s="20">
        <f t="shared" si="24"/>
        <v>0.132284537389323</v>
      </c>
      <c r="AM125" s="20">
        <f t="shared" si="24"/>
        <v>0.121959820077102</v>
      </c>
      <c r="AN125" s="20">
        <f t="shared" si="24"/>
        <v>-2.2825798044923298E-3</v>
      </c>
      <c r="AR125" s="22">
        <f t="shared" si="15"/>
        <v>50405</v>
      </c>
      <c r="AS125" s="20">
        <f t="shared" si="16"/>
        <v>85.904728712161997</v>
      </c>
      <c r="AT125" s="20">
        <f t="shared" si="17"/>
        <v>-2.5563490240335609</v>
      </c>
      <c r="AU125" s="20">
        <f t="shared" si="18"/>
        <v>0.1704620456020671</v>
      </c>
      <c r="AV125" s="20">
        <f t="shared" si="23"/>
        <v>3.5412040402674357E-3</v>
      </c>
      <c r="AW125" s="20">
        <f t="shared" si="23"/>
        <v>-0.19653101618996199</v>
      </c>
      <c r="AX125" s="20">
        <f t="shared" si="23"/>
        <v>0.111490080089829</v>
      </c>
      <c r="AY125" s="20">
        <f t="shared" si="23"/>
        <v>0.132284537389323</v>
      </c>
      <c r="AZ125" s="20">
        <f t="shared" si="23"/>
        <v>0.121959820077102</v>
      </c>
      <c r="BA125" s="20">
        <f t="shared" si="23"/>
        <v>-2.2825798044923298E-3</v>
      </c>
      <c r="BC125" s="22">
        <f t="shared" si="19"/>
        <v>50405</v>
      </c>
      <c r="BD125" s="20">
        <f t="shared" si="20"/>
        <v>-2.5563490240335609</v>
      </c>
      <c r="BE125" s="20">
        <f t="shared" si="20"/>
        <v>0.1704620456020671</v>
      </c>
    </row>
    <row r="126" spans="1:57">
      <c r="A126" s="22">
        <v>50495</v>
      </c>
      <c r="B126" s="20">
        <v>2.3259260353706601</v>
      </c>
      <c r="C126" s="20">
        <v>1.5639741191333101E-2</v>
      </c>
      <c r="D126" s="20">
        <v>-2.1889808472502899</v>
      </c>
      <c r="E126" s="21">
        <v>9.9120051372730796E-6</v>
      </c>
      <c r="F126" s="20">
        <v>1.7665651579019299</v>
      </c>
      <c r="G126" s="20">
        <v>13.555324767127299</v>
      </c>
      <c r="H126" s="20">
        <v>-1.02301837607676E-4</v>
      </c>
      <c r="I126" s="20">
        <v>-4.4299885272998203E-3</v>
      </c>
      <c r="J126" s="20">
        <v>1.85696324970109E-2</v>
      </c>
      <c r="K126" s="20">
        <v>-3.41619146053287</v>
      </c>
      <c r="L126" s="20">
        <v>9.2649589200582305E-2</v>
      </c>
      <c r="M126" s="20">
        <v>0</v>
      </c>
      <c r="N126" s="20">
        <v>0</v>
      </c>
      <c r="O126" s="20">
        <v>-4.4879912627690997E-2</v>
      </c>
      <c r="P126" s="20">
        <v>0</v>
      </c>
      <c r="Q126" s="20">
        <v>2.4896264005589402E-3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3.4688276278672898</v>
      </c>
      <c r="Z126" s="20">
        <v>-0.19061348007599499</v>
      </c>
      <c r="AA126" s="20">
        <v>0.108124374267934</v>
      </c>
      <c r="AB126" s="20">
        <v>0.128292098722776</v>
      </c>
      <c r="AC126" s="20">
        <v>0.118278087111609</v>
      </c>
      <c r="AD126" s="20">
        <v>-2.2072008627104399E-3</v>
      </c>
      <c r="AE126" s="20">
        <v>5.1428840300970098</v>
      </c>
      <c r="AF126" s="20">
        <v>20.896175488046602</v>
      </c>
      <c r="AH126" s="20">
        <f t="shared" si="14"/>
        <v>1.794789105574688E-2</v>
      </c>
      <c r="AI126" s="20">
        <f t="shared" si="21"/>
        <v>3.4344827998686036E-3</v>
      </c>
      <c r="AJ126" s="20">
        <f t="shared" si="24"/>
        <v>-0.19061348007599499</v>
      </c>
      <c r="AK126" s="20">
        <f t="shared" si="24"/>
        <v>0.108124374267934</v>
      </c>
      <c r="AL126" s="20">
        <f t="shared" si="24"/>
        <v>0.128292098722776</v>
      </c>
      <c r="AM126" s="20">
        <f t="shared" si="24"/>
        <v>0.118278087111609</v>
      </c>
      <c r="AN126" s="20">
        <f t="shared" si="24"/>
        <v>-2.2072008627104399E-3</v>
      </c>
      <c r="AR126" s="22">
        <f t="shared" si="15"/>
        <v>50495</v>
      </c>
      <c r="AS126" s="20">
        <f t="shared" si="16"/>
        <v>85.584701952186407</v>
      </c>
      <c r="AT126" s="20">
        <f t="shared" si="17"/>
        <v>-2.5569412462011432</v>
      </c>
      <c r="AU126" s="20">
        <f t="shared" si="18"/>
        <v>0.16530836196348217</v>
      </c>
      <c r="AV126" s="20">
        <f t="shared" si="23"/>
        <v>3.4344827998686036E-3</v>
      </c>
      <c r="AW126" s="20">
        <f t="shared" si="23"/>
        <v>-0.19061348007599499</v>
      </c>
      <c r="AX126" s="20">
        <f t="shared" si="23"/>
        <v>0.108124374267934</v>
      </c>
      <c r="AY126" s="20">
        <f t="shared" si="23"/>
        <v>0.128292098722776</v>
      </c>
      <c r="AZ126" s="20">
        <f t="shared" si="23"/>
        <v>0.118278087111609</v>
      </c>
      <c r="BA126" s="20">
        <f t="shared" si="23"/>
        <v>-2.2072008627104399E-3</v>
      </c>
      <c r="BC126" s="22">
        <f t="shared" si="19"/>
        <v>50495</v>
      </c>
      <c r="BD126" s="20">
        <f t="shared" si="20"/>
        <v>-2.5569412462011432</v>
      </c>
      <c r="BE126" s="20">
        <f t="shared" si="20"/>
        <v>0.16530836196348217</v>
      </c>
    </row>
    <row r="127" spans="1:57">
      <c r="A127" s="22">
        <v>50586</v>
      </c>
      <c r="B127" s="20">
        <v>2.30076653433794</v>
      </c>
      <c r="C127" s="20">
        <v>1.5200063418393301E-2</v>
      </c>
      <c r="D127" s="20">
        <v>-2.1684157743613799</v>
      </c>
      <c r="E127" s="21">
        <v>9.6610746502066192E-6</v>
      </c>
      <c r="F127" s="20">
        <v>1.7510132321404299</v>
      </c>
      <c r="G127" s="20">
        <v>13.5217001395166</v>
      </c>
      <c r="H127" s="20">
        <v>-1.02850815020738E-4</v>
      </c>
      <c r="I127" s="20">
        <v>-4.69031601463628E-3</v>
      </c>
      <c r="J127" s="20">
        <v>1.84857673300984E-2</v>
      </c>
      <c r="K127" s="20">
        <v>-3.3132624158382402</v>
      </c>
      <c r="L127" s="20">
        <v>9.0560406508139596E-2</v>
      </c>
      <c r="M127" s="20">
        <v>0</v>
      </c>
      <c r="N127" s="20">
        <v>0</v>
      </c>
      <c r="O127" s="20">
        <v>-4.5978774892300303E-2</v>
      </c>
      <c r="P127" s="20">
        <v>0</v>
      </c>
      <c r="Q127" s="20">
        <v>2.2781150269504599E-3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3.36427415611832</v>
      </c>
      <c r="Z127" s="20">
        <v>-0.184871691836588</v>
      </c>
      <c r="AA127" s="20">
        <v>0.10486083529679301</v>
      </c>
      <c r="AB127" s="20">
        <v>0.124420722088838</v>
      </c>
      <c r="AC127" s="20">
        <v>0.11470817367094099</v>
      </c>
      <c r="AD127" s="20">
        <v>-2.1333437024972802E-3</v>
      </c>
      <c r="AE127" s="20">
        <v>5.12781586338496</v>
      </c>
      <c r="AF127" s="20">
        <v>20.8166385024523</v>
      </c>
      <c r="AH127" s="20">
        <f t="shared" si="14"/>
        <v>1.7368998718896619E-2</v>
      </c>
      <c r="AI127" s="20">
        <f t="shared" si="21"/>
        <v>3.3309645110082375E-3</v>
      </c>
      <c r="AJ127" s="20">
        <f t="shared" si="24"/>
        <v>-0.184871691836588</v>
      </c>
      <c r="AK127" s="20">
        <f t="shared" si="24"/>
        <v>0.10486083529679301</v>
      </c>
      <c r="AL127" s="20">
        <f t="shared" si="24"/>
        <v>0.124420722088838</v>
      </c>
      <c r="AM127" s="20">
        <f t="shared" si="24"/>
        <v>0.11470817367094099</v>
      </c>
      <c r="AN127" s="20">
        <f t="shared" si="24"/>
        <v>-2.1333437024972802E-3</v>
      </c>
      <c r="AR127" s="22">
        <f t="shared" si="15"/>
        <v>50586</v>
      </c>
      <c r="AS127" s="20">
        <f t="shared" si="16"/>
        <v>85.266554009809198</v>
      </c>
      <c r="AT127" s="20">
        <f t="shared" si="17"/>
        <v>-2.5575201385379933</v>
      </c>
      <c r="AU127" s="20">
        <f t="shared" si="18"/>
        <v>0.16031566002849496</v>
      </c>
      <c r="AV127" s="20">
        <f t="shared" si="23"/>
        <v>3.3309645110082375E-3</v>
      </c>
      <c r="AW127" s="20">
        <f t="shared" si="23"/>
        <v>-0.184871691836588</v>
      </c>
      <c r="AX127" s="20">
        <f t="shared" si="23"/>
        <v>0.10486083529679301</v>
      </c>
      <c r="AY127" s="20">
        <f t="shared" si="23"/>
        <v>0.124420722088838</v>
      </c>
      <c r="AZ127" s="20">
        <f t="shared" si="23"/>
        <v>0.11470817367094099</v>
      </c>
      <c r="BA127" s="20">
        <f t="shared" si="23"/>
        <v>-2.1333437024972802E-3</v>
      </c>
      <c r="BC127" s="22">
        <f t="shared" si="19"/>
        <v>50586</v>
      </c>
      <c r="BD127" s="20">
        <f t="shared" si="20"/>
        <v>-2.5575201385379933</v>
      </c>
      <c r="BE127" s="20">
        <f t="shared" si="20"/>
        <v>0.16031566002849496</v>
      </c>
    </row>
    <row r="128" spans="1:57">
      <c r="A128" s="22">
        <v>50678</v>
      </c>
      <c r="B128" s="20">
        <v>2.2758778073217201</v>
      </c>
      <c r="C128" s="20">
        <v>1.47702990771411E-2</v>
      </c>
      <c r="D128" s="20">
        <v>-2.1480165967359302</v>
      </c>
      <c r="E128" s="21">
        <v>9.4140159986953308E-6</v>
      </c>
      <c r="F128" s="20">
        <v>1.7355551695770699</v>
      </c>
      <c r="G128" s="20">
        <v>13.4880388103334</v>
      </c>
      <c r="H128" s="20">
        <v>-1.03251849277683E-4</v>
      </c>
      <c r="I128" s="20">
        <v>-4.9246841126139801E-3</v>
      </c>
      <c r="J128" s="20">
        <v>1.8396381911208799E-2</v>
      </c>
      <c r="K128" s="20">
        <v>-3.2134246366680901</v>
      </c>
      <c r="L128" s="20">
        <v>8.8440687365627907E-2</v>
      </c>
      <c r="M128" s="20">
        <v>0</v>
      </c>
      <c r="N128" s="20">
        <v>0</v>
      </c>
      <c r="O128" s="20">
        <v>-4.7019907838658399E-2</v>
      </c>
      <c r="P128" s="20">
        <v>0</v>
      </c>
      <c r="Q128" s="20">
        <v>2.07525784075603E-3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3.2628576497563002</v>
      </c>
      <c r="Z128" s="20">
        <v>-0.17930060464900399</v>
      </c>
      <c r="AA128" s="20">
        <v>0.101696231951281</v>
      </c>
      <c r="AB128" s="20">
        <v>0.12066658668854401</v>
      </c>
      <c r="AC128" s="20">
        <v>0.111246529692741</v>
      </c>
      <c r="AD128" s="20">
        <v>-2.0612212843575599E-3</v>
      </c>
      <c r="AE128" s="20">
        <v>5.1127967499675897</v>
      </c>
      <c r="AF128" s="20">
        <v>20.7375766723613</v>
      </c>
      <c r="AH128" s="20">
        <f t="shared" si="14"/>
        <v>1.6804436590647127E-2</v>
      </c>
      <c r="AI128" s="20">
        <f t="shared" si="21"/>
        <v>3.2305521284715843E-3</v>
      </c>
      <c r="AJ128" s="20">
        <f t="shared" si="24"/>
        <v>-0.17930060464900399</v>
      </c>
      <c r="AK128" s="20">
        <f t="shared" si="24"/>
        <v>0.101696231951281</v>
      </c>
      <c r="AL128" s="20">
        <f t="shared" si="24"/>
        <v>0.12066658668854401</v>
      </c>
      <c r="AM128" s="20">
        <f t="shared" si="24"/>
        <v>0.111246529692741</v>
      </c>
      <c r="AN128" s="20">
        <f t="shared" si="24"/>
        <v>-2.0612212843575599E-3</v>
      </c>
      <c r="AR128" s="22">
        <f t="shared" si="15"/>
        <v>50678</v>
      </c>
      <c r="AS128" s="20">
        <f t="shared" si="16"/>
        <v>84.950306689445199</v>
      </c>
      <c r="AT128" s="20">
        <f t="shared" si="17"/>
        <v>-2.5580847006662428</v>
      </c>
      <c r="AU128" s="20">
        <f t="shared" si="18"/>
        <v>0.15547807452767604</v>
      </c>
      <c r="AV128" s="20">
        <f t="shared" si="23"/>
        <v>3.2305521284715843E-3</v>
      </c>
      <c r="AW128" s="20">
        <f t="shared" si="23"/>
        <v>-0.17930060464900399</v>
      </c>
      <c r="AX128" s="20">
        <f t="shared" si="23"/>
        <v>0.101696231951281</v>
      </c>
      <c r="AY128" s="20">
        <f t="shared" si="23"/>
        <v>0.12066658668854401</v>
      </c>
      <c r="AZ128" s="20">
        <f t="shared" si="23"/>
        <v>0.111246529692741</v>
      </c>
      <c r="BA128" s="20">
        <f t="shared" si="23"/>
        <v>-2.0612212843575599E-3</v>
      </c>
      <c r="BC128" s="22">
        <f t="shared" si="19"/>
        <v>50678</v>
      </c>
      <c r="BD128" s="20">
        <f t="shared" si="20"/>
        <v>-2.5580847006662428</v>
      </c>
      <c r="BE128" s="20">
        <f t="shared" si="20"/>
        <v>0.15547807452767604</v>
      </c>
    </row>
    <row r="129" spans="1:57">
      <c r="A129" s="22">
        <v>50770</v>
      </c>
      <c r="B129" s="20">
        <v>2.2512566984031999</v>
      </c>
      <c r="C129" s="20">
        <v>1.43502022712052E-2</v>
      </c>
      <c r="D129" s="20">
        <v>-2.1277822776317299</v>
      </c>
      <c r="E129" s="21">
        <v>9.1707116309659896E-6</v>
      </c>
      <c r="F129" s="20">
        <v>1.7201903615691601</v>
      </c>
      <c r="G129" s="20">
        <v>13.4543409555446</v>
      </c>
      <c r="H129" s="20">
        <v>-1.03504695427668E-4</v>
      </c>
      <c r="I129" s="20">
        <v>-5.1346877535336901E-3</v>
      </c>
      <c r="J129" s="20">
        <v>1.8301795691792699E-2</v>
      </c>
      <c r="K129" s="20">
        <v>-3.1165836587456601</v>
      </c>
      <c r="L129" s="20">
        <v>8.6306035953413907E-2</v>
      </c>
      <c r="M129" s="20">
        <v>0</v>
      </c>
      <c r="N129" s="20">
        <v>0</v>
      </c>
      <c r="O129" s="20">
        <v>-4.8005294373580497E-2</v>
      </c>
      <c r="P129" s="20">
        <v>0</v>
      </c>
      <c r="Q129" s="20">
        <v>1.88218406336265E-3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3.1644834639844301</v>
      </c>
      <c r="Z129" s="20">
        <v>-0.173895321230501</v>
      </c>
      <c r="AA129" s="20">
        <v>9.8627451852648998E-2</v>
      </c>
      <c r="AB129" s="20">
        <v>0.117026012814478</v>
      </c>
      <c r="AC129" s="20">
        <v>0.10788973737908999</v>
      </c>
      <c r="AD129" s="20">
        <v>-1.99100073209251E-3</v>
      </c>
      <c r="AE129" s="20">
        <v>5.0978264946986602</v>
      </c>
      <c r="AF129" s="20">
        <v>20.658994819775099</v>
      </c>
      <c r="AH129" s="20">
        <f t="shared" si="14"/>
        <v>1.6254970598925722E-2</v>
      </c>
      <c r="AI129" s="20">
        <f t="shared" si="21"/>
        <v>3.1331519445390397E-3</v>
      </c>
      <c r="AJ129" s="20">
        <f t="shared" si="24"/>
        <v>-0.173895321230501</v>
      </c>
      <c r="AK129" s="20">
        <f t="shared" si="24"/>
        <v>9.8627451852648998E-2</v>
      </c>
      <c r="AL129" s="20">
        <f t="shared" si="24"/>
        <v>0.117026012814478</v>
      </c>
      <c r="AM129" s="20">
        <f t="shared" si="24"/>
        <v>0.10788973737908999</v>
      </c>
      <c r="AN129" s="20">
        <f t="shared" si="24"/>
        <v>-1.99100073209251E-3</v>
      </c>
      <c r="AR129" s="22">
        <f t="shared" si="15"/>
        <v>50770</v>
      </c>
      <c r="AS129" s="20">
        <f t="shared" si="16"/>
        <v>84.635979279100397</v>
      </c>
      <c r="AT129" s="20">
        <f t="shared" si="17"/>
        <v>-2.5586341666579644</v>
      </c>
      <c r="AU129" s="20">
        <f t="shared" si="18"/>
        <v>0.15079003202816249</v>
      </c>
      <c r="AV129" s="20">
        <f t="shared" si="23"/>
        <v>3.1331519445390397E-3</v>
      </c>
      <c r="AW129" s="20">
        <f t="shared" si="23"/>
        <v>-0.173895321230501</v>
      </c>
      <c r="AX129" s="20">
        <f t="shared" si="23"/>
        <v>9.8627451852648998E-2</v>
      </c>
      <c r="AY129" s="20">
        <f t="shared" si="23"/>
        <v>0.117026012814478</v>
      </c>
      <c r="AZ129" s="20">
        <f t="shared" si="23"/>
        <v>0.10788973737908999</v>
      </c>
      <c r="BA129" s="20">
        <f t="shared" si="23"/>
        <v>-1.99100073209251E-3</v>
      </c>
      <c r="BC129" s="22">
        <f t="shared" si="19"/>
        <v>50770</v>
      </c>
      <c r="BD129" s="20">
        <f t="shared" si="20"/>
        <v>-2.5586341666579644</v>
      </c>
      <c r="BE129" s="20">
        <f t="shared" si="20"/>
        <v>0.15079003202816249</v>
      </c>
    </row>
    <row r="130" spans="1:57">
      <c r="A130" s="22">
        <v>50860</v>
      </c>
      <c r="B130" s="20">
        <v>2.2269001512722801</v>
      </c>
      <c r="C130" s="20">
        <v>1.39395926463985E-2</v>
      </c>
      <c r="D130" s="20">
        <v>-2.1077118821273402</v>
      </c>
      <c r="E130" s="21">
        <v>8.9311052320471393E-6</v>
      </c>
      <c r="F130" s="20">
        <v>1.70491846354817</v>
      </c>
      <c r="G130" s="20">
        <v>13.420607364814099</v>
      </c>
      <c r="H130" s="20">
        <v>-1.03611733880595E-4</v>
      </c>
      <c r="I130" s="20">
        <v>-5.3218339508650696E-3</v>
      </c>
      <c r="J130" s="20">
        <v>1.82022937408471E-2</v>
      </c>
      <c r="K130" s="20">
        <v>-3.0226483873200198</v>
      </c>
      <c r="L130" s="20">
        <v>8.4170496290637303E-2</v>
      </c>
      <c r="M130" s="20">
        <v>0</v>
      </c>
      <c r="N130" s="20">
        <v>0</v>
      </c>
      <c r="O130" s="20">
        <v>-4.8936856011309399E-2</v>
      </c>
      <c r="P130" s="20">
        <v>0</v>
      </c>
      <c r="Q130" s="20">
        <v>1.69971356603714E-3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3.0690601460921698</v>
      </c>
      <c r="Z130" s="20">
        <v>-0.16865108568800599</v>
      </c>
      <c r="AA130" s="20">
        <v>9.5651495970642098E-2</v>
      </c>
      <c r="AB130" s="20">
        <v>0.11349545509863</v>
      </c>
      <c r="AC130" s="20">
        <v>0.10463450497530701</v>
      </c>
      <c r="AD130" s="20">
        <v>-1.9228083915590101E-3</v>
      </c>
      <c r="AE130" s="20">
        <v>5.0829049034193998</v>
      </c>
      <c r="AF130" s="20">
        <v>20.5808970473167</v>
      </c>
      <c r="AH130" s="20">
        <f t="shared" ref="AH130:AH132" si="25">K130+Y130-Y130/100</f>
        <v>1.5721157311228282E-2</v>
      </c>
      <c r="AI130" s="20">
        <f t="shared" si="21"/>
        <v>3.0386734119724453E-3</v>
      </c>
      <c r="AJ130" s="20">
        <f t="shared" si="24"/>
        <v>-0.16865108568800599</v>
      </c>
      <c r="AK130" s="20">
        <f t="shared" si="24"/>
        <v>9.5651495970642098E-2</v>
      </c>
      <c r="AL130" s="20">
        <f t="shared" si="24"/>
        <v>0.11349545509863</v>
      </c>
      <c r="AM130" s="20">
        <f t="shared" si="24"/>
        <v>0.10463450497530701</v>
      </c>
      <c r="AN130" s="20">
        <f t="shared" si="24"/>
        <v>-1.9228083915590101E-3</v>
      </c>
      <c r="AR130" s="22">
        <f t="shared" ref="AR130:AR132" si="26">A130</f>
        <v>50860</v>
      </c>
      <c r="AS130" s="20">
        <f t="shared" si="16"/>
        <v>84.3235881892668</v>
      </c>
      <c r="AT130" s="20">
        <f t="shared" si="17"/>
        <v>-2.5591679799456619</v>
      </c>
      <c r="AU130" s="20">
        <f t="shared" si="18"/>
        <v>0.14624623537698656</v>
      </c>
      <c r="AV130" s="20">
        <f t="shared" si="23"/>
        <v>3.0386734119724453E-3</v>
      </c>
      <c r="AW130" s="20">
        <f t="shared" si="23"/>
        <v>-0.16865108568800599</v>
      </c>
      <c r="AX130" s="20">
        <f t="shared" si="23"/>
        <v>9.5651495970642098E-2</v>
      </c>
      <c r="AY130" s="20">
        <f t="shared" si="23"/>
        <v>0.11349545509863</v>
      </c>
      <c r="AZ130" s="20">
        <f t="shared" si="23"/>
        <v>0.10463450497530701</v>
      </c>
      <c r="BA130" s="20">
        <f t="shared" si="23"/>
        <v>-1.9228083915590101E-3</v>
      </c>
      <c r="BC130" s="22">
        <f t="shared" si="19"/>
        <v>50860</v>
      </c>
      <c r="BD130" s="20">
        <f t="shared" si="20"/>
        <v>-2.5591679799456619</v>
      </c>
      <c r="BE130" s="20">
        <f t="shared" si="20"/>
        <v>0.14624623537698656</v>
      </c>
    </row>
    <row r="131" spans="1:57">
      <c r="A131" s="22">
        <v>50951</v>
      </c>
      <c r="B131" s="20">
        <v>2.2028051999801299</v>
      </c>
      <c r="C131" s="20">
        <v>1.3538338734978899E-2</v>
      </c>
      <c r="D131" s="20">
        <v>-2.0878045607676401</v>
      </c>
      <c r="E131" s="21">
        <v>8.6951885425528698E-6</v>
      </c>
      <c r="F131" s="20">
        <v>1.6897393560323699</v>
      </c>
      <c r="G131" s="20">
        <v>13.3868393796975</v>
      </c>
      <c r="H131" s="20">
        <v>-1.03577498117244E-4</v>
      </c>
      <c r="I131" s="20">
        <v>-5.4875474026694904E-3</v>
      </c>
      <c r="J131" s="20">
        <v>1.8098132690604601E-2</v>
      </c>
      <c r="K131" s="20">
        <v>-2.9315309101082399</v>
      </c>
      <c r="L131" s="20">
        <v>8.20465593791216E-2</v>
      </c>
      <c r="M131" s="20">
        <v>0</v>
      </c>
      <c r="N131" s="20">
        <v>0</v>
      </c>
      <c r="O131" s="20">
        <v>-4.9816454673457397E-2</v>
      </c>
      <c r="P131" s="20">
        <v>0</v>
      </c>
      <c r="Q131" s="20">
        <v>1.5283938270103301E-3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2.97649927077445</v>
      </c>
      <c r="Z131" s="20">
        <v>-0.163563276379349</v>
      </c>
      <c r="AA131" s="20">
        <v>9.2765473331440196E-2</v>
      </c>
      <c r="AB131" s="20">
        <v>0.110071496048628</v>
      </c>
      <c r="AC131" s="20">
        <v>0.101477660779128</v>
      </c>
      <c r="AD131" s="20">
        <v>-1.8567346373066201E-3</v>
      </c>
      <c r="AE131" s="20">
        <v>5.0680317829518797</v>
      </c>
      <c r="AF131" s="20">
        <v>20.5032866779489</v>
      </c>
      <c r="AH131" s="20">
        <f t="shared" si="25"/>
        <v>1.5203367958465629E-2</v>
      </c>
      <c r="AI131" s="20">
        <f t="shared" si="21"/>
        <v>2.947028980964802E-3</v>
      </c>
      <c r="AJ131" s="20">
        <f t="shared" si="24"/>
        <v>-0.163563276379349</v>
      </c>
      <c r="AK131" s="20">
        <f t="shared" si="24"/>
        <v>9.2765473331440196E-2</v>
      </c>
      <c r="AL131" s="20">
        <f t="shared" si="24"/>
        <v>0.110071496048628</v>
      </c>
      <c r="AM131" s="20">
        <f t="shared" si="24"/>
        <v>0.101477660779128</v>
      </c>
      <c r="AN131" s="20">
        <f t="shared" si="24"/>
        <v>-1.8567346373066201E-3</v>
      </c>
      <c r="AR131" s="22">
        <f t="shared" si="26"/>
        <v>50951</v>
      </c>
      <c r="AS131" s="20">
        <f t="shared" ref="AS131:AS132" si="27">AF131*4+2</f>
        <v>84.013146711795599</v>
      </c>
      <c r="AT131" s="20">
        <f t="shared" ref="AT131:AT132" si="28">AH131-$AH$2</f>
        <v>-2.5596857692984245</v>
      </c>
      <c r="AU131" s="20">
        <f t="shared" ref="AU131:AU132" si="29">SUM(AV131:BA131)</f>
        <v>0.14184164812350536</v>
      </c>
      <c r="AV131" s="20">
        <f t="shared" si="23"/>
        <v>2.947028980964802E-3</v>
      </c>
      <c r="AW131" s="20">
        <f t="shared" si="23"/>
        <v>-0.163563276379349</v>
      </c>
      <c r="AX131" s="20">
        <f t="shared" si="23"/>
        <v>9.2765473331440196E-2</v>
      </c>
      <c r="AY131" s="20">
        <f t="shared" si="23"/>
        <v>0.110071496048628</v>
      </c>
      <c r="AZ131" s="20">
        <f t="shared" si="23"/>
        <v>0.101477660779128</v>
      </c>
      <c r="BA131" s="20">
        <f t="shared" si="23"/>
        <v>-1.8567346373066201E-3</v>
      </c>
      <c r="BC131" s="22">
        <f t="shared" ref="BC131:BC132" si="30">AR131</f>
        <v>50951</v>
      </c>
      <c r="BD131" s="20">
        <f t="shared" ref="BD131:BE132" si="31">AT131</f>
        <v>-2.5596857692984245</v>
      </c>
      <c r="BE131" s="20">
        <f t="shared" si="31"/>
        <v>0.14184164812350536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5"/>
        <v>3.8199787393950217E-5</v>
      </c>
      <c r="AI132" s="20">
        <f t="shared" si="21"/>
        <v>1.4030894592930397E-6</v>
      </c>
      <c r="AJ132" s="20">
        <f t="shared" si="24"/>
        <v>-1.44701836759519E-3</v>
      </c>
      <c r="AK132" s="20">
        <f t="shared" si="24"/>
        <v>5.4189821816485995E-4</v>
      </c>
      <c r="AL132" s="20">
        <f t="shared" si="24"/>
        <v>-2.9329793527210697E-4</v>
      </c>
      <c r="AM132" s="20">
        <f t="shared" si="24"/>
        <v>1.37178050825248E-3</v>
      </c>
      <c r="AN132" s="20">
        <f t="shared" si="24"/>
        <v>3.7302372362546499E-3</v>
      </c>
      <c r="AR132" s="22">
        <f t="shared" si="26"/>
        <v>51043</v>
      </c>
      <c r="AS132" s="20">
        <f t="shared" si="27"/>
        <v>3.6726840082341683</v>
      </c>
      <c r="AT132" s="20">
        <f t="shared" si="28"/>
        <v>-2.5748509374694959</v>
      </c>
      <c r="AU132" s="20">
        <f t="shared" si="29"/>
        <v>3.9050027492639862E-3</v>
      </c>
      <c r="AV132" s="20">
        <f t="shared" si="23"/>
        <v>1.4030894592930397E-6</v>
      </c>
      <c r="AW132" s="20">
        <f t="shared" si="23"/>
        <v>-1.44701836759519E-3</v>
      </c>
      <c r="AX132" s="20">
        <f t="shared" si="23"/>
        <v>5.4189821816485995E-4</v>
      </c>
      <c r="AY132" s="20">
        <f t="shared" si="23"/>
        <v>-2.9329793527210697E-4</v>
      </c>
      <c r="AZ132" s="20">
        <f t="shared" si="23"/>
        <v>1.37178050825248E-3</v>
      </c>
      <c r="BA132" s="20">
        <f t="shared" si="23"/>
        <v>3.7302372362546499E-3</v>
      </c>
      <c r="BC132" s="22">
        <f t="shared" si="30"/>
        <v>51043</v>
      </c>
      <c r="BD132" s="20">
        <f t="shared" si="31"/>
        <v>-2.5748509374694959</v>
      </c>
      <c r="BE132" s="20">
        <f t="shared" si="31"/>
        <v>3.9050027492639862E-3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B3C4-8096-4FAC-BED4-A7B07B2FB0CA}">
  <sheetPr codeName="Sheet29"/>
  <dimension ref="A1:BS132"/>
  <sheetViews>
    <sheetView topLeftCell="AZ1" zoomScale="108" zoomScaleNormal="106" workbookViewId="0">
      <selection activeCell="BU35" sqref="BU35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 ht="1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325</v>
      </c>
      <c r="AR1" s="20" t="str">
        <f t="shared" ref="AR1:AR64" si="1">A1</f>
        <v>date</v>
      </c>
      <c r="AS1" s="20" t="str">
        <f>AF1</f>
        <v>detrendedMean</v>
      </c>
      <c r="AT1" s="20" t="s">
        <v>400</v>
      </c>
      <c r="AU1" s="20" t="s">
        <v>326</v>
      </c>
      <c r="AV1" s="20" t="s">
        <v>401</v>
      </c>
      <c r="AW1" s="20" t="s">
        <v>402</v>
      </c>
      <c r="AX1" s="20" t="s">
        <v>403</v>
      </c>
      <c r="AY1" s="20" t="s">
        <v>404</v>
      </c>
      <c r="AZ1" s="20" t="s">
        <v>405</v>
      </c>
      <c r="BA1" s="20" t="s">
        <v>406</v>
      </c>
      <c r="BB1" s="20" t="s">
        <v>333</v>
      </c>
      <c r="BC1" s="20" t="s">
        <v>0</v>
      </c>
      <c r="BD1" s="20" t="s">
        <v>199</v>
      </c>
      <c r="BE1" s="20" t="s">
        <v>326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 ht="15">
      <c r="A2" s="1">
        <v>39172</v>
      </c>
      <c r="B2">
        <v>2.1404024494131499E-3</v>
      </c>
      <c r="C2">
        <v>-2.1531842029354201E-4</v>
      </c>
      <c r="D2">
        <v>-2.7406534667095899E-2</v>
      </c>
      <c r="E2">
        <v>1.07160261950678E-2</v>
      </c>
      <c r="F2">
        <v>-0.102591809656449</v>
      </c>
      <c r="G2">
        <v>-5.6729159557899998E-3</v>
      </c>
      <c r="H2" s="16">
        <v>4.7504164379930103E-6</v>
      </c>
      <c r="I2">
        <v>0.407495590081774</v>
      </c>
      <c r="J2">
        <v>-4.6122598900610802E-2</v>
      </c>
      <c r="K2">
        <v>9.7872710358215508E-3</v>
      </c>
      <c r="L2">
        <v>-2.5163728430865799E-3</v>
      </c>
      <c r="M2">
        <v>0</v>
      </c>
      <c r="N2">
        <v>0</v>
      </c>
      <c r="O2">
        <v>-0.401220897303045</v>
      </c>
      <c r="P2">
        <v>0</v>
      </c>
      <c r="Q2">
        <v>-1.59691266373829E-2</v>
      </c>
      <c r="R2">
        <v>0</v>
      </c>
      <c r="S2">
        <v>0</v>
      </c>
      <c r="T2">
        <v>-4.7570564864685097E-2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0.52221690782443497</v>
      </c>
      <c r="AF2">
        <v>0.30621358530304998</v>
      </c>
      <c r="AH2" s="20">
        <f t="shared" ref="AH2:AH65" si="2">K2+Y2-Y2/100</f>
        <v>9.7872710358215508E-3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65" si="3">AF2*4+2</f>
        <v>3.2248543412121999</v>
      </c>
      <c r="AU2" s="20">
        <f t="shared" ref="AU2:AU65" si="4">SUM(AV2:BA2)</f>
        <v>0</v>
      </c>
      <c r="AV2" s="20">
        <f t="shared" ref="AV2:BA33" si="5">AI2</f>
        <v>0</v>
      </c>
      <c r="AW2" s="20">
        <f t="shared" si="5"/>
        <v>0</v>
      </c>
      <c r="AX2" s="20">
        <f t="shared" si="5"/>
        <v>0</v>
      </c>
      <c r="AY2" s="20">
        <f t="shared" si="5"/>
        <v>0</v>
      </c>
      <c r="AZ2" s="20">
        <f t="shared" si="5"/>
        <v>0</v>
      </c>
      <c r="BA2" s="20">
        <f t="shared" si="5"/>
        <v>0</v>
      </c>
      <c r="BB2" s="20">
        <f>SUM(AT2:BA2)</f>
        <v>0</v>
      </c>
      <c r="BC2" s="22">
        <f t="shared" ref="BC2:BC65" si="6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 ht="15">
      <c r="A3" s="1">
        <v>39263</v>
      </c>
      <c r="B3">
        <v>2.1451928012394799E-3</v>
      </c>
      <c r="C3">
        <v>-3.2902243524146602E-4</v>
      </c>
      <c r="D3">
        <v>-4.23344378429946E-2</v>
      </c>
      <c r="E3">
        <v>1.34302146539866E-2</v>
      </c>
      <c r="F3">
        <v>-9.3627332951018397E-2</v>
      </c>
      <c r="G3">
        <v>-5.9884010787158897E-3</v>
      </c>
      <c r="H3" s="16">
        <v>3.8397724422267702E-5</v>
      </c>
      <c r="I3">
        <v>0.100777332836643</v>
      </c>
      <c r="J3">
        <v>-4.61053918206277E-2</v>
      </c>
      <c r="K3">
        <v>1.0563829459120299E-2</v>
      </c>
      <c r="L3">
        <v>-2.72637251308438E-3</v>
      </c>
      <c r="M3">
        <v>0</v>
      </c>
      <c r="N3">
        <v>0</v>
      </c>
      <c r="O3">
        <v>-0.376748192798459</v>
      </c>
      <c r="P3">
        <v>0</v>
      </c>
      <c r="Q3">
        <v>-1.6199220945989301E-2</v>
      </c>
      <c r="R3">
        <v>0</v>
      </c>
      <c r="S3">
        <v>0</v>
      </c>
      <c r="T3">
        <v>0.12248614582970301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0.51685200247499896</v>
      </c>
      <c r="AF3">
        <v>0.183617903287247</v>
      </c>
      <c r="AH3" s="20">
        <f t="shared" si="2"/>
        <v>1.0563829459120299E-2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2.7344716131489881</v>
      </c>
      <c r="AU3" s="20">
        <f t="shared" si="4"/>
        <v>0</v>
      </c>
      <c r="AV3" s="20">
        <f t="shared" si="5"/>
        <v>0</v>
      </c>
      <c r="AW3" s="20">
        <f t="shared" si="5"/>
        <v>0</v>
      </c>
      <c r="AX3" s="20">
        <f t="shared" si="5"/>
        <v>0</v>
      </c>
      <c r="AY3" s="20">
        <f t="shared" si="5"/>
        <v>0</v>
      </c>
      <c r="AZ3" s="20">
        <f t="shared" si="5"/>
        <v>0</v>
      </c>
      <c r="BA3" s="20">
        <f t="shared" si="5"/>
        <v>0</v>
      </c>
      <c r="BB3" s="20">
        <f t="shared" ref="BB3:BB8" si="7">SUM(AT3:BA3)</f>
        <v>0</v>
      </c>
      <c r="BC3" s="22">
        <f t="shared" si="6"/>
        <v>39263</v>
      </c>
      <c r="BD3" s="20">
        <f t="shared" ref="BD3:BD66" si="8">AT3-$AT$2</f>
        <v>0</v>
      </c>
      <c r="BE3" s="20">
        <f t="shared" ref="BE3:BE66" si="9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 ht="15">
      <c r="A4" s="1">
        <v>39355</v>
      </c>
      <c r="B4">
        <v>2.2398709575988099E-3</v>
      </c>
      <c r="C4">
        <v>-3.3670633347027102E-4</v>
      </c>
      <c r="D4">
        <v>-6.6613193036746399E-2</v>
      </c>
      <c r="E4">
        <v>1.45321532245112E-2</v>
      </c>
      <c r="F4">
        <v>-8.7427046541788095E-2</v>
      </c>
      <c r="G4">
        <v>-3.6365746201027999E-3</v>
      </c>
      <c r="H4" s="16">
        <v>5.9389261219955297E-5</v>
      </c>
      <c r="I4">
        <v>0.10268078887483099</v>
      </c>
      <c r="J4">
        <v>-4.41710964469876E-2</v>
      </c>
      <c r="K4">
        <v>9.4272456254707003E-3</v>
      </c>
      <c r="L4">
        <v>-2.93652510559017E-3</v>
      </c>
      <c r="M4">
        <v>0</v>
      </c>
      <c r="N4">
        <v>0</v>
      </c>
      <c r="O4">
        <v>-0.28640048106463001</v>
      </c>
      <c r="P4">
        <v>0</v>
      </c>
      <c r="Q4">
        <v>-1.1052169151060101E-2</v>
      </c>
      <c r="R4">
        <v>0</v>
      </c>
      <c r="S4">
        <v>0</v>
      </c>
      <c r="T4">
        <v>-0.27569009837777803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0.51154514695535003</v>
      </c>
      <c r="AF4">
        <v>-0.142585597599165</v>
      </c>
      <c r="AH4" s="20">
        <f t="shared" si="2"/>
        <v>9.4272456254707003E-3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1.42965760960334</v>
      </c>
      <c r="AU4" s="20">
        <f t="shared" si="4"/>
        <v>0</v>
      </c>
      <c r="AV4" s="20">
        <f t="shared" si="5"/>
        <v>0</v>
      </c>
      <c r="AW4" s="20">
        <f t="shared" si="5"/>
        <v>0</v>
      </c>
      <c r="AX4" s="20">
        <f t="shared" si="5"/>
        <v>0</v>
      </c>
      <c r="AY4" s="20">
        <f t="shared" si="5"/>
        <v>0</v>
      </c>
      <c r="AZ4" s="20">
        <f t="shared" si="5"/>
        <v>0</v>
      </c>
      <c r="BA4" s="20">
        <f t="shared" si="5"/>
        <v>0</v>
      </c>
      <c r="BB4" s="20">
        <f t="shared" si="7"/>
        <v>0</v>
      </c>
      <c r="BC4" s="22">
        <f t="shared" si="6"/>
        <v>39355</v>
      </c>
      <c r="BD4" s="20">
        <f t="shared" si="8"/>
        <v>0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 ht="15">
      <c r="A5" s="1">
        <v>39447</v>
      </c>
      <c r="B5">
        <v>2.0895455611347198E-3</v>
      </c>
      <c r="C5">
        <v>-4.4563955698961801E-4</v>
      </c>
      <c r="D5">
        <v>-0.115700053959888</v>
      </c>
      <c r="E5">
        <v>1.7055830738610299E-2</v>
      </c>
      <c r="F5">
        <v>-8.9192005029137197E-2</v>
      </c>
      <c r="G5">
        <v>-1.2842472204122001E-3</v>
      </c>
      <c r="H5" s="16">
        <v>6.0969983306513598E-5</v>
      </c>
      <c r="I5">
        <v>0.21162615185690201</v>
      </c>
      <c r="J5">
        <v>-4.3441924727349798E-2</v>
      </c>
      <c r="K5">
        <v>9.8250143748312892E-3</v>
      </c>
      <c r="L5">
        <v>-3.1397243452024799E-3</v>
      </c>
      <c r="M5">
        <v>0</v>
      </c>
      <c r="N5">
        <v>0</v>
      </c>
      <c r="O5">
        <v>-0.28843662853271701</v>
      </c>
      <c r="P5">
        <v>0</v>
      </c>
      <c r="Q5">
        <v>-1.12009428625881E-2</v>
      </c>
      <c r="R5">
        <v>0</v>
      </c>
      <c r="S5">
        <v>0</v>
      </c>
      <c r="T5">
        <v>0.75072854499893504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0.50629567789231</v>
      </c>
      <c r="AF5">
        <v>0.96254763604113303</v>
      </c>
      <c r="AH5" s="20">
        <f t="shared" si="2"/>
        <v>9.8250143748312892E-3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5.8501905441645317</v>
      </c>
      <c r="AU5" s="20">
        <f t="shared" si="4"/>
        <v>0</v>
      </c>
      <c r="AV5" s="20">
        <f t="shared" si="5"/>
        <v>0</v>
      </c>
      <c r="AW5" s="20">
        <f t="shared" si="5"/>
        <v>0</v>
      </c>
      <c r="AX5" s="20">
        <f t="shared" si="5"/>
        <v>0</v>
      </c>
      <c r="AY5" s="20">
        <f t="shared" si="5"/>
        <v>0</v>
      </c>
      <c r="AZ5" s="20">
        <f t="shared" si="5"/>
        <v>0</v>
      </c>
      <c r="BA5" s="20">
        <f t="shared" si="5"/>
        <v>0</v>
      </c>
      <c r="BB5" s="20">
        <f t="shared" si="7"/>
        <v>0</v>
      </c>
      <c r="BC5" s="22">
        <f t="shared" si="6"/>
        <v>39447</v>
      </c>
      <c r="BD5" s="20">
        <f t="shared" si="8"/>
        <v>0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 ht="15">
      <c r="A6" s="1">
        <v>39538</v>
      </c>
      <c r="B6">
        <v>1.99585522107081E-3</v>
      </c>
      <c r="C6">
        <v>-4.93350066266273E-4</v>
      </c>
      <c r="D6">
        <v>-0.14257239744695999</v>
      </c>
      <c r="E6">
        <v>1.73841324285328E-2</v>
      </c>
      <c r="F6">
        <v>-9.3433999304493004E-2</v>
      </c>
      <c r="G6">
        <v>2.7534600293144199E-3</v>
      </c>
      <c r="H6" s="16">
        <v>6.5818318173427301E-5</v>
      </c>
      <c r="I6">
        <v>0.25644436392895298</v>
      </c>
      <c r="J6">
        <v>-4.9259309443461199E-2</v>
      </c>
      <c r="K6">
        <v>1.0941807455400099E-2</v>
      </c>
      <c r="L6">
        <v>-3.3309895560940102E-3</v>
      </c>
      <c r="M6">
        <v>0</v>
      </c>
      <c r="N6">
        <v>0</v>
      </c>
      <c r="O6">
        <v>-0.205734280073954</v>
      </c>
      <c r="P6">
        <v>0</v>
      </c>
      <c r="Q6">
        <v>-7.3849130114766997E-3</v>
      </c>
      <c r="R6">
        <v>0</v>
      </c>
      <c r="S6">
        <v>0</v>
      </c>
      <c r="T6">
        <v>0.85712488498213002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0.50110294028904401</v>
      </c>
      <c r="AF6">
        <v>1.16851495970462</v>
      </c>
      <c r="AH6" s="20">
        <f t="shared" si="2"/>
        <v>1.0941807455400099E-2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6.6740598388184802</v>
      </c>
      <c r="AU6" s="20">
        <f t="shared" si="4"/>
        <v>0</v>
      </c>
      <c r="AV6" s="20">
        <f t="shared" si="5"/>
        <v>0</v>
      </c>
      <c r="AW6" s="20">
        <f t="shared" si="5"/>
        <v>0</v>
      </c>
      <c r="AX6" s="20">
        <f t="shared" si="5"/>
        <v>0</v>
      </c>
      <c r="AY6" s="20">
        <f t="shared" si="5"/>
        <v>0</v>
      </c>
      <c r="AZ6" s="20">
        <f t="shared" si="5"/>
        <v>0</v>
      </c>
      <c r="BA6" s="20">
        <f t="shared" si="5"/>
        <v>0</v>
      </c>
      <c r="BB6" s="20">
        <f t="shared" si="7"/>
        <v>0</v>
      </c>
      <c r="BC6" s="22">
        <f t="shared" si="6"/>
        <v>39538</v>
      </c>
      <c r="BD6" s="20">
        <f t="shared" si="8"/>
        <v>0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 ht="15">
      <c r="A7" s="1">
        <v>39629</v>
      </c>
      <c r="B7">
        <v>1.7753855861890599E-3</v>
      </c>
      <c r="C7">
        <v>-6.0589951996758897E-4</v>
      </c>
      <c r="D7">
        <v>-0.16292177159606899</v>
      </c>
      <c r="E7">
        <v>1.8065581794357501E-2</v>
      </c>
      <c r="F7">
        <v>-9.9512223475139994E-2</v>
      </c>
      <c r="G7">
        <v>3.49351306438983E-3</v>
      </c>
      <c r="H7" s="16">
        <v>8.0499007149015202E-5</v>
      </c>
      <c r="I7">
        <v>1.98360298903743E-2</v>
      </c>
      <c r="J7">
        <v>-4.6054517492566303E-2</v>
      </c>
      <c r="K7">
        <v>8.49773905819972E-3</v>
      </c>
      <c r="L7">
        <v>-3.50627974080586E-3</v>
      </c>
      <c r="M7">
        <v>0</v>
      </c>
      <c r="N7">
        <v>0</v>
      </c>
      <c r="O7">
        <v>-0.216466137871795</v>
      </c>
      <c r="P7">
        <v>0</v>
      </c>
      <c r="Q7">
        <v>-3.5211988338446E-4</v>
      </c>
      <c r="R7">
        <v>0</v>
      </c>
      <c r="S7">
        <v>0</v>
      </c>
      <c r="T7">
        <v>0.203568438344681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0.495966287400739</v>
      </c>
      <c r="AF7">
        <v>0.22446678562510999</v>
      </c>
      <c r="AH7" s="20">
        <f t="shared" si="2"/>
        <v>8.49773905819972E-3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2.8978671425004401</v>
      </c>
      <c r="AU7" s="20">
        <f t="shared" si="4"/>
        <v>0</v>
      </c>
      <c r="AV7" s="20">
        <f t="shared" si="5"/>
        <v>0</v>
      </c>
      <c r="AW7" s="20">
        <f t="shared" si="5"/>
        <v>0</v>
      </c>
      <c r="AX7" s="20">
        <f t="shared" si="5"/>
        <v>0</v>
      </c>
      <c r="AY7" s="20">
        <f t="shared" si="5"/>
        <v>0</v>
      </c>
      <c r="AZ7" s="20">
        <f t="shared" si="5"/>
        <v>0</v>
      </c>
      <c r="BA7" s="20">
        <f t="shared" si="5"/>
        <v>0</v>
      </c>
      <c r="BB7" s="20">
        <f t="shared" si="7"/>
        <v>0</v>
      </c>
      <c r="BC7" s="22">
        <f t="shared" si="6"/>
        <v>39629</v>
      </c>
      <c r="BD7" s="20">
        <f t="shared" si="8"/>
        <v>0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 ht="15">
      <c r="A8" s="1">
        <v>39721</v>
      </c>
      <c r="B8">
        <v>1.0982527877567701E-3</v>
      </c>
      <c r="C8">
        <v>-7.3744286743781997E-4</v>
      </c>
      <c r="D8">
        <v>-0.175128711915606</v>
      </c>
      <c r="E8">
        <v>1.7793986397052201E-2</v>
      </c>
      <c r="F8">
        <v>-0.102121074511329</v>
      </c>
      <c r="G8">
        <v>7.1746401281380604E-3</v>
      </c>
      <c r="H8">
        <v>1.00914698131227E-4</v>
      </c>
      <c r="I8">
        <v>-0.162703573277167</v>
      </c>
      <c r="J8">
        <v>-5.3228190372789301E-2</v>
      </c>
      <c r="K8">
        <v>6.0906816650163603E-3</v>
      </c>
      <c r="L8">
        <v>-3.6569867709501601E-3</v>
      </c>
      <c r="M8">
        <v>0</v>
      </c>
      <c r="N8">
        <v>0</v>
      </c>
      <c r="O8">
        <v>-0.126028851609505</v>
      </c>
      <c r="P8">
        <v>0</v>
      </c>
      <c r="Q8">
        <v>9.2882743330191496E-3</v>
      </c>
      <c r="R8">
        <v>0</v>
      </c>
      <c r="S8">
        <v>0</v>
      </c>
      <c r="T8">
        <v>0.112871967435368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0.490885080614544</v>
      </c>
      <c r="AF8">
        <v>2.0385671471534399E-2</v>
      </c>
      <c r="AH8" s="20">
        <f t="shared" si="2"/>
        <v>6.0906816650163603E-3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2.0815426858861374</v>
      </c>
      <c r="AT8" s="20">
        <f>AH8-$AH$8</f>
        <v>0</v>
      </c>
      <c r="AU8" s="20">
        <f t="shared" si="4"/>
        <v>0</v>
      </c>
      <c r="AV8" s="20">
        <f t="shared" si="5"/>
        <v>0</v>
      </c>
      <c r="AW8" s="20">
        <f t="shared" si="5"/>
        <v>0</v>
      </c>
      <c r="AX8" s="20">
        <f t="shared" si="5"/>
        <v>0</v>
      </c>
      <c r="AY8" s="20">
        <f t="shared" si="5"/>
        <v>0</v>
      </c>
      <c r="AZ8" s="20">
        <f t="shared" si="5"/>
        <v>0</v>
      </c>
      <c r="BA8" s="20">
        <f t="shared" si="5"/>
        <v>0</v>
      </c>
      <c r="BB8" s="20">
        <f t="shared" si="7"/>
        <v>0</v>
      </c>
      <c r="BC8" s="22">
        <f t="shared" si="6"/>
        <v>39721</v>
      </c>
      <c r="BD8" s="20">
        <f t="shared" si="8"/>
        <v>0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 ht="15">
      <c r="A9" s="1">
        <v>39813</v>
      </c>
      <c r="B9">
        <v>6.1932950550236399E-4</v>
      </c>
      <c r="C9">
        <v>-6.7053634169589305E-4</v>
      </c>
      <c r="D9">
        <v>-0.25188488974789902</v>
      </c>
      <c r="E9">
        <v>1.39035518515573E-2</v>
      </c>
      <c r="F9">
        <v>-0.129005379944091</v>
      </c>
      <c r="G9">
        <v>2.2400037897862799E-2</v>
      </c>
      <c r="H9">
        <v>1.5142343992025E-4</v>
      </c>
      <c r="I9">
        <v>-3.9783289213934897E-2</v>
      </c>
      <c r="J9">
        <v>-5.3466746881014597E-2</v>
      </c>
      <c r="K9">
        <v>5.2719687312352496E-3</v>
      </c>
      <c r="L9">
        <v>-3.7697997304353401E-3</v>
      </c>
      <c r="M9">
        <v>0</v>
      </c>
      <c r="N9">
        <v>0</v>
      </c>
      <c r="O9">
        <v>-2.1237070165702698E-2</v>
      </c>
      <c r="P9">
        <v>0</v>
      </c>
      <c r="Q9">
        <v>3.5488892492918603E-2</v>
      </c>
      <c r="R9">
        <v>0</v>
      </c>
      <c r="S9">
        <v>0</v>
      </c>
      <c r="T9">
        <v>-0.281567600686705</v>
      </c>
      <c r="U9">
        <v>0</v>
      </c>
      <c r="V9">
        <v>0</v>
      </c>
      <c r="W9">
        <v>0</v>
      </c>
      <c r="X9">
        <v>0</v>
      </c>
      <c r="Y9">
        <v>1.2966502328959301E-3</v>
      </c>
      <c r="Z9">
        <v>-2.7349225163453202E-4</v>
      </c>
      <c r="AA9">
        <v>-7.1186815429058405E-4</v>
      </c>
      <c r="AB9">
        <v>-2.20211154111638E-4</v>
      </c>
      <c r="AC9">
        <v>-1.82997627373726E-4</v>
      </c>
      <c r="AD9">
        <v>-2.0751635773086301E-4</v>
      </c>
      <c r="AE9">
        <v>0.485858689328999</v>
      </c>
      <c r="AF9">
        <v>-0.22397350150817799</v>
      </c>
      <c r="AH9" s="20">
        <f t="shared" si="2"/>
        <v>6.5556524618022201E-3</v>
      </c>
      <c r="AI9" s="20">
        <f t="shared" ref="AI9:AI72" si="10">Y9/1010</f>
        <v>1.2838121117781485E-6</v>
      </c>
      <c r="AJ9" s="20">
        <f t="shared" si="0"/>
        <v>-2.7349225163453202E-4</v>
      </c>
      <c r="AK9" s="20">
        <f t="shared" si="0"/>
        <v>-7.1186815429058405E-4</v>
      </c>
      <c r="AL9" s="20">
        <f t="shared" si="0"/>
        <v>-2.20211154111638E-4</v>
      </c>
      <c r="AM9" s="20">
        <f t="shared" si="0"/>
        <v>-1.82997627373726E-4</v>
      </c>
      <c r="AN9" s="20">
        <f t="shared" si="0"/>
        <v>-2.0751635773086301E-4</v>
      </c>
      <c r="AR9" s="22">
        <f t="shared" si="1"/>
        <v>39813</v>
      </c>
      <c r="AS9" s="20">
        <f t="shared" si="3"/>
        <v>1.1041059939672881</v>
      </c>
      <c r="AT9" s="20">
        <f t="shared" ref="AT9:AT72" si="11">AH9-$AH$8</f>
        <v>4.6497079678585983E-4</v>
      </c>
      <c r="AU9" s="20">
        <f t="shared" si="4"/>
        <v>-1.5948017330295649E-3</v>
      </c>
      <c r="AV9" s="20">
        <f t="shared" si="5"/>
        <v>1.2838121117781485E-6</v>
      </c>
      <c r="AW9" s="20">
        <f t="shared" si="5"/>
        <v>-2.7349225163453202E-4</v>
      </c>
      <c r="AX9" s="20">
        <f t="shared" si="5"/>
        <v>-7.1186815429058405E-4</v>
      </c>
      <c r="AY9" s="20">
        <f t="shared" si="5"/>
        <v>-2.20211154111638E-4</v>
      </c>
      <c r="AZ9" s="20">
        <f t="shared" si="5"/>
        <v>-1.82997627373726E-4</v>
      </c>
      <c r="BA9" s="20">
        <f t="shared" si="5"/>
        <v>-2.0751635773086301E-4</v>
      </c>
      <c r="BB9" s="20">
        <f>SUM(AT9:AU9)</f>
        <v>-1.129830936243705E-3</v>
      </c>
      <c r="BC9" s="22">
        <f t="shared" si="6"/>
        <v>39813</v>
      </c>
      <c r="BD9" s="20">
        <f t="shared" si="8"/>
        <v>4.6497079678585983E-4</v>
      </c>
      <c r="BE9" s="20">
        <f t="shared" si="9"/>
        <v>-1.5948017330295649E-3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 ht="15">
      <c r="A10" s="1">
        <v>39903</v>
      </c>
      <c r="B10">
        <v>-7.5268670324257704E-4</v>
      </c>
      <c r="C10">
        <v>-5.0328921752385003E-4</v>
      </c>
      <c r="D10">
        <v>-0.26677297203780898</v>
      </c>
      <c r="E10">
        <v>8.5203876128314704E-3</v>
      </c>
      <c r="F10">
        <v>-0.15833018604624</v>
      </c>
      <c r="G10">
        <v>2.5985185995458501E-2</v>
      </c>
      <c r="H10">
        <v>1.25243126314344E-4</v>
      </c>
      <c r="I10">
        <v>-0.28947040952516101</v>
      </c>
      <c r="J10">
        <v>-4.1107255910266503E-2</v>
      </c>
      <c r="K10">
        <v>6.9987869806942202E-3</v>
      </c>
      <c r="L10">
        <v>-3.8278109924960702E-3</v>
      </c>
      <c r="M10">
        <v>0</v>
      </c>
      <c r="N10">
        <v>0</v>
      </c>
      <c r="O10">
        <v>-3.09054193900371E-2</v>
      </c>
      <c r="P10">
        <v>0</v>
      </c>
      <c r="Q10">
        <v>5.6782421245715697E-2</v>
      </c>
      <c r="R10">
        <v>0</v>
      </c>
      <c r="S10">
        <v>0</v>
      </c>
      <c r="T10">
        <v>-0.67807725864490398</v>
      </c>
      <c r="U10">
        <v>0</v>
      </c>
      <c r="V10">
        <v>0</v>
      </c>
      <c r="W10">
        <v>0</v>
      </c>
      <c r="X10">
        <v>0</v>
      </c>
      <c r="Y10">
        <v>6.8444091088082305E-4</v>
      </c>
      <c r="Z10">
        <v>-1.41276708989224E-3</v>
      </c>
      <c r="AA10">
        <v>-1.50849745780279E-3</v>
      </c>
      <c r="AB10">
        <v>-8.5595594502274597E-4</v>
      </c>
      <c r="AC10">
        <v>-8.3036181270923395E-4</v>
      </c>
      <c r="AD10">
        <v>-1.23096478061857E-3</v>
      </c>
      <c r="AE10">
        <v>0.48088649083719498</v>
      </c>
      <c r="AF10">
        <v>-0.91314815332395005</v>
      </c>
      <c r="AH10" s="20">
        <f t="shared" si="2"/>
        <v>7.6763834824662347E-3</v>
      </c>
      <c r="AI10" s="20">
        <f t="shared" si="10"/>
        <v>6.776642681988347E-7</v>
      </c>
      <c r="AJ10" s="20">
        <f t="shared" si="0"/>
        <v>-1.41276708989224E-3</v>
      </c>
      <c r="AK10" s="20">
        <f t="shared" si="0"/>
        <v>-1.50849745780279E-3</v>
      </c>
      <c r="AL10" s="20">
        <f t="shared" si="0"/>
        <v>-8.5595594502274597E-4</v>
      </c>
      <c r="AM10" s="20">
        <f t="shared" si="0"/>
        <v>-8.3036181270923395E-4</v>
      </c>
      <c r="AN10" s="20">
        <f t="shared" si="0"/>
        <v>-1.23096478061857E-3</v>
      </c>
      <c r="AR10" s="22">
        <f t="shared" si="1"/>
        <v>39903</v>
      </c>
      <c r="AS10" s="20">
        <f t="shared" si="3"/>
        <v>-1.6525926132958002</v>
      </c>
      <c r="AT10" s="20">
        <f t="shared" si="11"/>
        <v>1.5857018174498744E-3</v>
      </c>
      <c r="AU10" s="20">
        <f t="shared" si="4"/>
        <v>-5.8378694217773811E-3</v>
      </c>
      <c r="AV10" s="20">
        <f t="shared" si="5"/>
        <v>6.776642681988347E-7</v>
      </c>
      <c r="AW10" s="20">
        <f t="shared" si="5"/>
        <v>-1.41276708989224E-3</v>
      </c>
      <c r="AX10" s="20">
        <f t="shared" si="5"/>
        <v>-1.50849745780279E-3</v>
      </c>
      <c r="AY10" s="20">
        <f t="shared" si="5"/>
        <v>-8.5595594502274597E-4</v>
      </c>
      <c r="AZ10" s="20">
        <f t="shared" si="5"/>
        <v>-8.3036181270923395E-4</v>
      </c>
      <c r="BA10" s="20">
        <f t="shared" si="5"/>
        <v>-1.23096478061857E-3</v>
      </c>
      <c r="BB10" s="20">
        <f t="shared" ref="BB10:BB73" si="12">SUM(AT10:AU10)</f>
        <v>-4.2521676043275067E-3</v>
      </c>
      <c r="BC10" s="22">
        <f t="shared" si="6"/>
        <v>39903</v>
      </c>
      <c r="BD10" s="20">
        <f t="shared" si="8"/>
        <v>1.5857018174498744E-3</v>
      </c>
      <c r="BE10" s="20">
        <f t="shared" si="9"/>
        <v>-5.8378694217773811E-3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 ht="15">
      <c r="A11" s="1">
        <v>39994</v>
      </c>
      <c r="B11">
        <v>-1.3879828013041401E-3</v>
      </c>
      <c r="C11">
        <v>-4.6833095983522799E-4</v>
      </c>
      <c r="D11">
        <v>-0.22080450623817</v>
      </c>
      <c r="E11">
        <v>5.3516740271763999E-3</v>
      </c>
      <c r="F11">
        <v>-0.17851165606386199</v>
      </c>
      <c r="G11">
        <v>2.3378385442862599E-2</v>
      </c>
      <c r="H11" s="16">
        <v>2.7229514865112399E-6</v>
      </c>
      <c r="I11">
        <v>-0.49182800525945303</v>
      </c>
      <c r="J11">
        <v>-3.0927550690396099E-2</v>
      </c>
      <c r="K11">
        <v>6.7767368395976703E-3</v>
      </c>
      <c r="L11">
        <v>-3.8247274631530901E-3</v>
      </c>
      <c r="M11">
        <v>0</v>
      </c>
      <c r="N11">
        <v>0</v>
      </c>
      <c r="O11">
        <v>-4.6415867416482702E-2</v>
      </c>
      <c r="P11">
        <v>0</v>
      </c>
      <c r="Q11">
        <v>4.9672369583153499E-2</v>
      </c>
      <c r="R11">
        <v>0</v>
      </c>
      <c r="S11">
        <v>0</v>
      </c>
      <c r="T11">
        <v>-0.277995511608575</v>
      </c>
      <c r="U11">
        <v>0</v>
      </c>
      <c r="V11">
        <v>0</v>
      </c>
      <c r="W11">
        <v>0</v>
      </c>
      <c r="X11">
        <v>0</v>
      </c>
      <c r="Y11">
        <v>1.0915712788106501E-3</v>
      </c>
      <c r="Z11">
        <v>-1.6191497924089499E-3</v>
      </c>
      <c r="AA11">
        <v>-1.47906908107842E-3</v>
      </c>
      <c r="AB11">
        <v>-9.0193870084798102E-4</v>
      </c>
      <c r="AC11">
        <v>-6.8537068279583802E-4</v>
      </c>
      <c r="AD11">
        <v>-2.2271421222352901E-3</v>
      </c>
      <c r="AE11">
        <v>0.47596787021111298</v>
      </c>
      <c r="AF11">
        <v>-0.71093597513300899</v>
      </c>
      <c r="AH11" s="20">
        <f t="shared" si="2"/>
        <v>7.857392405620214E-3</v>
      </c>
      <c r="AI11" s="20">
        <f t="shared" si="10"/>
        <v>1.0807636423867823E-6</v>
      </c>
      <c r="AJ11" s="20">
        <f t="shared" si="0"/>
        <v>-1.6191497924089499E-3</v>
      </c>
      <c r="AK11" s="20">
        <f t="shared" si="0"/>
        <v>-1.47906908107842E-3</v>
      </c>
      <c r="AL11" s="20">
        <f t="shared" si="0"/>
        <v>-9.0193870084798102E-4</v>
      </c>
      <c r="AM11" s="20">
        <f t="shared" si="0"/>
        <v>-6.8537068279583802E-4</v>
      </c>
      <c r="AN11" s="20">
        <f t="shared" si="0"/>
        <v>-2.2271421222352901E-3</v>
      </c>
      <c r="AR11" s="22">
        <f t="shared" si="1"/>
        <v>39994</v>
      </c>
      <c r="AS11" s="20">
        <f t="shared" si="3"/>
        <v>-0.84374390053203596</v>
      </c>
      <c r="AT11" s="20">
        <f t="shared" si="11"/>
        <v>1.7667107406038537E-3</v>
      </c>
      <c r="AU11" s="20">
        <f t="shared" si="4"/>
        <v>-6.9115896157240925E-3</v>
      </c>
      <c r="AV11" s="20">
        <f t="shared" si="5"/>
        <v>1.0807636423867823E-6</v>
      </c>
      <c r="AW11" s="20">
        <f t="shared" si="5"/>
        <v>-1.6191497924089499E-3</v>
      </c>
      <c r="AX11" s="20">
        <f t="shared" si="5"/>
        <v>-1.47906908107842E-3</v>
      </c>
      <c r="AY11" s="20">
        <f t="shared" si="5"/>
        <v>-9.0193870084798102E-4</v>
      </c>
      <c r="AZ11" s="20">
        <f t="shared" si="5"/>
        <v>-6.8537068279583802E-4</v>
      </c>
      <c r="BA11" s="20">
        <f t="shared" si="5"/>
        <v>-2.2271421222352901E-3</v>
      </c>
      <c r="BB11" s="20">
        <f t="shared" si="12"/>
        <v>-5.1448788751202387E-3</v>
      </c>
      <c r="BC11" s="22">
        <f t="shared" si="6"/>
        <v>39994</v>
      </c>
      <c r="BD11" s="20">
        <f t="shared" si="8"/>
        <v>1.7667107406038537E-3</v>
      </c>
      <c r="BE11" s="20">
        <f t="shared" si="9"/>
        <v>-6.9115896157240925E-3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 ht="15">
      <c r="A12" s="1">
        <v>40086</v>
      </c>
      <c r="B12">
        <v>-1.40897631801806E-3</v>
      </c>
      <c r="C12">
        <v>-4.3044351867305099E-4</v>
      </c>
      <c r="D12">
        <v>-0.13110504126210201</v>
      </c>
      <c r="E12">
        <v>1.9804700995385001E-3</v>
      </c>
      <c r="F12">
        <v>-0.19784150373520701</v>
      </c>
      <c r="G12">
        <v>1.60017993280803E-2</v>
      </c>
      <c r="H12" s="16">
        <v>-6.6489927852408898E-5</v>
      </c>
      <c r="I12">
        <v>-0.56839524747360703</v>
      </c>
      <c r="J12">
        <v>-2.5650639229335401E-2</v>
      </c>
      <c r="K12">
        <v>6.1611894624169399E-3</v>
      </c>
      <c r="L12">
        <v>-3.7728321126029299E-3</v>
      </c>
      <c r="M12">
        <v>0</v>
      </c>
      <c r="N12">
        <v>0</v>
      </c>
      <c r="O12">
        <v>-3.1905406557763902E-2</v>
      </c>
      <c r="P12">
        <v>0</v>
      </c>
      <c r="Q12">
        <v>4.1906266575630902E-2</v>
      </c>
      <c r="R12">
        <v>0</v>
      </c>
      <c r="S12">
        <v>0</v>
      </c>
      <c r="T12">
        <v>-0.66597774885852601</v>
      </c>
      <c r="U12">
        <v>0</v>
      </c>
      <c r="V12">
        <v>0</v>
      </c>
      <c r="W12">
        <v>0</v>
      </c>
      <c r="X12">
        <v>0</v>
      </c>
      <c r="Y12">
        <v>1.5957069045890999E-3</v>
      </c>
      <c r="Z12">
        <v>-1.55710707832046E-3</v>
      </c>
      <c r="AA12">
        <v>-1.12988809083391E-3</v>
      </c>
      <c r="AB12">
        <v>-7.4591147117830604E-4</v>
      </c>
      <c r="AC12">
        <v>-4.1362834437563801E-4</v>
      </c>
      <c r="AD12">
        <v>-3.0907383331557599E-3</v>
      </c>
      <c r="AE12">
        <v>0.471102220187957</v>
      </c>
      <c r="AF12">
        <v>-1.11495631131344</v>
      </c>
      <c r="AH12" s="20">
        <f t="shared" si="2"/>
        <v>7.7409392979601484E-3</v>
      </c>
      <c r="AI12" s="20">
        <f t="shared" si="10"/>
        <v>1.5799078263258414E-6</v>
      </c>
      <c r="AJ12" s="20">
        <f t="shared" si="0"/>
        <v>-1.55710707832046E-3</v>
      </c>
      <c r="AK12" s="20">
        <f t="shared" si="0"/>
        <v>-1.12988809083391E-3</v>
      </c>
      <c r="AL12" s="20">
        <f t="shared" si="0"/>
        <v>-7.4591147117830604E-4</v>
      </c>
      <c r="AM12" s="20">
        <f t="shared" si="0"/>
        <v>-4.1362834437563801E-4</v>
      </c>
      <c r="AN12" s="20">
        <f t="shared" si="0"/>
        <v>-3.0907383331557599E-3</v>
      </c>
      <c r="AR12" s="22">
        <f t="shared" si="1"/>
        <v>40086</v>
      </c>
      <c r="AS12" s="20">
        <f t="shared" si="3"/>
        <v>-2.4598252452537599</v>
      </c>
      <c r="AT12" s="20">
        <f t="shared" si="11"/>
        <v>1.6502576329437881E-3</v>
      </c>
      <c r="AU12" s="20">
        <f t="shared" si="4"/>
        <v>-6.9356934100377483E-3</v>
      </c>
      <c r="AV12" s="20">
        <f t="shared" si="5"/>
        <v>1.5799078263258414E-6</v>
      </c>
      <c r="AW12" s="20">
        <f t="shared" si="5"/>
        <v>-1.55710707832046E-3</v>
      </c>
      <c r="AX12" s="20">
        <f t="shared" si="5"/>
        <v>-1.12988809083391E-3</v>
      </c>
      <c r="AY12" s="20">
        <f t="shared" si="5"/>
        <v>-7.4591147117830604E-4</v>
      </c>
      <c r="AZ12" s="20">
        <f t="shared" si="5"/>
        <v>-4.1362834437563801E-4</v>
      </c>
      <c r="BA12" s="20">
        <f t="shared" si="5"/>
        <v>-3.0907383331557599E-3</v>
      </c>
      <c r="BB12" s="20">
        <f t="shared" si="12"/>
        <v>-5.2854357770939601E-3</v>
      </c>
      <c r="BC12" s="22">
        <f t="shared" si="6"/>
        <v>40086</v>
      </c>
      <c r="BD12" s="20">
        <f t="shared" si="8"/>
        <v>1.6502576329437881E-3</v>
      </c>
      <c r="BE12" s="20">
        <f t="shared" si="9"/>
        <v>-6.9356934100377483E-3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 ht="15">
      <c r="A13" s="1">
        <v>40178</v>
      </c>
      <c r="B13">
        <v>-1.4738140162839899E-3</v>
      </c>
      <c r="C13">
        <v>-4.47470304765218E-4</v>
      </c>
      <c r="D13">
        <v>-7.2329440741158907E-2</v>
      </c>
      <c r="E13">
        <v>1.0479111059335999E-3</v>
      </c>
      <c r="F13">
        <v>-0.21617532664873701</v>
      </c>
      <c r="G13">
        <v>9.9442154649409496E-3</v>
      </c>
      <c r="H13" s="16">
        <v>-9.1896697851368003E-5</v>
      </c>
      <c r="I13">
        <v>-0.59908415411004101</v>
      </c>
      <c r="J13">
        <v>-2.2727933666544201E-2</v>
      </c>
      <c r="K13">
        <v>4.7292370634055498E-3</v>
      </c>
      <c r="L13">
        <v>-3.6915182196728398E-3</v>
      </c>
      <c r="M13">
        <v>0</v>
      </c>
      <c r="N13">
        <v>0</v>
      </c>
      <c r="O13">
        <v>-0.10529871023842099</v>
      </c>
      <c r="P13">
        <v>0</v>
      </c>
      <c r="Q13">
        <v>3.3519109814350502E-2</v>
      </c>
      <c r="R13">
        <v>0</v>
      </c>
      <c r="S13">
        <v>0</v>
      </c>
      <c r="T13">
        <v>-0.50308558699247996</v>
      </c>
      <c r="U13">
        <v>0</v>
      </c>
      <c r="V13">
        <v>0</v>
      </c>
      <c r="W13">
        <v>0</v>
      </c>
      <c r="X13">
        <v>0</v>
      </c>
      <c r="Y13">
        <v>1.8675717436966699E-3</v>
      </c>
      <c r="Z13">
        <v>-1.69946170274215E-3</v>
      </c>
      <c r="AA13">
        <v>-1.2798720538609301E-3</v>
      </c>
      <c r="AB13">
        <v>-1.0192943605602501E-3</v>
      </c>
      <c r="AC13">
        <v>-4.41918487403825E-4</v>
      </c>
      <c r="AD13">
        <v>-4.0707193382338797E-3</v>
      </c>
      <c r="AE13">
        <v>0.46628894105860103</v>
      </c>
      <c r="AF13">
        <v>-1.0342814788427901</v>
      </c>
      <c r="AH13" s="20">
        <f t="shared" si="2"/>
        <v>6.5781330896652526E-3</v>
      </c>
      <c r="AI13" s="20">
        <f t="shared" si="10"/>
        <v>1.8490809343531385E-6</v>
      </c>
      <c r="AJ13" s="20">
        <f t="shared" si="0"/>
        <v>-1.69946170274215E-3</v>
      </c>
      <c r="AK13" s="20">
        <f t="shared" si="0"/>
        <v>-1.2798720538609301E-3</v>
      </c>
      <c r="AL13" s="20">
        <f t="shared" si="0"/>
        <v>-1.0192943605602501E-3</v>
      </c>
      <c r="AM13" s="20">
        <f t="shared" si="0"/>
        <v>-4.41918487403825E-4</v>
      </c>
      <c r="AN13" s="20">
        <f t="shared" si="0"/>
        <v>-4.0707193382338797E-3</v>
      </c>
      <c r="AR13" s="22">
        <f t="shared" si="1"/>
        <v>40178</v>
      </c>
      <c r="AS13" s="20">
        <f t="shared" si="3"/>
        <v>-2.1371259153711604</v>
      </c>
      <c r="AT13" s="20">
        <f t="shared" si="11"/>
        <v>4.874514246488923E-4</v>
      </c>
      <c r="AU13" s="20">
        <f t="shared" si="4"/>
        <v>-8.509416861866681E-3</v>
      </c>
      <c r="AV13" s="20">
        <f t="shared" si="5"/>
        <v>1.8490809343531385E-6</v>
      </c>
      <c r="AW13" s="20">
        <f t="shared" si="5"/>
        <v>-1.69946170274215E-3</v>
      </c>
      <c r="AX13" s="20">
        <f t="shared" si="5"/>
        <v>-1.2798720538609301E-3</v>
      </c>
      <c r="AY13" s="20">
        <f t="shared" si="5"/>
        <v>-1.0192943605602501E-3</v>
      </c>
      <c r="AZ13" s="20">
        <f t="shared" si="5"/>
        <v>-4.41918487403825E-4</v>
      </c>
      <c r="BA13" s="20">
        <f t="shared" si="5"/>
        <v>-4.0707193382338797E-3</v>
      </c>
      <c r="BB13" s="20">
        <f t="shared" si="12"/>
        <v>-8.0219654372177887E-3</v>
      </c>
      <c r="BC13" s="22">
        <f t="shared" si="6"/>
        <v>40178</v>
      </c>
      <c r="BD13" s="20">
        <f t="shared" si="8"/>
        <v>4.874514246488923E-4</v>
      </c>
      <c r="BE13" s="20">
        <f t="shared" si="9"/>
        <v>-8.509416861866681E-3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 ht="15">
      <c r="A14" s="1">
        <v>40268</v>
      </c>
      <c r="B14">
        <v>-1.45132222837407E-3</v>
      </c>
      <c r="C14">
        <v>-5.6281403777447205E-4</v>
      </c>
      <c r="D14">
        <v>-2.0963363449233399E-2</v>
      </c>
      <c r="E14">
        <v>4.8442719495778099E-4</v>
      </c>
      <c r="F14">
        <v>-0.23367378613551301</v>
      </c>
      <c r="G14">
        <v>6.7159082554280004E-3</v>
      </c>
      <c r="H14">
        <v>-1.00990506879394E-4</v>
      </c>
      <c r="I14">
        <v>-0.63770638181754802</v>
      </c>
      <c r="J14">
        <v>-1.8181033579045498E-2</v>
      </c>
      <c r="K14">
        <v>5.0069652845374703E-3</v>
      </c>
      <c r="L14">
        <v>-3.5950004327545098E-3</v>
      </c>
      <c r="M14">
        <v>0</v>
      </c>
      <c r="N14">
        <v>0</v>
      </c>
      <c r="O14">
        <v>-0.14057276044283601</v>
      </c>
      <c r="P14">
        <v>0</v>
      </c>
      <c r="Q14">
        <v>2.60546622604662E-2</v>
      </c>
      <c r="R14">
        <v>0</v>
      </c>
      <c r="S14">
        <v>0</v>
      </c>
      <c r="T14">
        <v>-0.4935644458815</v>
      </c>
      <c r="U14">
        <v>0</v>
      </c>
      <c r="V14">
        <v>0</v>
      </c>
      <c r="W14">
        <v>0</v>
      </c>
      <c r="X14">
        <v>0</v>
      </c>
      <c r="Y14">
        <v>2.8192917187475001E-3</v>
      </c>
      <c r="Z14">
        <v>-1.4779849350166001E-3</v>
      </c>
      <c r="AA14">
        <v>-8.1833132721253999E-4</v>
      </c>
      <c r="AB14">
        <v>-7.2008531176725999E-4</v>
      </c>
      <c r="AC14" s="16">
        <v>5.95530899927254E-5</v>
      </c>
      <c r="AD14">
        <v>-4.5739170744907298E-3</v>
      </c>
      <c r="AE14">
        <v>0.46152744055738498</v>
      </c>
      <c r="AF14">
        <v>-1.0746269625612801</v>
      </c>
      <c r="AH14" s="20">
        <f t="shared" si="2"/>
        <v>7.7980640860974958E-3</v>
      </c>
      <c r="AI14" s="20">
        <f t="shared" si="10"/>
        <v>2.7913779393539604E-6</v>
      </c>
      <c r="AJ14" s="20">
        <f t="shared" si="0"/>
        <v>-1.4779849350166001E-3</v>
      </c>
      <c r="AK14" s="20">
        <f t="shared" si="0"/>
        <v>-8.1833132721253999E-4</v>
      </c>
      <c r="AL14" s="20">
        <f t="shared" si="0"/>
        <v>-7.2008531176725999E-4</v>
      </c>
      <c r="AM14" s="20">
        <f t="shared" si="0"/>
        <v>5.95530899927254E-5</v>
      </c>
      <c r="AN14" s="20">
        <f t="shared" si="0"/>
        <v>-4.5739170744907298E-3</v>
      </c>
      <c r="AR14" s="22">
        <f t="shared" si="1"/>
        <v>40268</v>
      </c>
      <c r="AS14" s="20">
        <f t="shared" si="3"/>
        <v>-2.2985078502451204</v>
      </c>
      <c r="AT14" s="20">
        <f t="shared" si="11"/>
        <v>1.7073824210811356E-3</v>
      </c>
      <c r="AU14" s="20">
        <f t="shared" si="4"/>
        <v>-7.5279741805550507E-3</v>
      </c>
      <c r="AV14" s="20">
        <f t="shared" si="5"/>
        <v>2.7913779393539604E-6</v>
      </c>
      <c r="AW14" s="20">
        <f t="shared" si="5"/>
        <v>-1.4779849350166001E-3</v>
      </c>
      <c r="AX14" s="20">
        <f t="shared" si="5"/>
        <v>-8.1833132721253999E-4</v>
      </c>
      <c r="AY14" s="20">
        <f t="shared" si="5"/>
        <v>-7.2008531176725999E-4</v>
      </c>
      <c r="AZ14" s="20">
        <f t="shared" si="5"/>
        <v>5.95530899927254E-5</v>
      </c>
      <c r="BA14" s="20">
        <f t="shared" si="5"/>
        <v>-4.5739170744907298E-3</v>
      </c>
      <c r="BB14" s="20">
        <f t="shared" si="12"/>
        <v>-5.8205917594739151E-3</v>
      </c>
      <c r="BC14" s="22">
        <f t="shared" si="6"/>
        <v>40268</v>
      </c>
      <c r="BD14" s="20">
        <f t="shared" si="8"/>
        <v>1.7073824210811356E-3</v>
      </c>
      <c r="BE14" s="20">
        <f t="shared" si="9"/>
        <v>-7.5279741805550507E-3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 ht="15">
      <c r="A15" s="1">
        <v>40359</v>
      </c>
      <c r="B15">
        <v>-1.38981192898679E-3</v>
      </c>
      <c r="C15">
        <v>-6.1328467452215197E-4</v>
      </c>
      <c r="D15">
        <v>-2.4096786186089598E-3</v>
      </c>
      <c r="E15">
        <v>-5.9269014469620596E-4</v>
      </c>
      <c r="F15">
        <v>-0.25545268200261001</v>
      </c>
      <c r="G15">
        <v>6.6907064942389703E-3</v>
      </c>
      <c r="H15">
        <v>-1.28223345918776E-4</v>
      </c>
      <c r="I15">
        <v>-0.51971018563895499</v>
      </c>
      <c r="J15">
        <v>-1.82807917532334E-2</v>
      </c>
      <c r="K15">
        <v>3.83145245275162E-3</v>
      </c>
      <c r="L15">
        <v>-3.49637322903939E-3</v>
      </c>
      <c r="M15">
        <v>0</v>
      </c>
      <c r="N15">
        <v>0</v>
      </c>
      <c r="O15">
        <v>-0.14139510635762201</v>
      </c>
      <c r="P15">
        <v>0</v>
      </c>
      <c r="Q15">
        <v>1.82449044415555E-2</v>
      </c>
      <c r="R15">
        <v>0</v>
      </c>
      <c r="S15">
        <v>0</v>
      </c>
      <c r="T15">
        <v>-0.47723535607946399</v>
      </c>
      <c r="U15">
        <v>0</v>
      </c>
      <c r="V15">
        <v>0</v>
      </c>
      <c r="W15">
        <v>0</v>
      </c>
      <c r="X15">
        <v>0</v>
      </c>
      <c r="Y15">
        <v>3.7493586129588802E-3</v>
      </c>
      <c r="Z15">
        <v>-1.17109372216317E-3</v>
      </c>
      <c r="AA15" s="16">
        <v>-1.3549240340804399E-5</v>
      </c>
      <c r="AB15" s="16">
        <v>-3.24274731511309E-6</v>
      </c>
      <c r="AC15">
        <v>8.3244138644467103E-4</v>
      </c>
      <c r="AD15">
        <v>-4.3052865181580904E-3</v>
      </c>
      <c r="AE15">
        <v>0.45681713375453897</v>
      </c>
      <c r="AF15">
        <v>-0.95354208068334501</v>
      </c>
      <c r="AH15" s="20">
        <f t="shared" si="2"/>
        <v>7.5433174795809113E-3</v>
      </c>
      <c r="AI15" s="20">
        <f t="shared" si="10"/>
        <v>3.7122362504543368E-6</v>
      </c>
      <c r="AJ15" s="20">
        <f t="shared" si="0"/>
        <v>-1.17109372216317E-3</v>
      </c>
      <c r="AK15" s="20">
        <f t="shared" si="0"/>
        <v>-1.3549240340804399E-5</v>
      </c>
      <c r="AL15" s="20">
        <f t="shared" si="0"/>
        <v>-3.24274731511309E-6</v>
      </c>
      <c r="AM15" s="20">
        <f t="shared" si="0"/>
        <v>8.3244138644467103E-4</v>
      </c>
      <c r="AN15" s="20">
        <f t="shared" si="0"/>
        <v>-4.3052865181580904E-3</v>
      </c>
      <c r="AR15" s="22">
        <f t="shared" si="1"/>
        <v>40359</v>
      </c>
      <c r="AS15" s="20">
        <f t="shared" si="3"/>
        <v>-1.81416832273338</v>
      </c>
      <c r="AT15" s="20">
        <f t="shared" si="11"/>
        <v>1.4526358145645511E-3</v>
      </c>
      <c r="AU15" s="20">
        <f t="shared" si="4"/>
        <v>-4.6570186052820525E-3</v>
      </c>
      <c r="AV15" s="20">
        <f t="shared" si="5"/>
        <v>3.7122362504543368E-6</v>
      </c>
      <c r="AW15" s="20">
        <f t="shared" si="5"/>
        <v>-1.17109372216317E-3</v>
      </c>
      <c r="AX15" s="20">
        <f t="shared" si="5"/>
        <v>-1.3549240340804399E-5</v>
      </c>
      <c r="AY15" s="20">
        <f t="shared" si="5"/>
        <v>-3.24274731511309E-6</v>
      </c>
      <c r="AZ15" s="20">
        <f t="shared" si="5"/>
        <v>8.3244138644467103E-4</v>
      </c>
      <c r="BA15" s="20">
        <f t="shared" si="5"/>
        <v>-4.3052865181580904E-3</v>
      </c>
      <c r="BB15" s="20">
        <f t="shared" si="12"/>
        <v>-3.2043827907175014E-3</v>
      </c>
      <c r="BC15" s="22">
        <f t="shared" si="6"/>
        <v>40359</v>
      </c>
      <c r="BD15" s="20">
        <f t="shared" si="8"/>
        <v>1.4526358145645511E-3</v>
      </c>
      <c r="BE15" s="20">
        <f t="shared" si="9"/>
        <v>-4.6570186052820525E-3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 ht="15">
      <c r="A16" s="1">
        <v>40451</v>
      </c>
      <c r="B16">
        <v>-1.3418968170531001E-3</v>
      </c>
      <c r="C16">
        <v>-6.2607811756043498E-4</v>
      </c>
      <c r="D16">
        <v>1.00763353308552E-2</v>
      </c>
      <c r="E16">
        <v>-1.51447930748505E-3</v>
      </c>
      <c r="F16">
        <v>-0.26804806262626901</v>
      </c>
      <c r="G16">
        <v>5.3497403393887302E-3</v>
      </c>
      <c r="H16">
        <v>-1.3701465791937599E-4</v>
      </c>
      <c r="I16">
        <v>-0.23323882189119</v>
      </c>
      <c r="J16">
        <v>-1.44294965014557E-2</v>
      </c>
      <c r="K16">
        <v>1.7440279500791E-3</v>
      </c>
      <c r="L16">
        <v>-3.4000237349451901E-3</v>
      </c>
      <c r="M16">
        <v>0</v>
      </c>
      <c r="N16">
        <v>0</v>
      </c>
      <c r="O16">
        <v>-9.5543980059309405E-2</v>
      </c>
      <c r="P16">
        <v>0</v>
      </c>
      <c r="Q16">
        <v>1.3792848230154101E-2</v>
      </c>
      <c r="R16">
        <v>0</v>
      </c>
      <c r="S16">
        <v>0</v>
      </c>
      <c r="T16">
        <v>-0.44182380231662099</v>
      </c>
      <c r="U16">
        <v>0</v>
      </c>
      <c r="V16">
        <v>0</v>
      </c>
      <c r="W16">
        <v>0</v>
      </c>
      <c r="X16">
        <v>0</v>
      </c>
      <c r="Y16">
        <v>4.5877459241783197E-3</v>
      </c>
      <c r="Z16">
        <v>-1.66992587264935E-3</v>
      </c>
      <c r="AA16" s="16">
        <v>-6.8778233364152896E-5</v>
      </c>
      <c r="AB16" s="16">
        <v>-2.0697933322821801E-5</v>
      </c>
      <c r="AC16">
        <v>8.5671280882770797E-4</v>
      </c>
      <c r="AD16">
        <v>-4.0227766538669602E-3</v>
      </c>
      <c r="AE16">
        <v>0.45215744294988502</v>
      </c>
      <c r="AF16">
        <v>-0.58941440210788998</v>
      </c>
      <c r="AH16" s="20">
        <f t="shared" si="2"/>
        <v>6.2858964150156365E-3</v>
      </c>
      <c r="AI16" s="20">
        <f t="shared" si="10"/>
        <v>4.5423226972062569E-6</v>
      </c>
      <c r="AJ16" s="20">
        <f t="shared" si="0"/>
        <v>-1.66992587264935E-3</v>
      </c>
      <c r="AK16" s="20">
        <f t="shared" si="0"/>
        <v>-6.8778233364152896E-5</v>
      </c>
      <c r="AL16" s="20">
        <f t="shared" si="0"/>
        <v>-2.0697933322821801E-5</v>
      </c>
      <c r="AM16" s="20">
        <f t="shared" si="0"/>
        <v>8.5671280882770797E-4</v>
      </c>
      <c r="AN16" s="20">
        <f t="shared" si="0"/>
        <v>-4.0227766538669602E-3</v>
      </c>
      <c r="AR16" s="22">
        <f t="shared" si="1"/>
        <v>40451</v>
      </c>
      <c r="AS16" s="20">
        <f t="shared" si="3"/>
        <v>-0.35765760843155991</v>
      </c>
      <c r="AT16" s="20">
        <f t="shared" si="11"/>
        <v>1.952147499992762E-4</v>
      </c>
      <c r="AU16" s="20">
        <f t="shared" si="4"/>
        <v>-4.9209235616783711E-3</v>
      </c>
      <c r="AV16" s="20">
        <f t="shared" si="5"/>
        <v>4.5423226972062569E-6</v>
      </c>
      <c r="AW16" s="20">
        <f t="shared" si="5"/>
        <v>-1.66992587264935E-3</v>
      </c>
      <c r="AX16" s="20">
        <f t="shared" si="5"/>
        <v>-6.8778233364152896E-5</v>
      </c>
      <c r="AY16" s="20">
        <f t="shared" si="5"/>
        <v>-2.0697933322821801E-5</v>
      </c>
      <c r="AZ16" s="20">
        <f t="shared" si="5"/>
        <v>8.5671280882770797E-4</v>
      </c>
      <c r="BA16" s="20">
        <f t="shared" si="5"/>
        <v>-4.0227766538669602E-3</v>
      </c>
      <c r="BB16" s="20">
        <f t="shared" si="12"/>
        <v>-4.7257088116790949E-3</v>
      </c>
      <c r="BC16" s="22">
        <f t="shared" si="6"/>
        <v>40451</v>
      </c>
      <c r="BD16" s="20">
        <f t="shared" si="8"/>
        <v>1.952147499992762E-4</v>
      </c>
      <c r="BE16" s="20">
        <f t="shared" si="9"/>
        <v>-4.9209235616783711E-3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 ht="15">
      <c r="A17" s="1">
        <v>40543</v>
      </c>
      <c r="B17">
        <v>-1.51033575713777E-3</v>
      </c>
      <c r="C17">
        <v>-7.0265940425029395E-4</v>
      </c>
      <c r="D17">
        <v>1.41226109864112E-2</v>
      </c>
      <c r="E17">
        <v>-3.14237032872366E-4</v>
      </c>
      <c r="F17">
        <v>-0.27431258342179798</v>
      </c>
      <c r="G17">
        <v>4.0606013462340896E-3</v>
      </c>
      <c r="H17">
        <v>-1.54913137362378E-4</v>
      </c>
      <c r="I17">
        <v>-0.48794745137163897</v>
      </c>
      <c r="J17">
        <v>-1.05478619803034E-2</v>
      </c>
      <c r="K17" s="16">
        <v>-1.13370061005646E-5</v>
      </c>
      <c r="L17">
        <v>-3.3099743177111801E-3</v>
      </c>
      <c r="M17">
        <v>0</v>
      </c>
      <c r="N17">
        <v>0</v>
      </c>
      <c r="O17">
        <v>-0.12714962971407301</v>
      </c>
      <c r="P17">
        <v>0</v>
      </c>
      <c r="Q17">
        <v>6.1475482846517996E-3</v>
      </c>
      <c r="R17">
        <v>0</v>
      </c>
      <c r="S17">
        <v>0</v>
      </c>
      <c r="T17">
        <v>-6.20194440526078E-2</v>
      </c>
      <c r="U17">
        <v>0</v>
      </c>
      <c r="V17">
        <v>0</v>
      </c>
      <c r="W17">
        <v>0</v>
      </c>
      <c r="X17">
        <v>0</v>
      </c>
      <c r="Y17">
        <v>5.6269821664178803E-3</v>
      </c>
      <c r="Z17">
        <v>-2.3950546610418399E-3</v>
      </c>
      <c r="AA17">
        <v>-3.5144438689238501E-4</v>
      </c>
      <c r="AB17">
        <v>-3.6478837707187801E-4</v>
      </c>
      <c r="AC17">
        <v>4.3267190086293501E-4</v>
      </c>
      <c r="AD17">
        <v>-4.1743895891954699E-3</v>
      </c>
      <c r="AE17">
        <v>0.44754779756850299</v>
      </c>
      <c r="AF17">
        <v>-0.508318967891496</v>
      </c>
      <c r="AH17" s="20">
        <f t="shared" si="2"/>
        <v>5.5593753386531369E-3</v>
      </c>
      <c r="AI17" s="20">
        <f t="shared" si="10"/>
        <v>5.5712694717008717E-6</v>
      </c>
      <c r="AJ17" s="20">
        <f t="shared" ref="AJ17:AN48" si="13">Z17</f>
        <v>-2.3950546610418399E-3</v>
      </c>
      <c r="AK17" s="20">
        <f t="shared" si="13"/>
        <v>-3.5144438689238501E-4</v>
      </c>
      <c r="AL17" s="20">
        <f t="shared" si="13"/>
        <v>-3.6478837707187801E-4</v>
      </c>
      <c r="AM17" s="20">
        <f t="shared" si="13"/>
        <v>4.3267190086293501E-4</v>
      </c>
      <c r="AN17" s="20">
        <f t="shared" si="13"/>
        <v>-4.1743895891954699E-3</v>
      </c>
      <c r="AR17" s="22">
        <f t="shared" si="1"/>
        <v>40543</v>
      </c>
      <c r="AS17" s="20">
        <f t="shared" si="3"/>
        <v>-3.3275871565983994E-2</v>
      </c>
      <c r="AT17" s="20">
        <f t="shared" si="11"/>
        <v>-5.3130632636322339E-4</v>
      </c>
      <c r="AU17" s="20">
        <f t="shared" si="4"/>
        <v>-6.8474338438669373E-3</v>
      </c>
      <c r="AV17" s="20">
        <f t="shared" si="5"/>
        <v>5.5712694717008717E-6</v>
      </c>
      <c r="AW17" s="20">
        <f t="shared" si="5"/>
        <v>-2.3950546610418399E-3</v>
      </c>
      <c r="AX17" s="20">
        <f t="shared" si="5"/>
        <v>-3.5144438689238501E-4</v>
      </c>
      <c r="AY17" s="20">
        <f t="shared" si="5"/>
        <v>-3.6478837707187801E-4</v>
      </c>
      <c r="AZ17" s="20">
        <f t="shared" si="5"/>
        <v>4.3267190086293501E-4</v>
      </c>
      <c r="BA17" s="20">
        <f t="shared" si="5"/>
        <v>-4.1743895891954699E-3</v>
      </c>
      <c r="BB17" s="20">
        <f t="shared" si="12"/>
        <v>-7.3787401702301606E-3</v>
      </c>
      <c r="BC17" s="22">
        <f t="shared" si="6"/>
        <v>40543</v>
      </c>
      <c r="BD17" s="20">
        <f t="shared" si="8"/>
        <v>-5.3130632636322339E-4</v>
      </c>
      <c r="BE17" s="20">
        <f t="shared" si="9"/>
        <v>-6.8474338438669373E-3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 ht="15">
      <c r="A18" s="1">
        <v>40633</v>
      </c>
      <c r="B18">
        <v>-9.2162476351686996E-4</v>
      </c>
      <c r="C18">
        <v>-7.1278579818478895E-4</v>
      </c>
      <c r="D18">
        <v>3.9641603672801999E-2</v>
      </c>
      <c r="E18">
        <v>-4.4608078004770802E-4</v>
      </c>
      <c r="F18">
        <v>-0.27677657813179801</v>
      </c>
      <c r="G18">
        <v>3.4914670283159302E-3</v>
      </c>
      <c r="H18">
        <v>-1.5927565594209199E-4</v>
      </c>
      <c r="I18">
        <v>-0.272904724734501</v>
      </c>
      <c r="J18">
        <v>-1.1397201974516699E-2</v>
      </c>
      <c r="K18">
        <v>-7.1516595737675104E-4</v>
      </c>
      <c r="L18">
        <v>-3.2281027600666798E-3</v>
      </c>
      <c r="M18">
        <v>0</v>
      </c>
      <c r="N18">
        <v>0</v>
      </c>
      <c r="O18">
        <v>-0.101717193691297</v>
      </c>
      <c r="P18">
        <v>0</v>
      </c>
      <c r="Q18">
        <v>4.6155338748743403E-3</v>
      </c>
      <c r="R18">
        <v>0</v>
      </c>
      <c r="S18">
        <v>0</v>
      </c>
      <c r="T18">
        <v>8.3287589000202694E-2</v>
      </c>
      <c r="U18">
        <v>0</v>
      </c>
      <c r="V18">
        <v>0</v>
      </c>
      <c r="W18">
        <v>0</v>
      </c>
      <c r="X18">
        <v>0</v>
      </c>
      <c r="Y18">
        <v>6.5511250040062299E-3</v>
      </c>
      <c r="Z18">
        <v>-3.25287122545647E-3</v>
      </c>
      <c r="AA18">
        <v>-7.6879446522237695E-4</v>
      </c>
      <c r="AB18">
        <v>-8.1241022196198998E-4</v>
      </c>
      <c r="AC18" s="16">
        <v>-8.5334119193092306E-5</v>
      </c>
      <c r="AD18">
        <v>-4.8461499310592498E-3</v>
      </c>
      <c r="AE18">
        <v>0.44298763405818897</v>
      </c>
      <c r="AF18">
        <v>-0.101867222761442</v>
      </c>
      <c r="AH18" s="20">
        <f t="shared" si="2"/>
        <v>5.7704477965894166E-3</v>
      </c>
      <c r="AI18" s="20">
        <f t="shared" si="10"/>
        <v>6.4862623802041878E-6</v>
      </c>
      <c r="AJ18" s="20">
        <f t="shared" si="13"/>
        <v>-3.25287122545647E-3</v>
      </c>
      <c r="AK18" s="20">
        <f t="shared" si="13"/>
        <v>-7.6879446522237695E-4</v>
      </c>
      <c r="AL18" s="20">
        <f t="shared" si="13"/>
        <v>-8.1241022196198998E-4</v>
      </c>
      <c r="AM18" s="20">
        <f t="shared" si="13"/>
        <v>-8.5334119193092306E-5</v>
      </c>
      <c r="AN18" s="20">
        <f t="shared" si="13"/>
        <v>-4.8461499310592498E-3</v>
      </c>
      <c r="AR18" s="22">
        <f t="shared" si="1"/>
        <v>40633</v>
      </c>
      <c r="AS18" s="20">
        <f t="shared" si="3"/>
        <v>1.592531108954232</v>
      </c>
      <c r="AT18" s="20">
        <f t="shared" si="11"/>
        <v>-3.202338684269437E-4</v>
      </c>
      <c r="AU18" s="20">
        <f t="shared" si="4"/>
        <v>-9.7590737005129741E-3</v>
      </c>
      <c r="AV18" s="20">
        <f t="shared" si="5"/>
        <v>6.4862623802041878E-6</v>
      </c>
      <c r="AW18" s="20">
        <f t="shared" si="5"/>
        <v>-3.25287122545647E-3</v>
      </c>
      <c r="AX18" s="20">
        <f t="shared" si="5"/>
        <v>-7.6879446522237695E-4</v>
      </c>
      <c r="AY18" s="20">
        <f t="shared" si="5"/>
        <v>-8.1241022196198998E-4</v>
      </c>
      <c r="AZ18" s="20">
        <f t="shared" si="5"/>
        <v>-8.5334119193092306E-5</v>
      </c>
      <c r="BA18" s="20">
        <f t="shared" si="5"/>
        <v>-4.8461499310592498E-3</v>
      </c>
      <c r="BB18" s="20">
        <f t="shared" si="12"/>
        <v>-1.0079307568939919E-2</v>
      </c>
      <c r="BC18" s="22">
        <f t="shared" si="6"/>
        <v>40633</v>
      </c>
      <c r="BD18" s="20">
        <f t="shared" si="8"/>
        <v>-3.202338684269437E-4</v>
      </c>
      <c r="BE18" s="20">
        <f t="shared" si="9"/>
        <v>-9.7590737005129741E-3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 ht="15">
      <c r="A19" s="1">
        <v>40724</v>
      </c>
      <c r="B19">
        <v>-1.0904756440832601E-3</v>
      </c>
      <c r="C19">
        <v>-7.8801673312201004E-4</v>
      </c>
      <c r="D19">
        <v>7.8534786989092803E-2</v>
      </c>
      <c r="E19">
        <v>-6.0414642254480401E-4</v>
      </c>
      <c r="F19">
        <v>-0.28950414511283901</v>
      </c>
      <c r="G19">
        <v>3.2192428394584001E-3</v>
      </c>
      <c r="H19">
        <v>-1.69527257298796E-4</v>
      </c>
      <c r="I19">
        <v>-0.380003546947771</v>
      </c>
      <c r="J19">
        <v>-1.46007198851605E-2</v>
      </c>
      <c r="K19">
        <v>-3.8232941845239799E-3</v>
      </c>
      <c r="L19">
        <v>-3.1584224903680098E-3</v>
      </c>
      <c r="M19">
        <v>0</v>
      </c>
      <c r="N19">
        <v>0</v>
      </c>
      <c r="O19">
        <v>-0.102095804342761</v>
      </c>
      <c r="P19">
        <v>0</v>
      </c>
      <c r="Q19">
        <v>2.1449803497830501E-3</v>
      </c>
      <c r="R19">
        <v>0</v>
      </c>
      <c r="S19">
        <v>0</v>
      </c>
      <c r="T19">
        <v>0.26121232125331201</v>
      </c>
      <c r="U19">
        <v>0</v>
      </c>
      <c r="V19">
        <v>0</v>
      </c>
      <c r="W19">
        <v>0</v>
      </c>
      <c r="X19">
        <v>0</v>
      </c>
      <c r="Y19">
        <v>7.8998257918794206E-3</v>
      </c>
      <c r="Z19">
        <v>-4.2743591349370096E-3</v>
      </c>
      <c r="AA19">
        <v>-1.2073613353757999E-3</v>
      </c>
      <c r="AB19">
        <v>-1.2510342156213301E-3</v>
      </c>
      <c r="AC19">
        <v>-5.2708747886320796E-4</v>
      </c>
      <c r="AD19">
        <v>-5.8619746497678904E-3</v>
      </c>
      <c r="AE19">
        <v>0.43847639578837799</v>
      </c>
      <c r="AF19">
        <v>-2.0381594744955898E-2</v>
      </c>
      <c r="AH19" s="20">
        <f t="shared" si="2"/>
        <v>3.9975333494366464E-3</v>
      </c>
      <c r="AI19" s="20">
        <f t="shared" si="10"/>
        <v>7.8216096949301188E-6</v>
      </c>
      <c r="AJ19" s="20">
        <f t="shared" si="13"/>
        <v>-4.2743591349370096E-3</v>
      </c>
      <c r="AK19" s="20">
        <f t="shared" si="13"/>
        <v>-1.2073613353757999E-3</v>
      </c>
      <c r="AL19" s="20">
        <f t="shared" si="13"/>
        <v>-1.2510342156213301E-3</v>
      </c>
      <c r="AM19" s="20">
        <f t="shared" si="13"/>
        <v>-5.2708747886320796E-4</v>
      </c>
      <c r="AN19" s="20">
        <f t="shared" si="13"/>
        <v>-5.8619746497678904E-3</v>
      </c>
      <c r="AR19" s="22">
        <f t="shared" si="1"/>
        <v>40724</v>
      </c>
      <c r="AS19" s="20">
        <f t="shared" si="3"/>
        <v>1.9184736210201765</v>
      </c>
      <c r="AT19" s="20">
        <f t="shared" si="11"/>
        <v>-2.0931483155797138E-3</v>
      </c>
      <c r="AU19" s="20">
        <f t="shared" si="4"/>
        <v>-1.3113995204870308E-2</v>
      </c>
      <c r="AV19" s="20">
        <f t="shared" si="5"/>
        <v>7.8216096949301188E-6</v>
      </c>
      <c r="AW19" s="20">
        <f t="shared" si="5"/>
        <v>-4.2743591349370096E-3</v>
      </c>
      <c r="AX19" s="20">
        <f t="shared" si="5"/>
        <v>-1.2073613353757999E-3</v>
      </c>
      <c r="AY19" s="20">
        <f t="shared" si="5"/>
        <v>-1.2510342156213301E-3</v>
      </c>
      <c r="AZ19" s="20">
        <f t="shared" si="5"/>
        <v>-5.2708747886320796E-4</v>
      </c>
      <c r="BA19" s="20">
        <f t="shared" si="5"/>
        <v>-5.8619746497678904E-3</v>
      </c>
      <c r="BB19" s="20">
        <f t="shared" si="12"/>
        <v>-1.5207143520450023E-2</v>
      </c>
      <c r="BC19" s="22">
        <f t="shared" si="6"/>
        <v>40724</v>
      </c>
      <c r="BD19" s="20">
        <f t="shared" si="8"/>
        <v>-2.0931483155797138E-3</v>
      </c>
      <c r="BE19" s="20">
        <f t="shared" si="9"/>
        <v>-1.3113995204870308E-2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 ht="15">
      <c r="A20" s="1">
        <v>40816</v>
      </c>
      <c r="B20">
        <v>-1.12736802655444E-3</v>
      </c>
      <c r="C20">
        <v>-9.7188344856391495E-4</v>
      </c>
      <c r="D20">
        <v>0.103487548428771</v>
      </c>
      <c r="E20">
        <v>-2.7083119115478499E-3</v>
      </c>
      <c r="F20">
        <v>-0.32715508609000299</v>
      </c>
      <c r="G20">
        <v>6.2257120338804397E-3</v>
      </c>
      <c r="H20">
        <v>-1.7554475556513701E-4</v>
      </c>
      <c r="I20">
        <v>-0.29194470646623999</v>
      </c>
      <c r="J20">
        <v>-1.2858406165483499E-2</v>
      </c>
      <c r="K20">
        <v>-6.3348939707830098E-3</v>
      </c>
      <c r="L20">
        <v>-3.1001498559612901E-3</v>
      </c>
      <c r="M20">
        <v>0</v>
      </c>
      <c r="N20">
        <v>0</v>
      </c>
      <c r="O20">
        <v>-9.2475460508112395E-2</v>
      </c>
      <c r="P20">
        <v>0</v>
      </c>
      <c r="Q20">
        <v>3.5692274960030801E-3</v>
      </c>
      <c r="R20">
        <v>0</v>
      </c>
      <c r="S20">
        <v>0</v>
      </c>
      <c r="T20">
        <v>0.21319531340178099</v>
      </c>
      <c r="U20">
        <v>0</v>
      </c>
      <c r="V20">
        <v>0</v>
      </c>
      <c r="W20">
        <v>0</v>
      </c>
      <c r="X20">
        <v>0</v>
      </c>
      <c r="Y20">
        <v>1.12360525122978E-2</v>
      </c>
      <c r="Z20">
        <v>-4.5156428479131696E-3</v>
      </c>
      <c r="AA20">
        <v>-3.8647653692880298E-4</v>
      </c>
      <c r="AB20">
        <v>-3.3736246233262402E-4</v>
      </c>
      <c r="AC20">
        <v>3.7777057388943498E-4</v>
      </c>
      <c r="AD20">
        <v>-5.7859112526425999E-3</v>
      </c>
      <c r="AE20">
        <v>0.434013532951671</v>
      </c>
      <c r="AF20">
        <v>2.0385671471534399E-2</v>
      </c>
      <c r="AH20" s="20">
        <f t="shared" si="2"/>
        <v>4.7887980163918119E-3</v>
      </c>
      <c r="AI20" s="20">
        <f t="shared" si="10"/>
        <v>1.1124804467621584E-5</v>
      </c>
      <c r="AJ20" s="20">
        <f t="shared" si="13"/>
        <v>-4.5156428479131696E-3</v>
      </c>
      <c r="AK20" s="20">
        <f t="shared" si="13"/>
        <v>-3.8647653692880298E-4</v>
      </c>
      <c r="AL20" s="20">
        <f t="shared" si="13"/>
        <v>-3.3736246233262402E-4</v>
      </c>
      <c r="AM20" s="20">
        <f t="shared" si="13"/>
        <v>3.7777057388943498E-4</v>
      </c>
      <c r="AN20" s="20">
        <f t="shared" si="13"/>
        <v>-5.7859112526425999E-3</v>
      </c>
      <c r="AR20" s="22">
        <f t="shared" si="1"/>
        <v>40816</v>
      </c>
      <c r="AS20" s="20">
        <f t="shared" si="3"/>
        <v>2.0815426858861374</v>
      </c>
      <c r="AT20" s="20">
        <f t="shared" si="11"/>
        <v>-1.3018836486245484E-3</v>
      </c>
      <c r="AU20" s="20">
        <f t="shared" si="4"/>
        <v>-1.063649772146014E-2</v>
      </c>
      <c r="AV20" s="20">
        <f t="shared" si="5"/>
        <v>1.1124804467621584E-5</v>
      </c>
      <c r="AW20" s="20">
        <f t="shared" si="5"/>
        <v>-4.5156428479131696E-3</v>
      </c>
      <c r="AX20" s="20">
        <f t="shared" si="5"/>
        <v>-3.8647653692880298E-4</v>
      </c>
      <c r="AY20" s="20">
        <f t="shared" si="5"/>
        <v>-3.3736246233262402E-4</v>
      </c>
      <c r="AZ20" s="20">
        <f t="shared" si="5"/>
        <v>3.7777057388943498E-4</v>
      </c>
      <c r="BA20" s="20">
        <f t="shared" si="5"/>
        <v>-5.7859112526425999E-3</v>
      </c>
      <c r="BB20" s="20">
        <f t="shared" si="12"/>
        <v>-1.1938381370084688E-2</v>
      </c>
      <c r="BC20" s="22">
        <f t="shared" si="6"/>
        <v>40816</v>
      </c>
      <c r="BD20" s="20">
        <f t="shared" si="8"/>
        <v>-1.3018836486245484E-3</v>
      </c>
      <c r="BE20" s="20">
        <f t="shared" si="9"/>
        <v>-1.063649772146014E-2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 ht="15">
      <c r="A21" s="1">
        <v>40908</v>
      </c>
      <c r="B21">
        <v>-1.4265261350954099E-3</v>
      </c>
      <c r="C21">
        <v>-1.1446822293370499E-3</v>
      </c>
      <c r="D21">
        <v>0.11481818255019099</v>
      </c>
      <c r="E21">
        <v>-4.8650123142146501E-3</v>
      </c>
      <c r="F21">
        <v>-0.35910322660315203</v>
      </c>
      <c r="G21">
        <v>9.1057343658107401E-3</v>
      </c>
      <c r="H21">
        <v>-2.0678787088224099E-4</v>
      </c>
      <c r="I21">
        <v>-0.29838827815860097</v>
      </c>
      <c r="J21">
        <v>-1.27969741532729E-2</v>
      </c>
      <c r="K21">
        <v>-9.0810195614743298E-3</v>
      </c>
      <c r="L21">
        <v>-3.0486889146086301E-3</v>
      </c>
      <c r="M21">
        <v>0</v>
      </c>
      <c r="N21">
        <v>0</v>
      </c>
      <c r="O21">
        <v>-7.3352117699143599E-2</v>
      </c>
      <c r="P21">
        <v>0</v>
      </c>
      <c r="Q21">
        <v>6.7511310691603602E-3</v>
      </c>
      <c r="R21">
        <v>0</v>
      </c>
      <c r="S21">
        <v>0</v>
      </c>
      <c r="T21">
        <v>0.25893725742691598</v>
      </c>
      <c r="U21">
        <v>0</v>
      </c>
      <c r="V21">
        <v>0</v>
      </c>
      <c r="W21">
        <v>0</v>
      </c>
      <c r="X21">
        <v>0</v>
      </c>
      <c r="Y21">
        <v>1.5402047015844401E-2</v>
      </c>
      <c r="Z21">
        <v>-5.3113756000699999E-3</v>
      </c>
      <c r="AA21">
        <v>1.3523909256907201E-4</v>
      </c>
      <c r="AB21">
        <v>3.8187076762952101E-4</v>
      </c>
      <c r="AC21">
        <v>1.0476313760499E-3</v>
      </c>
      <c r="AD21">
        <v>-5.0094173911774398E-3</v>
      </c>
      <c r="AE21">
        <v>0.42959850246586601</v>
      </c>
      <c r="AF21">
        <v>6.1169247856351902E-2</v>
      </c>
      <c r="AH21" s="20">
        <f t="shared" si="2"/>
        <v>6.1670069842116272E-3</v>
      </c>
      <c r="AI21" s="20">
        <f t="shared" si="10"/>
        <v>1.524955150083604E-5</v>
      </c>
      <c r="AJ21" s="20">
        <f t="shared" si="13"/>
        <v>-5.3113756000699999E-3</v>
      </c>
      <c r="AK21" s="20">
        <f t="shared" si="13"/>
        <v>1.3523909256907201E-4</v>
      </c>
      <c r="AL21" s="20">
        <f t="shared" si="13"/>
        <v>3.8187076762952101E-4</v>
      </c>
      <c r="AM21" s="20">
        <f t="shared" si="13"/>
        <v>1.0476313760499E-3</v>
      </c>
      <c r="AN21" s="20">
        <f t="shared" si="13"/>
        <v>-5.0094173911774398E-3</v>
      </c>
      <c r="AR21" s="22">
        <f t="shared" si="1"/>
        <v>40908</v>
      </c>
      <c r="AS21" s="20">
        <f t="shared" si="3"/>
        <v>2.2446769914254077</v>
      </c>
      <c r="AT21" s="20">
        <f t="shared" si="11"/>
        <v>7.6325319195266923E-5</v>
      </c>
      <c r="AU21" s="20">
        <f t="shared" si="4"/>
        <v>-8.7408022034981114E-3</v>
      </c>
      <c r="AV21" s="20">
        <f t="shared" si="5"/>
        <v>1.524955150083604E-5</v>
      </c>
      <c r="AW21" s="20">
        <f t="shared" si="5"/>
        <v>-5.3113756000699999E-3</v>
      </c>
      <c r="AX21" s="20">
        <f t="shared" si="5"/>
        <v>1.3523909256907201E-4</v>
      </c>
      <c r="AY21" s="20">
        <f t="shared" si="5"/>
        <v>3.8187076762952101E-4</v>
      </c>
      <c r="AZ21" s="20">
        <f t="shared" si="5"/>
        <v>1.0476313760499E-3</v>
      </c>
      <c r="BA21" s="20">
        <f t="shared" si="5"/>
        <v>-5.0094173911774398E-3</v>
      </c>
      <c r="BB21" s="20">
        <f t="shared" si="12"/>
        <v>-8.6644768843028436E-3</v>
      </c>
      <c r="BC21" s="22">
        <f t="shared" si="6"/>
        <v>40908</v>
      </c>
      <c r="BD21" s="20">
        <f t="shared" si="8"/>
        <v>7.6325319195266923E-5</v>
      </c>
      <c r="BE21" s="20">
        <f t="shared" si="9"/>
        <v>-8.7408022034981114E-3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 ht="15">
      <c r="A22" s="1">
        <v>40999</v>
      </c>
      <c r="B22">
        <v>-1.78635288012873E-3</v>
      </c>
      <c r="C22">
        <v>-1.2800725744166401E-3</v>
      </c>
      <c r="D22">
        <v>0.124898830502173</v>
      </c>
      <c r="E22">
        <v>-6.01157599606771E-3</v>
      </c>
      <c r="F22">
        <v>-0.38258582511740902</v>
      </c>
      <c r="G22">
        <v>8.5467603683664298E-3</v>
      </c>
      <c r="H22">
        <v>-2.6906942963700298E-4</v>
      </c>
      <c r="I22">
        <v>-0.18971165953004501</v>
      </c>
      <c r="J22">
        <v>-1.09170345608089E-2</v>
      </c>
      <c r="K22">
        <v>-1.0928033482882E-2</v>
      </c>
      <c r="L22">
        <v>-3.00188712708537E-3</v>
      </c>
      <c r="M22">
        <v>0</v>
      </c>
      <c r="N22">
        <v>0</v>
      </c>
      <c r="O22">
        <v>-6.7541106400048595E-2</v>
      </c>
      <c r="P22">
        <v>0</v>
      </c>
      <c r="Q22">
        <v>8.6914940123028403E-3</v>
      </c>
      <c r="R22">
        <v>0</v>
      </c>
      <c r="S22">
        <v>0</v>
      </c>
      <c r="T22">
        <v>7.9253763432807198E-2</v>
      </c>
      <c r="U22">
        <v>0</v>
      </c>
      <c r="V22">
        <v>0</v>
      </c>
      <c r="W22">
        <v>0</v>
      </c>
      <c r="X22">
        <v>0</v>
      </c>
      <c r="Y22">
        <v>1.7179159532276701E-2</v>
      </c>
      <c r="Z22">
        <v>-5.9328377040812601E-3</v>
      </c>
      <c r="AA22">
        <v>2.23754486827765E-4</v>
      </c>
      <c r="AB22">
        <v>6.1182578350304996E-4</v>
      </c>
      <c r="AC22">
        <v>1.29801584687339E-3</v>
      </c>
      <c r="AD22">
        <v>-4.0173826357459098E-3</v>
      </c>
      <c r="AE22">
        <v>0.425230767878503</v>
      </c>
      <c r="AF22">
        <v>-2.0381594744955898E-2</v>
      </c>
      <c r="AH22" s="20">
        <f t="shared" si="2"/>
        <v>6.0793344540719342E-3</v>
      </c>
      <c r="AI22" s="20">
        <f t="shared" si="10"/>
        <v>1.7009068843838317E-5</v>
      </c>
      <c r="AJ22" s="20">
        <f t="shared" si="13"/>
        <v>-5.9328377040812601E-3</v>
      </c>
      <c r="AK22" s="20">
        <f t="shared" si="13"/>
        <v>2.23754486827765E-4</v>
      </c>
      <c r="AL22" s="20">
        <f t="shared" si="13"/>
        <v>6.1182578350304996E-4</v>
      </c>
      <c r="AM22" s="20">
        <f t="shared" si="13"/>
        <v>1.29801584687339E-3</v>
      </c>
      <c r="AN22" s="20">
        <f t="shared" si="13"/>
        <v>-4.0173826357459098E-3</v>
      </c>
      <c r="AR22" s="22">
        <f t="shared" si="1"/>
        <v>40999</v>
      </c>
      <c r="AS22" s="20">
        <f t="shared" si="3"/>
        <v>1.9184736210201765</v>
      </c>
      <c r="AT22" s="20">
        <f t="shared" si="11"/>
        <v>-1.1347210944426082E-5</v>
      </c>
      <c r="AU22" s="20">
        <f t="shared" si="4"/>
        <v>-7.7996151537791259E-3</v>
      </c>
      <c r="AV22" s="20">
        <f t="shared" si="5"/>
        <v>1.7009068843838317E-5</v>
      </c>
      <c r="AW22" s="20">
        <f t="shared" si="5"/>
        <v>-5.9328377040812601E-3</v>
      </c>
      <c r="AX22" s="20">
        <f t="shared" si="5"/>
        <v>2.23754486827765E-4</v>
      </c>
      <c r="AY22" s="20">
        <f t="shared" si="5"/>
        <v>6.1182578350304996E-4</v>
      </c>
      <c r="AZ22" s="20">
        <f t="shared" si="5"/>
        <v>1.29801584687339E-3</v>
      </c>
      <c r="BA22" s="20">
        <f t="shared" si="5"/>
        <v>-4.0173826357459098E-3</v>
      </c>
      <c r="BB22" s="20">
        <f t="shared" si="12"/>
        <v>-7.810962364723552E-3</v>
      </c>
      <c r="BC22" s="22">
        <f t="shared" si="6"/>
        <v>40999</v>
      </c>
      <c r="BD22" s="20">
        <f t="shared" si="8"/>
        <v>-1.1347210944426082E-5</v>
      </c>
      <c r="BE22" s="20">
        <f t="shared" si="9"/>
        <v>-7.7996151537791259E-3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 ht="15">
      <c r="A23" s="1">
        <v>41090</v>
      </c>
      <c r="B23">
        <v>-2.0434405516800399E-3</v>
      </c>
      <c r="C23">
        <v>-1.37043801055058E-3</v>
      </c>
      <c r="D23">
        <v>0.153797190768001</v>
      </c>
      <c r="E23">
        <v>-8.0380955969960796E-3</v>
      </c>
      <c r="F23">
        <v>-0.40566966815335198</v>
      </c>
      <c r="G23">
        <v>8.0484619745302393E-3</v>
      </c>
      <c r="H23">
        <v>-3.2971843926254903E-4</v>
      </c>
      <c r="I23">
        <v>-0.28943042393430002</v>
      </c>
      <c r="J23">
        <v>-9.3840518801791006E-3</v>
      </c>
      <c r="K23">
        <v>-1.38960797334108E-2</v>
      </c>
      <c r="L23">
        <v>-2.9591941834050599E-3</v>
      </c>
      <c r="M23">
        <v>0</v>
      </c>
      <c r="N23">
        <v>0</v>
      </c>
      <c r="O23">
        <v>-6.6703375994792105E-2</v>
      </c>
      <c r="P23">
        <v>0</v>
      </c>
      <c r="Q23">
        <v>1.02660593860548E-2</v>
      </c>
      <c r="R23">
        <v>0</v>
      </c>
      <c r="S23">
        <v>0</v>
      </c>
      <c r="T23">
        <v>-0.101382910285086</v>
      </c>
      <c r="U23">
        <v>0</v>
      </c>
      <c r="V23">
        <v>0</v>
      </c>
      <c r="W23">
        <v>0</v>
      </c>
      <c r="X23">
        <v>0</v>
      </c>
      <c r="Y23">
        <v>1.7385421884052999E-2</v>
      </c>
      <c r="Z23">
        <v>-6.1811085641072499E-3</v>
      </c>
      <c r="AA23">
        <v>1.65522593742473E-4</v>
      </c>
      <c r="AB23">
        <v>6.7535245786842703E-4</v>
      </c>
      <c r="AC23">
        <v>1.4056615164959E-3</v>
      </c>
      <c r="AD23">
        <v>-2.9406431263811999E-3</v>
      </c>
      <c r="AE23">
        <v>0.42090979927284999</v>
      </c>
      <c r="AF23">
        <v>-0.30529632113129801</v>
      </c>
      <c r="AH23" s="20">
        <f t="shared" si="2"/>
        <v>3.3154879318016695E-3</v>
      </c>
      <c r="AI23" s="20">
        <f t="shared" si="10"/>
        <v>1.7213288994111881E-5</v>
      </c>
      <c r="AJ23" s="20">
        <f t="shared" si="13"/>
        <v>-6.1811085641072499E-3</v>
      </c>
      <c r="AK23" s="20">
        <f t="shared" si="13"/>
        <v>1.65522593742473E-4</v>
      </c>
      <c r="AL23" s="20">
        <f t="shared" si="13"/>
        <v>6.7535245786842703E-4</v>
      </c>
      <c r="AM23" s="20">
        <f t="shared" si="13"/>
        <v>1.4056615164959E-3</v>
      </c>
      <c r="AN23" s="20">
        <f t="shared" si="13"/>
        <v>-2.9406431263811999E-3</v>
      </c>
      <c r="AR23" s="22">
        <f t="shared" si="1"/>
        <v>41090</v>
      </c>
      <c r="AS23" s="20">
        <f t="shared" si="3"/>
        <v>0.77881471547480796</v>
      </c>
      <c r="AT23" s="20">
        <f t="shared" si="11"/>
        <v>-2.7751937332146908E-3</v>
      </c>
      <c r="AU23" s="20">
        <f t="shared" si="4"/>
        <v>-6.8580018333875385E-3</v>
      </c>
      <c r="AV23" s="20">
        <f t="shared" si="5"/>
        <v>1.7213288994111881E-5</v>
      </c>
      <c r="AW23" s="20">
        <f t="shared" si="5"/>
        <v>-6.1811085641072499E-3</v>
      </c>
      <c r="AX23" s="20">
        <f t="shared" si="5"/>
        <v>1.65522593742473E-4</v>
      </c>
      <c r="AY23" s="20">
        <f t="shared" si="5"/>
        <v>6.7535245786842703E-4</v>
      </c>
      <c r="AZ23" s="20">
        <f t="shared" si="5"/>
        <v>1.4056615164959E-3</v>
      </c>
      <c r="BA23" s="20">
        <f t="shared" si="5"/>
        <v>-2.9406431263811999E-3</v>
      </c>
      <c r="BB23" s="20">
        <f t="shared" si="12"/>
        <v>-9.6331955666022293E-3</v>
      </c>
      <c r="BC23" s="22">
        <f t="shared" si="6"/>
        <v>41090</v>
      </c>
      <c r="BD23" s="20">
        <f t="shared" si="8"/>
        <v>-2.7751937332146908E-3</v>
      </c>
      <c r="BE23" s="20">
        <f t="shared" si="9"/>
        <v>-6.8580018333875385E-3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 ht="15">
      <c r="A24" s="1">
        <v>41182</v>
      </c>
      <c r="B24">
        <v>-2.0414144620617401E-3</v>
      </c>
      <c r="C24">
        <v>-1.42698573714072E-3</v>
      </c>
      <c r="D24">
        <v>0.15512208835608499</v>
      </c>
      <c r="E24">
        <v>-9.4016739734525904E-3</v>
      </c>
      <c r="F24">
        <v>-0.42129440182344602</v>
      </c>
      <c r="G24">
        <v>7.1158207788579696E-3</v>
      </c>
      <c r="H24">
        <v>-3.6873567322848102E-4</v>
      </c>
      <c r="I24">
        <v>-0.24927360346754801</v>
      </c>
      <c r="J24">
        <v>-4.17482986942996E-3</v>
      </c>
      <c r="K24">
        <v>-1.5472108978598E-2</v>
      </c>
      <c r="L24">
        <v>-2.9212392076760599E-3</v>
      </c>
      <c r="M24">
        <v>0</v>
      </c>
      <c r="N24">
        <v>0</v>
      </c>
      <c r="O24">
        <v>-5.3901500270070402E-2</v>
      </c>
      <c r="P24">
        <v>0</v>
      </c>
      <c r="Q24">
        <v>1.19446306681147E-2</v>
      </c>
      <c r="R24">
        <v>0</v>
      </c>
      <c r="S24">
        <v>0</v>
      </c>
      <c r="T24">
        <v>-0.41818613353775602</v>
      </c>
      <c r="U24">
        <v>0</v>
      </c>
      <c r="V24">
        <v>0</v>
      </c>
      <c r="W24">
        <v>0</v>
      </c>
      <c r="X24">
        <v>0</v>
      </c>
      <c r="Y24">
        <v>1.6621416908546498E-2</v>
      </c>
      <c r="Z24">
        <v>-6.2377772360511204E-3</v>
      </c>
      <c r="AA24" s="16">
        <v>7.64123858632004E-5</v>
      </c>
      <c r="AB24">
        <v>6.8439995042357505E-4</v>
      </c>
      <c r="AC24">
        <v>1.43564819738983E-3</v>
      </c>
      <c r="AD24">
        <v>-1.85247791544274E-3</v>
      </c>
      <c r="AE24">
        <v>0.41663507317526399</v>
      </c>
      <c r="AF24">
        <v>-0.58941440210788998</v>
      </c>
      <c r="AH24" s="20">
        <f t="shared" si="2"/>
        <v>9.8309376086303381E-4</v>
      </c>
      <c r="AI24" s="20">
        <f t="shared" si="10"/>
        <v>1.6456848424303465E-5</v>
      </c>
      <c r="AJ24" s="20">
        <f t="shared" si="13"/>
        <v>-6.2377772360511204E-3</v>
      </c>
      <c r="AK24" s="20">
        <f t="shared" si="13"/>
        <v>7.64123858632004E-5</v>
      </c>
      <c r="AL24" s="20">
        <f t="shared" si="13"/>
        <v>6.8439995042357505E-4</v>
      </c>
      <c r="AM24" s="20">
        <f t="shared" si="13"/>
        <v>1.43564819738983E-3</v>
      </c>
      <c r="AN24" s="20">
        <f t="shared" si="13"/>
        <v>-1.85247791544274E-3</v>
      </c>
      <c r="AR24" s="22">
        <f t="shared" si="1"/>
        <v>41182</v>
      </c>
      <c r="AS24" s="20">
        <f t="shared" si="3"/>
        <v>-0.35765760843155991</v>
      </c>
      <c r="AT24" s="20">
        <f t="shared" si="11"/>
        <v>-5.1075879041533262E-3</v>
      </c>
      <c r="AU24" s="20">
        <f t="shared" si="4"/>
        <v>-5.8773377693929511E-3</v>
      </c>
      <c r="AV24" s="20">
        <f t="shared" si="5"/>
        <v>1.6456848424303465E-5</v>
      </c>
      <c r="AW24" s="20">
        <f t="shared" si="5"/>
        <v>-6.2377772360511204E-3</v>
      </c>
      <c r="AX24" s="20">
        <f t="shared" si="5"/>
        <v>7.64123858632004E-5</v>
      </c>
      <c r="AY24" s="20">
        <f t="shared" si="5"/>
        <v>6.8439995042357505E-4</v>
      </c>
      <c r="AZ24" s="20">
        <f t="shared" si="5"/>
        <v>1.43564819738983E-3</v>
      </c>
      <c r="BA24" s="20">
        <f t="shared" si="5"/>
        <v>-1.85247791544274E-3</v>
      </c>
      <c r="BB24" s="20">
        <f t="shared" si="12"/>
        <v>-1.0984925673546277E-2</v>
      </c>
      <c r="BC24" s="22">
        <f t="shared" si="6"/>
        <v>41182</v>
      </c>
      <c r="BD24" s="20">
        <f t="shared" si="8"/>
        <v>-5.1075879041533262E-3</v>
      </c>
      <c r="BE24" s="20">
        <f t="shared" si="9"/>
        <v>-5.8773377693929511E-3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 ht="15">
      <c r="A25" s="1">
        <v>41274</v>
      </c>
      <c r="B25">
        <v>-2.4179252160694202E-3</v>
      </c>
      <c r="C25">
        <v>-1.46054845753251E-3</v>
      </c>
      <c r="D25">
        <v>0.13665446685333599</v>
      </c>
      <c r="E25">
        <v>-9.6185675300453008E-3</v>
      </c>
      <c r="F25">
        <v>-0.42599835686658499</v>
      </c>
      <c r="G25">
        <v>5.0850005383518103E-3</v>
      </c>
      <c r="H25">
        <v>-3.9970394385413499E-4</v>
      </c>
      <c r="I25">
        <v>-0.21210572097518601</v>
      </c>
      <c r="J25">
        <v>1.18629719592089E-3</v>
      </c>
      <c r="K25">
        <v>-1.7499647967234001E-2</v>
      </c>
      <c r="L25">
        <v>-2.8905245013977001E-3</v>
      </c>
      <c r="M25">
        <v>0</v>
      </c>
      <c r="N25">
        <v>0</v>
      </c>
      <c r="O25">
        <v>-3.2088063281154801E-2</v>
      </c>
      <c r="P25">
        <v>0</v>
      </c>
      <c r="Q25">
        <v>1.08493973879575E-2</v>
      </c>
      <c r="R25">
        <v>0</v>
      </c>
      <c r="S25">
        <v>0</v>
      </c>
      <c r="T25">
        <v>-0.168924925306634</v>
      </c>
      <c r="U25">
        <v>0</v>
      </c>
      <c r="V25">
        <v>0</v>
      </c>
      <c r="W25">
        <v>0</v>
      </c>
      <c r="X25">
        <v>0</v>
      </c>
      <c r="Y25">
        <v>1.5663393461839901E-2</v>
      </c>
      <c r="Z25">
        <v>-6.35150161815145E-3</v>
      </c>
      <c r="AA25">
        <v>-3.0527742087560402E-4</v>
      </c>
      <c r="AB25">
        <v>3.8293816957413098E-4</v>
      </c>
      <c r="AC25">
        <v>1.1389010690754299E-3</v>
      </c>
      <c r="AD25">
        <v>-1.0769014426426E-3</v>
      </c>
      <c r="AE25">
        <v>0.41240607246451</v>
      </c>
      <c r="AF25">
        <v>-0.30529632113129801</v>
      </c>
      <c r="AH25" s="20">
        <f t="shared" si="2"/>
        <v>-1.9928884400124995E-3</v>
      </c>
      <c r="AI25" s="20">
        <f t="shared" si="10"/>
        <v>1.5508310358257328E-5</v>
      </c>
      <c r="AJ25" s="20">
        <f t="shared" si="13"/>
        <v>-6.35150161815145E-3</v>
      </c>
      <c r="AK25" s="20">
        <f t="shared" si="13"/>
        <v>-3.0527742087560402E-4</v>
      </c>
      <c r="AL25" s="20">
        <f t="shared" si="13"/>
        <v>3.8293816957413098E-4</v>
      </c>
      <c r="AM25" s="20">
        <f t="shared" si="13"/>
        <v>1.1389010690754299E-3</v>
      </c>
      <c r="AN25" s="20">
        <f t="shared" si="13"/>
        <v>-1.0769014426426E-3</v>
      </c>
      <c r="AR25" s="22">
        <f t="shared" si="1"/>
        <v>41274</v>
      </c>
      <c r="AS25" s="20">
        <f t="shared" si="3"/>
        <v>0.77881471547480796</v>
      </c>
      <c r="AT25" s="20">
        <f t="shared" si="11"/>
        <v>-8.0835701050288589E-3</v>
      </c>
      <c r="AU25" s="20">
        <f t="shared" si="4"/>
        <v>-6.1963329326618355E-3</v>
      </c>
      <c r="AV25" s="20">
        <f t="shared" si="5"/>
        <v>1.5508310358257328E-5</v>
      </c>
      <c r="AW25" s="20">
        <f t="shared" si="5"/>
        <v>-6.35150161815145E-3</v>
      </c>
      <c r="AX25" s="20">
        <f t="shared" si="5"/>
        <v>-3.0527742087560402E-4</v>
      </c>
      <c r="AY25" s="20">
        <f t="shared" si="5"/>
        <v>3.8293816957413098E-4</v>
      </c>
      <c r="AZ25" s="20">
        <f t="shared" si="5"/>
        <v>1.1389010690754299E-3</v>
      </c>
      <c r="BA25" s="20">
        <f t="shared" si="5"/>
        <v>-1.0769014426426E-3</v>
      </c>
      <c r="BB25" s="20">
        <f t="shared" si="12"/>
        <v>-1.4279903037690694E-2</v>
      </c>
      <c r="BC25" s="22">
        <f t="shared" si="6"/>
        <v>41274</v>
      </c>
      <c r="BD25" s="20">
        <f t="shared" si="8"/>
        <v>-8.0835701050288589E-3</v>
      </c>
      <c r="BE25" s="20">
        <f t="shared" si="9"/>
        <v>-6.1963329326618355E-3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 ht="15">
      <c r="A26" s="1">
        <v>41364</v>
      </c>
      <c r="B26">
        <v>-2.3311715738882901E-3</v>
      </c>
      <c r="C26">
        <v>-1.45812167605674E-3</v>
      </c>
      <c r="D26">
        <v>0.158472453486768</v>
      </c>
      <c r="E26">
        <v>-1.1387890389236099E-2</v>
      </c>
      <c r="F26">
        <v>-0.431958658827447</v>
      </c>
      <c r="G26">
        <v>3.2580893982281302E-3</v>
      </c>
      <c r="H26">
        <v>-4.2247946838713801E-4</v>
      </c>
      <c r="I26">
        <v>-0.15328120194074701</v>
      </c>
      <c r="J26">
        <v>6.87725310255515E-3</v>
      </c>
      <c r="K26">
        <v>-2.0444053270196601E-2</v>
      </c>
      <c r="L26">
        <v>-2.8700022624561501E-3</v>
      </c>
      <c r="M26">
        <v>0</v>
      </c>
      <c r="N26">
        <v>0</v>
      </c>
      <c r="O26">
        <v>-4.9731622021620403E-2</v>
      </c>
      <c r="P26">
        <v>0</v>
      </c>
      <c r="Q26">
        <v>1.08765928445109E-2</v>
      </c>
      <c r="R26">
        <v>0</v>
      </c>
      <c r="S26">
        <v>0</v>
      </c>
      <c r="T26">
        <v>-0.53762101918929295</v>
      </c>
      <c r="U26">
        <v>0</v>
      </c>
      <c r="V26">
        <v>0</v>
      </c>
      <c r="W26">
        <v>0</v>
      </c>
      <c r="X26">
        <v>0</v>
      </c>
      <c r="Y26">
        <v>1.44477199913506E-2</v>
      </c>
      <c r="Z26">
        <v>-6.5754556510033701E-3</v>
      </c>
      <c r="AA26">
        <v>-7.48838167963228E-4</v>
      </c>
      <c r="AB26" s="16">
        <v>-1.45813360497015E-5</v>
      </c>
      <c r="AC26">
        <v>7.7502617796820696E-4</v>
      </c>
      <c r="AD26">
        <v>-6.06971711958337E-4</v>
      </c>
      <c r="AE26">
        <v>0.408222286282233</v>
      </c>
      <c r="AF26">
        <v>-0.62993779707238795</v>
      </c>
      <c r="AH26" s="20">
        <f t="shared" si="2"/>
        <v>-6.1408104787595078E-3</v>
      </c>
      <c r="AI26" s="20">
        <f t="shared" si="10"/>
        <v>1.430467325876297E-5</v>
      </c>
      <c r="AJ26" s="20">
        <f t="shared" si="13"/>
        <v>-6.5754556510033701E-3</v>
      </c>
      <c r="AK26" s="20">
        <f t="shared" si="13"/>
        <v>-7.48838167963228E-4</v>
      </c>
      <c r="AL26" s="20">
        <f t="shared" si="13"/>
        <v>-1.45813360497015E-5</v>
      </c>
      <c r="AM26" s="20">
        <f t="shared" si="13"/>
        <v>7.7502617796820696E-4</v>
      </c>
      <c r="AN26" s="20">
        <f t="shared" si="13"/>
        <v>-6.06971711958337E-4</v>
      </c>
      <c r="AR26" s="22">
        <f t="shared" si="1"/>
        <v>41364</v>
      </c>
      <c r="AS26" s="20">
        <f t="shared" si="3"/>
        <v>-0.5197511882895518</v>
      </c>
      <c r="AT26" s="20">
        <f t="shared" si="11"/>
        <v>-1.2231492143775868E-2</v>
      </c>
      <c r="AU26" s="20">
        <f t="shared" si="4"/>
        <v>-7.1565160157476678E-3</v>
      </c>
      <c r="AV26" s="20">
        <f t="shared" si="5"/>
        <v>1.430467325876297E-5</v>
      </c>
      <c r="AW26" s="20">
        <f t="shared" si="5"/>
        <v>-6.5754556510033701E-3</v>
      </c>
      <c r="AX26" s="20">
        <f t="shared" si="5"/>
        <v>-7.48838167963228E-4</v>
      </c>
      <c r="AY26" s="20">
        <f t="shared" si="5"/>
        <v>-1.45813360497015E-5</v>
      </c>
      <c r="AZ26" s="20">
        <f t="shared" si="5"/>
        <v>7.7502617796820696E-4</v>
      </c>
      <c r="BA26" s="20">
        <f t="shared" si="5"/>
        <v>-6.06971711958337E-4</v>
      </c>
      <c r="BB26" s="20">
        <f t="shared" si="12"/>
        <v>-1.9388008159523535E-2</v>
      </c>
      <c r="BC26" s="22">
        <f t="shared" si="6"/>
        <v>41364</v>
      </c>
      <c r="BD26" s="20">
        <f t="shared" si="8"/>
        <v>-1.2231492143775868E-2</v>
      </c>
      <c r="BE26" s="20">
        <f t="shared" si="9"/>
        <v>-7.1565160157476678E-3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 ht="15">
      <c r="A27" s="1">
        <v>41455</v>
      </c>
      <c r="B27">
        <v>-1.89884529400163E-3</v>
      </c>
      <c r="C27">
        <v>-1.46885557665843E-3</v>
      </c>
      <c r="D27">
        <v>0.15510550789903299</v>
      </c>
      <c r="E27">
        <v>-1.1842727372934901E-2</v>
      </c>
      <c r="F27">
        <v>-0.42994317325769599</v>
      </c>
      <c r="G27">
        <v>3.0895048794166101E-3</v>
      </c>
      <c r="H27">
        <v>-4.4134519980865101E-4</v>
      </c>
      <c r="I27">
        <v>-0.38158865701042299</v>
      </c>
      <c r="J27">
        <v>1.18991659178169E-2</v>
      </c>
      <c r="K27">
        <v>-2.09615072979785E-2</v>
      </c>
      <c r="L27">
        <v>-2.86663113002738E-3</v>
      </c>
      <c r="M27">
        <v>0</v>
      </c>
      <c r="N27">
        <v>0</v>
      </c>
      <c r="O27">
        <v>-3.12035800304921E-2</v>
      </c>
      <c r="P27">
        <v>0</v>
      </c>
      <c r="Q27">
        <v>6.6476678173277197E-3</v>
      </c>
      <c r="R27">
        <v>0</v>
      </c>
      <c r="S27">
        <v>0</v>
      </c>
      <c r="T27">
        <v>-0.60196194742818598</v>
      </c>
      <c r="U27">
        <v>0</v>
      </c>
      <c r="V27">
        <v>0</v>
      </c>
      <c r="W27">
        <v>0</v>
      </c>
      <c r="X27">
        <v>0</v>
      </c>
      <c r="Y27">
        <v>1.36965695290092E-2</v>
      </c>
      <c r="Z27">
        <v>-6.2842246726368903E-3</v>
      </c>
      <c r="AA27">
        <v>-6.6473620261575596E-4</v>
      </c>
      <c r="AB27" s="16">
        <v>9.8463525022296494E-5</v>
      </c>
      <c r="AC27">
        <v>8.8674571767643996E-4</v>
      </c>
      <c r="AD27" s="16">
        <v>3.9655106154334799E-5</v>
      </c>
      <c r="AE27">
        <v>0.404083209945516</v>
      </c>
      <c r="AF27">
        <v>-0.91314815332395005</v>
      </c>
      <c r="AH27" s="20">
        <f t="shared" si="2"/>
        <v>-7.4019034642593927E-3</v>
      </c>
      <c r="AI27" s="20">
        <f t="shared" si="10"/>
        <v>1.3560959929712079E-5</v>
      </c>
      <c r="AJ27" s="20">
        <f t="shared" si="13"/>
        <v>-6.2842246726368903E-3</v>
      </c>
      <c r="AK27" s="20">
        <f t="shared" si="13"/>
        <v>-6.6473620261575596E-4</v>
      </c>
      <c r="AL27" s="20">
        <f t="shared" si="13"/>
        <v>9.8463525022296494E-5</v>
      </c>
      <c r="AM27" s="20">
        <f t="shared" si="13"/>
        <v>8.8674571767643996E-4</v>
      </c>
      <c r="AN27" s="20">
        <f t="shared" si="13"/>
        <v>3.9655106154334799E-5</v>
      </c>
      <c r="AR27" s="22">
        <f t="shared" si="1"/>
        <v>41455</v>
      </c>
      <c r="AS27" s="20">
        <f t="shared" si="3"/>
        <v>-1.6525926132958002</v>
      </c>
      <c r="AT27" s="20">
        <f t="shared" si="11"/>
        <v>-1.3492585129275753E-2</v>
      </c>
      <c r="AU27" s="20">
        <f t="shared" si="4"/>
        <v>-5.9105355664698621E-3</v>
      </c>
      <c r="AV27" s="20">
        <f t="shared" si="5"/>
        <v>1.3560959929712079E-5</v>
      </c>
      <c r="AW27" s="20">
        <f t="shared" si="5"/>
        <v>-6.2842246726368903E-3</v>
      </c>
      <c r="AX27" s="20">
        <f t="shared" si="5"/>
        <v>-6.6473620261575596E-4</v>
      </c>
      <c r="AY27" s="20">
        <f t="shared" si="5"/>
        <v>9.8463525022296494E-5</v>
      </c>
      <c r="AZ27" s="20">
        <f t="shared" si="5"/>
        <v>8.8674571767643996E-4</v>
      </c>
      <c r="BA27" s="20">
        <f t="shared" si="5"/>
        <v>3.9655106154334799E-5</v>
      </c>
      <c r="BB27" s="20">
        <f t="shared" si="12"/>
        <v>-1.9403120695745617E-2</v>
      </c>
      <c r="BC27" s="22">
        <f t="shared" si="6"/>
        <v>41455</v>
      </c>
      <c r="BD27" s="20">
        <f t="shared" si="8"/>
        <v>-1.3492585129275753E-2</v>
      </c>
      <c r="BE27" s="20">
        <f t="shared" si="9"/>
        <v>-5.9105355664698621E-3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 ht="15">
      <c r="A28" s="1">
        <v>41547</v>
      </c>
      <c r="B28">
        <v>-1.9794309357945498E-3</v>
      </c>
      <c r="C28">
        <v>-1.45290776153439E-3</v>
      </c>
      <c r="D28">
        <v>0.13721872899161699</v>
      </c>
      <c r="E28">
        <v>-1.15268939735013E-2</v>
      </c>
      <c r="F28">
        <v>-0.42016386670608002</v>
      </c>
      <c r="G28">
        <v>3.3417848297245798E-3</v>
      </c>
      <c r="H28">
        <v>-4.29558039827249E-4</v>
      </c>
      <c r="I28">
        <v>-0.42819003019857099</v>
      </c>
      <c r="J28">
        <v>1.52345050856483E-2</v>
      </c>
      <c r="K28">
        <v>-2.1335166327818199E-2</v>
      </c>
      <c r="L28">
        <v>-2.8857856407826701E-3</v>
      </c>
      <c r="M28">
        <v>0</v>
      </c>
      <c r="N28">
        <v>0</v>
      </c>
      <c r="O28">
        <v>-1.15159484323945E-2</v>
      </c>
      <c r="P28">
        <v>0</v>
      </c>
      <c r="Q28">
        <v>5.6395228307248796E-3</v>
      </c>
      <c r="R28">
        <v>0</v>
      </c>
      <c r="S28">
        <v>0</v>
      </c>
      <c r="T28">
        <v>-0.60441792803030903</v>
      </c>
      <c r="U28">
        <v>0</v>
      </c>
      <c r="V28">
        <v>0</v>
      </c>
      <c r="W28">
        <v>0</v>
      </c>
      <c r="X28">
        <v>0</v>
      </c>
      <c r="Y28">
        <v>1.28500138885323E-2</v>
      </c>
      <c r="Z28">
        <v>-6.10105132791138E-3</v>
      </c>
      <c r="AA28">
        <v>-8.2760537550852198E-4</v>
      </c>
      <c r="AB28">
        <v>-1.1197430939135999E-4</v>
      </c>
      <c r="AC28">
        <v>6.8491282121385601E-4</v>
      </c>
      <c r="AD28">
        <v>5.1681619457344397E-4</v>
      </c>
      <c r="AE28">
        <v>0.39998834486034601</v>
      </c>
      <c r="AF28">
        <v>-0.95354208068334501</v>
      </c>
      <c r="AH28" s="20">
        <f t="shared" si="2"/>
        <v>-8.6136525781712221E-3</v>
      </c>
      <c r="AI28" s="20">
        <f t="shared" si="10"/>
        <v>1.2722786028249802E-5</v>
      </c>
      <c r="AJ28" s="20">
        <f t="shared" si="13"/>
        <v>-6.10105132791138E-3</v>
      </c>
      <c r="AK28" s="20">
        <f t="shared" si="13"/>
        <v>-8.2760537550852198E-4</v>
      </c>
      <c r="AL28" s="20">
        <f t="shared" si="13"/>
        <v>-1.1197430939135999E-4</v>
      </c>
      <c r="AM28" s="20">
        <f t="shared" si="13"/>
        <v>6.8491282121385601E-4</v>
      </c>
      <c r="AN28" s="20">
        <f t="shared" si="13"/>
        <v>5.1681619457344397E-4</v>
      </c>
      <c r="AR28" s="22">
        <f t="shared" si="1"/>
        <v>41547</v>
      </c>
      <c r="AS28" s="20">
        <f t="shared" si="3"/>
        <v>-1.81416832273338</v>
      </c>
      <c r="AT28" s="20">
        <f t="shared" si="11"/>
        <v>-1.4704334243187582E-2</v>
      </c>
      <c r="AU28" s="20">
        <f t="shared" si="4"/>
        <v>-5.8261792109957121E-3</v>
      </c>
      <c r="AV28" s="20">
        <f t="shared" si="5"/>
        <v>1.2722786028249802E-5</v>
      </c>
      <c r="AW28" s="20">
        <f t="shared" si="5"/>
        <v>-6.10105132791138E-3</v>
      </c>
      <c r="AX28" s="20">
        <f t="shared" si="5"/>
        <v>-8.2760537550852198E-4</v>
      </c>
      <c r="AY28" s="20">
        <f t="shared" si="5"/>
        <v>-1.1197430939135999E-4</v>
      </c>
      <c r="AZ28" s="20">
        <f t="shared" si="5"/>
        <v>6.8491282121385601E-4</v>
      </c>
      <c r="BA28" s="20">
        <f t="shared" si="5"/>
        <v>5.1681619457344397E-4</v>
      </c>
      <c r="BB28" s="20">
        <f t="shared" si="12"/>
        <v>-2.0530513454183295E-2</v>
      </c>
      <c r="BC28" s="22">
        <f t="shared" si="6"/>
        <v>41547</v>
      </c>
      <c r="BD28" s="20">
        <f t="shared" si="8"/>
        <v>-1.4704334243187582E-2</v>
      </c>
      <c r="BE28" s="20">
        <f t="shared" si="9"/>
        <v>-5.8261792109957121E-3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 ht="15">
      <c r="A29" s="1">
        <v>41639</v>
      </c>
      <c r="B29">
        <v>-1.83178082225898E-3</v>
      </c>
      <c r="C29">
        <v>-1.50072105031817E-3</v>
      </c>
      <c r="D29">
        <v>0.120881707997222</v>
      </c>
      <c r="E29">
        <v>-1.0490535719742599E-2</v>
      </c>
      <c r="F29">
        <v>-0.41640682387467098</v>
      </c>
      <c r="G29">
        <v>2.4297131394845901E-3</v>
      </c>
      <c r="H29">
        <v>-4.1520586997467702E-4</v>
      </c>
      <c r="I29">
        <v>-0.53943451388004304</v>
      </c>
      <c r="J29">
        <v>1.8926282474929199E-2</v>
      </c>
      <c r="K29">
        <v>-2.17148962436075E-2</v>
      </c>
      <c r="L29">
        <v>-2.9308069950828501E-3</v>
      </c>
      <c r="M29">
        <v>0</v>
      </c>
      <c r="N29">
        <v>0</v>
      </c>
      <c r="O29">
        <v>-5.1857756474815699E-2</v>
      </c>
      <c r="P29">
        <v>0</v>
      </c>
      <c r="Q29">
        <v>6.6992271979149304E-3</v>
      </c>
      <c r="R29">
        <v>0</v>
      </c>
      <c r="S29">
        <v>0</v>
      </c>
      <c r="T29">
        <v>-0.51930254456727898</v>
      </c>
      <c r="U29">
        <v>0</v>
      </c>
      <c r="V29">
        <v>0</v>
      </c>
      <c r="W29">
        <v>0</v>
      </c>
      <c r="X29">
        <v>0</v>
      </c>
      <c r="Y29">
        <v>1.1878910101348301E-2</v>
      </c>
      <c r="Z29">
        <v>-6.0631574128722204E-3</v>
      </c>
      <c r="AA29">
        <v>-1.08087144260471E-3</v>
      </c>
      <c r="AB29">
        <v>-3.7682695196439298E-4</v>
      </c>
      <c r="AC29">
        <v>4.24283391309288E-4</v>
      </c>
      <c r="AD29">
        <v>7.8591673264849504E-4</v>
      </c>
      <c r="AE29">
        <v>0.39593719843671299</v>
      </c>
      <c r="AF29">
        <v>-1.0342814788427901</v>
      </c>
      <c r="AH29" s="20">
        <f t="shared" si="2"/>
        <v>-9.9547752432726823E-3</v>
      </c>
      <c r="AI29" s="20">
        <f t="shared" si="10"/>
        <v>1.1761297130047822E-5</v>
      </c>
      <c r="AJ29" s="20">
        <f t="shared" si="13"/>
        <v>-6.0631574128722204E-3</v>
      </c>
      <c r="AK29" s="20">
        <f t="shared" si="13"/>
        <v>-1.08087144260471E-3</v>
      </c>
      <c r="AL29" s="20">
        <f t="shared" si="13"/>
        <v>-3.7682695196439298E-4</v>
      </c>
      <c r="AM29" s="20">
        <f t="shared" si="13"/>
        <v>4.24283391309288E-4</v>
      </c>
      <c r="AN29" s="20">
        <f t="shared" si="13"/>
        <v>7.8591673264849504E-4</v>
      </c>
      <c r="AR29" s="22">
        <f t="shared" si="1"/>
        <v>41639</v>
      </c>
      <c r="AS29" s="20">
        <f t="shared" si="3"/>
        <v>-2.1371259153711604</v>
      </c>
      <c r="AT29" s="20">
        <f t="shared" si="11"/>
        <v>-1.6045456908289041E-2</v>
      </c>
      <c r="AU29" s="20">
        <f t="shared" si="4"/>
        <v>-6.2988943863534919E-3</v>
      </c>
      <c r="AV29" s="20">
        <f t="shared" si="5"/>
        <v>1.1761297130047822E-5</v>
      </c>
      <c r="AW29" s="20">
        <f t="shared" si="5"/>
        <v>-6.0631574128722204E-3</v>
      </c>
      <c r="AX29" s="20">
        <f t="shared" si="5"/>
        <v>-1.08087144260471E-3</v>
      </c>
      <c r="AY29" s="20">
        <f t="shared" si="5"/>
        <v>-3.7682695196439298E-4</v>
      </c>
      <c r="AZ29" s="20">
        <f t="shared" si="5"/>
        <v>4.24283391309288E-4</v>
      </c>
      <c r="BA29" s="20">
        <f t="shared" si="5"/>
        <v>7.8591673264849504E-4</v>
      </c>
      <c r="BB29" s="20">
        <f t="shared" si="12"/>
        <v>-2.2344351294642531E-2</v>
      </c>
      <c r="BC29" s="22">
        <f t="shared" si="6"/>
        <v>41639</v>
      </c>
      <c r="BD29" s="20">
        <f t="shared" si="8"/>
        <v>-1.6045456908289041E-2</v>
      </c>
      <c r="BE29" s="20">
        <f t="shared" si="9"/>
        <v>-6.2988943863534919E-3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 ht="15">
      <c r="A30" s="1">
        <v>41729</v>
      </c>
      <c r="B30">
        <v>-1.4664253181639799E-3</v>
      </c>
      <c r="C30">
        <v>-1.4378460837405299E-3</v>
      </c>
      <c r="D30">
        <v>0.109666805248953</v>
      </c>
      <c r="E30">
        <v>-1.12714151256909E-2</v>
      </c>
      <c r="F30">
        <v>-0.41976617368950597</v>
      </c>
      <c r="G30">
        <v>1.3314085156812499E-3</v>
      </c>
      <c r="H30">
        <v>-4.30096501624621E-4</v>
      </c>
      <c r="I30">
        <v>-9.8096665135061198E-2</v>
      </c>
      <c r="J30">
        <v>2.2586256967471699E-2</v>
      </c>
      <c r="K30">
        <v>-2.4257473009747701E-2</v>
      </c>
      <c r="L30">
        <v>-3.0026621361201001E-3</v>
      </c>
      <c r="M30">
        <v>0</v>
      </c>
      <c r="N30">
        <v>0</v>
      </c>
      <c r="O30">
        <v>-7.9035259641302397E-2</v>
      </c>
      <c r="P30">
        <v>0</v>
      </c>
      <c r="Q30">
        <v>6.7189466681272202E-3</v>
      </c>
      <c r="R30">
        <v>0</v>
      </c>
      <c r="S30">
        <v>0</v>
      </c>
      <c r="T30">
        <v>-0.59356702861372801</v>
      </c>
      <c r="U30">
        <v>0</v>
      </c>
      <c r="V30">
        <v>0</v>
      </c>
      <c r="W30">
        <v>0</v>
      </c>
      <c r="X30">
        <v>0</v>
      </c>
      <c r="Y30">
        <v>1.10723921888711E-2</v>
      </c>
      <c r="Z30">
        <v>-6.2003568021107196E-3</v>
      </c>
      <c r="AA30">
        <v>-1.42209762371559E-3</v>
      </c>
      <c r="AB30">
        <v>-6.9640917693680705E-4</v>
      </c>
      <c r="AC30" s="16">
        <v>9.8088722766398394E-5</v>
      </c>
      <c r="AD30">
        <v>8.1160768421462105E-4</v>
      </c>
      <c r="AE30">
        <v>0.39192928400566501</v>
      </c>
      <c r="AF30">
        <v>-0.71093597513300899</v>
      </c>
      <c r="AH30" s="20">
        <f t="shared" si="2"/>
        <v>-1.3295804742765312E-2</v>
      </c>
      <c r="AI30" s="20">
        <f t="shared" si="10"/>
        <v>1.0962764543436733E-5</v>
      </c>
      <c r="AJ30" s="20">
        <f t="shared" si="13"/>
        <v>-6.2003568021107196E-3</v>
      </c>
      <c r="AK30" s="20">
        <f t="shared" si="13"/>
        <v>-1.42209762371559E-3</v>
      </c>
      <c r="AL30" s="20">
        <f t="shared" si="13"/>
        <v>-6.9640917693680705E-4</v>
      </c>
      <c r="AM30" s="20">
        <f t="shared" si="13"/>
        <v>9.8088722766398394E-5</v>
      </c>
      <c r="AN30" s="20">
        <f t="shared" si="13"/>
        <v>8.1160768421462105E-4</v>
      </c>
      <c r="AR30" s="22">
        <f t="shared" si="1"/>
        <v>41729</v>
      </c>
      <c r="AS30" s="20">
        <f t="shared" si="3"/>
        <v>-0.84374390053203596</v>
      </c>
      <c r="AT30" s="20">
        <f t="shared" si="11"/>
        <v>-1.9386486407781671E-2</v>
      </c>
      <c r="AU30" s="20">
        <f t="shared" si="4"/>
        <v>-7.3982044312386596E-3</v>
      </c>
      <c r="AV30" s="20">
        <f t="shared" si="5"/>
        <v>1.0962764543436733E-5</v>
      </c>
      <c r="AW30" s="20">
        <f t="shared" si="5"/>
        <v>-6.2003568021107196E-3</v>
      </c>
      <c r="AX30" s="20">
        <f t="shared" si="5"/>
        <v>-1.42209762371559E-3</v>
      </c>
      <c r="AY30" s="20">
        <f t="shared" si="5"/>
        <v>-6.9640917693680705E-4</v>
      </c>
      <c r="AZ30" s="20">
        <f t="shared" si="5"/>
        <v>9.8088722766398394E-5</v>
      </c>
      <c r="BA30" s="20">
        <f t="shared" si="5"/>
        <v>8.1160768421462105E-4</v>
      </c>
      <c r="BB30" s="20">
        <f t="shared" si="12"/>
        <v>-2.6784690839020332E-2</v>
      </c>
      <c r="BC30" s="22">
        <f t="shared" si="6"/>
        <v>41729</v>
      </c>
      <c r="BD30" s="20">
        <f t="shared" si="8"/>
        <v>-1.9386486407781671E-2</v>
      </c>
      <c r="BE30" s="20">
        <f t="shared" si="9"/>
        <v>-7.3982044312386596E-3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 ht="15">
      <c r="A31" s="1">
        <v>41820</v>
      </c>
      <c r="B31">
        <v>-1.2348218630386901E-3</v>
      </c>
      <c r="C31">
        <v>-1.4729549738246E-3</v>
      </c>
      <c r="D31">
        <v>7.9682561702853996E-2</v>
      </c>
      <c r="E31">
        <v>-9.3715965752916297E-3</v>
      </c>
      <c r="F31">
        <v>-0.41787207217242001</v>
      </c>
      <c r="G31">
        <v>3.3730949429155999E-4</v>
      </c>
      <c r="H31">
        <v>-4.2987732571386701E-4</v>
      </c>
      <c r="I31">
        <v>-0.46924979594982202</v>
      </c>
      <c r="J31">
        <v>2.6555296729901999E-2</v>
      </c>
      <c r="K31">
        <v>-2.46696638934174E-2</v>
      </c>
      <c r="L31">
        <v>-3.0957456004343498E-3</v>
      </c>
      <c r="M31">
        <v>0</v>
      </c>
      <c r="N31">
        <v>0</v>
      </c>
      <c r="O31">
        <v>-0.135874966799132</v>
      </c>
      <c r="P31">
        <v>0</v>
      </c>
      <c r="Q31">
        <v>3.8962478630777302E-3</v>
      </c>
      <c r="R31">
        <v>0</v>
      </c>
      <c r="S31">
        <v>0</v>
      </c>
      <c r="T31">
        <v>-0.84885311816390496</v>
      </c>
      <c r="U31">
        <v>0</v>
      </c>
      <c r="V31">
        <v>0</v>
      </c>
      <c r="W31">
        <v>0</v>
      </c>
      <c r="X31">
        <v>0</v>
      </c>
      <c r="Y31">
        <v>1.0271892479352099E-2</v>
      </c>
      <c r="Z31">
        <v>-6.5873811191607904E-3</v>
      </c>
      <c r="AA31">
        <v>-2.04044623594024E-3</v>
      </c>
      <c r="AB31">
        <v>-1.30381952792024E-3</v>
      </c>
      <c r="AC31">
        <v>-5.2342528782389698E-4</v>
      </c>
      <c r="AD31">
        <v>3.5818273198540102E-4</v>
      </c>
      <c r="AE31">
        <v>0.38796412073687198</v>
      </c>
      <c r="AF31">
        <v>-1.4370110163268499</v>
      </c>
      <c r="AH31" s="20">
        <f t="shared" si="2"/>
        <v>-1.4500490338858823E-2</v>
      </c>
      <c r="AI31" s="20">
        <f t="shared" si="10"/>
        <v>1.017019057361594E-5</v>
      </c>
      <c r="AJ31" s="20">
        <f t="shared" si="13"/>
        <v>-6.5873811191607904E-3</v>
      </c>
      <c r="AK31" s="20">
        <f t="shared" si="13"/>
        <v>-2.04044623594024E-3</v>
      </c>
      <c r="AL31" s="20">
        <f t="shared" si="13"/>
        <v>-1.30381952792024E-3</v>
      </c>
      <c r="AM31" s="20">
        <f t="shared" si="13"/>
        <v>-5.2342528782389698E-4</v>
      </c>
      <c r="AN31" s="20">
        <f t="shared" si="13"/>
        <v>3.5818273198540102E-4</v>
      </c>
      <c r="AR31" s="22">
        <f t="shared" si="1"/>
        <v>41820</v>
      </c>
      <c r="AS31" s="20">
        <f t="shared" si="3"/>
        <v>-3.7480440653073996</v>
      </c>
      <c r="AT31" s="20">
        <f t="shared" si="11"/>
        <v>-2.0591172003875183E-2</v>
      </c>
      <c r="AU31" s="20">
        <f t="shared" si="4"/>
        <v>-1.008671924828615E-2</v>
      </c>
      <c r="AV31" s="20">
        <f t="shared" si="5"/>
        <v>1.017019057361594E-5</v>
      </c>
      <c r="AW31" s="20">
        <f t="shared" si="5"/>
        <v>-6.5873811191607904E-3</v>
      </c>
      <c r="AX31" s="20">
        <f t="shared" si="5"/>
        <v>-2.04044623594024E-3</v>
      </c>
      <c r="AY31" s="20">
        <f t="shared" si="5"/>
        <v>-1.30381952792024E-3</v>
      </c>
      <c r="AZ31" s="20">
        <f t="shared" si="5"/>
        <v>-5.2342528782389698E-4</v>
      </c>
      <c r="BA31" s="20">
        <f t="shared" si="5"/>
        <v>3.5818273198540102E-4</v>
      </c>
      <c r="BB31" s="20">
        <f t="shared" si="12"/>
        <v>-3.0677891252161332E-2</v>
      </c>
      <c r="BC31" s="22">
        <f t="shared" si="6"/>
        <v>41820</v>
      </c>
      <c r="BD31" s="20">
        <f t="shared" si="8"/>
        <v>-2.0591172003875183E-2</v>
      </c>
      <c r="BE31" s="20">
        <f t="shared" si="9"/>
        <v>-1.008671924828615E-2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 ht="15">
      <c r="A32" s="1">
        <v>41912</v>
      </c>
      <c r="B32">
        <v>-1.1828472715191801E-3</v>
      </c>
      <c r="C32">
        <v>-1.4215037881459801E-3</v>
      </c>
      <c r="D32">
        <v>6.6288029628247494E-2</v>
      </c>
      <c r="E32">
        <v>-9.5150830574208794E-3</v>
      </c>
      <c r="F32">
        <v>-0.41677000319387802</v>
      </c>
      <c r="G32">
        <v>1.60586651989369E-3</v>
      </c>
      <c r="H32">
        <v>-4.4504783173193702E-4</v>
      </c>
      <c r="I32">
        <v>-0.242991574845763</v>
      </c>
      <c r="J32">
        <v>2.8559739244382501E-2</v>
      </c>
      <c r="K32">
        <v>-2.3700056951669799E-2</v>
      </c>
      <c r="L32">
        <v>-3.2107596771857498E-3</v>
      </c>
      <c r="M32">
        <v>0</v>
      </c>
      <c r="N32">
        <v>0</v>
      </c>
      <c r="O32">
        <v>-5.9937366933782099E-2</v>
      </c>
      <c r="P32">
        <v>0</v>
      </c>
      <c r="Q32">
        <v>7.7223650849500504E-4</v>
      </c>
      <c r="R32">
        <v>0</v>
      </c>
      <c r="S32">
        <v>0</v>
      </c>
      <c r="T32">
        <v>-1.0158600125570301</v>
      </c>
      <c r="U32">
        <v>0</v>
      </c>
      <c r="V32">
        <v>0</v>
      </c>
      <c r="W32">
        <v>0</v>
      </c>
      <c r="X32">
        <v>0</v>
      </c>
      <c r="Y32">
        <v>9.8162807010471198E-3</v>
      </c>
      <c r="Z32">
        <v>-6.1528918619879703E-3</v>
      </c>
      <c r="AA32">
        <v>-1.7203178821700799E-3</v>
      </c>
      <c r="AB32">
        <v>-1.0035729577029201E-3</v>
      </c>
      <c r="AC32">
        <v>-3.2206063445006002E-4</v>
      </c>
      <c r="AD32">
        <v>2.94997257910267E-4</v>
      </c>
      <c r="AE32">
        <v>0.38404123355855102</v>
      </c>
      <c r="AF32">
        <v>-1.3163612563342499</v>
      </c>
      <c r="AH32" s="20">
        <f t="shared" si="2"/>
        <v>-1.3981939057633151E-2</v>
      </c>
      <c r="AI32" s="20">
        <f t="shared" si="10"/>
        <v>9.719089803016951E-6</v>
      </c>
      <c r="AJ32" s="20">
        <f t="shared" si="13"/>
        <v>-6.1528918619879703E-3</v>
      </c>
      <c r="AK32" s="20">
        <f t="shared" si="13"/>
        <v>-1.7203178821700799E-3</v>
      </c>
      <c r="AL32" s="20">
        <f t="shared" si="13"/>
        <v>-1.0035729577029201E-3</v>
      </c>
      <c r="AM32" s="20">
        <f t="shared" si="13"/>
        <v>-3.2206063445006002E-4</v>
      </c>
      <c r="AN32" s="20">
        <f t="shared" si="13"/>
        <v>2.94997257910267E-4</v>
      </c>
      <c r="AR32" s="22">
        <f t="shared" si="1"/>
        <v>41912</v>
      </c>
      <c r="AS32" s="20">
        <f t="shared" si="3"/>
        <v>-3.2654450253369998</v>
      </c>
      <c r="AT32" s="20">
        <f t="shared" si="11"/>
        <v>-2.0072620722649509E-2</v>
      </c>
      <c r="AU32" s="20">
        <f t="shared" si="4"/>
        <v>-8.8941269885977441E-3</v>
      </c>
      <c r="AV32" s="20">
        <f t="shared" si="5"/>
        <v>9.719089803016951E-6</v>
      </c>
      <c r="AW32" s="20">
        <f t="shared" si="5"/>
        <v>-6.1528918619879703E-3</v>
      </c>
      <c r="AX32" s="20">
        <f t="shared" si="5"/>
        <v>-1.7203178821700799E-3</v>
      </c>
      <c r="AY32" s="20">
        <f t="shared" si="5"/>
        <v>-1.0035729577029201E-3</v>
      </c>
      <c r="AZ32" s="20">
        <f t="shared" si="5"/>
        <v>-3.2206063445006002E-4</v>
      </c>
      <c r="BA32" s="20">
        <f t="shared" si="5"/>
        <v>2.94997257910267E-4</v>
      </c>
      <c r="BB32" s="20">
        <f t="shared" si="12"/>
        <v>-2.8966747711247253E-2</v>
      </c>
      <c r="BC32" s="22">
        <f t="shared" si="6"/>
        <v>41912</v>
      </c>
      <c r="BD32" s="20">
        <f t="shared" si="8"/>
        <v>-2.0072620722649509E-2</v>
      </c>
      <c r="BE32" s="20">
        <f t="shared" si="9"/>
        <v>-8.8941269885977441E-3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5">
      <c r="A33" s="1">
        <v>42004</v>
      </c>
      <c r="B33">
        <v>-8.9277019970079798E-4</v>
      </c>
      <c r="C33">
        <v>-1.4465892067993999E-3</v>
      </c>
      <c r="D33">
        <v>4.6639126759462302E-2</v>
      </c>
      <c r="E33">
        <v>-8.1724992891052395E-3</v>
      </c>
      <c r="F33">
        <v>-0.42080371094809199</v>
      </c>
      <c r="G33">
        <v>2.3399561691617101E-3</v>
      </c>
      <c r="H33">
        <v>-4.3551148027898197E-4</v>
      </c>
      <c r="I33">
        <v>-0.34287767177389999</v>
      </c>
      <c r="J33">
        <v>2.7715481019607802E-2</v>
      </c>
      <c r="K33">
        <v>-2.2887089828915699E-2</v>
      </c>
      <c r="L33">
        <v>-3.3428488467657199E-3</v>
      </c>
      <c r="M33">
        <v>0</v>
      </c>
      <c r="N33">
        <v>0</v>
      </c>
      <c r="O33">
        <v>-0.110960925057834</v>
      </c>
      <c r="P33">
        <v>0</v>
      </c>
      <c r="Q33">
        <v>-6.1156102358905697E-4</v>
      </c>
      <c r="R33">
        <v>0</v>
      </c>
      <c r="S33">
        <v>0</v>
      </c>
      <c r="T33">
        <v>-0.83671568826378895</v>
      </c>
      <c r="U33">
        <v>0</v>
      </c>
      <c r="V33">
        <v>0</v>
      </c>
      <c r="W33">
        <v>0</v>
      </c>
      <c r="X33">
        <v>0</v>
      </c>
      <c r="Y33">
        <v>8.5240787453200097E-3</v>
      </c>
      <c r="Z33">
        <v>-6.2593301438762499E-3</v>
      </c>
      <c r="AA33">
        <v>-2.0445579357874998E-3</v>
      </c>
      <c r="AB33">
        <v>-1.33274154620055E-3</v>
      </c>
      <c r="AC33">
        <v>-7.6475763313155198E-4</v>
      </c>
      <c r="AD33" s="16">
        <v>-3.2636124691620599E-5</v>
      </c>
      <c r="AE33">
        <v>0.38016015307782403</v>
      </c>
      <c r="AF33">
        <v>-1.3163612563342499</v>
      </c>
      <c r="AH33" s="20">
        <f t="shared" si="2"/>
        <v>-1.444825187104889E-2</v>
      </c>
      <c r="AI33" s="20">
        <f t="shared" si="10"/>
        <v>8.4396819260594148E-6</v>
      </c>
      <c r="AJ33" s="20">
        <f t="shared" si="13"/>
        <v>-6.2593301438762499E-3</v>
      </c>
      <c r="AK33" s="20">
        <f t="shared" si="13"/>
        <v>-2.0445579357874998E-3</v>
      </c>
      <c r="AL33" s="20">
        <f t="shared" si="13"/>
        <v>-1.33274154620055E-3</v>
      </c>
      <c r="AM33" s="20">
        <f t="shared" si="13"/>
        <v>-7.6475763313155198E-4</v>
      </c>
      <c r="AN33" s="20">
        <f t="shared" si="13"/>
        <v>-3.2636124691620599E-5</v>
      </c>
      <c r="AR33" s="22">
        <f t="shared" si="1"/>
        <v>42004</v>
      </c>
      <c r="AS33" s="20">
        <f t="shared" si="3"/>
        <v>-3.2654450253369998</v>
      </c>
      <c r="AT33" s="20">
        <f t="shared" si="11"/>
        <v>-2.053893353606525E-2</v>
      </c>
      <c r="AU33" s="20">
        <f t="shared" si="4"/>
        <v>-1.0425583701761413E-2</v>
      </c>
      <c r="AV33" s="20">
        <f t="shared" si="5"/>
        <v>8.4396819260594148E-6</v>
      </c>
      <c r="AW33" s="20">
        <f t="shared" si="5"/>
        <v>-6.2593301438762499E-3</v>
      </c>
      <c r="AX33" s="20">
        <f t="shared" si="5"/>
        <v>-2.0445579357874998E-3</v>
      </c>
      <c r="AY33" s="20">
        <f t="shared" si="5"/>
        <v>-1.33274154620055E-3</v>
      </c>
      <c r="AZ33" s="20">
        <f t="shared" si="5"/>
        <v>-7.6475763313155198E-4</v>
      </c>
      <c r="BA33" s="20">
        <f t="shared" si="5"/>
        <v>-3.2636124691620599E-5</v>
      </c>
      <c r="BB33" s="20">
        <f t="shared" si="12"/>
        <v>-3.0964517237826665E-2</v>
      </c>
      <c r="BC33" s="22">
        <f t="shared" si="6"/>
        <v>42004</v>
      </c>
      <c r="BD33" s="20">
        <f t="shared" si="8"/>
        <v>-2.053893353606525E-2</v>
      </c>
      <c r="BE33" s="20">
        <f t="shared" si="9"/>
        <v>-1.0425583701761413E-2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5">
      <c r="A34" s="1">
        <v>42094</v>
      </c>
      <c r="B34">
        <v>-3.8894831039248902E-4</v>
      </c>
      <c r="C34">
        <v>-1.38285031537899E-3</v>
      </c>
      <c r="D34">
        <v>3.1271783850472801E-2</v>
      </c>
      <c r="E34">
        <v>-8.6476745165930905E-3</v>
      </c>
      <c r="F34">
        <v>-0.43073177650251299</v>
      </c>
      <c r="G34">
        <v>2.9054218235291499E-3</v>
      </c>
      <c r="H34">
        <v>-4.63396713135111E-4</v>
      </c>
      <c r="I34">
        <v>0.16774027217281101</v>
      </c>
      <c r="J34">
        <v>2.6553407362817E-2</v>
      </c>
      <c r="K34">
        <v>-2.38565015850178E-2</v>
      </c>
      <c r="L34">
        <v>-3.4937972588577801E-3</v>
      </c>
      <c r="M34">
        <v>0</v>
      </c>
      <c r="N34">
        <v>0</v>
      </c>
      <c r="O34">
        <v>-0.136765958706974</v>
      </c>
      <c r="P34">
        <v>0</v>
      </c>
      <c r="Q34">
        <v>-8.2971570480760894E-3</v>
      </c>
      <c r="R34">
        <v>0</v>
      </c>
      <c r="S34">
        <v>0</v>
      </c>
      <c r="T34">
        <v>-0.124197163045869</v>
      </c>
      <c r="U34">
        <v>0</v>
      </c>
      <c r="V34">
        <v>0</v>
      </c>
      <c r="W34">
        <v>0</v>
      </c>
      <c r="X34">
        <v>0</v>
      </c>
      <c r="Y34">
        <v>7.3675388391869403E-3</v>
      </c>
      <c r="Z34">
        <v>-6.3182769525549302E-3</v>
      </c>
      <c r="AA34">
        <v>-2.3374208396931199E-3</v>
      </c>
      <c r="AB34">
        <v>-1.61393043626167E-3</v>
      </c>
      <c r="AC34">
        <v>-1.15266141011982E-3</v>
      </c>
      <c r="AD34">
        <v>-5.5075306950591596E-4</v>
      </c>
      <c r="AE34">
        <v>0.37632041550337197</v>
      </c>
      <c r="AF34">
        <v>-0.142585597599165</v>
      </c>
      <c r="AH34" s="20">
        <f t="shared" si="2"/>
        <v>-1.6562638134222728E-2</v>
      </c>
      <c r="AI34" s="20">
        <f t="shared" si="10"/>
        <v>7.2945929100860792E-6</v>
      </c>
      <c r="AJ34" s="20">
        <f t="shared" si="13"/>
        <v>-6.3182769525549302E-3</v>
      </c>
      <c r="AK34" s="20">
        <f t="shared" si="13"/>
        <v>-2.3374208396931199E-3</v>
      </c>
      <c r="AL34" s="20">
        <f t="shared" si="13"/>
        <v>-1.61393043626167E-3</v>
      </c>
      <c r="AM34" s="20">
        <f t="shared" si="13"/>
        <v>-1.15266141011982E-3</v>
      </c>
      <c r="AN34" s="20">
        <f t="shared" si="13"/>
        <v>-5.5075306950591596E-4</v>
      </c>
      <c r="AR34" s="22">
        <f t="shared" si="1"/>
        <v>42094</v>
      </c>
      <c r="AS34" s="20">
        <f t="shared" si="3"/>
        <v>1.42965760960334</v>
      </c>
      <c r="AT34" s="20">
        <f t="shared" si="11"/>
        <v>-2.265331979923909E-2</v>
      </c>
      <c r="AU34" s="20">
        <f t="shared" si="4"/>
        <v>-1.1965748115225369E-2</v>
      </c>
      <c r="AV34" s="20">
        <f t="shared" ref="AV34:BA65" si="14">AI34</f>
        <v>7.2945929100860792E-6</v>
      </c>
      <c r="AW34" s="20">
        <f t="shared" si="14"/>
        <v>-6.3182769525549302E-3</v>
      </c>
      <c r="AX34" s="20">
        <f t="shared" si="14"/>
        <v>-2.3374208396931199E-3</v>
      </c>
      <c r="AY34" s="20">
        <f t="shared" si="14"/>
        <v>-1.61393043626167E-3</v>
      </c>
      <c r="AZ34" s="20">
        <f t="shared" si="14"/>
        <v>-1.15266141011982E-3</v>
      </c>
      <c r="BA34" s="20">
        <f t="shared" si="14"/>
        <v>-5.5075306950591596E-4</v>
      </c>
      <c r="BB34" s="20">
        <f t="shared" si="12"/>
        <v>-3.4619067914464459E-2</v>
      </c>
      <c r="BC34" s="22">
        <f t="shared" si="6"/>
        <v>42094</v>
      </c>
      <c r="BD34" s="20">
        <f t="shared" si="8"/>
        <v>-2.265331979923909E-2</v>
      </c>
      <c r="BE34" s="20">
        <f t="shared" si="9"/>
        <v>-1.1965748115225369E-2</v>
      </c>
    </row>
    <row r="35" spans="1:71" ht="15">
      <c r="A35" s="1">
        <v>42185</v>
      </c>
      <c r="B35">
        <v>-5.9984236691068495E-4</v>
      </c>
      <c r="C35">
        <v>-1.3918238605192799E-3</v>
      </c>
      <c r="D35">
        <v>7.6189637659984603E-3</v>
      </c>
      <c r="E35">
        <v>-7.0715153229539097E-3</v>
      </c>
      <c r="F35">
        <v>-0.42448034591184802</v>
      </c>
      <c r="G35">
        <v>4.3796085105185503E-3</v>
      </c>
      <c r="H35">
        <v>-4.2089351891538802E-4</v>
      </c>
      <c r="I35">
        <v>-0.14646531283533101</v>
      </c>
      <c r="J35">
        <v>2.5359880572439701E-2</v>
      </c>
      <c r="K35">
        <v>-2.15348094244949E-2</v>
      </c>
      <c r="L35">
        <v>-3.6692652637393399E-3</v>
      </c>
      <c r="M35">
        <v>0</v>
      </c>
      <c r="N35">
        <v>0</v>
      </c>
      <c r="O35">
        <v>-0.11450569631145099</v>
      </c>
      <c r="P35">
        <v>0</v>
      </c>
      <c r="Q35">
        <v>-8.4761243368980301E-3</v>
      </c>
      <c r="R35">
        <v>0</v>
      </c>
      <c r="S35">
        <v>0</v>
      </c>
      <c r="T35">
        <v>-0.77275619092915804</v>
      </c>
      <c r="U35">
        <v>0</v>
      </c>
      <c r="V35">
        <v>0</v>
      </c>
      <c r="W35">
        <v>0</v>
      </c>
      <c r="X35">
        <v>0</v>
      </c>
      <c r="Y35">
        <v>7.2565274998215301E-3</v>
      </c>
      <c r="Z35">
        <v>-5.7897988726684996E-3</v>
      </c>
      <c r="AA35">
        <v>-2.0337660289415599E-3</v>
      </c>
      <c r="AB35">
        <v>-1.35396693955458E-3</v>
      </c>
      <c r="AC35">
        <v>-1.0198321389043299E-3</v>
      </c>
      <c r="AD35">
        <v>-7.9045664289623097E-4</v>
      </c>
      <c r="AE35">
        <v>0.37252156256837299</v>
      </c>
      <c r="AF35">
        <v>-1.11495631131344</v>
      </c>
      <c r="AH35" s="20">
        <f t="shared" si="2"/>
        <v>-1.4350847199671585E-2</v>
      </c>
      <c r="AI35" s="20">
        <f t="shared" si="10"/>
        <v>7.184680692892604E-6</v>
      </c>
      <c r="AJ35" s="20">
        <f t="shared" si="13"/>
        <v>-5.7897988726684996E-3</v>
      </c>
      <c r="AK35" s="20">
        <f t="shared" si="13"/>
        <v>-2.0337660289415599E-3</v>
      </c>
      <c r="AL35" s="20">
        <f t="shared" si="13"/>
        <v>-1.35396693955458E-3</v>
      </c>
      <c r="AM35" s="20">
        <f t="shared" si="13"/>
        <v>-1.0198321389043299E-3</v>
      </c>
      <c r="AN35" s="20">
        <f t="shared" si="13"/>
        <v>-7.9045664289623097E-4</v>
      </c>
      <c r="AR35" s="22">
        <f t="shared" si="1"/>
        <v>42185</v>
      </c>
      <c r="AS35" s="20">
        <f t="shared" si="3"/>
        <v>-2.4598252452537599</v>
      </c>
      <c r="AT35" s="20">
        <f t="shared" si="11"/>
        <v>-2.0441528864687947E-2</v>
      </c>
      <c r="AU35" s="20">
        <f t="shared" si="4"/>
        <v>-1.0980635942272308E-2</v>
      </c>
      <c r="AV35" s="20">
        <f t="shared" si="14"/>
        <v>7.184680692892604E-6</v>
      </c>
      <c r="AW35" s="20">
        <f t="shared" si="14"/>
        <v>-5.7897988726684996E-3</v>
      </c>
      <c r="AX35" s="20">
        <f t="shared" si="14"/>
        <v>-2.0337660289415599E-3</v>
      </c>
      <c r="AY35" s="20">
        <f t="shared" si="14"/>
        <v>-1.35396693955458E-3</v>
      </c>
      <c r="AZ35" s="20">
        <f t="shared" si="14"/>
        <v>-1.0198321389043299E-3</v>
      </c>
      <c r="BA35" s="20">
        <f t="shared" si="14"/>
        <v>-7.9045664289623097E-4</v>
      </c>
      <c r="BB35" s="20">
        <f t="shared" si="12"/>
        <v>-3.1422164806960251E-2</v>
      </c>
      <c r="BC35" s="22">
        <f t="shared" si="6"/>
        <v>42185</v>
      </c>
      <c r="BD35" s="20">
        <f t="shared" si="8"/>
        <v>-2.0441528864687947E-2</v>
      </c>
      <c r="BE35" s="20">
        <f t="shared" si="9"/>
        <v>-1.0980635942272308E-2</v>
      </c>
    </row>
    <row r="36" spans="1:71" ht="15">
      <c r="A36" s="1">
        <v>42277</v>
      </c>
      <c r="B36" s="16">
        <v>-1.13943345092515E-5</v>
      </c>
      <c r="C36">
        <v>-1.3077098531821801E-3</v>
      </c>
      <c r="D36" s="16">
        <v>-8.5150480444440206E-6</v>
      </c>
      <c r="E36">
        <v>-7.8624057547216301E-3</v>
      </c>
      <c r="F36">
        <v>-0.415930190073177</v>
      </c>
      <c r="G36">
        <v>4.2089410759116302E-3</v>
      </c>
      <c r="H36">
        <v>-3.9473114661347998E-4</v>
      </c>
      <c r="I36">
        <v>1.30935640407781E-2</v>
      </c>
      <c r="J36">
        <v>2.7500487711762299E-2</v>
      </c>
      <c r="K36">
        <v>-2.1258368042664701E-2</v>
      </c>
      <c r="L36">
        <v>-3.8599055158350299E-3</v>
      </c>
      <c r="M36">
        <v>0</v>
      </c>
      <c r="N36">
        <v>0</v>
      </c>
      <c r="O36">
        <v>-2.63275187061262E-2</v>
      </c>
      <c r="P36">
        <v>0</v>
      </c>
      <c r="Q36">
        <v>-6.11871158828769E-3</v>
      </c>
      <c r="R36">
        <v>0</v>
      </c>
      <c r="S36">
        <v>0</v>
      </c>
      <c r="T36">
        <v>-1.0174412675095601</v>
      </c>
      <c r="U36">
        <v>0</v>
      </c>
      <c r="V36">
        <v>0</v>
      </c>
      <c r="W36">
        <v>0</v>
      </c>
      <c r="X36">
        <v>0</v>
      </c>
      <c r="Y36">
        <v>6.3607959783551398E-3</v>
      </c>
      <c r="Z36">
        <v>-5.9610024559675302E-3</v>
      </c>
      <c r="AA36">
        <v>-2.3600806989265699E-3</v>
      </c>
      <c r="AB36">
        <v>-1.6740595320086E-3</v>
      </c>
      <c r="AC36">
        <v>-1.38615041843648E-3</v>
      </c>
      <c r="AD36">
        <v>-1.2564757461919201E-3</v>
      </c>
      <c r="AE36">
        <v>0.36876314145570799</v>
      </c>
      <c r="AF36">
        <v>-1.11495631131344</v>
      </c>
      <c r="AH36" s="20">
        <f t="shared" si="2"/>
        <v>-1.4961180024093114E-2</v>
      </c>
      <c r="AI36" s="20">
        <f t="shared" si="10"/>
        <v>6.2978178003516231E-6</v>
      </c>
      <c r="AJ36" s="20">
        <f t="shared" si="13"/>
        <v>-5.9610024559675302E-3</v>
      </c>
      <c r="AK36" s="20">
        <f t="shared" si="13"/>
        <v>-2.3600806989265699E-3</v>
      </c>
      <c r="AL36" s="20">
        <f t="shared" si="13"/>
        <v>-1.6740595320086E-3</v>
      </c>
      <c r="AM36" s="20">
        <f t="shared" si="13"/>
        <v>-1.38615041843648E-3</v>
      </c>
      <c r="AN36" s="20">
        <f t="shared" si="13"/>
        <v>-1.2564757461919201E-3</v>
      </c>
      <c r="AR36" s="22">
        <f t="shared" si="1"/>
        <v>42277</v>
      </c>
      <c r="AS36" s="20">
        <f t="shared" si="3"/>
        <v>-2.4598252452537599</v>
      </c>
      <c r="AT36" s="20">
        <f t="shared" si="11"/>
        <v>-2.1051861689109476E-2</v>
      </c>
      <c r="AU36" s="20">
        <f t="shared" si="4"/>
        <v>-1.2631471033730749E-2</v>
      </c>
      <c r="AV36" s="20">
        <f t="shared" si="14"/>
        <v>6.2978178003516231E-6</v>
      </c>
      <c r="AW36" s="20">
        <f t="shared" si="14"/>
        <v>-5.9610024559675302E-3</v>
      </c>
      <c r="AX36" s="20">
        <f t="shared" si="14"/>
        <v>-2.3600806989265699E-3</v>
      </c>
      <c r="AY36" s="20">
        <f t="shared" si="14"/>
        <v>-1.6740595320086E-3</v>
      </c>
      <c r="AZ36" s="20">
        <f t="shared" si="14"/>
        <v>-1.38615041843648E-3</v>
      </c>
      <c r="BA36" s="20">
        <f t="shared" si="14"/>
        <v>-1.2564757461919201E-3</v>
      </c>
      <c r="BB36" s="20">
        <f t="shared" si="12"/>
        <v>-3.3683332722840229E-2</v>
      </c>
      <c r="BC36" s="22">
        <f t="shared" si="6"/>
        <v>42277</v>
      </c>
      <c r="BD36" s="20">
        <f t="shared" si="8"/>
        <v>-2.1051861689109476E-2</v>
      </c>
      <c r="BE36" s="20">
        <f t="shared" si="9"/>
        <v>-1.2631471033730749E-2</v>
      </c>
    </row>
    <row r="37" spans="1:71" ht="15">
      <c r="A37" s="1">
        <v>42369</v>
      </c>
      <c r="B37" s="16">
        <v>6.4315018422078597E-5</v>
      </c>
      <c r="C37">
        <v>-1.19259572115559E-3</v>
      </c>
      <c r="D37">
        <v>-1.38746061585925E-2</v>
      </c>
      <c r="E37">
        <v>-7.9445771195785202E-3</v>
      </c>
      <c r="F37">
        <v>-0.41703708811015</v>
      </c>
      <c r="G37">
        <v>6.3168145618241996E-3</v>
      </c>
      <c r="H37">
        <v>-3.8229354815122398E-4</v>
      </c>
      <c r="I37">
        <v>-0.12983999332148999</v>
      </c>
      <c r="J37">
        <v>2.60767183500876E-2</v>
      </c>
      <c r="K37">
        <v>-2.0357916774005301E-2</v>
      </c>
      <c r="L37">
        <v>-4.0629823610083202E-3</v>
      </c>
      <c r="M37">
        <v>0</v>
      </c>
      <c r="N37">
        <v>0</v>
      </c>
      <c r="O37">
        <v>2.1656049072338299E-2</v>
      </c>
      <c r="P37">
        <v>0</v>
      </c>
      <c r="Q37">
        <v>-5.19207504768859E-3</v>
      </c>
      <c r="R37">
        <v>0</v>
      </c>
      <c r="S37">
        <v>0</v>
      </c>
      <c r="T37">
        <v>-0.63093910781082396</v>
      </c>
      <c r="U37">
        <v>0</v>
      </c>
      <c r="V37">
        <v>0</v>
      </c>
      <c r="W37">
        <v>0</v>
      </c>
      <c r="X37">
        <v>0</v>
      </c>
      <c r="Y37">
        <v>6.2158178562920999E-3</v>
      </c>
      <c r="Z37">
        <v>-5.3246909662352203E-3</v>
      </c>
      <c r="AA37">
        <v>-1.9490719253001301E-3</v>
      </c>
      <c r="AB37">
        <v>-1.2955924139079701E-3</v>
      </c>
      <c r="AC37">
        <v>-1.08455864477052E-3</v>
      </c>
      <c r="AD37">
        <v>-1.2674799811374E-3</v>
      </c>
      <c r="AE37">
        <v>0.36504470472362699</v>
      </c>
      <c r="AF37">
        <v>-0.83231180973102303</v>
      </c>
      <c r="AH37" s="20">
        <f t="shared" si="2"/>
        <v>-1.4204257096276122E-2</v>
      </c>
      <c r="AI37" s="20">
        <f t="shared" si="10"/>
        <v>6.154275105239703E-6</v>
      </c>
      <c r="AJ37" s="20">
        <f t="shared" si="13"/>
        <v>-5.3246909662352203E-3</v>
      </c>
      <c r="AK37" s="20">
        <f t="shared" si="13"/>
        <v>-1.9490719253001301E-3</v>
      </c>
      <c r="AL37" s="20">
        <f t="shared" si="13"/>
        <v>-1.2955924139079701E-3</v>
      </c>
      <c r="AM37" s="20">
        <f t="shared" si="13"/>
        <v>-1.08455864477052E-3</v>
      </c>
      <c r="AN37" s="20">
        <f t="shared" si="13"/>
        <v>-1.2674799811374E-3</v>
      </c>
      <c r="AR37" s="22">
        <f t="shared" si="1"/>
        <v>42369</v>
      </c>
      <c r="AS37" s="20">
        <f t="shared" si="3"/>
        <v>-1.3292472389240921</v>
      </c>
      <c r="AT37" s="20">
        <f t="shared" si="11"/>
        <v>-2.0294938761292482E-2</v>
      </c>
      <c r="AU37" s="20">
        <f t="shared" si="4"/>
        <v>-1.0915239656246E-2</v>
      </c>
      <c r="AV37" s="20">
        <f t="shared" si="14"/>
        <v>6.154275105239703E-6</v>
      </c>
      <c r="AW37" s="20">
        <f t="shared" si="14"/>
        <v>-5.3246909662352203E-3</v>
      </c>
      <c r="AX37" s="20">
        <f t="shared" si="14"/>
        <v>-1.9490719253001301E-3</v>
      </c>
      <c r="AY37" s="20">
        <f t="shared" si="14"/>
        <v>-1.2955924139079701E-3</v>
      </c>
      <c r="AZ37" s="20">
        <f t="shared" si="14"/>
        <v>-1.08455864477052E-3</v>
      </c>
      <c r="BA37" s="20">
        <f t="shared" si="14"/>
        <v>-1.2674799811374E-3</v>
      </c>
      <c r="BB37" s="20">
        <f t="shared" si="12"/>
        <v>-3.1210178417538481E-2</v>
      </c>
      <c r="BC37" s="22">
        <f t="shared" si="6"/>
        <v>42369</v>
      </c>
      <c r="BD37" s="20">
        <f t="shared" si="8"/>
        <v>-2.0294938761292482E-2</v>
      </c>
      <c r="BE37" s="20">
        <f t="shared" si="9"/>
        <v>-1.0915239656246E-2</v>
      </c>
    </row>
    <row r="38" spans="1:71" ht="15">
      <c r="A38" s="1">
        <v>42460</v>
      </c>
      <c r="B38">
        <v>6.6409107599696405E-4</v>
      </c>
      <c r="C38">
        <v>-1.1771620061606901E-3</v>
      </c>
      <c r="D38">
        <v>-1.3186653898411499E-2</v>
      </c>
      <c r="E38">
        <v>-6.7911970162759499E-3</v>
      </c>
      <c r="F38">
        <v>-0.42792635669692802</v>
      </c>
      <c r="G38">
        <v>7.7957904489389602E-3</v>
      </c>
      <c r="H38">
        <v>-3.3585333882868402E-4</v>
      </c>
      <c r="I38">
        <v>-0.25270968857509202</v>
      </c>
      <c r="J38">
        <v>2.5314523096775499E-2</v>
      </c>
      <c r="K38">
        <v>-1.8325020120490899E-2</v>
      </c>
      <c r="L38">
        <v>-4.2655503765698299E-3</v>
      </c>
      <c r="M38">
        <v>0</v>
      </c>
      <c r="N38">
        <v>0</v>
      </c>
      <c r="O38">
        <v>-5.0995307922152497E-2</v>
      </c>
      <c r="P38">
        <v>0</v>
      </c>
      <c r="Q38">
        <v>1.4066834640447099E-3</v>
      </c>
      <c r="R38">
        <v>0</v>
      </c>
      <c r="S38">
        <v>0</v>
      </c>
      <c r="T38">
        <v>-0.63172766325223495</v>
      </c>
      <c r="U38">
        <v>0</v>
      </c>
      <c r="V38">
        <v>0</v>
      </c>
      <c r="W38">
        <v>0</v>
      </c>
      <c r="X38">
        <v>0</v>
      </c>
      <c r="Y38">
        <v>5.4039301968788998E-3</v>
      </c>
      <c r="Z38">
        <v>-5.04455636970435E-3</v>
      </c>
      <c r="AA38">
        <v>-1.8993106779552299E-3</v>
      </c>
      <c r="AB38">
        <v>-1.2789704340487799E-3</v>
      </c>
      <c r="AC38">
        <v>-1.1541774346035499E-3</v>
      </c>
      <c r="AD38">
        <v>-1.2203667837273799E-3</v>
      </c>
      <c r="AE38">
        <v>0.36136581023320502</v>
      </c>
      <c r="AF38">
        <v>-1.0342814788427901</v>
      </c>
      <c r="AH38" s="20">
        <f t="shared" si="2"/>
        <v>-1.2975129225580789E-2</v>
      </c>
      <c r="AI38" s="20">
        <f t="shared" si="10"/>
        <v>5.3504259375038609E-6</v>
      </c>
      <c r="AJ38" s="20">
        <f t="shared" si="13"/>
        <v>-5.04455636970435E-3</v>
      </c>
      <c r="AK38" s="20">
        <f t="shared" si="13"/>
        <v>-1.8993106779552299E-3</v>
      </c>
      <c r="AL38" s="20">
        <f t="shared" si="13"/>
        <v>-1.2789704340487799E-3</v>
      </c>
      <c r="AM38" s="20">
        <f t="shared" si="13"/>
        <v>-1.1541774346035499E-3</v>
      </c>
      <c r="AN38" s="20">
        <f t="shared" si="13"/>
        <v>-1.2203667837273799E-3</v>
      </c>
      <c r="AR38" s="22">
        <f t="shared" si="1"/>
        <v>42460</v>
      </c>
      <c r="AS38" s="20">
        <f t="shared" si="3"/>
        <v>-2.1371259153711604</v>
      </c>
      <c r="AT38" s="20">
        <f t="shared" si="11"/>
        <v>-1.9065810890597147E-2</v>
      </c>
      <c r="AU38" s="20">
        <f t="shared" si="4"/>
        <v>-1.0592031274101786E-2</v>
      </c>
      <c r="AV38" s="20">
        <f t="shared" si="14"/>
        <v>5.3504259375038609E-6</v>
      </c>
      <c r="AW38" s="20">
        <f t="shared" si="14"/>
        <v>-5.04455636970435E-3</v>
      </c>
      <c r="AX38" s="20">
        <f t="shared" si="14"/>
        <v>-1.8993106779552299E-3</v>
      </c>
      <c r="AY38" s="20">
        <f t="shared" si="14"/>
        <v>-1.2789704340487799E-3</v>
      </c>
      <c r="AZ38" s="20">
        <f t="shared" si="14"/>
        <v>-1.1541774346035499E-3</v>
      </c>
      <c r="BA38" s="20">
        <f t="shared" si="14"/>
        <v>-1.2203667837273799E-3</v>
      </c>
      <c r="BB38" s="20">
        <f t="shared" si="12"/>
        <v>-2.9657842164698932E-2</v>
      </c>
      <c r="BC38" s="22">
        <f t="shared" si="6"/>
        <v>42460</v>
      </c>
      <c r="BD38" s="20">
        <f t="shared" si="8"/>
        <v>-1.9065810890597147E-2</v>
      </c>
      <c r="BE38" s="20">
        <f t="shared" si="9"/>
        <v>-1.0592031274101786E-2</v>
      </c>
    </row>
    <row r="39" spans="1:71" ht="15">
      <c r="A39" s="1">
        <v>42551</v>
      </c>
      <c r="B39">
        <v>8.7107774100481095E-4</v>
      </c>
      <c r="C39">
        <v>-1.1671086553532899E-3</v>
      </c>
      <c r="D39">
        <v>1.2134587523537899E-2</v>
      </c>
      <c r="E39">
        <v>-6.2335814315028701E-3</v>
      </c>
      <c r="F39">
        <v>-0.43505199593327698</v>
      </c>
      <c r="G39">
        <v>7.1667127439223304E-3</v>
      </c>
      <c r="H39">
        <v>-3.4022871282513001E-4</v>
      </c>
      <c r="I39">
        <v>-0.397499636884668</v>
      </c>
      <c r="J39">
        <v>2.7496307066665601E-2</v>
      </c>
      <c r="K39">
        <v>-1.6747288266383199E-2</v>
      </c>
      <c r="L39">
        <v>-4.4652755459284599E-3</v>
      </c>
      <c r="M39">
        <v>0</v>
      </c>
      <c r="N39">
        <v>0</v>
      </c>
      <c r="O39">
        <v>-7.7105957124523603E-2</v>
      </c>
      <c r="P39">
        <v>0</v>
      </c>
      <c r="Q39">
        <v>1.45058126477248E-3</v>
      </c>
      <c r="R39">
        <v>0</v>
      </c>
      <c r="S39">
        <v>0</v>
      </c>
      <c r="T39">
        <v>-1.07475275164879</v>
      </c>
      <c r="U39">
        <v>0</v>
      </c>
      <c r="V39">
        <v>0</v>
      </c>
      <c r="W39">
        <v>0</v>
      </c>
      <c r="X39">
        <v>0</v>
      </c>
      <c r="Y39">
        <v>4.4310101793954004E-3</v>
      </c>
      <c r="Z39">
        <v>-4.6435019252166702E-3</v>
      </c>
      <c r="AA39">
        <v>-1.7766911646011001E-3</v>
      </c>
      <c r="AB39">
        <v>-1.14837154107094E-3</v>
      </c>
      <c r="AC39">
        <v>-1.0949101332258201E-3</v>
      </c>
      <c r="AD39">
        <v>-1.0157890122153199E-3</v>
      </c>
      <c r="AE39">
        <v>0.35772602107684198</v>
      </c>
      <c r="AF39">
        <v>-1.6377724956178701</v>
      </c>
      <c r="AH39" s="20">
        <f t="shared" si="2"/>
        <v>-1.2360588188781753E-2</v>
      </c>
      <c r="AI39" s="20">
        <f t="shared" si="10"/>
        <v>4.3871387914805943E-6</v>
      </c>
      <c r="AJ39" s="20">
        <f t="shared" si="13"/>
        <v>-4.6435019252166702E-3</v>
      </c>
      <c r="AK39" s="20">
        <f t="shared" si="13"/>
        <v>-1.7766911646011001E-3</v>
      </c>
      <c r="AL39" s="20">
        <f t="shared" si="13"/>
        <v>-1.14837154107094E-3</v>
      </c>
      <c r="AM39" s="20">
        <f t="shared" si="13"/>
        <v>-1.0949101332258201E-3</v>
      </c>
      <c r="AN39" s="20">
        <f t="shared" si="13"/>
        <v>-1.0157890122153199E-3</v>
      </c>
      <c r="AR39" s="22">
        <f t="shared" si="1"/>
        <v>42551</v>
      </c>
      <c r="AS39" s="20">
        <f t="shared" si="3"/>
        <v>-4.5510899824714803</v>
      </c>
      <c r="AT39" s="20">
        <f t="shared" si="11"/>
        <v>-1.8451269853798115E-2</v>
      </c>
      <c r="AU39" s="20">
        <f t="shared" si="4"/>
        <v>-9.67487663753837E-3</v>
      </c>
      <c r="AV39" s="20">
        <f t="shared" si="14"/>
        <v>4.3871387914805943E-6</v>
      </c>
      <c r="AW39" s="20">
        <f t="shared" si="14"/>
        <v>-4.6435019252166702E-3</v>
      </c>
      <c r="AX39" s="20">
        <f t="shared" si="14"/>
        <v>-1.7766911646011001E-3</v>
      </c>
      <c r="AY39" s="20">
        <f t="shared" si="14"/>
        <v>-1.14837154107094E-3</v>
      </c>
      <c r="AZ39" s="20">
        <f t="shared" si="14"/>
        <v>-1.0949101332258201E-3</v>
      </c>
      <c r="BA39" s="20">
        <f t="shared" si="14"/>
        <v>-1.0157890122153199E-3</v>
      </c>
      <c r="BB39" s="20">
        <f t="shared" si="12"/>
        <v>-2.8126146491336483E-2</v>
      </c>
      <c r="BC39" s="22">
        <f t="shared" si="6"/>
        <v>42551</v>
      </c>
      <c r="BD39" s="20">
        <f t="shared" si="8"/>
        <v>-1.8451269853798115E-2</v>
      </c>
      <c r="BE39" s="20">
        <f t="shared" si="9"/>
        <v>-9.67487663753837E-3</v>
      </c>
    </row>
    <row r="40" spans="1:71" ht="15">
      <c r="A40" s="1">
        <v>42643</v>
      </c>
      <c r="B40">
        <v>7.6772692241267005E-4</v>
      </c>
      <c r="C40">
        <v>-1.1249636449384101E-3</v>
      </c>
      <c r="D40">
        <v>3.2877362710270697E-2</v>
      </c>
      <c r="E40">
        <v>-5.9974493844094897E-3</v>
      </c>
      <c r="F40">
        <v>-0.44464755090792801</v>
      </c>
      <c r="G40">
        <v>7.1404108579642403E-3</v>
      </c>
      <c r="H40">
        <v>-3.4847034027229897E-4</v>
      </c>
      <c r="I40">
        <v>-0.21564578261116199</v>
      </c>
      <c r="J40">
        <v>2.87854624177796E-2</v>
      </c>
      <c r="K40">
        <v>-1.57519949649076E-2</v>
      </c>
      <c r="L40">
        <v>-4.6586017445449102E-3</v>
      </c>
      <c r="M40">
        <v>0</v>
      </c>
      <c r="N40">
        <v>0</v>
      </c>
      <c r="O40">
        <v>-9.9885763625029406E-2</v>
      </c>
      <c r="P40">
        <v>0</v>
      </c>
      <c r="Q40">
        <v>-1.4780901795852201E-4</v>
      </c>
      <c r="R40">
        <v>0</v>
      </c>
      <c r="S40">
        <v>0</v>
      </c>
      <c r="T40">
        <v>-0.72673000641488805</v>
      </c>
      <c r="U40">
        <v>0</v>
      </c>
      <c r="V40">
        <v>0</v>
      </c>
      <c r="W40">
        <v>0</v>
      </c>
      <c r="X40">
        <v>0</v>
      </c>
      <c r="Y40">
        <v>3.7267378965255499E-3</v>
      </c>
      <c r="Z40">
        <v>-4.0356029515242701E-3</v>
      </c>
      <c r="AA40">
        <v>-1.5225357086090499E-3</v>
      </c>
      <c r="AB40">
        <v>-9.0726540687979796E-4</v>
      </c>
      <c r="AC40">
        <v>-8.9356050632094497E-4</v>
      </c>
      <c r="AD40">
        <v>-5.6037815943099601E-4</v>
      </c>
      <c r="AE40">
        <v>0.35412490550756898</v>
      </c>
      <c r="AF40">
        <v>-1.11495631131344</v>
      </c>
      <c r="AH40" s="20">
        <f t="shared" si="2"/>
        <v>-1.2062524447347307E-2</v>
      </c>
      <c r="AI40" s="20">
        <f t="shared" si="10"/>
        <v>3.6898395015104456E-6</v>
      </c>
      <c r="AJ40" s="20">
        <f t="shared" si="13"/>
        <v>-4.0356029515242701E-3</v>
      </c>
      <c r="AK40" s="20">
        <f t="shared" si="13"/>
        <v>-1.5225357086090499E-3</v>
      </c>
      <c r="AL40" s="20">
        <f t="shared" si="13"/>
        <v>-9.0726540687979796E-4</v>
      </c>
      <c r="AM40" s="20">
        <f t="shared" si="13"/>
        <v>-8.9356050632094497E-4</v>
      </c>
      <c r="AN40" s="20">
        <f t="shared" si="13"/>
        <v>-5.6037815943099601E-4</v>
      </c>
      <c r="AR40" s="22">
        <f t="shared" si="1"/>
        <v>42643</v>
      </c>
      <c r="AS40" s="20">
        <f t="shared" si="3"/>
        <v>-2.4598252452537599</v>
      </c>
      <c r="AT40" s="20">
        <f t="shared" si="11"/>
        <v>-1.8153206112363665E-2</v>
      </c>
      <c r="AU40" s="20">
        <f t="shared" si="4"/>
        <v>-7.9156528932635487E-3</v>
      </c>
      <c r="AV40" s="20">
        <f t="shared" si="14"/>
        <v>3.6898395015104456E-6</v>
      </c>
      <c r="AW40" s="20">
        <f t="shared" si="14"/>
        <v>-4.0356029515242701E-3</v>
      </c>
      <c r="AX40" s="20">
        <f t="shared" si="14"/>
        <v>-1.5225357086090499E-3</v>
      </c>
      <c r="AY40" s="20">
        <f t="shared" si="14"/>
        <v>-9.0726540687979796E-4</v>
      </c>
      <c r="AZ40" s="20">
        <f t="shared" si="14"/>
        <v>-8.9356050632094497E-4</v>
      </c>
      <c r="BA40" s="20">
        <f t="shared" si="14"/>
        <v>-5.6037815943099601E-4</v>
      </c>
      <c r="BB40" s="20">
        <f t="shared" si="12"/>
        <v>-2.6068859005627214E-2</v>
      </c>
      <c r="BC40" s="22">
        <f t="shared" si="6"/>
        <v>42643</v>
      </c>
      <c r="BD40" s="20">
        <f t="shared" si="8"/>
        <v>-1.8153206112363665E-2</v>
      </c>
      <c r="BE40" s="20">
        <f t="shared" si="9"/>
        <v>-7.9156528932635487E-3</v>
      </c>
    </row>
    <row r="41" spans="1:71" ht="15">
      <c r="A41" s="1">
        <v>42735</v>
      </c>
      <c r="B41">
        <v>5.0763434833456201E-4</v>
      </c>
      <c r="C41">
        <v>-1.1183690409644E-3</v>
      </c>
      <c r="D41">
        <v>5.7379567322546302E-2</v>
      </c>
      <c r="E41">
        <v>-5.2640880987553304E-3</v>
      </c>
      <c r="F41">
        <v>-0.4449035773044</v>
      </c>
      <c r="G41">
        <v>6.9780593001222899E-3</v>
      </c>
      <c r="H41">
        <v>-3.54497976839951E-4</v>
      </c>
      <c r="I41">
        <v>-0.23601871032581301</v>
      </c>
      <c r="J41">
        <v>2.5526975672218701E-2</v>
      </c>
      <c r="K41">
        <v>-1.38905459628135E-2</v>
      </c>
      <c r="L41">
        <v>-4.84295784229926E-3</v>
      </c>
      <c r="M41">
        <v>0</v>
      </c>
      <c r="N41">
        <v>0</v>
      </c>
      <c r="O41">
        <v>-0.121037199800833</v>
      </c>
      <c r="P41">
        <v>0</v>
      </c>
      <c r="Q41">
        <v>-5.8267695512426096E-3</v>
      </c>
      <c r="R41">
        <v>0</v>
      </c>
      <c r="S41">
        <v>0</v>
      </c>
      <c r="T41">
        <v>-0.22160996550305501</v>
      </c>
      <c r="U41">
        <v>0</v>
      </c>
      <c r="V41">
        <v>0</v>
      </c>
      <c r="W41">
        <v>0</v>
      </c>
      <c r="X41">
        <v>0</v>
      </c>
      <c r="Y41">
        <v>2.99504875231892E-3</v>
      </c>
      <c r="Z41">
        <v>-3.6124976117046701E-3</v>
      </c>
      <c r="AA41">
        <v>-1.4126307255723999E-3</v>
      </c>
      <c r="AB41">
        <v>-8.5726921255080402E-4</v>
      </c>
      <c r="AC41">
        <v>-8.7931605931013102E-4</v>
      </c>
      <c r="AD41" s="16">
        <v>-9.5575879022202702E-5</v>
      </c>
      <c r="AE41">
        <v>0.35056203687022702</v>
      </c>
      <c r="AF41">
        <v>-0.62993779707238795</v>
      </c>
      <c r="AH41" s="20">
        <f t="shared" si="2"/>
        <v>-1.092544769801777E-2</v>
      </c>
      <c r="AI41" s="20">
        <f t="shared" si="10"/>
        <v>2.9653948042761584E-6</v>
      </c>
      <c r="AJ41" s="20">
        <f t="shared" si="13"/>
        <v>-3.6124976117046701E-3</v>
      </c>
      <c r="AK41" s="20">
        <f t="shared" si="13"/>
        <v>-1.4126307255723999E-3</v>
      </c>
      <c r="AL41" s="20">
        <f t="shared" si="13"/>
        <v>-8.5726921255080402E-4</v>
      </c>
      <c r="AM41" s="20">
        <f t="shared" si="13"/>
        <v>-8.7931605931013102E-4</v>
      </c>
      <c r="AN41" s="20">
        <f t="shared" si="13"/>
        <v>-9.5575879022202702E-5</v>
      </c>
      <c r="AR41" s="22">
        <f t="shared" si="1"/>
        <v>42735</v>
      </c>
      <c r="AS41" s="20">
        <f t="shared" si="3"/>
        <v>-0.5197511882895518</v>
      </c>
      <c r="AT41" s="20">
        <f t="shared" si="11"/>
        <v>-1.7016129363034128E-2</v>
      </c>
      <c r="AU41" s="20">
        <f t="shared" si="4"/>
        <v>-6.8543240933559317E-3</v>
      </c>
      <c r="AV41" s="20">
        <f t="shared" si="14"/>
        <v>2.9653948042761584E-6</v>
      </c>
      <c r="AW41" s="20">
        <f t="shared" si="14"/>
        <v>-3.6124976117046701E-3</v>
      </c>
      <c r="AX41" s="20">
        <f t="shared" si="14"/>
        <v>-1.4126307255723999E-3</v>
      </c>
      <c r="AY41" s="20">
        <f t="shared" si="14"/>
        <v>-8.5726921255080402E-4</v>
      </c>
      <c r="AZ41" s="20">
        <f t="shared" si="14"/>
        <v>-8.7931605931013102E-4</v>
      </c>
      <c r="BA41" s="20">
        <f t="shared" si="14"/>
        <v>-9.5575879022202702E-5</v>
      </c>
      <c r="BB41" s="20">
        <f t="shared" si="12"/>
        <v>-2.3870453456390061E-2</v>
      </c>
      <c r="BC41" s="22">
        <f t="shared" si="6"/>
        <v>42735</v>
      </c>
      <c r="BD41" s="20">
        <f t="shared" si="8"/>
        <v>-1.7016129363034128E-2</v>
      </c>
      <c r="BE41" s="20">
        <f t="shared" si="9"/>
        <v>-6.8543240933559317E-3</v>
      </c>
    </row>
    <row r="42" spans="1:71" ht="15">
      <c r="A42" s="1">
        <v>42825</v>
      </c>
      <c r="B42">
        <v>7.2634250523062605E-4</v>
      </c>
      <c r="C42">
        <v>-1.1051116436289199E-3</v>
      </c>
      <c r="D42">
        <v>7.3641170067806294E-2</v>
      </c>
      <c r="E42">
        <v>-4.8536169836799203E-3</v>
      </c>
      <c r="F42">
        <v>-0.445619595050605</v>
      </c>
      <c r="G42">
        <v>7.07797718806357E-3</v>
      </c>
      <c r="H42">
        <v>-3.4471295249360802E-4</v>
      </c>
      <c r="I42">
        <v>-0.188783649590651</v>
      </c>
      <c r="J42">
        <v>2.1827925341089099E-2</v>
      </c>
      <c r="K42">
        <v>-1.22279614525933E-2</v>
      </c>
      <c r="L42">
        <v>-5.0197173242394399E-3</v>
      </c>
      <c r="M42">
        <v>0</v>
      </c>
      <c r="N42">
        <v>0</v>
      </c>
      <c r="O42">
        <v>-0.13641130602162199</v>
      </c>
      <c r="P42">
        <v>0</v>
      </c>
      <c r="Q42">
        <v>-8.4764021501038105E-3</v>
      </c>
      <c r="R42">
        <v>0</v>
      </c>
      <c r="S42">
        <v>0</v>
      </c>
      <c r="T42">
        <v>-0.501148329097167</v>
      </c>
      <c r="U42">
        <v>0</v>
      </c>
      <c r="V42">
        <v>0</v>
      </c>
      <c r="W42">
        <v>0</v>
      </c>
      <c r="X42">
        <v>0</v>
      </c>
      <c r="Y42">
        <v>2.3958863175854699E-3</v>
      </c>
      <c r="Z42">
        <v>-3.1903604331473502E-3</v>
      </c>
      <c r="AA42">
        <v>-1.2503794631912801E-3</v>
      </c>
      <c r="AB42">
        <v>-7.4742354539969404E-4</v>
      </c>
      <c r="AC42">
        <v>-7.8377076904167999E-4</v>
      </c>
      <c r="AD42">
        <v>4.1536279085097001E-4</v>
      </c>
      <c r="AE42">
        <v>0.34703699353324502</v>
      </c>
      <c r="AF42">
        <v>-0.87273806516179298</v>
      </c>
      <c r="AH42" s="20">
        <f t="shared" si="2"/>
        <v>-9.8560339981836852E-3</v>
      </c>
      <c r="AI42" s="20">
        <f t="shared" si="10"/>
        <v>2.3721646708767027E-6</v>
      </c>
      <c r="AJ42" s="20">
        <f t="shared" si="13"/>
        <v>-3.1903604331473502E-3</v>
      </c>
      <c r="AK42" s="20">
        <f t="shared" si="13"/>
        <v>-1.2503794631912801E-3</v>
      </c>
      <c r="AL42" s="20">
        <f t="shared" si="13"/>
        <v>-7.4742354539969404E-4</v>
      </c>
      <c r="AM42" s="20">
        <f t="shared" si="13"/>
        <v>-7.8377076904167999E-4</v>
      </c>
      <c r="AN42" s="20">
        <f t="shared" si="13"/>
        <v>4.1536279085097001E-4</v>
      </c>
      <c r="AR42" s="22">
        <f t="shared" si="1"/>
        <v>42825</v>
      </c>
      <c r="AS42" s="20">
        <f t="shared" si="3"/>
        <v>-1.4909522606471719</v>
      </c>
      <c r="AT42" s="20">
        <f t="shared" si="11"/>
        <v>-1.5946715663200044E-2</v>
      </c>
      <c r="AU42" s="20">
        <f t="shared" si="4"/>
        <v>-5.5541992552581576E-3</v>
      </c>
      <c r="AV42" s="20">
        <f t="shared" si="14"/>
        <v>2.3721646708767027E-6</v>
      </c>
      <c r="AW42" s="20">
        <f t="shared" si="14"/>
        <v>-3.1903604331473502E-3</v>
      </c>
      <c r="AX42" s="20">
        <f t="shared" si="14"/>
        <v>-1.2503794631912801E-3</v>
      </c>
      <c r="AY42" s="20">
        <f t="shared" si="14"/>
        <v>-7.4742354539969404E-4</v>
      </c>
      <c r="AZ42" s="20">
        <f t="shared" si="14"/>
        <v>-7.8377076904167999E-4</v>
      </c>
      <c r="BA42" s="20">
        <f t="shared" si="14"/>
        <v>4.1536279085097001E-4</v>
      </c>
      <c r="BB42" s="20">
        <f t="shared" si="12"/>
        <v>-2.1500914918458201E-2</v>
      </c>
      <c r="BC42" s="22">
        <f t="shared" si="6"/>
        <v>42825</v>
      </c>
      <c r="BD42" s="20">
        <f t="shared" si="8"/>
        <v>-1.5946715663200044E-2</v>
      </c>
      <c r="BE42" s="20">
        <f t="shared" si="9"/>
        <v>-5.5541992552581576E-3</v>
      </c>
    </row>
    <row r="43" spans="1:71" ht="15">
      <c r="A43" s="1">
        <v>42916</v>
      </c>
      <c r="B43">
        <v>9.2162342530954702E-4</v>
      </c>
      <c r="C43">
        <v>-1.0628325882056E-3</v>
      </c>
      <c r="D43">
        <v>6.4846873423740597E-2</v>
      </c>
      <c r="E43">
        <v>-4.05677357308009E-3</v>
      </c>
      <c r="F43">
        <v>-0.44673430133564901</v>
      </c>
      <c r="G43">
        <v>7.5151441666587698E-3</v>
      </c>
      <c r="H43">
        <v>-3.2740210282877698E-4</v>
      </c>
      <c r="I43">
        <v>-7.9505936461443608E-3</v>
      </c>
      <c r="J43">
        <v>2.1370444529455999E-2</v>
      </c>
      <c r="K43">
        <v>-1.0731364188121199E-2</v>
      </c>
      <c r="L43">
        <v>-5.19266664634754E-3</v>
      </c>
      <c r="M43">
        <v>0</v>
      </c>
      <c r="N43">
        <v>0</v>
      </c>
      <c r="O43">
        <v>-0.139768341658252</v>
      </c>
      <c r="P43">
        <v>0</v>
      </c>
      <c r="Q43">
        <v>-9.4522337537483701E-3</v>
      </c>
      <c r="R43">
        <v>0</v>
      </c>
      <c r="S43">
        <v>0</v>
      </c>
      <c r="T43">
        <v>-0.38814071214963097</v>
      </c>
      <c r="U43">
        <v>0</v>
      </c>
      <c r="V43">
        <v>0</v>
      </c>
      <c r="W43">
        <v>0</v>
      </c>
      <c r="X43">
        <v>0</v>
      </c>
      <c r="Y43">
        <v>1.9669348711559499E-3</v>
      </c>
      <c r="Z43">
        <v>-2.78898508326852E-3</v>
      </c>
      <c r="AA43">
        <v>-1.08107774741128E-3</v>
      </c>
      <c r="AB43">
        <v>-6.5541969755944496E-4</v>
      </c>
      <c r="AC43">
        <v>-6.9001158122805595E-4</v>
      </c>
      <c r="AD43">
        <v>9.3016787356958697E-4</v>
      </c>
      <c r="AE43">
        <v>0.34354935882179299</v>
      </c>
      <c r="AF43">
        <v>-0.58941440210788998</v>
      </c>
      <c r="AH43" s="20">
        <f t="shared" si="2"/>
        <v>-8.7840986656768094E-3</v>
      </c>
      <c r="AI43" s="20">
        <f t="shared" si="10"/>
        <v>1.9474602684712377E-6</v>
      </c>
      <c r="AJ43" s="20">
        <f t="shared" si="13"/>
        <v>-2.78898508326852E-3</v>
      </c>
      <c r="AK43" s="20">
        <f t="shared" si="13"/>
        <v>-1.08107774741128E-3</v>
      </c>
      <c r="AL43" s="20">
        <f t="shared" si="13"/>
        <v>-6.5541969755944496E-4</v>
      </c>
      <c r="AM43" s="20">
        <f t="shared" si="13"/>
        <v>-6.9001158122805595E-4</v>
      </c>
      <c r="AN43" s="20">
        <f t="shared" si="13"/>
        <v>9.3016787356958697E-4</v>
      </c>
      <c r="AR43" s="22">
        <f t="shared" si="1"/>
        <v>42916</v>
      </c>
      <c r="AS43" s="20">
        <f t="shared" si="3"/>
        <v>-0.35765760843155991</v>
      </c>
      <c r="AT43" s="20">
        <f t="shared" si="11"/>
        <v>-1.487478033069317E-2</v>
      </c>
      <c r="AU43" s="20">
        <f t="shared" si="4"/>
        <v>-4.2833787756292423E-3</v>
      </c>
      <c r="AV43" s="20">
        <f t="shared" si="14"/>
        <v>1.9474602684712377E-6</v>
      </c>
      <c r="AW43" s="20">
        <f t="shared" si="14"/>
        <v>-2.78898508326852E-3</v>
      </c>
      <c r="AX43" s="20">
        <f t="shared" si="14"/>
        <v>-1.08107774741128E-3</v>
      </c>
      <c r="AY43" s="20">
        <f t="shared" si="14"/>
        <v>-6.5541969755944496E-4</v>
      </c>
      <c r="AZ43" s="20">
        <f t="shared" si="14"/>
        <v>-6.9001158122805595E-4</v>
      </c>
      <c r="BA43" s="20">
        <f t="shared" si="14"/>
        <v>9.3016787356958697E-4</v>
      </c>
      <c r="BB43" s="20">
        <f t="shared" si="12"/>
        <v>-1.915815910632241E-2</v>
      </c>
      <c r="BC43" s="22">
        <f t="shared" si="6"/>
        <v>42916</v>
      </c>
      <c r="BD43" s="20">
        <f t="shared" si="8"/>
        <v>-1.487478033069317E-2</v>
      </c>
      <c r="BE43" s="20">
        <f t="shared" si="9"/>
        <v>-4.2833787756292423E-3</v>
      </c>
    </row>
    <row r="44" spans="1:71" ht="15">
      <c r="A44" s="1">
        <v>43008</v>
      </c>
      <c r="B44">
        <v>1.5727240872953599E-3</v>
      </c>
      <c r="C44">
        <v>-9.98687449738078E-4</v>
      </c>
      <c r="D44">
        <v>5.7990526531570503E-2</v>
      </c>
      <c r="E44">
        <v>-3.5112570007767002E-3</v>
      </c>
      <c r="F44">
        <v>-0.44309015362132798</v>
      </c>
      <c r="G44">
        <v>6.29430416401177E-3</v>
      </c>
      <c r="H44">
        <v>-3.0885776357569801E-4</v>
      </c>
      <c r="I44">
        <v>-9.0754808007387194E-2</v>
      </c>
      <c r="J44">
        <v>1.97234976057503E-2</v>
      </c>
      <c r="K44">
        <v>-1.0044911981166299E-2</v>
      </c>
      <c r="L44">
        <v>-5.35774841146086E-3</v>
      </c>
      <c r="M44">
        <v>0</v>
      </c>
      <c r="N44">
        <v>0</v>
      </c>
      <c r="O44">
        <v>-0.13305734315894799</v>
      </c>
      <c r="P44">
        <v>0</v>
      </c>
      <c r="Q44">
        <v>-1.1657364531381101E-2</v>
      </c>
      <c r="R44">
        <v>0</v>
      </c>
      <c r="S44">
        <v>0</v>
      </c>
      <c r="T44">
        <v>-0.26045190769930998</v>
      </c>
      <c r="U44">
        <v>0</v>
      </c>
      <c r="V44">
        <v>0</v>
      </c>
      <c r="W44">
        <v>0</v>
      </c>
      <c r="X44">
        <v>0</v>
      </c>
      <c r="Y44">
        <v>1.0369201616677801E-3</v>
      </c>
      <c r="Z44">
        <v>-2.9627022578582098E-3</v>
      </c>
      <c r="AA44">
        <v>-1.4010696256172501E-3</v>
      </c>
      <c r="AB44">
        <v>-1.0381642003731699E-3</v>
      </c>
      <c r="AC44">
        <v>-1.04101473122897E-3</v>
      </c>
      <c r="AD44">
        <v>1.01088454051989E-3</v>
      </c>
      <c r="AE44">
        <v>0.34009872095157601</v>
      </c>
      <c r="AF44">
        <v>-0.548874794543041</v>
      </c>
      <c r="AH44" s="20">
        <f t="shared" si="2"/>
        <v>-9.0183610211151972E-3</v>
      </c>
      <c r="AI44" s="20">
        <f t="shared" si="10"/>
        <v>1.0266536254136435E-6</v>
      </c>
      <c r="AJ44" s="20">
        <f t="shared" si="13"/>
        <v>-2.9627022578582098E-3</v>
      </c>
      <c r="AK44" s="20">
        <f t="shared" si="13"/>
        <v>-1.4010696256172501E-3</v>
      </c>
      <c r="AL44" s="20">
        <f t="shared" si="13"/>
        <v>-1.0381642003731699E-3</v>
      </c>
      <c r="AM44" s="20">
        <f t="shared" si="13"/>
        <v>-1.04101473122897E-3</v>
      </c>
      <c r="AN44" s="20">
        <f t="shared" si="13"/>
        <v>1.01088454051989E-3</v>
      </c>
      <c r="AR44" s="22">
        <f t="shared" si="1"/>
        <v>43008</v>
      </c>
      <c r="AS44" s="20">
        <f t="shared" si="3"/>
        <v>-0.195499178172164</v>
      </c>
      <c r="AT44" s="20">
        <f t="shared" si="11"/>
        <v>-1.5109042686131557E-2</v>
      </c>
      <c r="AU44" s="20">
        <f t="shared" si="4"/>
        <v>-5.4310396209322964E-3</v>
      </c>
      <c r="AV44" s="20">
        <f t="shared" si="14"/>
        <v>1.0266536254136435E-6</v>
      </c>
      <c r="AW44" s="20">
        <f t="shared" si="14"/>
        <v>-2.9627022578582098E-3</v>
      </c>
      <c r="AX44" s="20">
        <f t="shared" si="14"/>
        <v>-1.4010696256172501E-3</v>
      </c>
      <c r="AY44" s="20">
        <f t="shared" si="14"/>
        <v>-1.0381642003731699E-3</v>
      </c>
      <c r="AZ44" s="20">
        <f t="shared" si="14"/>
        <v>-1.04101473122897E-3</v>
      </c>
      <c r="BA44" s="20">
        <f t="shared" si="14"/>
        <v>1.01088454051989E-3</v>
      </c>
      <c r="BB44" s="20">
        <f t="shared" si="12"/>
        <v>-2.0540082307063855E-2</v>
      </c>
      <c r="BC44" s="22">
        <f t="shared" si="6"/>
        <v>43008</v>
      </c>
      <c r="BD44" s="20">
        <f t="shared" si="8"/>
        <v>-1.5109042686131557E-2</v>
      </c>
      <c r="BE44" s="20">
        <f t="shared" si="9"/>
        <v>-5.4310396209322964E-3</v>
      </c>
    </row>
    <row r="45" spans="1:71" ht="15">
      <c r="A45" s="1">
        <v>43100</v>
      </c>
      <c r="B45">
        <v>2.2452331343014698E-3</v>
      </c>
      <c r="C45">
        <v>-9.3822661055842295E-4</v>
      </c>
      <c r="D45">
        <v>6.1709914407259703E-2</v>
      </c>
      <c r="E45">
        <v>-3.4442211775620401E-3</v>
      </c>
      <c r="F45">
        <v>-0.43735581084554098</v>
      </c>
      <c r="G45">
        <v>6.3242727782464297E-3</v>
      </c>
      <c r="H45">
        <v>-2.7976921431749298E-4</v>
      </c>
      <c r="I45">
        <v>-4.6227872284720903E-2</v>
      </c>
      <c r="J45">
        <v>1.4664056492663601E-2</v>
      </c>
      <c r="K45">
        <v>-7.8047787886226204E-3</v>
      </c>
      <c r="L45">
        <v>-5.5075160763529097E-3</v>
      </c>
      <c r="M45">
        <v>0</v>
      </c>
      <c r="N45">
        <v>0</v>
      </c>
      <c r="O45">
        <v>-4.3664333926030002E-2</v>
      </c>
      <c r="P45">
        <v>0</v>
      </c>
      <c r="Q45">
        <v>-1.20955319950821E-2</v>
      </c>
      <c r="R45">
        <v>0</v>
      </c>
      <c r="S45">
        <v>0</v>
      </c>
      <c r="T45">
        <v>-1.03411959940818</v>
      </c>
      <c r="U45">
        <v>0</v>
      </c>
      <c r="V45">
        <v>0</v>
      </c>
      <c r="W45">
        <v>0</v>
      </c>
      <c r="X45">
        <v>0</v>
      </c>
      <c r="Y45">
        <v>7.2706092610896802E-4</v>
      </c>
      <c r="Z45">
        <v>-2.5469796025245901E-3</v>
      </c>
      <c r="AA45">
        <v>-1.1245944053106501E-3</v>
      </c>
      <c r="AB45">
        <v>-7.9860130683950803E-4</v>
      </c>
      <c r="AC45">
        <v>-7.8479305684053802E-4</v>
      </c>
      <c r="AD45">
        <v>1.2881631116234899E-3</v>
      </c>
      <c r="AE45">
        <v>0.33668467296461502</v>
      </c>
      <c r="AF45">
        <v>-1.1955666297271901</v>
      </c>
      <c r="AH45" s="20">
        <f t="shared" si="2"/>
        <v>-7.0849884717747421E-3</v>
      </c>
      <c r="AI45" s="20">
        <f t="shared" si="10"/>
        <v>7.1986230307818615E-7</v>
      </c>
      <c r="AJ45" s="20">
        <f t="shared" si="13"/>
        <v>-2.5469796025245901E-3</v>
      </c>
      <c r="AK45" s="20">
        <f t="shared" si="13"/>
        <v>-1.1245944053106501E-3</v>
      </c>
      <c r="AL45" s="20">
        <f t="shared" si="13"/>
        <v>-7.9860130683950803E-4</v>
      </c>
      <c r="AM45" s="20">
        <f t="shared" si="13"/>
        <v>-7.8479305684053802E-4</v>
      </c>
      <c r="AN45" s="20">
        <f t="shared" si="13"/>
        <v>1.2881631116234899E-3</v>
      </c>
      <c r="AR45" s="22">
        <f t="shared" si="1"/>
        <v>43100</v>
      </c>
      <c r="AS45" s="20">
        <f t="shared" si="3"/>
        <v>-2.7822665189087603</v>
      </c>
      <c r="AT45" s="20">
        <f t="shared" si="11"/>
        <v>-1.3175670136791103E-2</v>
      </c>
      <c r="AU45" s="20">
        <f t="shared" si="4"/>
        <v>-3.9660853975887183E-3</v>
      </c>
      <c r="AV45" s="20">
        <f t="shared" si="14"/>
        <v>7.1986230307818615E-7</v>
      </c>
      <c r="AW45" s="20">
        <f t="shared" si="14"/>
        <v>-2.5469796025245901E-3</v>
      </c>
      <c r="AX45" s="20">
        <f t="shared" si="14"/>
        <v>-1.1245944053106501E-3</v>
      </c>
      <c r="AY45" s="20">
        <f t="shared" si="14"/>
        <v>-7.9860130683950803E-4</v>
      </c>
      <c r="AZ45" s="20">
        <f t="shared" si="14"/>
        <v>-7.8479305684053802E-4</v>
      </c>
      <c r="BA45" s="20">
        <f t="shared" si="14"/>
        <v>1.2881631116234899E-3</v>
      </c>
      <c r="BB45" s="20">
        <f t="shared" si="12"/>
        <v>-1.714175553437982E-2</v>
      </c>
      <c r="BC45" s="22">
        <f t="shared" si="6"/>
        <v>43100</v>
      </c>
      <c r="BD45" s="20">
        <f t="shared" si="8"/>
        <v>-1.3175670136791103E-2</v>
      </c>
      <c r="BE45" s="20">
        <f t="shared" si="9"/>
        <v>-3.9660853975887183E-3</v>
      </c>
    </row>
    <row r="46" spans="1:71" ht="15">
      <c r="A46" s="1">
        <v>43190</v>
      </c>
      <c r="B46">
        <v>1.86731471583101E-3</v>
      </c>
      <c r="C46">
        <v>-8.8688523787183705E-4</v>
      </c>
      <c r="D46">
        <v>6.1866281052735901E-2</v>
      </c>
      <c r="E46">
        <v>-2.8495241161996501E-3</v>
      </c>
      <c r="F46">
        <v>-0.438467630803829</v>
      </c>
      <c r="G46">
        <v>7.88031904306318E-3</v>
      </c>
      <c r="H46">
        <v>-2.4385208534649601E-4</v>
      </c>
      <c r="I46">
        <v>8.3388921587412804E-2</v>
      </c>
      <c r="J46">
        <v>1.5962502404209801E-2</v>
      </c>
      <c r="K46">
        <v>-6.18791860715894E-3</v>
      </c>
      <c r="L46">
        <v>-5.6407558370774602E-3</v>
      </c>
      <c r="M46">
        <v>0</v>
      </c>
      <c r="N46">
        <v>0</v>
      </c>
      <c r="O46">
        <v>-2.8184452341750699E-2</v>
      </c>
      <c r="P46">
        <v>0</v>
      </c>
      <c r="Q46">
        <v>-1.0348869081588901E-2</v>
      </c>
      <c r="R46">
        <v>0</v>
      </c>
      <c r="S46">
        <v>0</v>
      </c>
      <c r="T46">
        <v>-0.428330740343696</v>
      </c>
      <c r="U46">
        <v>0</v>
      </c>
      <c r="V46">
        <v>0</v>
      </c>
      <c r="W46">
        <v>0</v>
      </c>
      <c r="X46">
        <v>0</v>
      </c>
      <c r="Y46">
        <v>8.8030736566935199E-4</v>
      </c>
      <c r="Z46">
        <v>-1.8742361489576501E-3</v>
      </c>
      <c r="AA46">
        <v>-6.3810796530061598E-4</v>
      </c>
      <c r="AB46">
        <v>-3.7721380573563202E-4</v>
      </c>
      <c r="AC46">
        <v>-4.02295334667179E-4</v>
      </c>
      <c r="AD46">
        <v>1.7787359983811801E-3</v>
      </c>
      <c r="AE46">
        <v>0.333306812665079</v>
      </c>
      <c r="AF46">
        <v>-0.42715863137037202</v>
      </c>
      <c r="AH46" s="20">
        <f t="shared" si="2"/>
        <v>-5.3164143151462817E-3</v>
      </c>
      <c r="AI46" s="20">
        <f t="shared" si="10"/>
        <v>8.7159145115777424E-7</v>
      </c>
      <c r="AJ46" s="20">
        <f t="shared" si="13"/>
        <v>-1.8742361489576501E-3</v>
      </c>
      <c r="AK46" s="20">
        <f t="shared" si="13"/>
        <v>-6.3810796530061598E-4</v>
      </c>
      <c r="AL46" s="20">
        <f t="shared" si="13"/>
        <v>-3.7721380573563202E-4</v>
      </c>
      <c r="AM46" s="20">
        <f t="shared" si="13"/>
        <v>-4.02295334667179E-4</v>
      </c>
      <c r="AN46" s="20">
        <f t="shared" si="13"/>
        <v>1.7787359983811801E-3</v>
      </c>
      <c r="AR46" s="22">
        <f t="shared" si="1"/>
        <v>43190</v>
      </c>
      <c r="AS46" s="20">
        <f t="shared" si="3"/>
        <v>0.29136547451851191</v>
      </c>
      <c r="AT46" s="20">
        <f t="shared" si="11"/>
        <v>-1.1407095980162641E-2</v>
      </c>
      <c r="AU46" s="20">
        <f t="shared" si="4"/>
        <v>-1.5122456648287393E-3</v>
      </c>
      <c r="AV46" s="20">
        <f t="shared" si="14"/>
        <v>8.7159145115777424E-7</v>
      </c>
      <c r="AW46" s="20">
        <f t="shared" si="14"/>
        <v>-1.8742361489576501E-3</v>
      </c>
      <c r="AX46" s="20">
        <f t="shared" si="14"/>
        <v>-6.3810796530061598E-4</v>
      </c>
      <c r="AY46" s="20">
        <f t="shared" si="14"/>
        <v>-3.7721380573563202E-4</v>
      </c>
      <c r="AZ46" s="20">
        <f t="shared" si="14"/>
        <v>-4.02295334667179E-4</v>
      </c>
      <c r="BA46" s="20">
        <f t="shared" si="14"/>
        <v>1.7787359983811801E-3</v>
      </c>
      <c r="BB46" s="20">
        <f t="shared" si="12"/>
        <v>-1.2919341644991381E-2</v>
      </c>
      <c r="BC46" s="22">
        <f t="shared" si="6"/>
        <v>43190</v>
      </c>
      <c r="BD46" s="20">
        <f t="shared" si="8"/>
        <v>-1.1407095980162641E-2</v>
      </c>
      <c r="BE46" s="20">
        <f t="shared" si="9"/>
        <v>-1.5122456648287393E-3</v>
      </c>
    </row>
    <row r="47" spans="1:71" ht="15">
      <c r="A47" s="1">
        <v>43281</v>
      </c>
      <c r="B47">
        <v>2.0640756082546102E-3</v>
      </c>
      <c r="C47">
        <v>-9.0646750549039303E-4</v>
      </c>
      <c r="D47">
        <v>7.2416829728205706E-2</v>
      </c>
      <c r="E47">
        <v>-1.80589247384954E-3</v>
      </c>
      <c r="F47">
        <v>-0.438928901291812</v>
      </c>
      <c r="G47">
        <v>8.8407921567945601E-3</v>
      </c>
      <c r="H47">
        <v>-1.8814778462994299E-4</v>
      </c>
      <c r="I47">
        <v>-9.8828110593551705E-2</v>
      </c>
      <c r="J47">
        <v>1.28906946284867E-2</v>
      </c>
      <c r="K47">
        <v>-3.5641885777759601E-3</v>
      </c>
      <c r="L47">
        <v>-5.7585352464362104E-3</v>
      </c>
      <c r="M47">
        <v>0</v>
      </c>
      <c r="N47">
        <v>0</v>
      </c>
      <c r="O47">
        <v>-2.3000136760864501E-2</v>
      </c>
      <c r="P47">
        <v>0</v>
      </c>
      <c r="Q47">
        <v>-2.8023372623531199E-3</v>
      </c>
      <c r="R47">
        <v>0</v>
      </c>
      <c r="S47">
        <v>0</v>
      </c>
      <c r="T47">
        <v>-0.38892529563725398</v>
      </c>
      <c r="U47">
        <v>0</v>
      </c>
      <c r="V47">
        <v>0</v>
      </c>
      <c r="W47">
        <v>0</v>
      </c>
      <c r="X47">
        <v>0</v>
      </c>
      <c r="Y47">
        <v>7.8992624654716705E-4</v>
      </c>
      <c r="Z47">
        <v>-1.5516245939872701E-3</v>
      </c>
      <c r="AA47">
        <v>-4.22569943292483E-4</v>
      </c>
      <c r="AB47">
        <v>-1.5858204168717099E-4</v>
      </c>
      <c r="AC47">
        <v>-1.3473718758483201E-4</v>
      </c>
      <c r="AD47">
        <v>2.3553542258136699E-3</v>
      </c>
      <c r="AE47">
        <v>0.32996474255682001</v>
      </c>
      <c r="AF47">
        <v>-0.548874794543041</v>
      </c>
      <c r="AH47" s="20">
        <f t="shared" si="2"/>
        <v>-2.7821615936942648E-3</v>
      </c>
      <c r="AI47" s="20">
        <f t="shared" si="10"/>
        <v>7.8210519460115547E-7</v>
      </c>
      <c r="AJ47" s="20">
        <f t="shared" si="13"/>
        <v>-1.5516245939872701E-3</v>
      </c>
      <c r="AK47" s="20">
        <f t="shared" si="13"/>
        <v>-4.22569943292483E-4</v>
      </c>
      <c r="AL47" s="20">
        <f t="shared" si="13"/>
        <v>-1.5858204168717099E-4</v>
      </c>
      <c r="AM47" s="20">
        <f t="shared" si="13"/>
        <v>-1.3473718758483201E-4</v>
      </c>
      <c r="AN47" s="20">
        <f t="shared" si="13"/>
        <v>2.3553542258136699E-3</v>
      </c>
      <c r="AR47" s="22">
        <f t="shared" si="1"/>
        <v>43281</v>
      </c>
      <c r="AS47" s="20">
        <f t="shared" si="3"/>
        <v>-0.195499178172164</v>
      </c>
      <c r="AT47" s="20">
        <f t="shared" si="11"/>
        <v>-8.8728432587106242E-3</v>
      </c>
      <c r="AU47" s="20">
        <f t="shared" si="4"/>
        <v>8.8622564456514955E-5</v>
      </c>
      <c r="AV47" s="20">
        <f t="shared" si="14"/>
        <v>7.8210519460115547E-7</v>
      </c>
      <c r="AW47" s="20">
        <f t="shared" si="14"/>
        <v>-1.5516245939872701E-3</v>
      </c>
      <c r="AX47" s="20">
        <f t="shared" si="14"/>
        <v>-4.22569943292483E-4</v>
      </c>
      <c r="AY47" s="20">
        <f t="shared" si="14"/>
        <v>-1.5858204168717099E-4</v>
      </c>
      <c r="AZ47" s="20">
        <f t="shared" si="14"/>
        <v>-1.3473718758483201E-4</v>
      </c>
      <c r="BA47" s="20">
        <f t="shared" si="14"/>
        <v>2.3553542258136699E-3</v>
      </c>
      <c r="BB47" s="20">
        <f t="shared" si="12"/>
        <v>-8.7842206942541096E-3</v>
      </c>
      <c r="BC47" s="22">
        <f t="shared" si="6"/>
        <v>43281</v>
      </c>
      <c r="BD47" s="20">
        <f t="shared" si="8"/>
        <v>-8.8728432587106242E-3</v>
      </c>
      <c r="BE47" s="20">
        <f t="shared" si="9"/>
        <v>8.8622564456514955E-5</v>
      </c>
    </row>
    <row r="48" spans="1:71" ht="15">
      <c r="A48" s="1">
        <v>43373</v>
      </c>
      <c r="B48">
        <v>1.9691432581403399E-3</v>
      </c>
      <c r="C48">
        <v>-8.7120579106425501E-4</v>
      </c>
      <c r="D48">
        <v>8.50672437198607E-2</v>
      </c>
      <c r="E48">
        <v>-1.9435555287716699E-3</v>
      </c>
      <c r="F48">
        <v>-0.44676751995233999</v>
      </c>
      <c r="G48">
        <v>1.0583258469210001E-2</v>
      </c>
      <c r="H48">
        <v>-1.8182337184757799E-4</v>
      </c>
      <c r="I48">
        <v>5.2568496486027301E-2</v>
      </c>
      <c r="J48">
        <v>7.8201833308533201E-3</v>
      </c>
      <c r="K48">
        <v>-2.7625417246657201E-3</v>
      </c>
      <c r="L48">
        <v>-5.8688022705588498E-3</v>
      </c>
      <c r="M48">
        <v>0</v>
      </c>
      <c r="N48">
        <v>0</v>
      </c>
      <c r="O48">
        <v>-3.1737283796984199E-2</v>
      </c>
      <c r="P48">
        <v>0</v>
      </c>
      <c r="Q48">
        <v>3.2186579305370998E-3</v>
      </c>
      <c r="R48">
        <v>0</v>
      </c>
      <c r="S48">
        <v>0</v>
      </c>
      <c r="T48">
        <v>-0.73677627712035398</v>
      </c>
      <c r="U48">
        <v>0</v>
      </c>
      <c r="V48">
        <v>0</v>
      </c>
      <c r="W48">
        <v>0</v>
      </c>
      <c r="X48">
        <v>0</v>
      </c>
      <c r="Y48">
        <v>8.5807550924688004E-4</v>
      </c>
      <c r="Z48">
        <v>-1.1254743918942499E-3</v>
      </c>
      <c r="AA48" s="16">
        <v>-5.5599078674362002E-5</v>
      </c>
      <c r="AB48">
        <v>2.29445709876152E-4</v>
      </c>
      <c r="AC48">
        <v>2.8881084801479702E-4</v>
      </c>
      <c r="AD48">
        <v>3.1458989973476201E-3</v>
      </c>
      <c r="AE48">
        <v>0.326658069781538</v>
      </c>
      <c r="AF48">
        <v>-0.75141077118883104</v>
      </c>
      <c r="AH48" s="20">
        <f t="shared" si="2"/>
        <v>-1.9130469705113087E-3</v>
      </c>
      <c r="AI48" s="20">
        <f t="shared" si="10"/>
        <v>8.4957971212562386E-7</v>
      </c>
      <c r="AJ48" s="20">
        <f t="shared" si="13"/>
        <v>-1.1254743918942499E-3</v>
      </c>
      <c r="AK48" s="20">
        <f t="shared" si="13"/>
        <v>-5.5599078674362002E-5</v>
      </c>
      <c r="AL48" s="20">
        <f t="shared" si="13"/>
        <v>2.29445709876152E-4</v>
      </c>
      <c r="AM48" s="20">
        <f t="shared" si="13"/>
        <v>2.8881084801479702E-4</v>
      </c>
      <c r="AN48" s="20">
        <f t="shared" si="13"/>
        <v>3.1458989973476201E-3</v>
      </c>
      <c r="AR48" s="22">
        <f t="shared" si="1"/>
        <v>43373</v>
      </c>
      <c r="AS48" s="20">
        <f t="shared" si="3"/>
        <v>-1.0056430847553242</v>
      </c>
      <c r="AT48" s="20">
        <f t="shared" si="11"/>
        <v>-8.0037286355276686E-3</v>
      </c>
      <c r="AU48" s="20">
        <f t="shared" si="4"/>
        <v>2.4839316643820828E-3</v>
      </c>
      <c r="AV48" s="20">
        <f t="shared" si="14"/>
        <v>8.4957971212562386E-7</v>
      </c>
      <c r="AW48" s="20">
        <f t="shared" si="14"/>
        <v>-1.1254743918942499E-3</v>
      </c>
      <c r="AX48" s="20">
        <f t="shared" si="14"/>
        <v>-5.5599078674362002E-5</v>
      </c>
      <c r="AY48" s="20">
        <f t="shared" si="14"/>
        <v>2.29445709876152E-4</v>
      </c>
      <c r="AZ48" s="20">
        <f t="shared" si="14"/>
        <v>2.8881084801479702E-4</v>
      </c>
      <c r="BA48" s="20">
        <f t="shared" si="14"/>
        <v>3.1458989973476201E-3</v>
      </c>
      <c r="BB48" s="20">
        <f t="shared" si="12"/>
        <v>-5.5197969711455862E-3</v>
      </c>
      <c r="BC48" s="22">
        <f t="shared" si="6"/>
        <v>43373</v>
      </c>
      <c r="BD48" s="20">
        <f t="shared" si="8"/>
        <v>-8.0037286355276686E-3</v>
      </c>
      <c r="BE48" s="20">
        <f t="shared" si="9"/>
        <v>2.4839316643820828E-3</v>
      </c>
    </row>
    <row r="49" spans="1:57" ht="15">
      <c r="A49" s="1">
        <v>43465</v>
      </c>
      <c r="B49">
        <v>2.0677988733730501E-3</v>
      </c>
      <c r="C49">
        <v>-8.6378548599386196E-4</v>
      </c>
      <c r="D49">
        <v>9.3527393754411201E-2</v>
      </c>
      <c r="E49">
        <v>-1.58668359186986E-3</v>
      </c>
      <c r="F49">
        <v>-0.45074474863497899</v>
      </c>
      <c r="G49">
        <v>1.23147200087325E-2</v>
      </c>
      <c r="H49">
        <v>-1.9878454207145001E-4</v>
      </c>
      <c r="I49">
        <v>7.1268004596913806E-2</v>
      </c>
      <c r="J49">
        <v>6.4265012823749804E-3</v>
      </c>
      <c r="K49">
        <v>-1.2630645905731201E-3</v>
      </c>
      <c r="L49">
        <v>-5.9692144221634696E-3</v>
      </c>
      <c r="M49">
        <v>0</v>
      </c>
      <c r="N49">
        <v>0</v>
      </c>
      <c r="O49">
        <v>-3.7441913314628601E-2</v>
      </c>
      <c r="P49">
        <v>0</v>
      </c>
      <c r="Q49">
        <v>1.44164819966263E-3</v>
      </c>
      <c r="R49">
        <v>0</v>
      </c>
      <c r="S49">
        <v>0</v>
      </c>
      <c r="T49">
        <v>-1.1096178456744501</v>
      </c>
      <c r="U49">
        <v>0</v>
      </c>
      <c r="V49">
        <v>0</v>
      </c>
      <c r="W49">
        <v>0</v>
      </c>
      <c r="X49">
        <v>0</v>
      </c>
      <c r="Y49">
        <v>7.2607857020123802E-4</v>
      </c>
      <c r="Z49">
        <v>-8.2063248819652602E-4</v>
      </c>
      <c r="AA49">
        <v>1.5031157527545201E-4</v>
      </c>
      <c r="AB49">
        <v>4.6481110771434599E-4</v>
      </c>
      <c r="AC49">
        <v>5.6619540362845501E-4</v>
      </c>
      <c r="AD49">
        <v>3.9870633438132599E-3</v>
      </c>
      <c r="AE49">
        <v>0.32338640605813401</v>
      </c>
      <c r="AF49">
        <v>-1.11495631131344</v>
      </c>
      <c r="AH49" s="20">
        <f t="shared" si="2"/>
        <v>-5.4424680607389445E-4</v>
      </c>
      <c r="AI49" s="20">
        <f t="shared" si="10"/>
        <v>7.1888967346657225E-7</v>
      </c>
      <c r="AJ49" s="20">
        <f t="shared" ref="AJ49:AN80" si="15">Z49</f>
        <v>-8.2063248819652602E-4</v>
      </c>
      <c r="AK49" s="20">
        <f t="shared" si="15"/>
        <v>1.5031157527545201E-4</v>
      </c>
      <c r="AL49" s="20">
        <f t="shared" si="15"/>
        <v>4.6481110771434599E-4</v>
      </c>
      <c r="AM49" s="20">
        <f t="shared" si="15"/>
        <v>5.6619540362845501E-4</v>
      </c>
      <c r="AN49" s="20">
        <f t="shared" si="15"/>
        <v>3.9870633438132599E-3</v>
      </c>
      <c r="AR49" s="22">
        <f t="shared" si="1"/>
        <v>43465</v>
      </c>
      <c r="AS49" s="20">
        <f t="shared" si="3"/>
        <v>-2.4598252452537599</v>
      </c>
      <c r="AT49" s="20">
        <f t="shared" si="11"/>
        <v>-6.6349284710902545E-3</v>
      </c>
      <c r="AU49" s="20">
        <f t="shared" si="4"/>
        <v>4.3484678319084535E-3</v>
      </c>
      <c r="AV49" s="20">
        <f t="shared" si="14"/>
        <v>7.1888967346657225E-7</v>
      </c>
      <c r="AW49" s="20">
        <f t="shared" si="14"/>
        <v>-8.2063248819652602E-4</v>
      </c>
      <c r="AX49" s="20">
        <f t="shared" si="14"/>
        <v>1.5031157527545201E-4</v>
      </c>
      <c r="AY49" s="20">
        <f t="shared" si="14"/>
        <v>4.6481110771434599E-4</v>
      </c>
      <c r="AZ49" s="20">
        <f t="shared" si="14"/>
        <v>5.6619540362845501E-4</v>
      </c>
      <c r="BA49" s="20">
        <f t="shared" si="14"/>
        <v>3.9870633438132599E-3</v>
      </c>
      <c r="BB49" s="20">
        <f t="shared" si="12"/>
        <v>-2.2864606391818009E-3</v>
      </c>
      <c r="BC49" s="22">
        <f t="shared" si="6"/>
        <v>43465</v>
      </c>
      <c r="BD49" s="20">
        <f t="shared" si="8"/>
        <v>-6.6349284710902545E-3</v>
      </c>
      <c r="BE49" s="20">
        <f t="shared" si="9"/>
        <v>4.3484678319084535E-3</v>
      </c>
    </row>
    <row r="50" spans="1:57" ht="15">
      <c r="A50" s="1">
        <v>43555</v>
      </c>
      <c r="B50">
        <v>2.98643316447577E-3</v>
      </c>
      <c r="C50">
        <v>-8.6458384920273801E-4</v>
      </c>
      <c r="D50">
        <v>7.3106198304428993E-2</v>
      </c>
      <c r="E50" s="16">
        <v>-2.8428323028961699E-5</v>
      </c>
      <c r="F50">
        <v>-0.45429485418721999</v>
      </c>
      <c r="G50">
        <v>1.32026113575323E-2</v>
      </c>
      <c r="H50">
        <v>-1.8550580450638001E-4</v>
      </c>
      <c r="I50">
        <v>-8.6545046039787604E-2</v>
      </c>
      <c r="J50">
        <v>8.7824176991713101E-3</v>
      </c>
      <c r="K50" s="16">
        <v>2.1187025311952799E-5</v>
      </c>
      <c r="L50">
        <v>-6.0619756266144798E-3</v>
      </c>
      <c r="M50">
        <v>0</v>
      </c>
      <c r="N50">
        <v>0</v>
      </c>
      <c r="O50">
        <v>-0.103300419561191</v>
      </c>
      <c r="P50">
        <v>0</v>
      </c>
      <c r="Q50">
        <v>2.7003834584648999E-3</v>
      </c>
      <c r="R50">
        <v>0</v>
      </c>
      <c r="S50">
        <v>0</v>
      </c>
      <c r="T50">
        <v>-0.86879840920033302</v>
      </c>
      <c r="U50">
        <v>0</v>
      </c>
      <c r="V50">
        <v>0</v>
      </c>
      <c r="W50">
        <v>0</v>
      </c>
      <c r="X50">
        <v>0</v>
      </c>
      <c r="Y50">
        <v>1.2958138617680199E-4</v>
      </c>
      <c r="Z50">
        <v>-9.29862389986713E-4</v>
      </c>
      <c r="AA50" s="16">
        <v>-3.1867020011677697E-5</v>
      </c>
      <c r="AB50">
        <v>3.21380165568818E-4</v>
      </c>
      <c r="AC50">
        <v>5.07756872591969E-4</v>
      </c>
      <c r="AD50">
        <v>4.5953436883960901E-3</v>
      </c>
      <c r="AE50">
        <v>0.320149367623079</v>
      </c>
      <c r="AF50">
        <v>-1.11495631131344</v>
      </c>
      <c r="AH50" s="20">
        <f t="shared" si="2"/>
        <v>1.4947259762698677E-4</v>
      </c>
      <c r="AI50" s="20">
        <f t="shared" si="10"/>
        <v>1.282984021552495E-7</v>
      </c>
      <c r="AJ50" s="20">
        <f t="shared" si="15"/>
        <v>-9.29862389986713E-4</v>
      </c>
      <c r="AK50" s="20">
        <f t="shared" si="15"/>
        <v>-3.1867020011677697E-5</v>
      </c>
      <c r="AL50" s="20">
        <f t="shared" si="15"/>
        <v>3.21380165568818E-4</v>
      </c>
      <c r="AM50" s="20">
        <f t="shared" si="15"/>
        <v>5.07756872591969E-4</v>
      </c>
      <c r="AN50" s="20">
        <f t="shared" si="15"/>
        <v>4.5953436883960901E-3</v>
      </c>
      <c r="AR50" s="22">
        <f t="shared" si="1"/>
        <v>43555</v>
      </c>
      <c r="AS50" s="20">
        <f t="shared" si="3"/>
        <v>-2.4598252452537599</v>
      </c>
      <c r="AT50" s="20">
        <f t="shared" si="11"/>
        <v>-5.9412090673893738E-3</v>
      </c>
      <c r="AU50" s="20">
        <f t="shared" si="4"/>
        <v>4.4628796149606418E-3</v>
      </c>
      <c r="AV50" s="20">
        <f t="shared" si="14"/>
        <v>1.282984021552495E-7</v>
      </c>
      <c r="AW50" s="20">
        <f t="shared" si="14"/>
        <v>-9.29862389986713E-4</v>
      </c>
      <c r="AX50" s="20">
        <f t="shared" si="14"/>
        <v>-3.1867020011677697E-5</v>
      </c>
      <c r="AY50" s="20">
        <f t="shared" si="14"/>
        <v>3.21380165568818E-4</v>
      </c>
      <c r="AZ50" s="20">
        <f t="shared" si="14"/>
        <v>5.07756872591969E-4</v>
      </c>
      <c r="BA50" s="20">
        <f t="shared" si="14"/>
        <v>4.5953436883960901E-3</v>
      </c>
      <c r="BB50" s="20">
        <f t="shared" si="12"/>
        <v>-1.4783294524287321E-3</v>
      </c>
      <c r="BC50" s="22">
        <f t="shared" si="6"/>
        <v>43555</v>
      </c>
      <c r="BD50" s="20">
        <f t="shared" si="8"/>
        <v>-5.9412090673893738E-3</v>
      </c>
      <c r="BE50" s="20">
        <f t="shared" si="9"/>
        <v>4.4628796149606418E-3</v>
      </c>
    </row>
    <row r="51" spans="1:57" ht="15">
      <c r="A51" s="1">
        <v>43646</v>
      </c>
      <c r="B51">
        <v>2.53209176328539E-3</v>
      </c>
      <c r="C51">
        <v>-8.7598133818866898E-4</v>
      </c>
      <c r="D51">
        <v>6.0609669911637597E-2</v>
      </c>
      <c r="E51">
        <v>1.1307095770351999E-3</v>
      </c>
      <c r="F51">
        <v>-0.45785513973265402</v>
      </c>
      <c r="G51">
        <v>1.3934424523331899E-2</v>
      </c>
      <c r="H51">
        <v>-1.9764889144235901E-4</v>
      </c>
      <c r="I51">
        <v>0.16304891400407101</v>
      </c>
      <c r="J51">
        <v>7.2798496586479102E-3</v>
      </c>
      <c r="K51">
        <v>1.16445571838319E-3</v>
      </c>
      <c r="L51">
        <v>-6.1529516821479096E-3</v>
      </c>
      <c r="M51">
        <v>0</v>
      </c>
      <c r="N51">
        <v>0</v>
      </c>
      <c r="O51">
        <v>-0.122912366964345</v>
      </c>
      <c r="P51">
        <v>0</v>
      </c>
      <c r="Q51">
        <v>-4.0515919378147896E-3</v>
      </c>
      <c r="R51">
        <v>0</v>
      </c>
      <c r="S51">
        <v>0</v>
      </c>
      <c r="T51">
        <v>-7.9904403484165595E-2</v>
      </c>
      <c r="U51">
        <v>0</v>
      </c>
      <c r="V51">
        <v>0</v>
      </c>
      <c r="W51">
        <v>0</v>
      </c>
      <c r="X51">
        <v>0</v>
      </c>
      <c r="Y51">
        <v>2.7682906496018201E-4</v>
      </c>
      <c r="Z51">
        <v>-4.3340335900143802E-4</v>
      </c>
      <c r="AA51">
        <v>3.2394576947591898E-4</v>
      </c>
      <c r="AB51">
        <v>6.66528315407255E-4</v>
      </c>
      <c r="AC51">
        <v>8.6202018623193701E-4</v>
      </c>
      <c r="AD51">
        <v>5.4204491396481203E-3</v>
      </c>
      <c r="AE51">
        <v>0.316946575171273</v>
      </c>
      <c r="AF51">
        <v>-0.101867222761442</v>
      </c>
      <c r="AH51" s="20">
        <f t="shared" si="2"/>
        <v>1.4385164926937703E-3</v>
      </c>
      <c r="AI51" s="20">
        <f t="shared" si="10"/>
        <v>2.7408818312889307E-7</v>
      </c>
      <c r="AJ51" s="20">
        <f t="shared" si="15"/>
        <v>-4.3340335900143802E-4</v>
      </c>
      <c r="AK51" s="20">
        <f t="shared" si="15"/>
        <v>3.2394576947591898E-4</v>
      </c>
      <c r="AL51" s="20">
        <f t="shared" si="15"/>
        <v>6.66528315407255E-4</v>
      </c>
      <c r="AM51" s="20">
        <f t="shared" si="15"/>
        <v>8.6202018623193701E-4</v>
      </c>
      <c r="AN51" s="20">
        <f t="shared" si="15"/>
        <v>5.4204491396481203E-3</v>
      </c>
      <c r="AR51" s="22">
        <f t="shared" si="1"/>
        <v>43646</v>
      </c>
      <c r="AS51" s="20">
        <f t="shared" si="3"/>
        <v>1.592531108954232</v>
      </c>
      <c r="AT51" s="20">
        <f t="shared" si="11"/>
        <v>-4.65216517232259E-3</v>
      </c>
      <c r="AU51" s="20">
        <f t="shared" si="4"/>
        <v>6.8398141399449216E-3</v>
      </c>
      <c r="AV51" s="20">
        <f t="shared" si="14"/>
        <v>2.7408818312889307E-7</v>
      </c>
      <c r="AW51" s="20">
        <f t="shared" si="14"/>
        <v>-4.3340335900143802E-4</v>
      </c>
      <c r="AX51" s="20">
        <f t="shared" si="14"/>
        <v>3.2394576947591898E-4</v>
      </c>
      <c r="AY51" s="20">
        <f t="shared" si="14"/>
        <v>6.66528315407255E-4</v>
      </c>
      <c r="AZ51" s="20">
        <f t="shared" si="14"/>
        <v>8.6202018623193701E-4</v>
      </c>
      <c r="BA51" s="20">
        <f t="shared" si="14"/>
        <v>5.4204491396481203E-3</v>
      </c>
      <c r="BB51" s="20">
        <f t="shared" si="12"/>
        <v>2.1876489676223316E-3</v>
      </c>
      <c r="BC51" s="22">
        <f t="shared" si="6"/>
        <v>43646</v>
      </c>
      <c r="BD51" s="20">
        <f t="shared" si="8"/>
        <v>-4.65216517232259E-3</v>
      </c>
      <c r="BE51" s="20">
        <f t="shared" si="9"/>
        <v>6.8398141399449216E-3</v>
      </c>
    </row>
    <row r="52" spans="1:57" ht="15">
      <c r="A52" s="1">
        <v>43738</v>
      </c>
      <c r="B52">
        <v>2.7438498876986E-3</v>
      </c>
      <c r="C52">
        <v>-1.0041723209397401E-3</v>
      </c>
      <c r="D52">
        <v>4.0532637645696E-2</v>
      </c>
      <c r="E52">
        <v>2.7086512505380901E-3</v>
      </c>
      <c r="F52">
        <v>-0.46265155897985399</v>
      </c>
      <c r="G52">
        <v>1.27538043743102E-2</v>
      </c>
      <c r="H52">
        <v>-1.4266510658389399E-4</v>
      </c>
      <c r="I52">
        <v>0.174082351995341</v>
      </c>
      <c r="J52">
        <v>4.0613388904153702E-3</v>
      </c>
      <c r="K52">
        <v>2.3385053500080098E-3</v>
      </c>
      <c r="L52">
        <v>-6.2360794435334299E-3</v>
      </c>
      <c r="M52">
        <v>0</v>
      </c>
      <c r="N52">
        <v>0</v>
      </c>
      <c r="O52">
        <v>-0.17656699553695299</v>
      </c>
      <c r="P52">
        <v>0</v>
      </c>
      <c r="Q52">
        <v>1.0056144599923599E-3</v>
      </c>
      <c r="R52">
        <v>0</v>
      </c>
      <c r="S52">
        <v>0</v>
      </c>
      <c r="T52">
        <v>-0.44982661674091101</v>
      </c>
      <c r="U52">
        <v>0</v>
      </c>
      <c r="V52">
        <v>0</v>
      </c>
      <c r="W52">
        <v>0</v>
      </c>
      <c r="X52">
        <v>0</v>
      </c>
      <c r="Y52">
        <v>-5.3752763130576699E-4</v>
      </c>
      <c r="Z52">
        <v>-6.0008068475392296E-4</v>
      </c>
      <c r="AA52" s="16">
        <v>-8.5511017211547998E-5</v>
      </c>
      <c r="AB52">
        <v>2.6690003047669098E-4</v>
      </c>
      <c r="AC52">
        <v>4.8858578336474702E-4</v>
      </c>
      <c r="AD52">
        <v>5.7878752393269997E-3</v>
      </c>
      <c r="AE52">
        <v>0.31377765379869599</v>
      </c>
      <c r="AF52">
        <v>-0.548874794543041</v>
      </c>
      <c r="AH52" s="20">
        <f t="shared" si="2"/>
        <v>1.8063529950153004E-3</v>
      </c>
      <c r="AI52" s="20">
        <f t="shared" si="10"/>
        <v>-5.3220557555026433E-7</v>
      </c>
      <c r="AJ52" s="20">
        <f t="shared" si="15"/>
        <v>-6.0008068475392296E-4</v>
      </c>
      <c r="AK52" s="20">
        <f t="shared" si="15"/>
        <v>-8.5511017211547998E-5</v>
      </c>
      <c r="AL52" s="20">
        <f t="shared" si="15"/>
        <v>2.6690003047669098E-4</v>
      </c>
      <c r="AM52" s="20">
        <f t="shared" si="15"/>
        <v>4.8858578336474702E-4</v>
      </c>
      <c r="AN52" s="20">
        <f t="shared" si="15"/>
        <v>5.7878752393269997E-3</v>
      </c>
      <c r="AR52" s="22">
        <f t="shared" si="1"/>
        <v>43738</v>
      </c>
      <c r="AS52" s="20">
        <f t="shared" si="3"/>
        <v>-0.195499178172164</v>
      </c>
      <c r="AT52" s="20">
        <f t="shared" si="11"/>
        <v>-4.2843286700010603E-3</v>
      </c>
      <c r="AU52" s="20">
        <f t="shared" si="4"/>
        <v>5.8572371456274168E-3</v>
      </c>
      <c r="AV52" s="20">
        <f t="shared" si="14"/>
        <v>-5.3220557555026433E-7</v>
      </c>
      <c r="AW52" s="20">
        <f t="shared" si="14"/>
        <v>-6.0008068475392296E-4</v>
      </c>
      <c r="AX52" s="20">
        <f t="shared" si="14"/>
        <v>-8.5511017211547998E-5</v>
      </c>
      <c r="AY52" s="20">
        <f t="shared" si="14"/>
        <v>2.6690003047669098E-4</v>
      </c>
      <c r="AZ52" s="20">
        <f t="shared" si="14"/>
        <v>4.8858578336474702E-4</v>
      </c>
      <c r="BA52" s="20">
        <f t="shared" si="14"/>
        <v>5.7878752393269997E-3</v>
      </c>
      <c r="BB52" s="20">
        <f t="shared" si="12"/>
        <v>1.5729084756263565E-3</v>
      </c>
      <c r="BC52" s="22">
        <f t="shared" si="6"/>
        <v>43738</v>
      </c>
      <c r="BD52" s="20">
        <f t="shared" si="8"/>
        <v>-4.2843286700010603E-3</v>
      </c>
      <c r="BE52" s="20">
        <f t="shared" si="9"/>
        <v>5.8572371456274168E-3</v>
      </c>
    </row>
    <row r="53" spans="1:57" ht="15">
      <c r="A53" s="1">
        <v>43830</v>
      </c>
      <c r="B53">
        <v>2.3069133770370299E-3</v>
      </c>
      <c r="C53">
        <v>-1.1754051508217E-3</v>
      </c>
      <c r="D53">
        <v>3.0481142021199201E-2</v>
      </c>
      <c r="E53">
        <v>3.1367297659290398E-3</v>
      </c>
      <c r="F53">
        <v>-0.46678473957574201</v>
      </c>
      <c r="G53">
        <v>1.4316235316780199E-2</v>
      </c>
      <c r="H53">
        <v>-1.4707782766132301E-4</v>
      </c>
      <c r="I53">
        <v>0.33903711631211297</v>
      </c>
      <c r="J53">
        <v>9.6613359245045702E-3</v>
      </c>
      <c r="K53">
        <v>2.9711851293301398E-3</v>
      </c>
      <c r="L53">
        <v>-6.3195576801788802E-3</v>
      </c>
      <c r="M53">
        <v>0</v>
      </c>
      <c r="N53">
        <v>0</v>
      </c>
      <c r="O53">
        <v>-0.1969399829854</v>
      </c>
      <c r="P53">
        <v>0</v>
      </c>
      <c r="Q53">
        <v>3.32275227514777E-3</v>
      </c>
      <c r="R53">
        <v>0</v>
      </c>
      <c r="S53">
        <v>0</v>
      </c>
      <c r="T53">
        <v>-0.58688392493474395</v>
      </c>
      <c r="U53">
        <v>0</v>
      </c>
      <c r="V53">
        <v>0</v>
      </c>
      <c r="W53">
        <v>0</v>
      </c>
      <c r="X53">
        <v>0</v>
      </c>
      <c r="Y53">
        <v>-6.4986754229057198E-4</v>
      </c>
      <c r="Z53">
        <v>-3.15747638945929E-4</v>
      </c>
      <c r="AA53">
        <v>1.15491042951276E-4</v>
      </c>
      <c r="AB53">
        <v>4.5243824329244098E-4</v>
      </c>
      <c r="AC53">
        <v>6.1858446103180099E-4</v>
      </c>
      <c r="AD53">
        <v>6.2317506945408496E-3</v>
      </c>
      <c r="AE53">
        <v>0.31064223294498999</v>
      </c>
      <c r="AF53">
        <v>-0.548874794543041</v>
      </c>
      <c r="AH53" s="20">
        <f t="shared" si="2"/>
        <v>2.3278162624624735E-3</v>
      </c>
      <c r="AI53" s="20">
        <f t="shared" si="10"/>
        <v>-6.434332101886851E-7</v>
      </c>
      <c r="AJ53" s="20">
        <f t="shared" si="15"/>
        <v>-3.15747638945929E-4</v>
      </c>
      <c r="AK53" s="20">
        <f t="shared" si="15"/>
        <v>1.15491042951276E-4</v>
      </c>
      <c r="AL53" s="20">
        <f t="shared" si="15"/>
        <v>4.5243824329244098E-4</v>
      </c>
      <c r="AM53" s="20">
        <f t="shared" si="15"/>
        <v>6.1858446103180099E-4</v>
      </c>
      <c r="AN53" s="20">
        <f t="shared" si="15"/>
        <v>6.2317506945408496E-3</v>
      </c>
      <c r="AR53" s="22">
        <f t="shared" si="1"/>
        <v>43830</v>
      </c>
      <c r="AS53" s="20">
        <f t="shared" si="3"/>
        <v>-0.195499178172164</v>
      </c>
      <c r="AT53" s="20">
        <f t="shared" si="11"/>
        <v>-3.7628654025538867E-3</v>
      </c>
      <c r="AU53" s="20">
        <f t="shared" si="4"/>
        <v>7.1018733696602502E-3</v>
      </c>
      <c r="AV53" s="20">
        <f t="shared" si="14"/>
        <v>-6.434332101886851E-7</v>
      </c>
      <c r="AW53" s="20">
        <f t="shared" si="14"/>
        <v>-3.15747638945929E-4</v>
      </c>
      <c r="AX53" s="20">
        <f t="shared" si="14"/>
        <v>1.15491042951276E-4</v>
      </c>
      <c r="AY53" s="20">
        <f t="shared" si="14"/>
        <v>4.5243824329244098E-4</v>
      </c>
      <c r="AZ53" s="20">
        <f t="shared" si="14"/>
        <v>6.1858446103180099E-4</v>
      </c>
      <c r="BA53" s="20">
        <f t="shared" si="14"/>
        <v>6.2317506945408496E-3</v>
      </c>
      <c r="BB53" s="20">
        <f t="shared" si="12"/>
        <v>3.3390079671063635E-3</v>
      </c>
      <c r="BC53" s="22">
        <f t="shared" si="6"/>
        <v>43830</v>
      </c>
      <c r="BD53" s="20">
        <f t="shared" si="8"/>
        <v>-3.7628654025538867E-3</v>
      </c>
      <c r="BE53" s="20">
        <f t="shared" si="9"/>
        <v>7.1018733696602502E-3</v>
      </c>
    </row>
    <row r="54" spans="1:57" ht="15">
      <c r="A54" s="1">
        <v>43921</v>
      </c>
      <c r="B54">
        <v>1.7222234048874701E-3</v>
      </c>
      <c r="C54">
        <v>-1.233423780711E-3</v>
      </c>
      <c r="D54">
        <v>2.8098419866173702E-2</v>
      </c>
      <c r="E54">
        <v>2.20426455799227E-4</v>
      </c>
      <c r="F54">
        <v>-0.47563855325779503</v>
      </c>
      <c r="G54">
        <v>1.58206261923199E-2</v>
      </c>
      <c r="H54">
        <v>-1.72417921606715E-4</v>
      </c>
      <c r="I54">
        <v>0.30874877852542498</v>
      </c>
      <c r="J54">
        <v>1.42718242848172E-2</v>
      </c>
      <c r="K54">
        <v>-1.4536849153978699E-3</v>
      </c>
      <c r="L54">
        <v>-6.4076058009732099E-3</v>
      </c>
      <c r="M54">
        <v>0</v>
      </c>
      <c r="N54">
        <v>0</v>
      </c>
      <c r="O54">
        <v>-0.19249406893676599</v>
      </c>
      <c r="P54">
        <v>0</v>
      </c>
      <c r="Q54">
        <v>5.6162080985133703E-3</v>
      </c>
      <c r="R54">
        <v>0</v>
      </c>
      <c r="S54">
        <v>0</v>
      </c>
      <c r="T54">
        <v>-1.4165796995645701</v>
      </c>
      <c r="U54">
        <v>0</v>
      </c>
      <c r="V54">
        <v>0</v>
      </c>
      <c r="W54">
        <v>0</v>
      </c>
      <c r="X54">
        <v>0</v>
      </c>
      <c r="Y54">
        <v>-1.4289798803912501E-3</v>
      </c>
      <c r="Z54">
        <v>-6.5831177951114397E-4</v>
      </c>
      <c r="AA54">
        <v>-2.6951802386543302E-4</v>
      </c>
      <c r="AB54">
        <v>1.09173890905367E-4</v>
      </c>
      <c r="AC54">
        <v>2.6620881536931702E-4</v>
      </c>
      <c r="AD54">
        <v>6.3263723318440698E-3</v>
      </c>
      <c r="AE54">
        <v>0.30753994633765303</v>
      </c>
      <c r="AF54">
        <v>-1.4370110163268499</v>
      </c>
      <c r="AH54" s="20">
        <f t="shared" si="2"/>
        <v>-2.8683749969852074E-3</v>
      </c>
      <c r="AI54" s="20">
        <f t="shared" si="10"/>
        <v>-1.414831564743812E-6</v>
      </c>
      <c r="AJ54" s="20">
        <f t="shared" si="15"/>
        <v>-6.5831177951114397E-4</v>
      </c>
      <c r="AK54" s="20">
        <f t="shared" si="15"/>
        <v>-2.6951802386543302E-4</v>
      </c>
      <c r="AL54" s="20">
        <f t="shared" si="15"/>
        <v>1.09173890905367E-4</v>
      </c>
      <c r="AM54" s="20">
        <f t="shared" si="15"/>
        <v>2.6620881536931702E-4</v>
      </c>
      <c r="AN54" s="20">
        <f t="shared" si="15"/>
        <v>6.3263723318440698E-3</v>
      </c>
      <c r="AR54" s="22">
        <f t="shared" si="1"/>
        <v>43921</v>
      </c>
      <c r="AS54" s="20">
        <f t="shared" si="3"/>
        <v>-3.7480440653073996</v>
      </c>
      <c r="AT54" s="20">
        <f t="shared" si="11"/>
        <v>-8.9590566620015681E-3</v>
      </c>
      <c r="AU54" s="20">
        <f t="shared" si="4"/>
        <v>5.7725104031774331E-3</v>
      </c>
      <c r="AV54" s="20">
        <f t="shared" si="14"/>
        <v>-1.414831564743812E-6</v>
      </c>
      <c r="AW54" s="20">
        <f t="shared" si="14"/>
        <v>-6.5831177951114397E-4</v>
      </c>
      <c r="AX54" s="20">
        <f t="shared" si="14"/>
        <v>-2.6951802386543302E-4</v>
      </c>
      <c r="AY54" s="20">
        <f t="shared" si="14"/>
        <v>1.09173890905367E-4</v>
      </c>
      <c r="AZ54" s="20">
        <f t="shared" si="14"/>
        <v>2.6620881536931702E-4</v>
      </c>
      <c r="BA54" s="20">
        <f t="shared" si="14"/>
        <v>6.3263723318440698E-3</v>
      </c>
      <c r="BB54" s="20">
        <f t="shared" si="12"/>
        <v>-3.186546258824135E-3</v>
      </c>
      <c r="BC54" s="22">
        <f t="shared" si="6"/>
        <v>43921</v>
      </c>
      <c r="BD54" s="20">
        <f t="shared" si="8"/>
        <v>-8.9590566620015681E-3</v>
      </c>
      <c r="BE54" s="20">
        <f t="shared" si="9"/>
        <v>5.7725104031774331E-3</v>
      </c>
    </row>
    <row r="55" spans="1:57" ht="15">
      <c r="A55" s="1">
        <v>44012</v>
      </c>
      <c r="B55">
        <v>1.07014897567925E-3</v>
      </c>
      <c r="C55">
        <v>-1.2293768985705E-3</v>
      </c>
      <c r="D55">
        <v>2.76809438084058E-2</v>
      </c>
      <c r="E55">
        <v>-4.0885607368812398E-3</v>
      </c>
      <c r="F55">
        <v>-0.48801023455202702</v>
      </c>
      <c r="G55">
        <v>1.8709183682297199E-2</v>
      </c>
      <c r="H55">
        <v>-2.0067303350135201E-4</v>
      </c>
      <c r="I55">
        <v>0.70522964918606701</v>
      </c>
      <c r="J55">
        <v>1.91829863233072E-2</v>
      </c>
      <c r="K55">
        <v>-7.4817895682088801E-3</v>
      </c>
      <c r="L55">
        <v>-6.5143047619287096E-3</v>
      </c>
      <c r="M55">
        <v>0</v>
      </c>
      <c r="N55">
        <v>0</v>
      </c>
      <c r="O55">
        <v>-0.20867269597597499</v>
      </c>
      <c r="P55">
        <v>0</v>
      </c>
      <c r="Q55">
        <v>7.3032091558289302E-3</v>
      </c>
      <c r="R55">
        <v>0</v>
      </c>
      <c r="S55">
        <v>0</v>
      </c>
      <c r="T55">
        <v>-1.0589181755549399</v>
      </c>
      <c r="U55">
        <v>0</v>
      </c>
      <c r="V55">
        <v>0</v>
      </c>
      <c r="W55">
        <v>0</v>
      </c>
      <c r="X55">
        <v>0</v>
      </c>
      <c r="Y55">
        <v>-2.3961922770210299E-3</v>
      </c>
      <c r="Z55">
        <v>-1.1321669085573301E-3</v>
      </c>
      <c r="AA55">
        <v>-7.5196004721833599E-4</v>
      </c>
      <c r="AB55">
        <v>-2.8273855655625002E-4</v>
      </c>
      <c r="AC55">
        <v>-1.0156903983427E-4</v>
      </c>
      <c r="AD55">
        <v>6.1391921257758497E-3</v>
      </c>
      <c r="AE55">
        <v>0.30447043193686502</v>
      </c>
      <c r="AF55">
        <v>-0.71093597513300899</v>
      </c>
      <c r="AH55" s="20">
        <f t="shared" si="2"/>
        <v>-9.8540199224596992E-3</v>
      </c>
      <c r="AI55" s="20">
        <f t="shared" si="10"/>
        <v>-2.3724676010109206E-6</v>
      </c>
      <c r="AJ55" s="20">
        <f t="shared" si="15"/>
        <v>-1.1321669085573301E-3</v>
      </c>
      <c r="AK55" s="20">
        <f t="shared" si="15"/>
        <v>-7.5196004721833599E-4</v>
      </c>
      <c r="AL55" s="20">
        <f t="shared" si="15"/>
        <v>-2.8273855655625002E-4</v>
      </c>
      <c r="AM55" s="20">
        <f t="shared" si="15"/>
        <v>-1.0156903983427E-4</v>
      </c>
      <c r="AN55" s="20">
        <f t="shared" si="15"/>
        <v>6.1391921257758497E-3</v>
      </c>
      <c r="AR55" s="22">
        <f t="shared" si="1"/>
        <v>44012</v>
      </c>
      <c r="AS55" s="20">
        <f t="shared" si="3"/>
        <v>-0.84374390053203596</v>
      </c>
      <c r="AT55" s="20">
        <f t="shared" si="11"/>
        <v>-1.5944701587476059E-2</v>
      </c>
      <c r="AU55" s="20">
        <f t="shared" si="4"/>
        <v>3.8683851060086526E-3</v>
      </c>
      <c r="AV55" s="20">
        <f t="shared" si="14"/>
        <v>-2.3724676010109206E-6</v>
      </c>
      <c r="AW55" s="20">
        <f t="shared" si="14"/>
        <v>-1.1321669085573301E-3</v>
      </c>
      <c r="AX55" s="20">
        <f t="shared" si="14"/>
        <v>-7.5196004721833599E-4</v>
      </c>
      <c r="AY55" s="20">
        <f t="shared" si="14"/>
        <v>-2.8273855655625002E-4</v>
      </c>
      <c r="AZ55" s="20">
        <f t="shared" si="14"/>
        <v>-1.0156903983427E-4</v>
      </c>
      <c r="BA55" s="20">
        <f t="shared" si="14"/>
        <v>6.1391921257758497E-3</v>
      </c>
      <c r="BB55" s="20">
        <f t="shared" si="12"/>
        <v>-1.2076316481467408E-2</v>
      </c>
      <c r="BC55" s="22">
        <f t="shared" si="6"/>
        <v>44012</v>
      </c>
      <c r="BD55" s="20">
        <f t="shared" si="8"/>
        <v>-1.5944701587476059E-2</v>
      </c>
      <c r="BE55" s="20">
        <f t="shared" si="9"/>
        <v>3.8683851060086526E-3</v>
      </c>
    </row>
    <row r="56" spans="1:57" ht="15">
      <c r="A56" s="1">
        <v>44104</v>
      </c>
      <c r="B56">
        <v>3.97658277018209E-4</v>
      </c>
      <c r="C56">
        <v>-1.1710398608255599E-3</v>
      </c>
      <c r="D56">
        <v>4.7001978150173998E-2</v>
      </c>
      <c r="E56">
        <v>-7.8868107351914799E-3</v>
      </c>
      <c r="F56">
        <v>-0.49384185365733901</v>
      </c>
      <c r="G56">
        <v>1.8462370854232999E-2</v>
      </c>
      <c r="H56">
        <v>-2.2895826206070701E-4</v>
      </c>
      <c r="I56">
        <v>-0.77829005550847896</v>
      </c>
      <c r="J56">
        <v>2.51603704908731E-2</v>
      </c>
      <c r="K56">
        <v>-1.5202567560368399E-2</v>
      </c>
      <c r="L56">
        <v>-6.6459676309249503E-3</v>
      </c>
      <c r="M56">
        <v>0</v>
      </c>
      <c r="N56">
        <v>0</v>
      </c>
      <c r="O56">
        <v>-0.221977129621209</v>
      </c>
      <c r="P56">
        <v>0</v>
      </c>
      <c r="Q56">
        <v>8.2624721933655092E-3</v>
      </c>
      <c r="R56">
        <v>0</v>
      </c>
      <c r="S56">
        <v>0</v>
      </c>
      <c r="T56">
        <v>-1.04297715092095</v>
      </c>
      <c r="U56">
        <v>0</v>
      </c>
      <c r="V56">
        <v>0</v>
      </c>
      <c r="W56">
        <v>0</v>
      </c>
      <c r="X56">
        <v>0</v>
      </c>
      <c r="Y56">
        <v>-3.5520777575515001E-3</v>
      </c>
      <c r="Z56">
        <v>-1.5524844451442199E-3</v>
      </c>
      <c r="AA56">
        <v>-1.33302871427876E-3</v>
      </c>
      <c r="AB56">
        <v>-7.7695489804074903E-4</v>
      </c>
      <c r="AC56">
        <v>-5.2769081372305805E-4</v>
      </c>
      <c r="AD56">
        <v>5.7089575527413602E-3</v>
      </c>
      <c r="AE56">
        <v>0.30143333188099503</v>
      </c>
      <c r="AF56">
        <v>-2.1977732273514898</v>
      </c>
      <c r="AH56" s="20">
        <f t="shared" si="2"/>
        <v>-1.8719124540344384E-2</v>
      </c>
      <c r="AI56" s="20">
        <f t="shared" si="10"/>
        <v>-3.5169086708430693E-6</v>
      </c>
      <c r="AJ56" s="20">
        <f t="shared" si="15"/>
        <v>-1.5524844451442199E-3</v>
      </c>
      <c r="AK56" s="20">
        <f t="shared" si="15"/>
        <v>-1.33302871427876E-3</v>
      </c>
      <c r="AL56" s="20">
        <f t="shared" si="15"/>
        <v>-7.7695489804074903E-4</v>
      </c>
      <c r="AM56" s="20">
        <f t="shared" si="15"/>
        <v>-5.2769081372305805E-4</v>
      </c>
      <c r="AN56" s="20">
        <f t="shared" si="15"/>
        <v>5.7089575527413602E-3</v>
      </c>
      <c r="AR56" s="22">
        <f t="shared" si="1"/>
        <v>44104</v>
      </c>
      <c r="AS56" s="20">
        <f t="shared" si="3"/>
        <v>-6.7910929094059593</v>
      </c>
      <c r="AT56" s="20">
        <f t="shared" si="11"/>
        <v>-2.4809806205360746E-2</v>
      </c>
      <c r="AU56" s="20">
        <f t="shared" si="4"/>
        <v>1.5152817728837295E-3</v>
      </c>
      <c r="AV56" s="20">
        <f t="shared" si="14"/>
        <v>-3.5169086708430693E-6</v>
      </c>
      <c r="AW56" s="20">
        <f t="shared" si="14"/>
        <v>-1.5524844451442199E-3</v>
      </c>
      <c r="AX56" s="20">
        <f t="shared" si="14"/>
        <v>-1.33302871427876E-3</v>
      </c>
      <c r="AY56" s="20">
        <f t="shared" si="14"/>
        <v>-7.7695489804074903E-4</v>
      </c>
      <c r="AZ56" s="20">
        <f t="shared" si="14"/>
        <v>-5.2769081372305805E-4</v>
      </c>
      <c r="BA56" s="20">
        <f t="shared" si="14"/>
        <v>5.7089575527413602E-3</v>
      </c>
      <c r="BB56" s="20">
        <f t="shared" si="12"/>
        <v>-2.3294524432477016E-2</v>
      </c>
      <c r="BC56" s="22">
        <f t="shared" si="6"/>
        <v>44104</v>
      </c>
      <c r="BD56" s="20">
        <f t="shared" si="8"/>
        <v>-2.4809806205360746E-2</v>
      </c>
      <c r="BE56" s="20">
        <f t="shared" si="9"/>
        <v>1.5152817728837295E-3</v>
      </c>
    </row>
    <row r="57" spans="1:57" ht="15">
      <c r="A57" s="1">
        <v>44196</v>
      </c>
      <c r="B57">
        <v>2.8490877240550101E-3</v>
      </c>
      <c r="C57">
        <v>-7.9305061585488402E-4</v>
      </c>
      <c r="D57">
        <v>5.2696932223894599E-2</v>
      </c>
      <c r="E57">
        <v>-1.3498865497418799E-2</v>
      </c>
      <c r="F57">
        <v>-0.49734761564913499</v>
      </c>
      <c r="G57">
        <v>1.8238923098690098E-2</v>
      </c>
      <c r="H57">
        <v>-2.5121819130502401E-4</v>
      </c>
      <c r="I57">
        <v>0.21324723060245299</v>
      </c>
      <c r="J57">
        <v>2.4891773467205999E-2</v>
      </c>
      <c r="K57">
        <v>-2.05744921679906E-2</v>
      </c>
      <c r="L57">
        <v>-6.8138386164706601E-3</v>
      </c>
      <c r="M57">
        <v>0</v>
      </c>
      <c r="N57">
        <v>0</v>
      </c>
      <c r="O57">
        <v>-0.182340067360831</v>
      </c>
      <c r="P57">
        <v>0</v>
      </c>
      <c r="Q57">
        <v>9.1338187865552794E-3</v>
      </c>
      <c r="R57">
        <v>0</v>
      </c>
      <c r="S57">
        <v>0</v>
      </c>
      <c r="T57">
        <v>-1.5389540889800599</v>
      </c>
      <c r="U57">
        <v>0</v>
      </c>
      <c r="V57">
        <v>0</v>
      </c>
      <c r="W57">
        <v>0</v>
      </c>
      <c r="X57">
        <v>0</v>
      </c>
      <c r="Y57">
        <v>-5.2324021806438E-3</v>
      </c>
      <c r="Z57">
        <v>-1.7244669441196501E-3</v>
      </c>
      <c r="AA57">
        <v>-1.5942707326965699E-3</v>
      </c>
      <c r="AB57">
        <v>-9.5844913111653397E-4</v>
      </c>
      <c r="AC57">
        <v>-6.8276699934921505E-4</v>
      </c>
      <c r="AD57">
        <v>5.3458169942288596E-3</v>
      </c>
      <c r="AE57">
        <v>0.29842829243327201</v>
      </c>
      <c r="AF57">
        <v>-1.67787663120249</v>
      </c>
      <c r="AH57" s="20">
        <f t="shared" si="2"/>
        <v>-2.5754570326827961E-2</v>
      </c>
      <c r="AI57" s="20">
        <f t="shared" si="10"/>
        <v>-5.1805962184592075E-6</v>
      </c>
      <c r="AJ57" s="20">
        <f t="shared" si="15"/>
        <v>-1.7244669441196501E-3</v>
      </c>
      <c r="AK57" s="20">
        <f t="shared" si="15"/>
        <v>-1.5942707326965699E-3</v>
      </c>
      <c r="AL57" s="20">
        <f t="shared" si="15"/>
        <v>-9.5844913111653397E-4</v>
      </c>
      <c r="AM57" s="20">
        <f t="shared" si="15"/>
        <v>-6.8276699934921505E-4</v>
      </c>
      <c r="AN57" s="20">
        <f t="shared" si="15"/>
        <v>5.3458169942288596E-3</v>
      </c>
      <c r="AR57" s="22">
        <f t="shared" si="1"/>
        <v>44196</v>
      </c>
      <c r="AS57" s="20">
        <f t="shared" si="3"/>
        <v>-4.7115065248099599</v>
      </c>
      <c r="AT57" s="20">
        <f t="shared" si="11"/>
        <v>-3.184525199184432E-2</v>
      </c>
      <c r="AU57" s="20">
        <f t="shared" si="4"/>
        <v>3.8068259072843169E-4</v>
      </c>
      <c r="AV57" s="20">
        <f t="shared" si="14"/>
        <v>-5.1805962184592075E-6</v>
      </c>
      <c r="AW57" s="20">
        <f t="shared" si="14"/>
        <v>-1.7244669441196501E-3</v>
      </c>
      <c r="AX57" s="20">
        <f t="shared" si="14"/>
        <v>-1.5942707326965699E-3</v>
      </c>
      <c r="AY57" s="20">
        <f t="shared" si="14"/>
        <v>-9.5844913111653397E-4</v>
      </c>
      <c r="AZ57" s="20">
        <f t="shared" si="14"/>
        <v>-6.8276699934921505E-4</v>
      </c>
      <c r="BA57" s="20">
        <f t="shared" si="14"/>
        <v>5.3458169942288596E-3</v>
      </c>
      <c r="BB57" s="20">
        <f t="shared" si="12"/>
        <v>-3.1464569401115888E-2</v>
      </c>
      <c r="BC57" s="22">
        <f t="shared" si="6"/>
        <v>44196</v>
      </c>
      <c r="BD57" s="20">
        <f t="shared" si="8"/>
        <v>-3.184525199184432E-2</v>
      </c>
      <c r="BE57" s="20">
        <f t="shared" si="9"/>
        <v>3.8068259072843169E-4</v>
      </c>
    </row>
    <row r="58" spans="1:57" ht="15">
      <c r="A58" s="1">
        <v>44286</v>
      </c>
      <c r="B58">
        <v>5.0590697442398601E-3</v>
      </c>
      <c r="C58">
        <v>-4.14728438113964E-4</v>
      </c>
      <c r="D58">
        <v>4.0906932632389599E-2</v>
      </c>
      <c r="E58">
        <v>-1.4542303202946799E-2</v>
      </c>
      <c r="F58">
        <v>-0.487529306337186</v>
      </c>
      <c r="G58">
        <v>1.7460387234779998E-2</v>
      </c>
      <c r="H58">
        <v>-1.8367216255699099E-4</v>
      </c>
      <c r="I58">
        <v>0.80814352131781597</v>
      </c>
      <c r="J58">
        <v>2.6704455335013699E-2</v>
      </c>
      <c r="K58">
        <v>-1.9942924832605499E-2</v>
      </c>
      <c r="L58">
        <v>-7.0241251219127498E-3</v>
      </c>
      <c r="M58">
        <v>0</v>
      </c>
      <c r="N58">
        <v>0</v>
      </c>
      <c r="O58">
        <v>-0.216393749580368</v>
      </c>
      <c r="P58">
        <v>0</v>
      </c>
      <c r="Q58">
        <v>8.5305777332012004E-3</v>
      </c>
      <c r="R58">
        <v>0</v>
      </c>
      <c r="S58">
        <v>0</v>
      </c>
      <c r="T58">
        <v>0.61730901468393096</v>
      </c>
      <c r="U58">
        <v>0</v>
      </c>
      <c r="V58">
        <v>0</v>
      </c>
      <c r="W58">
        <v>0</v>
      </c>
      <c r="X58">
        <v>0</v>
      </c>
      <c r="Y58">
        <v>-6.3506405060253998E-3</v>
      </c>
      <c r="Z58">
        <v>-1.5515590633841099E-3</v>
      </c>
      <c r="AA58">
        <v>-1.6977825660569E-3</v>
      </c>
      <c r="AB58">
        <v>-1.06593365798435E-3</v>
      </c>
      <c r="AC58">
        <v>-8.3625335730586005E-4</v>
      </c>
      <c r="AD58">
        <v>4.9895779764774703E-3</v>
      </c>
      <c r="AE58">
        <v>0.295454963928931</v>
      </c>
      <c r="AF58">
        <v>1.08607859478999</v>
      </c>
      <c r="AH58" s="20">
        <f t="shared" si="2"/>
        <v>-2.6230058933570645E-2</v>
      </c>
      <c r="AI58" s="20">
        <f t="shared" si="10"/>
        <v>-6.2877628772528708E-6</v>
      </c>
      <c r="AJ58" s="20">
        <f t="shared" si="15"/>
        <v>-1.5515590633841099E-3</v>
      </c>
      <c r="AK58" s="20">
        <f t="shared" si="15"/>
        <v>-1.6977825660569E-3</v>
      </c>
      <c r="AL58" s="20">
        <f t="shared" si="15"/>
        <v>-1.06593365798435E-3</v>
      </c>
      <c r="AM58" s="20">
        <f t="shared" si="15"/>
        <v>-8.3625335730586005E-4</v>
      </c>
      <c r="AN58" s="20">
        <f t="shared" si="15"/>
        <v>4.9895779764774703E-3</v>
      </c>
      <c r="AR58" s="22">
        <f t="shared" si="1"/>
        <v>44286</v>
      </c>
      <c r="AS58" s="20">
        <f t="shared" si="3"/>
        <v>6.3443143791599601</v>
      </c>
      <c r="AT58" s="20">
        <f t="shared" si="11"/>
        <v>-3.2320740598587007E-2</v>
      </c>
      <c r="AU58" s="20">
        <f t="shared" si="4"/>
        <v>-1.6823843113100267E-4</v>
      </c>
      <c r="AV58" s="20">
        <f t="shared" si="14"/>
        <v>-6.2877628772528708E-6</v>
      </c>
      <c r="AW58" s="20">
        <f t="shared" si="14"/>
        <v>-1.5515590633841099E-3</v>
      </c>
      <c r="AX58" s="20">
        <f t="shared" si="14"/>
        <v>-1.6977825660569E-3</v>
      </c>
      <c r="AY58" s="20">
        <f t="shared" si="14"/>
        <v>-1.06593365798435E-3</v>
      </c>
      <c r="AZ58" s="20">
        <f t="shared" si="14"/>
        <v>-8.3625335730586005E-4</v>
      </c>
      <c r="BA58" s="20">
        <f t="shared" si="14"/>
        <v>4.9895779764774703E-3</v>
      </c>
      <c r="BB58" s="20">
        <f t="shared" si="12"/>
        <v>-3.2488979029718007E-2</v>
      </c>
      <c r="BC58" s="22">
        <f t="shared" si="6"/>
        <v>44286</v>
      </c>
      <c r="BD58" s="20">
        <f t="shared" si="8"/>
        <v>-3.2320740598587007E-2</v>
      </c>
      <c r="BE58" s="20">
        <f t="shared" si="9"/>
        <v>-1.6823843113100267E-4</v>
      </c>
    </row>
    <row r="59" spans="1:57" ht="15">
      <c r="A59" s="1">
        <v>44377</v>
      </c>
      <c r="B59">
        <v>5.3589345314408697E-3</v>
      </c>
      <c r="C59">
        <v>-5.4316473104831699E-4</v>
      </c>
      <c r="D59">
        <v>4.9366161960673297E-2</v>
      </c>
      <c r="E59">
        <v>-8.0608728753816996E-3</v>
      </c>
      <c r="F59">
        <v>-0.45337773931136599</v>
      </c>
      <c r="G59">
        <v>1.7448412962961499E-2</v>
      </c>
      <c r="H59" s="16">
        <v>-3.0637395809218698E-5</v>
      </c>
      <c r="I59">
        <v>-0.155278211168385</v>
      </c>
      <c r="J59">
        <v>2.4337275227192999E-2</v>
      </c>
      <c r="K59">
        <v>-7.5738803138491999E-3</v>
      </c>
      <c r="L59">
        <v>-7.2634968471652003E-3</v>
      </c>
      <c r="M59">
        <v>0</v>
      </c>
      <c r="N59">
        <v>0</v>
      </c>
      <c r="O59">
        <v>-0.20976527514141499</v>
      </c>
      <c r="P59">
        <v>0</v>
      </c>
      <c r="Q59">
        <v>1.2703507053979299E-2</v>
      </c>
      <c r="R59">
        <v>0</v>
      </c>
      <c r="S59">
        <v>0</v>
      </c>
      <c r="T59">
        <v>-0.89322499854239601</v>
      </c>
      <c r="U59">
        <v>0</v>
      </c>
      <c r="V59">
        <v>0</v>
      </c>
      <c r="W59">
        <v>0</v>
      </c>
      <c r="X59">
        <v>0</v>
      </c>
      <c r="Y59">
        <v>-5.7031066167279E-3</v>
      </c>
      <c r="Z59" s="16">
        <v>-3.4704445239785997E-5</v>
      </c>
      <c r="AA59">
        <v>-5.5483678038648E-4</v>
      </c>
      <c r="AB59" s="16">
        <v>-4.3258118609390503E-5</v>
      </c>
      <c r="AC59" s="16">
        <v>2.4850126845166099E-5</v>
      </c>
      <c r="AD59">
        <v>5.5328764526185702E-3</v>
      </c>
      <c r="AE59">
        <v>0.29251300072383701</v>
      </c>
      <c r="AF59">
        <v>-1.35659393070515</v>
      </c>
      <c r="AH59" s="20">
        <f t="shared" si="2"/>
        <v>-1.321995586440982E-2</v>
      </c>
      <c r="AI59" s="20">
        <f t="shared" si="10"/>
        <v>-5.6466402145820792E-6</v>
      </c>
      <c r="AJ59" s="20">
        <f t="shared" si="15"/>
        <v>-3.4704445239785997E-5</v>
      </c>
      <c r="AK59" s="20">
        <f t="shared" si="15"/>
        <v>-5.5483678038648E-4</v>
      </c>
      <c r="AL59" s="20">
        <f t="shared" si="15"/>
        <v>-4.3258118609390503E-5</v>
      </c>
      <c r="AM59" s="20">
        <f t="shared" si="15"/>
        <v>2.4850126845166099E-5</v>
      </c>
      <c r="AN59" s="20">
        <f t="shared" si="15"/>
        <v>5.5328764526185702E-3</v>
      </c>
      <c r="AR59" s="22">
        <f t="shared" si="1"/>
        <v>44377</v>
      </c>
      <c r="AS59" s="20">
        <f t="shared" si="3"/>
        <v>-3.4263757228206</v>
      </c>
      <c r="AT59" s="20">
        <f t="shared" si="11"/>
        <v>-1.9310637529426182E-2</v>
      </c>
      <c r="AU59" s="20">
        <f t="shared" si="4"/>
        <v>4.9192805950134975E-3</v>
      </c>
      <c r="AV59" s="20">
        <f t="shared" si="14"/>
        <v>-5.6466402145820792E-6</v>
      </c>
      <c r="AW59" s="20">
        <f t="shared" si="14"/>
        <v>-3.4704445239785997E-5</v>
      </c>
      <c r="AX59" s="20">
        <f t="shared" si="14"/>
        <v>-5.5483678038648E-4</v>
      </c>
      <c r="AY59" s="20">
        <f t="shared" si="14"/>
        <v>-4.3258118609390503E-5</v>
      </c>
      <c r="AZ59" s="20">
        <f t="shared" si="14"/>
        <v>2.4850126845166099E-5</v>
      </c>
      <c r="BA59" s="20">
        <f t="shared" si="14"/>
        <v>5.5328764526185702E-3</v>
      </c>
      <c r="BB59" s="20">
        <f t="shared" si="12"/>
        <v>-1.4391356934412684E-2</v>
      </c>
      <c r="BC59" s="22">
        <f t="shared" si="6"/>
        <v>44377</v>
      </c>
      <c r="BD59" s="20">
        <f t="shared" si="8"/>
        <v>-1.9310637529426182E-2</v>
      </c>
      <c r="BE59" s="20">
        <f t="shared" si="9"/>
        <v>4.9192805950134975E-3</v>
      </c>
    </row>
    <row r="60" spans="1:57" ht="15">
      <c r="A60" s="1">
        <v>44469</v>
      </c>
      <c r="B60">
        <v>4.0267975857544097E-3</v>
      </c>
      <c r="C60">
        <v>-6.6755934758910796E-4</v>
      </c>
      <c r="D60">
        <v>4.3527742122995101E-2</v>
      </c>
      <c r="E60">
        <v>-4.3921874790075997E-3</v>
      </c>
      <c r="F60">
        <v>-0.43485561160806402</v>
      </c>
      <c r="G60">
        <v>1.7450414810449202E-2</v>
      </c>
      <c r="H60" s="16">
        <v>-1.3417809252569401E-5</v>
      </c>
      <c r="I60">
        <v>0.85670164624886902</v>
      </c>
      <c r="J60">
        <v>8.5137028032367095E-3</v>
      </c>
      <c r="K60">
        <v>-5.09068045695393E-4</v>
      </c>
      <c r="L60">
        <v>-7.5040280795524101E-3</v>
      </c>
      <c r="M60">
        <v>0</v>
      </c>
      <c r="N60">
        <v>0</v>
      </c>
      <c r="O60">
        <v>-0.20196248785557799</v>
      </c>
      <c r="P60">
        <v>0</v>
      </c>
      <c r="Q60">
        <v>7.5504522449420996E-3</v>
      </c>
      <c r="R60">
        <v>0</v>
      </c>
      <c r="S60">
        <v>0</v>
      </c>
      <c r="T60">
        <v>0.28570058559287398</v>
      </c>
      <c r="U60">
        <v>0</v>
      </c>
      <c r="V60">
        <v>0</v>
      </c>
      <c r="W60">
        <v>0</v>
      </c>
      <c r="X60">
        <v>0</v>
      </c>
      <c r="Y60">
        <v>-5.5471403252904602E-3</v>
      </c>
      <c r="Z60">
        <v>8.8488658631646899E-4</v>
      </c>
      <c r="AA60" s="16">
        <v>2.3050403230584402E-5</v>
      </c>
      <c r="AB60">
        <v>4.4570704091917402E-4</v>
      </c>
      <c r="AC60">
        <v>3.62692226052452E-4</v>
      </c>
      <c r="AD60">
        <v>6.30143978532782E-3</v>
      </c>
      <c r="AE60">
        <v>0.28960206114247899</v>
      </c>
      <c r="AF60">
        <v>0.88027597909345801</v>
      </c>
      <c r="AH60" s="20">
        <f t="shared" si="2"/>
        <v>-6.0007369677329489E-3</v>
      </c>
      <c r="AI60" s="20">
        <f t="shared" si="10"/>
        <v>-5.4922181438519406E-6</v>
      </c>
      <c r="AJ60" s="20">
        <f t="shared" si="15"/>
        <v>8.8488658631646899E-4</v>
      </c>
      <c r="AK60" s="20">
        <f t="shared" si="15"/>
        <v>2.3050403230584402E-5</v>
      </c>
      <c r="AL60" s="20">
        <f t="shared" si="15"/>
        <v>4.4570704091917402E-4</v>
      </c>
      <c r="AM60" s="20">
        <f t="shared" si="15"/>
        <v>3.62692226052452E-4</v>
      </c>
      <c r="AN60" s="20">
        <f t="shared" si="15"/>
        <v>6.30143978532782E-3</v>
      </c>
      <c r="AR60" s="22">
        <f t="shared" si="1"/>
        <v>44469</v>
      </c>
      <c r="AS60" s="20">
        <f t="shared" si="3"/>
        <v>5.521103916373832</v>
      </c>
      <c r="AT60" s="20">
        <f t="shared" si="11"/>
        <v>-1.2091418632749309E-2</v>
      </c>
      <c r="AU60" s="20">
        <f t="shared" si="4"/>
        <v>8.012283823702648E-3</v>
      </c>
      <c r="AV60" s="20">
        <f t="shared" si="14"/>
        <v>-5.4922181438519406E-6</v>
      </c>
      <c r="AW60" s="20">
        <f t="shared" si="14"/>
        <v>8.8488658631646899E-4</v>
      </c>
      <c r="AX60" s="20">
        <f t="shared" si="14"/>
        <v>2.3050403230584402E-5</v>
      </c>
      <c r="AY60" s="20">
        <f t="shared" si="14"/>
        <v>4.4570704091917402E-4</v>
      </c>
      <c r="AZ60" s="20">
        <f t="shared" si="14"/>
        <v>3.62692226052452E-4</v>
      </c>
      <c r="BA60" s="20">
        <f t="shared" si="14"/>
        <v>6.30143978532782E-3</v>
      </c>
      <c r="BB60" s="20">
        <f t="shared" si="12"/>
        <v>-4.0791348090466611E-3</v>
      </c>
      <c r="BC60" s="22">
        <f t="shared" si="6"/>
        <v>44469</v>
      </c>
      <c r="BD60" s="20">
        <f t="shared" si="8"/>
        <v>-1.2091418632749309E-2</v>
      </c>
      <c r="BE60" s="20">
        <f t="shared" si="9"/>
        <v>8.012283823702648E-3</v>
      </c>
    </row>
    <row r="61" spans="1:57" ht="15">
      <c r="A61" s="1">
        <v>44561</v>
      </c>
      <c r="B61">
        <v>3.8507520435215798E-3</v>
      </c>
      <c r="C61">
        <v>-5.0505509744391797E-4</v>
      </c>
      <c r="D61">
        <v>3.4728711054277099E-2</v>
      </c>
      <c r="E61">
        <v>-5.5428695136972E-3</v>
      </c>
      <c r="F61">
        <v>-0.423249511564949</v>
      </c>
      <c r="G61">
        <v>1.8371203641631601E-2</v>
      </c>
      <c r="H61" s="16">
        <v>-3.9137550866819001E-6</v>
      </c>
      <c r="I61">
        <v>1.13231235569069</v>
      </c>
      <c r="J61">
        <v>-6.7005939246689199E-3</v>
      </c>
      <c r="K61" s="16">
        <v>-1.6648495981819099E-5</v>
      </c>
      <c r="L61">
        <v>-7.7254620958755399E-3</v>
      </c>
      <c r="M61">
        <v>0</v>
      </c>
      <c r="N61">
        <v>0</v>
      </c>
      <c r="O61">
        <v>-0.120916718828389</v>
      </c>
      <c r="P61">
        <v>0</v>
      </c>
      <c r="Q61">
        <v>1.40302215571264E-2</v>
      </c>
      <c r="R61">
        <v>0</v>
      </c>
      <c r="S61">
        <v>0</v>
      </c>
      <c r="T61">
        <v>0.54338386407286599</v>
      </c>
      <c r="U61">
        <v>0</v>
      </c>
      <c r="V61">
        <v>0</v>
      </c>
      <c r="W61">
        <v>0</v>
      </c>
      <c r="X61">
        <v>0</v>
      </c>
      <c r="Y61">
        <v>-6.2369911980164599E-3</v>
      </c>
      <c r="Z61">
        <v>1.2730506389280101E-3</v>
      </c>
      <c r="AA61" s="16">
        <v>2.6597838242992101E-5</v>
      </c>
      <c r="AB61">
        <v>4.3308535868646903E-4</v>
      </c>
      <c r="AC61">
        <v>-4.1116003649532801E-4</v>
      </c>
      <c r="AD61">
        <v>5.4024152248865996E-3</v>
      </c>
      <c r="AE61">
        <v>0.28672180742894599</v>
      </c>
      <c r="AF61">
        <v>1.49892070237529</v>
      </c>
      <c r="AH61" s="20">
        <f t="shared" si="2"/>
        <v>-6.1912697820181144E-3</v>
      </c>
      <c r="AI61" s="20">
        <f t="shared" si="10"/>
        <v>-6.175238809917287E-6</v>
      </c>
      <c r="AJ61" s="20">
        <f t="shared" si="15"/>
        <v>1.2730506389280101E-3</v>
      </c>
      <c r="AK61" s="20">
        <f t="shared" si="15"/>
        <v>2.6597838242992101E-5</v>
      </c>
      <c r="AL61" s="20">
        <f t="shared" si="15"/>
        <v>4.3308535868646903E-4</v>
      </c>
      <c r="AM61" s="20">
        <f t="shared" si="15"/>
        <v>-4.1116003649532801E-4</v>
      </c>
      <c r="AN61" s="20">
        <f t="shared" si="15"/>
        <v>5.4024152248865996E-3</v>
      </c>
      <c r="AR61" s="22">
        <f t="shared" si="1"/>
        <v>44561</v>
      </c>
      <c r="AS61" s="20">
        <f t="shared" si="3"/>
        <v>7.9956828095011598</v>
      </c>
      <c r="AT61" s="20">
        <f t="shared" si="11"/>
        <v>-1.2281951447034475E-2</v>
      </c>
      <c r="AU61" s="20">
        <f t="shared" si="4"/>
        <v>6.7178137854388255E-3</v>
      </c>
      <c r="AV61" s="20">
        <f t="shared" si="14"/>
        <v>-6.175238809917287E-6</v>
      </c>
      <c r="AW61" s="20">
        <f t="shared" si="14"/>
        <v>1.2730506389280101E-3</v>
      </c>
      <c r="AX61" s="20">
        <f t="shared" si="14"/>
        <v>2.6597838242992101E-5</v>
      </c>
      <c r="AY61" s="20">
        <f t="shared" si="14"/>
        <v>4.3308535868646903E-4</v>
      </c>
      <c r="AZ61" s="20">
        <f t="shared" si="14"/>
        <v>-4.1116003649532801E-4</v>
      </c>
      <c r="BA61" s="20">
        <f t="shared" si="14"/>
        <v>5.4024152248865996E-3</v>
      </c>
      <c r="BB61" s="20">
        <f t="shared" si="12"/>
        <v>-5.5641376615956492E-3</v>
      </c>
      <c r="BC61" s="22">
        <f t="shared" si="6"/>
        <v>44561</v>
      </c>
      <c r="BD61" s="20">
        <f t="shared" si="8"/>
        <v>-1.2281951447034475E-2</v>
      </c>
      <c r="BE61" s="20">
        <f t="shared" si="9"/>
        <v>6.7178137854388255E-3</v>
      </c>
    </row>
    <row r="62" spans="1:57" ht="15">
      <c r="A62" s="1">
        <v>44651</v>
      </c>
      <c r="B62">
        <v>3.5307305659371098E-3</v>
      </c>
      <c r="C62">
        <v>-4.3208176410125499E-4</v>
      </c>
      <c r="D62">
        <v>3.0985992187648699E-2</v>
      </c>
      <c r="E62">
        <v>-4.5417760757060499E-3</v>
      </c>
      <c r="F62">
        <v>-0.40299620548264098</v>
      </c>
      <c r="G62">
        <v>2.0127439443595699E-2</v>
      </c>
      <c r="H62" s="16">
        <v>2.6896822835631399E-5</v>
      </c>
      <c r="I62">
        <v>1.3210787206399499</v>
      </c>
      <c r="J62">
        <v>-1.6179061897070302E-2</v>
      </c>
      <c r="K62">
        <v>3.6042055086893399E-3</v>
      </c>
      <c r="L62">
        <v>-7.9217032222467197E-3</v>
      </c>
      <c r="M62">
        <v>0</v>
      </c>
      <c r="N62">
        <v>0</v>
      </c>
      <c r="O62">
        <v>-6.5211139684051497E-2</v>
      </c>
      <c r="P62">
        <v>0</v>
      </c>
      <c r="Q62">
        <v>1.9910126143130001E-2</v>
      </c>
      <c r="R62">
        <v>0</v>
      </c>
      <c r="S62">
        <v>0</v>
      </c>
      <c r="T62">
        <v>1.3343102542752301</v>
      </c>
      <c r="U62">
        <v>0</v>
      </c>
      <c r="V62">
        <v>0</v>
      </c>
      <c r="W62">
        <v>0</v>
      </c>
      <c r="X62">
        <v>0</v>
      </c>
      <c r="Y62">
        <v>-6.4054031861493499E-3</v>
      </c>
      <c r="Z62">
        <v>1.2256884739159E-3</v>
      </c>
      <c r="AA62">
        <v>-4.1132141376243298E-4</v>
      </c>
      <c r="AB62">
        <v>2.1985309839323E-4</v>
      </c>
      <c r="AC62">
        <v>-8.6526421135823997E-4</v>
      </c>
      <c r="AD62">
        <v>4.7944443748448801E-3</v>
      </c>
      <c r="AE62">
        <v>0.28387190569609799</v>
      </c>
      <c r="AF62">
        <v>2.5800706271035199</v>
      </c>
      <c r="AH62" s="20">
        <f t="shared" si="2"/>
        <v>-2.7371436455985165E-3</v>
      </c>
      <c r="AI62" s="20">
        <f t="shared" si="10"/>
        <v>-6.3419833526231191E-6</v>
      </c>
      <c r="AJ62" s="20">
        <f t="shared" si="15"/>
        <v>1.2256884739159E-3</v>
      </c>
      <c r="AK62" s="20">
        <f t="shared" si="15"/>
        <v>-4.1132141376243298E-4</v>
      </c>
      <c r="AL62" s="20">
        <f t="shared" si="15"/>
        <v>2.1985309839323E-4</v>
      </c>
      <c r="AM62" s="20">
        <f t="shared" si="15"/>
        <v>-8.6526421135823997E-4</v>
      </c>
      <c r="AN62" s="20">
        <f t="shared" si="15"/>
        <v>4.7944443748448801E-3</v>
      </c>
      <c r="AR62" s="22">
        <f t="shared" si="1"/>
        <v>44651</v>
      </c>
      <c r="AS62" s="20">
        <f t="shared" si="3"/>
        <v>12.320282508414079</v>
      </c>
      <c r="AT62" s="20">
        <f t="shared" si="11"/>
        <v>-8.8278253106148768E-3</v>
      </c>
      <c r="AU62" s="20">
        <f t="shared" si="4"/>
        <v>4.957058338680714E-3</v>
      </c>
      <c r="AV62" s="20">
        <f t="shared" si="14"/>
        <v>-6.3419833526231191E-6</v>
      </c>
      <c r="AW62" s="20">
        <f t="shared" si="14"/>
        <v>1.2256884739159E-3</v>
      </c>
      <c r="AX62" s="20">
        <f t="shared" si="14"/>
        <v>-4.1132141376243298E-4</v>
      </c>
      <c r="AY62" s="20">
        <f t="shared" si="14"/>
        <v>2.1985309839323E-4</v>
      </c>
      <c r="AZ62" s="20">
        <f t="shared" si="14"/>
        <v>-8.6526421135823997E-4</v>
      </c>
      <c r="BA62" s="20">
        <f t="shared" si="14"/>
        <v>4.7944443748448801E-3</v>
      </c>
      <c r="BB62" s="20">
        <f t="shared" si="12"/>
        <v>-3.8707669719341628E-3</v>
      </c>
      <c r="BC62" s="22">
        <f t="shared" si="6"/>
        <v>44651</v>
      </c>
      <c r="BD62" s="20">
        <f t="shared" si="8"/>
        <v>-8.8278253106148768E-3</v>
      </c>
      <c r="BE62" s="20">
        <f t="shared" si="9"/>
        <v>4.957058338680714E-3</v>
      </c>
    </row>
    <row r="63" spans="1:57" ht="15">
      <c r="A63" s="1">
        <v>44742</v>
      </c>
      <c r="B63">
        <v>2.4685550979785999E-3</v>
      </c>
      <c r="C63">
        <v>-3.37412453599306E-4</v>
      </c>
      <c r="D63">
        <v>4.6566460697228203E-2</v>
      </c>
      <c r="E63">
        <v>-3.6983037282944898E-3</v>
      </c>
      <c r="F63">
        <v>-0.37525886031857197</v>
      </c>
      <c r="G63">
        <v>2.2267220427529801E-2</v>
      </c>
      <c r="H63" s="16">
        <v>2.2143012201603E-5</v>
      </c>
      <c r="I63">
        <v>1.49374564228716</v>
      </c>
      <c r="J63">
        <v>-1.8758582829092499E-2</v>
      </c>
      <c r="K63">
        <v>6.8735919071638502E-3</v>
      </c>
      <c r="L63">
        <v>-8.0923454444659093E-3</v>
      </c>
      <c r="M63">
        <v>0</v>
      </c>
      <c r="N63">
        <v>0</v>
      </c>
      <c r="O63">
        <v>-1.5700048582312199E-4</v>
      </c>
      <c r="P63">
        <v>0</v>
      </c>
      <c r="Q63">
        <v>1.67565108339706E-2</v>
      </c>
      <c r="R63">
        <v>0</v>
      </c>
      <c r="S63">
        <v>0</v>
      </c>
      <c r="T63">
        <v>2.8944676672837599</v>
      </c>
      <c r="U63">
        <v>0</v>
      </c>
      <c r="V63">
        <v>0</v>
      </c>
      <c r="W63">
        <v>0</v>
      </c>
      <c r="X63">
        <v>0</v>
      </c>
      <c r="Y63">
        <v>-6.82818496314796E-3</v>
      </c>
      <c r="Z63">
        <v>5.3410364775352505E-4</v>
      </c>
      <c r="AA63">
        <v>-9.2183200054440895E-4</v>
      </c>
      <c r="AB63">
        <v>-2.5971161463633698E-4</v>
      </c>
      <c r="AC63">
        <v>-1.26364195347505E-3</v>
      </c>
      <c r="AD63">
        <v>4.0845595089988801E-3</v>
      </c>
      <c r="AE63">
        <v>0.28105202587786998</v>
      </c>
      <c r="AF63">
        <v>4.4780696110626197</v>
      </c>
      <c r="AH63" s="20">
        <f t="shared" si="2"/>
        <v>1.136887936473698E-4</v>
      </c>
      <c r="AI63" s="20">
        <f t="shared" si="10"/>
        <v>-6.7605791714336242E-6</v>
      </c>
      <c r="AJ63" s="20">
        <f t="shared" si="15"/>
        <v>5.3410364775352505E-4</v>
      </c>
      <c r="AK63" s="20">
        <f t="shared" si="15"/>
        <v>-9.2183200054440895E-4</v>
      </c>
      <c r="AL63" s="20">
        <f t="shared" si="15"/>
        <v>-2.5971161463633698E-4</v>
      </c>
      <c r="AM63" s="20">
        <f t="shared" si="15"/>
        <v>-1.26364195347505E-3</v>
      </c>
      <c r="AN63" s="20">
        <f t="shared" si="15"/>
        <v>4.0845595089988801E-3</v>
      </c>
      <c r="AR63" s="22">
        <f t="shared" si="1"/>
        <v>44742</v>
      </c>
      <c r="AS63" s="20">
        <f t="shared" si="3"/>
        <v>19.912278444250479</v>
      </c>
      <c r="AT63" s="20">
        <f t="shared" si="11"/>
        <v>-5.9769928713689904E-3</v>
      </c>
      <c r="AU63" s="20">
        <f t="shared" si="4"/>
        <v>2.1667170089251756E-3</v>
      </c>
      <c r="AV63" s="20">
        <f t="shared" si="14"/>
        <v>-6.7605791714336242E-6</v>
      </c>
      <c r="AW63" s="20">
        <f t="shared" si="14"/>
        <v>5.3410364775352505E-4</v>
      </c>
      <c r="AX63" s="20">
        <f t="shared" si="14"/>
        <v>-9.2183200054440895E-4</v>
      </c>
      <c r="AY63" s="20">
        <f t="shared" si="14"/>
        <v>-2.5971161463633698E-4</v>
      </c>
      <c r="AZ63" s="20">
        <f t="shared" si="14"/>
        <v>-1.26364195347505E-3</v>
      </c>
      <c r="BA63" s="20">
        <f t="shared" si="14"/>
        <v>4.0845595089988801E-3</v>
      </c>
      <c r="BB63" s="20">
        <f t="shared" si="12"/>
        <v>-3.8102758624438148E-3</v>
      </c>
      <c r="BC63" s="22">
        <f t="shared" si="6"/>
        <v>44742</v>
      </c>
      <c r="BD63" s="20">
        <f t="shared" si="8"/>
        <v>-5.9769928713689904E-3</v>
      </c>
      <c r="BE63" s="20">
        <f t="shared" si="9"/>
        <v>2.1667170089251756E-3</v>
      </c>
    </row>
    <row r="64" spans="1:57" ht="15">
      <c r="A64" s="1">
        <v>44834</v>
      </c>
      <c r="B64">
        <v>1.0757035980413199E-3</v>
      </c>
      <c r="C64">
        <v>-3.0285645344907403E-4</v>
      </c>
      <c r="D64">
        <v>5.9204401724288702E-2</v>
      </c>
      <c r="E64">
        <v>-2.0325992029612801E-3</v>
      </c>
      <c r="F64">
        <v>-0.35320620617981202</v>
      </c>
      <c r="G64">
        <v>2.4643685509229098E-2</v>
      </c>
      <c r="H64" s="16">
        <v>5.2302457076436299E-5</v>
      </c>
      <c r="I64">
        <v>1.6519110297966899</v>
      </c>
      <c r="J64">
        <v>-2.7236797874885501E-2</v>
      </c>
      <c r="K64">
        <v>7.6528686141052998E-3</v>
      </c>
      <c r="L64">
        <v>-8.2325824746764999E-3</v>
      </c>
      <c r="M64">
        <v>0</v>
      </c>
      <c r="N64">
        <v>0</v>
      </c>
      <c r="O64">
        <v>5.2661168373790902E-2</v>
      </c>
      <c r="P64">
        <v>0</v>
      </c>
      <c r="Q64">
        <v>1.58354811730099E-2</v>
      </c>
      <c r="R64">
        <v>0</v>
      </c>
      <c r="S64">
        <v>0</v>
      </c>
      <c r="T64">
        <v>3.8520744966159</v>
      </c>
      <c r="U64">
        <v>0</v>
      </c>
      <c r="V64">
        <v>0</v>
      </c>
      <c r="W64">
        <v>0</v>
      </c>
      <c r="X64">
        <v>0</v>
      </c>
      <c r="Y64">
        <v>-7.0205931336664298E-3</v>
      </c>
      <c r="Z64">
        <v>3.4356595643991701E-4</v>
      </c>
      <c r="AA64">
        <v>-1.0407076861618199E-3</v>
      </c>
      <c r="AB64">
        <v>-2.76418109124154E-4</v>
      </c>
      <c r="AC64">
        <v>-1.2759793262095899E-3</v>
      </c>
      <c r="AD64">
        <v>3.7963665987517099E-3</v>
      </c>
      <c r="AE64">
        <v>0.27826184168056001</v>
      </c>
      <c r="AF64">
        <v>5.7194520289673498</v>
      </c>
      <c r="AH64" s="20">
        <f t="shared" si="2"/>
        <v>7.0248141177553427E-4</v>
      </c>
      <c r="AI64" s="20">
        <f t="shared" si="10"/>
        <v>-6.9510823105608212E-6</v>
      </c>
      <c r="AJ64" s="20">
        <f t="shared" si="15"/>
        <v>3.4356595643991701E-4</v>
      </c>
      <c r="AK64" s="20">
        <f t="shared" si="15"/>
        <v>-1.0407076861618199E-3</v>
      </c>
      <c r="AL64" s="20">
        <f t="shared" si="15"/>
        <v>-2.76418109124154E-4</v>
      </c>
      <c r="AM64" s="20">
        <f t="shared" si="15"/>
        <v>-1.2759793262095899E-3</v>
      </c>
      <c r="AN64" s="20">
        <f t="shared" si="15"/>
        <v>3.7963665987517099E-3</v>
      </c>
      <c r="AR64" s="22">
        <f t="shared" si="1"/>
        <v>44834</v>
      </c>
      <c r="AS64" s="20">
        <f t="shared" si="3"/>
        <v>24.877808115869399</v>
      </c>
      <c r="AT64" s="20">
        <f t="shared" si="11"/>
        <v>-5.388200253240826E-3</v>
      </c>
      <c r="AU64" s="20">
        <f t="shared" si="4"/>
        <v>1.5398763513855022E-3</v>
      </c>
      <c r="AV64" s="20">
        <f t="shared" si="14"/>
        <v>-6.9510823105608212E-6</v>
      </c>
      <c r="AW64" s="20">
        <f t="shared" si="14"/>
        <v>3.4356595643991701E-4</v>
      </c>
      <c r="AX64" s="20">
        <f t="shared" si="14"/>
        <v>-1.0407076861618199E-3</v>
      </c>
      <c r="AY64" s="20">
        <f t="shared" si="14"/>
        <v>-2.76418109124154E-4</v>
      </c>
      <c r="AZ64" s="20">
        <f t="shared" si="14"/>
        <v>-1.2759793262095899E-3</v>
      </c>
      <c r="BA64" s="20">
        <f t="shared" si="14"/>
        <v>3.7963665987517099E-3</v>
      </c>
      <c r="BB64" s="20">
        <f t="shared" si="12"/>
        <v>-3.8483239018553238E-3</v>
      </c>
      <c r="BC64" s="22">
        <f t="shared" si="6"/>
        <v>44834</v>
      </c>
      <c r="BD64" s="20">
        <f t="shared" si="8"/>
        <v>-5.388200253240826E-3</v>
      </c>
      <c r="BE64" s="20">
        <f t="shared" si="9"/>
        <v>1.5398763513855022E-3</v>
      </c>
    </row>
    <row r="65" spans="1:57" ht="15">
      <c r="A65" s="1">
        <v>44926</v>
      </c>
      <c r="B65">
        <v>9.6302430183659005E-4</v>
      </c>
      <c r="C65">
        <v>-2.6504023789008997E-4</v>
      </c>
      <c r="D65">
        <v>6.8622680748098297E-2</v>
      </c>
      <c r="E65">
        <v>-5.0602149078704496E-4</v>
      </c>
      <c r="F65">
        <v>-0.33749054929984501</v>
      </c>
      <c r="G65">
        <v>2.4928756007902501E-2</v>
      </c>
      <c r="H65">
        <v>1.19352688576768E-4</v>
      </c>
      <c r="I65">
        <v>2.0480454462988802</v>
      </c>
      <c r="J65">
        <v>-3.4609338260005403E-2</v>
      </c>
      <c r="K65">
        <v>4.8474717904589603E-3</v>
      </c>
      <c r="L65">
        <v>-8.3334597139272902E-3</v>
      </c>
      <c r="M65">
        <v>0</v>
      </c>
      <c r="N65">
        <v>0</v>
      </c>
      <c r="O65">
        <v>2.2551531936554299E-2</v>
      </c>
      <c r="P65">
        <v>0</v>
      </c>
      <c r="Q65">
        <v>2.8496252841914101E-2</v>
      </c>
      <c r="R65">
        <v>0</v>
      </c>
      <c r="S65">
        <v>0</v>
      </c>
      <c r="T65">
        <v>3.9519549684364699</v>
      </c>
      <c r="U65">
        <v>0</v>
      </c>
      <c r="V65">
        <v>0</v>
      </c>
      <c r="W65">
        <v>0</v>
      </c>
      <c r="X65">
        <v>0</v>
      </c>
      <c r="Y65">
        <v>-7.20371386421225E-3</v>
      </c>
      <c r="Z65" s="16">
        <v>-6.8347999149231902E-6</v>
      </c>
      <c r="AA65">
        <v>-1.2347105862065E-3</v>
      </c>
      <c r="AB65">
        <v>-5.0730749000527098E-4</v>
      </c>
      <c r="AC65">
        <v>-1.4602429092902499E-3</v>
      </c>
      <c r="AD65">
        <v>3.3582367484852301E-3</v>
      </c>
      <c r="AE65">
        <v>0.27550103053581798</v>
      </c>
      <c r="AF65">
        <v>6.2373545617488704</v>
      </c>
      <c r="AH65" s="20">
        <f t="shared" si="2"/>
        <v>-2.2842049351111671E-3</v>
      </c>
      <c r="AI65" s="20">
        <f t="shared" si="10"/>
        <v>-7.1323899645665838E-6</v>
      </c>
      <c r="AJ65" s="20">
        <f t="shared" si="15"/>
        <v>-6.8347999149231902E-6</v>
      </c>
      <c r="AK65" s="20">
        <f t="shared" si="15"/>
        <v>-1.2347105862065E-3</v>
      </c>
      <c r="AL65" s="20">
        <f t="shared" si="15"/>
        <v>-5.0730749000527098E-4</v>
      </c>
      <c r="AM65" s="20">
        <f t="shared" si="15"/>
        <v>-1.4602429092902499E-3</v>
      </c>
      <c r="AN65" s="20">
        <f t="shared" si="15"/>
        <v>3.3582367484852301E-3</v>
      </c>
      <c r="AR65" s="22">
        <f t="shared" ref="AR65:AR128" si="16">A65</f>
        <v>44926</v>
      </c>
      <c r="AS65" s="20">
        <f t="shared" si="3"/>
        <v>26.949418246995481</v>
      </c>
      <c r="AT65" s="20">
        <f t="shared" si="11"/>
        <v>-8.3748866001275273E-3</v>
      </c>
      <c r="AU65" s="20">
        <f t="shared" si="4"/>
        <v>1.4200857310371932E-4</v>
      </c>
      <c r="AV65" s="20">
        <f t="shared" si="14"/>
        <v>-7.1323899645665838E-6</v>
      </c>
      <c r="AW65" s="20">
        <f t="shared" si="14"/>
        <v>-6.8347999149231902E-6</v>
      </c>
      <c r="AX65" s="20">
        <f t="shared" si="14"/>
        <v>-1.2347105862065E-3</v>
      </c>
      <c r="AY65" s="20">
        <f t="shared" si="14"/>
        <v>-5.0730749000527098E-4</v>
      </c>
      <c r="AZ65" s="20">
        <f t="shared" si="14"/>
        <v>-1.4602429092902499E-3</v>
      </c>
      <c r="BA65" s="20">
        <f t="shared" si="14"/>
        <v>3.3582367484852301E-3</v>
      </c>
      <c r="BB65" s="20">
        <f t="shared" si="12"/>
        <v>-8.2328780270238076E-3</v>
      </c>
      <c r="BC65" s="22">
        <f t="shared" si="6"/>
        <v>44926</v>
      </c>
      <c r="BD65" s="20">
        <f t="shared" si="8"/>
        <v>-8.3748866001275273E-3</v>
      </c>
      <c r="BE65" s="20">
        <f t="shared" si="9"/>
        <v>1.4200857310371932E-4</v>
      </c>
    </row>
    <row r="66" spans="1:57" ht="15">
      <c r="A66" s="1">
        <v>45016</v>
      </c>
      <c r="B66">
        <v>1.24971739368096E-3</v>
      </c>
      <c r="C66">
        <v>-3.22733726432211E-4</v>
      </c>
      <c r="D66">
        <v>7.4417996272457806E-2</v>
      </c>
      <c r="E66">
        <v>2.3536230690623899E-3</v>
      </c>
      <c r="F66">
        <v>-0.32830815002774499</v>
      </c>
      <c r="G66">
        <v>2.5104553143129298E-2</v>
      </c>
      <c r="H66">
        <v>1.5603781082784701E-4</v>
      </c>
      <c r="I66">
        <v>1.8705024613042001</v>
      </c>
      <c r="J66">
        <v>-3.5611433917359603E-2</v>
      </c>
      <c r="K66">
        <v>5.0803577642088904E-3</v>
      </c>
      <c r="L66">
        <v>-8.3984929369895697E-3</v>
      </c>
      <c r="M66">
        <v>0</v>
      </c>
      <c r="N66">
        <v>0</v>
      </c>
      <c r="O66">
        <v>-5.2310858503401503E-2</v>
      </c>
      <c r="P66">
        <v>0</v>
      </c>
      <c r="Q66">
        <v>4.1639516318792098E-2</v>
      </c>
      <c r="R66">
        <v>0</v>
      </c>
      <c r="S66">
        <v>0</v>
      </c>
      <c r="T66">
        <v>3.39188641892882</v>
      </c>
      <c r="U66">
        <v>0</v>
      </c>
      <c r="V66">
        <v>0</v>
      </c>
      <c r="W66">
        <v>0</v>
      </c>
      <c r="X66">
        <v>0</v>
      </c>
      <c r="Y66">
        <v>-6.7383841408696901E-3</v>
      </c>
      <c r="Z66">
        <v>1.71365194301387E-4</v>
      </c>
      <c r="AA66">
        <v>-1.01879032808893E-3</v>
      </c>
      <c r="AB66">
        <v>-3.2240994541909897E-4</v>
      </c>
      <c r="AC66">
        <v>-1.2160828111951101E-3</v>
      </c>
      <c r="AD66">
        <v>3.42248129203692E-3</v>
      </c>
      <c r="AE66">
        <v>0.27276927355372999</v>
      </c>
      <c r="AF66">
        <v>5.4184882475968896</v>
      </c>
      <c r="AH66" s="20">
        <f t="shared" ref="AH66:AH129" si="17">K66+Y66-Y66/100</f>
        <v>-1.5906425352521028E-3</v>
      </c>
      <c r="AI66" s="20">
        <f t="shared" si="10"/>
        <v>-6.6716674662076141E-6</v>
      </c>
      <c r="AJ66" s="20">
        <f t="shared" si="15"/>
        <v>1.71365194301387E-4</v>
      </c>
      <c r="AK66" s="20">
        <f t="shared" si="15"/>
        <v>-1.01879032808893E-3</v>
      </c>
      <c r="AL66" s="20">
        <f t="shared" si="15"/>
        <v>-3.2240994541909897E-4</v>
      </c>
      <c r="AM66" s="20">
        <f t="shared" si="15"/>
        <v>-1.2160828111951101E-3</v>
      </c>
      <c r="AN66" s="20">
        <f t="shared" si="15"/>
        <v>3.42248129203692E-3</v>
      </c>
      <c r="AR66" s="22">
        <f t="shared" si="16"/>
        <v>45016</v>
      </c>
      <c r="AS66" s="20">
        <f t="shared" ref="AS66:AS129" si="18">AF66*4+2</f>
        <v>23.673952990387559</v>
      </c>
      <c r="AT66" s="20">
        <f t="shared" si="11"/>
        <v>-7.6813242002684631E-3</v>
      </c>
      <c r="AU66" s="20">
        <f t="shared" ref="AU66:AU129" si="19">SUM(AV66:BA66)</f>
        <v>1.0298917341689602E-3</v>
      </c>
      <c r="AV66" s="20">
        <f t="shared" ref="AV66:BA97" si="20">AI66</f>
        <v>-6.6716674662076141E-6</v>
      </c>
      <c r="AW66" s="20">
        <f t="shared" si="20"/>
        <v>1.71365194301387E-4</v>
      </c>
      <c r="AX66" s="20">
        <f t="shared" si="20"/>
        <v>-1.01879032808893E-3</v>
      </c>
      <c r="AY66" s="20">
        <f t="shared" si="20"/>
        <v>-3.2240994541909897E-4</v>
      </c>
      <c r="AZ66" s="20">
        <f t="shared" si="20"/>
        <v>-1.2160828111951101E-3</v>
      </c>
      <c r="BA66" s="20">
        <f t="shared" si="20"/>
        <v>3.42248129203692E-3</v>
      </c>
      <c r="BB66" s="20">
        <f t="shared" si="12"/>
        <v>-6.6514324660995033E-3</v>
      </c>
      <c r="BC66" s="22">
        <f t="shared" ref="BC66:BC129" si="21">AR66</f>
        <v>45016</v>
      </c>
      <c r="BD66" s="20">
        <f t="shared" si="8"/>
        <v>-7.6813242002684631E-3</v>
      </c>
      <c r="BE66" s="20">
        <f t="shared" si="9"/>
        <v>1.0298917341689602E-3</v>
      </c>
    </row>
    <row r="67" spans="1:57" ht="15">
      <c r="A67" s="1">
        <v>45107</v>
      </c>
      <c r="B67">
        <v>8.9979650899074605E-4</v>
      </c>
      <c r="C67">
        <v>-3.80640715680335E-4</v>
      </c>
      <c r="D67">
        <v>8.44701085945809E-2</v>
      </c>
      <c r="E67">
        <v>4.4302219322833701E-3</v>
      </c>
      <c r="F67">
        <v>-0.31204999891827301</v>
      </c>
      <c r="G67">
        <v>2.5138476140607002E-2</v>
      </c>
      <c r="H67">
        <v>1.30573299017555E-4</v>
      </c>
      <c r="I67">
        <v>1.0579851472331601</v>
      </c>
      <c r="J67">
        <v>-2.9105436128384898E-2</v>
      </c>
      <c r="K67">
        <v>4.6927944908015098E-3</v>
      </c>
      <c r="L67">
        <v>-8.4285518556104205E-3</v>
      </c>
      <c r="M67">
        <v>0</v>
      </c>
      <c r="N67">
        <v>0</v>
      </c>
      <c r="O67">
        <v>-3.5004698275597997E-2</v>
      </c>
      <c r="P67">
        <v>0</v>
      </c>
      <c r="Q67">
        <v>4.28266017442391E-2</v>
      </c>
      <c r="R67">
        <v>0</v>
      </c>
      <c r="S67">
        <v>0</v>
      </c>
      <c r="T67">
        <v>1.8216829212739101</v>
      </c>
      <c r="U67">
        <v>0</v>
      </c>
      <c r="V67">
        <v>0</v>
      </c>
      <c r="W67">
        <v>0</v>
      </c>
      <c r="X67">
        <v>0</v>
      </c>
      <c r="Y67">
        <v>-6.2938037971416103E-3</v>
      </c>
      <c r="Z67">
        <v>2.3121466778963599E-4</v>
      </c>
      <c r="AA67">
        <v>-8.7793764060872803E-4</v>
      </c>
      <c r="AB67">
        <v>-1.6619349356705699E-4</v>
      </c>
      <c r="AC67">
        <v>-8.7135580065789099E-4</v>
      </c>
      <c r="AD67">
        <v>3.4869486220001598E-3</v>
      </c>
      <c r="AE67">
        <v>0.27006625547711899</v>
      </c>
      <c r="AF67">
        <v>2.99890067070629</v>
      </c>
      <c r="AH67" s="20">
        <f t="shared" si="17"/>
        <v>-1.5380712683686843E-3</v>
      </c>
      <c r="AI67" s="20">
        <f t="shared" si="10"/>
        <v>-6.2314889080610003E-6</v>
      </c>
      <c r="AJ67" s="20">
        <f t="shared" si="15"/>
        <v>2.3121466778963599E-4</v>
      </c>
      <c r="AK67" s="20">
        <f t="shared" si="15"/>
        <v>-8.7793764060872803E-4</v>
      </c>
      <c r="AL67" s="20">
        <f t="shared" si="15"/>
        <v>-1.6619349356705699E-4</v>
      </c>
      <c r="AM67" s="20">
        <f t="shared" si="15"/>
        <v>-8.7135580065789099E-4</v>
      </c>
      <c r="AN67" s="20">
        <f t="shared" si="15"/>
        <v>3.4869486220001598E-3</v>
      </c>
      <c r="AR67" s="22">
        <f t="shared" si="16"/>
        <v>45107</v>
      </c>
      <c r="AS67" s="20">
        <f t="shared" si="18"/>
        <v>13.99560268282516</v>
      </c>
      <c r="AT67" s="20">
        <f t="shared" si="11"/>
        <v>-7.6287529333850445E-3</v>
      </c>
      <c r="AU67" s="20">
        <f t="shared" si="19"/>
        <v>1.7964448660480589E-3</v>
      </c>
      <c r="AV67" s="20">
        <f t="shared" si="20"/>
        <v>-6.2314889080610003E-6</v>
      </c>
      <c r="AW67" s="20">
        <f t="shared" si="20"/>
        <v>2.3121466778963599E-4</v>
      </c>
      <c r="AX67" s="20">
        <f t="shared" si="20"/>
        <v>-8.7793764060872803E-4</v>
      </c>
      <c r="AY67" s="20">
        <f t="shared" si="20"/>
        <v>-1.6619349356705699E-4</v>
      </c>
      <c r="AZ67" s="20">
        <f t="shared" si="20"/>
        <v>-8.7135580065789099E-4</v>
      </c>
      <c r="BA67" s="20">
        <f t="shared" si="20"/>
        <v>3.4869486220001598E-3</v>
      </c>
      <c r="BB67" s="20">
        <f t="shared" si="12"/>
        <v>-5.8323080673369854E-3</v>
      </c>
      <c r="BC67" s="22">
        <f t="shared" si="21"/>
        <v>45107</v>
      </c>
      <c r="BD67" s="20">
        <f t="shared" ref="BD67:BD130" si="22">AT67-$AT$2</f>
        <v>-7.6287529333850445E-3</v>
      </c>
      <c r="BE67" s="20">
        <f t="shared" ref="BE67:BE130" si="23">AU67</f>
        <v>1.7964448660480589E-3</v>
      </c>
    </row>
    <row r="68" spans="1:57" ht="15">
      <c r="A68" s="1">
        <v>45199</v>
      </c>
      <c r="B68">
        <v>6.0048311416593904E-4</v>
      </c>
      <c r="C68">
        <v>-4.3384079712049901E-4</v>
      </c>
      <c r="D68">
        <v>0.10104054196518</v>
      </c>
      <c r="E68">
        <v>5.8397761486750303E-3</v>
      </c>
      <c r="F68">
        <v>-0.29505457164210602</v>
      </c>
      <c r="G68">
        <v>2.5058978375258601E-2</v>
      </c>
      <c r="H68">
        <v>1.2662574879751499E-4</v>
      </c>
      <c r="I68">
        <v>0.546663691091264</v>
      </c>
      <c r="J68">
        <v>-2.5928820249665401E-2</v>
      </c>
      <c r="K68">
        <v>4.1107977620358201E-3</v>
      </c>
      <c r="L68">
        <v>-8.4253048526106104E-3</v>
      </c>
      <c r="M68">
        <v>0</v>
      </c>
      <c r="N68">
        <v>0</v>
      </c>
      <c r="O68">
        <v>-1.13932565994123E-2</v>
      </c>
      <c r="P68">
        <v>0</v>
      </c>
      <c r="Q68">
        <v>4.7800882244675102E-2</v>
      </c>
      <c r="R68">
        <v>0</v>
      </c>
      <c r="S68">
        <v>0</v>
      </c>
      <c r="T68">
        <v>0.81144434798694398</v>
      </c>
      <c r="U68">
        <v>0</v>
      </c>
      <c r="V68">
        <v>0</v>
      </c>
      <c r="W68">
        <v>0</v>
      </c>
      <c r="X68">
        <v>0</v>
      </c>
      <c r="Y68">
        <v>-5.9579804864151598E-3</v>
      </c>
      <c r="Z68">
        <v>2.62048670340853E-4</v>
      </c>
      <c r="AA68">
        <v>-7.1422886926963904E-4</v>
      </c>
      <c r="AB68">
        <v>1.18400577786559E-4</v>
      </c>
      <c r="AC68">
        <v>-5.0274081351275803E-4</v>
      </c>
      <c r="AD68">
        <v>3.5792375418619501E-3</v>
      </c>
      <c r="AE68">
        <v>0.26739166463640701</v>
      </c>
      <c r="AF68">
        <v>1.49892070237529</v>
      </c>
      <c r="AH68" s="20">
        <f t="shared" si="17"/>
        <v>-1.7876029195151881E-3</v>
      </c>
      <c r="AI68" s="20">
        <f t="shared" si="10"/>
        <v>-5.8989905806090691E-6</v>
      </c>
      <c r="AJ68" s="20">
        <f t="shared" si="15"/>
        <v>2.62048670340853E-4</v>
      </c>
      <c r="AK68" s="20">
        <f t="shared" si="15"/>
        <v>-7.1422886926963904E-4</v>
      </c>
      <c r="AL68" s="20">
        <f t="shared" si="15"/>
        <v>1.18400577786559E-4</v>
      </c>
      <c r="AM68" s="20">
        <f t="shared" si="15"/>
        <v>-5.0274081351275803E-4</v>
      </c>
      <c r="AN68" s="20">
        <f t="shared" si="15"/>
        <v>3.5792375418619501E-3</v>
      </c>
      <c r="AR68" s="22">
        <f t="shared" si="16"/>
        <v>45199</v>
      </c>
      <c r="AS68" s="20">
        <f t="shared" si="18"/>
        <v>7.9956828095011598</v>
      </c>
      <c r="AT68" s="20">
        <f t="shared" si="11"/>
        <v>-7.8782845845315475E-3</v>
      </c>
      <c r="AU68" s="20">
        <f t="shared" si="19"/>
        <v>2.7368181166263559E-3</v>
      </c>
      <c r="AV68" s="20">
        <f t="shared" si="20"/>
        <v>-5.8989905806090691E-6</v>
      </c>
      <c r="AW68" s="20">
        <f t="shared" si="20"/>
        <v>2.62048670340853E-4</v>
      </c>
      <c r="AX68" s="20">
        <f t="shared" si="20"/>
        <v>-7.1422886926963904E-4</v>
      </c>
      <c r="AY68" s="20">
        <f t="shared" si="20"/>
        <v>1.18400577786559E-4</v>
      </c>
      <c r="AZ68" s="20">
        <f t="shared" si="20"/>
        <v>-5.0274081351275803E-4</v>
      </c>
      <c r="BA68" s="20">
        <f t="shared" si="20"/>
        <v>3.5792375418619501E-3</v>
      </c>
      <c r="BB68" s="20">
        <f t="shared" si="12"/>
        <v>-5.1414664679051911E-3</v>
      </c>
      <c r="BC68" s="22">
        <f t="shared" si="21"/>
        <v>45199</v>
      </c>
      <c r="BD68" s="20">
        <f t="shared" si="22"/>
        <v>-7.8782845845315475E-3</v>
      </c>
      <c r="BE68" s="20">
        <f t="shared" si="23"/>
        <v>2.7368181166263559E-3</v>
      </c>
    </row>
    <row r="69" spans="1:57" ht="15">
      <c r="A69" s="1">
        <v>45291</v>
      </c>
      <c r="B69">
        <v>8.9728923609033696E-4</v>
      </c>
      <c r="C69">
        <v>-3.56252362176956E-4</v>
      </c>
      <c r="D69">
        <v>0.105818709277816</v>
      </c>
      <c r="E69">
        <v>5.3751094175158399E-3</v>
      </c>
      <c r="F69">
        <v>-0.28549319207653501</v>
      </c>
      <c r="G69">
        <v>2.5544793981824299E-2</v>
      </c>
      <c r="H69" s="16">
        <v>9.7566500656398603E-5</v>
      </c>
      <c r="I69">
        <v>0.392538547901089</v>
      </c>
      <c r="J69">
        <v>-2.0865228156430299E-2</v>
      </c>
      <c r="K69">
        <v>2.2648342846265301E-3</v>
      </c>
      <c r="L69">
        <v>-8.3871880190655706E-3</v>
      </c>
      <c r="M69">
        <v>0</v>
      </c>
      <c r="N69">
        <v>0</v>
      </c>
      <c r="O69">
        <v>9.5536465661849503E-3</v>
      </c>
      <c r="P69">
        <v>0</v>
      </c>
      <c r="Q69">
        <v>5.1111360815592199E-2</v>
      </c>
      <c r="R69">
        <v>0</v>
      </c>
      <c r="S69">
        <v>0</v>
      </c>
      <c r="T69">
        <v>-0.59666186556408496</v>
      </c>
      <c r="U69">
        <v>0</v>
      </c>
      <c r="V69">
        <v>0</v>
      </c>
      <c r="W69">
        <v>0</v>
      </c>
      <c r="X69">
        <v>0</v>
      </c>
      <c r="Y69">
        <v>-5.8483604246539703E-3</v>
      </c>
      <c r="Z69">
        <v>1.6696805709148701E-4</v>
      </c>
      <c r="AA69">
        <v>-5.9016365093755797E-4</v>
      </c>
      <c r="AB69">
        <v>2.5517992894297199E-4</v>
      </c>
      <c r="AC69">
        <v>-2.9969175695532198E-4</v>
      </c>
      <c r="AD69">
        <v>3.5221103418692202E-3</v>
      </c>
      <c r="AE69">
        <v>0.26474519290466902</v>
      </c>
      <c r="AF69">
        <v>-6.1132557315901601E-2</v>
      </c>
      <c r="AH69" s="20">
        <f t="shared" si="17"/>
        <v>-3.5250425357809005E-3</v>
      </c>
      <c r="AI69" s="20">
        <f t="shared" si="10"/>
        <v>-5.7904558659940298E-6</v>
      </c>
      <c r="AJ69" s="20">
        <f t="shared" si="15"/>
        <v>1.6696805709148701E-4</v>
      </c>
      <c r="AK69" s="20">
        <f t="shared" si="15"/>
        <v>-5.9016365093755797E-4</v>
      </c>
      <c r="AL69" s="20">
        <f t="shared" si="15"/>
        <v>2.5517992894297199E-4</v>
      </c>
      <c r="AM69" s="20">
        <f t="shared" si="15"/>
        <v>-2.9969175695532198E-4</v>
      </c>
      <c r="AN69" s="20">
        <f t="shared" si="15"/>
        <v>3.5221103418692202E-3</v>
      </c>
      <c r="AR69" s="22">
        <f t="shared" si="16"/>
        <v>45291</v>
      </c>
      <c r="AS69" s="20">
        <f t="shared" si="18"/>
        <v>1.7554697707363935</v>
      </c>
      <c r="AT69" s="20">
        <f t="shared" si="11"/>
        <v>-9.6157242007972599E-3</v>
      </c>
      <c r="AU69" s="20">
        <f t="shared" si="19"/>
        <v>3.0486124641448051E-3</v>
      </c>
      <c r="AV69" s="20">
        <f t="shared" si="20"/>
        <v>-5.7904558659940298E-6</v>
      </c>
      <c r="AW69" s="20">
        <f t="shared" si="20"/>
        <v>1.6696805709148701E-4</v>
      </c>
      <c r="AX69" s="20">
        <f t="shared" si="20"/>
        <v>-5.9016365093755797E-4</v>
      </c>
      <c r="AY69" s="20">
        <f t="shared" si="20"/>
        <v>2.5517992894297199E-4</v>
      </c>
      <c r="AZ69" s="20">
        <f t="shared" si="20"/>
        <v>-2.9969175695532198E-4</v>
      </c>
      <c r="BA69" s="20">
        <f t="shared" si="20"/>
        <v>3.5221103418692202E-3</v>
      </c>
      <c r="BB69" s="20">
        <f t="shared" si="12"/>
        <v>-6.5671117366524548E-3</v>
      </c>
      <c r="BC69" s="22">
        <f t="shared" si="21"/>
        <v>45291</v>
      </c>
      <c r="BD69" s="20">
        <f t="shared" si="22"/>
        <v>-9.6157242007972599E-3</v>
      </c>
      <c r="BE69" s="20">
        <f t="shared" si="23"/>
        <v>3.0486124641448051E-3</v>
      </c>
    </row>
    <row r="70" spans="1:57" ht="15">
      <c r="A70" s="1">
        <v>45382</v>
      </c>
      <c r="B70">
        <v>9.5328132243554999E-4</v>
      </c>
      <c r="C70">
        <v>-4.6516211360536598E-4</v>
      </c>
      <c r="D70">
        <v>8.9959215964752204E-2</v>
      </c>
      <c r="E70">
        <v>7.2220045851611996E-3</v>
      </c>
      <c r="F70">
        <v>-0.27894996469746097</v>
      </c>
      <c r="G70">
        <v>2.43528836833206E-2</v>
      </c>
      <c r="H70" s="16">
        <v>8.0490425991008795E-5</v>
      </c>
      <c r="I70">
        <v>0.19406643959984901</v>
      </c>
      <c r="J70">
        <v>-1.9713419651301502E-2</v>
      </c>
      <c r="K70">
        <v>2.9597149936222401E-3</v>
      </c>
      <c r="L70">
        <v>-8.3143763188631096E-3</v>
      </c>
      <c r="M70">
        <v>0</v>
      </c>
      <c r="N70">
        <v>0</v>
      </c>
      <c r="O70">
        <v>-4.8709742687957899E-2</v>
      </c>
      <c r="P70">
        <v>0</v>
      </c>
      <c r="Q70">
        <v>4.7297595922168797E-2</v>
      </c>
      <c r="R70">
        <v>0</v>
      </c>
      <c r="S70">
        <v>0</v>
      </c>
      <c r="T70">
        <v>0.83242176790967404</v>
      </c>
      <c r="U70">
        <v>0</v>
      </c>
      <c r="V70">
        <v>0</v>
      </c>
      <c r="W70">
        <v>0</v>
      </c>
      <c r="X70">
        <v>0</v>
      </c>
      <c r="Y70">
        <v>-5.2254985688282504E-3</v>
      </c>
      <c r="Z70">
        <v>4.6696204323293201E-4</v>
      </c>
      <c r="AA70">
        <v>-2.30705547632492E-4</v>
      </c>
      <c r="AB70">
        <v>5.5611379949915796E-4</v>
      </c>
      <c r="AC70" s="16">
        <v>2.2668176002937898E-5</v>
      </c>
      <c r="AD70">
        <v>3.55878110958052E-3</v>
      </c>
      <c r="AE70">
        <v>0.26212653565382799</v>
      </c>
      <c r="AF70">
        <v>1.12728853361088</v>
      </c>
      <c r="AH70" s="20">
        <f t="shared" si="17"/>
        <v>-2.2135285895177278E-3</v>
      </c>
      <c r="AI70" s="20">
        <f t="shared" si="10"/>
        <v>-5.1737609592358918E-6</v>
      </c>
      <c r="AJ70" s="20">
        <f t="shared" si="15"/>
        <v>4.6696204323293201E-4</v>
      </c>
      <c r="AK70" s="20">
        <f t="shared" si="15"/>
        <v>-2.30705547632492E-4</v>
      </c>
      <c r="AL70" s="20">
        <f t="shared" si="15"/>
        <v>5.5611379949915796E-4</v>
      </c>
      <c r="AM70" s="20">
        <f t="shared" si="15"/>
        <v>2.2668176002937898E-5</v>
      </c>
      <c r="AN70" s="20">
        <f t="shared" si="15"/>
        <v>3.55878110958052E-3</v>
      </c>
      <c r="AR70" s="22">
        <f t="shared" si="16"/>
        <v>45382</v>
      </c>
      <c r="AS70" s="20">
        <f t="shared" si="18"/>
        <v>6.50915413444352</v>
      </c>
      <c r="AT70" s="20">
        <f t="shared" si="11"/>
        <v>-8.3042102545340876E-3</v>
      </c>
      <c r="AU70" s="20">
        <f t="shared" si="19"/>
        <v>4.3686458197238201E-3</v>
      </c>
      <c r="AV70" s="20">
        <f t="shared" si="20"/>
        <v>-5.1737609592358918E-6</v>
      </c>
      <c r="AW70" s="20">
        <f t="shared" si="20"/>
        <v>4.6696204323293201E-4</v>
      </c>
      <c r="AX70" s="20">
        <f t="shared" si="20"/>
        <v>-2.30705547632492E-4</v>
      </c>
      <c r="AY70" s="20">
        <f t="shared" si="20"/>
        <v>5.5611379949915796E-4</v>
      </c>
      <c r="AZ70" s="20">
        <f t="shared" si="20"/>
        <v>2.2668176002937898E-5</v>
      </c>
      <c r="BA70" s="20">
        <f t="shared" si="20"/>
        <v>3.55878110958052E-3</v>
      </c>
      <c r="BB70" s="20">
        <f t="shared" si="12"/>
        <v>-3.9355644348102676E-3</v>
      </c>
      <c r="BC70" s="22">
        <f t="shared" si="21"/>
        <v>45382</v>
      </c>
      <c r="BD70" s="20">
        <f t="shared" si="22"/>
        <v>-8.3042102545340876E-3</v>
      </c>
      <c r="BE70" s="20">
        <f t="shared" si="23"/>
        <v>4.3686458197238201E-3</v>
      </c>
    </row>
    <row r="71" spans="1:57" ht="15">
      <c r="A71" s="1">
        <v>45473</v>
      </c>
      <c r="B71">
        <v>1.19104043097006E-3</v>
      </c>
      <c r="C71">
        <v>-4.3908163745998098E-4</v>
      </c>
      <c r="D71">
        <v>8.0370551906350202E-2</v>
      </c>
      <c r="E71">
        <v>6.9753040929487701E-3</v>
      </c>
      <c r="F71">
        <v>-0.26941874165944402</v>
      </c>
      <c r="G71">
        <v>2.4121669396714999E-2</v>
      </c>
      <c r="H71" s="16">
        <v>5.99958616787077E-5</v>
      </c>
      <c r="I71">
        <v>0.129725430058202</v>
      </c>
      <c r="J71">
        <v>-1.860094368058E-2</v>
      </c>
      <c r="K71">
        <v>1.5581259836805401E-3</v>
      </c>
      <c r="L71">
        <v>-8.2122703860210092E-3</v>
      </c>
      <c r="M71">
        <v>0</v>
      </c>
      <c r="N71">
        <v>0</v>
      </c>
      <c r="O71">
        <v>-5.3673265728793003E-2</v>
      </c>
      <c r="P71">
        <v>0</v>
      </c>
      <c r="Q71">
        <v>4.6971290077535401E-2</v>
      </c>
      <c r="R71">
        <v>0</v>
      </c>
      <c r="S71">
        <v>0</v>
      </c>
      <c r="T71">
        <v>0.78447995332395704</v>
      </c>
      <c r="U71">
        <v>0</v>
      </c>
      <c r="V71">
        <v>0</v>
      </c>
      <c r="W71">
        <v>0</v>
      </c>
      <c r="X71">
        <v>0</v>
      </c>
      <c r="Y71">
        <v>-4.9672241006715103E-3</v>
      </c>
      <c r="Z71">
        <v>4.3781898293460098E-4</v>
      </c>
      <c r="AA71">
        <v>-1.9649175162505999E-4</v>
      </c>
      <c r="AB71">
        <v>5.5586594880363495E-4</v>
      </c>
      <c r="AC71" s="16">
        <v>7.0730542955921294E-5</v>
      </c>
      <c r="AD71">
        <v>3.3629033721727002E-3</v>
      </c>
      <c r="AE71">
        <v>0.25953539171163997</v>
      </c>
      <c r="AF71">
        <v>1.00370815259476</v>
      </c>
      <c r="AH71" s="20">
        <f t="shared" si="17"/>
        <v>-3.3594258759842548E-3</v>
      </c>
      <c r="AI71" s="20">
        <f t="shared" si="10"/>
        <v>-4.9180436640311981E-6</v>
      </c>
      <c r="AJ71" s="20">
        <f t="shared" si="15"/>
        <v>4.3781898293460098E-4</v>
      </c>
      <c r="AK71" s="20">
        <f t="shared" si="15"/>
        <v>-1.9649175162505999E-4</v>
      </c>
      <c r="AL71" s="20">
        <f t="shared" si="15"/>
        <v>5.5586594880363495E-4</v>
      </c>
      <c r="AM71" s="20">
        <f t="shared" si="15"/>
        <v>7.0730542955921294E-5</v>
      </c>
      <c r="AN71" s="20">
        <f t="shared" si="15"/>
        <v>3.3629033721727002E-3</v>
      </c>
      <c r="AR71" s="22">
        <f t="shared" si="16"/>
        <v>45473</v>
      </c>
      <c r="AS71" s="20">
        <f t="shared" si="18"/>
        <v>6.0148326103790399</v>
      </c>
      <c r="AT71" s="20">
        <f t="shared" si="11"/>
        <v>-9.4501075410006151E-3</v>
      </c>
      <c r="AU71" s="20">
        <f t="shared" si="19"/>
        <v>4.2259090515777663E-3</v>
      </c>
      <c r="AV71" s="20">
        <f t="shared" si="20"/>
        <v>-4.9180436640311981E-6</v>
      </c>
      <c r="AW71" s="20">
        <f t="shared" si="20"/>
        <v>4.3781898293460098E-4</v>
      </c>
      <c r="AX71" s="20">
        <f t="shared" si="20"/>
        <v>-1.9649175162505999E-4</v>
      </c>
      <c r="AY71" s="20">
        <f t="shared" si="20"/>
        <v>5.5586594880363495E-4</v>
      </c>
      <c r="AZ71" s="20">
        <f t="shared" si="20"/>
        <v>7.0730542955921294E-5</v>
      </c>
      <c r="BA71" s="20">
        <f t="shared" si="20"/>
        <v>3.3629033721727002E-3</v>
      </c>
      <c r="BB71" s="20">
        <f t="shared" si="12"/>
        <v>-5.2241984894228488E-3</v>
      </c>
      <c r="BC71" s="22">
        <f t="shared" si="21"/>
        <v>45473</v>
      </c>
      <c r="BD71" s="20">
        <f t="shared" si="22"/>
        <v>-9.4501075410006151E-3</v>
      </c>
      <c r="BE71" s="20">
        <f t="shared" si="23"/>
        <v>4.2259090515777663E-3</v>
      </c>
    </row>
    <row r="72" spans="1:57" ht="15">
      <c r="A72" s="1">
        <v>45565</v>
      </c>
      <c r="B72">
        <v>1.17575685698589E-3</v>
      </c>
      <c r="C72">
        <v>-4.2472790414693702E-4</v>
      </c>
      <c r="D72">
        <v>7.7263155535467407E-2</v>
      </c>
      <c r="E72">
        <v>6.5678464598262201E-3</v>
      </c>
      <c r="F72">
        <v>-0.262541463551968</v>
      </c>
      <c r="G72">
        <v>2.4369268845791901E-2</v>
      </c>
      <c r="H72" s="16">
        <v>4.23721952635958E-5</v>
      </c>
      <c r="I72">
        <v>0.123207844336903</v>
      </c>
      <c r="J72">
        <v>-1.72881090092835E-2</v>
      </c>
      <c r="K72">
        <v>1.19267032965275E-3</v>
      </c>
      <c r="L72">
        <v>-8.0844881913844004E-3</v>
      </c>
      <c r="M72">
        <v>0</v>
      </c>
      <c r="N72">
        <v>0</v>
      </c>
      <c r="O72">
        <v>-5.4488594092361099E-2</v>
      </c>
      <c r="P72">
        <v>0</v>
      </c>
      <c r="Q72">
        <v>4.4261398015321599E-2</v>
      </c>
      <c r="R72">
        <v>0</v>
      </c>
      <c r="S72">
        <v>0</v>
      </c>
      <c r="T72">
        <v>0.61243009591056496</v>
      </c>
      <c r="U72">
        <v>0</v>
      </c>
      <c r="V72">
        <v>0</v>
      </c>
      <c r="W72">
        <v>0</v>
      </c>
      <c r="X72">
        <v>0</v>
      </c>
      <c r="Y72">
        <v>-4.6377944546427399E-3</v>
      </c>
      <c r="Z72">
        <v>4.3181206206277501E-4</v>
      </c>
      <c r="AA72">
        <v>-1.5906279234867399E-4</v>
      </c>
      <c r="AB72">
        <v>5.4968216194328703E-4</v>
      </c>
      <c r="AC72">
        <v>1.05016864315743E-4</v>
      </c>
      <c r="AD72">
        <v>3.1620538212484501E-3</v>
      </c>
      <c r="AE72">
        <v>0.25697146331839998</v>
      </c>
      <c r="AF72">
        <v>0.82008262829300604</v>
      </c>
      <c r="AH72" s="20">
        <f t="shared" si="17"/>
        <v>-3.3987461804435622E-3</v>
      </c>
      <c r="AI72" s="20">
        <f t="shared" si="10"/>
        <v>-4.591875697666079E-6</v>
      </c>
      <c r="AJ72" s="20">
        <f t="shared" si="15"/>
        <v>4.3181206206277501E-4</v>
      </c>
      <c r="AK72" s="20">
        <f t="shared" si="15"/>
        <v>-1.5906279234867399E-4</v>
      </c>
      <c r="AL72" s="20">
        <f t="shared" si="15"/>
        <v>5.4968216194328703E-4</v>
      </c>
      <c r="AM72" s="20">
        <f t="shared" si="15"/>
        <v>1.05016864315743E-4</v>
      </c>
      <c r="AN72" s="20">
        <f t="shared" si="15"/>
        <v>3.1620538212484501E-3</v>
      </c>
      <c r="AR72" s="22">
        <f t="shared" si="16"/>
        <v>45565</v>
      </c>
      <c r="AS72" s="20">
        <f t="shared" si="18"/>
        <v>5.2803305131720242</v>
      </c>
      <c r="AT72" s="20">
        <f t="shared" si="11"/>
        <v>-9.4894278454599225E-3</v>
      </c>
      <c r="AU72" s="20">
        <f t="shared" si="19"/>
        <v>4.0849102415239152E-3</v>
      </c>
      <c r="AV72" s="20">
        <f t="shared" si="20"/>
        <v>-4.591875697666079E-6</v>
      </c>
      <c r="AW72" s="20">
        <f t="shared" si="20"/>
        <v>4.3181206206277501E-4</v>
      </c>
      <c r="AX72" s="20">
        <f t="shared" si="20"/>
        <v>-1.5906279234867399E-4</v>
      </c>
      <c r="AY72" s="20">
        <f t="shared" si="20"/>
        <v>5.4968216194328703E-4</v>
      </c>
      <c r="AZ72" s="20">
        <f t="shared" si="20"/>
        <v>1.05016864315743E-4</v>
      </c>
      <c r="BA72" s="20">
        <f t="shared" si="20"/>
        <v>3.1620538212484501E-3</v>
      </c>
      <c r="BB72" s="20">
        <f t="shared" si="12"/>
        <v>-5.4045176039360073E-3</v>
      </c>
      <c r="BC72" s="22">
        <f t="shared" si="21"/>
        <v>45565</v>
      </c>
      <c r="BD72" s="20">
        <f t="shared" si="22"/>
        <v>-9.4894278454599225E-3</v>
      </c>
      <c r="BE72" s="20">
        <f t="shared" si="23"/>
        <v>4.0849102415239152E-3</v>
      </c>
    </row>
    <row r="73" spans="1:57" ht="15">
      <c r="A73" s="1">
        <v>45657</v>
      </c>
      <c r="B73">
        <v>1.09932293785863E-3</v>
      </c>
      <c r="C73">
        <v>-4.1312428411544001E-4</v>
      </c>
      <c r="D73">
        <v>7.5832282057808301E-2</v>
      </c>
      <c r="E73">
        <v>6.0916298054047796E-3</v>
      </c>
      <c r="F73">
        <v>-0.25647337653265101</v>
      </c>
      <c r="G73">
        <v>2.4735780086171302E-2</v>
      </c>
      <c r="H73" s="16">
        <v>3.1824722857010102E-5</v>
      </c>
      <c r="I73">
        <v>0.100613470371113</v>
      </c>
      <c r="J73">
        <v>-1.5993201240016498E-2</v>
      </c>
      <c r="K73">
        <v>1.1165656105260799E-3</v>
      </c>
      <c r="L73">
        <v>-7.9369327826928002E-3</v>
      </c>
      <c r="M73">
        <v>0</v>
      </c>
      <c r="N73">
        <v>0</v>
      </c>
      <c r="O73">
        <v>-5.4238028310471503E-2</v>
      </c>
      <c r="P73">
        <v>0</v>
      </c>
      <c r="Q73">
        <v>4.1062143439840597E-2</v>
      </c>
      <c r="R73">
        <v>0</v>
      </c>
      <c r="S73">
        <v>0</v>
      </c>
      <c r="T73">
        <v>0.47820321076457101</v>
      </c>
      <c r="U73">
        <v>0</v>
      </c>
      <c r="V73">
        <v>0</v>
      </c>
      <c r="W73">
        <v>0</v>
      </c>
      <c r="X73">
        <v>0</v>
      </c>
      <c r="Y73">
        <v>-4.3017298873460003E-3</v>
      </c>
      <c r="Z73">
        <v>4.2997375089281998E-4</v>
      </c>
      <c r="AA73">
        <v>-1.2520297236751001E-4</v>
      </c>
      <c r="AB73">
        <v>5.37939254185992E-4</v>
      </c>
      <c r="AC73">
        <v>1.3010201169727501E-4</v>
      </c>
      <c r="AD73">
        <v>2.9642466903734201E-3</v>
      </c>
      <c r="AE73">
        <v>0.25443445608541698</v>
      </c>
      <c r="AF73">
        <v>0.66042154389711605</v>
      </c>
      <c r="AH73" s="20">
        <f t="shared" si="17"/>
        <v>-3.1421469779464601E-3</v>
      </c>
      <c r="AI73" s="20">
        <f t="shared" ref="AI73:AI132" si="24">Y73/1010</f>
        <v>-4.2591385023227726E-6</v>
      </c>
      <c r="AJ73" s="20">
        <f t="shared" si="15"/>
        <v>4.2997375089281998E-4</v>
      </c>
      <c r="AK73" s="20">
        <f t="shared" si="15"/>
        <v>-1.2520297236751001E-4</v>
      </c>
      <c r="AL73" s="20">
        <f t="shared" si="15"/>
        <v>5.37939254185992E-4</v>
      </c>
      <c r="AM73" s="20">
        <f t="shared" si="15"/>
        <v>1.3010201169727501E-4</v>
      </c>
      <c r="AN73" s="20">
        <f t="shared" si="15"/>
        <v>2.9642466903734201E-3</v>
      </c>
      <c r="AR73" s="22">
        <f t="shared" si="16"/>
        <v>45657</v>
      </c>
      <c r="AS73" s="20">
        <f t="shared" si="18"/>
        <v>4.6416861755884646</v>
      </c>
      <c r="AT73" s="20">
        <f t="shared" ref="AT73:AT132" si="25">AH73-$AH$8</f>
        <v>-9.2328286429628204E-3</v>
      </c>
      <c r="AU73" s="20">
        <f t="shared" si="19"/>
        <v>3.9327995962796739E-3</v>
      </c>
      <c r="AV73" s="20">
        <f t="shared" si="20"/>
        <v>-4.2591385023227726E-6</v>
      </c>
      <c r="AW73" s="20">
        <f t="shared" si="20"/>
        <v>4.2997375089281998E-4</v>
      </c>
      <c r="AX73" s="20">
        <f t="shared" si="20"/>
        <v>-1.2520297236751001E-4</v>
      </c>
      <c r="AY73" s="20">
        <f t="shared" si="20"/>
        <v>5.37939254185992E-4</v>
      </c>
      <c r="AZ73" s="20">
        <f t="shared" si="20"/>
        <v>1.3010201169727501E-4</v>
      </c>
      <c r="BA73" s="20">
        <f t="shared" si="20"/>
        <v>2.9642466903734201E-3</v>
      </c>
      <c r="BB73" s="20">
        <f t="shared" si="12"/>
        <v>-5.3000290466831464E-3</v>
      </c>
      <c r="BC73" s="22">
        <f t="shared" si="21"/>
        <v>45657</v>
      </c>
      <c r="BD73" s="20">
        <f t="shared" si="22"/>
        <v>-9.2328286429628204E-3</v>
      </c>
      <c r="BE73" s="20">
        <f t="shared" si="23"/>
        <v>3.9327995962796739E-3</v>
      </c>
    </row>
    <row r="74" spans="1:57" ht="15">
      <c r="A74" s="1">
        <v>45747</v>
      </c>
      <c r="B74">
        <v>1.0106970702361501E-3</v>
      </c>
      <c r="C74">
        <v>-4.02142506139568E-4</v>
      </c>
      <c r="D74">
        <v>7.4831838515532198E-2</v>
      </c>
      <c r="E74">
        <v>5.5852222189844902E-3</v>
      </c>
      <c r="F74">
        <v>-0.25072982050651199</v>
      </c>
      <c r="G74">
        <v>2.51276312622561E-2</v>
      </c>
      <c r="H74" s="16">
        <v>2.60114297656599E-5</v>
      </c>
      <c r="I74">
        <v>7.8223526587217707E-2</v>
      </c>
      <c r="J74">
        <v>-1.47700169758624E-2</v>
      </c>
      <c r="K74">
        <v>1.12900899644774E-3</v>
      </c>
      <c r="L74">
        <v>-7.7725605920675404E-3</v>
      </c>
      <c r="M74">
        <v>0</v>
      </c>
      <c r="N74">
        <v>0</v>
      </c>
      <c r="O74">
        <v>-5.3720925223665797E-2</v>
      </c>
      <c r="P74">
        <v>0</v>
      </c>
      <c r="Q74">
        <v>3.7898957778081901E-2</v>
      </c>
      <c r="R74">
        <v>0</v>
      </c>
      <c r="S74">
        <v>0</v>
      </c>
      <c r="T74">
        <v>0.37344954726219398</v>
      </c>
      <c r="U74">
        <v>0</v>
      </c>
      <c r="V74">
        <v>0</v>
      </c>
      <c r="W74">
        <v>0</v>
      </c>
      <c r="X74">
        <v>0</v>
      </c>
      <c r="Y74">
        <v>-3.9766844064703603E-3</v>
      </c>
      <c r="Z74">
        <v>4.2781030367144897E-4</v>
      </c>
      <c r="AA74" s="16">
        <v>-9.61831294055137E-5</v>
      </c>
      <c r="AB74">
        <v>5.2153818750344495E-4</v>
      </c>
      <c r="AC74">
        <v>1.4771866736484801E-4</v>
      </c>
      <c r="AD74">
        <v>2.7717218070044602E-3</v>
      </c>
      <c r="AE74">
        <v>0.25192407895373498</v>
      </c>
      <c r="AF74">
        <v>0.53155426999198496</v>
      </c>
      <c r="AH74" s="20">
        <f t="shared" si="17"/>
        <v>-2.8079085659579164E-3</v>
      </c>
      <c r="AI74" s="20">
        <f t="shared" si="24"/>
        <v>-3.9373112935350103E-6</v>
      </c>
      <c r="AJ74" s="20">
        <f t="shared" si="15"/>
        <v>4.2781030367144897E-4</v>
      </c>
      <c r="AK74" s="20">
        <f t="shared" si="15"/>
        <v>-9.61831294055137E-5</v>
      </c>
      <c r="AL74" s="20">
        <f t="shared" si="15"/>
        <v>5.2153818750344495E-4</v>
      </c>
      <c r="AM74" s="20">
        <f t="shared" si="15"/>
        <v>1.4771866736484801E-4</v>
      </c>
      <c r="AN74" s="20">
        <f t="shared" si="15"/>
        <v>2.7717218070044602E-3</v>
      </c>
      <c r="AR74" s="22">
        <f t="shared" si="16"/>
        <v>45747</v>
      </c>
      <c r="AS74" s="20">
        <f t="shared" si="18"/>
        <v>4.1262170799679403</v>
      </c>
      <c r="AT74" s="20">
        <f t="shared" si="25"/>
        <v>-8.8985902309742758E-3</v>
      </c>
      <c r="AU74" s="20">
        <f t="shared" si="19"/>
        <v>3.7686685248451536E-3</v>
      </c>
      <c r="AV74" s="20">
        <f t="shared" si="20"/>
        <v>-3.9373112935350103E-6</v>
      </c>
      <c r="AW74" s="20">
        <f t="shared" si="20"/>
        <v>4.2781030367144897E-4</v>
      </c>
      <c r="AX74" s="20">
        <f t="shared" si="20"/>
        <v>-9.61831294055137E-5</v>
      </c>
      <c r="AY74" s="20">
        <f t="shared" si="20"/>
        <v>5.2153818750344495E-4</v>
      </c>
      <c r="AZ74" s="20">
        <f t="shared" si="20"/>
        <v>1.4771866736484801E-4</v>
      </c>
      <c r="BA74" s="20">
        <f t="shared" si="20"/>
        <v>2.7717218070044602E-3</v>
      </c>
      <c r="BB74" s="20">
        <f t="shared" ref="BB74:BB132" si="26">SUM(AT74:AU74)</f>
        <v>-5.1299217061291221E-3</v>
      </c>
      <c r="BC74" s="22">
        <f t="shared" si="21"/>
        <v>45747</v>
      </c>
      <c r="BD74" s="20">
        <f t="shared" si="22"/>
        <v>-8.8985902309742758E-3</v>
      </c>
      <c r="BE74" s="20">
        <f t="shared" si="23"/>
        <v>3.7686685248451536E-3</v>
      </c>
    </row>
    <row r="75" spans="1:57" ht="15">
      <c r="A75" s="1">
        <v>45838</v>
      </c>
      <c r="B75">
        <v>9.2222140311015699E-4</v>
      </c>
      <c r="C75">
        <v>-3.9132885334414099E-4</v>
      </c>
      <c r="D75">
        <v>7.3939425519409199E-2</v>
      </c>
      <c r="E75">
        <v>5.0694242722304399E-3</v>
      </c>
      <c r="F75">
        <v>-0.245179839229725</v>
      </c>
      <c r="G75">
        <v>2.5520409398493898E-2</v>
      </c>
      <c r="H75" s="16">
        <v>2.2759369411318101E-5</v>
      </c>
      <c r="I75">
        <v>5.9379218589672399E-2</v>
      </c>
      <c r="J75">
        <v>-1.3629120641645001E-2</v>
      </c>
      <c r="K75">
        <v>1.17277140112559E-3</v>
      </c>
      <c r="L75">
        <v>-7.59360398392416E-3</v>
      </c>
      <c r="M75">
        <v>0</v>
      </c>
      <c r="N75">
        <v>0</v>
      </c>
      <c r="O75">
        <v>-5.31441284211231E-2</v>
      </c>
      <c r="P75">
        <v>0</v>
      </c>
      <c r="Q75">
        <v>3.4912526617358802E-2</v>
      </c>
      <c r="R75">
        <v>0</v>
      </c>
      <c r="S75">
        <v>0</v>
      </c>
      <c r="T75">
        <v>0.29167618733694201</v>
      </c>
      <c r="U75">
        <v>0</v>
      </c>
      <c r="V75">
        <v>0</v>
      </c>
      <c r="W75">
        <v>0</v>
      </c>
      <c r="X75">
        <v>0</v>
      </c>
      <c r="Y75">
        <v>-3.6677425038877899E-3</v>
      </c>
      <c r="Z75">
        <v>4.2445911725419401E-4</v>
      </c>
      <c r="AA75" s="16">
        <v>-7.1630659703725204E-5</v>
      </c>
      <c r="AB75">
        <v>5.0152369925893204E-4</v>
      </c>
      <c r="AC75">
        <v>1.59102874874861E-4</v>
      </c>
      <c r="AD75">
        <v>2.58543082229945E-3</v>
      </c>
      <c r="AE75">
        <v>0.24944004415239299</v>
      </c>
      <c r="AF75">
        <v>0.42992062293298799</v>
      </c>
      <c r="AH75" s="20">
        <f t="shared" si="17"/>
        <v>-2.4582936777233222E-3</v>
      </c>
      <c r="AI75" s="20">
        <f t="shared" si="24"/>
        <v>-3.6314282216710791E-6</v>
      </c>
      <c r="AJ75" s="20">
        <f t="shared" si="15"/>
        <v>4.2445911725419401E-4</v>
      </c>
      <c r="AK75" s="20">
        <f t="shared" si="15"/>
        <v>-7.1630659703725204E-5</v>
      </c>
      <c r="AL75" s="20">
        <f t="shared" si="15"/>
        <v>5.0152369925893204E-4</v>
      </c>
      <c r="AM75" s="20">
        <f t="shared" si="15"/>
        <v>1.59102874874861E-4</v>
      </c>
      <c r="AN75" s="20">
        <f t="shared" si="15"/>
        <v>2.58543082229945E-3</v>
      </c>
      <c r="AR75" s="22">
        <f t="shared" si="16"/>
        <v>45838</v>
      </c>
      <c r="AS75" s="20">
        <f t="shared" si="18"/>
        <v>3.7196824917319518</v>
      </c>
      <c r="AT75" s="20">
        <f t="shared" si="25"/>
        <v>-8.5489753427396824E-3</v>
      </c>
      <c r="AU75" s="20">
        <f t="shared" si="19"/>
        <v>3.5952544257620411E-3</v>
      </c>
      <c r="AV75" s="20">
        <f t="shared" si="20"/>
        <v>-3.6314282216710791E-6</v>
      </c>
      <c r="AW75" s="20">
        <f t="shared" si="20"/>
        <v>4.2445911725419401E-4</v>
      </c>
      <c r="AX75" s="20">
        <f t="shared" si="20"/>
        <v>-7.1630659703725204E-5</v>
      </c>
      <c r="AY75" s="20">
        <f t="shared" si="20"/>
        <v>5.0152369925893204E-4</v>
      </c>
      <c r="AZ75" s="20">
        <f t="shared" si="20"/>
        <v>1.59102874874861E-4</v>
      </c>
      <c r="BA75" s="20">
        <f t="shared" si="20"/>
        <v>2.58543082229945E-3</v>
      </c>
      <c r="BB75" s="20">
        <f t="shared" si="26"/>
        <v>-4.9537209169776414E-3</v>
      </c>
      <c r="BC75" s="22">
        <f t="shared" si="21"/>
        <v>45838</v>
      </c>
      <c r="BD75" s="20">
        <f t="shared" si="22"/>
        <v>-8.5489753427396824E-3</v>
      </c>
      <c r="BE75" s="20">
        <f t="shared" si="23"/>
        <v>3.5952544257620411E-3</v>
      </c>
    </row>
    <row r="76" spans="1:57" ht="15">
      <c r="A76" s="1">
        <v>45930</v>
      </c>
      <c r="B76">
        <v>8.3695140307149497E-4</v>
      </c>
      <c r="C76">
        <v>-3.80614242623256E-4</v>
      </c>
      <c r="D76">
        <v>7.3072379841110299E-2</v>
      </c>
      <c r="E76">
        <v>4.5575626414162598E-3</v>
      </c>
      <c r="F76">
        <v>-0.23978478718641399</v>
      </c>
      <c r="G76">
        <v>2.5907647798728499E-2</v>
      </c>
      <c r="H76" s="16">
        <v>2.0791870025682599E-5</v>
      </c>
      <c r="I76">
        <v>4.4239985638205803E-2</v>
      </c>
      <c r="J76">
        <v>-1.25696031079813E-2</v>
      </c>
      <c r="K76">
        <v>1.2292509979028299E-3</v>
      </c>
      <c r="L76">
        <v>-7.4021351894493197E-3</v>
      </c>
      <c r="M76">
        <v>0</v>
      </c>
      <c r="N76">
        <v>0</v>
      </c>
      <c r="O76">
        <v>-5.2560733684048302E-2</v>
      </c>
      <c r="P76">
        <v>0</v>
      </c>
      <c r="Q76">
        <v>3.2133123339184097E-2</v>
      </c>
      <c r="R76">
        <v>0</v>
      </c>
      <c r="S76">
        <v>0</v>
      </c>
      <c r="T76">
        <v>0.22782886483503301</v>
      </c>
      <c r="U76">
        <v>0</v>
      </c>
      <c r="V76">
        <v>0</v>
      </c>
      <c r="W76">
        <v>0</v>
      </c>
      <c r="X76">
        <v>0</v>
      </c>
      <c r="Y76">
        <v>-3.3763909366712999E-3</v>
      </c>
      <c r="Z76">
        <v>4.1992352066699801E-4</v>
      </c>
      <c r="AA76" s="16">
        <v>-5.0892933878277003E-5</v>
      </c>
      <c r="AB76">
        <v>4.7904147775223999E-4</v>
      </c>
      <c r="AC76">
        <v>1.6538852420921999E-4</v>
      </c>
      <c r="AD76">
        <v>2.40610718738043E-3</v>
      </c>
      <c r="AE76">
        <v>0.246982067159118</v>
      </c>
      <c r="AF76">
        <v>0.35042729433587499</v>
      </c>
      <c r="AH76" s="20">
        <f t="shared" si="17"/>
        <v>-2.1133760294017572E-3</v>
      </c>
      <c r="AI76" s="20">
        <f t="shared" si="24"/>
        <v>-3.3429613234369305E-6</v>
      </c>
      <c r="AJ76" s="20">
        <f t="shared" si="15"/>
        <v>4.1992352066699801E-4</v>
      </c>
      <c r="AK76" s="20">
        <f t="shared" si="15"/>
        <v>-5.0892933878277003E-5</v>
      </c>
      <c r="AL76" s="20">
        <f t="shared" si="15"/>
        <v>4.7904147775223999E-4</v>
      </c>
      <c r="AM76" s="20">
        <f t="shared" si="15"/>
        <v>1.6538852420921999E-4</v>
      </c>
      <c r="AN76" s="20">
        <f t="shared" si="15"/>
        <v>2.40610718738043E-3</v>
      </c>
      <c r="AR76" s="22">
        <f t="shared" si="16"/>
        <v>45930</v>
      </c>
      <c r="AS76" s="20">
        <f t="shared" si="18"/>
        <v>3.4017091773435002</v>
      </c>
      <c r="AT76" s="20">
        <f t="shared" si="25"/>
        <v>-8.2040576944181175E-3</v>
      </c>
      <c r="AU76" s="20">
        <f t="shared" si="19"/>
        <v>3.4162248148071738E-3</v>
      </c>
      <c r="AV76" s="20">
        <f t="shared" si="20"/>
        <v>-3.3429613234369305E-6</v>
      </c>
      <c r="AW76" s="20">
        <f t="shared" si="20"/>
        <v>4.1992352066699801E-4</v>
      </c>
      <c r="AX76" s="20">
        <f t="shared" si="20"/>
        <v>-5.0892933878277003E-5</v>
      </c>
      <c r="AY76" s="20">
        <f t="shared" si="20"/>
        <v>4.7904147775223999E-4</v>
      </c>
      <c r="AZ76" s="20">
        <f t="shared" si="20"/>
        <v>1.6538852420921999E-4</v>
      </c>
      <c r="BA76" s="20">
        <f t="shared" si="20"/>
        <v>2.40610718738043E-3</v>
      </c>
      <c r="BB76" s="20">
        <f t="shared" si="26"/>
        <v>-4.7878328796109437E-3</v>
      </c>
      <c r="BC76" s="22">
        <f t="shared" si="21"/>
        <v>45930</v>
      </c>
      <c r="BD76" s="20">
        <f t="shared" si="22"/>
        <v>-8.2040576944181175E-3</v>
      </c>
      <c r="BE76" s="20">
        <f t="shared" si="23"/>
        <v>3.4162248148071738E-3</v>
      </c>
    </row>
    <row r="77" spans="1:57" ht="15">
      <c r="A77" s="1">
        <v>46022</v>
      </c>
      <c r="B77">
        <v>7.5561747254759804E-4</v>
      </c>
      <c r="C77">
        <v>-3.7000546135868001E-4</v>
      </c>
      <c r="D77">
        <v>7.22102011446734E-2</v>
      </c>
      <c r="E77">
        <v>4.05884307526083E-3</v>
      </c>
      <c r="F77">
        <v>-0.23453038888517899</v>
      </c>
      <c r="G77">
        <v>2.62875256985317E-2</v>
      </c>
      <c r="H77" s="16">
        <v>1.94531486252813E-5</v>
      </c>
      <c r="I77">
        <v>3.2281000576306298E-2</v>
      </c>
      <c r="J77">
        <v>-1.15875066205362E-2</v>
      </c>
      <c r="K77">
        <v>1.2908572346370601E-3</v>
      </c>
      <c r="L77">
        <v>-7.20018539097644E-3</v>
      </c>
      <c r="M77">
        <v>0</v>
      </c>
      <c r="N77">
        <v>0</v>
      </c>
      <c r="O77">
        <v>-5.1983984745707E-2</v>
      </c>
      <c r="P77">
        <v>0</v>
      </c>
      <c r="Q77">
        <v>2.9558941902196802E-2</v>
      </c>
      <c r="R77">
        <v>0</v>
      </c>
      <c r="S77">
        <v>0</v>
      </c>
      <c r="T77">
        <v>0.17796999037948899</v>
      </c>
      <c r="U77">
        <v>0</v>
      </c>
      <c r="V77">
        <v>0</v>
      </c>
      <c r="W77">
        <v>0</v>
      </c>
      <c r="X77">
        <v>0</v>
      </c>
      <c r="Y77">
        <v>-3.1029244720315301E-3</v>
      </c>
      <c r="Z77">
        <v>4.14381192359591E-4</v>
      </c>
      <c r="AA77" s="16">
        <v>-3.3358582374187701E-5</v>
      </c>
      <c r="AB77">
        <v>4.5505702284120899E-4</v>
      </c>
      <c r="AC77">
        <v>1.6772272883880301E-4</v>
      </c>
      <c r="AD77">
        <v>2.23437866269105E-3</v>
      </c>
      <c r="AE77">
        <v>0.24454986666015899</v>
      </c>
      <c r="AF77">
        <v>0.28848901313762698</v>
      </c>
      <c r="AH77" s="20">
        <f t="shared" si="17"/>
        <v>-1.7810379926741548E-3</v>
      </c>
      <c r="AI77" s="20">
        <f t="shared" si="24"/>
        <v>-3.0722024475559705E-6</v>
      </c>
      <c r="AJ77" s="20">
        <f t="shared" si="15"/>
        <v>4.14381192359591E-4</v>
      </c>
      <c r="AK77" s="20">
        <f t="shared" si="15"/>
        <v>-3.3358582374187701E-5</v>
      </c>
      <c r="AL77" s="20">
        <f t="shared" si="15"/>
        <v>4.5505702284120899E-4</v>
      </c>
      <c r="AM77" s="20">
        <f t="shared" si="15"/>
        <v>1.6772272883880301E-4</v>
      </c>
      <c r="AN77" s="20">
        <f t="shared" si="15"/>
        <v>2.23437866269105E-3</v>
      </c>
      <c r="AR77" s="22">
        <f t="shared" si="16"/>
        <v>46022</v>
      </c>
      <c r="AS77" s="20">
        <f t="shared" si="18"/>
        <v>3.1539560525505079</v>
      </c>
      <c r="AT77" s="20">
        <f t="shared" si="25"/>
        <v>-7.8717196576905159E-3</v>
      </c>
      <c r="AU77" s="20">
        <f t="shared" si="19"/>
        <v>3.2351088219089094E-3</v>
      </c>
      <c r="AV77" s="20">
        <f t="shared" si="20"/>
        <v>-3.0722024475559705E-6</v>
      </c>
      <c r="AW77" s="20">
        <f t="shared" si="20"/>
        <v>4.14381192359591E-4</v>
      </c>
      <c r="AX77" s="20">
        <f t="shared" si="20"/>
        <v>-3.3358582374187701E-5</v>
      </c>
      <c r="AY77" s="20">
        <f t="shared" si="20"/>
        <v>4.5505702284120899E-4</v>
      </c>
      <c r="AZ77" s="20">
        <f t="shared" si="20"/>
        <v>1.6772272883880301E-4</v>
      </c>
      <c r="BA77" s="20">
        <f t="shared" si="20"/>
        <v>2.23437866269105E-3</v>
      </c>
      <c r="BB77" s="20">
        <f t="shared" si="26"/>
        <v>-4.6366108357816065E-3</v>
      </c>
      <c r="BC77" s="22">
        <f t="shared" si="21"/>
        <v>46022</v>
      </c>
      <c r="BD77" s="20">
        <f t="shared" si="22"/>
        <v>-7.8717196576905159E-3</v>
      </c>
      <c r="BE77" s="20">
        <f t="shared" si="23"/>
        <v>3.2351088219089094E-3</v>
      </c>
    </row>
    <row r="78" spans="1:57" ht="15">
      <c r="A78" s="1">
        <v>46112</v>
      </c>
      <c r="B78">
        <v>6.7837187205377304E-4</v>
      </c>
      <c r="C78">
        <v>-3.5951767228814497E-4</v>
      </c>
      <c r="D78">
        <v>7.13484440927558E-2</v>
      </c>
      <c r="E78">
        <v>3.5797075875754199E-3</v>
      </c>
      <c r="F78">
        <v>-0.22940904279837801</v>
      </c>
      <c r="G78">
        <v>2.6659418223284801E-2</v>
      </c>
      <c r="H78" s="16">
        <v>1.84252473278689E-5</v>
      </c>
      <c r="I78">
        <v>2.2913071822605598E-2</v>
      </c>
      <c r="J78">
        <v>-1.06781253132126E-2</v>
      </c>
      <c r="K78">
        <v>1.35358187436374E-3</v>
      </c>
      <c r="L78">
        <v>-6.9897477694591502E-3</v>
      </c>
      <c r="M78">
        <v>0</v>
      </c>
      <c r="N78">
        <v>0</v>
      </c>
      <c r="O78">
        <v>-5.1416836725681703E-2</v>
      </c>
      <c r="P78">
        <v>0</v>
      </c>
      <c r="Q78">
        <v>2.7179086579098798E-2</v>
      </c>
      <c r="R78">
        <v>0</v>
      </c>
      <c r="S78">
        <v>0</v>
      </c>
      <c r="T78">
        <v>0.13902997557153601</v>
      </c>
      <c r="U78">
        <v>0</v>
      </c>
      <c r="V78">
        <v>0</v>
      </c>
      <c r="W78">
        <v>0</v>
      </c>
      <c r="X78">
        <v>0</v>
      </c>
      <c r="Y78">
        <v>-2.8471371544602701E-3</v>
      </c>
      <c r="Z78">
        <v>4.0801944720669699E-4</v>
      </c>
      <c r="AA78" s="16">
        <v>-1.85126522223022E-5</v>
      </c>
      <c r="AB78">
        <v>4.3032146817001399E-4</v>
      </c>
      <c r="AC78">
        <v>1.67077159285433E-4</v>
      </c>
      <c r="AD78">
        <v>2.0708107646871801E-3</v>
      </c>
      <c r="AE78">
        <v>0.242143164511055</v>
      </c>
      <c r="AF78">
        <v>0.240359648573895</v>
      </c>
      <c r="AH78" s="20">
        <f t="shared" si="17"/>
        <v>-1.4650839085519273E-3</v>
      </c>
      <c r="AI78" s="20">
        <f t="shared" si="24"/>
        <v>-2.8189476776834356E-6</v>
      </c>
      <c r="AJ78" s="20">
        <f t="shared" si="15"/>
        <v>4.0801944720669699E-4</v>
      </c>
      <c r="AK78" s="20">
        <f t="shared" si="15"/>
        <v>-1.85126522223022E-5</v>
      </c>
      <c r="AL78" s="20">
        <f t="shared" si="15"/>
        <v>4.3032146817001399E-4</v>
      </c>
      <c r="AM78" s="20">
        <f t="shared" si="15"/>
        <v>1.67077159285433E-4</v>
      </c>
      <c r="AN78" s="20">
        <f t="shared" si="15"/>
        <v>2.0708107646871801E-3</v>
      </c>
      <c r="AR78" s="22">
        <f t="shared" si="16"/>
        <v>46112</v>
      </c>
      <c r="AS78" s="20">
        <f t="shared" si="18"/>
        <v>2.9614385942955801</v>
      </c>
      <c r="AT78" s="20">
        <f t="shared" si="25"/>
        <v>-7.5557655735682874E-3</v>
      </c>
      <c r="AU78" s="20">
        <f t="shared" si="19"/>
        <v>3.0548972394493384E-3</v>
      </c>
      <c r="AV78" s="20">
        <f t="shared" si="20"/>
        <v>-2.8189476776834356E-6</v>
      </c>
      <c r="AW78" s="20">
        <f t="shared" si="20"/>
        <v>4.0801944720669699E-4</v>
      </c>
      <c r="AX78" s="20">
        <f t="shared" si="20"/>
        <v>-1.85126522223022E-5</v>
      </c>
      <c r="AY78" s="20">
        <f t="shared" si="20"/>
        <v>4.3032146817001399E-4</v>
      </c>
      <c r="AZ78" s="20">
        <f t="shared" si="20"/>
        <v>1.67077159285433E-4</v>
      </c>
      <c r="BA78" s="20">
        <f t="shared" si="20"/>
        <v>2.0708107646871801E-3</v>
      </c>
      <c r="BB78" s="20">
        <f t="shared" si="26"/>
        <v>-4.5008683341189494E-3</v>
      </c>
      <c r="BC78" s="22">
        <f t="shared" si="21"/>
        <v>46112</v>
      </c>
      <c r="BD78" s="20">
        <f t="shared" si="22"/>
        <v>-7.5557655735682874E-3</v>
      </c>
      <c r="BE78" s="20">
        <f t="shared" si="23"/>
        <v>3.0548972394493384E-3</v>
      </c>
    </row>
    <row r="79" spans="1:57" ht="15">
      <c r="A79" s="1">
        <v>46203</v>
      </c>
      <c r="B79">
        <v>6.0521696463311503E-4</v>
      </c>
      <c r="C79">
        <v>-3.49162964863314E-4</v>
      </c>
      <c r="D79">
        <v>7.0486748403553096E-2</v>
      </c>
      <c r="E79">
        <v>3.1245555706327301E-3</v>
      </c>
      <c r="F79">
        <v>-0.22441518258761101</v>
      </c>
      <c r="G79">
        <v>2.7023006211868102E-2</v>
      </c>
      <c r="H79" s="16">
        <v>1.7558216591773098E-5</v>
      </c>
      <c r="I79">
        <v>1.5620973074970099E-2</v>
      </c>
      <c r="J79">
        <v>-9.8366717444342503E-3</v>
      </c>
      <c r="K79">
        <v>1.41489101612712E-3</v>
      </c>
      <c r="L79">
        <v>-6.7727540800976904E-3</v>
      </c>
      <c r="M79">
        <v>0</v>
      </c>
      <c r="N79">
        <v>0</v>
      </c>
      <c r="O79">
        <v>-5.08596256353466E-2</v>
      </c>
      <c r="P79">
        <v>0</v>
      </c>
      <c r="Q79">
        <v>2.49805071822706E-2</v>
      </c>
      <c r="R79">
        <v>0</v>
      </c>
      <c r="S79">
        <v>0</v>
      </c>
      <c r="T79">
        <v>0.10861469417859899</v>
      </c>
      <c r="U79">
        <v>0</v>
      </c>
      <c r="V79">
        <v>0</v>
      </c>
      <c r="W79">
        <v>0</v>
      </c>
      <c r="X79">
        <v>0</v>
      </c>
      <c r="Y79">
        <v>-2.6085556498522899E-3</v>
      </c>
      <c r="Z79">
        <v>4.0100150997535102E-4</v>
      </c>
      <c r="AA79" s="16">
        <v>-5.9303294719370502E-6</v>
      </c>
      <c r="AB79">
        <v>4.0540156938106899E-4</v>
      </c>
      <c r="AC79">
        <v>1.64227436694197E-4</v>
      </c>
      <c r="AD79">
        <v>1.91576161248097E-3</v>
      </c>
      <c r="AE79">
        <v>0.23976168569825801</v>
      </c>
      <c r="AF79">
        <v>0.20306366890176999</v>
      </c>
      <c r="AH79" s="20">
        <f t="shared" si="17"/>
        <v>-1.1675790772266469E-3</v>
      </c>
      <c r="AI79" s="20">
        <f t="shared" si="24"/>
        <v>-2.5827283661903859E-6</v>
      </c>
      <c r="AJ79" s="20">
        <f t="shared" si="15"/>
        <v>4.0100150997535102E-4</v>
      </c>
      <c r="AK79" s="20">
        <f t="shared" si="15"/>
        <v>-5.9303294719370502E-6</v>
      </c>
      <c r="AL79" s="20">
        <f t="shared" si="15"/>
        <v>4.0540156938106899E-4</v>
      </c>
      <c r="AM79" s="20">
        <f t="shared" si="15"/>
        <v>1.64227436694197E-4</v>
      </c>
      <c r="AN79" s="20">
        <f t="shared" si="15"/>
        <v>1.91576161248097E-3</v>
      </c>
      <c r="AR79" s="22">
        <f t="shared" si="16"/>
        <v>46203</v>
      </c>
      <c r="AS79" s="20">
        <f t="shared" si="18"/>
        <v>2.8122546756070799</v>
      </c>
      <c r="AT79" s="20">
        <f t="shared" si="25"/>
        <v>-7.2582607422430074E-3</v>
      </c>
      <c r="AU79" s="20">
        <f t="shared" si="19"/>
        <v>2.8778790706934596E-3</v>
      </c>
      <c r="AV79" s="20">
        <f t="shared" si="20"/>
        <v>-2.5827283661903859E-6</v>
      </c>
      <c r="AW79" s="20">
        <f t="shared" si="20"/>
        <v>4.0100150997535102E-4</v>
      </c>
      <c r="AX79" s="20">
        <f t="shared" si="20"/>
        <v>-5.9303294719370502E-6</v>
      </c>
      <c r="AY79" s="20">
        <f t="shared" si="20"/>
        <v>4.0540156938106899E-4</v>
      </c>
      <c r="AZ79" s="20">
        <f t="shared" si="20"/>
        <v>1.64227436694197E-4</v>
      </c>
      <c r="BA79" s="20">
        <f t="shared" si="20"/>
        <v>1.91576161248097E-3</v>
      </c>
      <c r="BB79" s="20">
        <f t="shared" si="26"/>
        <v>-4.3803816715495478E-3</v>
      </c>
      <c r="BC79" s="22">
        <f t="shared" si="21"/>
        <v>46203</v>
      </c>
      <c r="BD79" s="20">
        <f t="shared" si="22"/>
        <v>-7.2582607422430074E-3</v>
      </c>
      <c r="BE79" s="20">
        <f t="shared" si="23"/>
        <v>2.8778790706934596E-3</v>
      </c>
    </row>
    <row r="80" spans="1:57" ht="15">
      <c r="A80" s="1">
        <v>46295</v>
      </c>
      <c r="B80">
        <v>5.3610707524409597E-4</v>
      </c>
      <c r="C80">
        <v>-3.3895025872698799E-4</v>
      </c>
      <c r="D80">
        <v>6.9625735924061502E-2</v>
      </c>
      <c r="E80">
        <v>2.6962202257507701E-3</v>
      </c>
      <c r="F80">
        <v>-0.21954403641460901</v>
      </c>
      <c r="G80">
        <v>2.7378051032322898E-2</v>
      </c>
      <c r="H80" s="16">
        <v>1.6782195988440601E-5</v>
      </c>
      <c r="I80">
        <v>9.9813046559926698E-3</v>
      </c>
      <c r="J80">
        <v>-9.0584904882229297E-3</v>
      </c>
      <c r="K80">
        <v>1.4730510527138901E-3</v>
      </c>
      <c r="L80">
        <v>-6.5510490414699696E-3</v>
      </c>
      <c r="M80">
        <v>0</v>
      </c>
      <c r="N80">
        <v>0</v>
      </c>
      <c r="O80">
        <v>-5.0312053548817702E-2</v>
      </c>
      <c r="P80">
        <v>0</v>
      </c>
      <c r="Q80">
        <v>2.2950130984455901E-2</v>
      </c>
      <c r="R80">
        <v>0</v>
      </c>
      <c r="S80">
        <v>0</v>
      </c>
      <c r="T80">
        <v>8.4856115954878797E-2</v>
      </c>
      <c r="U80">
        <v>0</v>
      </c>
      <c r="V80">
        <v>0</v>
      </c>
      <c r="W80">
        <v>0</v>
      </c>
      <c r="X80">
        <v>0</v>
      </c>
      <c r="Y80">
        <v>-2.3865422152158301E-3</v>
      </c>
      <c r="Z80">
        <v>3.9346372617821103E-4</v>
      </c>
      <c r="AA80" s="16">
        <v>4.73915309218142E-6</v>
      </c>
      <c r="AB80">
        <v>3.8071824348673202E-4</v>
      </c>
      <c r="AC80">
        <v>1.5978075147415801E-4</v>
      </c>
      <c r="AD80">
        <v>1.76938076694721E-3</v>
      </c>
      <c r="AE80">
        <v>0.237405158301351</v>
      </c>
      <c r="AF80">
        <v>0.17425808720490299</v>
      </c>
      <c r="AH80" s="20">
        <f t="shared" si="17"/>
        <v>-8.8962574034978181E-4</v>
      </c>
      <c r="AI80" s="20">
        <f t="shared" si="24"/>
        <v>-2.3629130843721091E-6</v>
      </c>
      <c r="AJ80" s="20">
        <f t="shared" si="15"/>
        <v>3.9346372617821103E-4</v>
      </c>
      <c r="AK80" s="20">
        <f t="shared" si="15"/>
        <v>4.73915309218142E-6</v>
      </c>
      <c r="AL80" s="20">
        <f t="shared" si="15"/>
        <v>3.8071824348673202E-4</v>
      </c>
      <c r="AM80" s="20">
        <f t="shared" si="15"/>
        <v>1.5978075147415801E-4</v>
      </c>
      <c r="AN80" s="20">
        <f t="shared" si="15"/>
        <v>1.76938076694721E-3</v>
      </c>
      <c r="AR80" s="22">
        <f t="shared" si="16"/>
        <v>46295</v>
      </c>
      <c r="AS80" s="20">
        <f t="shared" si="18"/>
        <v>2.697032348819612</v>
      </c>
      <c r="AT80" s="20">
        <f t="shared" si="25"/>
        <v>-6.9803074053661424E-3</v>
      </c>
      <c r="AU80" s="20">
        <f t="shared" si="19"/>
        <v>2.7057197280941202E-3</v>
      </c>
      <c r="AV80" s="20">
        <f t="shared" si="20"/>
        <v>-2.3629130843721091E-6</v>
      </c>
      <c r="AW80" s="20">
        <f t="shared" si="20"/>
        <v>3.9346372617821103E-4</v>
      </c>
      <c r="AX80" s="20">
        <f t="shared" si="20"/>
        <v>4.73915309218142E-6</v>
      </c>
      <c r="AY80" s="20">
        <f t="shared" si="20"/>
        <v>3.8071824348673202E-4</v>
      </c>
      <c r="AZ80" s="20">
        <f t="shared" si="20"/>
        <v>1.5978075147415801E-4</v>
      </c>
      <c r="BA80" s="20">
        <f t="shared" si="20"/>
        <v>1.76938076694721E-3</v>
      </c>
      <c r="BB80" s="20">
        <f t="shared" si="26"/>
        <v>-4.2745876772720222E-3</v>
      </c>
      <c r="BC80" s="22">
        <f t="shared" si="21"/>
        <v>46295</v>
      </c>
      <c r="BD80" s="20">
        <f t="shared" si="22"/>
        <v>-6.9803074053661424E-3</v>
      </c>
      <c r="BE80" s="20">
        <f t="shared" si="23"/>
        <v>2.7057197280941202E-3</v>
      </c>
    </row>
    <row r="81" spans="1:57" ht="15">
      <c r="A81" s="1">
        <v>46387</v>
      </c>
      <c r="B81">
        <v>4.7097254145533798E-4</v>
      </c>
      <c r="C81">
        <v>-3.2888661226637602E-4</v>
      </c>
      <c r="D81">
        <v>6.8766211401305399E-2</v>
      </c>
      <c r="E81">
        <v>2.2963232588324401E-3</v>
      </c>
      <c r="F81">
        <v>-0.21479127407240101</v>
      </c>
      <c r="G81">
        <v>2.77243415712113E-2</v>
      </c>
      <c r="H81" s="16">
        <v>1.6064652519354099E-5</v>
      </c>
      <c r="I81">
        <v>5.6526813268842303E-3</v>
      </c>
      <c r="J81">
        <v>-8.3391354738782102E-3</v>
      </c>
      <c r="K81">
        <v>1.5268608045237899E-3</v>
      </c>
      <c r="L81">
        <v>-6.3263688009351704E-3</v>
      </c>
      <c r="M81">
        <v>0</v>
      </c>
      <c r="N81">
        <v>0</v>
      </c>
      <c r="O81">
        <v>-4.9773698201582797E-2</v>
      </c>
      <c r="P81">
        <v>0</v>
      </c>
      <c r="Q81">
        <v>2.10755099395054E-2</v>
      </c>
      <c r="R81">
        <v>0</v>
      </c>
      <c r="S81">
        <v>0</v>
      </c>
      <c r="T81">
        <v>6.6296253667896807E-2</v>
      </c>
      <c r="U81">
        <v>0</v>
      </c>
      <c r="V81">
        <v>0</v>
      </c>
      <c r="W81">
        <v>0</v>
      </c>
      <c r="X81">
        <v>0</v>
      </c>
      <c r="Y81">
        <v>-2.1803544368537101E-3</v>
      </c>
      <c r="Z81">
        <v>3.8551907000083902E-4</v>
      </c>
      <c r="AA81" s="16">
        <v>1.3786988772857001E-5</v>
      </c>
      <c r="AB81">
        <v>3.5657954522427799E-4</v>
      </c>
      <c r="AC81">
        <v>1.54210003677768E-4</v>
      </c>
      <c r="AD81">
        <v>1.6316490361267799E-3</v>
      </c>
      <c r="AE81">
        <v>0.235073313454736</v>
      </c>
      <c r="AF81">
        <v>0.15210277128894201</v>
      </c>
      <c r="AH81" s="20">
        <f t="shared" si="17"/>
        <v>-6.3169008796138304E-4</v>
      </c>
      <c r="AI81" s="20">
        <f t="shared" si="24"/>
        <v>-2.1587667691620891E-6</v>
      </c>
      <c r="AJ81" s="20">
        <f t="shared" ref="AJ81:AN112" si="27">Z81</f>
        <v>3.8551907000083902E-4</v>
      </c>
      <c r="AK81" s="20">
        <f t="shared" si="27"/>
        <v>1.3786988772857001E-5</v>
      </c>
      <c r="AL81" s="20">
        <f t="shared" si="27"/>
        <v>3.5657954522427799E-4</v>
      </c>
      <c r="AM81" s="20">
        <f t="shared" si="27"/>
        <v>1.54210003677768E-4</v>
      </c>
      <c r="AN81" s="20">
        <f t="shared" si="27"/>
        <v>1.6316490361267799E-3</v>
      </c>
      <c r="AR81" s="22">
        <f t="shared" si="16"/>
        <v>46387</v>
      </c>
      <c r="AS81" s="20">
        <f t="shared" si="18"/>
        <v>2.608411085155768</v>
      </c>
      <c r="AT81" s="20">
        <f t="shared" si="25"/>
        <v>-6.7223717529777431E-3</v>
      </c>
      <c r="AU81" s="20">
        <f t="shared" si="19"/>
        <v>2.5395858770333596E-3</v>
      </c>
      <c r="AV81" s="20">
        <f t="shared" si="20"/>
        <v>-2.1587667691620891E-6</v>
      </c>
      <c r="AW81" s="20">
        <f t="shared" si="20"/>
        <v>3.8551907000083902E-4</v>
      </c>
      <c r="AX81" s="20">
        <f t="shared" si="20"/>
        <v>1.3786988772857001E-5</v>
      </c>
      <c r="AY81" s="20">
        <f t="shared" si="20"/>
        <v>3.5657954522427799E-4</v>
      </c>
      <c r="AZ81" s="20">
        <f t="shared" si="20"/>
        <v>1.54210003677768E-4</v>
      </c>
      <c r="BA81" s="20">
        <f t="shared" si="20"/>
        <v>1.6316490361267799E-3</v>
      </c>
      <c r="BB81" s="20">
        <f t="shared" si="26"/>
        <v>-4.1827858759443835E-3</v>
      </c>
      <c r="BC81" s="22">
        <f t="shared" si="21"/>
        <v>46387</v>
      </c>
      <c r="BD81" s="20">
        <f t="shared" si="22"/>
        <v>-6.7223717529777431E-3</v>
      </c>
      <c r="BE81" s="20">
        <f t="shared" si="23"/>
        <v>2.5395858770333596E-3</v>
      </c>
    </row>
    <row r="82" spans="1:57" ht="15">
      <c r="A82" s="1">
        <v>46477</v>
      </c>
      <c r="B82">
        <v>4.09726396966014E-4</v>
      </c>
      <c r="C82">
        <v>-3.1897815589987302E-4</v>
      </c>
      <c r="D82">
        <v>6.7908961654472494E-2</v>
      </c>
      <c r="E82">
        <v>1.9255529872807999E-3</v>
      </c>
      <c r="F82">
        <v>-0.210152888826908</v>
      </c>
      <c r="G82">
        <v>2.8061685128854999E-2</v>
      </c>
      <c r="H82" s="16">
        <v>1.5390216412392001E-5</v>
      </c>
      <c r="I82">
        <v>2.36160870483725E-3</v>
      </c>
      <c r="J82">
        <v>-7.6743999159800602E-3</v>
      </c>
      <c r="K82">
        <v>1.5755115237547899E-3</v>
      </c>
      <c r="L82">
        <v>-6.1003246953572603E-3</v>
      </c>
      <c r="M82">
        <v>0</v>
      </c>
      <c r="N82">
        <v>0</v>
      </c>
      <c r="O82">
        <v>-4.9244139997273097E-2</v>
      </c>
      <c r="P82">
        <v>0</v>
      </c>
      <c r="Q82">
        <v>1.9344994715586501E-2</v>
      </c>
      <c r="R82">
        <v>0</v>
      </c>
      <c r="S82">
        <v>0</v>
      </c>
      <c r="T82">
        <v>5.1796883879129299E-2</v>
      </c>
      <c r="U82">
        <v>0</v>
      </c>
      <c r="V82">
        <v>0</v>
      </c>
      <c r="W82">
        <v>0</v>
      </c>
      <c r="X82">
        <v>0</v>
      </c>
      <c r="Y82">
        <v>-1.9891862712451101E-3</v>
      </c>
      <c r="Z82">
        <v>3.7726122634751299E-4</v>
      </c>
      <c r="AA82" s="16">
        <v>2.1456141263698201E-5</v>
      </c>
      <c r="AB82">
        <v>3.3320633714417597E-4</v>
      </c>
      <c r="AC82">
        <v>1.47882970269463E-4</v>
      </c>
      <c r="AD82">
        <v>1.5024216072134699E-3</v>
      </c>
      <c r="AE82">
        <v>0.23276588531144701</v>
      </c>
      <c r="AF82">
        <v>0.135153455865855</v>
      </c>
      <c r="AH82" s="20">
        <f t="shared" si="17"/>
        <v>-3.9378288477786915E-4</v>
      </c>
      <c r="AI82" s="20">
        <f t="shared" si="24"/>
        <v>-1.9694913576684257E-6</v>
      </c>
      <c r="AJ82" s="20">
        <f t="shared" si="27"/>
        <v>3.7726122634751299E-4</v>
      </c>
      <c r="AK82" s="20">
        <f t="shared" si="27"/>
        <v>2.1456141263698201E-5</v>
      </c>
      <c r="AL82" s="20">
        <f t="shared" si="27"/>
        <v>3.3320633714417597E-4</v>
      </c>
      <c r="AM82" s="20">
        <f t="shared" si="27"/>
        <v>1.47882970269463E-4</v>
      </c>
      <c r="AN82" s="20">
        <f t="shared" si="27"/>
        <v>1.5024216072134699E-3</v>
      </c>
      <c r="AR82" s="22">
        <f t="shared" si="16"/>
        <v>46477</v>
      </c>
      <c r="AS82" s="20">
        <f t="shared" si="18"/>
        <v>2.5406138234634201</v>
      </c>
      <c r="AT82" s="20">
        <f t="shared" si="25"/>
        <v>-6.4844645497942298E-3</v>
      </c>
      <c r="AU82" s="20">
        <f t="shared" si="19"/>
        <v>2.3802587908806514E-3</v>
      </c>
      <c r="AV82" s="20">
        <f t="shared" si="20"/>
        <v>-1.9694913576684257E-6</v>
      </c>
      <c r="AW82" s="20">
        <f t="shared" si="20"/>
        <v>3.7726122634751299E-4</v>
      </c>
      <c r="AX82" s="20">
        <f t="shared" si="20"/>
        <v>2.1456141263698201E-5</v>
      </c>
      <c r="AY82" s="20">
        <f t="shared" si="20"/>
        <v>3.3320633714417597E-4</v>
      </c>
      <c r="AZ82" s="20">
        <f t="shared" si="20"/>
        <v>1.47882970269463E-4</v>
      </c>
      <c r="BA82" s="20">
        <f t="shared" si="20"/>
        <v>1.5024216072134699E-3</v>
      </c>
      <c r="BB82" s="20">
        <f t="shared" si="26"/>
        <v>-4.1042057589135783E-3</v>
      </c>
      <c r="BC82" s="22">
        <f t="shared" si="21"/>
        <v>46477</v>
      </c>
      <c r="BD82" s="20">
        <f t="shared" si="22"/>
        <v>-6.4844645497942298E-3</v>
      </c>
      <c r="BE82" s="20">
        <f t="shared" si="23"/>
        <v>2.3802587908806514E-3</v>
      </c>
    </row>
    <row r="83" spans="1:57" ht="15">
      <c r="A83" s="1">
        <v>46568</v>
      </c>
      <c r="B83">
        <v>3.5226758359208001E-4</v>
      </c>
      <c r="C83">
        <v>-3.0923057555698398E-4</v>
      </c>
      <c r="D83">
        <v>6.7054709820735206E-2</v>
      </c>
      <c r="E83">
        <v>1.5838866612494201E-3</v>
      </c>
      <c r="F83">
        <v>-0.205625143595244</v>
      </c>
      <c r="G83">
        <v>2.83899088303174E-2</v>
      </c>
      <c r="H83" s="16">
        <v>1.4751332244600199E-5</v>
      </c>
      <c r="I83">
        <v>-1.10460995306205E-4</v>
      </c>
      <c r="J83">
        <v>-7.0603262383506201E-3</v>
      </c>
      <c r="K83">
        <v>1.6184956000753199E-3</v>
      </c>
      <c r="L83">
        <v>-5.87439210928408E-3</v>
      </c>
      <c r="M83">
        <v>0</v>
      </c>
      <c r="N83">
        <v>0</v>
      </c>
      <c r="O83">
        <v>-4.8722990295513302E-2</v>
      </c>
      <c r="P83">
        <v>0</v>
      </c>
      <c r="Q83">
        <v>1.7747754531627299E-2</v>
      </c>
      <c r="R83">
        <v>0</v>
      </c>
      <c r="S83">
        <v>0</v>
      </c>
      <c r="T83">
        <v>4.0469250398911201E-2</v>
      </c>
      <c r="U83">
        <v>0</v>
      </c>
      <c r="V83">
        <v>0</v>
      </c>
      <c r="W83">
        <v>0</v>
      </c>
      <c r="X83">
        <v>0</v>
      </c>
      <c r="Y83">
        <v>-1.8121983027308199E-3</v>
      </c>
      <c r="Z83">
        <v>3.6876811397856802E-4</v>
      </c>
      <c r="AA83" s="16">
        <v>2.7950096370687999E-5</v>
      </c>
      <c r="AB83">
        <v>3.1075190873863703E-4</v>
      </c>
      <c r="AC83">
        <v>1.4108500787646201E-4</v>
      </c>
      <c r="AD83">
        <v>1.38146404635719E-3</v>
      </c>
      <c r="AE83">
        <v>0.23048261100644299</v>
      </c>
      <c r="AF83">
        <v>0.122276636006324</v>
      </c>
      <c r="AH83" s="20">
        <f t="shared" si="17"/>
        <v>-1.755807196281918E-4</v>
      </c>
      <c r="AI83" s="20">
        <f t="shared" si="24"/>
        <v>-1.7942557452780394E-6</v>
      </c>
      <c r="AJ83" s="20">
        <f t="shared" si="27"/>
        <v>3.6876811397856802E-4</v>
      </c>
      <c r="AK83" s="20">
        <f t="shared" si="27"/>
        <v>2.7950096370687999E-5</v>
      </c>
      <c r="AL83" s="20">
        <f t="shared" si="27"/>
        <v>3.1075190873863703E-4</v>
      </c>
      <c r="AM83" s="20">
        <f t="shared" si="27"/>
        <v>1.4108500787646201E-4</v>
      </c>
      <c r="AN83" s="20">
        <f t="shared" si="27"/>
        <v>1.38146404635719E-3</v>
      </c>
      <c r="AR83" s="22">
        <f t="shared" si="16"/>
        <v>46568</v>
      </c>
      <c r="AS83" s="20">
        <f t="shared" si="18"/>
        <v>2.489106544025296</v>
      </c>
      <c r="AT83" s="20">
        <f t="shared" si="25"/>
        <v>-6.2662623846445522E-3</v>
      </c>
      <c r="AU83" s="20">
        <f t="shared" si="19"/>
        <v>2.2282249175762671E-3</v>
      </c>
      <c r="AV83" s="20">
        <f t="shared" si="20"/>
        <v>-1.7942557452780394E-6</v>
      </c>
      <c r="AW83" s="20">
        <f t="shared" si="20"/>
        <v>3.6876811397856802E-4</v>
      </c>
      <c r="AX83" s="20">
        <f t="shared" si="20"/>
        <v>2.7950096370687999E-5</v>
      </c>
      <c r="AY83" s="20">
        <f t="shared" si="20"/>
        <v>3.1075190873863703E-4</v>
      </c>
      <c r="AZ83" s="20">
        <f t="shared" si="20"/>
        <v>1.4108500787646201E-4</v>
      </c>
      <c r="BA83" s="20">
        <f t="shared" si="20"/>
        <v>1.38146404635719E-3</v>
      </c>
      <c r="BB83" s="20">
        <f t="shared" si="26"/>
        <v>-4.0380374670682846E-3</v>
      </c>
      <c r="BC83" s="22">
        <f t="shared" si="21"/>
        <v>46568</v>
      </c>
      <c r="BD83" s="20">
        <f t="shared" si="22"/>
        <v>-6.2662623846445522E-3</v>
      </c>
      <c r="BE83" s="20">
        <f t="shared" si="23"/>
        <v>2.2282249175762671E-3</v>
      </c>
    </row>
    <row r="84" spans="1:57" ht="15">
      <c r="A84" s="1">
        <v>46660</v>
      </c>
      <c r="B84">
        <v>2.9848353413353102E-4</v>
      </c>
      <c r="C84">
        <v>-2.9964931264059302E-4</v>
      </c>
      <c r="D84">
        <v>6.62041093514531E-2</v>
      </c>
      <c r="E84">
        <v>1.27076915183987E-3</v>
      </c>
      <c r="F84">
        <v>-0.20120453669878399</v>
      </c>
      <c r="G84">
        <v>2.8708862901316499E-2</v>
      </c>
      <c r="H84" s="16">
        <v>1.414396926247E-5</v>
      </c>
      <c r="I84">
        <v>-1.9379259264429201E-3</v>
      </c>
      <c r="J84">
        <v>-6.4932059479883E-3</v>
      </c>
      <c r="K84">
        <v>1.65553917652605E-3</v>
      </c>
      <c r="L84">
        <v>-5.6499038493251696E-3</v>
      </c>
      <c r="M84">
        <v>0</v>
      </c>
      <c r="N84">
        <v>0</v>
      </c>
      <c r="O84">
        <v>-4.8209894685036198E-2</v>
      </c>
      <c r="P84">
        <v>0</v>
      </c>
      <c r="Q84">
        <v>1.6273746743622398E-2</v>
      </c>
      <c r="R84">
        <v>0</v>
      </c>
      <c r="S84">
        <v>0</v>
      </c>
      <c r="T84">
        <v>3.1619286346451503E-2</v>
      </c>
      <c r="U84">
        <v>0</v>
      </c>
      <c r="V84">
        <v>0</v>
      </c>
      <c r="W84">
        <v>0</v>
      </c>
      <c r="X84">
        <v>0</v>
      </c>
      <c r="Y84">
        <v>-1.64854048628759E-3</v>
      </c>
      <c r="Z84">
        <v>3.6010475863434901E-4</v>
      </c>
      <c r="AA84" s="16">
        <v>3.3439728852613303E-5</v>
      </c>
      <c r="AB84">
        <v>2.8931707518608997E-4</v>
      </c>
      <c r="AC84">
        <v>1.3403640497511299E-4</v>
      </c>
      <c r="AD84">
        <v>1.26848006678503E-3</v>
      </c>
      <c r="AE84">
        <v>0.228223230620439</v>
      </c>
      <c r="AF84">
        <v>0.112582607053624</v>
      </c>
      <c r="AH84" s="20">
        <f t="shared" si="17"/>
        <v>2.3484095101335851E-5</v>
      </c>
      <c r="AI84" s="20">
        <f t="shared" si="24"/>
        <v>-1.6322183032550397E-6</v>
      </c>
      <c r="AJ84" s="20">
        <f t="shared" si="27"/>
        <v>3.6010475863434901E-4</v>
      </c>
      <c r="AK84" s="20">
        <f t="shared" si="27"/>
        <v>3.3439728852613303E-5</v>
      </c>
      <c r="AL84" s="20">
        <f t="shared" si="27"/>
        <v>2.8931707518608997E-4</v>
      </c>
      <c r="AM84" s="20">
        <f t="shared" si="27"/>
        <v>1.3403640497511299E-4</v>
      </c>
      <c r="AN84" s="20">
        <f t="shared" si="27"/>
        <v>1.26848006678503E-3</v>
      </c>
      <c r="AR84" s="22">
        <f t="shared" si="16"/>
        <v>46660</v>
      </c>
      <c r="AS84" s="20">
        <f t="shared" si="18"/>
        <v>2.450330428214496</v>
      </c>
      <c r="AT84" s="20">
        <f t="shared" si="25"/>
        <v>-6.0671975699150248E-3</v>
      </c>
      <c r="AU84" s="20">
        <f t="shared" si="19"/>
        <v>2.0837458161299402E-3</v>
      </c>
      <c r="AV84" s="20">
        <f t="shared" si="20"/>
        <v>-1.6322183032550397E-6</v>
      </c>
      <c r="AW84" s="20">
        <f t="shared" si="20"/>
        <v>3.6010475863434901E-4</v>
      </c>
      <c r="AX84" s="20">
        <f t="shared" si="20"/>
        <v>3.3439728852613303E-5</v>
      </c>
      <c r="AY84" s="20">
        <f t="shared" si="20"/>
        <v>2.8931707518608997E-4</v>
      </c>
      <c r="AZ84" s="20">
        <f t="shared" si="20"/>
        <v>1.3403640497511299E-4</v>
      </c>
      <c r="BA84" s="20">
        <f t="shared" si="20"/>
        <v>1.26848006678503E-3</v>
      </c>
      <c r="BB84" s="20">
        <f t="shared" si="26"/>
        <v>-3.9834517537850845E-3</v>
      </c>
      <c r="BC84" s="22">
        <f t="shared" si="21"/>
        <v>46660</v>
      </c>
      <c r="BD84" s="20">
        <f t="shared" si="22"/>
        <v>-6.0671975699150248E-3</v>
      </c>
      <c r="BE84" s="20">
        <f t="shared" si="23"/>
        <v>2.0837458161299402E-3</v>
      </c>
    </row>
    <row r="85" spans="1:57" ht="15">
      <c r="A85" s="1">
        <v>46752</v>
      </c>
      <c r="B85">
        <v>2.4825255382499001E-4</v>
      </c>
      <c r="C85">
        <v>-2.9023961379825899E-4</v>
      </c>
      <c r="D85">
        <v>6.5357747757310805E-2</v>
      </c>
      <c r="E85">
        <v>9.8525644389724199E-4</v>
      </c>
      <c r="F85">
        <v>-0.19688777518713699</v>
      </c>
      <c r="G85">
        <v>2.9018423622928499E-2</v>
      </c>
      <c r="H85" s="16">
        <v>1.35656690991581E-5</v>
      </c>
      <c r="I85">
        <v>-3.2597986673099598E-3</v>
      </c>
      <c r="J85">
        <v>-5.96957390351926E-3</v>
      </c>
      <c r="K85">
        <v>1.6865495291007401E-3</v>
      </c>
      <c r="L85">
        <v>-5.4280473786971701E-3</v>
      </c>
      <c r="M85">
        <v>0</v>
      </c>
      <c r="N85">
        <v>0</v>
      </c>
      <c r="O85">
        <v>-4.7704530330094898E-2</v>
      </c>
      <c r="P85">
        <v>0</v>
      </c>
      <c r="Q85">
        <v>1.49136710530184E-2</v>
      </c>
      <c r="R85">
        <v>0</v>
      </c>
      <c r="S85">
        <v>0</v>
      </c>
      <c r="T85">
        <v>2.4704903843053499E-2</v>
      </c>
      <c r="U85">
        <v>0</v>
      </c>
      <c r="V85">
        <v>0</v>
      </c>
      <c r="W85">
        <v>0</v>
      </c>
      <c r="X85">
        <v>0</v>
      </c>
      <c r="Y85">
        <v>-1.49736918312326E-3</v>
      </c>
      <c r="Z85">
        <v>3.5132561404527197E-4</v>
      </c>
      <c r="AA85" s="16">
        <v>3.8068806351709798E-5</v>
      </c>
      <c r="AB85">
        <v>2.6896195530756701E-4</v>
      </c>
      <c r="AC85">
        <v>1.26905758679463E-4</v>
      </c>
      <c r="AD85">
        <v>1.1631324531968801E-3</v>
      </c>
      <c r="AE85">
        <v>0.22598748714448499</v>
      </c>
      <c r="AF85">
        <v>0.105372946709336</v>
      </c>
      <c r="AH85" s="20">
        <f t="shared" si="17"/>
        <v>2.0415403780871271E-4</v>
      </c>
      <c r="AI85" s="20">
        <f t="shared" si="24"/>
        <v>-1.4825437456665939E-6</v>
      </c>
      <c r="AJ85" s="20">
        <f t="shared" si="27"/>
        <v>3.5132561404527197E-4</v>
      </c>
      <c r="AK85" s="20">
        <f t="shared" si="27"/>
        <v>3.8068806351709798E-5</v>
      </c>
      <c r="AL85" s="20">
        <f t="shared" si="27"/>
        <v>2.6896195530756701E-4</v>
      </c>
      <c r="AM85" s="20">
        <f t="shared" si="27"/>
        <v>1.26905758679463E-4</v>
      </c>
      <c r="AN85" s="20">
        <f t="shared" si="27"/>
        <v>1.1631324531968801E-3</v>
      </c>
      <c r="AR85" s="22">
        <f t="shared" si="16"/>
        <v>46752</v>
      </c>
      <c r="AS85" s="20">
        <f t="shared" si="18"/>
        <v>2.4214917868373442</v>
      </c>
      <c r="AT85" s="20">
        <f t="shared" si="25"/>
        <v>-5.8865276272076477E-3</v>
      </c>
      <c r="AU85" s="20">
        <f t="shared" si="19"/>
        <v>1.9469120438352252E-3</v>
      </c>
      <c r="AV85" s="20">
        <f t="shared" si="20"/>
        <v>-1.4825437456665939E-6</v>
      </c>
      <c r="AW85" s="20">
        <f t="shared" si="20"/>
        <v>3.5132561404527197E-4</v>
      </c>
      <c r="AX85" s="20">
        <f t="shared" si="20"/>
        <v>3.8068806351709798E-5</v>
      </c>
      <c r="AY85" s="20">
        <f t="shared" si="20"/>
        <v>2.6896195530756701E-4</v>
      </c>
      <c r="AZ85" s="20">
        <f t="shared" si="20"/>
        <v>1.26905758679463E-4</v>
      </c>
      <c r="BA85" s="20">
        <f t="shared" si="20"/>
        <v>1.1631324531968801E-3</v>
      </c>
      <c r="BB85" s="20">
        <f t="shared" si="26"/>
        <v>-3.939615583372422E-3</v>
      </c>
      <c r="BC85" s="22">
        <f t="shared" si="21"/>
        <v>46752</v>
      </c>
      <c r="BD85" s="20">
        <f t="shared" si="22"/>
        <v>-5.8865276272076477E-3</v>
      </c>
      <c r="BE85" s="20">
        <f t="shared" si="23"/>
        <v>1.9469120438352252E-3</v>
      </c>
    </row>
    <row r="86" spans="1:57" ht="15">
      <c r="A86" s="1">
        <v>46843</v>
      </c>
      <c r="B86">
        <v>2.0144599581772799E-4</v>
      </c>
      <c r="C86">
        <v>-2.8100650905082898E-4</v>
      </c>
      <c r="D86">
        <v>6.4516152327786999E-2</v>
      </c>
      <c r="E86">
        <v>7.2613038584190505E-4</v>
      </c>
      <c r="F86">
        <v>-0.192671752310202</v>
      </c>
      <c r="G86">
        <v>2.93184954778258E-2</v>
      </c>
      <c r="H86" s="16">
        <v>1.30146658117169E-5</v>
      </c>
      <c r="I86">
        <v>-4.1867597721956199E-3</v>
      </c>
      <c r="J86">
        <v>-5.4861993492250002E-3</v>
      </c>
      <c r="K86">
        <v>1.7115729970651401E-3</v>
      </c>
      <c r="L86">
        <v>-5.2098652718268702E-3</v>
      </c>
      <c r="M86">
        <v>0</v>
      </c>
      <c r="N86">
        <v>0</v>
      </c>
      <c r="O86">
        <v>-4.72066022858985E-2</v>
      </c>
      <c r="P86">
        <v>0</v>
      </c>
      <c r="Q86">
        <v>1.3658920304826501E-2</v>
      </c>
      <c r="R86">
        <v>0</v>
      </c>
      <c r="S86">
        <v>0</v>
      </c>
      <c r="T86">
        <v>1.9302677482446701E-2</v>
      </c>
      <c r="U86">
        <v>0</v>
      </c>
      <c r="V86">
        <v>0</v>
      </c>
      <c r="W86">
        <v>0</v>
      </c>
      <c r="X86">
        <v>0</v>
      </c>
      <c r="Y86">
        <v>-1.3578597203522901E-3</v>
      </c>
      <c r="Z86">
        <v>3.4247644116192002E-4</v>
      </c>
      <c r="AA86" s="16">
        <v>4.1958480556658601E-5</v>
      </c>
      <c r="AB86">
        <v>2.4971526879635699E-4</v>
      </c>
      <c r="AC86">
        <v>1.1982045631242499E-4</v>
      </c>
      <c r="AD86">
        <v>1.06505877792706E-3</v>
      </c>
      <c r="AE86">
        <v>0.223775126445491</v>
      </c>
      <c r="AF86">
        <v>0.100099350602711</v>
      </c>
      <c r="AH86" s="20">
        <f t="shared" si="17"/>
        <v>3.6729187391637287E-4</v>
      </c>
      <c r="AI86" s="20">
        <f t="shared" si="24"/>
        <v>-1.3444155647052376E-6</v>
      </c>
      <c r="AJ86" s="20">
        <f t="shared" si="27"/>
        <v>3.4247644116192002E-4</v>
      </c>
      <c r="AK86" s="20">
        <f t="shared" si="27"/>
        <v>4.1958480556658601E-5</v>
      </c>
      <c r="AL86" s="20">
        <f t="shared" si="27"/>
        <v>2.4971526879635699E-4</v>
      </c>
      <c r="AM86" s="20">
        <f t="shared" si="27"/>
        <v>1.1982045631242499E-4</v>
      </c>
      <c r="AN86" s="20">
        <f t="shared" si="27"/>
        <v>1.06505877792706E-3</v>
      </c>
      <c r="AR86" s="22">
        <f t="shared" si="16"/>
        <v>46843</v>
      </c>
      <c r="AS86" s="20">
        <f t="shared" si="18"/>
        <v>2.4003974024108441</v>
      </c>
      <c r="AT86" s="20">
        <f t="shared" si="25"/>
        <v>-5.7233897910999873E-3</v>
      </c>
      <c r="AU86" s="20">
        <f t="shared" si="19"/>
        <v>1.8176850091897153E-3</v>
      </c>
      <c r="AV86" s="20">
        <f t="shared" si="20"/>
        <v>-1.3444155647052376E-6</v>
      </c>
      <c r="AW86" s="20">
        <f t="shared" si="20"/>
        <v>3.4247644116192002E-4</v>
      </c>
      <c r="AX86" s="20">
        <f t="shared" si="20"/>
        <v>4.1958480556658601E-5</v>
      </c>
      <c r="AY86" s="20">
        <f t="shared" si="20"/>
        <v>2.4971526879635699E-4</v>
      </c>
      <c r="AZ86" s="20">
        <f t="shared" si="20"/>
        <v>1.1982045631242499E-4</v>
      </c>
      <c r="BA86" s="20">
        <f t="shared" si="20"/>
        <v>1.06505877792706E-3</v>
      </c>
      <c r="BB86" s="20">
        <f t="shared" si="26"/>
        <v>-3.9057047819102721E-3</v>
      </c>
      <c r="BC86" s="22">
        <f t="shared" si="21"/>
        <v>46843</v>
      </c>
      <c r="BD86" s="20">
        <f t="shared" si="22"/>
        <v>-5.7233897910999873E-3</v>
      </c>
      <c r="BE86" s="20">
        <f t="shared" si="23"/>
        <v>1.8176850091897153E-3</v>
      </c>
    </row>
    <row r="87" spans="1:57" ht="15">
      <c r="A87" s="1">
        <v>46934</v>
      </c>
      <c r="B87">
        <v>1.5793019807475099E-4</v>
      </c>
      <c r="C87">
        <v>-2.7195475935659597E-4</v>
      </c>
      <c r="D87">
        <v>6.3679795847737503E-2</v>
      </c>
      <c r="E87">
        <v>4.9198986766807397E-4</v>
      </c>
      <c r="F87">
        <v>-0.18855352799245201</v>
      </c>
      <c r="G87">
        <v>2.96090124507042E-2</v>
      </c>
      <c r="H87" s="16">
        <v>1.24894957043153E-5</v>
      </c>
      <c r="I87">
        <v>-4.8068189672512097E-3</v>
      </c>
      <c r="J87">
        <v>-5.0400751255397199E-3</v>
      </c>
      <c r="K87">
        <v>1.7307610475469899E-3</v>
      </c>
      <c r="L87">
        <v>-4.9962582982621103E-3</v>
      </c>
      <c r="M87">
        <v>0</v>
      </c>
      <c r="N87">
        <v>0</v>
      </c>
      <c r="O87">
        <v>-4.6715839988165003E-2</v>
      </c>
      <c r="P87">
        <v>0</v>
      </c>
      <c r="Q87">
        <v>1.25015320331156E-2</v>
      </c>
      <c r="R87">
        <v>0</v>
      </c>
      <c r="S87">
        <v>0</v>
      </c>
      <c r="T87">
        <v>1.50818461204016E-2</v>
      </c>
      <c r="U87">
        <v>0</v>
      </c>
      <c r="V87">
        <v>0</v>
      </c>
      <c r="W87">
        <v>0</v>
      </c>
      <c r="X87">
        <v>0</v>
      </c>
      <c r="Y87">
        <v>-1.22921540959275E-3</v>
      </c>
      <c r="Z87">
        <v>3.3359583224701301E-4</v>
      </c>
      <c r="AA87" s="16">
        <v>4.5210998633749E-5</v>
      </c>
      <c r="AB87">
        <v>2.3158173418913401E-4</v>
      </c>
      <c r="AC87">
        <v>1.1287501342494E-4</v>
      </c>
      <c r="AD87">
        <v>9.7388322581881605E-4</v>
      </c>
      <c r="AE87">
        <v>0.22158589723080199</v>
      </c>
      <c r="AF87">
        <v>9.6331362633494899E-2</v>
      </c>
      <c r="AH87" s="20">
        <f t="shared" si="17"/>
        <v>5.1383779205016748E-4</v>
      </c>
      <c r="AI87" s="20">
        <f t="shared" si="24"/>
        <v>-1.2170449599928218E-6</v>
      </c>
      <c r="AJ87" s="20">
        <f t="shared" si="27"/>
        <v>3.3359583224701301E-4</v>
      </c>
      <c r="AK87" s="20">
        <f t="shared" si="27"/>
        <v>4.5210998633749E-5</v>
      </c>
      <c r="AL87" s="20">
        <f t="shared" si="27"/>
        <v>2.3158173418913401E-4</v>
      </c>
      <c r="AM87" s="20">
        <f t="shared" si="27"/>
        <v>1.1287501342494E-4</v>
      </c>
      <c r="AN87" s="20">
        <f t="shared" si="27"/>
        <v>9.7388322581881605E-4</v>
      </c>
      <c r="AR87" s="22">
        <f t="shared" si="16"/>
        <v>46934</v>
      </c>
      <c r="AS87" s="20">
        <f t="shared" si="18"/>
        <v>2.3853254505339798</v>
      </c>
      <c r="AT87" s="20">
        <f t="shared" si="25"/>
        <v>-5.576843872966193E-3</v>
      </c>
      <c r="AU87" s="20">
        <f t="shared" si="19"/>
        <v>1.6959297593536593E-3</v>
      </c>
      <c r="AV87" s="20">
        <f t="shared" si="20"/>
        <v>-1.2170449599928218E-6</v>
      </c>
      <c r="AW87" s="20">
        <f t="shared" si="20"/>
        <v>3.3359583224701301E-4</v>
      </c>
      <c r="AX87" s="20">
        <f t="shared" si="20"/>
        <v>4.5210998633749E-5</v>
      </c>
      <c r="AY87" s="20">
        <f t="shared" si="20"/>
        <v>2.3158173418913401E-4</v>
      </c>
      <c r="AZ87" s="20">
        <f t="shared" si="20"/>
        <v>1.1287501342494E-4</v>
      </c>
      <c r="BA87" s="20">
        <f t="shared" si="20"/>
        <v>9.7388322581881605E-4</v>
      </c>
      <c r="BB87" s="20">
        <f t="shared" si="26"/>
        <v>-3.8809141136125335E-3</v>
      </c>
      <c r="BC87" s="22">
        <f t="shared" si="21"/>
        <v>46934</v>
      </c>
      <c r="BD87" s="20">
        <f t="shared" si="22"/>
        <v>-5.576843872966193E-3</v>
      </c>
      <c r="BE87" s="20">
        <f t="shared" si="23"/>
        <v>1.6959297593536593E-3</v>
      </c>
    </row>
    <row r="88" spans="1:57" ht="15">
      <c r="A88" s="1">
        <v>47026</v>
      </c>
      <c r="B88">
        <v>1.17568174440307E-4</v>
      </c>
      <c r="C88">
        <v>-2.6308879568226403E-4</v>
      </c>
      <c r="D88">
        <v>6.2849101844841798E-2</v>
      </c>
      <c r="E88">
        <v>2.8132266096658699E-4</v>
      </c>
      <c r="F88">
        <v>-0.184530311787201</v>
      </c>
      <c r="G88">
        <v>2.9889938558902401E-2</v>
      </c>
      <c r="H88" s="16">
        <v>1.1988829218267901E-5</v>
      </c>
      <c r="I88">
        <v>-5.1898544751960403E-3</v>
      </c>
      <c r="J88">
        <v>-4.6284059421641804E-3</v>
      </c>
      <c r="K88">
        <v>1.7443428470098601E-3</v>
      </c>
      <c r="L88">
        <v>-4.7879906007075503E-3</v>
      </c>
      <c r="M88">
        <v>0</v>
      </c>
      <c r="N88">
        <v>0</v>
      </c>
      <c r="O88">
        <v>-4.6231994170642297E-2</v>
      </c>
      <c r="P88">
        <v>0</v>
      </c>
      <c r="Q88">
        <v>1.14341421807218E-2</v>
      </c>
      <c r="R88">
        <v>0</v>
      </c>
      <c r="S88">
        <v>0</v>
      </c>
      <c r="T88">
        <v>1.17840197082941E-2</v>
      </c>
      <c r="U88">
        <v>0</v>
      </c>
      <c r="V88">
        <v>0</v>
      </c>
      <c r="W88">
        <v>0</v>
      </c>
      <c r="X88">
        <v>0</v>
      </c>
      <c r="Y88">
        <v>-1.1106737649702E-3</v>
      </c>
      <c r="Z88">
        <v>3.2471644990650302E-4</v>
      </c>
      <c r="AA88" s="16">
        <v>4.79127919561506E-5</v>
      </c>
      <c r="AB88">
        <v>2.14547979182633E-4</v>
      </c>
      <c r="AC88">
        <v>1.06137780386816E-4</v>
      </c>
      <c r="AD88">
        <v>8.8922548944214697E-4</v>
      </c>
      <c r="AE88">
        <v>0.21941955101514299</v>
      </c>
      <c r="AF88">
        <v>9.3731069428648603E-2</v>
      </c>
      <c r="AH88" s="20">
        <f t="shared" si="17"/>
        <v>6.4477581968936217E-4</v>
      </c>
      <c r="AI88" s="20">
        <f t="shared" si="24"/>
        <v>-1.0996769950200001E-6</v>
      </c>
      <c r="AJ88" s="20">
        <f t="shared" si="27"/>
        <v>3.2471644990650302E-4</v>
      </c>
      <c r="AK88" s="20">
        <f t="shared" si="27"/>
        <v>4.79127919561506E-5</v>
      </c>
      <c r="AL88" s="20">
        <f t="shared" si="27"/>
        <v>2.14547979182633E-4</v>
      </c>
      <c r="AM88" s="20">
        <f t="shared" si="27"/>
        <v>1.06137780386816E-4</v>
      </c>
      <c r="AN88" s="20">
        <f t="shared" si="27"/>
        <v>8.8922548944214697E-4</v>
      </c>
      <c r="AR88" s="22">
        <f t="shared" si="16"/>
        <v>47026</v>
      </c>
      <c r="AS88" s="20">
        <f t="shared" si="18"/>
        <v>2.3749242777145945</v>
      </c>
      <c r="AT88" s="20">
        <f t="shared" si="25"/>
        <v>-5.4459058453269985E-3</v>
      </c>
      <c r="AU88" s="20">
        <f t="shared" si="19"/>
        <v>1.5814408138792296E-3</v>
      </c>
      <c r="AV88" s="20">
        <f t="shared" si="20"/>
        <v>-1.0996769950200001E-6</v>
      </c>
      <c r="AW88" s="20">
        <f t="shared" si="20"/>
        <v>3.2471644990650302E-4</v>
      </c>
      <c r="AX88" s="20">
        <f t="shared" si="20"/>
        <v>4.79127919561506E-5</v>
      </c>
      <c r="AY88" s="20">
        <f t="shared" si="20"/>
        <v>2.14547979182633E-4</v>
      </c>
      <c r="AZ88" s="20">
        <f t="shared" si="20"/>
        <v>1.06137780386816E-4</v>
      </c>
      <c r="BA88" s="20">
        <f t="shared" si="20"/>
        <v>8.8922548944214697E-4</v>
      </c>
      <c r="BB88" s="20">
        <f t="shared" si="26"/>
        <v>-3.864465031447769E-3</v>
      </c>
      <c r="BC88" s="22">
        <f t="shared" si="21"/>
        <v>47026</v>
      </c>
      <c r="BD88" s="20">
        <f t="shared" si="22"/>
        <v>-5.4459058453269985E-3</v>
      </c>
      <c r="BE88" s="20">
        <f t="shared" si="23"/>
        <v>1.5814408138792296E-3</v>
      </c>
    </row>
    <row r="89" spans="1:57" ht="15">
      <c r="A89" s="1">
        <v>47118</v>
      </c>
      <c r="B89" s="16">
        <v>8.0221070652974902E-5</v>
      </c>
      <c r="C89">
        <v>-2.54412659883573E-4</v>
      </c>
      <c r="D89">
        <v>6.2024449299280499E-2</v>
      </c>
      <c r="E89" s="16">
        <v>9.2561420017567205E-5</v>
      </c>
      <c r="F89">
        <v>-0.18059944797713601</v>
      </c>
      <c r="G89">
        <v>3.0161267718753399E-2</v>
      </c>
      <c r="H89" s="16">
        <v>1.15114025645013E-5</v>
      </c>
      <c r="I89">
        <v>-5.3912513048981403E-3</v>
      </c>
      <c r="J89">
        <v>-4.2485962810201398E-3</v>
      </c>
      <c r="K89">
        <v>1.75260312866853E-3</v>
      </c>
      <c r="L89">
        <v>-4.5856964923207599E-3</v>
      </c>
      <c r="M89">
        <v>0</v>
      </c>
      <c r="N89">
        <v>0</v>
      </c>
      <c r="O89">
        <v>-4.5754834221145499E-2</v>
      </c>
      <c r="P89">
        <v>0</v>
      </c>
      <c r="Q89">
        <v>1.04499414474545E-2</v>
      </c>
      <c r="R89">
        <v>0</v>
      </c>
      <c r="S89">
        <v>0</v>
      </c>
      <c r="T89">
        <v>9.2073357584654403E-3</v>
      </c>
      <c r="U89">
        <v>0</v>
      </c>
      <c r="V89">
        <v>0</v>
      </c>
      <c r="W89">
        <v>0</v>
      </c>
      <c r="X89">
        <v>0</v>
      </c>
      <c r="Y89">
        <v>-1.0015105174288001E-3</v>
      </c>
      <c r="Z89">
        <v>3.1586603326250098E-4</v>
      </c>
      <c r="AA89" s="16">
        <v>5.0137058082988497E-5</v>
      </c>
      <c r="AB89">
        <v>1.9858726414412301E-4</v>
      </c>
      <c r="AC89" s="16">
        <v>9.9656374663581405E-5</v>
      </c>
      <c r="AD89">
        <v>8.1070742969924204E-4</v>
      </c>
      <c r="AE89">
        <v>0.217275842086261</v>
      </c>
      <c r="AF89">
        <v>9.2033248490497294E-2</v>
      </c>
      <c r="AH89" s="20">
        <f t="shared" si="17"/>
        <v>7.6110771641401797E-4</v>
      </c>
      <c r="AI89" s="20">
        <f t="shared" si="24"/>
        <v>-9.9159457171168329E-7</v>
      </c>
      <c r="AJ89" s="20">
        <f t="shared" si="27"/>
        <v>3.1586603326250098E-4</v>
      </c>
      <c r="AK89" s="20">
        <f t="shared" si="27"/>
        <v>5.0137058082988497E-5</v>
      </c>
      <c r="AL89" s="20">
        <f t="shared" si="27"/>
        <v>1.9858726414412301E-4</v>
      </c>
      <c r="AM89" s="20">
        <f t="shared" si="27"/>
        <v>9.9656374663581405E-5</v>
      </c>
      <c r="AN89" s="20">
        <f t="shared" si="27"/>
        <v>8.1070742969924204E-4</v>
      </c>
      <c r="AR89" s="22">
        <f t="shared" si="16"/>
        <v>47118</v>
      </c>
      <c r="AS89" s="20">
        <f t="shared" si="18"/>
        <v>2.3681329939619893</v>
      </c>
      <c r="AT89" s="20">
        <f t="shared" si="25"/>
        <v>-5.3295739486023423E-3</v>
      </c>
      <c r="AU89" s="20">
        <f t="shared" si="19"/>
        <v>1.4739625652807242E-3</v>
      </c>
      <c r="AV89" s="20">
        <f t="shared" si="20"/>
        <v>-9.9159457171168329E-7</v>
      </c>
      <c r="AW89" s="20">
        <f t="shared" si="20"/>
        <v>3.1586603326250098E-4</v>
      </c>
      <c r="AX89" s="20">
        <f t="shared" si="20"/>
        <v>5.0137058082988497E-5</v>
      </c>
      <c r="AY89" s="20">
        <f t="shared" si="20"/>
        <v>1.9858726414412301E-4</v>
      </c>
      <c r="AZ89" s="20">
        <f t="shared" si="20"/>
        <v>9.9656374663581405E-5</v>
      </c>
      <c r="BA89" s="20">
        <f t="shared" si="20"/>
        <v>8.1070742969924204E-4</v>
      </c>
      <c r="BB89" s="20">
        <f t="shared" si="26"/>
        <v>-3.855611383321618E-3</v>
      </c>
      <c r="BC89" s="22">
        <f t="shared" si="21"/>
        <v>47118</v>
      </c>
      <c r="BD89" s="20">
        <f t="shared" si="22"/>
        <v>-5.3295739486023423E-3</v>
      </c>
      <c r="BE89" s="20">
        <f t="shared" si="23"/>
        <v>1.4739625652807242E-3</v>
      </c>
    </row>
    <row r="90" spans="1:57" ht="15">
      <c r="A90" s="1">
        <v>47208</v>
      </c>
      <c r="B90" s="16">
        <v>4.5749408839057503E-5</v>
      </c>
      <c r="C90">
        <v>-2.4592995296890402E-4</v>
      </c>
      <c r="D90">
        <v>6.1206176843087101E-2</v>
      </c>
      <c r="E90" s="16">
        <v>-7.5873250526825505E-5</v>
      </c>
      <c r="F90">
        <v>-0.17675840255712</v>
      </c>
      <c r="G90">
        <v>3.0423023054915101E-2</v>
      </c>
      <c r="H90" s="16">
        <v>1.1055993542896601E-5</v>
      </c>
      <c r="I90">
        <v>-5.4548166002699097E-3</v>
      </c>
      <c r="J90">
        <v>-3.8982382942864798E-3</v>
      </c>
      <c r="K90">
        <v>1.75586440811503E-3</v>
      </c>
      <c r="L90">
        <v>-4.3898884544812901E-3</v>
      </c>
      <c r="M90">
        <v>0</v>
      </c>
      <c r="N90">
        <v>0</v>
      </c>
      <c r="O90">
        <v>-4.5284145932122898E-2</v>
      </c>
      <c r="P90">
        <v>0</v>
      </c>
      <c r="Q90">
        <v>9.5426343616811203E-3</v>
      </c>
      <c r="R90">
        <v>0</v>
      </c>
      <c r="S90">
        <v>0</v>
      </c>
      <c r="T90">
        <v>7.1940876420928303E-3</v>
      </c>
      <c r="U90">
        <v>0</v>
      </c>
      <c r="V90">
        <v>0</v>
      </c>
      <c r="W90">
        <v>0</v>
      </c>
      <c r="X90">
        <v>0</v>
      </c>
      <c r="Y90">
        <v>-9.0104190947348697E-4</v>
      </c>
      <c r="Z90">
        <v>3.0706821698700499E-4</v>
      </c>
      <c r="AA90" s="16">
        <v>5.1945923917884302E-5</v>
      </c>
      <c r="AB90">
        <v>1.8366324789908999E-4</v>
      </c>
      <c r="AC90" s="16">
        <v>9.3462093242457897E-5</v>
      </c>
      <c r="AD90">
        <v>7.3795800688003499E-4</v>
      </c>
      <c r="AE90">
        <v>0.21515452747253799</v>
      </c>
      <c r="AF90">
        <v>9.1029789043406403E-2</v>
      </c>
      <c r="AH90" s="20">
        <f t="shared" si="17"/>
        <v>8.6383291773627796E-4</v>
      </c>
      <c r="AI90" s="20">
        <f t="shared" si="24"/>
        <v>-8.9212070244899695E-7</v>
      </c>
      <c r="AJ90" s="20">
        <f t="shared" si="27"/>
        <v>3.0706821698700499E-4</v>
      </c>
      <c r="AK90" s="20">
        <f t="shared" si="27"/>
        <v>5.1945923917884302E-5</v>
      </c>
      <c r="AL90" s="20">
        <f t="shared" si="27"/>
        <v>1.8366324789908999E-4</v>
      </c>
      <c r="AM90" s="20">
        <f t="shared" si="27"/>
        <v>9.3462093242457897E-5</v>
      </c>
      <c r="AN90" s="20">
        <f t="shared" si="27"/>
        <v>7.3795800688003499E-4</v>
      </c>
      <c r="AR90" s="22">
        <f t="shared" si="16"/>
        <v>47208</v>
      </c>
      <c r="AS90" s="20">
        <f t="shared" si="18"/>
        <v>2.3641191561736257</v>
      </c>
      <c r="AT90" s="20">
        <f t="shared" si="25"/>
        <v>-5.2268487472800825E-3</v>
      </c>
      <c r="AU90" s="20">
        <f t="shared" si="19"/>
        <v>1.3732053682240231E-3</v>
      </c>
      <c r="AV90" s="20">
        <f t="shared" si="20"/>
        <v>-8.9212070244899695E-7</v>
      </c>
      <c r="AW90" s="20">
        <f t="shared" si="20"/>
        <v>3.0706821698700499E-4</v>
      </c>
      <c r="AX90" s="20">
        <f t="shared" si="20"/>
        <v>5.1945923917884302E-5</v>
      </c>
      <c r="AY90" s="20">
        <f t="shared" si="20"/>
        <v>1.8366324789908999E-4</v>
      </c>
      <c r="AZ90" s="20">
        <f t="shared" si="20"/>
        <v>9.3462093242457897E-5</v>
      </c>
      <c r="BA90" s="20">
        <f t="shared" si="20"/>
        <v>7.3795800688003499E-4</v>
      </c>
      <c r="BB90" s="20">
        <f t="shared" si="26"/>
        <v>-3.8536433790560595E-3</v>
      </c>
      <c r="BC90" s="22">
        <f t="shared" si="21"/>
        <v>47208</v>
      </c>
      <c r="BD90" s="20">
        <f t="shared" si="22"/>
        <v>-5.2268487472800825E-3</v>
      </c>
      <c r="BE90" s="20">
        <f t="shared" si="23"/>
        <v>1.3732053682240231E-3</v>
      </c>
    </row>
    <row r="91" spans="1:57" ht="15">
      <c r="A91" s="1">
        <v>47299</v>
      </c>
      <c r="B91" s="16">
        <v>1.40141398485837E-5</v>
      </c>
      <c r="C91">
        <v>-2.37643792921904E-4</v>
      </c>
      <c r="D91">
        <v>6.0394586500178697E-2</v>
      </c>
      <c r="E91">
        <v>-2.25540249465527E-4</v>
      </c>
      <c r="F91">
        <v>-0.173004751871386</v>
      </c>
      <c r="G91">
        <v>3.06752557546419E-2</v>
      </c>
      <c r="H91" s="16">
        <v>1.0621417145806299E-5</v>
      </c>
      <c r="I91">
        <v>-5.4151151372083799E-3</v>
      </c>
      <c r="J91">
        <v>-3.5750999318850899E-3</v>
      </c>
      <c r="K91">
        <v>1.7544727797025299E-3</v>
      </c>
      <c r="L91">
        <v>-4.2009659723118899E-3</v>
      </c>
      <c r="M91">
        <v>0</v>
      </c>
      <c r="N91">
        <v>0</v>
      </c>
      <c r="O91">
        <v>-4.4819729591605198E-2</v>
      </c>
      <c r="P91">
        <v>0</v>
      </c>
      <c r="Q91">
        <v>8.70640103656228E-3</v>
      </c>
      <c r="R91">
        <v>0</v>
      </c>
      <c r="S91">
        <v>0</v>
      </c>
      <c r="T91">
        <v>5.6210626250052798E-3</v>
      </c>
      <c r="U91">
        <v>0</v>
      </c>
      <c r="V91">
        <v>0</v>
      </c>
      <c r="W91">
        <v>0</v>
      </c>
      <c r="X91">
        <v>0</v>
      </c>
      <c r="Y91">
        <v>-8.0862566500528E-4</v>
      </c>
      <c r="Z91">
        <v>2.9834319528187998E-4</v>
      </c>
      <c r="AA91" s="16">
        <v>5.3392257570727902E-5</v>
      </c>
      <c r="AB91">
        <v>1.69732974830694E-4</v>
      </c>
      <c r="AC91" s="16">
        <v>8.7573498297466301E-5</v>
      </c>
      <c r="AD91">
        <v>6.7061686135350097E-4</v>
      </c>
      <c r="AE91">
        <v>0.21305536690947499</v>
      </c>
      <c r="AF91">
        <v>9.0557461842855E-2</v>
      </c>
      <c r="AH91" s="20">
        <f t="shared" si="17"/>
        <v>9.5393337134730275E-4</v>
      </c>
      <c r="AI91" s="20">
        <f t="shared" si="24"/>
        <v>-8.0061947030225748E-7</v>
      </c>
      <c r="AJ91" s="20">
        <f t="shared" si="27"/>
        <v>2.9834319528187998E-4</v>
      </c>
      <c r="AK91" s="20">
        <f t="shared" si="27"/>
        <v>5.3392257570727902E-5</v>
      </c>
      <c r="AL91" s="20">
        <f t="shared" si="27"/>
        <v>1.69732974830694E-4</v>
      </c>
      <c r="AM91" s="20">
        <f t="shared" si="27"/>
        <v>8.7573498297466301E-5</v>
      </c>
      <c r="AN91" s="20">
        <f t="shared" si="27"/>
        <v>6.7061686135350097E-4</v>
      </c>
      <c r="AR91" s="22">
        <f t="shared" si="16"/>
        <v>47299</v>
      </c>
      <c r="AS91" s="20">
        <f t="shared" si="18"/>
        <v>2.3622298473714198</v>
      </c>
      <c r="AT91" s="20">
        <f t="shared" si="25"/>
        <v>-5.1367482936690578E-3</v>
      </c>
      <c r="AU91" s="20">
        <f t="shared" si="19"/>
        <v>1.278858167863967E-3</v>
      </c>
      <c r="AV91" s="20">
        <f t="shared" si="20"/>
        <v>-8.0061947030225748E-7</v>
      </c>
      <c r="AW91" s="20">
        <f t="shared" si="20"/>
        <v>2.9834319528187998E-4</v>
      </c>
      <c r="AX91" s="20">
        <f t="shared" si="20"/>
        <v>5.3392257570727902E-5</v>
      </c>
      <c r="AY91" s="20">
        <f t="shared" si="20"/>
        <v>1.69732974830694E-4</v>
      </c>
      <c r="AZ91" s="20">
        <f t="shared" si="20"/>
        <v>8.7573498297466301E-5</v>
      </c>
      <c r="BA91" s="20">
        <f t="shared" si="20"/>
        <v>6.7061686135350097E-4</v>
      </c>
      <c r="BB91" s="20">
        <f t="shared" si="26"/>
        <v>-3.8578901258050908E-3</v>
      </c>
      <c r="BC91" s="22">
        <f t="shared" si="21"/>
        <v>47299</v>
      </c>
      <c r="BD91" s="20">
        <f t="shared" si="22"/>
        <v>-5.1367482936690578E-3</v>
      </c>
      <c r="BE91" s="20">
        <f t="shared" si="23"/>
        <v>1.278858167863967E-3</v>
      </c>
    </row>
    <row r="92" spans="1:57" ht="15">
      <c r="A92" s="1">
        <v>47391</v>
      </c>
      <c r="B92" s="16">
        <v>-1.51224709976638E-5</v>
      </c>
      <c r="C92">
        <v>-2.2955678300462499E-4</v>
      </c>
      <c r="D92">
        <v>5.9589947018068301E-2</v>
      </c>
      <c r="E92">
        <v>-3.5795394804916098E-4</v>
      </c>
      <c r="F92">
        <v>-0.169336172705147</v>
      </c>
      <c r="G92">
        <v>3.09180435611233E-2</v>
      </c>
      <c r="H92" s="16">
        <v>1.02065270457529E-5</v>
      </c>
      <c r="I92">
        <v>-5.2993397944622799E-3</v>
      </c>
      <c r="J92">
        <v>-3.27711344505488E-3</v>
      </c>
      <c r="K92">
        <v>1.7487866649013E-3</v>
      </c>
      <c r="L92">
        <v>-4.0192248964010498E-3</v>
      </c>
      <c r="M92">
        <v>0</v>
      </c>
      <c r="N92">
        <v>0</v>
      </c>
      <c r="O92">
        <v>-4.4361398364756097E-2</v>
      </c>
      <c r="P92">
        <v>0</v>
      </c>
      <c r="Q92">
        <v>7.9358615178382001E-3</v>
      </c>
      <c r="R92">
        <v>0</v>
      </c>
      <c r="S92">
        <v>0</v>
      </c>
      <c r="T92">
        <v>4.39199533552869E-3</v>
      </c>
      <c r="U92">
        <v>0</v>
      </c>
      <c r="V92">
        <v>0</v>
      </c>
      <c r="W92">
        <v>0</v>
      </c>
      <c r="X92">
        <v>0</v>
      </c>
      <c r="Y92">
        <v>-7.2366095207332295E-4</v>
      </c>
      <c r="Z92">
        <v>2.8970826195795398E-4</v>
      </c>
      <c r="AA92" s="16">
        <v>5.4521186299005799E-5</v>
      </c>
      <c r="AB92">
        <v>1.56749230173502E-4</v>
      </c>
      <c r="AC92" s="16">
        <v>8.1999327483650493E-5</v>
      </c>
      <c r="AD92">
        <v>6.0833683530603301E-4</v>
      </c>
      <c r="AE92">
        <v>0.21097812280841399</v>
      </c>
      <c r="AF92">
        <v>9.0488315009640205E-2</v>
      </c>
      <c r="AH92" s="20">
        <f t="shared" si="17"/>
        <v>1.0323623223487104E-3</v>
      </c>
      <c r="AI92" s="20">
        <f t="shared" si="24"/>
        <v>-7.1649599215180494E-7</v>
      </c>
      <c r="AJ92" s="20">
        <f t="shared" si="27"/>
        <v>2.8970826195795398E-4</v>
      </c>
      <c r="AK92" s="20">
        <f t="shared" si="27"/>
        <v>5.4521186299005799E-5</v>
      </c>
      <c r="AL92" s="20">
        <f t="shared" si="27"/>
        <v>1.56749230173502E-4</v>
      </c>
      <c r="AM92" s="20">
        <f t="shared" si="27"/>
        <v>8.1999327483650493E-5</v>
      </c>
      <c r="AN92" s="20">
        <f t="shared" si="27"/>
        <v>6.0833683530603301E-4</v>
      </c>
      <c r="AR92" s="22">
        <f t="shared" si="16"/>
        <v>47391</v>
      </c>
      <c r="AS92" s="20">
        <f t="shared" si="18"/>
        <v>2.3619532600385607</v>
      </c>
      <c r="AT92" s="20">
        <f t="shared" si="25"/>
        <v>-5.0583193426676498E-3</v>
      </c>
      <c r="AU92" s="20">
        <f t="shared" si="19"/>
        <v>1.1905983452279935E-3</v>
      </c>
      <c r="AV92" s="20">
        <f t="shared" si="20"/>
        <v>-7.1649599215180494E-7</v>
      </c>
      <c r="AW92" s="20">
        <f t="shared" si="20"/>
        <v>2.8970826195795398E-4</v>
      </c>
      <c r="AX92" s="20">
        <f t="shared" si="20"/>
        <v>5.4521186299005799E-5</v>
      </c>
      <c r="AY92" s="20">
        <f t="shared" si="20"/>
        <v>1.56749230173502E-4</v>
      </c>
      <c r="AZ92" s="20">
        <f t="shared" si="20"/>
        <v>8.1999327483650493E-5</v>
      </c>
      <c r="BA92" s="20">
        <f t="shared" si="20"/>
        <v>6.0833683530603301E-4</v>
      </c>
      <c r="BB92" s="20">
        <f t="shared" si="26"/>
        <v>-3.8677209974396563E-3</v>
      </c>
      <c r="BC92" s="22">
        <f t="shared" si="21"/>
        <v>47391</v>
      </c>
      <c r="BD92" s="20">
        <f t="shared" si="22"/>
        <v>-5.0583193426676498E-3</v>
      </c>
      <c r="BE92" s="20">
        <f t="shared" si="23"/>
        <v>1.1905983452279935E-3</v>
      </c>
    </row>
    <row r="93" spans="1:57" ht="15">
      <c r="A93" s="1">
        <v>47483</v>
      </c>
      <c r="B93" s="16">
        <v>-4.1796105765268198E-5</v>
      </c>
      <c r="C93">
        <v>-2.21670990885325E-4</v>
      </c>
      <c r="D93">
        <v>5.87924968393993E-2</v>
      </c>
      <c r="E93">
        <v>-4.7456701171011401E-4</v>
      </c>
      <c r="F93">
        <v>-0.16575043365063499</v>
      </c>
      <c r="G93">
        <v>3.1151488990510599E-2</v>
      </c>
      <c r="H93" s="16">
        <v>9.8102205692285304E-6</v>
      </c>
      <c r="I93">
        <v>-5.1288091232892796E-3</v>
      </c>
      <c r="J93">
        <v>-3.0023643566412499E-3</v>
      </c>
      <c r="K93">
        <v>1.7391679925315899E-3</v>
      </c>
      <c r="L93">
        <v>-3.8448670663937499E-3</v>
      </c>
      <c r="M93">
        <v>0</v>
      </c>
      <c r="N93">
        <v>0</v>
      </c>
      <c r="O93">
        <v>-4.3908976921613802E-2</v>
      </c>
      <c r="P93">
        <v>0</v>
      </c>
      <c r="Q93">
        <v>7.2260426102754797E-3</v>
      </c>
      <c r="R93">
        <v>0</v>
      </c>
      <c r="S93">
        <v>0</v>
      </c>
      <c r="T93">
        <v>3.4316730185057699E-3</v>
      </c>
      <c r="U93">
        <v>0</v>
      </c>
      <c r="V93">
        <v>0</v>
      </c>
      <c r="W93">
        <v>0</v>
      </c>
      <c r="X93">
        <v>0</v>
      </c>
      <c r="Y93">
        <v>-6.4558759704791402E-4</v>
      </c>
      <c r="Z93">
        <v>2.8117824928397501E-4</v>
      </c>
      <c r="AA93" s="16">
        <v>5.5371366802781097E-5</v>
      </c>
      <c r="AB93">
        <v>1.44662378298576E-4</v>
      </c>
      <c r="AC93" s="16">
        <v>7.6740846988165802E-5</v>
      </c>
      <c r="AD93">
        <v>5.5078566476573999E-4</v>
      </c>
      <c r="AE93">
        <v>0.20892256022386699</v>
      </c>
      <c r="AF93">
        <v>9.0722129784936906E-2</v>
      </c>
      <c r="AH93" s="20">
        <f t="shared" si="17"/>
        <v>1.1000362714541551E-3</v>
      </c>
      <c r="AI93" s="20">
        <f t="shared" si="24"/>
        <v>-6.3919564064149905E-7</v>
      </c>
      <c r="AJ93" s="20">
        <f t="shared" si="27"/>
        <v>2.8117824928397501E-4</v>
      </c>
      <c r="AK93" s="20">
        <f t="shared" si="27"/>
        <v>5.5371366802781097E-5</v>
      </c>
      <c r="AL93" s="20">
        <f t="shared" si="27"/>
        <v>1.44662378298576E-4</v>
      </c>
      <c r="AM93" s="20">
        <f t="shared" si="27"/>
        <v>7.6740846988165802E-5</v>
      </c>
      <c r="AN93" s="20">
        <f t="shared" si="27"/>
        <v>5.5078566476573999E-4</v>
      </c>
      <c r="AR93" s="22">
        <f t="shared" si="16"/>
        <v>47483</v>
      </c>
      <c r="AS93" s="20">
        <f t="shared" si="18"/>
        <v>2.3628885191397475</v>
      </c>
      <c r="AT93" s="20">
        <f t="shared" si="25"/>
        <v>-4.9906453935622055E-3</v>
      </c>
      <c r="AU93" s="20">
        <f t="shared" si="19"/>
        <v>1.1080993104985964E-3</v>
      </c>
      <c r="AV93" s="20">
        <f t="shared" si="20"/>
        <v>-6.3919564064149905E-7</v>
      </c>
      <c r="AW93" s="20">
        <f t="shared" si="20"/>
        <v>2.8117824928397501E-4</v>
      </c>
      <c r="AX93" s="20">
        <f t="shared" si="20"/>
        <v>5.5371366802781097E-5</v>
      </c>
      <c r="AY93" s="20">
        <f t="shared" si="20"/>
        <v>1.44662378298576E-4</v>
      </c>
      <c r="AZ93" s="20">
        <f t="shared" si="20"/>
        <v>7.6740846988165802E-5</v>
      </c>
      <c r="BA93" s="20">
        <f t="shared" si="20"/>
        <v>5.5078566476573999E-4</v>
      </c>
      <c r="BB93" s="20">
        <f t="shared" si="26"/>
        <v>-3.8825460830636091E-3</v>
      </c>
      <c r="BC93" s="22">
        <f t="shared" si="21"/>
        <v>47483</v>
      </c>
      <c r="BD93" s="20">
        <f t="shared" si="22"/>
        <v>-4.9906453935622055E-3</v>
      </c>
      <c r="BE93" s="20">
        <f t="shared" si="23"/>
        <v>1.1080993104985964E-3</v>
      </c>
    </row>
    <row r="94" spans="1:57" ht="15">
      <c r="A94" s="1">
        <v>47573</v>
      </c>
      <c r="B94" s="16">
        <v>-6.6139784082874797E-5</v>
      </c>
      <c r="C94">
        <v>-2.1398793720317499E-4</v>
      </c>
      <c r="D94">
        <v>5.8002446757376903E-2</v>
      </c>
      <c r="E94">
        <v>-5.76758697068413E-4</v>
      </c>
      <c r="F94">
        <v>-0.162245387587722</v>
      </c>
      <c r="G94">
        <v>3.1375717349058002E-2</v>
      </c>
      <c r="H94" s="16">
        <v>9.4314431819952898E-6</v>
      </c>
      <c r="I94">
        <v>-4.9201659189090901E-3</v>
      </c>
      <c r="J94">
        <v>-2.7490809496932798E-3</v>
      </c>
      <c r="K94">
        <v>1.7259753759990501E-3</v>
      </c>
      <c r="L94">
        <v>-3.6780099770261599E-3</v>
      </c>
      <c r="M94">
        <v>0</v>
      </c>
      <c r="N94">
        <v>0</v>
      </c>
      <c r="O94">
        <v>-4.3462300272878403E-2</v>
      </c>
      <c r="P94">
        <v>0</v>
      </c>
      <c r="Q94">
        <v>6.5723470562106803E-3</v>
      </c>
      <c r="R94">
        <v>0</v>
      </c>
      <c r="S94">
        <v>0</v>
      </c>
      <c r="T94">
        <v>2.6813307323125799E-3</v>
      </c>
      <c r="U94">
        <v>0</v>
      </c>
      <c r="V94">
        <v>0</v>
      </c>
      <c r="W94">
        <v>0</v>
      </c>
      <c r="X94">
        <v>0</v>
      </c>
      <c r="Y94">
        <v>-5.7388475676045604E-4</v>
      </c>
      <c r="Z94">
        <v>2.72765884123948E-4</v>
      </c>
      <c r="AA94" s="16">
        <v>5.5976047108607902E-5</v>
      </c>
      <c r="AB94">
        <v>1.3342178299957601E-4</v>
      </c>
      <c r="AC94" s="16">
        <v>7.1793746547754695E-5</v>
      </c>
      <c r="AD94">
        <v>4.9764702352295099E-4</v>
      </c>
      <c r="AE94">
        <v>0.20688844682301699</v>
      </c>
      <c r="AF94">
        <v>9.1180492684728096E-2</v>
      </c>
      <c r="AH94" s="20">
        <f t="shared" si="17"/>
        <v>1.1578294668061987E-3</v>
      </c>
      <c r="AI94" s="20">
        <f t="shared" si="24"/>
        <v>-5.682027294657981E-7</v>
      </c>
      <c r="AJ94" s="20">
        <f t="shared" si="27"/>
        <v>2.72765884123948E-4</v>
      </c>
      <c r="AK94" s="20">
        <f t="shared" si="27"/>
        <v>5.5976047108607902E-5</v>
      </c>
      <c r="AL94" s="20">
        <f t="shared" si="27"/>
        <v>1.3342178299957601E-4</v>
      </c>
      <c r="AM94" s="20">
        <f t="shared" si="27"/>
        <v>7.1793746547754695E-5</v>
      </c>
      <c r="AN94" s="20">
        <f t="shared" si="27"/>
        <v>4.9764702352295099E-4</v>
      </c>
      <c r="AR94" s="22">
        <f t="shared" si="16"/>
        <v>47573</v>
      </c>
      <c r="AS94" s="20">
        <f t="shared" si="18"/>
        <v>2.3647219707389122</v>
      </c>
      <c r="AT94" s="20">
        <f t="shared" si="25"/>
        <v>-4.9328521982101615E-3</v>
      </c>
      <c r="AU94" s="20">
        <f t="shared" si="19"/>
        <v>1.0310362815733718E-3</v>
      </c>
      <c r="AV94" s="20">
        <f t="shared" si="20"/>
        <v>-5.682027294657981E-7</v>
      </c>
      <c r="AW94" s="20">
        <f t="shared" si="20"/>
        <v>2.72765884123948E-4</v>
      </c>
      <c r="AX94" s="20">
        <f t="shared" si="20"/>
        <v>5.5976047108607902E-5</v>
      </c>
      <c r="AY94" s="20">
        <f t="shared" si="20"/>
        <v>1.3342178299957601E-4</v>
      </c>
      <c r="AZ94" s="20">
        <f t="shared" si="20"/>
        <v>7.1793746547754695E-5</v>
      </c>
      <c r="BA94" s="20">
        <f t="shared" si="20"/>
        <v>4.9764702352295099E-4</v>
      </c>
      <c r="BB94" s="20">
        <f t="shared" si="26"/>
        <v>-3.9018159166367898E-3</v>
      </c>
      <c r="BC94" s="22">
        <f t="shared" si="21"/>
        <v>47573</v>
      </c>
      <c r="BD94" s="20">
        <f t="shared" si="22"/>
        <v>-4.9328521982101615E-3</v>
      </c>
      <c r="BE94" s="20">
        <f t="shared" si="23"/>
        <v>1.0310362815733718E-3</v>
      </c>
    </row>
    <row r="95" spans="1:57" ht="15">
      <c r="A95" s="1">
        <v>47664</v>
      </c>
      <c r="B95" s="16">
        <v>-8.8283365717867199E-5</v>
      </c>
      <c r="C95">
        <v>-2.06508593814103E-4</v>
      </c>
      <c r="D95">
        <v>5.7219982291578597E-2</v>
      </c>
      <c r="E95">
        <v>-6.65827486445724E-4</v>
      </c>
      <c r="F95">
        <v>-0.15881896513652</v>
      </c>
      <c r="G95">
        <v>3.1590874617304303E-2</v>
      </c>
      <c r="H95" s="16">
        <v>9.0691922638441707E-6</v>
      </c>
      <c r="I95">
        <v>-4.6863360811388796E-3</v>
      </c>
      <c r="J95">
        <v>-2.5156243007917701E-3</v>
      </c>
      <c r="K95">
        <v>1.7095589293081299E-3</v>
      </c>
      <c r="L95">
        <v>-3.5186963053157601E-3</v>
      </c>
      <c r="M95">
        <v>0</v>
      </c>
      <c r="N95">
        <v>0</v>
      </c>
      <c r="O95">
        <v>-4.30212127803919E-2</v>
      </c>
      <c r="P95">
        <v>0</v>
      </c>
      <c r="Q95">
        <v>5.9705249405572697E-3</v>
      </c>
      <c r="R95">
        <v>0</v>
      </c>
      <c r="S95">
        <v>0</v>
      </c>
      <c r="T95">
        <v>2.0950540319253298E-3</v>
      </c>
      <c r="U95">
        <v>0</v>
      </c>
      <c r="V95">
        <v>0</v>
      </c>
      <c r="W95">
        <v>0</v>
      </c>
      <c r="X95">
        <v>0</v>
      </c>
      <c r="Y95">
        <v>-5.0806921439994202E-4</v>
      </c>
      <c r="Z95">
        <v>2.6448207859352998E-4</v>
      </c>
      <c r="AA95" s="16">
        <v>5.63639519057801E-5</v>
      </c>
      <c r="AB95">
        <v>1.2297688696261101E-4</v>
      </c>
      <c r="AC95" s="16">
        <v>6.7149657612119995E-5</v>
      </c>
      <c r="AD95">
        <v>4.4862106478582499E-4</v>
      </c>
      <c r="AE95">
        <v>0.204875552853933</v>
      </c>
      <c r="AF95">
        <v>9.1802136419882802E-2</v>
      </c>
      <c r="AH95" s="20">
        <f t="shared" si="17"/>
        <v>1.2065704070521872E-3</v>
      </c>
      <c r="AI95" s="20">
        <f t="shared" si="24"/>
        <v>-5.030388261385565E-7</v>
      </c>
      <c r="AJ95" s="20">
        <f t="shared" si="27"/>
        <v>2.6448207859352998E-4</v>
      </c>
      <c r="AK95" s="20">
        <f t="shared" si="27"/>
        <v>5.63639519057801E-5</v>
      </c>
      <c r="AL95" s="20">
        <f t="shared" si="27"/>
        <v>1.2297688696261101E-4</v>
      </c>
      <c r="AM95" s="20">
        <f t="shared" si="27"/>
        <v>6.7149657612119995E-5</v>
      </c>
      <c r="AN95" s="20">
        <f t="shared" si="27"/>
        <v>4.4862106478582499E-4</v>
      </c>
      <c r="AR95" s="22">
        <f t="shared" si="16"/>
        <v>47664</v>
      </c>
      <c r="AS95" s="20">
        <f t="shared" si="18"/>
        <v>2.3672085456795311</v>
      </c>
      <c r="AT95" s="20">
        <f t="shared" si="25"/>
        <v>-4.8841112579641726E-3</v>
      </c>
      <c r="AU95" s="20">
        <f t="shared" si="19"/>
        <v>9.5909060103372757E-4</v>
      </c>
      <c r="AV95" s="20">
        <f t="shared" si="20"/>
        <v>-5.030388261385565E-7</v>
      </c>
      <c r="AW95" s="20">
        <f t="shared" si="20"/>
        <v>2.6448207859352998E-4</v>
      </c>
      <c r="AX95" s="20">
        <f t="shared" si="20"/>
        <v>5.63639519057801E-5</v>
      </c>
      <c r="AY95" s="20">
        <f t="shared" si="20"/>
        <v>1.2297688696261101E-4</v>
      </c>
      <c r="AZ95" s="20">
        <f t="shared" si="20"/>
        <v>6.7149657612119995E-5</v>
      </c>
      <c r="BA95" s="20">
        <f t="shared" si="20"/>
        <v>4.4862106478582499E-4</v>
      </c>
      <c r="BB95" s="20">
        <f t="shared" si="26"/>
        <v>-3.9250206569304454E-3</v>
      </c>
      <c r="BC95" s="22">
        <f t="shared" si="21"/>
        <v>47664</v>
      </c>
      <c r="BD95" s="20">
        <f t="shared" si="22"/>
        <v>-4.8841112579641726E-3</v>
      </c>
      <c r="BE95" s="20">
        <f t="shared" si="23"/>
        <v>9.5909060103372757E-4</v>
      </c>
    </row>
    <row r="96" spans="1:57" ht="15">
      <c r="A96" s="1">
        <v>47756</v>
      </c>
      <c r="B96">
        <v>-1.0835315020774E-4</v>
      </c>
      <c r="C96">
        <v>-1.99233389741593E-4</v>
      </c>
      <c r="D96">
        <v>5.6445265820359497E-2</v>
      </c>
      <c r="E96">
        <v>-7.4298712154918702E-4</v>
      </c>
      <c r="F96">
        <v>-0.155469168954847</v>
      </c>
      <c r="G96">
        <v>3.17971252585591E-2</v>
      </c>
      <c r="H96" s="16">
        <v>8.7225195288809198E-6</v>
      </c>
      <c r="I96">
        <v>-4.4372953269533602E-3</v>
      </c>
      <c r="J96">
        <v>-2.3004788673119899E-3</v>
      </c>
      <c r="K96">
        <v>1.69025641751918E-3</v>
      </c>
      <c r="L96">
        <v>-3.3669031545890899E-3</v>
      </c>
      <c r="M96">
        <v>0</v>
      </c>
      <c r="N96">
        <v>0</v>
      </c>
      <c r="O96">
        <v>-4.2585567314079503E-2</v>
      </c>
      <c r="P96">
        <v>0</v>
      </c>
      <c r="Q96">
        <v>5.4166471926464501E-3</v>
      </c>
      <c r="R96">
        <v>0</v>
      </c>
      <c r="S96">
        <v>0</v>
      </c>
      <c r="T96">
        <v>1.6369685979844501E-3</v>
      </c>
      <c r="U96">
        <v>0</v>
      </c>
      <c r="V96">
        <v>0</v>
      </c>
      <c r="W96">
        <v>0</v>
      </c>
      <c r="X96">
        <v>0</v>
      </c>
      <c r="Y96">
        <v>-4.4769342905093197E-4</v>
      </c>
      <c r="Z96">
        <v>2.56336167447912E-4</v>
      </c>
      <c r="AA96" s="16">
        <v>5.6560021022278299E-5</v>
      </c>
      <c r="AB96">
        <v>1.1327801787697201E-4</v>
      </c>
      <c r="AC96" s="16">
        <v>6.27973599787168E-5</v>
      </c>
      <c r="AD96">
        <v>4.0342457752195999E-4</v>
      </c>
      <c r="AE96">
        <v>0.20288365111562601</v>
      </c>
      <c r="AF96">
        <v>9.2539277004144396E-2</v>
      </c>
      <c r="AH96" s="20">
        <f t="shared" si="17"/>
        <v>1.2470399227587573E-3</v>
      </c>
      <c r="AI96" s="20">
        <f t="shared" si="24"/>
        <v>-4.432608208425069E-7</v>
      </c>
      <c r="AJ96" s="20">
        <f t="shared" si="27"/>
        <v>2.56336167447912E-4</v>
      </c>
      <c r="AK96" s="20">
        <f t="shared" si="27"/>
        <v>5.6560021022278299E-5</v>
      </c>
      <c r="AL96" s="20">
        <f t="shared" si="27"/>
        <v>1.1327801787697201E-4</v>
      </c>
      <c r="AM96" s="20">
        <f t="shared" si="27"/>
        <v>6.27973599787168E-5</v>
      </c>
      <c r="AN96" s="20">
        <f t="shared" si="27"/>
        <v>4.0342457752195999E-4</v>
      </c>
      <c r="AR96" s="22">
        <f t="shared" si="16"/>
        <v>47756</v>
      </c>
      <c r="AS96" s="20">
        <f t="shared" si="18"/>
        <v>2.3701571080165778</v>
      </c>
      <c r="AT96" s="20">
        <f t="shared" si="25"/>
        <v>-4.8436417422576027E-3</v>
      </c>
      <c r="AU96" s="20">
        <f t="shared" si="19"/>
        <v>8.9195288302699668E-4</v>
      </c>
      <c r="AV96" s="20">
        <f t="shared" si="20"/>
        <v>-4.432608208425069E-7</v>
      </c>
      <c r="AW96" s="20">
        <f t="shared" si="20"/>
        <v>2.56336167447912E-4</v>
      </c>
      <c r="AX96" s="20">
        <f t="shared" si="20"/>
        <v>5.6560021022278299E-5</v>
      </c>
      <c r="AY96" s="20">
        <f t="shared" si="20"/>
        <v>1.1327801787697201E-4</v>
      </c>
      <c r="AZ96" s="20">
        <f t="shared" si="20"/>
        <v>6.27973599787168E-5</v>
      </c>
      <c r="BA96" s="20">
        <f t="shared" si="20"/>
        <v>4.0342457752195999E-4</v>
      </c>
      <c r="BB96" s="20">
        <f t="shared" si="26"/>
        <v>-3.951688859230606E-3</v>
      </c>
      <c r="BC96" s="22">
        <f t="shared" si="21"/>
        <v>47756</v>
      </c>
      <c r="BD96" s="20">
        <f t="shared" si="22"/>
        <v>-4.8436417422576027E-3</v>
      </c>
      <c r="BE96" s="20">
        <f t="shared" si="23"/>
        <v>8.9195288302699668E-4</v>
      </c>
    </row>
    <row r="97" spans="1:57" ht="15">
      <c r="A97" s="1">
        <v>47848</v>
      </c>
      <c r="B97">
        <v>-1.26471561823215E-4</v>
      </c>
      <c r="C97">
        <v>-1.92162224610381E-4</v>
      </c>
      <c r="D97">
        <v>5.5678438497763702E-2</v>
      </c>
      <c r="E97">
        <v>-8.0936526807295895E-4</v>
      </c>
      <c r="F97">
        <v>-0.15219406876802999</v>
      </c>
      <c r="G97">
        <v>3.1994650001565497E-2</v>
      </c>
      <c r="H97" s="16">
        <v>8.3905326242472694E-6</v>
      </c>
      <c r="I97">
        <v>-4.1806819095380199E-3</v>
      </c>
      <c r="J97">
        <v>-2.1022436265449801E-3</v>
      </c>
      <c r="K97">
        <v>1.66839049471345E-3</v>
      </c>
      <c r="L97">
        <v>-3.22255090099421E-3</v>
      </c>
      <c r="M97">
        <v>0</v>
      </c>
      <c r="N97">
        <v>0</v>
      </c>
      <c r="O97">
        <v>-4.2155224531403801E-2</v>
      </c>
      <c r="P97">
        <v>0</v>
      </c>
      <c r="Q97">
        <v>4.9070810582030298E-3</v>
      </c>
      <c r="R97">
        <v>0</v>
      </c>
      <c r="S97">
        <v>0</v>
      </c>
      <c r="T97">
        <v>1.2790445936827701E-3</v>
      </c>
      <c r="U97">
        <v>0</v>
      </c>
      <c r="V97">
        <v>0</v>
      </c>
      <c r="W97">
        <v>0</v>
      </c>
      <c r="X97">
        <v>0</v>
      </c>
      <c r="Y97">
        <v>-3.9234344183514098E-4</v>
      </c>
      <c r="Z97">
        <v>2.48336102703916E-4</v>
      </c>
      <c r="AA97" s="16">
        <v>5.6586022378901598E-5</v>
      </c>
      <c r="AB97">
        <v>1.04276974788319E-4</v>
      </c>
      <c r="AC97" s="16">
        <v>5.8723733831200701E-5</v>
      </c>
      <c r="AD97">
        <v>3.6179085169951697E-4</v>
      </c>
      <c r="AE97">
        <v>0.20091251692773099</v>
      </c>
      <c r="AF97">
        <v>9.3354733250161595E-2</v>
      </c>
      <c r="AH97" s="20">
        <f t="shared" si="17"/>
        <v>1.2799704872966603E-3</v>
      </c>
      <c r="AI97" s="20">
        <f t="shared" si="24"/>
        <v>-3.8845885330211976E-7</v>
      </c>
      <c r="AJ97" s="20">
        <f t="shared" si="27"/>
        <v>2.48336102703916E-4</v>
      </c>
      <c r="AK97" s="20">
        <f t="shared" si="27"/>
        <v>5.6586022378901598E-5</v>
      </c>
      <c r="AL97" s="20">
        <f t="shared" si="27"/>
        <v>1.04276974788319E-4</v>
      </c>
      <c r="AM97" s="20">
        <f t="shared" si="27"/>
        <v>5.8723733831200701E-5</v>
      </c>
      <c r="AN97" s="20">
        <f t="shared" si="27"/>
        <v>3.6179085169951697E-4</v>
      </c>
      <c r="AR97" s="22">
        <f t="shared" si="16"/>
        <v>47848</v>
      </c>
      <c r="AS97" s="20">
        <f t="shared" si="18"/>
        <v>2.3734189330006465</v>
      </c>
      <c r="AT97" s="20">
        <f t="shared" si="25"/>
        <v>-4.8107111777196997E-3</v>
      </c>
      <c r="AU97" s="20">
        <f t="shared" si="19"/>
        <v>8.2932522654855217E-4</v>
      </c>
      <c r="AV97" s="20">
        <f t="shared" si="20"/>
        <v>-3.8845885330211976E-7</v>
      </c>
      <c r="AW97" s="20">
        <f t="shared" si="20"/>
        <v>2.48336102703916E-4</v>
      </c>
      <c r="AX97" s="20">
        <f t="shared" si="20"/>
        <v>5.6586022378901598E-5</v>
      </c>
      <c r="AY97" s="20">
        <f t="shared" si="20"/>
        <v>1.04276974788319E-4</v>
      </c>
      <c r="AZ97" s="20">
        <f t="shared" si="20"/>
        <v>5.8723733831200701E-5</v>
      </c>
      <c r="BA97" s="20">
        <f t="shared" si="20"/>
        <v>3.6179085169951697E-4</v>
      </c>
      <c r="BB97" s="20">
        <f t="shared" si="26"/>
        <v>-3.9813859511711475E-3</v>
      </c>
      <c r="BC97" s="22">
        <f t="shared" si="21"/>
        <v>47848</v>
      </c>
      <c r="BD97" s="20">
        <f t="shared" si="22"/>
        <v>-4.8107111777196997E-3</v>
      </c>
      <c r="BE97" s="20">
        <f t="shared" si="23"/>
        <v>8.2932522654855217E-4</v>
      </c>
    </row>
    <row r="98" spans="1:57" ht="15">
      <c r="A98" s="1">
        <v>47938</v>
      </c>
      <c r="B98">
        <v>-1.42756907506313E-4</v>
      </c>
      <c r="C98">
        <v>-1.85294487831111E-4</v>
      </c>
      <c r="D98">
        <v>5.49196219825853E-2</v>
      </c>
      <c r="E98">
        <v>-8.6600418188753604E-4</v>
      </c>
      <c r="F98">
        <v>-0.14899179703069501</v>
      </c>
      <c r="G98">
        <v>3.2183643640260003E-2</v>
      </c>
      <c r="H98" s="16">
        <v>8.0723954409833692E-6</v>
      </c>
      <c r="I98">
        <v>-3.9222859515186601E-3</v>
      </c>
      <c r="J98">
        <v>-1.9196237561081E-3</v>
      </c>
      <c r="K98">
        <v>1.6442668167249101E-3</v>
      </c>
      <c r="L98">
        <v>-3.0855115578543001E-3</v>
      </c>
      <c r="M98">
        <v>0</v>
      </c>
      <c r="N98">
        <v>0</v>
      </c>
      <c r="O98">
        <v>-4.1730052258448502E-2</v>
      </c>
      <c r="P98">
        <v>0</v>
      </c>
      <c r="Q98">
        <v>4.4384674150021999E-3</v>
      </c>
      <c r="R98">
        <v>0</v>
      </c>
      <c r="S98">
        <v>0</v>
      </c>
      <c r="T98">
        <v>9.9938124322740407E-4</v>
      </c>
      <c r="U98">
        <v>0</v>
      </c>
      <c r="V98">
        <v>0</v>
      </c>
      <c r="W98">
        <v>0</v>
      </c>
      <c r="X98">
        <v>0</v>
      </c>
      <c r="Y98">
        <v>-3.41636717759996E-4</v>
      </c>
      <c r="Z98">
        <v>2.4048861462233601E-4</v>
      </c>
      <c r="AA98" s="16">
        <v>5.64610612263649E-5</v>
      </c>
      <c r="AB98" s="16">
        <v>9.5927438836795805E-5</v>
      </c>
      <c r="AC98" s="16">
        <v>5.4914503389014097E-5</v>
      </c>
      <c r="AD98">
        <v>3.2346932792304202E-4</v>
      </c>
      <c r="AE98">
        <v>0.19896192810091501</v>
      </c>
      <c r="AF98">
        <v>9.4219660910299596E-2</v>
      </c>
      <c r="AH98" s="20">
        <f t="shared" si="17"/>
        <v>1.3060464661425141E-3</v>
      </c>
      <c r="AI98" s="20">
        <f t="shared" si="24"/>
        <v>-3.3825417599999604E-7</v>
      </c>
      <c r="AJ98" s="20">
        <f t="shared" si="27"/>
        <v>2.4048861462233601E-4</v>
      </c>
      <c r="AK98" s="20">
        <f t="shared" si="27"/>
        <v>5.64610612263649E-5</v>
      </c>
      <c r="AL98" s="20">
        <f t="shared" si="27"/>
        <v>9.5927438836795805E-5</v>
      </c>
      <c r="AM98" s="20">
        <f t="shared" si="27"/>
        <v>5.4914503389014097E-5</v>
      </c>
      <c r="AN98" s="20">
        <f t="shared" si="27"/>
        <v>3.2346932792304202E-4</v>
      </c>
      <c r="AR98" s="22">
        <f t="shared" si="16"/>
        <v>47938</v>
      </c>
      <c r="AS98" s="20">
        <f t="shared" si="18"/>
        <v>2.3768786436411986</v>
      </c>
      <c r="AT98" s="20">
        <f t="shared" si="25"/>
        <v>-4.784635198873846E-3</v>
      </c>
      <c r="AU98" s="20">
        <f t="shared" si="19"/>
        <v>7.7092269182155279E-4</v>
      </c>
      <c r="AV98" s="20">
        <f t="shared" ref="AV98:BA132" si="28">AI98</f>
        <v>-3.3825417599999604E-7</v>
      </c>
      <c r="AW98" s="20">
        <f t="shared" si="28"/>
        <v>2.4048861462233601E-4</v>
      </c>
      <c r="AX98" s="20">
        <f t="shared" si="28"/>
        <v>5.64610612263649E-5</v>
      </c>
      <c r="AY98" s="20">
        <f t="shared" si="28"/>
        <v>9.5927438836795805E-5</v>
      </c>
      <c r="AZ98" s="20">
        <f t="shared" si="28"/>
        <v>5.4914503389014097E-5</v>
      </c>
      <c r="BA98" s="20">
        <f t="shared" si="28"/>
        <v>3.2346932792304202E-4</v>
      </c>
      <c r="BB98" s="20">
        <f t="shared" si="26"/>
        <v>-4.0137125070522934E-3</v>
      </c>
      <c r="BC98" s="22">
        <f t="shared" si="21"/>
        <v>47938</v>
      </c>
      <c r="BD98" s="20">
        <f t="shared" si="22"/>
        <v>-4.784635198873846E-3</v>
      </c>
      <c r="BE98" s="20">
        <f t="shared" si="23"/>
        <v>7.7092269182155279E-4</v>
      </c>
    </row>
    <row r="99" spans="1:57" ht="15">
      <c r="A99" s="1">
        <v>48029</v>
      </c>
      <c r="B99">
        <v>-1.5732319870176401E-4</v>
      </c>
      <c r="C99">
        <v>-1.78629083025239E-4</v>
      </c>
      <c r="D99">
        <v>5.4168920001873497E-2</v>
      </c>
      <c r="E99">
        <v>-9.1386286470429502E-4</v>
      </c>
      <c r="F99">
        <v>-0.14586054513386901</v>
      </c>
      <c r="G99">
        <v>3.2364312882493501E-2</v>
      </c>
      <c r="H99" s="16">
        <v>7.7673275589162893E-6</v>
      </c>
      <c r="I99">
        <v>-3.66643994377247E-3</v>
      </c>
      <c r="J99">
        <v>-1.7514228408233E-3</v>
      </c>
      <c r="K99">
        <v>1.61817285826426E-3</v>
      </c>
      <c r="L99">
        <v>-2.9556165954125399E-3</v>
      </c>
      <c r="M99">
        <v>0</v>
      </c>
      <c r="N99">
        <v>0</v>
      </c>
      <c r="O99">
        <v>-4.1309924955645803E-2</v>
      </c>
      <c r="P99">
        <v>0</v>
      </c>
      <c r="Q99">
        <v>4.0076998136573299E-3</v>
      </c>
      <c r="R99">
        <v>0</v>
      </c>
      <c r="S99">
        <v>0</v>
      </c>
      <c r="T99">
        <v>7.8086657784304204E-4</v>
      </c>
      <c r="U99">
        <v>0</v>
      </c>
      <c r="V99">
        <v>0</v>
      </c>
      <c r="W99">
        <v>0</v>
      </c>
      <c r="X99">
        <v>0</v>
      </c>
      <c r="Y99">
        <v>-2.9521998283765701E-4</v>
      </c>
      <c r="Z99">
        <v>2.32799345667444E-4</v>
      </c>
      <c r="AA99" s="16">
        <v>5.6202001941230103E-5</v>
      </c>
      <c r="AB99" s="16">
        <v>8.8185245994409897E-5</v>
      </c>
      <c r="AC99" s="16">
        <v>5.1354809937897901E-5</v>
      </c>
      <c r="AD99">
        <v>2.88225091193972E-4</v>
      </c>
      <c r="AE99">
        <v>0.197031664907099</v>
      </c>
      <c r="AF99">
        <v>9.51117698162917E-2</v>
      </c>
      <c r="AH99" s="20">
        <f t="shared" si="17"/>
        <v>1.3259050752549796E-3</v>
      </c>
      <c r="AI99" s="20">
        <f t="shared" si="24"/>
        <v>-2.9229701271055149E-7</v>
      </c>
      <c r="AJ99" s="20">
        <f t="shared" si="27"/>
        <v>2.32799345667444E-4</v>
      </c>
      <c r="AK99" s="20">
        <f t="shared" si="27"/>
        <v>5.6202001941230103E-5</v>
      </c>
      <c r="AL99" s="20">
        <f t="shared" si="27"/>
        <v>8.8185245994409897E-5</v>
      </c>
      <c r="AM99" s="20">
        <f t="shared" si="27"/>
        <v>5.1354809937897901E-5</v>
      </c>
      <c r="AN99" s="20">
        <f t="shared" si="27"/>
        <v>2.88225091193972E-4</v>
      </c>
      <c r="AR99" s="22">
        <f t="shared" si="16"/>
        <v>48029</v>
      </c>
      <c r="AS99" s="20">
        <f t="shared" si="18"/>
        <v>2.3804470792651666</v>
      </c>
      <c r="AT99" s="20">
        <f t="shared" si="25"/>
        <v>-4.7647765897613804E-3</v>
      </c>
      <c r="AU99" s="20">
        <f t="shared" si="19"/>
        <v>7.1647419772224335E-4</v>
      </c>
      <c r="AV99" s="20">
        <f t="shared" si="28"/>
        <v>-2.9229701271055149E-7</v>
      </c>
      <c r="AW99" s="20">
        <f t="shared" si="28"/>
        <v>2.32799345667444E-4</v>
      </c>
      <c r="AX99" s="20">
        <f t="shared" si="28"/>
        <v>5.6202001941230103E-5</v>
      </c>
      <c r="AY99" s="20">
        <f t="shared" si="28"/>
        <v>8.8185245994409897E-5</v>
      </c>
      <c r="AZ99" s="20">
        <f t="shared" si="28"/>
        <v>5.1354809937897901E-5</v>
      </c>
      <c r="BA99" s="20">
        <f t="shared" si="28"/>
        <v>2.88225091193972E-4</v>
      </c>
      <c r="BB99" s="20">
        <f t="shared" si="26"/>
        <v>-4.0483023920391374E-3</v>
      </c>
      <c r="BC99" s="22">
        <f t="shared" si="21"/>
        <v>48029</v>
      </c>
      <c r="BD99" s="20">
        <f t="shared" si="22"/>
        <v>-4.7647765897613804E-3</v>
      </c>
      <c r="BE99" s="20">
        <f t="shared" si="23"/>
        <v>7.1647419772224335E-4</v>
      </c>
    </row>
    <row r="100" spans="1:57" ht="15">
      <c r="A100" s="1">
        <v>48121</v>
      </c>
      <c r="B100">
        <v>-1.7028002819996499E-4</v>
      </c>
      <c r="C100">
        <v>-1.7216445633572099E-4</v>
      </c>
      <c r="D100">
        <v>5.3426419769020399E-2</v>
      </c>
      <c r="E100">
        <v>-9.5382029647872403E-4</v>
      </c>
      <c r="F100">
        <v>-0.14279856007810501</v>
      </c>
      <c r="G100">
        <v>3.25368742783771E-2</v>
      </c>
      <c r="H100" s="16">
        <v>7.4746027589611601E-6</v>
      </c>
      <c r="I100">
        <v>-3.4163301001366398E-3</v>
      </c>
      <c r="J100">
        <v>-1.5965355866898101E-3</v>
      </c>
      <c r="K100">
        <v>1.59037728839628E-3</v>
      </c>
      <c r="L100">
        <v>-2.8326641757225801E-3</v>
      </c>
      <c r="M100">
        <v>0</v>
      </c>
      <c r="N100">
        <v>0</v>
      </c>
      <c r="O100">
        <v>-4.0894723253281903E-2</v>
      </c>
      <c r="P100">
        <v>0</v>
      </c>
      <c r="Q100">
        <v>3.6119051231464599E-3</v>
      </c>
      <c r="R100">
        <v>0</v>
      </c>
      <c r="S100">
        <v>0</v>
      </c>
      <c r="T100">
        <v>6.1013028027634398E-4</v>
      </c>
      <c r="U100">
        <v>0</v>
      </c>
      <c r="V100">
        <v>0</v>
      </c>
      <c r="W100">
        <v>0</v>
      </c>
      <c r="X100">
        <v>0</v>
      </c>
      <c r="Y100">
        <v>-2.52767101904805E-4</v>
      </c>
      <c r="Z100">
        <v>2.25272962817157E-4</v>
      </c>
      <c r="AA100" s="16">
        <v>5.5823815947597598E-5</v>
      </c>
      <c r="AB100" s="16">
        <v>8.1008550467664893E-5</v>
      </c>
      <c r="AC100" s="16">
        <v>4.8029648214154001E-5</v>
      </c>
      <c r="AD100">
        <v>2.5583825691288798E-4</v>
      </c>
      <c r="AE100">
        <v>0.19512151005116601</v>
      </c>
      <c r="AF100">
        <v>9.6013920677750997E-2</v>
      </c>
      <c r="AH100" s="20">
        <f t="shared" si="17"/>
        <v>1.340137857510523E-3</v>
      </c>
      <c r="AI100" s="20">
        <f t="shared" si="24"/>
        <v>-2.5026445733149009E-7</v>
      </c>
      <c r="AJ100" s="20">
        <f t="shared" si="27"/>
        <v>2.25272962817157E-4</v>
      </c>
      <c r="AK100" s="20">
        <f t="shared" si="27"/>
        <v>5.5823815947597598E-5</v>
      </c>
      <c r="AL100" s="20">
        <f t="shared" si="27"/>
        <v>8.1008550467664893E-5</v>
      </c>
      <c r="AM100" s="20">
        <f t="shared" si="27"/>
        <v>4.8029648214154001E-5</v>
      </c>
      <c r="AN100" s="20">
        <f t="shared" si="27"/>
        <v>2.5583825691288798E-4</v>
      </c>
      <c r="AR100" s="22">
        <f t="shared" si="16"/>
        <v>48121</v>
      </c>
      <c r="AS100" s="20">
        <f t="shared" si="18"/>
        <v>2.3840556827110042</v>
      </c>
      <c r="AT100" s="20">
        <f t="shared" si="25"/>
        <v>-4.7505438075058377E-3</v>
      </c>
      <c r="AU100" s="20">
        <f t="shared" si="19"/>
        <v>6.6572296990212996E-4</v>
      </c>
      <c r="AV100" s="20">
        <f t="shared" si="28"/>
        <v>-2.5026445733149009E-7</v>
      </c>
      <c r="AW100" s="20">
        <f t="shared" si="28"/>
        <v>2.25272962817157E-4</v>
      </c>
      <c r="AX100" s="20">
        <f t="shared" si="28"/>
        <v>5.5823815947597598E-5</v>
      </c>
      <c r="AY100" s="20">
        <f t="shared" si="28"/>
        <v>8.1008550467664893E-5</v>
      </c>
      <c r="AZ100" s="20">
        <f t="shared" si="28"/>
        <v>4.8029648214154001E-5</v>
      </c>
      <c r="BA100" s="20">
        <f t="shared" si="28"/>
        <v>2.5583825691288798E-4</v>
      </c>
      <c r="BB100" s="20">
        <f t="shared" si="26"/>
        <v>-4.084820837603708E-3</v>
      </c>
      <c r="BC100" s="22">
        <f t="shared" si="21"/>
        <v>48121</v>
      </c>
      <c r="BD100" s="20">
        <f t="shared" si="22"/>
        <v>-4.7505438075058377E-3</v>
      </c>
      <c r="BE100" s="20">
        <f t="shared" si="23"/>
        <v>6.6572296990212996E-4</v>
      </c>
    </row>
    <row r="101" spans="1:57" ht="15">
      <c r="A101" s="1">
        <v>48213</v>
      </c>
      <c r="B101">
        <v>-1.8173249386466101E-4</v>
      </c>
      <c r="C101">
        <v>-1.6589862760207899E-4</v>
      </c>
      <c r="D101">
        <v>5.2692193274994602E-2</v>
      </c>
      <c r="E101">
        <v>-9.866794116186739E-4</v>
      </c>
      <c r="F101">
        <v>-0.139804141546928</v>
      </c>
      <c r="G101">
        <v>3.2701552247349497E-2</v>
      </c>
      <c r="H101" s="16">
        <v>7.1935475354223399E-6</v>
      </c>
      <c r="I101">
        <v>-3.17424436030444E-3</v>
      </c>
      <c r="J101">
        <v>-1.4539410211678E-3</v>
      </c>
      <c r="K101">
        <v>1.56112978557665E-3</v>
      </c>
      <c r="L101">
        <v>-2.7164257796807802E-3</v>
      </c>
      <c r="M101">
        <v>0</v>
      </c>
      <c r="N101">
        <v>0</v>
      </c>
      <c r="O101">
        <v>-4.0484333544377103E-2</v>
      </c>
      <c r="P101">
        <v>0</v>
      </c>
      <c r="Q101">
        <v>3.24842567234195E-3</v>
      </c>
      <c r="R101">
        <v>0</v>
      </c>
      <c r="S101">
        <v>0</v>
      </c>
      <c r="T101">
        <v>4.7672552390132201E-4</v>
      </c>
      <c r="U101">
        <v>0</v>
      </c>
      <c r="V101">
        <v>0</v>
      </c>
      <c r="W101">
        <v>0</v>
      </c>
      <c r="X101">
        <v>0</v>
      </c>
      <c r="Y101">
        <v>-2.1397702931746901E-4</v>
      </c>
      <c r="Z101">
        <v>2.17913253308665E-4</v>
      </c>
      <c r="AA101" s="16">
        <v>5.5339869597936797E-5</v>
      </c>
      <c r="AB101" s="16">
        <v>7.4357905055499803E-5</v>
      </c>
      <c r="AC101" s="16">
        <v>4.4924189990247498E-5</v>
      </c>
      <c r="AD101">
        <v>2.2610328689331901E-4</v>
      </c>
      <c r="AE101">
        <v>0.19323124864169999</v>
      </c>
      <c r="AF101">
        <v>9.6913020395228394E-2</v>
      </c>
      <c r="AH101" s="20">
        <f t="shared" si="17"/>
        <v>1.3492925265523557E-3</v>
      </c>
      <c r="AI101" s="20">
        <f t="shared" si="24"/>
        <v>-2.1185844486878119E-7</v>
      </c>
      <c r="AJ101" s="20">
        <f t="shared" si="27"/>
        <v>2.17913253308665E-4</v>
      </c>
      <c r="AK101" s="20">
        <f t="shared" si="27"/>
        <v>5.5339869597936797E-5</v>
      </c>
      <c r="AL101" s="20">
        <f t="shared" si="27"/>
        <v>7.4357905055499803E-5</v>
      </c>
      <c r="AM101" s="20">
        <f t="shared" si="27"/>
        <v>4.4924189990247498E-5</v>
      </c>
      <c r="AN101" s="20">
        <f t="shared" si="27"/>
        <v>2.2610328689331901E-4</v>
      </c>
      <c r="AR101" s="22">
        <f t="shared" si="16"/>
        <v>48213</v>
      </c>
      <c r="AS101" s="20">
        <f t="shared" si="18"/>
        <v>2.3876520815809137</v>
      </c>
      <c r="AT101" s="20">
        <f t="shared" si="25"/>
        <v>-4.7413891384640045E-3</v>
      </c>
      <c r="AU101" s="20">
        <f t="shared" si="19"/>
        <v>6.1842664640079925E-4</v>
      </c>
      <c r="AV101" s="20">
        <f t="shared" si="28"/>
        <v>-2.1185844486878119E-7</v>
      </c>
      <c r="AW101" s="20">
        <f t="shared" si="28"/>
        <v>2.17913253308665E-4</v>
      </c>
      <c r="AX101" s="20">
        <f t="shared" si="28"/>
        <v>5.5339869597936797E-5</v>
      </c>
      <c r="AY101" s="20">
        <f t="shared" si="28"/>
        <v>7.4357905055499803E-5</v>
      </c>
      <c r="AZ101" s="20">
        <f t="shared" si="28"/>
        <v>4.4924189990247498E-5</v>
      </c>
      <c r="BA101" s="20">
        <f t="shared" si="28"/>
        <v>2.2610328689331901E-4</v>
      </c>
      <c r="BB101" s="20">
        <f t="shared" si="26"/>
        <v>-4.1229624920632053E-3</v>
      </c>
      <c r="BC101" s="22">
        <f t="shared" si="21"/>
        <v>48213</v>
      </c>
      <c r="BD101" s="20">
        <f t="shared" si="22"/>
        <v>-4.7413891384640045E-3</v>
      </c>
      <c r="BE101" s="20">
        <f t="shared" si="23"/>
        <v>6.1842664640079925E-4</v>
      </c>
    </row>
    <row r="102" spans="1:57" ht="15">
      <c r="A102" s="1">
        <v>48304</v>
      </c>
      <c r="B102">
        <v>-1.91781163261239E-4</v>
      </c>
      <c r="C102">
        <v>-1.5982922403345799E-4</v>
      </c>
      <c r="D102">
        <v>5.1966298466154998E-2</v>
      </c>
      <c r="E102">
        <v>-1.0131715544758799E-3</v>
      </c>
      <c r="F102">
        <v>-0.13687563931976601</v>
      </c>
      <c r="G102">
        <v>3.2858577223215897E-2</v>
      </c>
      <c r="H102" s="16">
        <v>6.9235386090937797E-6</v>
      </c>
      <c r="I102">
        <v>-2.9417697029243601E-3</v>
      </c>
      <c r="J102">
        <v>-1.32269615774616E-3</v>
      </c>
      <c r="K102">
        <v>1.5306611944598801E-3</v>
      </c>
      <c r="L102">
        <v>-2.6066522174294999E-3</v>
      </c>
      <c r="M102">
        <v>0</v>
      </c>
      <c r="N102">
        <v>0</v>
      </c>
      <c r="O102">
        <v>-4.0078647624963701E-2</v>
      </c>
      <c r="P102">
        <v>0</v>
      </c>
      <c r="Q102">
        <v>2.9148027766323602E-3</v>
      </c>
      <c r="R102">
        <v>0</v>
      </c>
      <c r="S102">
        <v>0</v>
      </c>
      <c r="T102">
        <v>3.7248972164505197E-4</v>
      </c>
      <c r="U102">
        <v>0</v>
      </c>
      <c r="V102">
        <v>0</v>
      </c>
      <c r="W102">
        <v>0</v>
      </c>
      <c r="X102">
        <v>0</v>
      </c>
      <c r="Y102">
        <v>-1.78571855002918E-4</v>
      </c>
      <c r="Z102">
        <v>2.10723207128005E-4</v>
      </c>
      <c r="AA102" s="16">
        <v>5.4762160628385398E-5</v>
      </c>
      <c r="AB102" s="16">
        <v>6.8196277114296295E-5</v>
      </c>
      <c r="AC102" s="16">
        <v>4.2024019619724102E-5</v>
      </c>
      <c r="AD102">
        <v>1.98828263386907E-4</v>
      </c>
      <c r="AE102">
        <v>0.19136066816358699</v>
      </c>
      <c r="AF102">
        <v>9.77991521637466E-2</v>
      </c>
      <c r="AH102" s="20">
        <f t="shared" si="17"/>
        <v>1.3538750580069912E-3</v>
      </c>
      <c r="AI102" s="20">
        <f t="shared" si="24"/>
        <v>-1.7680381683457229E-7</v>
      </c>
      <c r="AJ102" s="20">
        <f t="shared" si="27"/>
        <v>2.10723207128005E-4</v>
      </c>
      <c r="AK102" s="20">
        <f t="shared" si="27"/>
        <v>5.4762160628385398E-5</v>
      </c>
      <c r="AL102" s="20">
        <f t="shared" si="27"/>
        <v>6.8196277114296295E-5</v>
      </c>
      <c r="AM102" s="20">
        <f t="shared" si="27"/>
        <v>4.2024019619724102E-5</v>
      </c>
      <c r="AN102" s="20">
        <f t="shared" si="27"/>
        <v>1.98828263386907E-4</v>
      </c>
      <c r="AR102" s="22">
        <f t="shared" si="16"/>
        <v>48304</v>
      </c>
      <c r="AS102" s="20">
        <f t="shared" si="18"/>
        <v>2.3911966086549863</v>
      </c>
      <c r="AT102" s="20">
        <f t="shared" si="25"/>
        <v>-4.7368066070093695E-3</v>
      </c>
      <c r="AU102" s="20">
        <f t="shared" si="19"/>
        <v>5.7435712406048319E-4</v>
      </c>
      <c r="AV102" s="20">
        <f t="shared" si="28"/>
        <v>-1.7680381683457229E-7</v>
      </c>
      <c r="AW102" s="20">
        <f t="shared" si="28"/>
        <v>2.10723207128005E-4</v>
      </c>
      <c r="AX102" s="20">
        <f t="shared" si="28"/>
        <v>5.4762160628385398E-5</v>
      </c>
      <c r="AY102" s="20">
        <f t="shared" si="28"/>
        <v>6.8196277114296295E-5</v>
      </c>
      <c r="AZ102" s="20">
        <f t="shared" si="28"/>
        <v>4.2024019619724102E-5</v>
      </c>
      <c r="BA102" s="20">
        <f t="shared" si="28"/>
        <v>1.98828263386907E-4</v>
      </c>
      <c r="BB102" s="20">
        <f t="shared" si="26"/>
        <v>-4.1624494829488861E-3</v>
      </c>
      <c r="BC102" s="22">
        <f t="shared" si="21"/>
        <v>48304</v>
      </c>
      <c r="BD102" s="20">
        <f t="shared" si="22"/>
        <v>-4.7368066070093695E-3</v>
      </c>
      <c r="BE102" s="20">
        <f t="shared" si="23"/>
        <v>5.7435712406048319E-4</v>
      </c>
    </row>
    <row r="103" spans="1:57" ht="15">
      <c r="A103" s="1">
        <v>48395</v>
      </c>
      <c r="B103">
        <v>-2.005220725243E-4</v>
      </c>
      <c r="C103">
        <v>-1.5395351499192201E-4</v>
      </c>
      <c r="D103">
        <v>5.1248780323387401E-2</v>
      </c>
      <c r="E103">
        <v>-1.03396120603171E-3</v>
      </c>
      <c r="F103">
        <v>-0.134011450974069</v>
      </c>
      <c r="G103">
        <v>3.3008183926153102E-2</v>
      </c>
      <c r="H103" s="16">
        <v>6.6639997298167899E-6</v>
      </c>
      <c r="I103">
        <v>-2.71994891969384E-3</v>
      </c>
      <c r="J103">
        <v>-1.2019301001253699E-3</v>
      </c>
      <c r="K103">
        <v>1.49918394174441E-3</v>
      </c>
      <c r="L103">
        <v>-2.5030790273716701E-3</v>
      </c>
      <c r="M103">
        <v>0</v>
      </c>
      <c r="N103">
        <v>0</v>
      </c>
      <c r="O103">
        <v>-3.9677562373152599E-2</v>
      </c>
      <c r="P103">
        <v>0</v>
      </c>
      <c r="Q103">
        <v>2.6087615512482201E-3</v>
      </c>
      <c r="R103">
        <v>0</v>
      </c>
      <c r="S103">
        <v>0</v>
      </c>
      <c r="T103">
        <v>2.9104505963051198E-4</v>
      </c>
      <c r="U103">
        <v>0</v>
      </c>
      <c r="V103">
        <v>0</v>
      </c>
      <c r="W103">
        <v>0</v>
      </c>
      <c r="X103">
        <v>0</v>
      </c>
      <c r="Y103">
        <v>-1.46294960090553E-4</v>
      </c>
      <c r="Z103">
        <v>2.03705088797079E-4</v>
      </c>
      <c r="AA103" s="16">
        <v>5.4101513002890997E-5</v>
      </c>
      <c r="AB103" s="16">
        <v>6.2489016894318102E-5</v>
      </c>
      <c r="AC103" s="16">
        <v>3.9315298261399701E-5</v>
      </c>
      <c r="AD103">
        <v>1.7383414538940599E-4</v>
      </c>
      <c r="AE103">
        <v>0.18950955844929601</v>
      </c>
      <c r="AF103">
        <v>9.8664890301036701E-2</v>
      </c>
      <c r="AH103" s="20">
        <f t="shared" si="17"/>
        <v>1.3543519312547625E-3</v>
      </c>
      <c r="AI103" s="20">
        <f t="shared" si="24"/>
        <v>-1.4484649513916139E-7</v>
      </c>
      <c r="AJ103" s="20">
        <f t="shared" si="27"/>
        <v>2.03705088797079E-4</v>
      </c>
      <c r="AK103" s="20">
        <f t="shared" si="27"/>
        <v>5.4101513002890997E-5</v>
      </c>
      <c r="AL103" s="20">
        <f t="shared" si="27"/>
        <v>6.2489016894318102E-5</v>
      </c>
      <c r="AM103" s="20">
        <f t="shared" si="27"/>
        <v>3.9315298261399701E-5</v>
      </c>
      <c r="AN103" s="20">
        <f t="shared" si="27"/>
        <v>1.7383414538940599E-4</v>
      </c>
      <c r="AR103" s="22">
        <f t="shared" si="16"/>
        <v>48395</v>
      </c>
      <c r="AS103" s="20">
        <f t="shared" si="18"/>
        <v>2.394659561204147</v>
      </c>
      <c r="AT103" s="20">
        <f t="shared" si="25"/>
        <v>-4.7363297337615975E-3</v>
      </c>
      <c r="AU103" s="20">
        <f t="shared" si="19"/>
        <v>5.3330021584995467E-4</v>
      </c>
      <c r="AV103" s="20">
        <f t="shared" si="28"/>
        <v>-1.4484649513916139E-7</v>
      </c>
      <c r="AW103" s="20">
        <f t="shared" si="28"/>
        <v>2.03705088797079E-4</v>
      </c>
      <c r="AX103" s="20">
        <f t="shared" si="28"/>
        <v>5.4101513002890997E-5</v>
      </c>
      <c r="AY103" s="20">
        <f t="shared" si="28"/>
        <v>6.2489016894318102E-5</v>
      </c>
      <c r="AZ103" s="20">
        <f t="shared" si="28"/>
        <v>3.9315298261399701E-5</v>
      </c>
      <c r="BA103" s="20">
        <f t="shared" si="28"/>
        <v>1.7383414538940599E-4</v>
      </c>
      <c r="BB103" s="20">
        <f t="shared" si="26"/>
        <v>-4.2030295179116429E-3</v>
      </c>
      <c r="BC103" s="22">
        <f t="shared" si="21"/>
        <v>48395</v>
      </c>
      <c r="BD103" s="20">
        <f t="shared" si="22"/>
        <v>-4.7363297337615975E-3</v>
      </c>
      <c r="BE103" s="20">
        <f t="shared" si="23"/>
        <v>5.3330021584995467E-4</v>
      </c>
    </row>
    <row r="104" spans="1:57" ht="15">
      <c r="A104" s="1">
        <v>48487</v>
      </c>
      <c r="B104">
        <v>-2.0804675479046901E-4</v>
      </c>
      <c r="C104">
        <v>-1.4826844758619701E-4</v>
      </c>
      <c r="D104">
        <v>5.0539671853577703E-2</v>
      </c>
      <c r="E104">
        <v>-1.04965081922925E-3</v>
      </c>
      <c r="F104">
        <v>-0.131210019831662</v>
      </c>
      <c r="G104">
        <v>3.3150609770982102E-2</v>
      </c>
      <c r="H104" s="16">
        <v>6.4143993894205596E-6</v>
      </c>
      <c r="I104">
        <v>-2.5094049867391199E-3</v>
      </c>
      <c r="J104">
        <v>-1.0908385645658201E-3</v>
      </c>
      <c r="K104">
        <v>1.4668926479277601E-3</v>
      </c>
      <c r="L104">
        <v>-2.40543127659753E-3</v>
      </c>
      <c r="M104">
        <v>0</v>
      </c>
      <c r="N104">
        <v>0</v>
      </c>
      <c r="O104">
        <v>-3.9280979459710402E-2</v>
      </c>
      <c r="P104">
        <v>0</v>
      </c>
      <c r="Q104">
        <v>2.3281969127930601E-3</v>
      </c>
      <c r="R104">
        <v>0</v>
      </c>
      <c r="S104">
        <v>0</v>
      </c>
      <c r="T104">
        <v>2.27408246078475E-4</v>
      </c>
      <c r="U104">
        <v>0</v>
      </c>
      <c r="V104">
        <v>0</v>
      </c>
      <c r="W104">
        <v>0</v>
      </c>
      <c r="X104">
        <v>0</v>
      </c>
      <c r="Y104">
        <v>-1.16909291625333E-4</v>
      </c>
      <c r="Z104">
        <v>1.9686050107825499E-4</v>
      </c>
      <c r="AA104" s="16">
        <v>5.3367736652099E-5</v>
      </c>
      <c r="AB104" s="16">
        <v>5.7203790415627502E-5</v>
      </c>
      <c r="AC104" s="16">
        <v>3.67848723037411E-5</v>
      </c>
      <c r="AD104">
        <v>1.5095402332576601E-4</v>
      </c>
      <c r="AE104">
        <v>0.18767771165237801</v>
      </c>
      <c r="AF104">
        <v>9.9504760464919004E-2</v>
      </c>
      <c r="AH104" s="20">
        <f t="shared" si="17"/>
        <v>1.3511524492186805E-3</v>
      </c>
      <c r="AI104" s="20">
        <f t="shared" si="24"/>
        <v>-1.1575177388646831E-7</v>
      </c>
      <c r="AJ104" s="20">
        <f t="shared" si="27"/>
        <v>1.9686050107825499E-4</v>
      </c>
      <c r="AK104" s="20">
        <f t="shared" si="27"/>
        <v>5.3367736652099E-5</v>
      </c>
      <c r="AL104" s="20">
        <f t="shared" si="27"/>
        <v>5.7203790415627502E-5</v>
      </c>
      <c r="AM104" s="20">
        <f t="shared" si="27"/>
        <v>3.67848723037411E-5</v>
      </c>
      <c r="AN104" s="20">
        <f t="shared" si="27"/>
        <v>1.5095402332576601E-4</v>
      </c>
      <c r="AR104" s="22">
        <f t="shared" si="16"/>
        <v>48487</v>
      </c>
      <c r="AS104" s="20">
        <f t="shared" si="18"/>
        <v>2.3980190418596758</v>
      </c>
      <c r="AT104" s="20">
        <f t="shared" si="25"/>
        <v>-4.7395292157976793E-3</v>
      </c>
      <c r="AU104" s="20">
        <f t="shared" si="19"/>
        <v>4.9505517200160219E-4</v>
      </c>
      <c r="AV104" s="20">
        <f t="shared" si="28"/>
        <v>-1.1575177388646831E-7</v>
      </c>
      <c r="AW104" s="20">
        <f t="shared" si="28"/>
        <v>1.9686050107825499E-4</v>
      </c>
      <c r="AX104" s="20">
        <f t="shared" si="28"/>
        <v>5.3367736652099E-5</v>
      </c>
      <c r="AY104" s="20">
        <f t="shared" si="28"/>
        <v>5.7203790415627502E-5</v>
      </c>
      <c r="AZ104" s="20">
        <f t="shared" si="28"/>
        <v>3.67848723037411E-5</v>
      </c>
      <c r="BA104" s="20">
        <f t="shared" si="28"/>
        <v>1.5095402332576601E-4</v>
      </c>
      <c r="BB104" s="20">
        <f t="shared" si="26"/>
        <v>-4.2444740437960768E-3</v>
      </c>
      <c r="BC104" s="22">
        <f t="shared" si="21"/>
        <v>48487</v>
      </c>
      <c r="BD104" s="20">
        <f t="shared" si="22"/>
        <v>-4.7395292157976793E-3</v>
      </c>
      <c r="BE104" s="20">
        <f t="shared" si="23"/>
        <v>4.9505517200160219E-4</v>
      </c>
    </row>
    <row r="105" spans="1:57" ht="15">
      <c r="A105" s="1">
        <v>48579</v>
      </c>
      <c r="B105">
        <v>-2.1444229337808001E-4</v>
      </c>
      <c r="C105">
        <v>-1.4277068238754899E-4</v>
      </c>
      <c r="D105">
        <v>4.98389950030153E-2</v>
      </c>
      <c r="E105">
        <v>-1.0607856378741501E-3</v>
      </c>
      <c r="F105">
        <v>-0.12846983311122201</v>
      </c>
      <c r="G105">
        <v>3.3286093415774098E-2</v>
      </c>
      <c r="H105" s="16">
        <v>6.1742474688486397E-6</v>
      </c>
      <c r="I105">
        <v>-2.3104395530548702E-3</v>
      </c>
      <c r="J105">
        <v>-9.8867879528841108E-4</v>
      </c>
      <c r="K105">
        <v>1.43396487652935E-3</v>
      </c>
      <c r="L105">
        <v>-2.3134277850278499E-3</v>
      </c>
      <c r="M105">
        <v>0</v>
      </c>
      <c r="N105">
        <v>0</v>
      </c>
      <c r="O105">
        <v>-3.8888805084891197E-2</v>
      </c>
      <c r="P105">
        <v>0</v>
      </c>
      <c r="Q105">
        <v>2.0711606804502099E-3</v>
      </c>
      <c r="R105">
        <v>0</v>
      </c>
      <c r="S105">
        <v>0</v>
      </c>
      <c r="T105">
        <v>1.7768559292807799E-4</v>
      </c>
      <c r="U105">
        <v>0</v>
      </c>
      <c r="V105">
        <v>0</v>
      </c>
      <c r="W105">
        <v>0</v>
      </c>
      <c r="X105">
        <v>0</v>
      </c>
      <c r="Y105" s="16">
        <v>-9.0195758639666197E-5</v>
      </c>
      <c r="Z105">
        <v>1.90190442084237E-4</v>
      </c>
      <c r="AA105" s="16">
        <v>5.2569758834941597E-5</v>
      </c>
      <c r="AB105" s="16">
        <v>5.2310488607432101E-5</v>
      </c>
      <c r="AC105" s="16">
        <v>3.4420338113072499E-5</v>
      </c>
      <c r="AD105">
        <v>1.3003238441555701E-4</v>
      </c>
      <c r="AE105">
        <v>0.18586492221925799</v>
      </c>
      <c r="AF105">
        <v>0.100314814340785</v>
      </c>
      <c r="AH105" s="20">
        <f t="shared" si="17"/>
        <v>1.3446710754760804E-3</v>
      </c>
      <c r="AI105" s="20">
        <f t="shared" si="24"/>
        <v>-8.930273132640218E-8</v>
      </c>
      <c r="AJ105" s="20">
        <f t="shared" si="27"/>
        <v>1.90190442084237E-4</v>
      </c>
      <c r="AK105" s="20">
        <f t="shared" si="27"/>
        <v>5.2569758834941597E-5</v>
      </c>
      <c r="AL105" s="20">
        <f t="shared" si="27"/>
        <v>5.2310488607432101E-5</v>
      </c>
      <c r="AM105" s="20">
        <f t="shared" si="27"/>
        <v>3.4420338113072499E-5</v>
      </c>
      <c r="AN105" s="20">
        <f t="shared" si="27"/>
        <v>1.3003238441555701E-4</v>
      </c>
      <c r="AR105" s="22">
        <f t="shared" si="16"/>
        <v>48579</v>
      </c>
      <c r="AS105" s="20">
        <f t="shared" si="18"/>
        <v>2.4012592573631402</v>
      </c>
      <c r="AT105" s="20">
        <f t="shared" si="25"/>
        <v>-4.7460105895402796E-3</v>
      </c>
      <c r="AU105" s="20">
        <f t="shared" si="19"/>
        <v>4.5943410932391374E-4</v>
      </c>
      <c r="AV105" s="20">
        <f t="shared" si="28"/>
        <v>-8.930273132640218E-8</v>
      </c>
      <c r="AW105" s="20">
        <f t="shared" si="28"/>
        <v>1.90190442084237E-4</v>
      </c>
      <c r="AX105" s="20">
        <f t="shared" si="28"/>
        <v>5.2569758834941597E-5</v>
      </c>
      <c r="AY105" s="20">
        <f t="shared" si="28"/>
        <v>5.2310488607432101E-5</v>
      </c>
      <c r="AZ105" s="20">
        <f t="shared" si="28"/>
        <v>3.4420338113072499E-5</v>
      </c>
      <c r="BA105" s="20">
        <f t="shared" si="28"/>
        <v>1.3003238441555701E-4</v>
      </c>
      <c r="BB105" s="20">
        <f t="shared" si="26"/>
        <v>-4.2865764802163661E-3</v>
      </c>
      <c r="BC105" s="22">
        <f t="shared" si="21"/>
        <v>48579</v>
      </c>
      <c r="BD105" s="20">
        <f t="shared" si="22"/>
        <v>-4.7460105895402796E-3</v>
      </c>
      <c r="BE105" s="20">
        <f t="shared" si="23"/>
        <v>4.5943410932391374E-4</v>
      </c>
    </row>
    <row r="106" spans="1:57" ht="15">
      <c r="A106" s="1">
        <v>48669</v>
      </c>
      <c r="B106">
        <v>-2.19791395461577E-4</v>
      </c>
      <c r="C106">
        <v>-1.37456628579446E-4</v>
      </c>
      <c r="D106">
        <v>4.9146761501583897E-2</v>
      </c>
      <c r="E106">
        <v>-1.06785840728873E-3</v>
      </c>
      <c r="F106">
        <v>-0.125789420253963</v>
      </c>
      <c r="G106">
        <v>3.3414873451120798E-2</v>
      </c>
      <c r="H106" s="16">
        <v>5.9430920185121699E-6</v>
      </c>
      <c r="I106">
        <v>-2.1231107684149802E-3</v>
      </c>
      <c r="J106">
        <v>-8.9476485024553298E-4</v>
      </c>
      <c r="K106">
        <v>1.40056198163485E-3</v>
      </c>
      <c r="L106">
        <v>-2.2267848017398701E-3</v>
      </c>
      <c r="M106">
        <v>0</v>
      </c>
      <c r="N106">
        <v>0</v>
      </c>
      <c r="O106">
        <v>-3.8500949736208698E-2</v>
      </c>
      <c r="P106">
        <v>0</v>
      </c>
      <c r="Q106">
        <v>1.8358496899129001E-3</v>
      </c>
      <c r="R106">
        <v>0</v>
      </c>
      <c r="S106">
        <v>0</v>
      </c>
      <c r="T106">
        <v>1.3883477052445401E-4</v>
      </c>
      <c r="U106">
        <v>0</v>
      </c>
      <c r="V106">
        <v>0</v>
      </c>
      <c r="W106">
        <v>0</v>
      </c>
      <c r="X106">
        <v>0</v>
      </c>
      <c r="Y106" s="16">
        <v>-6.5951750805037695E-5</v>
      </c>
      <c r="Z106">
        <v>1.8369535721429701E-4</v>
      </c>
      <c r="AA106" s="16">
        <v>5.1715732207746598E-5</v>
      </c>
      <c r="AB106" s="16">
        <v>4.7781119527634503E-5</v>
      </c>
      <c r="AC106" s="16">
        <v>3.22100731642294E-5</v>
      </c>
      <c r="AD106">
        <v>1.10924399554512E-4</v>
      </c>
      <c r="AE106">
        <v>0.184070986863482</v>
      </c>
      <c r="AF106">
        <v>0.101092294488891</v>
      </c>
      <c r="AH106" s="20">
        <f t="shared" si="17"/>
        <v>1.3352697483378626E-3</v>
      </c>
      <c r="AI106" s="20">
        <f t="shared" si="24"/>
        <v>-6.5298763173304644E-8</v>
      </c>
      <c r="AJ106" s="20">
        <f t="shared" si="27"/>
        <v>1.8369535721429701E-4</v>
      </c>
      <c r="AK106" s="20">
        <f t="shared" si="27"/>
        <v>5.1715732207746598E-5</v>
      </c>
      <c r="AL106" s="20">
        <f t="shared" si="27"/>
        <v>4.7781119527634503E-5</v>
      </c>
      <c r="AM106" s="20">
        <f t="shared" si="27"/>
        <v>3.22100731642294E-5</v>
      </c>
      <c r="AN106" s="20">
        <f t="shared" si="27"/>
        <v>1.10924399554512E-4</v>
      </c>
      <c r="AR106" s="22">
        <f t="shared" si="16"/>
        <v>48669</v>
      </c>
      <c r="AS106" s="20">
        <f t="shared" si="18"/>
        <v>2.404369177955564</v>
      </c>
      <c r="AT106" s="20">
        <f t="shared" si="25"/>
        <v>-4.7554119166784981E-3</v>
      </c>
      <c r="AU106" s="20">
        <f t="shared" si="19"/>
        <v>4.2626138290524624E-4</v>
      </c>
      <c r="AV106" s="20">
        <f t="shared" si="28"/>
        <v>-6.5298763173304644E-8</v>
      </c>
      <c r="AW106" s="20">
        <f t="shared" si="28"/>
        <v>1.8369535721429701E-4</v>
      </c>
      <c r="AX106" s="20">
        <f t="shared" si="28"/>
        <v>5.1715732207746598E-5</v>
      </c>
      <c r="AY106" s="20">
        <f t="shared" si="28"/>
        <v>4.7781119527634503E-5</v>
      </c>
      <c r="AZ106" s="20">
        <f t="shared" si="28"/>
        <v>3.22100731642294E-5</v>
      </c>
      <c r="BA106" s="20">
        <f t="shared" si="28"/>
        <v>1.10924399554512E-4</v>
      </c>
      <c r="BB106" s="20">
        <f t="shared" si="26"/>
        <v>-4.3291505337732517E-3</v>
      </c>
      <c r="BC106" s="22">
        <f t="shared" si="21"/>
        <v>48669</v>
      </c>
      <c r="BD106" s="20">
        <f t="shared" si="22"/>
        <v>-4.7554119166784981E-3</v>
      </c>
      <c r="BE106" s="20">
        <f t="shared" si="23"/>
        <v>4.2626138290524624E-4</v>
      </c>
    </row>
    <row r="107" spans="1:57" ht="15">
      <c r="A107" s="1">
        <v>48760</v>
      </c>
      <c r="B107">
        <v>-2.2417248313200101E-4</v>
      </c>
      <c r="C107">
        <v>-1.32322478541002E-4</v>
      </c>
      <c r="D107">
        <v>4.8462973645047001E-2</v>
      </c>
      <c r="E107">
        <v>-1.0713139073081899E-3</v>
      </c>
      <c r="F107">
        <v>-0.12316735139499201</v>
      </c>
      <c r="G107">
        <v>3.3537187229470897E-2</v>
      </c>
      <c r="H107" s="16">
        <v>5.7205163717099999E-6</v>
      </c>
      <c r="I107">
        <v>-1.9472946331977601E-3</v>
      </c>
      <c r="J107">
        <v>-8.0846323530225895E-4</v>
      </c>
      <c r="K107">
        <v>1.36683001468185E-3</v>
      </c>
      <c r="L107">
        <v>-2.1452191651283301E-3</v>
      </c>
      <c r="M107">
        <v>0</v>
      </c>
      <c r="N107">
        <v>0</v>
      </c>
      <c r="O107">
        <v>-3.8117327964271003E-2</v>
      </c>
      <c r="P107">
        <v>0</v>
      </c>
      <c r="Q107">
        <v>1.6205948428549199E-3</v>
      </c>
      <c r="R107">
        <v>0</v>
      </c>
      <c r="S107">
        <v>0</v>
      </c>
      <c r="T107">
        <v>1.08478655991284E-4</v>
      </c>
      <c r="U107">
        <v>0</v>
      </c>
      <c r="V107">
        <v>0</v>
      </c>
      <c r="W107">
        <v>0</v>
      </c>
      <c r="X107">
        <v>0</v>
      </c>
      <c r="Y107" s="16">
        <v>-4.3989776465913601E-5</v>
      </c>
      <c r="Z107">
        <v>1.7737518676064199E-4</v>
      </c>
      <c r="AA107" s="16">
        <v>5.0813123153581303E-5</v>
      </c>
      <c r="AB107" s="16">
        <v>4.3589690879031101E-5</v>
      </c>
      <c r="AC107" s="16">
        <v>3.0143241991353801E-5</v>
      </c>
      <c r="AD107" s="16">
        <v>9.3495236352936204E-5</v>
      </c>
      <c r="AE107">
        <v>0.18229570453887001</v>
      </c>
      <c r="AF107">
        <v>0.101835370234582</v>
      </c>
      <c r="AH107" s="20">
        <f t="shared" si="17"/>
        <v>1.3232801359805955E-3</v>
      </c>
      <c r="AI107" s="20">
        <f t="shared" si="24"/>
        <v>-4.3554234124666934E-8</v>
      </c>
      <c r="AJ107" s="20">
        <f t="shared" si="27"/>
        <v>1.7737518676064199E-4</v>
      </c>
      <c r="AK107" s="20">
        <f t="shared" si="27"/>
        <v>5.0813123153581303E-5</v>
      </c>
      <c r="AL107" s="20">
        <f t="shared" si="27"/>
        <v>4.3589690879031101E-5</v>
      </c>
      <c r="AM107" s="20">
        <f t="shared" si="27"/>
        <v>3.0143241991353801E-5</v>
      </c>
      <c r="AN107" s="20">
        <f t="shared" si="27"/>
        <v>9.3495236352936204E-5</v>
      </c>
      <c r="AR107" s="22">
        <f t="shared" si="16"/>
        <v>48760</v>
      </c>
      <c r="AS107" s="20">
        <f t="shared" si="18"/>
        <v>2.407341480938328</v>
      </c>
      <c r="AT107" s="20">
        <f t="shared" si="25"/>
        <v>-4.767401529035765E-3</v>
      </c>
      <c r="AU107" s="20">
        <f t="shared" si="19"/>
        <v>3.9537292490341976E-4</v>
      </c>
      <c r="AV107" s="20">
        <f t="shared" si="28"/>
        <v>-4.3554234124666934E-8</v>
      </c>
      <c r="AW107" s="20">
        <f t="shared" si="28"/>
        <v>1.7737518676064199E-4</v>
      </c>
      <c r="AX107" s="20">
        <f t="shared" si="28"/>
        <v>5.0813123153581303E-5</v>
      </c>
      <c r="AY107" s="20">
        <f t="shared" si="28"/>
        <v>4.3589690879031101E-5</v>
      </c>
      <c r="AZ107" s="20">
        <f t="shared" si="28"/>
        <v>3.0143241991353801E-5</v>
      </c>
      <c r="BA107" s="20">
        <f t="shared" si="28"/>
        <v>9.3495236352936204E-5</v>
      </c>
      <c r="BB107" s="20">
        <f t="shared" si="26"/>
        <v>-4.3720286041323449E-3</v>
      </c>
      <c r="BC107" s="22">
        <f t="shared" si="21"/>
        <v>48760</v>
      </c>
      <c r="BD107" s="20">
        <f t="shared" si="22"/>
        <v>-4.767401529035765E-3</v>
      </c>
      <c r="BE107" s="20">
        <f t="shared" si="23"/>
        <v>3.9537292490341976E-4</v>
      </c>
    </row>
    <row r="108" spans="1:57" ht="15">
      <c r="A108" s="1">
        <v>48852</v>
      </c>
      <c r="B108">
        <v>-2.27659798401891E-4</v>
      </c>
      <c r="C108">
        <v>-1.2736424094272799E-4</v>
      </c>
      <c r="D108">
        <v>4.7787625021777899E-2</v>
      </c>
      <c r="E108">
        <v>-1.0715532605343101E-3</v>
      </c>
      <c r="F108">
        <v>-0.120602235955802</v>
      </c>
      <c r="G108">
        <v>3.3653269830580201E-2</v>
      </c>
      <c r="H108" s="16">
        <v>5.5061358361640996E-6</v>
      </c>
      <c r="I108">
        <v>-1.7827332178144101E-3</v>
      </c>
      <c r="J108">
        <v>-7.2918886380168803E-4</v>
      </c>
      <c r="K108">
        <v>1.33290066501867E-3</v>
      </c>
      <c r="L108">
        <v>-2.06845098269514E-3</v>
      </c>
      <c r="M108">
        <v>0</v>
      </c>
      <c r="N108">
        <v>0</v>
      </c>
      <c r="O108">
        <v>-3.7737858172504003E-2</v>
      </c>
      <c r="P108">
        <v>0</v>
      </c>
      <c r="Q108">
        <v>1.42385101553621E-3</v>
      </c>
      <c r="R108">
        <v>0</v>
      </c>
      <c r="S108">
        <v>0</v>
      </c>
      <c r="T108" s="16">
        <v>8.47598850883812E-5</v>
      </c>
      <c r="U108">
        <v>0</v>
      </c>
      <c r="V108">
        <v>0</v>
      </c>
      <c r="W108">
        <v>0</v>
      </c>
      <c r="X108">
        <v>0</v>
      </c>
      <c r="Y108" s="16">
        <v>-2.4136215504011399E-5</v>
      </c>
      <c r="Z108">
        <v>1.7122941053937499E-4</v>
      </c>
      <c r="AA108" s="16">
        <v>4.9868785101381202E-5</v>
      </c>
      <c r="AB108" s="16">
        <v>3.9712087618326503E-5</v>
      </c>
      <c r="AC108" s="16">
        <v>2.8209783176080801E-5</v>
      </c>
      <c r="AD108" s="16">
        <v>7.7619403748840896E-5</v>
      </c>
      <c r="AE108">
        <v>0.180538876413294</v>
      </c>
      <c r="AF108">
        <v>0.102542929560311</v>
      </c>
      <c r="AH108" s="20">
        <f t="shared" si="17"/>
        <v>1.3090058116696987E-3</v>
      </c>
      <c r="AI108" s="20">
        <f t="shared" si="24"/>
        <v>-2.3897243073278614E-8</v>
      </c>
      <c r="AJ108" s="20">
        <f t="shared" si="27"/>
        <v>1.7122941053937499E-4</v>
      </c>
      <c r="AK108" s="20">
        <f t="shared" si="27"/>
        <v>4.9868785101381202E-5</v>
      </c>
      <c r="AL108" s="20">
        <f t="shared" si="27"/>
        <v>3.9712087618326503E-5</v>
      </c>
      <c r="AM108" s="20">
        <f t="shared" si="27"/>
        <v>2.8209783176080801E-5</v>
      </c>
      <c r="AN108" s="20">
        <f t="shared" si="27"/>
        <v>7.7619403748840896E-5</v>
      </c>
      <c r="AR108" s="22">
        <f t="shared" si="16"/>
        <v>48852</v>
      </c>
      <c r="AS108" s="20">
        <f t="shared" si="18"/>
        <v>2.4101717182412439</v>
      </c>
      <c r="AT108" s="20">
        <f t="shared" si="25"/>
        <v>-4.7816758533466616E-3</v>
      </c>
      <c r="AU108" s="20">
        <f t="shared" si="19"/>
        <v>3.6661557294093112E-4</v>
      </c>
      <c r="AV108" s="20">
        <f t="shared" si="28"/>
        <v>-2.3897243073278614E-8</v>
      </c>
      <c r="AW108" s="20">
        <f t="shared" si="28"/>
        <v>1.7122941053937499E-4</v>
      </c>
      <c r="AX108" s="20">
        <f t="shared" si="28"/>
        <v>4.9868785101381202E-5</v>
      </c>
      <c r="AY108" s="20">
        <f t="shared" si="28"/>
        <v>3.9712087618326503E-5</v>
      </c>
      <c r="AZ108" s="20">
        <f t="shared" si="28"/>
        <v>2.8209783176080801E-5</v>
      </c>
      <c r="BA108" s="20">
        <f t="shared" si="28"/>
        <v>7.7619403748840896E-5</v>
      </c>
      <c r="BB108" s="20">
        <f t="shared" si="26"/>
        <v>-4.4150602804057301E-3</v>
      </c>
      <c r="BC108" s="22">
        <f t="shared" si="21"/>
        <v>48852</v>
      </c>
      <c r="BD108" s="20">
        <f t="shared" si="22"/>
        <v>-4.7816758533466616E-3</v>
      </c>
      <c r="BE108" s="20">
        <f t="shared" si="23"/>
        <v>3.6661557294093112E-4</v>
      </c>
    </row>
    <row r="109" spans="1:57" ht="15">
      <c r="A109" s="1">
        <v>48944</v>
      </c>
      <c r="B109">
        <v>-2.30323519656572E-4</v>
      </c>
      <c r="C109">
        <v>-1.2257777229907001E-4</v>
      </c>
      <c r="D109">
        <v>4.7120701188707502E-2</v>
      </c>
      <c r="E109">
        <v>-1.0689379849271299E-3</v>
      </c>
      <c r="F109">
        <v>-0.11809272133891301</v>
      </c>
      <c r="G109">
        <v>3.3763353158566801E-2</v>
      </c>
      <c r="H109" s="16">
        <v>5.2995950960976697E-6</v>
      </c>
      <c r="I109">
        <v>-1.62907243085319E-3</v>
      </c>
      <c r="J109">
        <v>-6.5640132087541004E-4</v>
      </c>
      <c r="K109">
        <v>1.29889221041068E-3</v>
      </c>
      <c r="L109">
        <v>-1.9962058674161099E-3</v>
      </c>
      <c r="M109">
        <v>0</v>
      </c>
      <c r="N109">
        <v>0</v>
      </c>
      <c r="O109">
        <v>-3.73624624194768E-2</v>
      </c>
      <c r="P109">
        <v>0</v>
      </c>
      <c r="Q109">
        <v>1.24418776084045E-3</v>
      </c>
      <c r="R109">
        <v>0</v>
      </c>
      <c r="S109">
        <v>0</v>
      </c>
      <c r="T109" s="16">
        <v>6.6227206119151506E-5</v>
      </c>
      <c r="U109">
        <v>0</v>
      </c>
      <c r="V109">
        <v>0</v>
      </c>
      <c r="W109">
        <v>0</v>
      </c>
      <c r="X109">
        <v>0</v>
      </c>
      <c r="Y109" s="16">
        <v>-6.23018102663408E-6</v>
      </c>
      <c r="Z109">
        <v>1.6525708883552401E-4</v>
      </c>
      <c r="AA109" s="16">
        <v>4.8889018855469099E-5</v>
      </c>
      <c r="AB109" s="16">
        <v>3.6125948121856698E-5</v>
      </c>
      <c r="AC109" s="16">
        <v>2.6400383346114599E-5</v>
      </c>
      <c r="AD109" s="16">
        <v>6.3180130216444698E-5</v>
      </c>
      <c r="AE109">
        <v>0.17880030584329601</v>
      </c>
      <c r="AF109">
        <v>0.103214415161501</v>
      </c>
      <c r="AH109" s="20">
        <f t="shared" si="17"/>
        <v>1.2927243311943123E-3</v>
      </c>
      <c r="AI109" s="20">
        <f t="shared" si="24"/>
        <v>-6.168496065974337E-9</v>
      </c>
      <c r="AJ109" s="20">
        <f t="shared" si="27"/>
        <v>1.6525708883552401E-4</v>
      </c>
      <c r="AK109" s="20">
        <f t="shared" si="27"/>
        <v>4.8889018855469099E-5</v>
      </c>
      <c r="AL109" s="20">
        <f t="shared" si="27"/>
        <v>3.6125948121856698E-5</v>
      </c>
      <c r="AM109" s="20">
        <f t="shared" si="27"/>
        <v>2.6400383346114599E-5</v>
      </c>
      <c r="AN109" s="20">
        <f t="shared" si="27"/>
        <v>6.3180130216444698E-5</v>
      </c>
      <c r="AR109" s="22">
        <f t="shared" si="16"/>
        <v>48944</v>
      </c>
      <c r="AS109" s="20">
        <f t="shared" si="18"/>
        <v>2.4128576606460039</v>
      </c>
      <c r="AT109" s="20">
        <f t="shared" si="25"/>
        <v>-4.7979573338220484E-3</v>
      </c>
      <c r="AU109" s="20">
        <f t="shared" si="19"/>
        <v>3.3984640087934316E-4</v>
      </c>
      <c r="AV109" s="20">
        <f t="shared" si="28"/>
        <v>-6.168496065974337E-9</v>
      </c>
      <c r="AW109" s="20">
        <f t="shared" si="28"/>
        <v>1.6525708883552401E-4</v>
      </c>
      <c r="AX109" s="20">
        <f t="shared" si="28"/>
        <v>4.8889018855469099E-5</v>
      </c>
      <c r="AY109" s="20">
        <f t="shared" si="28"/>
        <v>3.6125948121856698E-5</v>
      </c>
      <c r="AZ109" s="20">
        <f t="shared" si="28"/>
        <v>2.6400383346114599E-5</v>
      </c>
      <c r="BA109" s="20">
        <f t="shared" si="28"/>
        <v>6.3180130216444698E-5</v>
      </c>
      <c r="BB109" s="20">
        <f t="shared" si="26"/>
        <v>-4.4581109329427052E-3</v>
      </c>
      <c r="BC109" s="22">
        <f t="shared" si="21"/>
        <v>48944</v>
      </c>
      <c r="BD109" s="20">
        <f t="shared" si="22"/>
        <v>-4.7979573338220484E-3</v>
      </c>
      <c r="BE109" s="20">
        <f t="shared" si="23"/>
        <v>3.3984640087934316E-4</v>
      </c>
    </row>
    <row r="110" spans="1:57" ht="15">
      <c r="A110" s="1">
        <v>49034</v>
      </c>
      <c r="B110">
        <v>-2.32229886654167E-4</v>
      </c>
      <c r="C110">
        <v>-1.17958807266393E-4</v>
      </c>
      <c r="D110">
        <v>4.6462180302775297E-2</v>
      </c>
      <c r="E110">
        <v>-1.0637937716717601E-3</v>
      </c>
      <c r="F110">
        <v>-0.115637491707465</v>
      </c>
      <c r="G110">
        <v>3.3867665164044602E-2</v>
      </c>
      <c r="H110" s="16">
        <v>5.1005651480195903E-6</v>
      </c>
      <c r="I110">
        <v>-1.4858914777593399E-3</v>
      </c>
      <c r="J110">
        <v>-5.8960141191555205E-4</v>
      </c>
      <c r="K110">
        <v>1.2649104614181801E-3</v>
      </c>
      <c r="L110">
        <v>-1.92821677014176E-3</v>
      </c>
      <c r="M110">
        <v>0</v>
      </c>
      <c r="N110">
        <v>0</v>
      </c>
      <c r="O110">
        <v>-3.6991066231428699E-2</v>
      </c>
      <c r="P110">
        <v>0</v>
      </c>
      <c r="Q110">
        <v>1.0802807364429499E-3</v>
      </c>
      <c r="R110">
        <v>0</v>
      </c>
      <c r="S110">
        <v>0</v>
      </c>
      <c r="T110" s="16">
        <v>5.1746683182862701E-5</v>
      </c>
      <c r="U110">
        <v>0</v>
      </c>
      <c r="V110">
        <v>0</v>
      </c>
      <c r="W110">
        <v>0</v>
      </c>
      <c r="X110">
        <v>0</v>
      </c>
      <c r="Y110" s="16">
        <v>9.8775164270037408E-6</v>
      </c>
      <c r="Z110">
        <v>1.5945690152729901E-4</v>
      </c>
      <c r="AA110" s="16">
        <v>4.7879623288338199E-5</v>
      </c>
      <c r="AB110" s="16">
        <v>3.2810542394123802E-5</v>
      </c>
      <c r="AC110" s="16">
        <v>2.4706440870936299E-5</v>
      </c>
      <c r="AD110" s="16">
        <v>5.0068778190137603E-5</v>
      </c>
      <c r="AE110">
        <v>0.17707979834826701</v>
      </c>
      <c r="AF110">
        <v>0.10384969534602501</v>
      </c>
      <c r="AH110" s="20">
        <f t="shared" si="17"/>
        <v>1.2746892026809138E-3</v>
      </c>
      <c r="AI110" s="20">
        <f t="shared" si="24"/>
        <v>9.779719234657169E-9</v>
      </c>
      <c r="AJ110" s="20">
        <f t="shared" si="27"/>
        <v>1.5945690152729901E-4</v>
      </c>
      <c r="AK110" s="20">
        <f t="shared" si="27"/>
        <v>4.7879623288338199E-5</v>
      </c>
      <c r="AL110" s="20">
        <f t="shared" si="27"/>
        <v>3.2810542394123802E-5</v>
      </c>
      <c r="AM110" s="20">
        <f t="shared" si="27"/>
        <v>2.4706440870936299E-5</v>
      </c>
      <c r="AN110" s="20">
        <f t="shared" si="27"/>
        <v>5.0068778190137603E-5</v>
      </c>
      <c r="AR110" s="22">
        <f t="shared" si="16"/>
        <v>49034</v>
      </c>
      <c r="AS110" s="20">
        <f t="shared" si="18"/>
        <v>2.4153987813841002</v>
      </c>
      <c r="AT110" s="20">
        <f t="shared" si="25"/>
        <v>-4.8159924623354467E-3</v>
      </c>
      <c r="AU110" s="20">
        <f t="shared" si="19"/>
        <v>3.1493206599006961E-4</v>
      </c>
      <c r="AV110" s="20">
        <f t="shared" si="28"/>
        <v>9.779719234657169E-9</v>
      </c>
      <c r="AW110" s="20">
        <f t="shared" si="28"/>
        <v>1.5945690152729901E-4</v>
      </c>
      <c r="AX110" s="20">
        <f t="shared" si="28"/>
        <v>4.7879623288338199E-5</v>
      </c>
      <c r="AY110" s="20">
        <f t="shared" si="28"/>
        <v>3.2810542394123802E-5</v>
      </c>
      <c r="AZ110" s="20">
        <f t="shared" si="28"/>
        <v>2.4706440870936299E-5</v>
      </c>
      <c r="BA110" s="20">
        <f t="shared" si="28"/>
        <v>5.0068778190137603E-5</v>
      </c>
      <c r="BB110" s="20">
        <f t="shared" si="26"/>
        <v>-4.501060396345377E-3</v>
      </c>
      <c r="BC110" s="22">
        <f t="shared" si="21"/>
        <v>49034</v>
      </c>
      <c r="BD110" s="20">
        <f t="shared" si="22"/>
        <v>-4.8159924623354467E-3</v>
      </c>
      <c r="BE110" s="20">
        <f t="shared" si="23"/>
        <v>3.1493206599006961E-4</v>
      </c>
    </row>
    <row r="111" spans="1:57" ht="15">
      <c r="A111" s="1">
        <v>49125</v>
      </c>
      <c r="B111">
        <v>-2.33441332764261E-4</v>
      </c>
      <c r="C111">
        <v>-1.1350298648737901E-4</v>
      </c>
      <c r="D111">
        <v>4.5812033710035303E-2</v>
      </c>
      <c r="E111">
        <v>-1.05641398085998E-3</v>
      </c>
      <c r="F111">
        <v>-0.11323526683582</v>
      </c>
      <c r="G111">
        <v>3.3966429183784799E-2</v>
      </c>
      <c r="H111" s="16">
        <v>4.9087406361891701E-6</v>
      </c>
      <c r="I111">
        <v>-1.3527257228806899E-3</v>
      </c>
      <c r="J111">
        <v>-5.2832797586832504E-4</v>
      </c>
      <c r="K111">
        <v>1.23104968550169E-3</v>
      </c>
      <c r="L111">
        <v>-1.8642254442591199E-3</v>
      </c>
      <c r="M111">
        <v>0</v>
      </c>
      <c r="N111">
        <v>0</v>
      </c>
      <c r="O111">
        <v>-3.6623598423513003E-2</v>
      </c>
      <c r="P111">
        <v>0</v>
      </c>
      <c r="Q111">
        <v>9.3090380302029898E-4</v>
      </c>
      <c r="R111">
        <v>0</v>
      </c>
      <c r="S111">
        <v>0</v>
      </c>
      <c r="T111" s="16">
        <v>4.0432315007166099E-5</v>
      </c>
      <c r="U111">
        <v>0</v>
      </c>
      <c r="V111">
        <v>0</v>
      </c>
      <c r="W111">
        <v>0</v>
      </c>
      <c r="X111">
        <v>0</v>
      </c>
      <c r="Y111" s="16">
        <v>2.4325310232775601E-5</v>
      </c>
      <c r="Z111">
        <v>1.5382718485668E-4</v>
      </c>
      <c r="AA111" s="16">
        <v>4.68459368851981E-5</v>
      </c>
      <c r="AB111" s="16">
        <v>2.9746653629203401E-5</v>
      </c>
      <c r="AC111" s="16">
        <v>2.3120025050005201E-5</v>
      </c>
      <c r="AD111" s="16">
        <v>3.8184291684117898E-5</v>
      </c>
      <c r="AE111">
        <v>0.17537716158597599</v>
      </c>
      <c r="AF111">
        <v>0.10444896243642</v>
      </c>
      <c r="AH111" s="20">
        <f t="shared" si="17"/>
        <v>1.2551317426321379E-3</v>
      </c>
      <c r="AI111" s="20">
        <f t="shared" si="24"/>
        <v>2.4084465577005546E-8</v>
      </c>
      <c r="AJ111" s="20">
        <f t="shared" si="27"/>
        <v>1.5382718485668E-4</v>
      </c>
      <c r="AK111" s="20">
        <f t="shared" si="27"/>
        <v>4.68459368851981E-5</v>
      </c>
      <c r="AL111" s="20">
        <f t="shared" si="27"/>
        <v>2.9746653629203401E-5</v>
      </c>
      <c r="AM111" s="20">
        <f t="shared" si="27"/>
        <v>2.3120025050005201E-5</v>
      </c>
      <c r="AN111" s="20">
        <f t="shared" si="27"/>
        <v>3.8184291684117898E-5</v>
      </c>
      <c r="AR111" s="22">
        <f t="shared" si="16"/>
        <v>49125</v>
      </c>
      <c r="AS111" s="20">
        <f t="shared" si="18"/>
        <v>2.41779584974568</v>
      </c>
      <c r="AT111" s="20">
        <f t="shared" si="25"/>
        <v>-4.8355499223842226E-3</v>
      </c>
      <c r="AU111" s="20">
        <f t="shared" si="19"/>
        <v>2.9174817657078158E-4</v>
      </c>
      <c r="AV111" s="20">
        <f t="shared" si="28"/>
        <v>2.4084465577005546E-8</v>
      </c>
      <c r="AW111" s="20">
        <f t="shared" si="28"/>
        <v>1.5382718485668E-4</v>
      </c>
      <c r="AX111" s="20">
        <f t="shared" si="28"/>
        <v>4.68459368851981E-5</v>
      </c>
      <c r="AY111" s="20">
        <f t="shared" si="28"/>
        <v>2.9746653629203401E-5</v>
      </c>
      <c r="AZ111" s="20">
        <f t="shared" si="28"/>
        <v>2.3120025050005201E-5</v>
      </c>
      <c r="BA111" s="20">
        <f t="shared" si="28"/>
        <v>3.8184291684117898E-5</v>
      </c>
      <c r="BB111" s="20">
        <f t="shared" si="26"/>
        <v>-4.5438017458134406E-3</v>
      </c>
      <c r="BC111" s="22">
        <f t="shared" si="21"/>
        <v>49125</v>
      </c>
      <c r="BD111" s="20">
        <f t="shared" si="22"/>
        <v>-4.8355499223842226E-3</v>
      </c>
      <c r="BE111" s="20">
        <f t="shared" si="23"/>
        <v>2.9174817657078158E-4</v>
      </c>
    </row>
    <row r="112" spans="1:57" ht="15">
      <c r="A112" s="1">
        <v>49217</v>
      </c>
      <c r="B112">
        <v>-2.3401662188060599E-4</v>
      </c>
      <c r="C112">
        <v>-1.09205882881102E-4</v>
      </c>
      <c r="D112">
        <v>4.5170226497348497E-2</v>
      </c>
      <c r="E112">
        <v>-1.0470628544090299E-3</v>
      </c>
      <c r="F112">
        <v>-0.110884801020305</v>
      </c>
      <c r="G112">
        <v>3.4059863390756201E-2</v>
      </c>
      <c r="H112" s="16">
        <v>4.7238376099656404E-6</v>
      </c>
      <c r="I112">
        <v>-1.2290843220519299E-3</v>
      </c>
      <c r="J112">
        <v>-4.7215494416441502E-4</v>
      </c>
      <c r="K112">
        <v>1.19739350206149E-3</v>
      </c>
      <c r="L112">
        <v>-1.8039835828376201E-3</v>
      </c>
      <c r="M112">
        <v>0</v>
      </c>
      <c r="N112">
        <v>0</v>
      </c>
      <c r="O112">
        <v>-3.6259990929043903E-2</v>
      </c>
      <c r="P112">
        <v>0</v>
      </c>
      <c r="Q112">
        <v>7.94921736813059E-4</v>
      </c>
      <c r="R112">
        <v>0</v>
      </c>
      <c r="S112">
        <v>0</v>
      </c>
      <c r="T112" s="16">
        <v>3.1591824267707098E-5</v>
      </c>
      <c r="U112">
        <v>0</v>
      </c>
      <c r="V112">
        <v>0</v>
      </c>
      <c r="W112">
        <v>0</v>
      </c>
      <c r="X112">
        <v>0</v>
      </c>
      <c r="Y112" s="16">
        <v>3.7241731520864999E-5</v>
      </c>
      <c r="Z112">
        <v>1.4836596622380601E-4</v>
      </c>
      <c r="AA112" s="16">
        <v>4.5792874336925097E-5</v>
      </c>
      <c r="AB112" s="16">
        <v>2.69164648347697E-5</v>
      </c>
      <c r="AC112" s="16">
        <v>2.1633830615819199E-5</v>
      </c>
      <c r="AD112" s="16">
        <v>2.7432681082295499E-5</v>
      </c>
      <c r="AE112">
        <v>0.17369220532701399</v>
      </c>
      <c r="AF112">
        <v>0.10501265288693699</v>
      </c>
      <c r="AH112" s="20">
        <f t="shared" si="17"/>
        <v>1.2342628162671464E-3</v>
      </c>
      <c r="AI112" s="20">
        <f t="shared" si="24"/>
        <v>3.6873001505806928E-8</v>
      </c>
      <c r="AJ112" s="20">
        <f t="shared" si="27"/>
        <v>1.4836596622380601E-4</v>
      </c>
      <c r="AK112" s="20">
        <f t="shared" si="27"/>
        <v>4.5792874336925097E-5</v>
      </c>
      <c r="AL112" s="20">
        <f t="shared" si="27"/>
        <v>2.69164648347697E-5</v>
      </c>
      <c r="AM112" s="20">
        <f t="shared" si="27"/>
        <v>2.1633830615819199E-5</v>
      </c>
      <c r="AN112" s="20">
        <f t="shared" si="27"/>
        <v>2.7432681082295499E-5</v>
      </c>
      <c r="AR112" s="22">
        <f t="shared" si="16"/>
        <v>49217</v>
      </c>
      <c r="AS112" s="20">
        <f t="shared" si="18"/>
        <v>2.4200506115477478</v>
      </c>
      <c r="AT112" s="20">
        <f t="shared" si="25"/>
        <v>-4.8564188487492136E-3</v>
      </c>
      <c r="AU112" s="20">
        <f t="shared" si="19"/>
        <v>2.7017869009512128E-4</v>
      </c>
      <c r="AV112" s="20">
        <f t="shared" si="28"/>
        <v>3.6873001505806928E-8</v>
      </c>
      <c r="AW112" s="20">
        <f t="shared" si="28"/>
        <v>1.4836596622380601E-4</v>
      </c>
      <c r="AX112" s="20">
        <f t="shared" si="28"/>
        <v>4.5792874336925097E-5</v>
      </c>
      <c r="AY112" s="20">
        <f t="shared" si="28"/>
        <v>2.69164648347697E-5</v>
      </c>
      <c r="AZ112" s="20">
        <f t="shared" si="28"/>
        <v>2.1633830615819199E-5</v>
      </c>
      <c r="BA112" s="20">
        <f t="shared" si="28"/>
        <v>2.7432681082295499E-5</v>
      </c>
      <c r="BB112" s="20">
        <f t="shared" si="26"/>
        <v>-4.5862401586540926E-3</v>
      </c>
      <c r="BC112" s="22">
        <f t="shared" si="21"/>
        <v>49217</v>
      </c>
      <c r="BD112" s="20">
        <f t="shared" si="22"/>
        <v>-4.8564188487492136E-3</v>
      </c>
      <c r="BE112" s="20">
        <f t="shared" si="23"/>
        <v>2.7017869009512128E-4</v>
      </c>
    </row>
    <row r="113" spans="1:57" ht="15">
      <c r="A113" s="1">
        <v>49309</v>
      </c>
      <c r="B113">
        <v>-2.3401098897535199E-4</v>
      </c>
      <c r="C113">
        <v>-1.0506302565715899E-4</v>
      </c>
      <c r="D113">
        <v>4.4536718008525399E-2</v>
      </c>
      <c r="E113">
        <v>-1.03597845153569E-3</v>
      </c>
      <c r="F113">
        <v>-0.108584882040141</v>
      </c>
      <c r="G113">
        <v>3.4148180345772099E-2</v>
      </c>
      <c r="H113" s="16">
        <v>4.5455911035219203E-6</v>
      </c>
      <c r="I113">
        <v>-1.1144637181104099E-3</v>
      </c>
      <c r="J113">
        <v>-4.2068862862176798E-4</v>
      </c>
      <c r="K113">
        <v>1.16401573941882E-3</v>
      </c>
      <c r="L113">
        <v>-1.74725366225425E-3</v>
      </c>
      <c r="M113">
        <v>0</v>
      </c>
      <c r="N113">
        <v>0</v>
      </c>
      <c r="O113">
        <v>-3.5900178635483997E-2</v>
      </c>
      <c r="P113">
        <v>0</v>
      </c>
      <c r="Q113">
        <v>6.7128350600409404E-4</v>
      </c>
      <c r="R113">
        <v>0</v>
      </c>
      <c r="S113">
        <v>0</v>
      </c>
      <c r="T113" s="16">
        <v>2.4684299382293698E-5</v>
      </c>
      <c r="U113">
        <v>0</v>
      </c>
      <c r="V113">
        <v>0</v>
      </c>
      <c r="W113">
        <v>0</v>
      </c>
      <c r="X113">
        <v>0</v>
      </c>
      <c r="Y113" s="16">
        <v>4.8746182779169001E-5</v>
      </c>
      <c r="Z113">
        <v>1.4307099667210099E-4</v>
      </c>
      <c r="AA113" s="16">
        <v>4.4724956471675598E-5</v>
      </c>
      <c r="AB113" s="16">
        <v>2.4303452161866801E-5</v>
      </c>
      <c r="AC113" s="16">
        <v>2.0241131659659501E-5</v>
      </c>
      <c r="AD113" s="16">
        <v>1.77265404355253E-5</v>
      </c>
      <c r="AE113">
        <v>0.172024741431098</v>
      </c>
      <c r="AF113">
        <v>0.105541384556495</v>
      </c>
      <c r="AH113" s="20">
        <f t="shared" si="17"/>
        <v>1.2122744603701974E-3</v>
      </c>
      <c r="AI113" s="20">
        <f t="shared" si="24"/>
        <v>4.8263547306107919E-8</v>
      </c>
      <c r="AJ113" s="20">
        <f t="shared" ref="AJ113:AN132" si="29">Z113</f>
        <v>1.4307099667210099E-4</v>
      </c>
      <c r="AK113" s="20">
        <f t="shared" si="29"/>
        <v>4.4724956471675598E-5</v>
      </c>
      <c r="AL113" s="20">
        <f t="shared" si="29"/>
        <v>2.4303452161866801E-5</v>
      </c>
      <c r="AM113" s="20">
        <f t="shared" si="29"/>
        <v>2.0241131659659501E-5</v>
      </c>
      <c r="AN113" s="20">
        <f t="shared" si="29"/>
        <v>1.77265404355253E-5</v>
      </c>
      <c r="AR113" s="22">
        <f t="shared" si="16"/>
        <v>49309</v>
      </c>
      <c r="AS113" s="20">
        <f t="shared" si="18"/>
        <v>2.4221655382259799</v>
      </c>
      <c r="AT113" s="20">
        <f t="shared" si="25"/>
        <v>-4.8784072046461624E-3</v>
      </c>
      <c r="AU113" s="20">
        <f t="shared" si="19"/>
        <v>2.5011534094813428E-4</v>
      </c>
      <c r="AV113" s="20">
        <f t="shared" si="28"/>
        <v>4.8263547306107919E-8</v>
      </c>
      <c r="AW113" s="20">
        <f t="shared" si="28"/>
        <v>1.4307099667210099E-4</v>
      </c>
      <c r="AX113" s="20">
        <f t="shared" si="28"/>
        <v>4.4724956471675598E-5</v>
      </c>
      <c r="AY113" s="20">
        <f t="shared" si="28"/>
        <v>2.4303452161866801E-5</v>
      </c>
      <c r="AZ113" s="20">
        <f t="shared" si="28"/>
        <v>2.0241131659659501E-5</v>
      </c>
      <c r="BA113" s="20">
        <f t="shared" si="28"/>
        <v>1.77265404355253E-5</v>
      </c>
      <c r="BB113" s="20">
        <f t="shared" si="26"/>
        <v>-4.6282918636980277E-3</v>
      </c>
      <c r="BC113" s="22">
        <f t="shared" si="21"/>
        <v>49309</v>
      </c>
      <c r="BD113" s="20">
        <f t="shared" si="22"/>
        <v>-4.8784072046461624E-3</v>
      </c>
      <c r="BE113" s="20">
        <f t="shared" si="23"/>
        <v>2.5011534094813428E-4</v>
      </c>
    </row>
    <row r="114" spans="1:57" ht="15">
      <c r="A114" s="1">
        <v>49399</v>
      </c>
      <c r="B114">
        <v>-2.3347628251846301E-4</v>
      </c>
      <c r="C114">
        <v>-1.01069922409102E-4</v>
      </c>
      <c r="D114">
        <v>4.3911462328516303E-2</v>
      </c>
      <c r="E114">
        <v>-1.0233753177324399E-3</v>
      </c>
      <c r="F114">
        <v>-0.106334330161539</v>
      </c>
      <c r="G114">
        <v>3.4231586641819599E-2</v>
      </c>
      <c r="H114" s="16">
        <v>4.3737530042164903E-6</v>
      </c>
      <c r="I114">
        <v>-1.00835786945863E-3</v>
      </c>
      <c r="J114">
        <v>-3.7356522062381698E-4</v>
      </c>
      <c r="K114">
        <v>1.13098125138488E-3</v>
      </c>
      <c r="L114">
        <v>-1.6938095300011999E-3</v>
      </c>
      <c r="M114">
        <v>0</v>
      </c>
      <c r="N114">
        <v>0</v>
      </c>
      <c r="O114">
        <v>-3.5544099227113803E-2</v>
      </c>
      <c r="P114">
        <v>0</v>
      </c>
      <c r="Q114">
        <v>5.5901606543784499E-4</v>
      </c>
      <c r="R114">
        <v>0</v>
      </c>
      <c r="S114">
        <v>0</v>
      </c>
      <c r="T114" s="16">
        <v>1.92870988957594E-5</v>
      </c>
      <c r="U114">
        <v>0</v>
      </c>
      <c r="V114">
        <v>0</v>
      </c>
      <c r="W114">
        <v>0</v>
      </c>
      <c r="X114">
        <v>0</v>
      </c>
      <c r="Y114" s="16">
        <v>5.8949639369920703E-5</v>
      </c>
      <c r="Z114">
        <v>1.3793978248521899E-4</v>
      </c>
      <c r="AA114" s="16">
        <v>4.3646337166691697E-5</v>
      </c>
      <c r="AB114" s="16">
        <v>2.1892283719182601E-5</v>
      </c>
      <c r="AC114" s="16">
        <v>1.8935735290881398E-5</v>
      </c>
      <c r="AD114" s="16">
        <v>8.9845979767133599E-6</v>
      </c>
      <c r="AE114">
        <v>0.170374583822274</v>
      </c>
      <c r="AF114">
        <v>0.106035907534329</v>
      </c>
      <c r="AH114" s="20">
        <f t="shared" si="17"/>
        <v>1.1893413943611015E-3</v>
      </c>
      <c r="AI114" s="20">
        <f t="shared" si="24"/>
        <v>5.8365979574178917E-8</v>
      </c>
      <c r="AJ114" s="20">
        <f t="shared" si="29"/>
        <v>1.3793978248521899E-4</v>
      </c>
      <c r="AK114" s="20">
        <f t="shared" si="29"/>
        <v>4.3646337166691697E-5</v>
      </c>
      <c r="AL114" s="20">
        <f t="shared" si="29"/>
        <v>2.1892283719182601E-5</v>
      </c>
      <c r="AM114" s="20">
        <f t="shared" si="29"/>
        <v>1.8935735290881398E-5</v>
      </c>
      <c r="AN114" s="20">
        <f t="shared" si="29"/>
        <v>8.9845979767133599E-6</v>
      </c>
      <c r="AR114" s="22">
        <f t="shared" si="16"/>
        <v>49399</v>
      </c>
      <c r="AS114" s="20">
        <f t="shared" si="18"/>
        <v>2.424143630137316</v>
      </c>
      <c r="AT114" s="20">
        <f t="shared" si="25"/>
        <v>-4.9013402706552592E-3</v>
      </c>
      <c r="AU114" s="20">
        <f t="shared" si="19"/>
        <v>2.3145710261826221E-4</v>
      </c>
      <c r="AV114" s="20">
        <f t="shared" si="28"/>
        <v>5.8365979574178917E-8</v>
      </c>
      <c r="AW114" s="20">
        <f t="shared" si="28"/>
        <v>1.3793978248521899E-4</v>
      </c>
      <c r="AX114" s="20">
        <f t="shared" si="28"/>
        <v>4.3646337166691697E-5</v>
      </c>
      <c r="AY114" s="20">
        <f t="shared" si="28"/>
        <v>2.1892283719182601E-5</v>
      </c>
      <c r="AZ114" s="20">
        <f t="shared" si="28"/>
        <v>1.8935735290881398E-5</v>
      </c>
      <c r="BA114" s="20">
        <f t="shared" si="28"/>
        <v>8.9845979767133599E-6</v>
      </c>
      <c r="BB114" s="20">
        <f t="shared" si="26"/>
        <v>-4.6698831680369972E-3</v>
      </c>
      <c r="BC114" s="22">
        <f t="shared" si="21"/>
        <v>49399</v>
      </c>
      <c r="BD114" s="20">
        <f t="shared" si="22"/>
        <v>-4.9013402706552592E-3</v>
      </c>
      <c r="BE114" s="20">
        <f t="shared" si="23"/>
        <v>2.3145710261826221E-4</v>
      </c>
    </row>
    <row r="115" spans="1:57" ht="15">
      <c r="A115" s="1">
        <v>49490</v>
      </c>
      <c r="B115">
        <v>-2.3246110778529699E-4</v>
      </c>
      <c r="C115" s="16">
        <v>-9.7222079054049004E-5</v>
      </c>
      <c r="D115">
        <v>4.3294408737781703E-2</v>
      </c>
      <c r="E115">
        <v>-1.0094468994026301E-3</v>
      </c>
      <c r="F115">
        <v>-0.10413199717858</v>
      </c>
      <c r="G115">
        <v>3.4310282633920303E-2</v>
      </c>
      <c r="H115" s="16">
        <v>4.2080903650543101E-6</v>
      </c>
      <c r="I115">
        <v>-9.1026590581799705E-4</v>
      </c>
      <c r="J115">
        <v>-3.3044848671837102E-4</v>
      </c>
      <c r="K115">
        <v>1.0983466879110799E-3</v>
      </c>
      <c r="L115">
        <v>-1.64343676736233E-3</v>
      </c>
      <c r="M115">
        <v>0</v>
      </c>
      <c r="N115">
        <v>0</v>
      </c>
      <c r="O115">
        <v>-3.51916930335094E-2</v>
      </c>
      <c r="P115">
        <v>0</v>
      </c>
      <c r="Q115">
        <v>4.5721862698133698E-4</v>
      </c>
      <c r="R115">
        <v>0</v>
      </c>
      <c r="S115">
        <v>0</v>
      </c>
      <c r="T115" s="16">
        <v>1.50699916989793E-5</v>
      </c>
      <c r="U115">
        <v>0</v>
      </c>
      <c r="V115">
        <v>0</v>
      </c>
      <c r="W115">
        <v>0</v>
      </c>
      <c r="X115">
        <v>0</v>
      </c>
      <c r="Y115" s="16">
        <v>6.7955284954734893E-5</v>
      </c>
      <c r="Z115">
        <v>1.32969614408118E-4</v>
      </c>
      <c r="AA115" s="16">
        <v>4.2560826818416297E-5</v>
      </c>
      <c r="AB115" s="16">
        <v>1.9668726691790498E-5</v>
      </c>
      <c r="AC115" s="16">
        <v>1.7711936739495099E-5</v>
      </c>
      <c r="AD115" s="16">
        <v>1.13129692280722E-6</v>
      </c>
      <c r="AE115">
        <v>0.16874154846582201</v>
      </c>
      <c r="AF115">
        <v>0.106497065680088</v>
      </c>
      <c r="AH115" s="20">
        <f t="shared" si="17"/>
        <v>1.1656224200162675E-3</v>
      </c>
      <c r="AI115" s="20">
        <f t="shared" si="24"/>
        <v>6.7282460351222669E-8</v>
      </c>
      <c r="AJ115" s="20">
        <f t="shared" si="29"/>
        <v>1.32969614408118E-4</v>
      </c>
      <c r="AK115" s="20">
        <f t="shared" si="29"/>
        <v>4.2560826818416297E-5</v>
      </c>
      <c r="AL115" s="20">
        <f t="shared" si="29"/>
        <v>1.9668726691790498E-5</v>
      </c>
      <c r="AM115" s="20">
        <f t="shared" si="29"/>
        <v>1.7711936739495099E-5</v>
      </c>
      <c r="AN115" s="20">
        <f t="shared" si="29"/>
        <v>1.13129692280722E-6</v>
      </c>
      <c r="AR115" s="22">
        <f t="shared" si="16"/>
        <v>49490</v>
      </c>
      <c r="AS115" s="20">
        <f t="shared" si="18"/>
        <v>2.425988262720352</v>
      </c>
      <c r="AT115" s="20">
        <f t="shared" si="25"/>
        <v>-4.925059245000093E-3</v>
      </c>
      <c r="AU115" s="20">
        <f t="shared" si="19"/>
        <v>2.1410968404097833E-4</v>
      </c>
      <c r="AV115" s="20">
        <f t="shared" si="28"/>
        <v>6.7282460351222669E-8</v>
      </c>
      <c r="AW115" s="20">
        <f t="shared" si="28"/>
        <v>1.32969614408118E-4</v>
      </c>
      <c r="AX115" s="20">
        <f t="shared" si="28"/>
        <v>4.2560826818416297E-5</v>
      </c>
      <c r="AY115" s="20">
        <f t="shared" si="28"/>
        <v>1.9668726691790498E-5</v>
      </c>
      <c r="AZ115" s="20">
        <f t="shared" si="28"/>
        <v>1.7711936739495099E-5</v>
      </c>
      <c r="BA115" s="20">
        <f t="shared" si="28"/>
        <v>1.13129692280722E-6</v>
      </c>
      <c r="BB115" s="20">
        <f t="shared" si="26"/>
        <v>-4.710949560959115E-3</v>
      </c>
      <c r="BC115" s="22">
        <f t="shared" si="21"/>
        <v>49490</v>
      </c>
      <c r="BD115" s="20">
        <f t="shared" si="22"/>
        <v>-4.925059245000093E-3</v>
      </c>
      <c r="BE115" s="20">
        <f t="shared" si="23"/>
        <v>2.1410968404097833E-4</v>
      </c>
    </row>
    <row r="116" spans="1:57" ht="15">
      <c r="A116" s="1">
        <v>49582</v>
      </c>
      <c r="B116">
        <v>-2.3101097016420201E-4</v>
      </c>
      <c r="C116" s="16">
        <v>-9.3515017718370704E-5</v>
      </c>
      <c r="D116">
        <v>4.2685502137551602E-2</v>
      </c>
      <c r="E116">
        <v>-9.9436771991978602E-4</v>
      </c>
      <c r="F116">
        <v>-0.101976765486511</v>
      </c>
      <c r="G116">
        <v>3.4384462244218997E-2</v>
      </c>
      <c r="H116" s="16">
        <v>4.0483835395121997E-6</v>
      </c>
      <c r="I116">
        <v>-8.1969776359880299E-4</v>
      </c>
      <c r="J116">
        <v>-2.9102764496080603E-4</v>
      </c>
      <c r="K116">
        <v>1.0661612192652799E-3</v>
      </c>
      <c r="L116">
        <v>-1.59593285955494E-3</v>
      </c>
      <c r="M116">
        <v>0</v>
      </c>
      <c r="N116">
        <v>0</v>
      </c>
      <c r="O116">
        <v>-3.4842902883935802E-2</v>
      </c>
      <c r="P116">
        <v>0</v>
      </c>
      <c r="Q116">
        <v>3.65057366780163E-4</v>
      </c>
      <c r="R116">
        <v>0</v>
      </c>
      <c r="S116">
        <v>0</v>
      </c>
      <c r="T116" s="16">
        <v>1.1774951413912E-5</v>
      </c>
      <c r="U116">
        <v>0</v>
      </c>
      <c r="V116">
        <v>0</v>
      </c>
      <c r="W116">
        <v>0</v>
      </c>
      <c r="X116">
        <v>0</v>
      </c>
      <c r="Y116" s="16">
        <v>7.5859087900198506E-5</v>
      </c>
      <c r="Z116">
        <v>1.2815759522499801E-4</v>
      </c>
      <c r="AA116" s="16">
        <v>4.1471913325707899E-5</v>
      </c>
      <c r="AB116" s="16">
        <v>1.7619560144233001E-5</v>
      </c>
      <c r="AC116" s="16">
        <v>1.6564476434943702E-5</v>
      </c>
      <c r="AD116" s="16">
        <v>-5.9035937471918402E-6</v>
      </c>
      <c r="AE116">
        <v>0.167125453343963</v>
      </c>
      <c r="AF116">
        <v>0.106925766632048</v>
      </c>
      <c r="AH116" s="20">
        <f t="shared" si="17"/>
        <v>1.1412617162864765E-3</v>
      </c>
      <c r="AI116" s="20">
        <f t="shared" si="24"/>
        <v>7.5108007821978717E-8</v>
      </c>
      <c r="AJ116" s="20">
        <f t="shared" si="29"/>
        <v>1.2815759522499801E-4</v>
      </c>
      <c r="AK116" s="20">
        <f t="shared" si="29"/>
        <v>4.1471913325707899E-5</v>
      </c>
      <c r="AL116" s="20">
        <f t="shared" si="29"/>
        <v>1.7619560144233001E-5</v>
      </c>
      <c r="AM116" s="20">
        <f t="shared" si="29"/>
        <v>1.6564476434943702E-5</v>
      </c>
      <c r="AN116" s="20">
        <f t="shared" si="29"/>
        <v>-5.9035937471918402E-6</v>
      </c>
      <c r="AR116" s="22">
        <f t="shared" si="16"/>
        <v>49582</v>
      </c>
      <c r="AS116" s="20">
        <f t="shared" si="18"/>
        <v>2.427703066528192</v>
      </c>
      <c r="AT116" s="20">
        <f t="shared" si="25"/>
        <v>-4.9494199487298838E-3</v>
      </c>
      <c r="AU116" s="20">
        <f t="shared" si="19"/>
        <v>1.9798505939051271E-4</v>
      </c>
      <c r="AV116" s="20">
        <f t="shared" si="28"/>
        <v>7.5108007821978717E-8</v>
      </c>
      <c r="AW116" s="20">
        <f t="shared" si="28"/>
        <v>1.2815759522499801E-4</v>
      </c>
      <c r="AX116" s="20">
        <f t="shared" si="28"/>
        <v>4.1471913325707899E-5</v>
      </c>
      <c r="AY116" s="20">
        <f t="shared" si="28"/>
        <v>1.7619560144233001E-5</v>
      </c>
      <c r="AZ116" s="20">
        <f t="shared" si="28"/>
        <v>1.6564476434943702E-5</v>
      </c>
      <c r="BA116" s="20">
        <f t="shared" si="28"/>
        <v>-5.9035937471918402E-6</v>
      </c>
      <c r="BB116" s="20">
        <f t="shared" si="26"/>
        <v>-4.7514348893393709E-3</v>
      </c>
      <c r="BC116" s="22">
        <f t="shared" si="21"/>
        <v>49582</v>
      </c>
      <c r="BD116" s="20">
        <f t="shared" si="22"/>
        <v>-4.9494199487298838E-3</v>
      </c>
      <c r="BE116" s="20">
        <f t="shared" si="23"/>
        <v>1.9798505939051271E-4</v>
      </c>
    </row>
    <row r="117" spans="1:57" ht="15">
      <c r="A117" s="1">
        <v>49674</v>
      </c>
      <c r="B117">
        <v>-2.29168417043013E-4</v>
      </c>
      <c r="C117" s="16">
        <v>-8.99442928581351E-5</v>
      </c>
      <c r="D117">
        <v>4.2084683449683503E-2</v>
      </c>
      <c r="E117">
        <v>-9.7829533327598007E-4</v>
      </c>
      <c r="F117">
        <v>-9.9867547183363201E-2</v>
      </c>
      <c r="G117">
        <v>3.4454312835996398E-2</v>
      </c>
      <c r="H117" s="16">
        <v>3.8944248270667003E-6</v>
      </c>
      <c r="I117">
        <v>-7.3617823962424101E-4</v>
      </c>
      <c r="J117">
        <v>-2.5501540907857297E-4</v>
      </c>
      <c r="K117">
        <v>1.0344672136231E-3</v>
      </c>
      <c r="L117">
        <v>-1.5511072021023801E-3</v>
      </c>
      <c r="M117">
        <v>0</v>
      </c>
      <c r="N117">
        <v>0</v>
      </c>
      <c r="O117">
        <v>-3.44976739669711E-2</v>
      </c>
      <c r="P117">
        <v>0</v>
      </c>
      <c r="Q117">
        <v>2.8176053321615698E-4</v>
      </c>
      <c r="R117">
        <v>0</v>
      </c>
      <c r="S117">
        <v>0</v>
      </c>
      <c r="T117" s="16">
        <v>9.2003686891217706E-6</v>
      </c>
      <c r="U117">
        <v>0</v>
      </c>
      <c r="V117">
        <v>0</v>
      </c>
      <c r="W117">
        <v>0</v>
      </c>
      <c r="X117">
        <v>0</v>
      </c>
      <c r="Y117" s="16">
        <v>8.2750324303937294E-5</v>
      </c>
      <c r="Z117">
        <v>1.2350066629362999E-4</v>
      </c>
      <c r="AA117" s="16">
        <v>4.0382781119063698E-5</v>
      </c>
      <c r="AB117" s="16">
        <v>1.57324953509174E-5</v>
      </c>
      <c r="AC117" s="16">
        <v>1.5488499038873699E-5</v>
      </c>
      <c r="AD117" s="16">
        <v>-1.2185341924375501E-5</v>
      </c>
      <c r="AE117">
        <v>0.165526118433168</v>
      </c>
      <c r="AF117">
        <v>0.107322958510103</v>
      </c>
      <c r="AH117" s="20">
        <f t="shared" si="17"/>
        <v>1.116390034683998E-3</v>
      </c>
      <c r="AI117" s="20">
        <f t="shared" si="24"/>
        <v>8.193101416231415E-8</v>
      </c>
      <c r="AJ117" s="20">
        <f t="shared" si="29"/>
        <v>1.2350066629362999E-4</v>
      </c>
      <c r="AK117" s="20">
        <f t="shared" si="29"/>
        <v>4.0382781119063698E-5</v>
      </c>
      <c r="AL117" s="20">
        <f t="shared" si="29"/>
        <v>1.57324953509174E-5</v>
      </c>
      <c r="AM117" s="20">
        <f t="shared" si="29"/>
        <v>1.5488499038873699E-5</v>
      </c>
      <c r="AN117" s="20">
        <f t="shared" si="29"/>
        <v>-1.2185341924375501E-5</v>
      </c>
      <c r="AR117" s="22">
        <f t="shared" si="16"/>
        <v>49674</v>
      </c>
      <c r="AS117" s="20">
        <f t="shared" si="18"/>
        <v>2.4292918340404119</v>
      </c>
      <c r="AT117" s="20">
        <f t="shared" si="25"/>
        <v>-4.9742916303323623E-3</v>
      </c>
      <c r="AU117" s="20">
        <f t="shared" si="19"/>
        <v>1.8300103089227159E-4</v>
      </c>
      <c r="AV117" s="20">
        <f t="shared" si="28"/>
        <v>8.193101416231415E-8</v>
      </c>
      <c r="AW117" s="20">
        <f t="shared" si="28"/>
        <v>1.2350066629362999E-4</v>
      </c>
      <c r="AX117" s="20">
        <f t="shared" si="28"/>
        <v>4.0382781119063698E-5</v>
      </c>
      <c r="AY117" s="20">
        <f t="shared" si="28"/>
        <v>1.57324953509174E-5</v>
      </c>
      <c r="AZ117" s="20">
        <f t="shared" si="28"/>
        <v>1.5488499038873699E-5</v>
      </c>
      <c r="BA117" s="20">
        <f t="shared" si="28"/>
        <v>-1.2185341924375501E-5</v>
      </c>
      <c r="BB117" s="20">
        <f t="shared" si="26"/>
        <v>-4.7912905994400906E-3</v>
      </c>
      <c r="BC117" s="22">
        <f t="shared" si="21"/>
        <v>49674</v>
      </c>
      <c r="BD117" s="20">
        <f t="shared" si="22"/>
        <v>-4.9742916303323623E-3</v>
      </c>
      <c r="BE117" s="20">
        <f t="shared" si="23"/>
        <v>1.8300103089227159E-4</v>
      </c>
    </row>
    <row r="118" spans="1:57" ht="15">
      <c r="A118" s="1">
        <v>49765</v>
      </c>
      <c r="B118">
        <v>-2.2697317846320699E-4</v>
      </c>
      <c r="C118" s="16">
        <v>-8.6505505259015696E-5</v>
      </c>
      <c r="D118">
        <v>4.1491889991740402E-2</v>
      </c>
      <c r="E118">
        <v>-9.6137207291624395E-4</v>
      </c>
      <c r="F118">
        <v>-9.7803283197506197E-2</v>
      </c>
      <c r="G118">
        <v>3.45200151468327E-2</v>
      </c>
      <c r="H118" s="16">
        <v>3.74601687447295E-6</v>
      </c>
      <c r="I118">
        <v>-6.5924981256237903E-4</v>
      </c>
      <c r="J118">
        <v>-2.2214618682347899E-4</v>
      </c>
      <c r="K118">
        <v>1.00330086638678E-3</v>
      </c>
      <c r="L118">
        <v>-1.5087809686731199E-3</v>
      </c>
      <c r="M118">
        <v>0</v>
      </c>
      <c r="N118">
        <v>0</v>
      </c>
      <c r="O118">
        <v>-3.41559536960356E-2</v>
      </c>
      <c r="P118">
        <v>0</v>
      </c>
      <c r="Q118">
        <v>2.0661392361453999E-4</v>
      </c>
      <c r="R118">
        <v>0</v>
      </c>
      <c r="S118">
        <v>0</v>
      </c>
      <c r="T118" s="16">
        <v>7.1887162889083803E-6</v>
      </c>
      <c r="U118">
        <v>0</v>
      </c>
      <c r="V118">
        <v>0</v>
      </c>
      <c r="W118">
        <v>0</v>
      </c>
      <c r="X118">
        <v>0</v>
      </c>
      <c r="Y118" s="16">
        <v>8.8712053925021905E-5</v>
      </c>
      <c r="Z118">
        <v>1.18995631837037E-4</v>
      </c>
      <c r="AA118" s="16">
        <v>3.9296328502302899E-5</v>
      </c>
      <c r="AB118" s="16">
        <v>1.39961026324186E-5</v>
      </c>
      <c r="AC118" s="16">
        <v>1.44795163414812E-5</v>
      </c>
      <c r="AD118" s="16">
        <v>-1.7774588789709601E-5</v>
      </c>
      <c r="AE118">
        <v>0.16394336568099599</v>
      </c>
      <c r="AF118">
        <v>0.107689611908723</v>
      </c>
      <c r="AH118" s="20">
        <f t="shared" si="17"/>
        <v>1.0911257997725517E-3</v>
      </c>
      <c r="AI118" s="20">
        <f t="shared" si="24"/>
        <v>8.7833716757447427E-8</v>
      </c>
      <c r="AJ118" s="20">
        <f t="shared" si="29"/>
        <v>1.18995631837037E-4</v>
      </c>
      <c r="AK118" s="20">
        <f t="shared" si="29"/>
        <v>3.9296328502302899E-5</v>
      </c>
      <c r="AL118" s="20">
        <f t="shared" si="29"/>
        <v>1.39961026324186E-5</v>
      </c>
      <c r="AM118" s="20">
        <f t="shared" si="29"/>
        <v>1.44795163414812E-5</v>
      </c>
      <c r="AN118" s="20">
        <f t="shared" si="29"/>
        <v>-1.7774588789709601E-5</v>
      </c>
      <c r="AR118" s="22">
        <f t="shared" si="16"/>
        <v>49765</v>
      </c>
      <c r="AS118" s="20">
        <f t="shared" si="18"/>
        <v>2.4307584476348918</v>
      </c>
      <c r="AT118" s="20">
        <f t="shared" si="25"/>
        <v>-4.9995558652438082E-3</v>
      </c>
      <c r="AU118" s="20">
        <f t="shared" si="19"/>
        <v>1.6908082424028754E-4</v>
      </c>
      <c r="AV118" s="20">
        <f t="shared" si="28"/>
        <v>8.7833716757447427E-8</v>
      </c>
      <c r="AW118" s="20">
        <f t="shared" si="28"/>
        <v>1.18995631837037E-4</v>
      </c>
      <c r="AX118" s="20">
        <f t="shared" si="28"/>
        <v>3.9296328502302899E-5</v>
      </c>
      <c r="AY118" s="20">
        <f t="shared" si="28"/>
        <v>1.39961026324186E-5</v>
      </c>
      <c r="AZ118" s="20">
        <f t="shared" si="28"/>
        <v>1.44795163414812E-5</v>
      </c>
      <c r="BA118" s="20">
        <f t="shared" si="28"/>
        <v>-1.7774588789709601E-5</v>
      </c>
      <c r="BB118" s="20">
        <f t="shared" si="26"/>
        <v>-4.8304750410035208E-3</v>
      </c>
      <c r="BC118" s="22">
        <f t="shared" si="21"/>
        <v>49765</v>
      </c>
      <c r="BD118" s="20">
        <f t="shared" si="22"/>
        <v>-4.9995558652438082E-3</v>
      </c>
      <c r="BE118" s="20">
        <f t="shared" si="23"/>
        <v>1.6908082424028754E-4</v>
      </c>
    </row>
    <row r="119" spans="1:57" ht="15">
      <c r="A119" s="1">
        <v>49856</v>
      </c>
      <c r="B119">
        <v>-2.24462304820871E-4</v>
      </c>
      <c r="C119" s="16">
        <v>-8.3194314426382395E-5</v>
      </c>
      <c r="D119">
        <v>4.0907055827887798E-2</v>
      </c>
      <c r="E119">
        <v>-9.43726612112616E-4</v>
      </c>
      <c r="F119">
        <v>-9.5782942438760094E-2</v>
      </c>
      <c r="G119">
        <v>3.4581743275330298E-2</v>
      </c>
      <c r="H119" s="16">
        <v>3.60297154333721E-6</v>
      </c>
      <c r="I119">
        <v>-5.8847450757903898E-4</v>
      </c>
      <c r="J119">
        <v>-1.92174420754476E-4</v>
      </c>
      <c r="K119">
        <v>9.7269278502842805E-4</v>
      </c>
      <c r="L119">
        <v>-1.46878686608786E-3</v>
      </c>
      <c r="M119">
        <v>0</v>
      </c>
      <c r="N119">
        <v>0</v>
      </c>
      <c r="O119">
        <v>-3.3817691579796E-2</v>
      </c>
      <c r="P119">
        <v>0</v>
      </c>
      <c r="Q119">
        <v>1.38956699569092E-4</v>
      </c>
      <c r="R119">
        <v>0</v>
      </c>
      <c r="S119">
        <v>0</v>
      </c>
      <c r="T119" s="16">
        <v>5.6169098261449301E-6</v>
      </c>
      <c r="U119">
        <v>0</v>
      </c>
      <c r="V119">
        <v>0</v>
      </c>
      <c r="W119">
        <v>0</v>
      </c>
      <c r="X119">
        <v>0</v>
      </c>
      <c r="Y119" s="16">
        <v>9.3821553970308003E-5</v>
      </c>
      <c r="Z119">
        <v>1.14639181525433E-4</v>
      </c>
      <c r="AA119" s="16">
        <v>3.8215184572365501E-5</v>
      </c>
      <c r="AB119" s="16">
        <v>1.2399744186986001E-5</v>
      </c>
      <c r="AC119" s="16">
        <v>1.3533372000829E-5</v>
      </c>
      <c r="AD119" s="16">
        <v>-2.2727662085664201E-5</v>
      </c>
      <c r="AE119">
        <v>0.16237701898329501</v>
      </c>
      <c r="AF119">
        <v>0.10802670607084</v>
      </c>
      <c r="AH119" s="20">
        <f t="shared" si="17"/>
        <v>1.0655761234590329E-3</v>
      </c>
      <c r="AI119" s="20">
        <f t="shared" si="24"/>
        <v>9.2892627693374256E-8</v>
      </c>
      <c r="AJ119" s="20">
        <f t="shared" si="29"/>
        <v>1.14639181525433E-4</v>
      </c>
      <c r="AK119" s="20">
        <f t="shared" si="29"/>
        <v>3.8215184572365501E-5</v>
      </c>
      <c r="AL119" s="20">
        <f t="shared" si="29"/>
        <v>1.2399744186986001E-5</v>
      </c>
      <c r="AM119" s="20">
        <f t="shared" si="29"/>
        <v>1.3533372000829E-5</v>
      </c>
      <c r="AN119" s="20">
        <f t="shared" si="29"/>
        <v>-2.2727662085664201E-5</v>
      </c>
      <c r="AR119" s="22">
        <f t="shared" si="16"/>
        <v>49856</v>
      </c>
      <c r="AS119" s="20">
        <f t="shared" si="18"/>
        <v>2.4321068242833599</v>
      </c>
      <c r="AT119" s="20">
        <f t="shared" si="25"/>
        <v>-5.025105541557327E-3</v>
      </c>
      <c r="AU119" s="20">
        <f t="shared" si="19"/>
        <v>1.5615271282764268E-4</v>
      </c>
      <c r="AV119" s="20">
        <f t="shared" si="28"/>
        <v>9.2892627693374256E-8</v>
      </c>
      <c r="AW119" s="20">
        <f t="shared" si="28"/>
        <v>1.14639181525433E-4</v>
      </c>
      <c r="AX119" s="20">
        <f t="shared" si="28"/>
        <v>3.8215184572365501E-5</v>
      </c>
      <c r="AY119" s="20">
        <f t="shared" si="28"/>
        <v>1.2399744186986001E-5</v>
      </c>
      <c r="AZ119" s="20">
        <f t="shared" si="28"/>
        <v>1.3533372000829E-5</v>
      </c>
      <c r="BA119" s="20">
        <f t="shared" si="28"/>
        <v>-2.2727662085664201E-5</v>
      </c>
      <c r="BB119" s="20">
        <f t="shared" si="26"/>
        <v>-4.868952828729684E-3</v>
      </c>
      <c r="BC119" s="22">
        <f t="shared" si="21"/>
        <v>49856</v>
      </c>
      <c r="BD119" s="20">
        <f t="shared" si="22"/>
        <v>-5.025105541557327E-3</v>
      </c>
      <c r="BE119" s="20">
        <f t="shared" si="23"/>
        <v>1.5615271282764268E-4</v>
      </c>
    </row>
    <row r="120" spans="1:57" ht="15">
      <c r="A120" s="1">
        <v>49948</v>
      </c>
      <c r="B120">
        <v>-2.2167030201414301E-4</v>
      </c>
      <c r="C120" s="16">
        <v>-8.0006449276748203E-5</v>
      </c>
      <c r="D120">
        <v>4.03301120989185E-2</v>
      </c>
      <c r="E120">
        <v>-9.25475353785731E-4</v>
      </c>
      <c r="F120">
        <v>-9.3805520971290607E-2</v>
      </c>
      <c r="G120">
        <v>3.4639664712665601E-2</v>
      </c>
      <c r="H120" s="16">
        <v>3.4651092883919398E-6</v>
      </c>
      <c r="I120">
        <v>-5.23435024391005E-4</v>
      </c>
      <c r="J120">
        <v>-1.64873059904646E-4</v>
      </c>
      <c r="K120">
        <v>9.4266852816993197E-4</v>
      </c>
      <c r="L120">
        <v>-1.43096879705595E-3</v>
      </c>
      <c r="M120">
        <v>0</v>
      </c>
      <c r="N120">
        <v>0</v>
      </c>
      <c r="O120">
        <v>-3.3482839098441998E-2</v>
      </c>
      <c r="P120">
        <v>0</v>
      </c>
      <c r="Q120" s="16">
        <v>7.8177513351818106E-5</v>
      </c>
      <c r="R120">
        <v>0</v>
      </c>
      <c r="S120">
        <v>0</v>
      </c>
      <c r="T120" s="16">
        <v>4.3887775191819796E-6</v>
      </c>
      <c r="U120">
        <v>0</v>
      </c>
      <c r="V120">
        <v>0</v>
      </c>
      <c r="W120">
        <v>0</v>
      </c>
      <c r="X120">
        <v>0</v>
      </c>
      <c r="Y120" s="16">
        <v>9.8150714822331495E-5</v>
      </c>
      <c r="Z120">
        <v>1.10427912480837E-4</v>
      </c>
      <c r="AA120" s="16">
        <v>3.7141724562594902E-5</v>
      </c>
      <c r="AB120" s="16">
        <v>1.09335129172549E-5</v>
      </c>
      <c r="AC120" s="16">
        <v>1.26462101235347E-5</v>
      </c>
      <c r="AD120" s="16">
        <v>-2.7096866983544699E-5</v>
      </c>
      <c r="AE120">
        <v>0.16082690416232501</v>
      </c>
      <c r="AF120">
        <v>0.108335218360733</v>
      </c>
      <c r="AH120" s="20">
        <f t="shared" si="17"/>
        <v>1.0398377358440401E-3</v>
      </c>
      <c r="AI120" s="20">
        <f t="shared" si="24"/>
        <v>9.7178925566664849E-8</v>
      </c>
      <c r="AJ120" s="20">
        <f t="shared" si="29"/>
        <v>1.10427912480837E-4</v>
      </c>
      <c r="AK120" s="20">
        <f t="shared" si="29"/>
        <v>3.7141724562594902E-5</v>
      </c>
      <c r="AL120" s="20">
        <f t="shared" si="29"/>
        <v>1.09335129172549E-5</v>
      </c>
      <c r="AM120" s="20">
        <f t="shared" si="29"/>
        <v>1.26462101235347E-5</v>
      </c>
      <c r="AN120" s="20">
        <f t="shared" si="29"/>
        <v>-2.7096866983544699E-5</v>
      </c>
      <c r="AR120" s="22">
        <f t="shared" si="16"/>
        <v>49948</v>
      </c>
      <c r="AS120" s="20">
        <f t="shared" si="18"/>
        <v>2.433340873442932</v>
      </c>
      <c r="AT120" s="20">
        <f t="shared" si="25"/>
        <v>-5.05084392917232E-3</v>
      </c>
      <c r="AU120" s="20">
        <f t="shared" si="19"/>
        <v>1.4414967202624346E-4</v>
      </c>
      <c r="AV120" s="20">
        <f t="shared" si="28"/>
        <v>9.7178925566664849E-8</v>
      </c>
      <c r="AW120" s="20">
        <f t="shared" si="28"/>
        <v>1.10427912480837E-4</v>
      </c>
      <c r="AX120" s="20">
        <f t="shared" si="28"/>
        <v>3.7141724562594902E-5</v>
      </c>
      <c r="AY120" s="20">
        <f t="shared" si="28"/>
        <v>1.09335129172549E-5</v>
      </c>
      <c r="AZ120" s="20">
        <f t="shared" si="28"/>
        <v>1.26462101235347E-5</v>
      </c>
      <c r="BA120" s="20">
        <f t="shared" si="28"/>
        <v>-2.7096866983544699E-5</v>
      </c>
      <c r="BB120" s="20">
        <f t="shared" si="26"/>
        <v>-4.9066942571460766E-3</v>
      </c>
      <c r="BC120" s="22">
        <f t="shared" si="21"/>
        <v>49948</v>
      </c>
      <c r="BD120" s="20">
        <f t="shared" si="22"/>
        <v>-5.05084392917232E-3</v>
      </c>
      <c r="BE120" s="20">
        <f t="shared" si="23"/>
        <v>1.4414967202624346E-4</v>
      </c>
    </row>
    <row r="121" spans="1:57" ht="15">
      <c r="A121" s="1">
        <v>50040</v>
      </c>
      <c r="B121">
        <v>-2.1862926343763E-4</v>
      </c>
      <c r="C121" s="16">
        <v>-7.6937717008451702E-5</v>
      </c>
      <c r="D121">
        <v>3.9760987330339503E-2</v>
      </c>
      <c r="E121">
        <v>-9.06723665106135E-4</v>
      </c>
      <c r="F121">
        <v>-9.1870041208119702E-2</v>
      </c>
      <c r="G121">
        <v>3.4693940413355003E-2</v>
      </c>
      <c r="H121" s="16">
        <v>3.3322576920013998E-6</v>
      </c>
      <c r="I121">
        <v>-4.6373530050436402E-4</v>
      </c>
      <c r="J121">
        <v>-1.40032152495805E-4</v>
      </c>
      <c r="K121">
        <v>9.1324910278522899E-4</v>
      </c>
      <c r="L121">
        <v>-1.39518145089168E-3</v>
      </c>
      <c r="M121">
        <v>0</v>
      </c>
      <c r="N121">
        <v>0</v>
      </c>
      <c r="O121">
        <v>-3.3151349584503699E-2</v>
      </c>
      <c r="P121">
        <v>0</v>
      </c>
      <c r="Q121" s="16">
        <v>2.3710921026598401E-5</v>
      </c>
      <c r="R121">
        <v>0</v>
      </c>
      <c r="S121">
        <v>0</v>
      </c>
      <c r="T121" s="16">
        <v>3.4291751882520299E-6</v>
      </c>
      <c r="U121">
        <v>0</v>
      </c>
      <c r="V121">
        <v>0</v>
      </c>
      <c r="W121">
        <v>0</v>
      </c>
      <c r="X121">
        <v>0</v>
      </c>
      <c r="Y121">
        <v>1.01766402282876E-4</v>
      </c>
      <c r="Z121">
        <v>1.0635834857275399E-4</v>
      </c>
      <c r="AA121" s="16">
        <v>3.6078084186819099E-5</v>
      </c>
      <c r="AB121" s="16">
        <v>9.58817683027746E-6</v>
      </c>
      <c r="AC121" s="16">
        <v>1.181444648779E-5</v>
      </c>
      <c r="AD121" s="16">
        <v>-3.0930756855784802E-5</v>
      </c>
      <c r="AE121">
        <v>0.15929284894409201</v>
      </c>
      <c r="AF121">
        <v>0.10861611633976501</v>
      </c>
      <c r="AH121" s="20">
        <f t="shared" si="17"/>
        <v>1.0139978410452762E-3</v>
      </c>
      <c r="AI121" s="20">
        <f t="shared" si="24"/>
        <v>1.0075881414146138E-7</v>
      </c>
      <c r="AJ121" s="20">
        <f t="shared" si="29"/>
        <v>1.0635834857275399E-4</v>
      </c>
      <c r="AK121" s="20">
        <f t="shared" si="29"/>
        <v>3.6078084186819099E-5</v>
      </c>
      <c r="AL121" s="20">
        <f t="shared" si="29"/>
        <v>9.58817683027746E-6</v>
      </c>
      <c r="AM121" s="20">
        <f t="shared" si="29"/>
        <v>1.181444648779E-5</v>
      </c>
      <c r="AN121" s="20">
        <f t="shared" si="29"/>
        <v>-3.0930756855784802E-5</v>
      </c>
      <c r="AR121" s="22">
        <f t="shared" si="16"/>
        <v>50040</v>
      </c>
      <c r="AS121" s="20">
        <f t="shared" si="18"/>
        <v>2.4344644653590599</v>
      </c>
      <c r="AT121" s="20">
        <f t="shared" si="25"/>
        <v>-5.0766838239710843E-3</v>
      </c>
      <c r="AU121" s="20">
        <f t="shared" si="19"/>
        <v>1.3300905803599722E-4</v>
      </c>
      <c r="AV121" s="20">
        <f t="shared" si="28"/>
        <v>1.0075881414146138E-7</v>
      </c>
      <c r="AW121" s="20">
        <f t="shared" si="28"/>
        <v>1.0635834857275399E-4</v>
      </c>
      <c r="AX121" s="20">
        <f t="shared" si="28"/>
        <v>3.6078084186819099E-5</v>
      </c>
      <c r="AY121" s="20">
        <f t="shared" si="28"/>
        <v>9.58817683027746E-6</v>
      </c>
      <c r="AZ121" s="20">
        <f t="shared" si="28"/>
        <v>1.181444648779E-5</v>
      </c>
      <c r="BA121" s="20">
        <f t="shared" si="28"/>
        <v>-3.0930756855784802E-5</v>
      </c>
      <c r="BB121" s="20">
        <f t="shared" si="26"/>
        <v>-4.9436747659350874E-3</v>
      </c>
      <c r="BC121" s="22">
        <f t="shared" si="21"/>
        <v>50040</v>
      </c>
      <c r="BD121" s="20">
        <f t="shared" si="22"/>
        <v>-5.0766838239710843E-3</v>
      </c>
      <c r="BE121" s="20">
        <f t="shared" si="23"/>
        <v>1.3300905803599722E-4</v>
      </c>
    </row>
    <row r="122" spans="1:57" ht="15">
      <c r="A122" s="1">
        <v>50130</v>
      </c>
      <c r="B122">
        <v>-2.1536899762475401E-4</v>
      </c>
      <c r="C122" s="16">
        <v>-7.3984010995342605E-5</v>
      </c>
      <c r="D122">
        <v>3.9199607721096499E-2</v>
      </c>
      <c r="E122">
        <v>-8.8756697325109702E-4</v>
      </c>
      <c r="F122">
        <v>-8.9975551125354103E-2</v>
      </c>
      <c r="G122">
        <v>3.4744724899415901E-2</v>
      </c>
      <c r="H122" s="16">
        <v>3.2042509312546401E-6</v>
      </c>
      <c r="I122">
        <v>-4.0900064678384102E-4</v>
      </c>
      <c r="J122">
        <v>-1.17457549364541E-4</v>
      </c>
      <c r="K122">
        <v>8.8445142032433899E-4</v>
      </c>
      <c r="L122">
        <v>-1.3612898388304299E-3</v>
      </c>
      <c r="M122">
        <v>0</v>
      </c>
      <c r="N122">
        <v>0</v>
      </c>
      <c r="O122">
        <v>-3.2823178110008497E-2</v>
      </c>
      <c r="P122">
        <v>0</v>
      </c>
      <c r="Q122" s="16">
        <v>-2.4965941114452E-5</v>
      </c>
      <c r="R122">
        <v>0</v>
      </c>
      <c r="S122">
        <v>0</v>
      </c>
      <c r="T122" s="16">
        <v>2.6793891771958998E-6</v>
      </c>
      <c r="U122">
        <v>0</v>
      </c>
      <c r="V122">
        <v>0</v>
      </c>
      <c r="W122">
        <v>0</v>
      </c>
      <c r="X122">
        <v>0</v>
      </c>
      <c r="Y122">
        <v>1.04730790639884E-4</v>
      </c>
      <c r="Z122">
        <v>1.02426958892287E-4</v>
      </c>
      <c r="AA122" s="16">
        <v>3.5026174316499203E-5</v>
      </c>
      <c r="AB122" s="16">
        <v>8.3551277896276503E-6</v>
      </c>
      <c r="AC122" s="16">
        <v>1.1034742630755499E-5</v>
      </c>
      <c r="AD122" s="16">
        <v>-3.4274385318777601E-5</v>
      </c>
      <c r="AE122">
        <v>0.157774682936873</v>
      </c>
      <c r="AF122">
        <v>0.10887035189017701</v>
      </c>
      <c r="AH122" s="20">
        <f t="shared" si="17"/>
        <v>9.8813490305782415E-4</v>
      </c>
      <c r="AI122" s="20">
        <f t="shared" si="24"/>
        <v>1.0369385211869704E-7</v>
      </c>
      <c r="AJ122" s="20">
        <f t="shared" si="29"/>
        <v>1.02426958892287E-4</v>
      </c>
      <c r="AK122" s="20">
        <f t="shared" si="29"/>
        <v>3.5026174316499203E-5</v>
      </c>
      <c r="AL122" s="20">
        <f t="shared" si="29"/>
        <v>8.3551277896276503E-6</v>
      </c>
      <c r="AM122" s="20">
        <f t="shared" si="29"/>
        <v>1.1034742630755499E-5</v>
      </c>
      <c r="AN122" s="20">
        <f t="shared" si="29"/>
        <v>-3.4274385318777601E-5</v>
      </c>
      <c r="AR122" s="22">
        <f t="shared" si="16"/>
        <v>50130</v>
      </c>
      <c r="AS122" s="20">
        <f t="shared" si="18"/>
        <v>2.4354814075607081</v>
      </c>
      <c r="AT122" s="20">
        <f t="shared" si="25"/>
        <v>-5.1025467619585357E-3</v>
      </c>
      <c r="AU122" s="20">
        <f t="shared" si="19"/>
        <v>1.2267231216251043E-4</v>
      </c>
      <c r="AV122" s="20">
        <f t="shared" si="28"/>
        <v>1.0369385211869704E-7</v>
      </c>
      <c r="AW122" s="20">
        <f t="shared" si="28"/>
        <v>1.02426958892287E-4</v>
      </c>
      <c r="AX122" s="20">
        <f t="shared" si="28"/>
        <v>3.5026174316499203E-5</v>
      </c>
      <c r="AY122" s="20">
        <f t="shared" si="28"/>
        <v>8.3551277896276503E-6</v>
      </c>
      <c r="AZ122" s="20">
        <f t="shared" si="28"/>
        <v>1.1034742630755499E-5</v>
      </c>
      <c r="BA122" s="20">
        <f t="shared" si="28"/>
        <v>-3.4274385318777601E-5</v>
      </c>
      <c r="BB122" s="20">
        <f t="shared" si="26"/>
        <v>-4.9798744497960255E-3</v>
      </c>
      <c r="BC122" s="22">
        <f t="shared" si="21"/>
        <v>50130</v>
      </c>
      <c r="BD122" s="20">
        <f t="shared" si="22"/>
        <v>-5.1025467619585357E-3</v>
      </c>
      <c r="BE122" s="20">
        <f t="shared" si="23"/>
        <v>1.2267231216251043E-4</v>
      </c>
    </row>
    <row r="123" spans="1:57" ht="15">
      <c r="A123" s="1">
        <v>50221</v>
      </c>
      <c r="B123">
        <v>-2.1191715270374399E-4</v>
      </c>
      <c r="C123" s="16">
        <v>-7.1141316682066206E-5</v>
      </c>
      <c r="D123">
        <v>3.8645897413869201E-2</v>
      </c>
      <c r="E123">
        <v>-8.6809173646118498E-4</v>
      </c>
      <c r="F123">
        <v>-8.8121123496553905E-2</v>
      </c>
      <c r="G123">
        <v>3.4792166390729101E-2</v>
      </c>
      <c r="H123" s="16">
        <v>3.0809292228539599E-6</v>
      </c>
      <c r="I123">
        <v>-3.5887756222319201E-4</v>
      </c>
      <c r="J123" s="16">
        <v>-9.6969709340033407E-5</v>
      </c>
      <c r="K123">
        <v>8.56288715267439E-4</v>
      </c>
      <c r="L123">
        <v>-1.32916878987643E-3</v>
      </c>
      <c r="M123">
        <v>0</v>
      </c>
      <c r="N123">
        <v>0</v>
      </c>
      <c r="O123">
        <v>-3.2498281377979499E-2</v>
      </c>
      <c r="P123">
        <v>0</v>
      </c>
      <c r="Q123" s="16">
        <v>-6.8336437020199899E-5</v>
      </c>
      <c r="R123">
        <v>0</v>
      </c>
      <c r="S123">
        <v>0</v>
      </c>
      <c r="T123" s="16">
        <v>2.0935431166435499E-6</v>
      </c>
      <c r="U123">
        <v>0</v>
      </c>
      <c r="V123">
        <v>0</v>
      </c>
      <c r="W123">
        <v>0</v>
      </c>
      <c r="X123">
        <v>0</v>
      </c>
      <c r="Y123">
        <v>1.07101668889164E-4</v>
      </c>
      <c r="Z123" s="16">
        <v>9.86301744942963E-5</v>
      </c>
      <c r="AA123" s="16">
        <v>3.3987694436632403E-5</v>
      </c>
      <c r="AB123" s="16">
        <v>7.2263363293245599E-6</v>
      </c>
      <c r="AC123" s="16">
        <v>1.0303982866943701E-5</v>
      </c>
      <c r="AD123" s="16">
        <v>-3.7169540434422998E-5</v>
      </c>
      <c r="AE123">
        <v>0.15627223760967801</v>
      </c>
      <c r="AF123">
        <v>0.10909885694994</v>
      </c>
      <c r="AH123" s="20">
        <f t="shared" si="17"/>
        <v>9.6231936746771132E-4</v>
      </c>
      <c r="AI123" s="20">
        <f t="shared" si="24"/>
        <v>1.0604125632590496E-7</v>
      </c>
      <c r="AJ123" s="20">
        <f t="shared" si="29"/>
        <v>9.86301744942963E-5</v>
      </c>
      <c r="AK123" s="20">
        <f t="shared" si="29"/>
        <v>3.3987694436632403E-5</v>
      </c>
      <c r="AL123" s="20">
        <f t="shared" si="29"/>
        <v>7.2263363293245599E-6</v>
      </c>
      <c r="AM123" s="20">
        <f t="shared" si="29"/>
        <v>1.0303982866943701E-5</v>
      </c>
      <c r="AN123" s="20">
        <f t="shared" si="29"/>
        <v>-3.7169540434422998E-5</v>
      </c>
      <c r="AR123" s="22">
        <f t="shared" si="16"/>
        <v>50221</v>
      </c>
      <c r="AS123" s="20">
        <f t="shared" si="18"/>
        <v>2.4363954277997601</v>
      </c>
      <c r="AT123" s="20">
        <f t="shared" si="25"/>
        <v>-5.1283622975486489E-3</v>
      </c>
      <c r="AU123" s="20">
        <f t="shared" si="19"/>
        <v>1.1308468894909987E-4</v>
      </c>
      <c r="AV123" s="20">
        <f t="shared" si="28"/>
        <v>1.0604125632590496E-7</v>
      </c>
      <c r="AW123" s="20">
        <f t="shared" si="28"/>
        <v>9.86301744942963E-5</v>
      </c>
      <c r="AX123" s="20">
        <f t="shared" si="28"/>
        <v>3.3987694436632403E-5</v>
      </c>
      <c r="AY123" s="20">
        <f t="shared" si="28"/>
        <v>7.2263363293245599E-6</v>
      </c>
      <c r="AZ123" s="20">
        <f t="shared" si="28"/>
        <v>1.0303982866943701E-5</v>
      </c>
      <c r="BA123" s="20">
        <f t="shared" si="28"/>
        <v>-3.7169540434422998E-5</v>
      </c>
      <c r="BB123" s="20">
        <f t="shared" si="26"/>
        <v>-5.0152776085995495E-3</v>
      </c>
      <c r="BC123" s="22">
        <f t="shared" si="21"/>
        <v>50221</v>
      </c>
      <c r="BD123" s="20">
        <f t="shared" si="22"/>
        <v>-5.1283622975486489E-3</v>
      </c>
      <c r="BE123" s="20">
        <f t="shared" si="23"/>
        <v>1.1308468894909987E-4</v>
      </c>
    </row>
    <row r="124" spans="1:57" ht="15">
      <c r="A124" s="1">
        <v>50313</v>
      </c>
      <c r="B124">
        <v>-2.08299336312833E-4</v>
      </c>
      <c r="C124" s="16">
        <v>-6.8405716957542495E-5</v>
      </c>
      <c r="D124">
        <v>3.8099778747047099E-2</v>
      </c>
      <c r="E124">
        <v>-8.4837630427436696E-4</v>
      </c>
      <c r="F124">
        <v>-8.6305855146395702E-2</v>
      </c>
      <c r="G124">
        <v>3.4836406958849098E-2</v>
      </c>
      <c r="H124" s="16">
        <v>2.9621381125721701E-6</v>
      </c>
      <c r="I124">
        <v>-3.1303331183840601E-4</v>
      </c>
      <c r="J124" s="16">
        <v>-7.8402598457927297E-5</v>
      </c>
      <c r="K124">
        <v>8.2877092679733901E-4</v>
      </c>
      <c r="L124">
        <v>-1.29870241972751E-3</v>
      </c>
      <c r="M124">
        <v>0</v>
      </c>
      <c r="N124">
        <v>0</v>
      </c>
      <c r="O124">
        <v>-3.2176617619661299E-2</v>
      </c>
      <c r="P124">
        <v>0</v>
      </c>
      <c r="Q124">
        <v>-1.06847287806299E-4</v>
      </c>
      <c r="R124">
        <v>0</v>
      </c>
      <c r="S124">
        <v>0</v>
      </c>
      <c r="T124" s="16">
        <v>1.63579176870598E-6</v>
      </c>
      <c r="U124">
        <v>0</v>
      </c>
      <c r="V124">
        <v>0</v>
      </c>
      <c r="W124">
        <v>0</v>
      </c>
      <c r="X124">
        <v>0</v>
      </c>
      <c r="Y124">
        <v>1.08932723552612E-4</v>
      </c>
      <c r="Z124" s="16">
        <v>9.4964403873909394E-5</v>
      </c>
      <c r="AA124" s="16">
        <v>3.29641457241791E-5</v>
      </c>
      <c r="AB124" s="16">
        <v>6.1943088436322501E-6</v>
      </c>
      <c r="AC124" s="16">
        <v>9.6192533938221897E-6</v>
      </c>
      <c r="AD124" s="16">
        <v>-3.9654963757129701E-5</v>
      </c>
      <c r="AE124">
        <v>0.15478534627062501</v>
      </c>
      <c r="AF124">
        <v>0.10930254050758299</v>
      </c>
      <c r="AH124" s="20">
        <f t="shared" si="17"/>
        <v>9.3661432311442487E-4</v>
      </c>
      <c r="AI124" s="20">
        <f t="shared" si="24"/>
        <v>1.0785418173525941E-7</v>
      </c>
      <c r="AJ124" s="20">
        <f t="shared" si="29"/>
        <v>9.4964403873909394E-5</v>
      </c>
      <c r="AK124" s="20">
        <f t="shared" si="29"/>
        <v>3.29641457241791E-5</v>
      </c>
      <c r="AL124" s="20">
        <f t="shared" si="29"/>
        <v>6.1943088436322501E-6</v>
      </c>
      <c r="AM124" s="20">
        <f t="shared" si="29"/>
        <v>9.6192533938221897E-6</v>
      </c>
      <c r="AN124" s="20">
        <f t="shared" si="29"/>
        <v>-3.9654963757129701E-5</v>
      </c>
      <c r="AR124" s="22">
        <f t="shared" si="16"/>
        <v>50313</v>
      </c>
      <c r="AS124" s="20">
        <f t="shared" si="18"/>
        <v>2.4372101620303321</v>
      </c>
      <c r="AT124" s="20">
        <f t="shared" si="25"/>
        <v>-5.1540673419019356E-3</v>
      </c>
      <c r="AU124" s="20">
        <f t="shared" si="19"/>
        <v>1.0419500226014849E-4</v>
      </c>
      <c r="AV124" s="20">
        <f t="shared" si="28"/>
        <v>1.0785418173525941E-7</v>
      </c>
      <c r="AW124" s="20">
        <f t="shared" si="28"/>
        <v>9.4964403873909394E-5</v>
      </c>
      <c r="AX124" s="20">
        <f t="shared" si="28"/>
        <v>3.29641457241791E-5</v>
      </c>
      <c r="AY124" s="20">
        <f t="shared" si="28"/>
        <v>6.1943088436322501E-6</v>
      </c>
      <c r="AZ124" s="20">
        <f t="shared" si="28"/>
        <v>9.6192533938221897E-6</v>
      </c>
      <c r="BA124" s="20">
        <f t="shared" si="28"/>
        <v>-3.9654963757129701E-5</v>
      </c>
      <c r="BB124" s="20">
        <f t="shared" si="26"/>
        <v>-5.0498723396417873E-3</v>
      </c>
      <c r="BC124" s="22">
        <f t="shared" si="21"/>
        <v>50313</v>
      </c>
      <c r="BD124" s="20">
        <f t="shared" si="22"/>
        <v>-5.1540673419019356E-3</v>
      </c>
      <c r="BE124" s="20">
        <f t="shared" si="23"/>
        <v>1.0419500226014849E-4</v>
      </c>
    </row>
    <row r="125" spans="1:57" ht="15">
      <c r="A125" s="1">
        <v>50405</v>
      </c>
      <c r="B125">
        <v>-2.04539231385414E-4</v>
      </c>
      <c r="C125" s="16">
        <v>-6.57733958187023E-5</v>
      </c>
      <c r="D125">
        <v>3.7561172489652898E-2</v>
      </c>
      <c r="E125">
        <v>-8.2849167946097402E-4</v>
      </c>
      <c r="F125">
        <v>-8.4528866224087201E-2</v>
      </c>
      <c r="G125">
        <v>3.4877582697756503E-2</v>
      </c>
      <c r="H125" s="16">
        <v>2.84772820879908E-6</v>
      </c>
      <c r="I125">
        <v>-2.7115533443033897E-4</v>
      </c>
      <c r="J125" s="16">
        <v>-6.1602675593963596E-5</v>
      </c>
      <c r="K125">
        <v>8.0190504772037399E-4</v>
      </c>
      <c r="L125">
        <v>-1.2697835843344901E-3</v>
      </c>
      <c r="M125">
        <v>0</v>
      </c>
      <c r="N125">
        <v>0</v>
      </c>
      <c r="O125">
        <v>-3.1858146496910301E-2</v>
      </c>
      <c r="P125">
        <v>0</v>
      </c>
      <c r="Q125">
        <v>-1.40911222079598E-4</v>
      </c>
      <c r="R125">
        <v>0</v>
      </c>
      <c r="S125">
        <v>0</v>
      </c>
      <c r="T125" s="16">
        <v>1.27812738170973E-6</v>
      </c>
      <c r="U125">
        <v>0</v>
      </c>
      <c r="V125">
        <v>0</v>
      </c>
      <c r="W125">
        <v>0</v>
      </c>
      <c r="X125">
        <v>0</v>
      </c>
      <c r="Y125">
        <v>1.10273801046112E-4</v>
      </c>
      <c r="Z125" s="16">
        <v>9.1426046799902795E-5</v>
      </c>
      <c r="AA125" s="16">
        <v>3.1956844126490499E-5</v>
      </c>
      <c r="AB125" s="16">
        <v>5.2520498394770201E-6</v>
      </c>
      <c r="AC125" s="16">
        <v>8.9778246392668797E-6</v>
      </c>
      <c r="AD125" s="16">
        <v>-4.1766553804389798E-5</v>
      </c>
      <c r="AE125">
        <v>0.153313844046643</v>
      </c>
      <c r="AF125">
        <v>0.109482286582052</v>
      </c>
      <c r="AH125" s="20">
        <f t="shared" si="17"/>
        <v>9.1107611075602482E-4</v>
      </c>
      <c r="AI125" s="20">
        <f t="shared" si="24"/>
        <v>1.0918198123377427E-7</v>
      </c>
      <c r="AJ125" s="20">
        <f t="shared" si="29"/>
        <v>9.1426046799902795E-5</v>
      </c>
      <c r="AK125" s="20">
        <f t="shared" si="29"/>
        <v>3.1956844126490499E-5</v>
      </c>
      <c r="AL125" s="20">
        <f t="shared" si="29"/>
        <v>5.2520498394770201E-6</v>
      </c>
      <c r="AM125" s="20">
        <f t="shared" si="29"/>
        <v>8.9778246392668797E-6</v>
      </c>
      <c r="AN125" s="20">
        <f t="shared" si="29"/>
        <v>-4.1766553804389798E-5</v>
      </c>
      <c r="AR125" s="22">
        <f t="shared" si="16"/>
        <v>50405</v>
      </c>
      <c r="AS125" s="20">
        <f t="shared" si="18"/>
        <v>2.4379291463282078</v>
      </c>
      <c r="AT125" s="20">
        <f t="shared" si="25"/>
        <v>-5.1796055542603359E-3</v>
      </c>
      <c r="AU125" s="20">
        <f t="shared" si="19"/>
        <v>9.5955393581981187E-5</v>
      </c>
      <c r="AV125" s="20">
        <f t="shared" si="28"/>
        <v>1.0918198123377427E-7</v>
      </c>
      <c r="AW125" s="20">
        <f t="shared" si="28"/>
        <v>9.1426046799902795E-5</v>
      </c>
      <c r="AX125" s="20">
        <f t="shared" si="28"/>
        <v>3.1956844126490499E-5</v>
      </c>
      <c r="AY125" s="20">
        <f t="shared" si="28"/>
        <v>5.2520498394770201E-6</v>
      </c>
      <c r="AZ125" s="20">
        <f t="shared" si="28"/>
        <v>8.9778246392668797E-6</v>
      </c>
      <c r="BA125" s="20">
        <f t="shared" si="28"/>
        <v>-4.1766553804389798E-5</v>
      </c>
      <c r="BB125" s="20">
        <f t="shared" si="26"/>
        <v>-5.0836501606783546E-3</v>
      </c>
      <c r="BC125" s="22">
        <f t="shared" si="21"/>
        <v>50405</v>
      </c>
      <c r="BD125" s="20">
        <f t="shared" si="22"/>
        <v>-5.1796055542603359E-3</v>
      </c>
      <c r="BE125" s="20">
        <f t="shared" si="23"/>
        <v>9.5955393581981187E-5</v>
      </c>
    </row>
    <row r="126" spans="1:57" ht="15">
      <c r="A126" s="1">
        <v>50495</v>
      </c>
      <c r="B126">
        <v>-2.0065870723895399E-4</v>
      </c>
      <c r="C126" s="16">
        <v>-6.3240641445805296E-5</v>
      </c>
      <c r="D126">
        <v>3.7029998060500398E-2</v>
      </c>
      <c r="E126">
        <v>-8.0850219305039696E-4</v>
      </c>
      <c r="F126">
        <v>-8.2789299495733507E-2</v>
      </c>
      <c r="G126">
        <v>3.4915823908709898E-2</v>
      </c>
      <c r="H126" s="16">
        <v>2.7375544719987399E-6</v>
      </c>
      <c r="I126">
        <v>-2.3295052986593799E-4</v>
      </c>
      <c r="J126" s="16">
        <v>-4.6427956734707003E-5</v>
      </c>
      <c r="K126">
        <v>7.7569544170152905E-4</v>
      </c>
      <c r="L126">
        <v>-1.24231332805369E-3</v>
      </c>
      <c r="M126">
        <v>0</v>
      </c>
      <c r="N126">
        <v>0</v>
      </c>
      <c r="O126">
        <v>-3.15428290096786E-2</v>
      </c>
      <c r="P126">
        <v>0</v>
      </c>
      <c r="Q126">
        <v>-1.7090943533748499E-4</v>
      </c>
      <c r="R126">
        <v>0</v>
      </c>
      <c r="S126">
        <v>0</v>
      </c>
      <c r="T126" s="16">
        <v>9.9866594993613902E-7</v>
      </c>
      <c r="U126">
        <v>0</v>
      </c>
      <c r="V126">
        <v>0</v>
      </c>
      <c r="W126">
        <v>0</v>
      </c>
      <c r="X126">
        <v>0</v>
      </c>
      <c r="Y126">
        <v>1.11171150773969E-4</v>
      </c>
      <c r="Z126" s="16">
        <v>8.8011507148877399E-5</v>
      </c>
      <c r="AA126" s="16">
        <v>3.0966932085263398E-5</v>
      </c>
      <c r="AB126" s="16">
        <v>4.3930270976488802E-6</v>
      </c>
      <c r="AC126" s="16">
        <v>8.3771343639682493E-6</v>
      </c>
      <c r="AD126" s="16">
        <v>-4.3537556526640398E-5</v>
      </c>
      <c r="AE126">
        <v>0.151857567861646</v>
      </c>
      <c r="AF126">
        <v>0.109638952967117</v>
      </c>
      <c r="AH126" s="20">
        <f t="shared" si="17"/>
        <v>8.8575488096775837E-4</v>
      </c>
      <c r="AI126" s="20">
        <f t="shared" si="24"/>
        <v>1.100704463108604E-7</v>
      </c>
      <c r="AJ126" s="20">
        <f t="shared" si="29"/>
        <v>8.8011507148877399E-5</v>
      </c>
      <c r="AK126" s="20">
        <f t="shared" si="29"/>
        <v>3.0966932085263398E-5</v>
      </c>
      <c r="AL126" s="20">
        <f t="shared" si="29"/>
        <v>4.3930270976488802E-6</v>
      </c>
      <c r="AM126" s="20">
        <f t="shared" si="29"/>
        <v>8.3771343639682493E-6</v>
      </c>
      <c r="AN126" s="20">
        <f t="shared" si="29"/>
        <v>-4.3537556526640398E-5</v>
      </c>
      <c r="AR126" s="22">
        <f t="shared" si="16"/>
        <v>50495</v>
      </c>
      <c r="AS126" s="20">
        <f t="shared" si="18"/>
        <v>2.438555811868468</v>
      </c>
      <c r="AT126" s="20">
        <f t="shared" si="25"/>
        <v>-5.2049267840486016E-3</v>
      </c>
      <c r="AU126" s="20">
        <f t="shared" si="19"/>
        <v>8.8321114615428378E-5</v>
      </c>
      <c r="AV126" s="20">
        <f t="shared" si="28"/>
        <v>1.100704463108604E-7</v>
      </c>
      <c r="AW126" s="20">
        <f t="shared" si="28"/>
        <v>8.8011507148877399E-5</v>
      </c>
      <c r="AX126" s="20">
        <f t="shared" si="28"/>
        <v>3.0966932085263398E-5</v>
      </c>
      <c r="AY126" s="20">
        <f t="shared" si="28"/>
        <v>4.3930270976488802E-6</v>
      </c>
      <c r="AZ126" s="20">
        <f t="shared" si="28"/>
        <v>8.3771343639682493E-6</v>
      </c>
      <c r="BA126" s="20">
        <f t="shared" si="28"/>
        <v>-4.3537556526640398E-5</v>
      </c>
      <c r="BB126" s="20">
        <f t="shared" si="26"/>
        <v>-5.1166056694331736E-3</v>
      </c>
      <c r="BC126" s="22">
        <f t="shared" si="21"/>
        <v>50495</v>
      </c>
      <c r="BD126" s="20">
        <f t="shared" si="22"/>
        <v>-5.2049267840486016E-3</v>
      </c>
      <c r="BE126" s="20">
        <f t="shared" si="23"/>
        <v>8.8321114615428378E-5</v>
      </c>
    </row>
    <row r="127" spans="1:57" ht="15">
      <c r="A127" s="1">
        <v>50586</v>
      </c>
      <c r="B127">
        <v>-1.9667792676703001E-4</v>
      </c>
      <c r="C127" s="16">
        <v>-6.0803848034307599E-5</v>
      </c>
      <c r="D127">
        <v>3.6506173732253601E-2</v>
      </c>
      <c r="E127">
        <v>-7.8846610309657396E-4</v>
      </c>
      <c r="F127">
        <v>-8.1086319656409306E-2</v>
      </c>
      <c r="G127">
        <v>3.4951255294402003E-2</v>
      </c>
      <c r="H127" s="16">
        <v>2.6314761258916498E-6</v>
      </c>
      <c r="I127">
        <v>-1.9814446691190899E-4</v>
      </c>
      <c r="J127" s="16">
        <v>-3.2747152001189003E-5</v>
      </c>
      <c r="K127">
        <v>7.5014413210006104E-4</v>
      </c>
      <c r="L127">
        <v>-1.2162003341642501E-3</v>
      </c>
      <c r="M127">
        <v>0</v>
      </c>
      <c r="N127">
        <v>0</v>
      </c>
      <c r="O127">
        <v>-3.1230627408462799E-2</v>
      </c>
      <c r="P127">
        <v>0</v>
      </c>
      <c r="Q127">
        <v>-1.9719387391869901E-4</v>
      </c>
      <c r="R127">
        <v>0</v>
      </c>
      <c r="S127">
        <v>0</v>
      </c>
      <c r="T127" s="16">
        <v>7.8030852890265102E-7</v>
      </c>
      <c r="U127">
        <v>0</v>
      </c>
      <c r="V127">
        <v>0</v>
      </c>
      <c r="W127">
        <v>0</v>
      </c>
      <c r="X127">
        <v>0</v>
      </c>
      <c r="Y127">
        <v>1.11667652147318E-4</v>
      </c>
      <c r="Z127" s="16">
        <v>8.4717204185125102E-5</v>
      </c>
      <c r="AA127" s="16">
        <v>2.9995391215287199E-5</v>
      </c>
      <c r="AB127" s="16">
        <v>3.6111397649918301E-6</v>
      </c>
      <c r="AC127" s="16">
        <v>7.8147741389145103E-6</v>
      </c>
      <c r="AD127" s="16">
        <v>-4.4998743042867698E-5</v>
      </c>
      <c r="AE127">
        <v>0.15041635641721501</v>
      </c>
      <c r="AF127">
        <v>0.10977337056499099</v>
      </c>
      <c r="AH127" s="20">
        <f t="shared" si="17"/>
        <v>8.6069510772590586E-4</v>
      </c>
      <c r="AI127" s="20">
        <f t="shared" si="24"/>
        <v>1.1056203182902773E-7</v>
      </c>
      <c r="AJ127" s="20">
        <f t="shared" si="29"/>
        <v>8.4717204185125102E-5</v>
      </c>
      <c r="AK127" s="20">
        <f t="shared" si="29"/>
        <v>2.9995391215287199E-5</v>
      </c>
      <c r="AL127" s="20">
        <f t="shared" si="29"/>
        <v>3.6111397649918301E-6</v>
      </c>
      <c r="AM127" s="20">
        <f t="shared" si="29"/>
        <v>7.8147741389145103E-6</v>
      </c>
      <c r="AN127" s="20">
        <f t="shared" si="29"/>
        <v>-4.4998743042867698E-5</v>
      </c>
      <c r="AR127" s="22">
        <f t="shared" si="16"/>
        <v>50586</v>
      </c>
      <c r="AS127" s="20">
        <f t="shared" si="18"/>
        <v>2.4390934822599641</v>
      </c>
      <c r="AT127" s="20">
        <f t="shared" si="25"/>
        <v>-5.2299865572904541E-3</v>
      </c>
      <c r="AU127" s="20">
        <f t="shared" si="19"/>
        <v>8.1250328293279981E-5</v>
      </c>
      <c r="AV127" s="20">
        <f t="shared" si="28"/>
        <v>1.1056203182902773E-7</v>
      </c>
      <c r="AW127" s="20">
        <f t="shared" si="28"/>
        <v>8.4717204185125102E-5</v>
      </c>
      <c r="AX127" s="20">
        <f t="shared" si="28"/>
        <v>2.9995391215287199E-5</v>
      </c>
      <c r="AY127" s="20">
        <f t="shared" si="28"/>
        <v>3.6111397649918301E-6</v>
      </c>
      <c r="AZ127" s="20">
        <f t="shared" si="28"/>
        <v>7.8147741389145103E-6</v>
      </c>
      <c r="BA127" s="20">
        <f t="shared" si="28"/>
        <v>-4.4998743042867698E-5</v>
      </c>
      <c r="BB127" s="20">
        <f t="shared" si="26"/>
        <v>-5.1487362289971738E-3</v>
      </c>
      <c r="BC127" s="22">
        <f t="shared" si="21"/>
        <v>50586</v>
      </c>
      <c r="BD127" s="20">
        <f t="shared" si="22"/>
        <v>-5.2299865572904541E-3</v>
      </c>
      <c r="BE127" s="20">
        <f t="shared" si="23"/>
        <v>8.1250328293279981E-5</v>
      </c>
    </row>
    <row r="128" spans="1:57" ht="15">
      <c r="A128" s="1">
        <v>50678</v>
      </c>
      <c r="B128">
        <v>-1.9261544852433501E-4</v>
      </c>
      <c r="C128" s="16">
        <v>-5.8459517027209502E-5</v>
      </c>
      <c r="D128">
        <v>3.59896168202977E-2</v>
      </c>
      <c r="E128">
        <v>-7.68436126374894E-4</v>
      </c>
      <c r="F128">
        <v>-7.9419112661538394E-2</v>
      </c>
      <c r="G128">
        <v>3.4983996160953199E-2</v>
      </c>
      <c r="H128" s="16">
        <v>2.52935639100115E-6</v>
      </c>
      <c r="I128">
        <v>-1.6648054138590401E-4</v>
      </c>
      <c r="J128" s="16">
        <v>-2.0438869596794898E-5</v>
      </c>
      <c r="K128">
        <v>7.25251063626863E-4</v>
      </c>
      <c r="L128">
        <v>-1.1913603844670899E-3</v>
      </c>
      <c r="M128">
        <v>0</v>
      </c>
      <c r="N128">
        <v>0</v>
      </c>
      <c r="O128">
        <v>-3.0921505111858299E-2</v>
      </c>
      <c r="P128">
        <v>0</v>
      </c>
      <c r="Q128">
        <v>-2.2008935534056901E-4</v>
      </c>
      <c r="R128">
        <v>0</v>
      </c>
      <c r="S128">
        <v>0</v>
      </c>
      <c r="T128" s="16">
        <v>6.0969478354877495E-7</v>
      </c>
      <c r="U128">
        <v>0</v>
      </c>
      <c r="V128">
        <v>0</v>
      </c>
      <c r="W128">
        <v>0</v>
      </c>
      <c r="X128">
        <v>0</v>
      </c>
      <c r="Y128">
        <v>1.11803026281442E-4</v>
      </c>
      <c r="Z128" s="16">
        <v>8.1539582708067799E-5</v>
      </c>
      <c r="AA128" s="16">
        <v>2.9043053362265402E-5</v>
      </c>
      <c r="AB128" s="16">
        <v>2.9006898438765899E-6</v>
      </c>
      <c r="AC128" s="16">
        <v>7.2884764890090899E-6</v>
      </c>
      <c r="AD128" s="16">
        <v>-4.6178575363597902E-5</v>
      </c>
      <c r="AE128">
        <v>0.14899005017141501</v>
      </c>
      <c r="AF128">
        <v>0.109886343172305</v>
      </c>
      <c r="AH128" s="20">
        <f t="shared" si="17"/>
        <v>8.359360596454906E-4</v>
      </c>
      <c r="AI128" s="20">
        <f t="shared" si="24"/>
        <v>1.1069606562519011E-7</v>
      </c>
      <c r="AJ128" s="20">
        <f t="shared" si="29"/>
        <v>8.1539582708067799E-5</v>
      </c>
      <c r="AK128" s="20">
        <f t="shared" si="29"/>
        <v>2.9043053362265402E-5</v>
      </c>
      <c r="AL128" s="20">
        <f t="shared" si="29"/>
        <v>2.9006898438765899E-6</v>
      </c>
      <c r="AM128" s="20">
        <f t="shared" si="29"/>
        <v>7.2884764890090899E-6</v>
      </c>
      <c r="AN128" s="20">
        <f t="shared" si="29"/>
        <v>-4.6178575363597902E-5</v>
      </c>
      <c r="AR128" s="22">
        <f t="shared" si="16"/>
        <v>50678</v>
      </c>
      <c r="AS128" s="20">
        <f t="shared" si="18"/>
        <v>2.4395453726892198</v>
      </c>
      <c r="AT128" s="20">
        <f t="shared" si="25"/>
        <v>-5.2547456053708697E-3</v>
      </c>
      <c r="AU128" s="20">
        <f t="shared" si="19"/>
        <v>7.4703923105246166E-5</v>
      </c>
      <c r="AV128" s="20">
        <f t="shared" si="28"/>
        <v>1.1069606562519011E-7</v>
      </c>
      <c r="AW128" s="20">
        <f t="shared" si="28"/>
        <v>8.1539582708067799E-5</v>
      </c>
      <c r="AX128" s="20">
        <f t="shared" si="28"/>
        <v>2.9043053362265402E-5</v>
      </c>
      <c r="AY128" s="20">
        <f t="shared" si="28"/>
        <v>2.9006898438765899E-6</v>
      </c>
      <c r="AZ128" s="20">
        <f t="shared" si="28"/>
        <v>7.2884764890090899E-6</v>
      </c>
      <c r="BA128" s="20">
        <f t="shared" si="28"/>
        <v>-4.6178575363597902E-5</v>
      </c>
      <c r="BB128" s="20">
        <f t="shared" si="26"/>
        <v>-5.1800416822656231E-3</v>
      </c>
      <c r="BC128" s="22">
        <f t="shared" si="21"/>
        <v>50678</v>
      </c>
      <c r="BD128" s="20">
        <f t="shared" si="22"/>
        <v>-5.2547456053708697E-3</v>
      </c>
      <c r="BE128" s="20">
        <f t="shared" si="23"/>
        <v>7.4703923105246166E-5</v>
      </c>
    </row>
    <row r="129" spans="1:57" ht="15">
      <c r="A129" s="1">
        <v>50770</v>
      </c>
      <c r="B129">
        <v>-1.88488324903701E-4</v>
      </c>
      <c r="C129" s="16">
        <v>-5.6204257703473801E-5</v>
      </c>
      <c r="D129">
        <v>3.5480243858621002E-2</v>
      </c>
      <c r="E129">
        <v>-7.48459911770194E-4</v>
      </c>
      <c r="F129">
        <v>-7.7786885077413201E-2</v>
      </c>
      <c r="G129">
        <v>3.5014160623192403E-2</v>
      </c>
      <c r="H129" s="16">
        <v>2.43106212938215E-6</v>
      </c>
      <c r="I129">
        <v>-1.3771910848392401E-4</v>
      </c>
      <c r="J129" s="16">
        <v>-9.3908809839504602E-6</v>
      </c>
      <c r="K129">
        <v>7.0101434002101104E-4</v>
      </c>
      <c r="L129">
        <v>-1.16771583371644E-3</v>
      </c>
      <c r="M129">
        <v>0</v>
      </c>
      <c r="N129">
        <v>0</v>
      </c>
      <c r="O129">
        <v>-3.0615426628999201E-2</v>
      </c>
      <c r="P129">
        <v>0</v>
      </c>
      <c r="Q129">
        <v>-2.39895538378664E-4</v>
      </c>
      <c r="R129">
        <v>0</v>
      </c>
      <c r="S129">
        <v>0</v>
      </c>
      <c r="T129" s="16">
        <v>4.76385597636408E-7</v>
      </c>
      <c r="U129">
        <v>0</v>
      </c>
      <c r="V129">
        <v>0</v>
      </c>
      <c r="W129">
        <v>0</v>
      </c>
      <c r="X129">
        <v>0</v>
      </c>
      <c r="Y129">
        <v>1.1161403465909101E-4</v>
      </c>
      <c r="Z129" s="16">
        <v>7.8475122022858502E-5</v>
      </c>
      <c r="AA129" s="16">
        <v>2.8110611727250001E-5</v>
      </c>
      <c r="AB129" s="16">
        <v>2.2563549473275602E-6</v>
      </c>
      <c r="AC129" s="16">
        <v>6.7961041017028302E-6</v>
      </c>
      <c r="AD129" s="16">
        <v>-4.71033620774719E-5</v>
      </c>
      <c r="AE129">
        <v>0.147578491319455</v>
      </c>
      <c r="AF129">
        <v>0.109978647606157</v>
      </c>
      <c r="AH129" s="20">
        <f t="shared" si="17"/>
        <v>8.1151223433351116E-4</v>
      </c>
      <c r="AI129" s="20">
        <f t="shared" si="24"/>
        <v>1.1050894520702079E-7</v>
      </c>
      <c r="AJ129" s="20">
        <f t="shared" si="29"/>
        <v>7.8475122022858502E-5</v>
      </c>
      <c r="AK129" s="20">
        <f t="shared" si="29"/>
        <v>2.8110611727250001E-5</v>
      </c>
      <c r="AL129" s="20">
        <f t="shared" si="29"/>
        <v>2.2563549473275602E-6</v>
      </c>
      <c r="AM129" s="20">
        <f t="shared" si="29"/>
        <v>6.7961041017028302E-6</v>
      </c>
      <c r="AN129" s="20">
        <f t="shared" si="29"/>
        <v>-4.71033620774719E-5</v>
      </c>
      <c r="AR129" s="22">
        <f t="shared" ref="AR129:AR132" si="30">A129</f>
        <v>50770</v>
      </c>
      <c r="AS129" s="20">
        <f t="shared" si="18"/>
        <v>2.4399145904246282</v>
      </c>
      <c r="AT129" s="20">
        <f t="shared" si="25"/>
        <v>-5.279169430682849E-3</v>
      </c>
      <c r="AU129" s="20">
        <f t="shared" si="19"/>
        <v>6.8645339666874018E-5</v>
      </c>
      <c r="AV129" s="20">
        <f t="shared" si="28"/>
        <v>1.1050894520702079E-7</v>
      </c>
      <c r="AW129" s="20">
        <f t="shared" si="28"/>
        <v>7.8475122022858502E-5</v>
      </c>
      <c r="AX129" s="20">
        <f t="shared" si="28"/>
        <v>2.8110611727250001E-5</v>
      </c>
      <c r="AY129" s="20">
        <f t="shared" si="28"/>
        <v>2.2563549473275602E-6</v>
      </c>
      <c r="AZ129" s="20">
        <f t="shared" si="28"/>
        <v>6.7961041017028302E-6</v>
      </c>
      <c r="BA129" s="20">
        <f t="shared" si="28"/>
        <v>-4.71033620774719E-5</v>
      </c>
      <c r="BB129" s="20">
        <f t="shared" si="26"/>
        <v>-5.2105240910159754E-3</v>
      </c>
      <c r="BC129" s="22">
        <f t="shared" si="21"/>
        <v>50770</v>
      </c>
      <c r="BD129" s="20">
        <f t="shared" si="22"/>
        <v>-5.279169430682849E-3</v>
      </c>
      <c r="BE129" s="20">
        <f t="shared" si="23"/>
        <v>6.8645339666874018E-5</v>
      </c>
    </row>
    <row r="130" spans="1:57" ht="15">
      <c r="A130" s="1">
        <v>50860</v>
      </c>
      <c r="B130">
        <v>-1.8431219539483099E-4</v>
      </c>
      <c r="C130" s="16">
        <v>-5.4034786989287599E-5</v>
      </c>
      <c r="D130">
        <v>3.49779707623065E-2</v>
      </c>
      <c r="E130">
        <v>-7.2858046259449596E-4</v>
      </c>
      <c r="F130">
        <v>-7.6188863451498404E-2</v>
      </c>
      <c r="G130">
        <v>3.5041857811712797E-2</v>
      </c>
      <c r="H130" s="16">
        <v>2.3364641110745702E-6</v>
      </c>
      <c r="I130">
        <v>-1.11636606869858E-4</v>
      </c>
      <c r="J130" s="16">
        <v>5.0055808387128298E-7</v>
      </c>
      <c r="K130">
        <v>6.7743043901113899E-4</v>
      </c>
      <c r="L130">
        <v>-1.14519510258093E-3</v>
      </c>
      <c r="M130">
        <v>0</v>
      </c>
      <c r="N130">
        <v>0</v>
      </c>
      <c r="O130">
        <v>-3.03123574867281E-2</v>
      </c>
      <c r="P130">
        <v>0</v>
      </c>
      <c r="Q130">
        <v>-2.5688875349150198E-4</v>
      </c>
      <c r="R130">
        <v>0</v>
      </c>
      <c r="S130">
        <v>0</v>
      </c>
      <c r="T130" s="16">
        <v>3.7222429583039198E-7</v>
      </c>
      <c r="U130">
        <v>0</v>
      </c>
      <c r="V130">
        <v>0</v>
      </c>
      <c r="W130">
        <v>0</v>
      </c>
      <c r="X130">
        <v>0</v>
      </c>
      <c r="Y130">
        <v>1.11134664737555E-4</v>
      </c>
      <c r="Z130" s="16">
        <v>7.5520344378077198E-5</v>
      </c>
      <c r="AA130" s="16">
        <v>2.7198631902258701E-5</v>
      </c>
      <c r="AB130" s="16">
        <v>1.6731644514322799E-6</v>
      </c>
      <c r="AC130" s="16">
        <v>6.3356400792358099E-6</v>
      </c>
      <c r="AD130" s="16">
        <v>-4.7797403590621403E-5</v>
      </c>
      <c r="AE130">
        <v>0.14618152377348001</v>
      </c>
      <c r="AF130">
        <v>0.110051034086566</v>
      </c>
      <c r="AH130" s="20">
        <f t="shared" ref="AH130:AH132" si="31">K130+Y130-Y130/100</f>
        <v>7.874537571013184E-4</v>
      </c>
      <c r="AI130" s="20">
        <f t="shared" si="24"/>
        <v>1.1003432152233169E-7</v>
      </c>
      <c r="AJ130" s="20">
        <f t="shared" si="29"/>
        <v>7.5520344378077198E-5</v>
      </c>
      <c r="AK130" s="20">
        <f t="shared" si="29"/>
        <v>2.7198631902258701E-5</v>
      </c>
      <c r="AL130" s="20">
        <f t="shared" si="29"/>
        <v>1.6731644514322799E-6</v>
      </c>
      <c r="AM130" s="20">
        <f t="shared" si="29"/>
        <v>6.3356400792358099E-6</v>
      </c>
      <c r="AN130" s="20">
        <f t="shared" si="29"/>
        <v>-4.7797403590621403E-5</v>
      </c>
      <c r="AR130" s="22">
        <f t="shared" si="30"/>
        <v>50860</v>
      </c>
      <c r="AS130" s="20">
        <f t="shared" ref="AS130:AS132" si="32">AF130*4+2</f>
        <v>2.4402041363462641</v>
      </c>
      <c r="AT130" s="20">
        <f t="shared" si="25"/>
        <v>-5.3032279079150415E-3</v>
      </c>
      <c r="AU130" s="20">
        <f t="shared" ref="AU130:AU132" si="33">SUM(AV130:BA130)</f>
        <v>6.3040411541904931E-5</v>
      </c>
      <c r="AV130" s="20">
        <f t="shared" si="28"/>
        <v>1.1003432152233169E-7</v>
      </c>
      <c r="AW130" s="20">
        <f t="shared" si="28"/>
        <v>7.5520344378077198E-5</v>
      </c>
      <c r="AX130" s="20">
        <f t="shared" si="28"/>
        <v>2.7198631902258701E-5</v>
      </c>
      <c r="AY130" s="20">
        <f t="shared" si="28"/>
        <v>1.6731644514322799E-6</v>
      </c>
      <c r="AZ130" s="20">
        <f t="shared" si="28"/>
        <v>6.3356400792358099E-6</v>
      </c>
      <c r="BA130" s="20">
        <f t="shared" si="28"/>
        <v>-4.7797403590621403E-5</v>
      </c>
      <c r="BB130" s="20">
        <f t="shared" si="26"/>
        <v>-5.2401874963731365E-3</v>
      </c>
      <c r="BC130" s="22">
        <f t="shared" ref="BC130:BC132" si="34">AR130</f>
        <v>50860</v>
      </c>
      <c r="BD130" s="20">
        <f t="shared" si="22"/>
        <v>-5.3032279079150415E-3</v>
      </c>
      <c r="BE130" s="20">
        <f t="shared" si="23"/>
        <v>6.3040411541904931E-5</v>
      </c>
    </row>
    <row r="131" spans="1:57" ht="15">
      <c r="A131" s="1">
        <v>50951</v>
      </c>
      <c r="B131">
        <v>-1.8010137576851499E-4</v>
      </c>
      <c r="C131" s="16">
        <v>-5.1947928758622197E-5</v>
      </c>
      <c r="D131">
        <v>3.4482712977523797E-2</v>
      </c>
      <c r="E131">
        <v>-7.0883651439590501E-4</v>
      </c>
      <c r="F131">
        <v>-7.4624293701763794E-2</v>
      </c>
      <c r="G131">
        <v>3.5067192079707397E-2</v>
      </c>
      <c r="H131" s="16">
        <v>2.2454360371071398E-6</v>
      </c>
      <c r="I131" s="16">
        <v>-8.8024687394661004E-5</v>
      </c>
      <c r="J131" s="16">
        <v>9.3313342386380697E-6</v>
      </c>
      <c r="K131">
        <v>6.54494406737704E-4</v>
      </c>
      <c r="L131">
        <v>-1.12373219297579E-3</v>
      </c>
      <c r="M131">
        <v>0</v>
      </c>
      <c r="N131">
        <v>0</v>
      </c>
      <c r="O131">
        <v>-3.0012264160994499E-2</v>
      </c>
      <c r="P131">
        <v>0</v>
      </c>
      <c r="Q131">
        <v>-2.7132370362670201E-4</v>
      </c>
      <c r="R131">
        <v>0</v>
      </c>
      <c r="S131">
        <v>0</v>
      </c>
      <c r="T131" s="16">
        <v>2.9083775388016801E-7</v>
      </c>
      <c r="U131">
        <v>0</v>
      </c>
      <c r="V131">
        <v>0</v>
      </c>
      <c r="W131">
        <v>0</v>
      </c>
      <c r="X131">
        <v>0</v>
      </c>
      <c r="Y131">
        <v>1.10396305563753E-4</v>
      </c>
      <c r="Z131" s="16">
        <v>7.2671821116365707E-5</v>
      </c>
      <c r="AA131" s="16">
        <v>2.6307561640237499E-5</v>
      </c>
      <c r="AB131" s="16">
        <v>1.146476957814E-6</v>
      </c>
      <c r="AC131" s="16">
        <v>5.9051795009423796E-6</v>
      </c>
      <c r="AD131" s="16">
        <v>-4.8283127995762899E-5</v>
      </c>
      <c r="AE131">
        <v>0.144798993143124</v>
      </c>
      <c r="AF131">
        <v>0.110104226802754</v>
      </c>
      <c r="AH131" s="20">
        <f t="shared" si="31"/>
        <v>7.6378674924581949E-4</v>
      </c>
      <c r="AI131" s="20">
        <f t="shared" si="24"/>
        <v>1.0930327283539901E-7</v>
      </c>
      <c r="AJ131" s="20">
        <f t="shared" si="29"/>
        <v>7.2671821116365707E-5</v>
      </c>
      <c r="AK131" s="20">
        <f t="shared" si="29"/>
        <v>2.6307561640237499E-5</v>
      </c>
      <c r="AL131" s="20">
        <f t="shared" si="29"/>
        <v>1.146476957814E-6</v>
      </c>
      <c r="AM131" s="20">
        <f t="shared" si="29"/>
        <v>5.9051795009423796E-6</v>
      </c>
      <c r="AN131" s="20">
        <f t="shared" si="29"/>
        <v>-4.8283127995762899E-5</v>
      </c>
      <c r="AR131" s="22">
        <f t="shared" si="30"/>
        <v>50951</v>
      </c>
      <c r="AS131" s="20">
        <f t="shared" si="32"/>
        <v>2.440416907211016</v>
      </c>
      <c r="AT131" s="20">
        <f t="shared" si="25"/>
        <v>-5.3268949157705405E-3</v>
      </c>
      <c r="AU131" s="20">
        <f t="shared" si="33"/>
        <v>5.7857214492432088E-5</v>
      </c>
      <c r="AV131" s="20">
        <f t="shared" si="28"/>
        <v>1.0930327283539901E-7</v>
      </c>
      <c r="AW131" s="20">
        <f t="shared" si="28"/>
        <v>7.2671821116365707E-5</v>
      </c>
      <c r="AX131" s="20">
        <f t="shared" si="28"/>
        <v>2.6307561640237499E-5</v>
      </c>
      <c r="AY131" s="20">
        <f t="shared" si="28"/>
        <v>1.146476957814E-6</v>
      </c>
      <c r="AZ131" s="20">
        <f t="shared" si="28"/>
        <v>5.9051795009423796E-6</v>
      </c>
      <c r="BA131" s="20">
        <f t="shared" si="28"/>
        <v>-4.8283127995762899E-5</v>
      </c>
      <c r="BB131" s="20">
        <f t="shared" si="26"/>
        <v>-5.2690377012781084E-3</v>
      </c>
      <c r="BC131" s="22">
        <f t="shared" si="34"/>
        <v>50951</v>
      </c>
      <c r="BD131" s="20">
        <f t="shared" ref="BD131:BD132" si="35">AT131-$AT$2</f>
        <v>-5.3268949157705405E-3</v>
      </c>
      <c r="BE131" s="20">
        <f t="shared" ref="BE131:BE132" si="36">AU131</f>
        <v>5.7857214492432088E-5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31"/>
        <v>3.8199787393950217E-5</v>
      </c>
      <c r="AI132" s="20">
        <f t="shared" si="24"/>
        <v>1.4030894592930397E-6</v>
      </c>
      <c r="AJ132" s="20">
        <f t="shared" si="29"/>
        <v>-1.44701836759519E-3</v>
      </c>
      <c r="AK132" s="20">
        <f t="shared" si="29"/>
        <v>5.4189821816485995E-4</v>
      </c>
      <c r="AL132" s="20">
        <f t="shared" si="29"/>
        <v>-2.9329793527210697E-4</v>
      </c>
      <c r="AM132" s="20">
        <f t="shared" si="29"/>
        <v>1.37178050825248E-3</v>
      </c>
      <c r="AN132" s="20">
        <f t="shared" si="29"/>
        <v>3.7302372362546499E-3</v>
      </c>
      <c r="AR132" s="22">
        <f t="shared" si="30"/>
        <v>51043</v>
      </c>
      <c r="AS132" s="20">
        <f t="shared" si="32"/>
        <v>3.6726840082341683</v>
      </c>
      <c r="AT132" s="20">
        <f t="shared" si="25"/>
        <v>-6.0524818776224098E-3</v>
      </c>
      <c r="AU132" s="20">
        <f t="shared" si="33"/>
        <v>3.9050027492639862E-3</v>
      </c>
      <c r="AV132" s="20">
        <f t="shared" si="28"/>
        <v>1.4030894592930397E-6</v>
      </c>
      <c r="AW132" s="20">
        <f t="shared" si="28"/>
        <v>-1.44701836759519E-3</v>
      </c>
      <c r="AX132" s="20">
        <f t="shared" si="28"/>
        <v>5.4189821816485995E-4</v>
      </c>
      <c r="AY132" s="20">
        <f t="shared" si="28"/>
        <v>-2.9329793527210697E-4</v>
      </c>
      <c r="AZ132" s="20">
        <f t="shared" si="28"/>
        <v>1.37178050825248E-3</v>
      </c>
      <c r="BA132" s="20">
        <f t="shared" si="28"/>
        <v>3.7302372362546499E-3</v>
      </c>
      <c r="BB132" s="20">
        <f t="shared" si="26"/>
        <v>-2.1474791283584236E-3</v>
      </c>
      <c r="BC132" s="22">
        <f t="shared" si="34"/>
        <v>51043</v>
      </c>
      <c r="BD132" s="20">
        <f t="shared" si="35"/>
        <v>-6.0524818776224098E-3</v>
      </c>
      <c r="BE132" s="20">
        <f t="shared" si="36"/>
        <v>3.9050027492639862E-3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D833-9B27-4A7A-9DFB-DDB4D227A8B8}">
  <dimension ref="A1:BQ132"/>
  <sheetViews>
    <sheetView topLeftCell="K1" zoomScale="160" zoomScaleNormal="160" workbookViewId="0">
      <selection activeCell="AY24" sqref="AY24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13.7109375" style="20" bestFit="1" customWidth="1"/>
    <col min="46" max="47" width="15" style="20" bestFit="1" customWidth="1"/>
    <col min="48" max="48" width="13" style="20" bestFit="1" customWidth="1"/>
    <col min="49" max="49" width="14.28515625" style="20" bestFit="1" customWidth="1"/>
    <col min="50" max="50" width="9.85546875" style="20" bestFit="1" customWidth="1"/>
    <col min="51" max="51" width="15" style="20" bestFit="1" customWidth="1"/>
    <col min="52" max="52" width="9.140625" style="20"/>
    <col min="53" max="53" width="11.85546875" style="20" bestFit="1" customWidth="1"/>
    <col min="54" max="54" width="13" style="20" bestFit="1" customWidth="1"/>
    <col min="55" max="55" width="9.42578125" style="20" bestFit="1" customWidth="1"/>
    <col min="56" max="16384" width="9.140625" style="20"/>
  </cols>
  <sheetData>
    <row r="1" spans="1:69" ht="1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H1" s="20" t="s">
        <v>199</v>
      </c>
      <c r="AI1" s="20" t="str">
        <f t="shared" ref="AI1:AN2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325</v>
      </c>
      <c r="AR1" s="20" t="str">
        <f t="shared" ref="AR1:AR64" si="1">A1</f>
        <v>date</v>
      </c>
      <c r="AS1" s="20" t="s">
        <v>400</v>
      </c>
      <c r="AT1" s="20" t="s">
        <v>401</v>
      </c>
      <c r="AU1" s="20" t="s">
        <v>402</v>
      </c>
      <c r="AV1" s="20" t="s">
        <v>403</v>
      </c>
      <c r="AW1" s="20" t="s">
        <v>404</v>
      </c>
      <c r="AX1" s="20" t="s">
        <v>405</v>
      </c>
      <c r="AY1" s="20" t="s">
        <v>406</v>
      </c>
      <c r="AZ1" s="20" t="s">
        <v>333</v>
      </c>
      <c r="BA1" s="20" t="s">
        <v>0</v>
      </c>
      <c r="BB1" s="20" t="s">
        <v>199</v>
      </c>
      <c r="BC1" s="20" t="s">
        <v>326</v>
      </c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</row>
    <row r="2" spans="1:69" ht="15">
      <c r="A2" s="1">
        <v>39172</v>
      </c>
      <c r="B2">
        <v>0.24173753860703401</v>
      </c>
      <c r="C2">
        <v>2.4954962919781099E-2</v>
      </c>
      <c r="D2">
        <v>-0.19052513909187399</v>
      </c>
      <c r="E2">
        <v>2.0828963418681399</v>
      </c>
      <c r="F2">
        <v>-0.95242625414094795</v>
      </c>
      <c r="G2">
        <v>-0.72806333966723202</v>
      </c>
      <c r="H2">
        <v>-1.1184869774807499E-2</v>
      </c>
      <c r="I2">
        <v>0.14899175166546499</v>
      </c>
      <c r="J2">
        <v>-4.8530525024310399E-2</v>
      </c>
      <c r="K2">
        <v>-0.49684021338011197</v>
      </c>
      <c r="L2">
        <v>0.23835072197069901</v>
      </c>
      <c r="M2">
        <v>0</v>
      </c>
      <c r="N2">
        <v>0</v>
      </c>
      <c r="O2">
        <v>-0.31964137645749402</v>
      </c>
      <c r="P2">
        <v>0</v>
      </c>
      <c r="Q2">
        <v>-1.4749269729019601E-2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0.79422749225755296</v>
      </c>
      <c r="AF2">
        <v>0.76919782203536002</v>
      </c>
      <c r="AH2" s="20">
        <f>K2</f>
        <v>-0.49684021338011197</v>
      </c>
      <c r="AI2" s="20">
        <f>Y2</f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33">
        <f>AH2-AH$2</f>
        <v>0</v>
      </c>
      <c r="AT2" s="33">
        <f t="shared" ref="AT2:AY2" si="2">AI2-AI$2</f>
        <v>0</v>
      </c>
      <c r="AU2" s="33">
        <f t="shared" si="2"/>
        <v>0</v>
      </c>
      <c r="AV2" s="33">
        <f t="shared" si="2"/>
        <v>0</v>
      </c>
      <c r="AW2" s="33">
        <f t="shared" si="2"/>
        <v>0</v>
      </c>
      <c r="AX2" s="33">
        <f t="shared" si="2"/>
        <v>0</v>
      </c>
      <c r="AY2" s="33">
        <f t="shared" si="2"/>
        <v>0</v>
      </c>
      <c r="AZ2" s="21">
        <f>SUM(AS2:AY2)</f>
        <v>0</v>
      </c>
      <c r="BA2" s="22">
        <f t="shared" ref="BA2:BA65" si="3">AR2</f>
        <v>39172</v>
      </c>
      <c r="BB2" s="20">
        <f t="shared" ref="BB2:BB65" si="4">AS2-$AS$2</f>
        <v>0</v>
      </c>
      <c r="BC2" s="20" t="e">
        <f>#REF!-#REF!</f>
        <v>#REF!</v>
      </c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</row>
    <row r="3" spans="1:69" ht="15">
      <c r="A3" s="1">
        <v>39263</v>
      </c>
      <c r="B3">
        <v>0.194571569241139</v>
      </c>
      <c r="C3">
        <v>4.7835112935937001E-2</v>
      </c>
      <c r="D3">
        <v>-0.264699958630573</v>
      </c>
      <c r="E3">
        <v>2.5375078148421499</v>
      </c>
      <c r="F3">
        <v>-0.89887041912031396</v>
      </c>
      <c r="G3">
        <v>-0.77670132627788402</v>
      </c>
      <c r="H3">
        <v>-6.6258696707791904E-3</v>
      </c>
      <c r="I3">
        <v>0.12583399819511401</v>
      </c>
      <c r="J3">
        <v>-5.4030221676420201E-2</v>
      </c>
      <c r="K3">
        <v>-0.65028981476653303</v>
      </c>
      <c r="L3">
        <v>0.28508462702666998</v>
      </c>
      <c r="M3">
        <v>0</v>
      </c>
      <c r="N3">
        <v>0</v>
      </c>
      <c r="O3">
        <v>-0.30013635489714302</v>
      </c>
      <c r="P3">
        <v>0</v>
      </c>
      <c r="Q3">
        <v>-1.4980798910584301E-2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0.78469946373170296</v>
      </c>
      <c r="AF3">
        <v>1.0091978220353599</v>
      </c>
      <c r="AH3" s="20">
        <f t="shared" ref="AH3:AH66" si="5">K3</f>
        <v>-0.65028981476653303</v>
      </c>
      <c r="AI3" s="20">
        <f t="shared" ref="AI3:AI66" si="6">Y3</f>
        <v>0</v>
      </c>
      <c r="AJ3" s="20">
        <f t="shared" ref="AJ3:AJ66" si="7">Z3</f>
        <v>0</v>
      </c>
      <c r="AK3" s="20">
        <f t="shared" ref="AK3:AK66" si="8">AA3</f>
        <v>0</v>
      </c>
      <c r="AL3" s="20">
        <f t="shared" ref="AL3:AL66" si="9">AB3</f>
        <v>0</v>
      </c>
      <c r="AM3" s="20">
        <f t="shared" ref="AM3:AM66" si="10">AC3</f>
        <v>0</v>
      </c>
      <c r="AN3" s="20">
        <f t="shared" ref="AN3:AN66" si="11">AD3</f>
        <v>0</v>
      </c>
      <c r="AR3" s="22">
        <f t="shared" si="1"/>
        <v>39263</v>
      </c>
      <c r="AS3" s="33">
        <f t="shared" ref="AS3:AS66" si="12">AH3-AH$2</f>
        <v>-0.15344960138642105</v>
      </c>
      <c r="AT3" s="33">
        <f t="shared" ref="AT3:AT66" si="13">AI3-AI$2</f>
        <v>0</v>
      </c>
      <c r="AU3" s="33">
        <f t="shared" ref="AU3:AU66" si="14">AJ3-AJ$2</f>
        <v>0</v>
      </c>
      <c r="AV3" s="33">
        <f t="shared" ref="AV3:AV66" si="15">AK3-AK$2</f>
        <v>0</v>
      </c>
      <c r="AW3" s="33">
        <f t="shared" ref="AW3:AW66" si="16">AL3-AL$2</f>
        <v>0</v>
      </c>
      <c r="AX3" s="33">
        <f t="shared" ref="AX3:AX66" si="17">AM3-AM$2</f>
        <v>0</v>
      </c>
      <c r="AY3" s="33">
        <f t="shared" ref="AY3:AY66" si="18">AN3-AN$2</f>
        <v>0</v>
      </c>
      <c r="AZ3" s="20">
        <f t="shared" ref="AZ3:AZ65" si="19">SUM(AS3:AY3)</f>
        <v>-0.15344960138642105</v>
      </c>
      <c r="BA3" s="22">
        <f t="shared" si="3"/>
        <v>39263</v>
      </c>
      <c r="BB3" s="20">
        <f t="shared" si="4"/>
        <v>-0.15344960138642105</v>
      </c>
      <c r="BC3" s="20" t="e">
        <f>#REF!</f>
        <v>#REF!</v>
      </c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</row>
    <row r="4" spans="1:69" ht="15">
      <c r="A4" s="1">
        <v>39355</v>
      </c>
      <c r="B4">
        <v>0.18284602484791199</v>
      </c>
      <c r="C4">
        <v>3.0295818183106501E-2</v>
      </c>
      <c r="D4">
        <v>-0.39898662089864201</v>
      </c>
      <c r="E4">
        <v>2.7340156853445001</v>
      </c>
      <c r="F4">
        <v>-0.84610168875944203</v>
      </c>
      <c r="G4">
        <v>-0.73780511996814302</v>
      </c>
      <c r="H4">
        <v>4.5142161077050001E-4</v>
      </c>
      <c r="I4">
        <v>0.113218038274086</v>
      </c>
      <c r="J4">
        <v>-5.8823109761621799E-2</v>
      </c>
      <c r="K4">
        <v>-0.52463597009686402</v>
      </c>
      <c r="L4">
        <v>0.29379023591067099</v>
      </c>
      <c r="M4">
        <v>0</v>
      </c>
      <c r="N4">
        <v>0</v>
      </c>
      <c r="O4">
        <v>-0.211499630527265</v>
      </c>
      <c r="P4">
        <v>0</v>
      </c>
      <c r="Q4">
        <v>-2.2866070211046301E-2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0.77529880807560903</v>
      </c>
      <c r="AF4">
        <v>1.32919782203536</v>
      </c>
      <c r="AH4" s="20">
        <f t="shared" si="5"/>
        <v>-0.52463597009686402</v>
      </c>
      <c r="AI4" s="20">
        <f t="shared" si="6"/>
        <v>0</v>
      </c>
      <c r="AJ4" s="20">
        <f t="shared" si="7"/>
        <v>0</v>
      </c>
      <c r="AK4" s="20">
        <f t="shared" si="8"/>
        <v>0</v>
      </c>
      <c r="AL4" s="20">
        <f t="shared" si="9"/>
        <v>0</v>
      </c>
      <c r="AM4" s="20">
        <f t="shared" si="10"/>
        <v>0</v>
      </c>
      <c r="AN4" s="20">
        <f t="shared" si="11"/>
        <v>0</v>
      </c>
      <c r="AR4" s="22">
        <f t="shared" si="1"/>
        <v>39355</v>
      </c>
      <c r="AS4" s="33">
        <f t="shared" si="12"/>
        <v>-2.7795756716752051E-2</v>
      </c>
      <c r="AT4" s="33">
        <f t="shared" si="13"/>
        <v>0</v>
      </c>
      <c r="AU4" s="33">
        <f t="shared" si="14"/>
        <v>0</v>
      </c>
      <c r="AV4" s="33">
        <f t="shared" si="15"/>
        <v>0</v>
      </c>
      <c r="AW4" s="33">
        <f t="shared" si="16"/>
        <v>0</v>
      </c>
      <c r="AX4" s="33">
        <f t="shared" si="17"/>
        <v>0</v>
      </c>
      <c r="AY4" s="33">
        <f t="shared" si="18"/>
        <v>0</v>
      </c>
      <c r="AZ4" s="20">
        <f t="shared" si="19"/>
        <v>-2.7795756716752051E-2</v>
      </c>
      <c r="BA4" s="22">
        <f t="shared" si="3"/>
        <v>39355</v>
      </c>
      <c r="BB4" s="20">
        <f t="shared" si="4"/>
        <v>-2.7795756716752051E-2</v>
      </c>
      <c r="BC4" s="20" t="e">
        <f>#REF!</f>
        <v>#REF!</v>
      </c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</row>
    <row r="5" spans="1:69" ht="15">
      <c r="A5" s="1">
        <v>39447</v>
      </c>
      <c r="B5">
        <v>0.146887492447937</v>
      </c>
      <c r="C5">
        <v>4.91819001165094E-2</v>
      </c>
      <c r="D5">
        <v>-0.66919418552872401</v>
      </c>
      <c r="E5">
        <v>3.15774001119226</v>
      </c>
      <c r="F5">
        <v>-0.84304435633538699</v>
      </c>
      <c r="G5">
        <v>-0.68904804248110996</v>
      </c>
      <c r="H5">
        <v>-8.9353380528013203E-4</v>
      </c>
      <c r="I5">
        <v>0.12918911087856999</v>
      </c>
      <c r="J5">
        <v>-6.1631069629208203E-2</v>
      </c>
      <c r="K5">
        <v>-0.61587868741906904</v>
      </c>
      <c r="L5">
        <v>0.29019407253263302</v>
      </c>
      <c r="M5">
        <v>0</v>
      </c>
      <c r="N5">
        <v>0</v>
      </c>
      <c r="O5">
        <v>-0.20400110634330501</v>
      </c>
      <c r="P5">
        <v>0</v>
      </c>
      <c r="Q5">
        <v>-6.3274106932117999E-3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0.76602362709157401</v>
      </c>
      <c r="AF5">
        <v>1.4491978220353601</v>
      </c>
      <c r="AH5" s="20">
        <f t="shared" si="5"/>
        <v>-0.61587868741906904</v>
      </c>
      <c r="AI5" s="20">
        <f t="shared" si="6"/>
        <v>0</v>
      </c>
      <c r="AJ5" s="20">
        <f t="shared" si="7"/>
        <v>0</v>
      </c>
      <c r="AK5" s="20">
        <f t="shared" si="8"/>
        <v>0</v>
      </c>
      <c r="AL5" s="20">
        <f t="shared" si="9"/>
        <v>0</v>
      </c>
      <c r="AM5" s="20">
        <f t="shared" si="10"/>
        <v>0</v>
      </c>
      <c r="AN5" s="20">
        <f t="shared" si="11"/>
        <v>0</v>
      </c>
      <c r="AR5" s="22">
        <f t="shared" si="1"/>
        <v>39447</v>
      </c>
      <c r="AS5" s="33">
        <f t="shared" si="12"/>
        <v>-0.11903847403895707</v>
      </c>
      <c r="AT5" s="33">
        <f t="shared" si="13"/>
        <v>0</v>
      </c>
      <c r="AU5" s="33">
        <f t="shared" si="14"/>
        <v>0</v>
      </c>
      <c r="AV5" s="33">
        <f t="shared" si="15"/>
        <v>0</v>
      </c>
      <c r="AW5" s="33">
        <f t="shared" si="16"/>
        <v>0</v>
      </c>
      <c r="AX5" s="33">
        <f t="shared" si="17"/>
        <v>0</v>
      </c>
      <c r="AY5" s="33">
        <f t="shared" si="18"/>
        <v>0</v>
      </c>
      <c r="AZ5" s="20">
        <f t="shared" si="19"/>
        <v>-0.11903847403895707</v>
      </c>
      <c r="BA5" s="22">
        <f t="shared" si="3"/>
        <v>39447</v>
      </c>
      <c r="BB5" s="20">
        <f t="shared" si="4"/>
        <v>-0.11903847403895707</v>
      </c>
      <c r="BC5" s="20" t="e">
        <f>#REF!</f>
        <v>#REF!</v>
      </c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</row>
    <row r="6" spans="1:69" ht="15">
      <c r="A6" s="1">
        <v>39538</v>
      </c>
      <c r="B6">
        <v>0.13148305026221599</v>
      </c>
      <c r="C6">
        <v>4.2960037378206299E-2</v>
      </c>
      <c r="D6">
        <v>-0.86531447736785805</v>
      </c>
      <c r="E6">
        <v>3.21529570527523</v>
      </c>
      <c r="F6">
        <v>-0.86510084108484497</v>
      </c>
      <c r="G6">
        <v>-0.57608489256645801</v>
      </c>
      <c r="H6">
        <v>-4.5453035911725498E-3</v>
      </c>
      <c r="I6">
        <v>0.14969143076253799</v>
      </c>
      <c r="J6">
        <v>-6.2484670289472598E-2</v>
      </c>
      <c r="K6">
        <v>-0.80548759687756299</v>
      </c>
      <c r="L6">
        <v>0.30605795835821198</v>
      </c>
      <c r="M6">
        <v>0</v>
      </c>
      <c r="N6">
        <v>0</v>
      </c>
      <c r="O6">
        <v>-0.123758999979211</v>
      </c>
      <c r="P6">
        <v>0</v>
      </c>
      <c r="Q6">
        <v>-1.0385633986079701E-2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0.75687205573099903</v>
      </c>
      <c r="AF6">
        <v>1.2891978220353599</v>
      </c>
      <c r="AH6" s="20">
        <f t="shared" si="5"/>
        <v>-0.80548759687756299</v>
      </c>
      <c r="AI6" s="20">
        <f t="shared" si="6"/>
        <v>0</v>
      </c>
      <c r="AJ6" s="20">
        <f t="shared" si="7"/>
        <v>0</v>
      </c>
      <c r="AK6" s="20">
        <f t="shared" si="8"/>
        <v>0</v>
      </c>
      <c r="AL6" s="20">
        <f t="shared" si="9"/>
        <v>0</v>
      </c>
      <c r="AM6" s="20">
        <f t="shared" si="10"/>
        <v>0</v>
      </c>
      <c r="AN6" s="20">
        <f t="shared" si="11"/>
        <v>0</v>
      </c>
      <c r="AR6" s="22">
        <f t="shared" si="1"/>
        <v>39538</v>
      </c>
      <c r="AS6" s="33">
        <f t="shared" si="12"/>
        <v>-0.30864738349745102</v>
      </c>
      <c r="AT6" s="33">
        <f t="shared" si="13"/>
        <v>0</v>
      </c>
      <c r="AU6" s="33">
        <f t="shared" si="14"/>
        <v>0</v>
      </c>
      <c r="AV6" s="33">
        <f t="shared" si="15"/>
        <v>0</v>
      </c>
      <c r="AW6" s="33">
        <f t="shared" si="16"/>
        <v>0</v>
      </c>
      <c r="AX6" s="33">
        <f t="shared" si="17"/>
        <v>0</v>
      </c>
      <c r="AY6" s="33">
        <f t="shared" si="18"/>
        <v>0</v>
      </c>
      <c r="AZ6" s="20">
        <f t="shared" si="19"/>
        <v>-0.30864738349745102</v>
      </c>
      <c r="BA6" s="22">
        <f t="shared" si="3"/>
        <v>39538</v>
      </c>
      <c r="BB6" s="20">
        <f t="shared" si="4"/>
        <v>-0.30864738349745102</v>
      </c>
      <c r="BC6" s="20" t="e">
        <f>#REF!</f>
        <v>#REF!</v>
      </c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</row>
    <row r="7" spans="1:69" ht="15">
      <c r="A7" s="1">
        <v>39629</v>
      </c>
      <c r="B7">
        <v>0.103549649012924</v>
      </c>
      <c r="C7">
        <v>5.8141576393704097E-2</v>
      </c>
      <c r="D7">
        <v>-1.0251818716430099</v>
      </c>
      <c r="E7">
        <v>3.3083000950950501</v>
      </c>
      <c r="F7">
        <v>-0.90689427117175703</v>
      </c>
      <c r="G7">
        <v>-0.55999789047175896</v>
      </c>
      <c r="H7">
        <v>-5.5344400963286203E-3</v>
      </c>
      <c r="I7">
        <v>0.112861032131457</v>
      </c>
      <c r="J7">
        <v>-6.7397791479603203E-2</v>
      </c>
      <c r="K7">
        <v>-0.47397673588473099</v>
      </c>
      <c r="L7">
        <v>0.29707672542672497</v>
      </c>
      <c r="M7">
        <v>0</v>
      </c>
      <c r="N7">
        <v>0</v>
      </c>
      <c r="O7">
        <v>-0.12788580875529901</v>
      </c>
      <c r="P7">
        <v>0</v>
      </c>
      <c r="Q7">
        <v>-1.17047079221689E-2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0.747842261389841</v>
      </c>
      <c r="AF7">
        <v>1.4491978220353601</v>
      </c>
      <c r="AH7" s="20">
        <f t="shared" si="5"/>
        <v>-0.47397673588473099</v>
      </c>
      <c r="AI7" s="20">
        <f t="shared" si="6"/>
        <v>0</v>
      </c>
      <c r="AJ7" s="20">
        <f t="shared" si="7"/>
        <v>0</v>
      </c>
      <c r="AK7" s="20">
        <f t="shared" si="8"/>
        <v>0</v>
      </c>
      <c r="AL7" s="20">
        <f t="shared" si="9"/>
        <v>0</v>
      </c>
      <c r="AM7" s="20">
        <f t="shared" si="10"/>
        <v>0</v>
      </c>
      <c r="AN7" s="20">
        <f t="shared" si="11"/>
        <v>0</v>
      </c>
      <c r="AR7" s="22">
        <f t="shared" si="1"/>
        <v>39629</v>
      </c>
      <c r="AS7" s="33">
        <f t="shared" si="12"/>
        <v>2.2863477495380979E-2</v>
      </c>
      <c r="AT7" s="33">
        <f t="shared" si="13"/>
        <v>0</v>
      </c>
      <c r="AU7" s="33">
        <f t="shared" si="14"/>
        <v>0</v>
      </c>
      <c r="AV7" s="33">
        <f t="shared" si="15"/>
        <v>0</v>
      </c>
      <c r="AW7" s="33">
        <f t="shared" si="16"/>
        <v>0</v>
      </c>
      <c r="AX7" s="33">
        <f t="shared" si="17"/>
        <v>0</v>
      </c>
      <c r="AY7" s="33">
        <f t="shared" si="18"/>
        <v>0</v>
      </c>
      <c r="AZ7" s="20">
        <f t="shared" si="19"/>
        <v>2.2863477495380979E-2</v>
      </c>
      <c r="BA7" s="22">
        <f t="shared" si="3"/>
        <v>39629</v>
      </c>
      <c r="BB7" s="20">
        <f t="shared" si="4"/>
        <v>2.2863477495380979E-2</v>
      </c>
      <c r="BC7" s="20" t="e">
        <f>#REF!</f>
        <v>#REF!</v>
      </c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</row>
    <row r="8" spans="1:69" ht="15">
      <c r="A8" s="1">
        <v>39721</v>
      </c>
      <c r="B8">
        <v>2.0954509284318901E-2</v>
      </c>
      <c r="C8">
        <v>7.3260764958318902E-2</v>
      </c>
      <c r="D8">
        <v>-1.1378748978784601</v>
      </c>
      <c r="E8">
        <v>3.2419161988893599</v>
      </c>
      <c r="F8">
        <v>-0.93092998346511702</v>
      </c>
      <c r="G8">
        <v>-0.44641430483429101</v>
      </c>
      <c r="H8">
        <v>-1.8171577780196901E-2</v>
      </c>
      <c r="I8">
        <v>4.9746523337526702E-2</v>
      </c>
      <c r="J8">
        <v>-6.7390187022509304E-2</v>
      </c>
      <c r="K8">
        <v>-0.15996903437558299</v>
      </c>
      <c r="L8">
        <v>0.29587974050710802</v>
      </c>
      <c r="M8">
        <v>0</v>
      </c>
      <c r="N8">
        <v>0</v>
      </c>
      <c r="O8">
        <v>-4.36494230619172E-2</v>
      </c>
      <c r="P8">
        <v>0</v>
      </c>
      <c r="Q8">
        <v>-7.0929497544215099E-3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0.73893244322143203</v>
      </c>
      <c r="AF8">
        <v>1.60919782203535</v>
      </c>
      <c r="AH8" s="20">
        <f t="shared" si="5"/>
        <v>-0.15996903437558299</v>
      </c>
      <c r="AI8" s="20">
        <f t="shared" si="6"/>
        <v>0</v>
      </c>
      <c r="AJ8" s="20">
        <f t="shared" si="7"/>
        <v>0</v>
      </c>
      <c r="AK8" s="20">
        <f t="shared" si="8"/>
        <v>0</v>
      </c>
      <c r="AL8" s="20">
        <f t="shared" si="9"/>
        <v>0</v>
      </c>
      <c r="AM8" s="20">
        <f t="shared" si="10"/>
        <v>0</v>
      </c>
      <c r="AN8" s="20">
        <f t="shared" si="11"/>
        <v>0</v>
      </c>
      <c r="AR8" s="22">
        <f t="shared" si="1"/>
        <v>39721</v>
      </c>
      <c r="AS8" s="33">
        <f t="shared" si="12"/>
        <v>0.33687117900452901</v>
      </c>
      <c r="AT8" s="33">
        <f t="shared" si="13"/>
        <v>0</v>
      </c>
      <c r="AU8" s="33">
        <f t="shared" si="14"/>
        <v>0</v>
      </c>
      <c r="AV8" s="33">
        <f t="shared" si="15"/>
        <v>0</v>
      </c>
      <c r="AW8" s="33">
        <f t="shared" si="16"/>
        <v>0</v>
      </c>
      <c r="AX8" s="33">
        <f t="shared" si="17"/>
        <v>0</v>
      </c>
      <c r="AY8" s="33">
        <f t="shared" si="18"/>
        <v>0</v>
      </c>
      <c r="AZ8" s="20">
        <f t="shared" si="19"/>
        <v>0.33687117900452901</v>
      </c>
      <c r="BA8" s="22">
        <f t="shared" si="3"/>
        <v>39721</v>
      </c>
      <c r="BB8" s="20">
        <f t="shared" si="4"/>
        <v>0.33687117900452901</v>
      </c>
      <c r="BC8" s="20" t="e">
        <f>#REF!</f>
        <v>#REF!</v>
      </c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</row>
    <row r="9" spans="1:69" ht="15">
      <c r="A9" s="1">
        <v>39813</v>
      </c>
      <c r="B9">
        <v>-1.5279609380681999E-2</v>
      </c>
      <c r="C9">
        <v>2.31552715782758E-2</v>
      </c>
      <c r="D9">
        <v>-1.5502442158601599</v>
      </c>
      <c r="E9">
        <v>2.54521059115531</v>
      </c>
      <c r="F9">
        <v>-1.1199371674040901</v>
      </c>
      <c r="G9">
        <v>7.0432865848620699E-2</v>
      </c>
      <c r="H9">
        <v>7.3667094573861003E-3</v>
      </c>
      <c r="I9">
        <v>3.3791153573035797E-2</v>
      </c>
      <c r="J9">
        <v>-7.19858131741581E-2</v>
      </c>
      <c r="K9">
        <v>-0.104787405734673</v>
      </c>
      <c r="L9">
        <v>0.29784832724467097</v>
      </c>
      <c r="M9">
        <v>0</v>
      </c>
      <c r="N9">
        <v>0</v>
      </c>
      <c r="O9">
        <v>6.4355826079477693E-2</v>
      </c>
      <c r="P9">
        <v>0</v>
      </c>
      <c r="Q9">
        <v>-2.2607644250420899E-2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9.4572205198371104E-2</v>
      </c>
      <c r="Z9">
        <v>-1.38989457691308E-2</v>
      </c>
      <c r="AA9">
        <v>-2.6069989890458199E-2</v>
      </c>
      <c r="AB9">
        <v>-5.9504280362751598E-3</v>
      </c>
      <c r="AC9">
        <v>-3.7123760024823501E-3</v>
      </c>
      <c r="AD9">
        <v>-3.2023640744878201E-3</v>
      </c>
      <c r="AE9">
        <v>0.73014083146624698</v>
      </c>
      <c r="AF9">
        <v>0.92919782203536005</v>
      </c>
      <c r="AH9" s="20">
        <f t="shared" si="5"/>
        <v>-0.104787405734673</v>
      </c>
      <c r="AI9" s="20">
        <f t="shared" si="6"/>
        <v>9.4572205198371104E-2</v>
      </c>
      <c r="AJ9" s="20">
        <f t="shared" si="7"/>
        <v>-1.38989457691308E-2</v>
      </c>
      <c r="AK9" s="20">
        <f t="shared" si="8"/>
        <v>-2.6069989890458199E-2</v>
      </c>
      <c r="AL9" s="20">
        <f t="shared" si="9"/>
        <v>-5.9504280362751598E-3</v>
      </c>
      <c r="AM9" s="20">
        <f t="shared" si="10"/>
        <v>-3.7123760024823501E-3</v>
      </c>
      <c r="AN9" s="20">
        <f t="shared" si="11"/>
        <v>-3.2023640744878201E-3</v>
      </c>
      <c r="AR9" s="22">
        <f t="shared" si="1"/>
        <v>39813</v>
      </c>
      <c r="AS9" s="33">
        <f t="shared" si="12"/>
        <v>0.39205280764543898</v>
      </c>
      <c r="AT9" s="33">
        <f t="shared" si="13"/>
        <v>9.4572205198371104E-2</v>
      </c>
      <c r="AU9" s="33">
        <f t="shared" si="14"/>
        <v>-1.38989457691308E-2</v>
      </c>
      <c r="AV9" s="33">
        <f t="shared" si="15"/>
        <v>-2.6069989890458199E-2</v>
      </c>
      <c r="AW9" s="33">
        <f t="shared" si="16"/>
        <v>-5.9504280362751598E-3</v>
      </c>
      <c r="AX9" s="33">
        <f t="shared" si="17"/>
        <v>-3.7123760024823501E-3</v>
      </c>
      <c r="AY9" s="33">
        <f t="shared" si="18"/>
        <v>-3.2023640744878201E-3</v>
      </c>
      <c r="AZ9" s="20">
        <f t="shared" si="19"/>
        <v>0.43379090907097573</v>
      </c>
      <c r="BA9" s="22">
        <f t="shared" si="3"/>
        <v>39813</v>
      </c>
      <c r="BB9" s="20">
        <f t="shared" si="4"/>
        <v>0.39205280764543898</v>
      </c>
      <c r="BC9" s="20" t="e">
        <f>#REF!</f>
        <v>#REF!</v>
      </c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</row>
    <row r="10" spans="1:69" ht="15">
      <c r="A10" s="1">
        <v>39903</v>
      </c>
      <c r="B10">
        <v>-0.16855980676055299</v>
      </c>
      <c r="C10">
        <v>-3.7058272024815903E-2</v>
      </c>
      <c r="D10">
        <v>-1.7223813006865001</v>
      </c>
      <c r="E10">
        <v>1.5563624788217201</v>
      </c>
      <c r="F10">
        <v>-1.35756199129012</v>
      </c>
      <c r="G10">
        <v>0.25798838458923701</v>
      </c>
      <c r="H10">
        <v>4.2246409262582697E-2</v>
      </c>
      <c r="I10">
        <v>-3.2981921454743601E-2</v>
      </c>
      <c r="J10">
        <v>-7.74844258839089E-2</v>
      </c>
      <c r="K10">
        <v>-0.42747871751340399</v>
      </c>
      <c r="L10">
        <v>0.26518757955362998</v>
      </c>
      <c r="M10">
        <v>0</v>
      </c>
      <c r="N10">
        <v>0</v>
      </c>
      <c r="O10">
        <v>6.3903928267456805E-2</v>
      </c>
      <c r="P10">
        <v>0</v>
      </c>
      <c r="Q10">
        <v>1.7743475133176999E-2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-0.165250025423371</v>
      </c>
      <c r="Z10">
        <v>-7.7224923789088004E-2</v>
      </c>
      <c r="AA10">
        <v>-6.5548778248534695E-2</v>
      </c>
      <c r="AB10">
        <v>-2.5510908122663701E-2</v>
      </c>
      <c r="AC10">
        <v>-1.83495842337199E-2</v>
      </c>
      <c r="AD10">
        <v>-2.03094649719439E-2</v>
      </c>
      <c r="AE10">
        <v>0.72146568679828005</v>
      </c>
      <c r="AF10">
        <v>-1.2708021779646399</v>
      </c>
      <c r="AH10" s="20">
        <f t="shared" si="5"/>
        <v>-0.42747871751340399</v>
      </c>
      <c r="AI10" s="20">
        <f t="shared" si="6"/>
        <v>-0.165250025423371</v>
      </c>
      <c r="AJ10" s="20">
        <f t="shared" si="7"/>
        <v>-7.7224923789088004E-2</v>
      </c>
      <c r="AK10" s="20">
        <f t="shared" si="8"/>
        <v>-6.5548778248534695E-2</v>
      </c>
      <c r="AL10" s="20">
        <f t="shared" si="9"/>
        <v>-2.5510908122663701E-2</v>
      </c>
      <c r="AM10" s="20">
        <f t="shared" si="10"/>
        <v>-1.83495842337199E-2</v>
      </c>
      <c r="AN10" s="20">
        <f t="shared" si="11"/>
        <v>-2.03094649719439E-2</v>
      </c>
      <c r="AR10" s="22">
        <f t="shared" si="1"/>
        <v>39903</v>
      </c>
      <c r="AS10" s="33">
        <f t="shared" si="12"/>
        <v>6.9361495866707978E-2</v>
      </c>
      <c r="AT10" s="33">
        <f t="shared" si="13"/>
        <v>-0.165250025423371</v>
      </c>
      <c r="AU10" s="33">
        <f t="shared" si="14"/>
        <v>-7.7224923789088004E-2</v>
      </c>
      <c r="AV10" s="33">
        <f t="shared" si="15"/>
        <v>-6.5548778248534695E-2</v>
      </c>
      <c r="AW10" s="33">
        <f t="shared" si="16"/>
        <v>-2.5510908122663701E-2</v>
      </c>
      <c r="AX10" s="33">
        <f t="shared" si="17"/>
        <v>-1.83495842337199E-2</v>
      </c>
      <c r="AY10" s="33">
        <f t="shared" si="18"/>
        <v>-2.03094649719439E-2</v>
      </c>
      <c r="AZ10" s="20">
        <f t="shared" si="19"/>
        <v>-0.30283218892261321</v>
      </c>
      <c r="BA10" s="22">
        <f t="shared" si="3"/>
        <v>39903</v>
      </c>
      <c r="BB10" s="20">
        <f t="shared" si="4"/>
        <v>6.9361495866707978E-2</v>
      </c>
      <c r="BC10" s="20" t="e">
        <f>#REF!</f>
        <v>#REF!</v>
      </c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</row>
    <row r="11" spans="1:69" ht="15">
      <c r="A11" s="1">
        <v>39994</v>
      </c>
      <c r="B11">
        <v>-0.189506462655091</v>
      </c>
      <c r="C11">
        <v>-3.18014920961808E-2</v>
      </c>
      <c r="D11">
        <v>-1.5691479573998</v>
      </c>
      <c r="E11">
        <v>0.95428458960017304</v>
      </c>
      <c r="F11">
        <v>-1.5514053058163499</v>
      </c>
      <c r="G11">
        <v>0.23804072668288201</v>
      </c>
      <c r="H11">
        <v>2.1487737503671601E-2</v>
      </c>
      <c r="I11">
        <v>-0.123181315804741</v>
      </c>
      <c r="J11">
        <v>-7.6261776469443293E-2</v>
      </c>
      <c r="K11">
        <v>-0.453236536021486</v>
      </c>
      <c r="L11">
        <v>0.18871830270102799</v>
      </c>
      <c r="M11">
        <v>0</v>
      </c>
      <c r="N11">
        <v>0</v>
      </c>
      <c r="O11">
        <v>4.2511562899726199E-2</v>
      </c>
      <c r="P11">
        <v>0</v>
      </c>
      <c r="Q11">
        <v>9.6362646117337997E-2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-3.1282219731857998E-2</v>
      </c>
      <c r="Z11">
        <v>-7.2117728914638496E-2</v>
      </c>
      <c r="AA11">
        <v>-8.5710905584532995E-2</v>
      </c>
      <c r="AB11">
        <v>-3.5883645965528503E-2</v>
      </c>
      <c r="AC11">
        <v>-2.2161687349889301E-2</v>
      </c>
      <c r="AD11">
        <v>-4.34160093612962E-2</v>
      </c>
      <c r="AE11">
        <v>0.71290529968760297</v>
      </c>
      <c r="AF11">
        <v>-2.0308021779646399</v>
      </c>
      <c r="AH11" s="20">
        <f t="shared" si="5"/>
        <v>-0.453236536021486</v>
      </c>
      <c r="AI11" s="20">
        <f t="shared" si="6"/>
        <v>-3.1282219731857998E-2</v>
      </c>
      <c r="AJ11" s="20">
        <f t="shared" si="7"/>
        <v>-7.2117728914638496E-2</v>
      </c>
      <c r="AK11" s="20">
        <f t="shared" si="8"/>
        <v>-8.5710905584532995E-2</v>
      </c>
      <c r="AL11" s="20">
        <f t="shared" si="9"/>
        <v>-3.5883645965528503E-2</v>
      </c>
      <c r="AM11" s="20">
        <f t="shared" si="10"/>
        <v>-2.2161687349889301E-2</v>
      </c>
      <c r="AN11" s="20">
        <f t="shared" si="11"/>
        <v>-4.34160093612962E-2</v>
      </c>
      <c r="AR11" s="22">
        <f t="shared" si="1"/>
        <v>39994</v>
      </c>
      <c r="AS11" s="33">
        <f t="shared" si="12"/>
        <v>4.360367735862597E-2</v>
      </c>
      <c r="AT11" s="33">
        <f t="shared" si="13"/>
        <v>-3.1282219731857998E-2</v>
      </c>
      <c r="AU11" s="33">
        <f t="shared" si="14"/>
        <v>-7.2117728914638496E-2</v>
      </c>
      <c r="AV11" s="33">
        <f t="shared" si="15"/>
        <v>-8.5710905584532995E-2</v>
      </c>
      <c r="AW11" s="33">
        <f t="shared" si="16"/>
        <v>-3.5883645965528503E-2</v>
      </c>
      <c r="AX11" s="33">
        <f t="shared" si="17"/>
        <v>-2.2161687349889301E-2</v>
      </c>
      <c r="AY11" s="33">
        <f t="shared" si="18"/>
        <v>-4.34160093612962E-2</v>
      </c>
      <c r="AZ11" s="20">
        <f t="shared" si="19"/>
        <v>-0.24696851954911753</v>
      </c>
      <c r="BA11" s="22">
        <f t="shared" si="3"/>
        <v>39994</v>
      </c>
      <c r="BB11" s="20">
        <f t="shared" si="4"/>
        <v>4.360367735862597E-2</v>
      </c>
      <c r="BC11" s="20" t="e">
        <f>#REF!</f>
        <v>#REF!</v>
      </c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</row>
    <row r="12" spans="1:69" ht="15">
      <c r="A12" s="1">
        <v>40086</v>
      </c>
      <c r="B12">
        <v>-0.136861813312604</v>
      </c>
      <c r="C12">
        <v>-2.646396593658E-2</v>
      </c>
      <c r="D12">
        <v>-1.1299573123005999</v>
      </c>
      <c r="E12">
        <v>0.37971991900349</v>
      </c>
      <c r="F12">
        <v>-1.7370923999760799</v>
      </c>
      <c r="G12">
        <v>4.0846472754654098E-2</v>
      </c>
      <c r="H12">
        <v>5.8835676162872401E-3</v>
      </c>
      <c r="I12">
        <v>-0.202947992522099</v>
      </c>
      <c r="J12">
        <v>-7.1228827816964796E-2</v>
      </c>
      <c r="K12">
        <v>-0.40221034136432599</v>
      </c>
      <c r="L12">
        <v>0.108292517568992</v>
      </c>
      <c r="M12">
        <v>0</v>
      </c>
      <c r="N12">
        <v>0</v>
      </c>
      <c r="O12">
        <v>4.5497691259671298E-2</v>
      </c>
      <c r="P12">
        <v>0</v>
      </c>
      <c r="Q12">
        <v>8.7424110199924202E-2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-5.0366981554816503E-2</v>
      </c>
      <c r="Z12">
        <v>8.6027341817046105E-2</v>
      </c>
      <c r="AA12">
        <v>1.8630844613744201E-3</v>
      </c>
      <c r="AB12">
        <v>-4.10581305460768E-2</v>
      </c>
      <c r="AC12">
        <v>-2.20418664665821E-2</v>
      </c>
      <c r="AD12">
        <v>-7.0585240642059899E-2</v>
      </c>
      <c r="AE12">
        <v>0.70445798977882501</v>
      </c>
      <c r="AF12">
        <v>-2.4308021779646398</v>
      </c>
      <c r="AH12" s="20">
        <f t="shared" si="5"/>
        <v>-0.40221034136432599</v>
      </c>
      <c r="AI12" s="20">
        <f t="shared" si="6"/>
        <v>-5.0366981554816503E-2</v>
      </c>
      <c r="AJ12" s="20">
        <f t="shared" si="7"/>
        <v>8.6027341817046105E-2</v>
      </c>
      <c r="AK12" s="20">
        <f t="shared" si="8"/>
        <v>1.8630844613744201E-3</v>
      </c>
      <c r="AL12" s="20">
        <f t="shared" si="9"/>
        <v>-4.10581305460768E-2</v>
      </c>
      <c r="AM12" s="20">
        <f t="shared" si="10"/>
        <v>-2.20418664665821E-2</v>
      </c>
      <c r="AN12" s="20">
        <f t="shared" si="11"/>
        <v>-7.0585240642059899E-2</v>
      </c>
      <c r="AR12" s="22">
        <f t="shared" si="1"/>
        <v>40086</v>
      </c>
      <c r="AS12" s="33">
        <f t="shared" si="12"/>
        <v>9.4629872015785987E-2</v>
      </c>
      <c r="AT12" s="33">
        <f t="shared" si="13"/>
        <v>-5.0366981554816503E-2</v>
      </c>
      <c r="AU12" s="33">
        <f t="shared" si="14"/>
        <v>8.6027341817046105E-2</v>
      </c>
      <c r="AV12" s="33">
        <f t="shared" si="15"/>
        <v>1.8630844613744201E-3</v>
      </c>
      <c r="AW12" s="33">
        <f t="shared" si="16"/>
        <v>-4.10581305460768E-2</v>
      </c>
      <c r="AX12" s="33">
        <f t="shared" si="17"/>
        <v>-2.20418664665821E-2</v>
      </c>
      <c r="AY12" s="33">
        <f t="shared" si="18"/>
        <v>-7.0585240642059899E-2</v>
      </c>
      <c r="AZ12" s="20">
        <f t="shared" si="19"/>
        <v>-1.5319209153287772E-3</v>
      </c>
      <c r="BA12" s="22">
        <f t="shared" si="3"/>
        <v>40086</v>
      </c>
      <c r="BB12" s="20">
        <f t="shared" si="4"/>
        <v>9.4629872015785987E-2</v>
      </c>
      <c r="BC12" s="20" t="e">
        <f>#REF!</f>
        <v>#REF!</v>
      </c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</row>
    <row r="13" spans="1:69" ht="15">
      <c r="A13" s="1">
        <v>40178</v>
      </c>
      <c r="B13">
        <v>-0.116598665983616</v>
      </c>
      <c r="C13">
        <v>-6.1588505910609003E-3</v>
      </c>
      <c r="D13">
        <v>-0.75836367113006498</v>
      </c>
      <c r="E13">
        <v>0.26035155071364802</v>
      </c>
      <c r="F13">
        <v>-1.9144256001889399</v>
      </c>
      <c r="G13">
        <v>-0.14009014760525601</v>
      </c>
      <c r="H13">
        <v>2.95257534389148E-4</v>
      </c>
      <c r="I13">
        <v>-0.26721346073465202</v>
      </c>
      <c r="J13">
        <v>-6.5441100832407201E-2</v>
      </c>
      <c r="K13">
        <v>-0.231730315166818</v>
      </c>
      <c r="L13">
        <v>6.7478818106389102E-2</v>
      </c>
      <c r="M13">
        <v>0</v>
      </c>
      <c r="N13">
        <v>0</v>
      </c>
      <c r="O13">
        <v>-3.4071515395536302E-2</v>
      </c>
      <c r="P13">
        <v>0</v>
      </c>
      <c r="Q13">
        <v>6.4010517517198703E-2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-0.106066375299432</v>
      </c>
      <c r="Z13">
        <v>0.10642203258331701</v>
      </c>
      <c r="AA13">
        <v>9.7362291979125395E-2</v>
      </c>
      <c r="AB13">
        <v>-3.1047063610605202E-2</v>
      </c>
      <c r="AC13">
        <v>-2.63198043311068E-2</v>
      </c>
      <c r="AD13">
        <v>-0.105318180828585</v>
      </c>
      <c r="AE13">
        <v>0.69612210528492002</v>
      </c>
      <c r="AF13">
        <v>-2.5108021779646399</v>
      </c>
      <c r="AH13" s="20">
        <f t="shared" si="5"/>
        <v>-0.231730315166818</v>
      </c>
      <c r="AI13" s="20">
        <f t="shared" si="6"/>
        <v>-0.106066375299432</v>
      </c>
      <c r="AJ13" s="20">
        <f t="shared" si="7"/>
        <v>0.10642203258331701</v>
      </c>
      <c r="AK13" s="20">
        <f t="shared" si="8"/>
        <v>9.7362291979125395E-2</v>
      </c>
      <c r="AL13" s="20">
        <f t="shared" si="9"/>
        <v>-3.1047063610605202E-2</v>
      </c>
      <c r="AM13" s="20">
        <f t="shared" si="10"/>
        <v>-2.63198043311068E-2</v>
      </c>
      <c r="AN13" s="20">
        <f t="shared" si="11"/>
        <v>-0.105318180828585</v>
      </c>
      <c r="AR13" s="22">
        <f t="shared" si="1"/>
        <v>40178</v>
      </c>
      <c r="AS13" s="33">
        <f t="shared" si="12"/>
        <v>0.265109898213294</v>
      </c>
      <c r="AT13" s="33">
        <f t="shared" si="13"/>
        <v>-0.106066375299432</v>
      </c>
      <c r="AU13" s="33">
        <f t="shared" si="14"/>
        <v>0.10642203258331701</v>
      </c>
      <c r="AV13" s="33">
        <f t="shared" si="15"/>
        <v>9.7362291979125395E-2</v>
      </c>
      <c r="AW13" s="33">
        <f t="shared" si="16"/>
        <v>-3.1047063610605202E-2</v>
      </c>
      <c r="AX13" s="33">
        <f t="shared" si="17"/>
        <v>-2.63198043311068E-2</v>
      </c>
      <c r="AY13" s="33">
        <f t="shared" si="18"/>
        <v>-0.105318180828585</v>
      </c>
      <c r="AZ13" s="20">
        <f t="shared" si="19"/>
        <v>0.20014279870600732</v>
      </c>
      <c r="BA13" s="22">
        <f t="shared" si="3"/>
        <v>40178</v>
      </c>
      <c r="BB13" s="20">
        <f t="shared" si="4"/>
        <v>0.265109898213294</v>
      </c>
      <c r="BC13" s="20" t="e">
        <f>#REF!</f>
        <v>#REF!</v>
      </c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</row>
    <row r="14" spans="1:69" ht="15">
      <c r="A14" s="1">
        <v>40268</v>
      </c>
      <c r="B14">
        <v>-9.6397514955401095E-2</v>
      </c>
      <c r="C14">
        <v>3.5357227241527601E-2</v>
      </c>
      <c r="D14">
        <v>-0.40969375441608202</v>
      </c>
      <c r="E14">
        <v>0.25433512075374898</v>
      </c>
      <c r="F14">
        <v>-2.0843865695624602</v>
      </c>
      <c r="G14">
        <v>-0.2415521959676</v>
      </c>
      <c r="H14">
        <v>8.2336376357387692E-3</v>
      </c>
      <c r="I14">
        <v>-0.32345250223935701</v>
      </c>
      <c r="J14">
        <v>-6.0306637993798602E-2</v>
      </c>
      <c r="K14">
        <v>-0.31354936912640402</v>
      </c>
      <c r="L14">
        <v>4.6063825597437401E-2</v>
      </c>
      <c r="M14">
        <v>0</v>
      </c>
      <c r="N14">
        <v>0</v>
      </c>
      <c r="O14">
        <v>-8.5493855543419095E-2</v>
      </c>
      <c r="P14">
        <v>0</v>
      </c>
      <c r="Q14">
        <v>4.0789602517744501E-2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-7.1820417778920106E-2</v>
      </c>
      <c r="Z14">
        <v>9.4670359228413895E-2</v>
      </c>
      <c r="AA14">
        <v>0.108650405923332</v>
      </c>
      <c r="AB14">
        <v>4.1844973384043201E-2</v>
      </c>
      <c r="AC14">
        <v>-1.9478408173916699E-3</v>
      </c>
      <c r="AD14">
        <v>-0.14004269425632199</v>
      </c>
      <c r="AE14">
        <v>0.68789602239622205</v>
      </c>
      <c r="AF14">
        <v>-2.5108021779646399</v>
      </c>
      <c r="AH14" s="20">
        <f t="shared" si="5"/>
        <v>-0.31354936912640402</v>
      </c>
      <c r="AI14" s="20">
        <f t="shared" si="6"/>
        <v>-7.1820417778920106E-2</v>
      </c>
      <c r="AJ14" s="20">
        <f t="shared" si="7"/>
        <v>9.4670359228413895E-2</v>
      </c>
      <c r="AK14" s="20">
        <f t="shared" si="8"/>
        <v>0.108650405923332</v>
      </c>
      <c r="AL14" s="20">
        <f t="shared" si="9"/>
        <v>4.1844973384043201E-2</v>
      </c>
      <c r="AM14" s="20">
        <f t="shared" si="10"/>
        <v>-1.9478408173916699E-3</v>
      </c>
      <c r="AN14" s="20">
        <f t="shared" si="11"/>
        <v>-0.14004269425632199</v>
      </c>
      <c r="AR14" s="22">
        <f t="shared" si="1"/>
        <v>40268</v>
      </c>
      <c r="AS14" s="33">
        <f t="shared" si="12"/>
        <v>0.18329084425370795</v>
      </c>
      <c r="AT14" s="33">
        <f t="shared" si="13"/>
        <v>-7.1820417778920106E-2</v>
      </c>
      <c r="AU14" s="33">
        <f t="shared" si="14"/>
        <v>9.4670359228413895E-2</v>
      </c>
      <c r="AV14" s="33">
        <f t="shared" si="15"/>
        <v>0.108650405923332</v>
      </c>
      <c r="AW14" s="33">
        <f t="shared" si="16"/>
        <v>4.1844973384043201E-2</v>
      </c>
      <c r="AX14" s="33">
        <f t="shared" si="17"/>
        <v>-1.9478408173916699E-3</v>
      </c>
      <c r="AY14" s="33">
        <f t="shared" si="18"/>
        <v>-0.14004269425632199</v>
      </c>
      <c r="AZ14" s="20">
        <f t="shared" si="19"/>
        <v>0.21464562993686326</v>
      </c>
      <c r="BA14" s="22">
        <f t="shared" si="3"/>
        <v>40268</v>
      </c>
      <c r="BB14" s="20">
        <f t="shared" si="4"/>
        <v>0.18329084425370795</v>
      </c>
      <c r="BC14" s="20" t="e">
        <f>#REF!</f>
        <v>#REF!</v>
      </c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</row>
    <row r="15" spans="1:69" ht="15">
      <c r="A15" s="1">
        <v>40359</v>
      </c>
      <c r="B15">
        <v>-7.9827134111505396E-2</v>
      </c>
      <c r="C15">
        <v>4.0332652196218698E-2</v>
      </c>
      <c r="D15">
        <v>-0.21651919717887999</v>
      </c>
      <c r="E15">
        <v>0.17031227972305399</v>
      </c>
      <c r="F15">
        <v>-2.2820296906544901</v>
      </c>
      <c r="G15">
        <v>-0.23940860761813701</v>
      </c>
      <c r="H15">
        <v>1.4077862768308101E-3</v>
      </c>
      <c r="I15">
        <v>-0.340195795258117</v>
      </c>
      <c r="J15">
        <v>-5.35509332933536E-2</v>
      </c>
      <c r="K15">
        <v>-0.18979995001438299</v>
      </c>
      <c r="L15">
        <v>9.0290615364885807E-3</v>
      </c>
      <c r="M15">
        <v>0</v>
      </c>
      <c r="N15">
        <v>0</v>
      </c>
      <c r="O15">
        <v>-9.8851833328820096E-2</v>
      </c>
      <c r="P15">
        <v>0</v>
      </c>
      <c r="Q15">
        <v>2.60695974482151E-2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-0.14876449075041701</v>
      </c>
      <c r="Z15">
        <v>0.12101746586677201</v>
      </c>
      <c r="AA15">
        <v>9.0053483872556697E-2</v>
      </c>
      <c r="AB15">
        <v>6.7033734965302197E-2</v>
      </c>
      <c r="AC15">
        <v>8.1737813765526399E-2</v>
      </c>
      <c r="AD15">
        <v>-0.14862656612609801</v>
      </c>
      <c r="AE15">
        <v>0.67977814470404196</v>
      </c>
      <c r="AF15">
        <v>-2.5108021779646399</v>
      </c>
      <c r="AH15" s="20">
        <f t="shared" si="5"/>
        <v>-0.18979995001438299</v>
      </c>
      <c r="AI15" s="20">
        <f t="shared" si="6"/>
        <v>-0.14876449075041701</v>
      </c>
      <c r="AJ15" s="20">
        <f t="shared" si="7"/>
        <v>0.12101746586677201</v>
      </c>
      <c r="AK15" s="20">
        <f t="shared" si="8"/>
        <v>9.0053483872556697E-2</v>
      </c>
      <c r="AL15" s="20">
        <f t="shared" si="9"/>
        <v>6.7033734965302197E-2</v>
      </c>
      <c r="AM15" s="20">
        <f t="shared" si="10"/>
        <v>8.1737813765526399E-2</v>
      </c>
      <c r="AN15" s="20">
        <f t="shared" si="11"/>
        <v>-0.14862656612609801</v>
      </c>
      <c r="AR15" s="22">
        <f t="shared" si="1"/>
        <v>40359</v>
      </c>
      <c r="AS15" s="33">
        <f t="shared" si="12"/>
        <v>0.30704026336572898</v>
      </c>
      <c r="AT15" s="33">
        <f t="shared" si="13"/>
        <v>-0.14876449075041701</v>
      </c>
      <c r="AU15" s="33">
        <f t="shared" si="14"/>
        <v>0.12101746586677201</v>
      </c>
      <c r="AV15" s="33">
        <f t="shared" si="15"/>
        <v>9.0053483872556697E-2</v>
      </c>
      <c r="AW15" s="33">
        <f t="shared" si="16"/>
        <v>6.7033734965302197E-2</v>
      </c>
      <c r="AX15" s="33">
        <f t="shared" si="17"/>
        <v>8.1737813765526399E-2</v>
      </c>
      <c r="AY15" s="33">
        <f t="shared" si="18"/>
        <v>-0.14862656612609801</v>
      </c>
      <c r="AZ15" s="20">
        <f t="shared" si="19"/>
        <v>0.36949170495937123</v>
      </c>
      <c r="BA15" s="22">
        <f t="shared" si="3"/>
        <v>40359</v>
      </c>
      <c r="BB15" s="20">
        <f t="shared" si="4"/>
        <v>0.30704026336572898</v>
      </c>
      <c r="BC15" s="20" t="e">
        <f>#REF!</f>
        <v>#REF!</v>
      </c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</row>
    <row r="16" spans="1:69" ht="15">
      <c r="A16" s="1">
        <v>40451</v>
      </c>
      <c r="B16">
        <v>-7.0923691969222505E-2</v>
      </c>
      <c r="C16">
        <v>3.04510212502066E-2</v>
      </c>
      <c r="D16">
        <v>-8.1137129246031406E-2</v>
      </c>
      <c r="E16">
        <v>9.8238748087730005E-2</v>
      </c>
      <c r="F16">
        <v>-2.4215340803287702</v>
      </c>
      <c r="G16">
        <v>-0.27633299727088101</v>
      </c>
      <c r="H16">
        <v>5.5566560645348402E-3</v>
      </c>
      <c r="I16">
        <v>-0.293796920204692</v>
      </c>
      <c r="J16">
        <v>-4.92419567353614E-2</v>
      </c>
      <c r="K16">
        <v>6.0179549012879301E-2</v>
      </c>
      <c r="L16">
        <v>2.5891371579883499E-2</v>
      </c>
      <c r="M16">
        <v>0</v>
      </c>
      <c r="N16">
        <v>0</v>
      </c>
      <c r="O16">
        <v>-5.8964246344283197E-2</v>
      </c>
      <c r="P16">
        <v>0</v>
      </c>
      <c r="Q16">
        <v>8.9173300557781002E-3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-0.22619467862920101</v>
      </c>
      <c r="Z16">
        <v>5.9556613289520499E-2</v>
      </c>
      <c r="AA16">
        <v>0.113308232176169</v>
      </c>
      <c r="AB16">
        <v>5.2730685517029197E-2</v>
      </c>
      <c r="AC16">
        <v>8.0468029784236797E-2</v>
      </c>
      <c r="AD16">
        <v>-7.9741616707308893E-2</v>
      </c>
      <c r="AE16">
        <v>0.67176690263865801</v>
      </c>
      <c r="AF16">
        <v>-2.35080217796463</v>
      </c>
      <c r="AH16" s="20">
        <f t="shared" si="5"/>
        <v>6.0179549012879301E-2</v>
      </c>
      <c r="AI16" s="20">
        <f t="shared" si="6"/>
        <v>-0.22619467862920101</v>
      </c>
      <c r="AJ16" s="20">
        <f t="shared" si="7"/>
        <v>5.9556613289520499E-2</v>
      </c>
      <c r="AK16" s="20">
        <f t="shared" si="8"/>
        <v>0.113308232176169</v>
      </c>
      <c r="AL16" s="20">
        <f t="shared" si="9"/>
        <v>5.2730685517029197E-2</v>
      </c>
      <c r="AM16" s="20">
        <f t="shared" si="10"/>
        <v>8.0468029784236797E-2</v>
      </c>
      <c r="AN16" s="20">
        <f t="shared" si="11"/>
        <v>-7.9741616707308893E-2</v>
      </c>
      <c r="AR16" s="22">
        <f t="shared" si="1"/>
        <v>40451</v>
      </c>
      <c r="AS16" s="33">
        <f t="shared" si="12"/>
        <v>0.55701976239299122</v>
      </c>
      <c r="AT16" s="33">
        <f t="shared" si="13"/>
        <v>-0.22619467862920101</v>
      </c>
      <c r="AU16" s="33">
        <f t="shared" si="14"/>
        <v>5.9556613289520499E-2</v>
      </c>
      <c r="AV16" s="33">
        <f t="shared" si="15"/>
        <v>0.113308232176169</v>
      </c>
      <c r="AW16" s="33">
        <f t="shared" si="16"/>
        <v>5.2730685517029197E-2</v>
      </c>
      <c r="AX16" s="33">
        <f t="shared" si="17"/>
        <v>8.0468029784236797E-2</v>
      </c>
      <c r="AY16" s="33">
        <f t="shared" si="18"/>
        <v>-7.9741616707308893E-2</v>
      </c>
      <c r="AZ16" s="20">
        <f t="shared" si="19"/>
        <v>0.55714702782343695</v>
      </c>
      <c r="BA16" s="22">
        <f t="shared" si="3"/>
        <v>40451</v>
      </c>
      <c r="BB16" s="20">
        <f t="shared" si="4"/>
        <v>0.55701976239299122</v>
      </c>
      <c r="BC16" s="20" t="e">
        <f>#REF!</f>
        <v>#REF!</v>
      </c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</row>
    <row r="17" spans="1:69" ht="15">
      <c r="A17" s="1">
        <v>40543</v>
      </c>
      <c r="B17">
        <v>-9.3638075142213797E-2</v>
      </c>
      <c r="C17">
        <v>4.2920309495677697E-2</v>
      </c>
      <c r="D17">
        <v>-5.1643910399332901E-3</v>
      </c>
      <c r="E17">
        <v>0.383618303943776</v>
      </c>
      <c r="F17">
        <v>-2.5076399832420999</v>
      </c>
      <c r="G17">
        <v>-0.31724165101871499</v>
      </c>
      <c r="H17">
        <v>5.9700207240552896E-4</v>
      </c>
      <c r="I17">
        <v>-0.32138705844471599</v>
      </c>
      <c r="J17">
        <v>-4.4034164981754401E-2</v>
      </c>
      <c r="K17">
        <v>0.24472776476900801</v>
      </c>
      <c r="L17">
        <v>1.8509928786158501E-2</v>
      </c>
      <c r="M17">
        <v>0</v>
      </c>
      <c r="N17">
        <v>0</v>
      </c>
      <c r="O17">
        <v>-8.6113138438513398E-2</v>
      </c>
      <c r="P17">
        <v>0</v>
      </c>
      <c r="Q17">
        <v>9.0073314174013205E-3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-0.26655579505853499</v>
      </c>
      <c r="Z17">
        <v>-3.9817181687512603E-2</v>
      </c>
      <c r="AA17">
        <v>5.1712191627343002E-2</v>
      </c>
      <c r="AB17">
        <v>7.6441939178505003E-2</v>
      </c>
      <c r="AC17">
        <v>5.1923752996861597E-2</v>
      </c>
      <c r="AD17">
        <v>-1.25300161328777E-2</v>
      </c>
      <c r="AE17">
        <v>0.66386075292123703</v>
      </c>
      <c r="AF17">
        <v>-2.15080217796464</v>
      </c>
      <c r="AH17" s="20">
        <f t="shared" si="5"/>
        <v>0.24472776476900801</v>
      </c>
      <c r="AI17" s="20">
        <f t="shared" si="6"/>
        <v>-0.26655579505853499</v>
      </c>
      <c r="AJ17" s="20">
        <f t="shared" si="7"/>
        <v>-3.9817181687512603E-2</v>
      </c>
      <c r="AK17" s="20">
        <f t="shared" si="8"/>
        <v>5.1712191627343002E-2</v>
      </c>
      <c r="AL17" s="20">
        <f t="shared" si="9"/>
        <v>7.6441939178505003E-2</v>
      </c>
      <c r="AM17" s="20">
        <f t="shared" si="10"/>
        <v>5.1923752996861597E-2</v>
      </c>
      <c r="AN17" s="20">
        <f t="shared" si="11"/>
        <v>-1.25300161328777E-2</v>
      </c>
      <c r="AR17" s="22">
        <f t="shared" si="1"/>
        <v>40543</v>
      </c>
      <c r="AS17" s="33">
        <f t="shared" si="12"/>
        <v>0.74156797814912001</v>
      </c>
      <c r="AT17" s="33">
        <f t="shared" si="13"/>
        <v>-0.26655579505853499</v>
      </c>
      <c r="AU17" s="33">
        <f t="shared" si="14"/>
        <v>-3.9817181687512603E-2</v>
      </c>
      <c r="AV17" s="33">
        <f t="shared" si="15"/>
        <v>5.1712191627343002E-2</v>
      </c>
      <c r="AW17" s="33">
        <f t="shared" si="16"/>
        <v>7.6441939178505003E-2</v>
      </c>
      <c r="AX17" s="33">
        <f t="shared" si="17"/>
        <v>5.1923752996861597E-2</v>
      </c>
      <c r="AY17" s="33">
        <f t="shared" si="18"/>
        <v>-1.25300161328777E-2</v>
      </c>
      <c r="AZ17" s="20">
        <f t="shared" si="19"/>
        <v>0.6027428690729042</v>
      </c>
      <c r="BA17" s="22">
        <f t="shared" si="3"/>
        <v>40543</v>
      </c>
      <c r="BB17" s="20">
        <f t="shared" si="4"/>
        <v>0.74156797814912001</v>
      </c>
      <c r="BC17" s="20" t="e">
        <f>#REF!</f>
        <v>#REF!</v>
      </c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</row>
    <row r="18" spans="1:69" ht="15">
      <c r="A18" s="1">
        <v>40633</v>
      </c>
      <c r="B18">
        <v>-8.1802808468227593E-3</v>
      </c>
      <c r="C18">
        <v>3.0975571134229801E-2</v>
      </c>
      <c r="D18">
        <v>0.156630011953344</v>
      </c>
      <c r="E18">
        <v>0.45266602092100899</v>
      </c>
      <c r="F18">
        <v>-2.5543357697465301</v>
      </c>
      <c r="G18">
        <v>-0.339997616380186</v>
      </c>
      <c r="H18">
        <v>3.26495641420399E-3</v>
      </c>
      <c r="I18">
        <v>-0.29381999991264901</v>
      </c>
      <c r="J18">
        <v>-3.75500197490021E-2</v>
      </c>
      <c r="K18">
        <v>0.26045627713951602</v>
      </c>
      <c r="L18">
        <v>6.8122380113931902E-3</v>
      </c>
      <c r="M18">
        <v>0</v>
      </c>
      <c r="N18">
        <v>0</v>
      </c>
      <c r="O18">
        <v>-6.5187859635793599E-2</v>
      </c>
      <c r="P18">
        <v>0</v>
      </c>
      <c r="Q18">
        <v>-8.1938332330334495E-3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-0.34184745782640302</v>
      </c>
      <c r="Z18">
        <v>-3.3997235737001003E-2</v>
      </c>
      <c r="AA18">
        <v>-6.9776891774851399E-2</v>
      </c>
      <c r="AB18">
        <v>3.2768831837034197E-2</v>
      </c>
      <c r="AC18">
        <v>4.7452131209123102E-2</v>
      </c>
      <c r="AD18">
        <v>3.50005702155207E-2</v>
      </c>
      <c r="AE18">
        <v>0.65605817802933997</v>
      </c>
      <c r="AF18">
        <v>-2.0708021779646399</v>
      </c>
      <c r="AH18" s="20">
        <f t="shared" si="5"/>
        <v>0.26045627713951602</v>
      </c>
      <c r="AI18" s="20">
        <f t="shared" si="6"/>
        <v>-0.34184745782640302</v>
      </c>
      <c r="AJ18" s="20">
        <f t="shared" si="7"/>
        <v>-3.3997235737001003E-2</v>
      </c>
      <c r="AK18" s="20">
        <f t="shared" si="8"/>
        <v>-6.9776891774851399E-2</v>
      </c>
      <c r="AL18" s="20">
        <f t="shared" si="9"/>
        <v>3.2768831837034197E-2</v>
      </c>
      <c r="AM18" s="20">
        <f t="shared" si="10"/>
        <v>4.7452131209123102E-2</v>
      </c>
      <c r="AN18" s="20">
        <f t="shared" si="11"/>
        <v>3.50005702155207E-2</v>
      </c>
      <c r="AR18" s="22">
        <f t="shared" si="1"/>
        <v>40633</v>
      </c>
      <c r="AS18" s="33">
        <f t="shared" si="12"/>
        <v>0.757296490519628</v>
      </c>
      <c r="AT18" s="33">
        <f t="shared" si="13"/>
        <v>-0.34184745782640302</v>
      </c>
      <c r="AU18" s="33">
        <f t="shared" si="14"/>
        <v>-3.3997235737001003E-2</v>
      </c>
      <c r="AV18" s="33">
        <f t="shared" si="15"/>
        <v>-6.9776891774851399E-2</v>
      </c>
      <c r="AW18" s="33">
        <f t="shared" si="16"/>
        <v>3.2768831837034197E-2</v>
      </c>
      <c r="AX18" s="33">
        <f t="shared" si="17"/>
        <v>4.7452131209123102E-2</v>
      </c>
      <c r="AY18" s="33">
        <f t="shared" si="18"/>
        <v>3.50005702155207E-2</v>
      </c>
      <c r="AZ18" s="20">
        <f t="shared" si="19"/>
        <v>0.42689643844305064</v>
      </c>
      <c r="BA18" s="22">
        <f t="shared" si="3"/>
        <v>40633</v>
      </c>
      <c r="BB18" s="20">
        <f t="shared" si="4"/>
        <v>0.757296490519628</v>
      </c>
      <c r="BC18" s="20" t="e">
        <f>#REF!</f>
        <v>#REF!</v>
      </c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</row>
    <row r="19" spans="1:69" ht="15">
      <c r="A19" s="1">
        <v>40724</v>
      </c>
      <c r="B19">
        <v>-4.8350268746368399E-2</v>
      </c>
      <c r="C19">
        <v>4.2886213957652602E-2</v>
      </c>
      <c r="D19">
        <v>0.39473183774239901</v>
      </c>
      <c r="E19">
        <v>0.48705297813978299</v>
      </c>
      <c r="F19">
        <v>-2.6597044815517101</v>
      </c>
      <c r="G19">
        <v>-0.35610925411136901</v>
      </c>
      <c r="H19">
        <v>1.2207015032684699E-3</v>
      </c>
      <c r="I19">
        <v>-0.299816010910542</v>
      </c>
      <c r="J19">
        <v>-3.2479706731454998E-2</v>
      </c>
      <c r="K19">
        <v>0.61097877248191701</v>
      </c>
      <c r="L19">
        <v>1.9899326269168401E-2</v>
      </c>
      <c r="M19">
        <v>0</v>
      </c>
      <c r="N19">
        <v>0</v>
      </c>
      <c r="O19">
        <v>-6.4398997273549599E-2</v>
      </c>
      <c r="P19">
        <v>0</v>
      </c>
      <c r="Q19">
        <v>-7.21496300660088E-3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-0.361899216134417</v>
      </c>
      <c r="Z19">
        <v>-3.1898649288597401E-3</v>
      </c>
      <c r="AA19">
        <v>-8.9886933938754507E-2</v>
      </c>
      <c r="AB19">
        <v>-6.7387757652535699E-2</v>
      </c>
      <c r="AC19">
        <v>-1.05213186570137E-2</v>
      </c>
      <c r="AD19">
        <v>8.5029079896028301E-2</v>
      </c>
      <c r="AE19">
        <v>0.648357685675642</v>
      </c>
      <c r="AF19">
        <v>-1.7108021779646301</v>
      </c>
      <c r="AH19" s="20">
        <f t="shared" si="5"/>
        <v>0.61097877248191701</v>
      </c>
      <c r="AI19" s="20">
        <f t="shared" si="6"/>
        <v>-0.361899216134417</v>
      </c>
      <c r="AJ19" s="20">
        <f t="shared" si="7"/>
        <v>-3.1898649288597401E-3</v>
      </c>
      <c r="AK19" s="20">
        <f t="shared" si="8"/>
        <v>-8.9886933938754507E-2</v>
      </c>
      <c r="AL19" s="20">
        <f t="shared" si="9"/>
        <v>-6.7387757652535699E-2</v>
      </c>
      <c r="AM19" s="20">
        <f t="shared" si="10"/>
        <v>-1.05213186570137E-2</v>
      </c>
      <c r="AN19" s="20">
        <f t="shared" si="11"/>
        <v>8.5029079896028301E-2</v>
      </c>
      <c r="AR19" s="22">
        <f t="shared" si="1"/>
        <v>40724</v>
      </c>
      <c r="AS19" s="33">
        <f t="shared" si="12"/>
        <v>1.1078189858620289</v>
      </c>
      <c r="AT19" s="33">
        <f t="shared" si="13"/>
        <v>-0.361899216134417</v>
      </c>
      <c r="AU19" s="33">
        <f t="shared" si="14"/>
        <v>-3.1898649288597401E-3</v>
      </c>
      <c r="AV19" s="33">
        <f t="shared" si="15"/>
        <v>-8.9886933938754507E-2</v>
      </c>
      <c r="AW19" s="33">
        <f t="shared" si="16"/>
        <v>-6.7387757652535699E-2</v>
      </c>
      <c r="AX19" s="33">
        <f t="shared" si="17"/>
        <v>-1.05213186570137E-2</v>
      </c>
      <c r="AY19" s="33">
        <f t="shared" si="18"/>
        <v>8.5029079896028301E-2</v>
      </c>
      <c r="AZ19" s="20">
        <f t="shared" si="19"/>
        <v>0.65996297444647656</v>
      </c>
      <c r="BA19" s="22">
        <f t="shared" si="3"/>
        <v>40724</v>
      </c>
      <c r="BB19" s="20">
        <f t="shared" si="4"/>
        <v>1.1078189858620289</v>
      </c>
      <c r="BC19" s="20" t="e">
        <f>#REF!</f>
        <v>#REF!</v>
      </c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</row>
    <row r="20" spans="1:69" ht="15">
      <c r="A20" s="1">
        <v>40816</v>
      </c>
      <c r="B20">
        <v>-5.6181760011290799E-2</v>
      </c>
      <c r="C20">
        <v>8.2830828540671295E-2</v>
      </c>
      <c r="D20">
        <v>0.58438354255713698</v>
      </c>
      <c r="E20">
        <v>0.16551526344591799</v>
      </c>
      <c r="F20">
        <v>-2.9437260164254702</v>
      </c>
      <c r="G20">
        <v>-0.264695077056532</v>
      </c>
      <c r="H20">
        <v>9.6480095787153594E-3</v>
      </c>
      <c r="I20">
        <v>-0.28464866175778097</v>
      </c>
      <c r="J20">
        <v>-3.05018376456264E-2</v>
      </c>
      <c r="K20">
        <v>0.85909224535541195</v>
      </c>
      <c r="L20">
        <v>3.69027496103147E-2</v>
      </c>
      <c r="M20">
        <v>0</v>
      </c>
      <c r="N20">
        <v>0</v>
      </c>
      <c r="O20">
        <v>-5.5868850838109198E-2</v>
      </c>
      <c r="P20">
        <v>0</v>
      </c>
      <c r="Q20">
        <v>-1.3126135116402701E-2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-0.30230362432852897</v>
      </c>
      <c r="Z20">
        <v>7.9968084003440396E-2</v>
      </c>
      <c r="AA20">
        <v>-3.1745933109781299E-2</v>
      </c>
      <c r="AB20">
        <v>-5.6265350885316298E-2</v>
      </c>
      <c r="AC20">
        <v>-7.6547075774556397E-2</v>
      </c>
      <c r="AD20">
        <v>0.105709613580977</v>
      </c>
      <c r="AE20">
        <v>0.64075780829951701</v>
      </c>
      <c r="AF20">
        <v>-1.5508021779646399</v>
      </c>
      <c r="AH20" s="20">
        <f t="shared" si="5"/>
        <v>0.85909224535541195</v>
      </c>
      <c r="AI20" s="20">
        <f t="shared" si="6"/>
        <v>-0.30230362432852897</v>
      </c>
      <c r="AJ20" s="20">
        <f t="shared" si="7"/>
        <v>7.9968084003440396E-2</v>
      </c>
      <c r="AK20" s="20">
        <f t="shared" si="8"/>
        <v>-3.1745933109781299E-2</v>
      </c>
      <c r="AL20" s="20">
        <f t="shared" si="9"/>
        <v>-5.6265350885316298E-2</v>
      </c>
      <c r="AM20" s="20">
        <f t="shared" si="10"/>
        <v>-7.6547075774556397E-2</v>
      </c>
      <c r="AN20" s="20">
        <f t="shared" si="11"/>
        <v>0.105709613580977</v>
      </c>
      <c r="AR20" s="22">
        <f t="shared" si="1"/>
        <v>40816</v>
      </c>
      <c r="AS20" s="33">
        <f t="shared" si="12"/>
        <v>1.3559324587355239</v>
      </c>
      <c r="AT20" s="33">
        <f t="shared" si="13"/>
        <v>-0.30230362432852897</v>
      </c>
      <c r="AU20" s="33">
        <f t="shared" si="14"/>
        <v>7.9968084003440396E-2</v>
      </c>
      <c r="AV20" s="33">
        <f t="shared" si="15"/>
        <v>-3.1745933109781299E-2</v>
      </c>
      <c r="AW20" s="33">
        <f t="shared" si="16"/>
        <v>-5.6265350885316298E-2</v>
      </c>
      <c r="AX20" s="33">
        <f t="shared" si="17"/>
        <v>-7.6547075774556397E-2</v>
      </c>
      <c r="AY20" s="33">
        <f t="shared" si="18"/>
        <v>0.105709613580977</v>
      </c>
      <c r="AZ20" s="20">
        <f t="shared" si="19"/>
        <v>1.0747481722217582</v>
      </c>
      <c r="BA20" s="22">
        <f t="shared" si="3"/>
        <v>40816</v>
      </c>
      <c r="BB20" s="20">
        <f t="shared" si="4"/>
        <v>1.3559324587355239</v>
      </c>
      <c r="BC20" s="20" t="e">
        <f>#REF!</f>
        <v>#REF!</v>
      </c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</row>
    <row r="21" spans="1:69" ht="15">
      <c r="A21" s="1">
        <v>40908</v>
      </c>
      <c r="B21">
        <v>-9.6477329596329597E-2</v>
      </c>
      <c r="C21">
        <v>0.10337333525633199</v>
      </c>
      <c r="D21">
        <v>0.70396414369093396</v>
      </c>
      <c r="E21">
        <v>-0.20017733057429199</v>
      </c>
      <c r="F21">
        <v>-3.2248401604721502</v>
      </c>
      <c r="G21">
        <v>-0.16669296891091101</v>
      </c>
      <c r="H21">
        <v>2.0471351264200299E-2</v>
      </c>
      <c r="I21">
        <v>-0.27603972617035399</v>
      </c>
      <c r="J21">
        <v>-2.7452940932518901E-2</v>
      </c>
      <c r="K21">
        <v>1.1166036900002201</v>
      </c>
      <c r="L21">
        <v>4.0666782284635002E-2</v>
      </c>
      <c r="M21">
        <v>0</v>
      </c>
      <c r="N21">
        <v>0</v>
      </c>
      <c r="O21">
        <v>-3.7509259026173303E-2</v>
      </c>
      <c r="P21">
        <v>0</v>
      </c>
      <c r="Q21">
        <v>-1.1825876166264499E-2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-0.50778239214304999</v>
      </c>
      <c r="Z21">
        <v>0.16753101459468001</v>
      </c>
      <c r="AA21">
        <v>5.0067051959312998E-2</v>
      </c>
      <c r="AB21">
        <v>3.0851286559926902E-3</v>
      </c>
      <c r="AC21">
        <v>-6.75754858483128E-2</v>
      </c>
      <c r="AD21">
        <v>6.6551691585646597E-2</v>
      </c>
      <c r="AE21">
        <v>0.63325710257113998</v>
      </c>
      <c r="AF21">
        <v>-1.7108021779646301</v>
      </c>
      <c r="AH21" s="20">
        <f t="shared" si="5"/>
        <v>1.1166036900002201</v>
      </c>
      <c r="AI21" s="20">
        <f t="shared" si="6"/>
        <v>-0.50778239214304999</v>
      </c>
      <c r="AJ21" s="20">
        <f t="shared" si="7"/>
        <v>0.16753101459468001</v>
      </c>
      <c r="AK21" s="20">
        <f t="shared" si="8"/>
        <v>5.0067051959312998E-2</v>
      </c>
      <c r="AL21" s="20">
        <f t="shared" si="9"/>
        <v>3.0851286559926902E-3</v>
      </c>
      <c r="AM21" s="20">
        <f t="shared" si="10"/>
        <v>-6.75754858483128E-2</v>
      </c>
      <c r="AN21" s="20">
        <f t="shared" si="11"/>
        <v>6.6551691585646597E-2</v>
      </c>
      <c r="AR21" s="22">
        <f t="shared" si="1"/>
        <v>40908</v>
      </c>
      <c r="AS21" s="33">
        <f t="shared" si="12"/>
        <v>1.6134439033803321</v>
      </c>
      <c r="AT21" s="33">
        <f t="shared" si="13"/>
        <v>-0.50778239214304999</v>
      </c>
      <c r="AU21" s="33">
        <f t="shared" si="14"/>
        <v>0.16753101459468001</v>
      </c>
      <c r="AV21" s="33">
        <f t="shared" si="15"/>
        <v>5.0067051959312998E-2</v>
      </c>
      <c r="AW21" s="33">
        <f t="shared" si="16"/>
        <v>3.0851286559926902E-3</v>
      </c>
      <c r="AX21" s="33">
        <f t="shared" si="17"/>
        <v>-6.75754858483128E-2</v>
      </c>
      <c r="AY21" s="33">
        <f t="shared" si="18"/>
        <v>6.6551691585646597E-2</v>
      </c>
      <c r="AZ21" s="20">
        <f t="shared" si="19"/>
        <v>1.3253209121846015</v>
      </c>
      <c r="BA21" s="22">
        <f t="shared" si="3"/>
        <v>40908</v>
      </c>
      <c r="BB21" s="20">
        <f t="shared" si="4"/>
        <v>1.6134439033803321</v>
      </c>
      <c r="BC21" s="20" t="e">
        <f>#REF!</f>
        <v>#REF!</v>
      </c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</row>
    <row r="22" spans="1:69" ht="15">
      <c r="A22" s="1">
        <v>40999</v>
      </c>
      <c r="B22">
        <v>-0.13437849141578601</v>
      </c>
      <c r="C22">
        <v>0.10327359232366</v>
      </c>
      <c r="D22">
        <v>0.80186894755975702</v>
      </c>
      <c r="E22">
        <v>-0.39488509370570801</v>
      </c>
      <c r="F22">
        <v>-3.45745685566169</v>
      </c>
      <c r="G22">
        <v>-0.177346245819752</v>
      </c>
      <c r="H22">
        <v>1.9682243804277001E-2</v>
      </c>
      <c r="I22">
        <v>-0.24639648173525999</v>
      </c>
      <c r="J22">
        <v>-2.5426848614624801E-2</v>
      </c>
      <c r="K22">
        <v>1.2270335449883301</v>
      </c>
      <c r="L22">
        <v>3.8396741951963798E-2</v>
      </c>
      <c r="M22">
        <v>0</v>
      </c>
      <c r="N22">
        <v>0</v>
      </c>
      <c r="O22">
        <v>-3.1012937541670799E-2</v>
      </c>
      <c r="P22">
        <v>0</v>
      </c>
      <c r="Q22">
        <v>-2.7229875904809498E-3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-1.0145383452326</v>
      </c>
      <c r="Z22">
        <v>0.13729453972797601</v>
      </c>
      <c r="AA22">
        <v>0.128439759603517</v>
      </c>
      <c r="AB22">
        <v>7.3003274146170694E-2</v>
      </c>
      <c r="AC22">
        <v>-1.1759637675193901E-2</v>
      </c>
      <c r="AD22">
        <v>3.0274954001866999E-2</v>
      </c>
      <c r="AE22">
        <v>0.62585414890772995</v>
      </c>
      <c r="AF22">
        <v>-2.3108021779646299</v>
      </c>
      <c r="AH22" s="20">
        <f t="shared" si="5"/>
        <v>1.2270335449883301</v>
      </c>
      <c r="AI22" s="20">
        <f t="shared" si="6"/>
        <v>-1.0145383452326</v>
      </c>
      <c r="AJ22" s="20">
        <f t="shared" si="7"/>
        <v>0.13729453972797601</v>
      </c>
      <c r="AK22" s="20">
        <f t="shared" si="8"/>
        <v>0.128439759603517</v>
      </c>
      <c r="AL22" s="20">
        <f t="shared" si="9"/>
        <v>7.3003274146170694E-2</v>
      </c>
      <c r="AM22" s="20">
        <f t="shared" si="10"/>
        <v>-1.1759637675193901E-2</v>
      </c>
      <c r="AN22" s="20">
        <f t="shared" si="11"/>
        <v>3.0274954001866999E-2</v>
      </c>
      <c r="AR22" s="22">
        <f t="shared" si="1"/>
        <v>40999</v>
      </c>
      <c r="AS22" s="33">
        <f t="shared" si="12"/>
        <v>1.723873758368442</v>
      </c>
      <c r="AT22" s="33">
        <f t="shared" si="13"/>
        <v>-1.0145383452326</v>
      </c>
      <c r="AU22" s="33">
        <f t="shared" si="14"/>
        <v>0.13729453972797601</v>
      </c>
      <c r="AV22" s="33">
        <f t="shared" si="15"/>
        <v>0.128439759603517</v>
      </c>
      <c r="AW22" s="33">
        <f t="shared" si="16"/>
        <v>7.3003274146170694E-2</v>
      </c>
      <c r="AX22" s="33">
        <f t="shared" si="17"/>
        <v>-1.1759637675193901E-2</v>
      </c>
      <c r="AY22" s="33">
        <f t="shared" si="18"/>
        <v>3.0274954001866999E-2</v>
      </c>
      <c r="AZ22" s="20">
        <f t="shared" si="19"/>
        <v>1.066588302940179</v>
      </c>
      <c r="BA22" s="22">
        <f t="shared" si="3"/>
        <v>40999</v>
      </c>
      <c r="BB22" s="20">
        <f t="shared" si="4"/>
        <v>1.723873758368442</v>
      </c>
      <c r="BC22" s="20" t="e">
        <f>#REF!</f>
        <v>#REF!</v>
      </c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</row>
    <row r="23" spans="1:69" ht="15">
      <c r="A23" s="1">
        <v>41090</v>
      </c>
      <c r="B23">
        <v>-0.15101852057110701</v>
      </c>
      <c r="C23">
        <v>8.9012600402616604E-2</v>
      </c>
      <c r="D23">
        <v>0.98081354635326801</v>
      </c>
      <c r="E23">
        <v>-0.72421141489691898</v>
      </c>
      <c r="F23">
        <v>-3.6810496731831299</v>
      </c>
      <c r="G23">
        <v>-0.19397033250995099</v>
      </c>
      <c r="H23">
        <v>1.17810255535006E-2</v>
      </c>
      <c r="I23">
        <v>-0.247776695126559</v>
      </c>
      <c r="J23">
        <v>-2.2903495397262899E-2</v>
      </c>
      <c r="K23">
        <v>1.48830531518505</v>
      </c>
      <c r="L23">
        <v>4.3880875849885502E-2</v>
      </c>
      <c r="M23">
        <v>0</v>
      </c>
      <c r="N23">
        <v>0</v>
      </c>
      <c r="O23">
        <v>-3.1085350747284801E-2</v>
      </c>
      <c r="P23">
        <v>0</v>
      </c>
      <c r="Q23">
        <v>2.8268593999401198E-3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-1.2119505938002699</v>
      </c>
      <c r="Z23">
        <v>0.20010473816097801</v>
      </c>
      <c r="AA23">
        <v>3.5951846377876302E-2</v>
      </c>
      <c r="AB23">
        <v>0.14235166898598201</v>
      </c>
      <c r="AC23">
        <v>5.7207960001751802E-2</v>
      </c>
      <c r="AD23">
        <v>4.2379910982363503E-2</v>
      </c>
      <c r="AE23">
        <v>0.61854755100166003</v>
      </c>
      <c r="AF23">
        <v>-2.5508021779646399</v>
      </c>
      <c r="AH23" s="20">
        <f t="shared" si="5"/>
        <v>1.48830531518505</v>
      </c>
      <c r="AI23" s="20">
        <f t="shared" si="6"/>
        <v>-1.2119505938002699</v>
      </c>
      <c r="AJ23" s="20">
        <f t="shared" si="7"/>
        <v>0.20010473816097801</v>
      </c>
      <c r="AK23" s="20">
        <f t="shared" si="8"/>
        <v>3.5951846377876302E-2</v>
      </c>
      <c r="AL23" s="20">
        <f t="shared" si="9"/>
        <v>0.14235166898598201</v>
      </c>
      <c r="AM23" s="20">
        <f t="shared" si="10"/>
        <v>5.7207960001751802E-2</v>
      </c>
      <c r="AN23" s="20">
        <f t="shared" si="11"/>
        <v>4.2379910982363503E-2</v>
      </c>
      <c r="AR23" s="22">
        <f t="shared" si="1"/>
        <v>41090</v>
      </c>
      <c r="AS23" s="33">
        <f t="shared" si="12"/>
        <v>1.985145528565162</v>
      </c>
      <c r="AT23" s="33">
        <f t="shared" si="13"/>
        <v>-1.2119505938002699</v>
      </c>
      <c r="AU23" s="33">
        <f t="shared" si="14"/>
        <v>0.20010473816097801</v>
      </c>
      <c r="AV23" s="33">
        <f t="shared" si="15"/>
        <v>3.5951846377876302E-2</v>
      </c>
      <c r="AW23" s="33">
        <f t="shared" si="16"/>
        <v>0.14235166898598201</v>
      </c>
      <c r="AX23" s="33">
        <f t="shared" si="17"/>
        <v>5.7207960001751802E-2</v>
      </c>
      <c r="AY23" s="33">
        <f t="shared" si="18"/>
        <v>4.2379910982363503E-2</v>
      </c>
      <c r="AZ23" s="20">
        <f t="shared" si="19"/>
        <v>1.2511910592738438</v>
      </c>
      <c r="BA23" s="22">
        <f t="shared" si="3"/>
        <v>41090</v>
      </c>
      <c r="BB23" s="20">
        <f t="shared" si="4"/>
        <v>1.985145528565162</v>
      </c>
      <c r="BC23" s="20" t="e">
        <f>#REF!</f>
        <v>#REF!</v>
      </c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</row>
    <row r="24" spans="1:69" ht="15">
      <c r="A24" s="1">
        <v>41182</v>
      </c>
      <c r="B24">
        <v>-0.13275420782692701</v>
      </c>
      <c r="C24">
        <v>7.0560231812985597E-2</v>
      </c>
      <c r="D24">
        <v>1.0404670907101601</v>
      </c>
      <c r="E24">
        <v>-0.94387824926270003</v>
      </c>
      <c r="F24">
        <v>-3.8500592544161498</v>
      </c>
      <c r="G24">
        <v>-0.22919872901882901</v>
      </c>
      <c r="H24">
        <v>9.4953990453794206E-3</v>
      </c>
      <c r="I24">
        <v>-0.23889709686767299</v>
      </c>
      <c r="J24">
        <v>-2.1108207965581299E-2</v>
      </c>
      <c r="K24">
        <v>1.5434996475809</v>
      </c>
      <c r="L24">
        <v>4.2690450802952702E-2</v>
      </c>
      <c r="M24">
        <v>0</v>
      </c>
      <c r="N24">
        <v>0</v>
      </c>
      <c r="O24">
        <v>-2.0715900481446201E-2</v>
      </c>
      <c r="P24">
        <v>0</v>
      </c>
      <c r="Q24">
        <v>5.2919117484353396E-3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-1.19087534397604</v>
      </c>
      <c r="Z24">
        <v>0.25594725138948299</v>
      </c>
      <c r="AA24">
        <v>-3.4291356299338202E-2</v>
      </c>
      <c r="AB24">
        <v>5.5850635980947402E-2</v>
      </c>
      <c r="AC24">
        <v>0.12017114999293101</v>
      </c>
      <c r="AD24">
        <v>0.115666463712652</v>
      </c>
      <c r="AE24">
        <v>0.61133593536003805</v>
      </c>
      <c r="AF24">
        <v>-2.7908021779646299</v>
      </c>
      <c r="AH24" s="20">
        <f t="shared" si="5"/>
        <v>1.5434996475809</v>
      </c>
      <c r="AI24" s="20">
        <f t="shared" si="6"/>
        <v>-1.19087534397604</v>
      </c>
      <c r="AJ24" s="20">
        <f t="shared" si="7"/>
        <v>0.25594725138948299</v>
      </c>
      <c r="AK24" s="20">
        <f t="shared" si="8"/>
        <v>-3.4291356299338202E-2</v>
      </c>
      <c r="AL24" s="20">
        <f t="shared" si="9"/>
        <v>5.5850635980947402E-2</v>
      </c>
      <c r="AM24" s="20">
        <f t="shared" si="10"/>
        <v>0.12017114999293101</v>
      </c>
      <c r="AN24" s="20">
        <f t="shared" si="11"/>
        <v>0.115666463712652</v>
      </c>
      <c r="AR24" s="22">
        <f t="shared" si="1"/>
        <v>41182</v>
      </c>
      <c r="AS24" s="33">
        <f t="shared" si="12"/>
        <v>2.0403398609610122</v>
      </c>
      <c r="AT24" s="33">
        <f t="shared" si="13"/>
        <v>-1.19087534397604</v>
      </c>
      <c r="AU24" s="33">
        <f t="shared" si="14"/>
        <v>0.25594725138948299</v>
      </c>
      <c r="AV24" s="33">
        <f t="shared" si="15"/>
        <v>-3.4291356299338202E-2</v>
      </c>
      <c r="AW24" s="33">
        <f t="shared" si="16"/>
        <v>5.5850635980947402E-2</v>
      </c>
      <c r="AX24" s="33">
        <f t="shared" si="17"/>
        <v>0.12017114999293101</v>
      </c>
      <c r="AY24" s="33">
        <f t="shared" si="18"/>
        <v>0.115666463712652</v>
      </c>
      <c r="AZ24" s="20">
        <f t="shared" si="19"/>
        <v>1.3628086617616475</v>
      </c>
      <c r="BA24" s="22">
        <f t="shared" si="3"/>
        <v>41182</v>
      </c>
      <c r="BB24" s="20">
        <f t="shared" si="4"/>
        <v>2.0403398609610122</v>
      </c>
      <c r="BC24" s="20" t="e">
        <f>#REF!</f>
        <v>#REF!</v>
      </c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</row>
    <row r="25" spans="1:69" ht="15">
      <c r="A25" s="1">
        <v>41274</v>
      </c>
      <c r="B25">
        <v>-0.17463951910038999</v>
      </c>
      <c r="C25">
        <v>5.3658270279204598E-2</v>
      </c>
      <c r="D25">
        <v>0.98386488590558696</v>
      </c>
      <c r="E25">
        <v>-0.95460981933993605</v>
      </c>
      <c r="F25">
        <v>-3.9324300034943298</v>
      </c>
      <c r="G25">
        <v>-0.30606131233943301</v>
      </c>
      <c r="H25">
        <v>7.0646106609536501E-3</v>
      </c>
      <c r="I25">
        <v>-0.224301725493253</v>
      </c>
      <c r="J25">
        <v>-1.7667187422280801E-2</v>
      </c>
      <c r="K25">
        <v>1.6626813015800801</v>
      </c>
      <c r="L25">
        <v>3.8168610694881401E-2</v>
      </c>
      <c r="M25">
        <v>0</v>
      </c>
      <c r="N25">
        <v>0</v>
      </c>
      <c r="O25">
        <v>-3.0852583561297799E-4</v>
      </c>
      <c r="P25">
        <v>0</v>
      </c>
      <c r="Q25">
        <v>1.18705219242876E-2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-1.0209143753908501</v>
      </c>
      <c r="Z25">
        <v>0.25838555094791599</v>
      </c>
      <c r="AA25">
        <v>-6.0494422515714998E-2</v>
      </c>
      <c r="AB25">
        <v>-3.0173988692255502E-2</v>
      </c>
      <c r="AC25">
        <v>3.8744517284942902E-2</v>
      </c>
      <c r="AD25">
        <v>0.23214248151254999</v>
      </c>
      <c r="AE25">
        <v>0.60421795085548202</v>
      </c>
      <c r="AF25">
        <v>-2.83080217796463</v>
      </c>
      <c r="AH25" s="20">
        <f t="shared" si="5"/>
        <v>1.6626813015800801</v>
      </c>
      <c r="AI25" s="20">
        <f t="shared" si="6"/>
        <v>-1.0209143753908501</v>
      </c>
      <c r="AJ25" s="20">
        <f t="shared" si="7"/>
        <v>0.25838555094791599</v>
      </c>
      <c r="AK25" s="20">
        <f t="shared" si="8"/>
        <v>-6.0494422515714998E-2</v>
      </c>
      <c r="AL25" s="20">
        <f t="shared" si="9"/>
        <v>-3.0173988692255502E-2</v>
      </c>
      <c r="AM25" s="20">
        <f t="shared" si="10"/>
        <v>3.8744517284942902E-2</v>
      </c>
      <c r="AN25" s="20">
        <f t="shared" si="11"/>
        <v>0.23214248151254999</v>
      </c>
      <c r="AR25" s="22">
        <f t="shared" si="1"/>
        <v>41274</v>
      </c>
      <c r="AS25" s="33">
        <f t="shared" si="12"/>
        <v>2.1595215149601921</v>
      </c>
      <c r="AT25" s="33">
        <f t="shared" si="13"/>
        <v>-1.0209143753908501</v>
      </c>
      <c r="AU25" s="33">
        <f t="shared" si="14"/>
        <v>0.25838555094791599</v>
      </c>
      <c r="AV25" s="33">
        <f t="shared" si="15"/>
        <v>-6.0494422515714998E-2</v>
      </c>
      <c r="AW25" s="33">
        <f t="shared" si="16"/>
        <v>-3.0173988692255502E-2</v>
      </c>
      <c r="AX25" s="33">
        <f t="shared" si="17"/>
        <v>3.8744517284942902E-2</v>
      </c>
      <c r="AY25" s="33">
        <f t="shared" si="18"/>
        <v>0.23214248151254999</v>
      </c>
      <c r="AZ25" s="20">
        <f t="shared" si="19"/>
        <v>1.5772112781067806</v>
      </c>
      <c r="BA25" s="22">
        <f t="shared" si="3"/>
        <v>41274</v>
      </c>
      <c r="BB25" s="20">
        <f t="shared" si="4"/>
        <v>2.1595215149601921</v>
      </c>
      <c r="BC25" s="20" t="e">
        <f>#REF!</f>
        <v>#REF!</v>
      </c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</row>
    <row r="26" spans="1:69" ht="15">
      <c r="A26" s="1">
        <v>41364</v>
      </c>
      <c r="B26">
        <v>-0.145495755467137</v>
      </c>
      <c r="C26">
        <v>3.42351185885112E-2</v>
      </c>
      <c r="D26">
        <v>1.09023163398584</v>
      </c>
      <c r="E26">
        <v>-1.21929244582151</v>
      </c>
      <c r="F26">
        <v>-4.0031458308448702</v>
      </c>
      <c r="G26">
        <v>-0.384700390786409</v>
      </c>
      <c r="H26">
        <v>7.01821319608189E-3</v>
      </c>
      <c r="I26">
        <v>-0.20122874981594299</v>
      </c>
      <c r="J26">
        <v>-1.32451495575997E-2</v>
      </c>
      <c r="K26">
        <v>1.9166537097524601</v>
      </c>
      <c r="L26">
        <v>4.7490618249499003E-2</v>
      </c>
      <c r="M26">
        <v>0</v>
      </c>
      <c r="N26">
        <v>0</v>
      </c>
      <c r="O26">
        <v>-1.7113040725891902E-2</v>
      </c>
      <c r="P26">
        <v>0</v>
      </c>
      <c r="Q26">
        <v>8.2855036844234203E-3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-0.85711420734878396</v>
      </c>
      <c r="Z26">
        <v>0.22630806736109799</v>
      </c>
      <c r="AA26">
        <v>-7.0897275655689401E-2</v>
      </c>
      <c r="AB26">
        <v>-6.7786718205485805E-2</v>
      </c>
      <c r="AC26">
        <v>-3.4729914666816498E-2</v>
      </c>
      <c r="AD26">
        <v>0.25653216781268601</v>
      </c>
      <c r="AE26">
        <v>0.59719226828773597</v>
      </c>
      <c r="AF26">
        <v>-2.83080217796463</v>
      </c>
      <c r="AH26" s="20">
        <f t="shared" si="5"/>
        <v>1.9166537097524601</v>
      </c>
      <c r="AI26" s="20">
        <f t="shared" si="6"/>
        <v>-0.85711420734878396</v>
      </c>
      <c r="AJ26" s="20">
        <f t="shared" si="7"/>
        <v>0.22630806736109799</v>
      </c>
      <c r="AK26" s="20">
        <f t="shared" si="8"/>
        <v>-7.0897275655689401E-2</v>
      </c>
      <c r="AL26" s="20">
        <f t="shared" si="9"/>
        <v>-6.7786718205485805E-2</v>
      </c>
      <c r="AM26" s="20">
        <f t="shared" si="10"/>
        <v>-3.4729914666816498E-2</v>
      </c>
      <c r="AN26" s="20">
        <f t="shared" si="11"/>
        <v>0.25653216781268601</v>
      </c>
      <c r="AR26" s="22">
        <f t="shared" si="1"/>
        <v>41364</v>
      </c>
      <c r="AS26" s="33">
        <f t="shared" si="12"/>
        <v>2.413493923132572</v>
      </c>
      <c r="AT26" s="33">
        <f t="shared" si="13"/>
        <v>-0.85711420734878396</v>
      </c>
      <c r="AU26" s="33">
        <f t="shared" si="14"/>
        <v>0.22630806736109799</v>
      </c>
      <c r="AV26" s="33">
        <f t="shared" si="15"/>
        <v>-7.0897275655689401E-2</v>
      </c>
      <c r="AW26" s="33">
        <f t="shared" si="16"/>
        <v>-6.7786718205485805E-2</v>
      </c>
      <c r="AX26" s="33">
        <f t="shared" si="17"/>
        <v>-3.4729914666816498E-2</v>
      </c>
      <c r="AY26" s="33">
        <f t="shared" si="18"/>
        <v>0.25653216781268601</v>
      </c>
      <c r="AZ26" s="20">
        <f t="shared" si="19"/>
        <v>1.8658060424295801</v>
      </c>
      <c r="BA26" s="22">
        <f t="shared" si="3"/>
        <v>41364</v>
      </c>
      <c r="BB26" s="20">
        <f t="shared" si="4"/>
        <v>2.413493923132572</v>
      </c>
      <c r="BC26" s="20" t="e">
        <f>#REF!</f>
        <v>#REF!</v>
      </c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</row>
    <row r="27" spans="1:69" ht="15">
      <c r="A27" s="1">
        <v>41455</v>
      </c>
      <c r="B27">
        <v>-8.1776872529294595E-2</v>
      </c>
      <c r="C27">
        <v>2.79577012553767E-2</v>
      </c>
      <c r="D27">
        <v>1.09893895372948</v>
      </c>
      <c r="E27">
        <v>-1.2787361192871101</v>
      </c>
      <c r="F27">
        <v>-4.01047382061354</v>
      </c>
      <c r="G27">
        <v>-0.41406307876571202</v>
      </c>
      <c r="H27">
        <v>-3.4626055752901299E-3</v>
      </c>
      <c r="I27">
        <v>-0.23457264817437801</v>
      </c>
      <c r="J27">
        <v>-7.7236980242670001E-3</v>
      </c>
      <c r="K27">
        <v>1.82228911052065</v>
      </c>
      <c r="L27">
        <v>4.36429591427323E-2</v>
      </c>
      <c r="M27">
        <v>0</v>
      </c>
      <c r="N27">
        <v>0</v>
      </c>
      <c r="O27">
        <v>-3.34427433838416E-3</v>
      </c>
      <c r="P27">
        <v>0</v>
      </c>
      <c r="Q27">
        <v>1.4152766472849999E-2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-0.64648826245416502</v>
      </c>
      <c r="Z27">
        <v>0.22860986156088001</v>
      </c>
      <c r="AA27">
        <v>-6.2054417989388398E-2</v>
      </c>
      <c r="AB27">
        <v>-7.2760566639280905E-2</v>
      </c>
      <c r="AC27">
        <v>-5.9978115150769201E-2</v>
      </c>
      <c r="AD27">
        <v>0.218783368926003</v>
      </c>
      <c r="AE27">
        <v>0.59025757995587802</v>
      </c>
      <c r="AF27">
        <v>-2.83080217796463</v>
      </c>
      <c r="AH27" s="20">
        <f t="shared" si="5"/>
        <v>1.82228911052065</v>
      </c>
      <c r="AI27" s="20">
        <f t="shared" si="6"/>
        <v>-0.64648826245416502</v>
      </c>
      <c r="AJ27" s="20">
        <f t="shared" si="7"/>
        <v>0.22860986156088001</v>
      </c>
      <c r="AK27" s="20">
        <f t="shared" si="8"/>
        <v>-6.2054417989388398E-2</v>
      </c>
      <c r="AL27" s="20">
        <f t="shared" si="9"/>
        <v>-7.2760566639280905E-2</v>
      </c>
      <c r="AM27" s="20">
        <f t="shared" si="10"/>
        <v>-5.9978115150769201E-2</v>
      </c>
      <c r="AN27" s="20">
        <f t="shared" si="11"/>
        <v>0.218783368926003</v>
      </c>
      <c r="AR27" s="22">
        <f t="shared" si="1"/>
        <v>41455</v>
      </c>
      <c r="AS27" s="33">
        <f t="shared" si="12"/>
        <v>2.319129323900762</v>
      </c>
      <c r="AT27" s="33">
        <f t="shared" si="13"/>
        <v>-0.64648826245416502</v>
      </c>
      <c r="AU27" s="33">
        <f t="shared" si="14"/>
        <v>0.22860986156088001</v>
      </c>
      <c r="AV27" s="33">
        <f t="shared" si="15"/>
        <v>-6.2054417989388398E-2</v>
      </c>
      <c r="AW27" s="33">
        <f t="shared" si="16"/>
        <v>-7.2760566639280905E-2</v>
      </c>
      <c r="AX27" s="33">
        <f t="shared" si="17"/>
        <v>-5.9978115150769201E-2</v>
      </c>
      <c r="AY27" s="33">
        <f t="shared" si="18"/>
        <v>0.218783368926003</v>
      </c>
      <c r="AZ27" s="20">
        <f t="shared" si="19"/>
        <v>1.9252411921540413</v>
      </c>
      <c r="BA27" s="22">
        <f t="shared" si="3"/>
        <v>41455</v>
      </c>
      <c r="BB27" s="20">
        <f t="shared" si="4"/>
        <v>2.319129323900762</v>
      </c>
      <c r="BC27" s="20" t="e">
        <f>#REF!</f>
        <v>#REF!</v>
      </c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</row>
    <row r="28" spans="1:69" ht="15">
      <c r="A28" s="1">
        <v>41547</v>
      </c>
      <c r="B28">
        <v>-0.105455840959278</v>
      </c>
      <c r="C28">
        <v>1.7817403679364501E-2</v>
      </c>
      <c r="D28">
        <v>1.02365233464025</v>
      </c>
      <c r="E28">
        <v>-1.1949712934914101</v>
      </c>
      <c r="F28">
        <v>-3.9489993792773901</v>
      </c>
      <c r="G28">
        <v>-0.42872333762734899</v>
      </c>
      <c r="H28">
        <v>-4.2924726047399303E-3</v>
      </c>
      <c r="I28">
        <v>-0.26585338125713098</v>
      </c>
      <c r="J28">
        <v>-1.4318399872703599E-3</v>
      </c>
      <c r="K28">
        <v>1.71978422291051</v>
      </c>
      <c r="L28">
        <v>6.2824260378902499E-2</v>
      </c>
      <c r="M28">
        <v>0</v>
      </c>
      <c r="N28">
        <v>0</v>
      </c>
      <c r="O28">
        <v>1.50820826527842E-2</v>
      </c>
      <c r="P28">
        <v>0</v>
      </c>
      <c r="Q28">
        <v>3.1330577415131298E-3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-0.549259568928675</v>
      </c>
      <c r="Z28">
        <v>0.25543591085760198</v>
      </c>
      <c r="AA28">
        <v>-2.16968507390225E-2</v>
      </c>
      <c r="AB28">
        <v>-7.7290162353873093E-2</v>
      </c>
      <c r="AC28">
        <v>-7.31433463598061E-2</v>
      </c>
      <c r="AD28">
        <v>0.15917342350651201</v>
      </c>
      <c r="AE28">
        <v>0.58341259924075195</v>
      </c>
      <c r="AF28">
        <v>-2.83080217796463</v>
      </c>
      <c r="AH28" s="20">
        <f t="shared" si="5"/>
        <v>1.71978422291051</v>
      </c>
      <c r="AI28" s="20">
        <f t="shared" si="6"/>
        <v>-0.549259568928675</v>
      </c>
      <c r="AJ28" s="20">
        <f t="shared" si="7"/>
        <v>0.25543591085760198</v>
      </c>
      <c r="AK28" s="20">
        <f t="shared" si="8"/>
        <v>-2.16968507390225E-2</v>
      </c>
      <c r="AL28" s="20">
        <f t="shared" si="9"/>
        <v>-7.7290162353873093E-2</v>
      </c>
      <c r="AM28" s="20">
        <f t="shared" si="10"/>
        <v>-7.31433463598061E-2</v>
      </c>
      <c r="AN28" s="20">
        <f t="shared" si="11"/>
        <v>0.15917342350651201</v>
      </c>
      <c r="AR28" s="22">
        <f t="shared" si="1"/>
        <v>41547</v>
      </c>
      <c r="AS28" s="33">
        <f t="shared" si="12"/>
        <v>2.2166244362906218</v>
      </c>
      <c r="AT28" s="33">
        <f t="shared" si="13"/>
        <v>-0.549259568928675</v>
      </c>
      <c r="AU28" s="33">
        <f t="shared" si="14"/>
        <v>0.25543591085760198</v>
      </c>
      <c r="AV28" s="33">
        <f t="shared" si="15"/>
        <v>-2.16968507390225E-2</v>
      </c>
      <c r="AW28" s="33">
        <f t="shared" si="16"/>
        <v>-7.7290162353873093E-2</v>
      </c>
      <c r="AX28" s="33">
        <f t="shared" si="17"/>
        <v>-7.31433463598061E-2</v>
      </c>
      <c r="AY28" s="33">
        <f t="shared" si="18"/>
        <v>0.15917342350651201</v>
      </c>
      <c r="AZ28" s="20">
        <f t="shared" si="19"/>
        <v>1.9098438422733592</v>
      </c>
      <c r="BA28" s="22">
        <f t="shared" si="3"/>
        <v>41547</v>
      </c>
      <c r="BB28" s="20">
        <f t="shared" si="4"/>
        <v>2.2166244362906218</v>
      </c>
      <c r="BC28" s="20" t="e">
        <f>#REF!</f>
        <v>#REF!</v>
      </c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</row>
    <row r="29" spans="1:69" ht="15">
      <c r="A29" s="1">
        <v>41639</v>
      </c>
      <c r="B29">
        <v>-8.9596929817744406E-2</v>
      </c>
      <c r="C29">
        <v>3.17246344862167E-2</v>
      </c>
      <c r="D29">
        <v>0.93381682676113897</v>
      </c>
      <c r="E29">
        <v>-0.98052876572442005</v>
      </c>
      <c r="F29">
        <v>-3.91049678120996</v>
      </c>
      <c r="G29">
        <v>-0.48210665854901802</v>
      </c>
      <c r="H29">
        <v>7.3436017539175403E-3</v>
      </c>
      <c r="I29">
        <v>-0.31119565457061799</v>
      </c>
      <c r="J29">
        <v>4.4475633880944202E-3</v>
      </c>
      <c r="K29">
        <v>1.64581011754387</v>
      </c>
      <c r="L29">
        <v>9.2000937995402501E-2</v>
      </c>
      <c r="M29">
        <v>0</v>
      </c>
      <c r="N29">
        <v>0</v>
      </c>
      <c r="O29">
        <v>-2.4097805805160698E-2</v>
      </c>
      <c r="P29">
        <v>0</v>
      </c>
      <c r="Q29">
        <v>-3.2137169270208699E-3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-0.470500334898243</v>
      </c>
      <c r="Z29">
        <v>0.204465893142323</v>
      </c>
      <c r="AA29">
        <v>2.4535766086749899E-2</v>
      </c>
      <c r="AB29">
        <v>-5.0413658511930498E-2</v>
      </c>
      <c r="AC29">
        <v>-8.0514275094275001E-2</v>
      </c>
      <c r="AD29">
        <v>9.1061001775495795E-2</v>
      </c>
      <c r="AE29">
        <v>0.576656060197413</v>
      </c>
      <c r="AF29">
        <v>-2.7908021779646299</v>
      </c>
      <c r="AH29" s="20">
        <f t="shared" si="5"/>
        <v>1.64581011754387</v>
      </c>
      <c r="AI29" s="20">
        <f t="shared" si="6"/>
        <v>-0.470500334898243</v>
      </c>
      <c r="AJ29" s="20">
        <f t="shared" si="7"/>
        <v>0.204465893142323</v>
      </c>
      <c r="AK29" s="20">
        <f t="shared" si="8"/>
        <v>2.4535766086749899E-2</v>
      </c>
      <c r="AL29" s="20">
        <f t="shared" si="9"/>
        <v>-5.0413658511930498E-2</v>
      </c>
      <c r="AM29" s="20">
        <f t="shared" si="10"/>
        <v>-8.0514275094275001E-2</v>
      </c>
      <c r="AN29" s="20">
        <f t="shared" si="11"/>
        <v>9.1061001775495795E-2</v>
      </c>
      <c r="AR29" s="22">
        <f t="shared" si="1"/>
        <v>41639</v>
      </c>
      <c r="AS29" s="33">
        <f t="shared" si="12"/>
        <v>2.1426503309239822</v>
      </c>
      <c r="AT29" s="33">
        <f t="shared" si="13"/>
        <v>-0.470500334898243</v>
      </c>
      <c r="AU29" s="33">
        <f t="shared" si="14"/>
        <v>0.204465893142323</v>
      </c>
      <c r="AV29" s="33">
        <f t="shared" si="15"/>
        <v>2.4535766086749899E-2</v>
      </c>
      <c r="AW29" s="33">
        <f t="shared" si="16"/>
        <v>-5.0413658511930498E-2</v>
      </c>
      <c r="AX29" s="33">
        <f t="shared" si="17"/>
        <v>-8.0514275094275001E-2</v>
      </c>
      <c r="AY29" s="33">
        <f t="shared" si="18"/>
        <v>9.1061001775495795E-2</v>
      </c>
      <c r="AZ29" s="20">
        <f t="shared" si="19"/>
        <v>1.8612847234241021</v>
      </c>
      <c r="BA29" s="22">
        <f t="shared" si="3"/>
        <v>41639</v>
      </c>
      <c r="BB29" s="20">
        <f t="shared" si="4"/>
        <v>2.1426503309239822</v>
      </c>
      <c r="BC29" s="20" t="e">
        <f>#REF!</f>
        <v>#REF!</v>
      </c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</row>
    <row r="30" spans="1:69" ht="15">
      <c r="A30" s="1">
        <v>41729</v>
      </c>
      <c r="B30">
        <v>-4.7949212228174699E-2</v>
      </c>
      <c r="C30">
        <v>8.1907549462912899E-3</v>
      </c>
      <c r="D30">
        <v>0.858250520914279</v>
      </c>
      <c r="E30">
        <v>-1.08195469385638</v>
      </c>
      <c r="F30">
        <v>-3.9193136582694201</v>
      </c>
      <c r="G30">
        <v>-0.54730366036998102</v>
      </c>
      <c r="H30">
        <v>1.1755832194262801E-3</v>
      </c>
      <c r="I30">
        <v>-0.24687004079793001</v>
      </c>
      <c r="J30">
        <v>1.03861149112013E-2</v>
      </c>
      <c r="K30">
        <v>1.90499297423805</v>
      </c>
      <c r="L30">
        <v>0.110522249613241</v>
      </c>
      <c r="M30">
        <v>0</v>
      </c>
      <c r="N30">
        <v>0</v>
      </c>
      <c r="O30">
        <v>-5.78845487579569E-2</v>
      </c>
      <c r="P30">
        <v>0</v>
      </c>
      <c r="Q30">
        <v>3.4159996827084501E-4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-0.37545799864965601</v>
      </c>
      <c r="Z30">
        <v>0.15895580510754201</v>
      </c>
      <c r="AA30">
        <v>-4.0339562167012099E-3</v>
      </c>
      <c r="AB30">
        <v>-1.4638470117801901E-2</v>
      </c>
      <c r="AC30">
        <v>-5.8205748043310399E-2</v>
      </c>
      <c r="AD30">
        <v>2.0007489254513601E-2</v>
      </c>
      <c r="AE30">
        <v>0.56998671715720906</v>
      </c>
      <c r="AF30">
        <v>-2.7108021779646299</v>
      </c>
      <c r="AH30" s="20">
        <f t="shared" si="5"/>
        <v>1.90499297423805</v>
      </c>
      <c r="AI30" s="20">
        <f t="shared" si="6"/>
        <v>-0.37545799864965601</v>
      </c>
      <c r="AJ30" s="20">
        <f t="shared" si="7"/>
        <v>0.15895580510754201</v>
      </c>
      <c r="AK30" s="20">
        <f t="shared" si="8"/>
        <v>-4.0339562167012099E-3</v>
      </c>
      <c r="AL30" s="20">
        <f t="shared" si="9"/>
        <v>-1.4638470117801901E-2</v>
      </c>
      <c r="AM30" s="20">
        <f t="shared" si="10"/>
        <v>-5.8205748043310399E-2</v>
      </c>
      <c r="AN30" s="20">
        <f t="shared" si="11"/>
        <v>2.0007489254513601E-2</v>
      </c>
      <c r="AR30" s="22">
        <f t="shared" si="1"/>
        <v>41729</v>
      </c>
      <c r="AS30" s="33">
        <f t="shared" si="12"/>
        <v>2.4018331876181618</v>
      </c>
      <c r="AT30" s="33">
        <f t="shared" si="13"/>
        <v>-0.37545799864965601</v>
      </c>
      <c r="AU30" s="33">
        <f t="shared" si="14"/>
        <v>0.15895580510754201</v>
      </c>
      <c r="AV30" s="33">
        <f t="shared" si="15"/>
        <v>-4.0339562167012099E-3</v>
      </c>
      <c r="AW30" s="33">
        <f t="shared" si="16"/>
        <v>-1.4638470117801901E-2</v>
      </c>
      <c r="AX30" s="33">
        <f t="shared" si="17"/>
        <v>-5.8205748043310399E-2</v>
      </c>
      <c r="AY30" s="33">
        <f t="shared" si="18"/>
        <v>2.0007489254513601E-2</v>
      </c>
      <c r="AZ30" s="20">
        <f t="shared" si="19"/>
        <v>2.1284603089527478</v>
      </c>
      <c r="BA30" s="22">
        <f t="shared" si="3"/>
        <v>41729</v>
      </c>
      <c r="BB30" s="20">
        <f t="shared" si="4"/>
        <v>2.4018331876181618</v>
      </c>
      <c r="BC30" s="20" t="e">
        <f>#REF!</f>
        <v>#REF!</v>
      </c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</row>
    <row r="31" spans="1:69" ht="15">
      <c r="A31" s="1">
        <v>41820</v>
      </c>
      <c r="B31">
        <v>-3.3910752053256603E-2</v>
      </c>
      <c r="C31">
        <v>2.3234423263725601E-2</v>
      </c>
      <c r="D31">
        <v>0.69124381216821895</v>
      </c>
      <c r="E31">
        <v>-0.75380741599589296</v>
      </c>
      <c r="F31">
        <v>-3.8999394975267401</v>
      </c>
      <c r="G31">
        <v>-0.614436411247963</v>
      </c>
      <c r="H31">
        <v>7.7548017551537299E-3</v>
      </c>
      <c r="I31">
        <v>-0.28643936448604601</v>
      </c>
      <c r="J31">
        <v>1.6259385644808201E-2</v>
      </c>
      <c r="K31">
        <v>1.8647085577037199</v>
      </c>
      <c r="L31">
        <v>0.154743171381375</v>
      </c>
      <c r="M31">
        <v>0</v>
      </c>
      <c r="N31">
        <v>0</v>
      </c>
      <c r="O31">
        <v>-0.120501248532231</v>
      </c>
      <c r="P31">
        <v>0</v>
      </c>
      <c r="Q31">
        <v>6.8247345584037597E-3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-0.31954489529938501</v>
      </c>
      <c r="Z31">
        <v>0.12291073575785499</v>
      </c>
      <c r="AA31">
        <v>-1.98710534157336E-2</v>
      </c>
      <c r="AB31">
        <v>-4.8091480152834098E-2</v>
      </c>
      <c r="AC31">
        <v>-3.5767032100944202E-2</v>
      </c>
      <c r="AD31">
        <v>-2.9575993738690499E-2</v>
      </c>
      <c r="AE31">
        <v>0.56340334433932004</v>
      </c>
      <c r="AF31">
        <v>-2.7108021779646299</v>
      </c>
      <c r="AH31" s="20">
        <f t="shared" si="5"/>
        <v>1.8647085577037199</v>
      </c>
      <c r="AI31" s="20">
        <f t="shared" si="6"/>
        <v>-0.31954489529938501</v>
      </c>
      <c r="AJ31" s="20">
        <f t="shared" si="7"/>
        <v>0.12291073575785499</v>
      </c>
      <c r="AK31" s="20">
        <f t="shared" si="8"/>
        <v>-1.98710534157336E-2</v>
      </c>
      <c r="AL31" s="20">
        <f t="shared" si="9"/>
        <v>-4.8091480152834098E-2</v>
      </c>
      <c r="AM31" s="20">
        <f t="shared" si="10"/>
        <v>-3.5767032100944202E-2</v>
      </c>
      <c r="AN31" s="20">
        <f t="shared" si="11"/>
        <v>-2.9575993738690499E-2</v>
      </c>
      <c r="AR31" s="22">
        <f t="shared" si="1"/>
        <v>41820</v>
      </c>
      <c r="AS31" s="33">
        <f t="shared" si="12"/>
        <v>2.3615487710838319</v>
      </c>
      <c r="AT31" s="33">
        <f t="shared" si="13"/>
        <v>-0.31954489529938501</v>
      </c>
      <c r="AU31" s="33">
        <f t="shared" si="14"/>
        <v>0.12291073575785499</v>
      </c>
      <c r="AV31" s="33">
        <f t="shared" si="15"/>
        <v>-1.98710534157336E-2</v>
      </c>
      <c r="AW31" s="33">
        <f t="shared" si="16"/>
        <v>-4.8091480152834098E-2</v>
      </c>
      <c r="AX31" s="33">
        <f t="shared" si="17"/>
        <v>-3.5767032100944202E-2</v>
      </c>
      <c r="AY31" s="33">
        <f t="shared" si="18"/>
        <v>-2.9575993738690499E-2</v>
      </c>
      <c r="AZ31" s="20">
        <f t="shared" si="19"/>
        <v>2.0316090521340997</v>
      </c>
      <c r="BA31" s="22">
        <f t="shared" si="3"/>
        <v>41820</v>
      </c>
      <c r="BB31" s="20">
        <f t="shared" si="4"/>
        <v>2.3615487710838319</v>
      </c>
      <c r="BC31" s="20" t="e">
        <f>#REF!</f>
        <v>#REF!</v>
      </c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</row>
    <row r="32" spans="1:69" ht="15">
      <c r="A32" s="1">
        <v>41912</v>
      </c>
      <c r="B32">
        <v>-4.4251988627865502E-2</v>
      </c>
      <c r="C32">
        <v>7.6951141766310798E-3</v>
      </c>
      <c r="D32">
        <v>0.58392060783854005</v>
      </c>
      <c r="E32">
        <v>-0.75961165691090404</v>
      </c>
      <c r="F32">
        <v>-3.88234294838806</v>
      </c>
      <c r="G32">
        <v>-0.60988890341500301</v>
      </c>
      <c r="H32">
        <v>-2.48932256369291E-3</v>
      </c>
      <c r="I32">
        <v>-0.26323300570962999</v>
      </c>
      <c r="J32">
        <v>2.2654370956829602E-2</v>
      </c>
      <c r="K32">
        <v>1.63418986969928</v>
      </c>
      <c r="L32">
        <v>0.157055918311091</v>
      </c>
      <c r="M32">
        <v>0</v>
      </c>
      <c r="N32">
        <v>0</v>
      </c>
      <c r="O32">
        <v>-5.5679121512689E-2</v>
      </c>
      <c r="P32">
        <v>0</v>
      </c>
      <c r="Q32">
        <v>4.7523141688252E-3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-0.24918794769073099</v>
      </c>
      <c r="Z32">
        <v>0.152538240150146</v>
      </c>
      <c r="AA32">
        <v>4.4926689945968502E-3</v>
      </c>
      <c r="AB32">
        <v>-3.1505803613110402E-2</v>
      </c>
      <c r="AC32">
        <v>-5.0370905202289998E-2</v>
      </c>
      <c r="AD32">
        <v>-4.6444414110425901E-2</v>
      </c>
      <c r="AE32">
        <v>0.55690473547143005</v>
      </c>
      <c r="AF32">
        <v>-2.87080217796463</v>
      </c>
      <c r="AH32" s="20">
        <f t="shared" si="5"/>
        <v>1.63418986969928</v>
      </c>
      <c r="AI32" s="20">
        <f t="shared" si="6"/>
        <v>-0.24918794769073099</v>
      </c>
      <c r="AJ32" s="20">
        <f t="shared" si="7"/>
        <v>0.152538240150146</v>
      </c>
      <c r="AK32" s="20">
        <f t="shared" si="8"/>
        <v>4.4926689945968502E-3</v>
      </c>
      <c r="AL32" s="20">
        <f t="shared" si="9"/>
        <v>-3.1505803613110402E-2</v>
      </c>
      <c r="AM32" s="20">
        <f t="shared" si="10"/>
        <v>-5.0370905202289998E-2</v>
      </c>
      <c r="AN32" s="20">
        <f t="shared" si="11"/>
        <v>-4.6444414110425901E-2</v>
      </c>
      <c r="AR32" s="22">
        <f t="shared" si="1"/>
        <v>41912</v>
      </c>
      <c r="AS32" s="33">
        <f t="shared" si="12"/>
        <v>2.1310300830793922</v>
      </c>
      <c r="AT32" s="33">
        <f t="shared" si="13"/>
        <v>-0.24918794769073099</v>
      </c>
      <c r="AU32" s="33">
        <f t="shared" si="14"/>
        <v>0.152538240150146</v>
      </c>
      <c r="AV32" s="33">
        <f t="shared" si="15"/>
        <v>4.4926689945968502E-3</v>
      </c>
      <c r="AW32" s="33">
        <f t="shared" si="16"/>
        <v>-3.1505803613110402E-2</v>
      </c>
      <c r="AX32" s="33">
        <f t="shared" si="17"/>
        <v>-5.0370905202289998E-2</v>
      </c>
      <c r="AY32" s="33">
        <f t="shared" si="18"/>
        <v>-4.6444414110425901E-2</v>
      </c>
      <c r="AZ32" s="20">
        <f t="shared" si="19"/>
        <v>1.9105519216075779</v>
      </c>
      <c r="BA32" s="22">
        <f t="shared" si="3"/>
        <v>41912</v>
      </c>
      <c r="BB32" s="20">
        <f t="shared" si="4"/>
        <v>2.1310300830793922</v>
      </c>
      <c r="BC32" s="20" t="e">
        <f>#REF!</f>
        <v>#REF!</v>
      </c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</row>
    <row r="33" spans="1:69" ht="15">
      <c r="A33" s="1">
        <v>42004</v>
      </c>
      <c r="B33">
        <v>-1.62950976177508E-2</v>
      </c>
      <c r="C33">
        <v>2.10626330882378E-2</v>
      </c>
      <c r="D33">
        <v>0.451993298030966</v>
      </c>
      <c r="E33">
        <v>-0.54056571691760302</v>
      </c>
      <c r="F33">
        <v>-3.89916183231517</v>
      </c>
      <c r="G33">
        <v>-0.61809319538881802</v>
      </c>
      <c r="H33">
        <v>1.35130076654755E-2</v>
      </c>
      <c r="I33">
        <v>-0.27020541341460003</v>
      </c>
      <c r="J33">
        <v>2.8791930891273299E-2</v>
      </c>
      <c r="K33">
        <v>1.4545704844821601</v>
      </c>
      <c r="L33">
        <v>0.19620415667281499</v>
      </c>
      <c r="M33">
        <v>0</v>
      </c>
      <c r="N33">
        <v>0</v>
      </c>
      <c r="O33">
        <v>-9.7839833222554295E-2</v>
      </c>
      <c r="P33">
        <v>0</v>
      </c>
      <c r="Q33">
        <v>-2.5169841345058798E-3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-0.30314832735735298</v>
      </c>
      <c r="Z33">
        <v>0.20812757204899199</v>
      </c>
      <c r="AA33">
        <v>2.52903818585631E-2</v>
      </c>
      <c r="AB33">
        <v>-2.0213466685890701E-2</v>
      </c>
      <c r="AC33">
        <v>-4.90646653575567E-2</v>
      </c>
      <c r="AD33">
        <v>-8.3740813723240506E-2</v>
      </c>
      <c r="AE33">
        <v>0.55048970341931502</v>
      </c>
      <c r="AF33">
        <v>-2.9508021779646398</v>
      </c>
      <c r="AH33" s="20">
        <f t="shared" si="5"/>
        <v>1.4545704844821601</v>
      </c>
      <c r="AI33" s="20">
        <f t="shared" si="6"/>
        <v>-0.30314832735735298</v>
      </c>
      <c r="AJ33" s="20">
        <f t="shared" si="7"/>
        <v>0.20812757204899199</v>
      </c>
      <c r="AK33" s="20">
        <f t="shared" si="8"/>
        <v>2.52903818585631E-2</v>
      </c>
      <c r="AL33" s="20">
        <f t="shared" si="9"/>
        <v>-2.0213466685890701E-2</v>
      </c>
      <c r="AM33" s="20">
        <f t="shared" si="10"/>
        <v>-4.90646653575567E-2</v>
      </c>
      <c r="AN33" s="20">
        <f t="shared" si="11"/>
        <v>-8.3740813723240506E-2</v>
      </c>
      <c r="AR33" s="22">
        <f t="shared" si="1"/>
        <v>42004</v>
      </c>
      <c r="AS33" s="33">
        <f t="shared" si="12"/>
        <v>1.9514106978622721</v>
      </c>
      <c r="AT33" s="33">
        <f t="shared" si="13"/>
        <v>-0.30314832735735298</v>
      </c>
      <c r="AU33" s="33">
        <f t="shared" si="14"/>
        <v>0.20812757204899199</v>
      </c>
      <c r="AV33" s="33">
        <f t="shared" si="15"/>
        <v>2.52903818585631E-2</v>
      </c>
      <c r="AW33" s="33">
        <f t="shared" si="16"/>
        <v>-2.0213466685890701E-2</v>
      </c>
      <c r="AX33" s="33">
        <f t="shared" si="17"/>
        <v>-4.90646653575567E-2</v>
      </c>
      <c r="AY33" s="33">
        <f t="shared" si="18"/>
        <v>-8.3740813723240506E-2</v>
      </c>
      <c r="AZ33" s="20">
        <f t="shared" si="19"/>
        <v>1.7286613786457863</v>
      </c>
      <c r="BA33" s="22">
        <f t="shared" si="3"/>
        <v>42004</v>
      </c>
      <c r="BB33" s="20">
        <f t="shared" si="4"/>
        <v>1.9514106978622721</v>
      </c>
      <c r="BC33" s="20" t="e">
        <f>#REF!</f>
        <v>#REF!</v>
      </c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</row>
    <row r="34" spans="1:69" ht="15">
      <c r="A34" s="1">
        <v>42094</v>
      </c>
      <c r="B34">
        <v>3.51320247605783E-2</v>
      </c>
      <c r="C34">
        <v>3.4263223694746998E-3</v>
      </c>
      <c r="D34">
        <v>0.33638485902058102</v>
      </c>
      <c r="E34">
        <v>-0.63038379435946501</v>
      </c>
      <c r="F34">
        <v>-3.9628089795358501</v>
      </c>
      <c r="G34">
        <v>-0.63126276308902995</v>
      </c>
      <c r="H34">
        <v>-1.2760168139901501E-2</v>
      </c>
      <c r="I34">
        <v>-0.16426183089205901</v>
      </c>
      <c r="J34">
        <v>3.3231574456215801E-2</v>
      </c>
      <c r="K34">
        <v>1.5616950618067</v>
      </c>
      <c r="L34">
        <v>0.20825202947202801</v>
      </c>
      <c r="M34">
        <v>0</v>
      </c>
      <c r="N34">
        <v>0</v>
      </c>
      <c r="O34">
        <v>-0.12719251062627901</v>
      </c>
      <c r="P34">
        <v>0</v>
      </c>
      <c r="Q34">
        <v>6.3277097071831601E-3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-0.21169951565422401</v>
      </c>
      <c r="Z34">
        <v>0.140508969361091</v>
      </c>
      <c r="AA34">
        <v>8.2834957966146094E-2</v>
      </c>
      <c r="AB34">
        <v>-3.6598763160266101E-3</v>
      </c>
      <c r="AC34">
        <v>-4.3454490348156398E-2</v>
      </c>
      <c r="AD34">
        <v>-0.115268837761254</v>
      </c>
      <c r="AE34">
        <v>0.54415707982504102</v>
      </c>
      <c r="AF34">
        <v>-2.9508021779646398</v>
      </c>
      <c r="AH34" s="20">
        <f t="shared" si="5"/>
        <v>1.5616950618067</v>
      </c>
      <c r="AI34" s="20">
        <f t="shared" si="6"/>
        <v>-0.21169951565422401</v>
      </c>
      <c r="AJ34" s="20">
        <f t="shared" si="7"/>
        <v>0.140508969361091</v>
      </c>
      <c r="AK34" s="20">
        <f t="shared" si="8"/>
        <v>8.2834957966146094E-2</v>
      </c>
      <c r="AL34" s="20">
        <f t="shared" si="9"/>
        <v>-3.6598763160266101E-3</v>
      </c>
      <c r="AM34" s="20">
        <f t="shared" si="10"/>
        <v>-4.3454490348156398E-2</v>
      </c>
      <c r="AN34" s="20">
        <f t="shared" si="11"/>
        <v>-0.115268837761254</v>
      </c>
      <c r="AR34" s="22">
        <f t="shared" si="1"/>
        <v>42094</v>
      </c>
      <c r="AS34" s="33">
        <f t="shared" si="12"/>
        <v>2.058535275186812</v>
      </c>
      <c r="AT34" s="33">
        <f t="shared" si="13"/>
        <v>-0.21169951565422401</v>
      </c>
      <c r="AU34" s="33">
        <f t="shared" si="14"/>
        <v>0.140508969361091</v>
      </c>
      <c r="AV34" s="33">
        <f t="shared" si="15"/>
        <v>8.2834957966146094E-2</v>
      </c>
      <c r="AW34" s="33">
        <f t="shared" si="16"/>
        <v>-3.6598763160266101E-3</v>
      </c>
      <c r="AX34" s="33">
        <f t="shared" si="17"/>
        <v>-4.3454490348156398E-2</v>
      </c>
      <c r="AY34" s="33">
        <f t="shared" si="18"/>
        <v>-0.115268837761254</v>
      </c>
      <c r="AZ34" s="20">
        <f t="shared" si="19"/>
        <v>1.9077964824343878</v>
      </c>
      <c r="BA34" s="22">
        <f t="shared" si="3"/>
        <v>42094</v>
      </c>
      <c r="BB34" s="20">
        <f t="shared" si="4"/>
        <v>2.058535275186812</v>
      </c>
      <c r="BC34" s="20" t="e">
        <f>#REF!</f>
        <v>#REF!</v>
      </c>
    </row>
    <row r="35" spans="1:69" ht="15">
      <c r="A35" s="1">
        <v>42185</v>
      </c>
      <c r="B35">
        <v>-1.9941436807787202E-2</v>
      </c>
      <c r="C35">
        <v>1.42654386218186E-2</v>
      </c>
      <c r="D35">
        <v>0.18252499932093699</v>
      </c>
      <c r="E35">
        <v>-0.39212525670163001</v>
      </c>
      <c r="F35">
        <v>-3.9260755114518902</v>
      </c>
      <c r="G35">
        <v>-0.61378636335988501</v>
      </c>
      <c r="H35">
        <v>-6.06887675598784E-3</v>
      </c>
      <c r="I35">
        <v>-0.16162959963498</v>
      </c>
      <c r="J35">
        <v>3.63866120950571E-2</v>
      </c>
      <c r="K35">
        <v>1.21562134861341</v>
      </c>
      <c r="L35">
        <v>0.21022282263334699</v>
      </c>
      <c r="M35">
        <v>0</v>
      </c>
      <c r="N35">
        <v>0</v>
      </c>
      <c r="O35">
        <v>-0.10940597684650601</v>
      </c>
      <c r="P35">
        <v>0</v>
      </c>
      <c r="Q35">
        <v>-1.46139039116258E-2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-6.7534756139482399E-2</v>
      </c>
      <c r="Z35">
        <v>0.176773406865122</v>
      </c>
      <c r="AA35">
        <v>3.9893649293522598E-2</v>
      </c>
      <c r="AB35">
        <v>6.0047318390680303E-2</v>
      </c>
      <c r="AC35">
        <v>-2.2769583517804001E-2</v>
      </c>
      <c r="AD35">
        <v>-0.13049222343782901</v>
      </c>
      <c r="AE35">
        <v>0.53790571475358095</v>
      </c>
      <c r="AF35">
        <v>-2.9908021779646399</v>
      </c>
      <c r="AH35" s="20">
        <f t="shared" si="5"/>
        <v>1.21562134861341</v>
      </c>
      <c r="AI35" s="20">
        <f t="shared" si="6"/>
        <v>-6.7534756139482399E-2</v>
      </c>
      <c r="AJ35" s="20">
        <f t="shared" si="7"/>
        <v>0.176773406865122</v>
      </c>
      <c r="AK35" s="20">
        <f t="shared" si="8"/>
        <v>3.9893649293522598E-2</v>
      </c>
      <c r="AL35" s="20">
        <f t="shared" si="9"/>
        <v>6.0047318390680303E-2</v>
      </c>
      <c r="AM35" s="20">
        <f t="shared" si="10"/>
        <v>-2.2769583517804001E-2</v>
      </c>
      <c r="AN35" s="20">
        <f t="shared" si="11"/>
        <v>-0.13049222343782901</v>
      </c>
      <c r="AR35" s="22">
        <f t="shared" si="1"/>
        <v>42185</v>
      </c>
      <c r="AS35" s="33">
        <f t="shared" si="12"/>
        <v>1.712461561993522</v>
      </c>
      <c r="AT35" s="33">
        <f t="shared" si="13"/>
        <v>-6.7534756139482399E-2</v>
      </c>
      <c r="AU35" s="33">
        <f t="shared" si="14"/>
        <v>0.176773406865122</v>
      </c>
      <c r="AV35" s="33">
        <f t="shared" si="15"/>
        <v>3.9893649293522598E-2</v>
      </c>
      <c r="AW35" s="33">
        <f t="shared" si="16"/>
        <v>6.0047318390680303E-2</v>
      </c>
      <c r="AX35" s="33">
        <f t="shared" si="17"/>
        <v>-2.2769583517804001E-2</v>
      </c>
      <c r="AY35" s="33">
        <f t="shared" si="18"/>
        <v>-0.13049222343782901</v>
      </c>
      <c r="AZ35" s="20">
        <f t="shared" si="19"/>
        <v>1.7683793734477318</v>
      </c>
      <c r="BA35" s="22">
        <f t="shared" si="3"/>
        <v>42185</v>
      </c>
      <c r="BB35" s="20">
        <f t="shared" si="4"/>
        <v>1.712461561993522</v>
      </c>
      <c r="BC35" s="20" t="e">
        <f>#REF!</f>
        <v>#REF!</v>
      </c>
    </row>
    <row r="36" spans="1:69" ht="15">
      <c r="A36" s="1">
        <v>42277</v>
      </c>
      <c r="B36">
        <v>5.2573188539331801E-2</v>
      </c>
      <c r="C36">
        <v>-6.1927121418161998E-3</v>
      </c>
      <c r="D36">
        <v>9.8066713751834206E-2</v>
      </c>
      <c r="E36">
        <v>-0.54474702667136199</v>
      </c>
      <c r="F36">
        <v>-3.8574223205247602</v>
      </c>
      <c r="G36">
        <v>-0.64737109077222899</v>
      </c>
      <c r="H36">
        <v>3.1230221854640502E-4</v>
      </c>
      <c r="I36">
        <v>-0.122472033342776</v>
      </c>
      <c r="J36">
        <v>3.7858349614761498E-2</v>
      </c>
      <c r="K36">
        <v>1.1858580643091301</v>
      </c>
      <c r="L36">
        <v>0.29950138713138402</v>
      </c>
      <c r="M36">
        <v>0</v>
      </c>
      <c r="N36">
        <v>0</v>
      </c>
      <c r="O36">
        <v>-2.0321114395382801E-2</v>
      </c>
      <c r="P36">
        <v>0</v>
      </c>
      <c r="Q36">
        <v>-2.0244877855290899E-2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-0.160505420505762</v>
      </c>
      <c r="Z36">
        <v>0.186071553567177</v>
      </c>
      <c r="AA36">
        <v>5.6387024930932901E-2</v>
      </c>
      <c r="AB36">
        <v>1.0873792046032799E-2</v>
      </c>
      <c r="AC36">
        <v>2.0871499571563101E-2</v>
      </c>
      <c r="AD36">
        <v>-0.131633933796139</v>
      </c>
      <c r="AE36">
        <v>0.53173447634760895</v>
      </c>
      <c r="AF36">
        <v>-3.0308021779646399</v>
      </c>
      <c r="AH36" s="20">
        <f t="shared" si="5"/>
        <v>1.1858580643091301</v>
      </c>
      <c r="AI36" s="20">
        <f t="shared" si="6"/>
        <v>-0.160505420505762</v>
      </c>
      <c r="AJ36" s="20">
        <f t="shared" si="7"/>
        <v>0.186071553567177</v>
      </c>
      <c r="AK36" s="20">
        <f t="shared" si="8"/>
        <v>5.6387024930932901E-2</v>
      </c>
      <c r="AL36" s="20">
        <f t="shared" si="9"/>
        <v>1.0873792046032799E-2</v>
      </c>
      <c r="AM36" s="20">
        <f t="shared" si="10"/>
        <v>2.0871499571563101E-2</v>
      </c>
      <c r="AN36" s="20">
        <f t="shared" si="11"/>
        <v>-0.131633933796139</v>
      </c>
      <c r="AR36" s="22">
        <f t="shared" si="1"/>
        <v>42277</v>
      </c>
      <c r="AS36" s="33">
        <f t="shared" si="12"/>
        <v>1.6826982776892421</v>
      </c>
      <c r="AT36" s="33">
        <f t="shared" si="13"/>
        <v>-0.160505420505762</v>
      </c>
      <c r="AU36" s="33">
        <f t="shared" si="14"/>
        <v>0.186071553567177</v>
      </c>
      <c r="AV36" s="33">
        <f t="shared" si="15"/>
        <v>5.6387024930932901E-2</v>
      </c>
      <c r="AW36" s="33">
        <f t="shared" si="16"/>
        <v>1.0873792046032799E-2</v>
      </c>
      <c r="AX36" s="33">
        <f t="shared" si="17"/>
        <v>2.0871499571563101E-2</v>
      </c>
      <c r="AY36" s="33">
        <f t="shared" si="18"/>
        <v>-0.131633933796139</v>
      </c>
      <c r="AZ36" s="20">
        <f t="shared" si="19"/>
        <v>1.6647627935030471</v>
      </c>
      <c r="BA36" s="22">
        <f t="shared" si="3"/>
        <v>42277</v>
      </c>
      <c r="BB36" s="20">
        <f t="shared" si="4"/>
        <v>1.6826982776892421</v>
      </c>
      <c r="BC36" s="20" t="e">
        <f>#REF!</f>
        <v>#REF!</v>
      </c>
    </row>
    <row r="37" spans="1:69" ht="15">
      <c r="A37" s="1">
        <v>42369</v>
      </c>
      <c r="B37">
        <v>3.8079527419335998E-2</v>
      </c>
      <c r="C37">
        <v>-2.7859200416532399E-2</v>
      </c>
      <c r="D37">
        <v>-4.6364049184214502E-3</v>
      </c>
      <c r="E37">
        <v>-0.60445980982722602</v>
      </c>
      <c r="F37">
        <v>-3.84466166746921</v>
      </c>
      <c r="G37">
        <v>-0.60758115725316697</v>
      </c>
      <c r="H37">
        <v>-1.3455407035933901E-2</v>
      </c>
      <c r="I37">
        <v>-0.125391021558801</v>
      </c>
      <c r="J37">
        <v>4.0694967041058697E-2</v>
      </c>
      <c r="K37">
        <v>1.09016221313712</v>
      </c>
      <c r="L37">
        <v>0.27847598860914902</v>
      </c>
      <c r="M37">
        <v>0</v>
      </c>
      <c r="N37">
        <v>0</v>
      </c>
      <c r="O37">
        <v>3.93821988495731E-2</v>
      </c>
      <c r="P37">
        <v>0</v>
      </c>
      <c r="Q37">
        <v>-1.2275850130067699E-2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-7.1970382069704006E-2</v>
      </c>
      <c r="Z37">
        <v>0.14085450563044599</v>
      </c>
      <c r="AA37">
        <v>9.8302146133298199E-2</v>
      </c>
      <c r="AB37">
        <v>4.2741832072068602E-2</v>
      </c>
      <c r="AC37">
        <v>-5.8922193582669098E-3</v>
      </c>
      <c r="AD37">
        <v>-8.6954687322104707E-2</v>
      </c>
      <c r="AE37">
        <v>0.52564225049020896</v>
      </c>
      <c r="AF37">
        <v>-3.11080217796464</v>
      </c>
      <c r="AH37" s="20">
        <f t="shared" si="5"/>
        <v>1.09016221313712</v>
      </c>
      <c r="AI37" s="20">
        <f t="shared" si="6"/>
        <v>-7.1970382069704006E-2</v>
      </c>
      <c r="AJ37" s="20">
        <f t="shared" si="7"/>
        <v>0.14085450563044599</v>
      </c>
      <c r="AK37" s="20">
        <f t="shared" si="8"/>
        <v>9.8302146133298199E-2</v>
      </c>
      <c r="AL37" s="20">
        <f t="shared" si="9"/>
        <v>4.2741832072068602E-2</v>
      </c>
      <c r="AM37" s="20">
        <f t="shared" si="10"/>
        <v>-5.8922193582669098E-3</v>
      </c>
      <c r="AN37" s="20">
        <f t="shared" si="11"/>
        <v>-8.6954687322104707E-2</v>
      </c>
      <c r="AR37" s="22">
        <f t="shared" si="1"/>
        <v>42369</v>
      </c>
      <c r="AS37" s="33">
        <f t="shared" si="12"/>
        <v>1.587002426517232</v>
      </c>
      <c r="AT37" s="33">
        <f t="shared" si="13"/>
        <v>-7.1970382069704006E-2</v>
      </c>
      <c r="AU37" s="33">
        <f t="shared" si="14"/>
        <v>0.14085450563044599</v>
      </c>
      <c r="AV37" s="33">
        <f t="shared" si="15"/>
        <v>9.8302146133298199E-2</v>
      </c>
      <c r="AW37" s="33">
        <f t="shared" si="16"/>
        <v>4.2741832072068602E-2</v>
      </c>
      <c r="AX37" s="33">
        <f t="shared" si="17"/>
        <v>-5.8922193582669098E-3</v>
      </c>
      <c r="AY37" s="33">
        <f t="shared" si="18"/>
        <v>-8.6954687322104707E-2</v>
      </c>
      <c r="AZ37" s="20">
        <f t="shared" si="19"/>
        <v>1.7040836216029691</v>
      </c>
      <c r="BA37" s="22">
        <f t="shared" si="3"/>
        <v>42369</v>
      </c>
      <c r="BB37" s="20">
        <f t="shared" si="4"/>
        <v>1.587002426517232</v>
      </c>
      <c r="BC37" s="20" t="e">
        <f>#REF!</f>
        <v>#REF!</v>
      </c>
    </row>
    <row r="38" spans="1:69" ht="15">
      <c r="A38" s="1">
        <v>42460</v>
      </c>
      <c r="B38">
        <v>0.10292343871122001</v>
      </c>
      <c r="C38">
        <v>-1.05240149774787E-2</v>
      </c>
      <c r="D38">
        <v>-3.7638943330594303E-2</v>
      </c>
      <c r="E38">
        <v>-0.44351849158543499</v>
      </c>
      <c r="F38">
        <v>-3.9070103585550799</v>
      </c>
      <c r="G38">
        <v>-0.58086179060632104</v>
      </c>
      <c r="H38">
        <v>5.4241193698449696E-3</v>
      </c>
      <c r="I38">
        <v>-0.15171237032743801</v>
      </c>
      <c r="J38">
        <v>4.1984831297497097E-2</v>
      </c>
      <c r="K38">
        <v>0.84743553959457996</v>
      </c>
      <c r="L38">
        <v>0.31186402374061301</v>
      </c>
      <c r="M38">
        <v>0</v>
      </c>
      <c r="N38">
        <v>0</v>
      </c>
      <c r="O38">
        <v>-2.30812797521724E-2</v>
      </c>
      <c r="P38">
        <v>0</v>
      </c>
      <c r="Q38">
        <v>-1.74363673150865E-2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-0.15217589559057801</v>
      </c>
      <c r="Z38">
        <v>0.19126517543652299</v>
      </c>
      <c r="AA38">
        <v>5.7647982738093198E-2</v>
      </c>
      <c r="AB38">
        <v>6.9803389033386204E-2</v>
      </c>
      <c r="AC38">
        <v>2.2990002673045299E-2</v>
      </c>
      <c r="AD38">
        <v>-7.7809109007404106E-2</v>
      </c>
      <c r="AE38">
        <v>0.51962794047532901</v>
      </c>
      <c r="AF38">
        <v>-3.2308021779646401</v>
      </c>
      <c r="AH38" s="20">
        <f t="shared" si="5"/>
        <v>0.84743553959457996</v>
      </c>
      <c r="AI38" s="20">
        <f t="shared" si="6"/>
        <v>-0.15217589559057801</v>
      </c>
      <c r="AJ38" s="20">
        <f t="shared" si="7"/>
        <v>0.19126517543652299</v>
      </c>
      <c r="AK38" s="20">
        <f t="shared" si="8"/>
        <v>5.7647982738093198E-2</v>
      </c>
      <c r="AL38" s="20">
        <f t="shared" si="9"/>
        <v>6.9803389033386204E-2</v>
      </c>
      <c r="AM38" s="20">
        <f t="shared" si="10"/>
        <v>2.2990002673045299E-2</v>
      </c>
      <c r="AN38" s="20">
        <f t="shared" si="11"/>
        <v>-7.7809109007404106E-2</v>
      </c>
      <c r="AR38" s="22">
        <f t="shared" si="1"/>
        <v>42460</v>
      </c>
      <c r="AS38" s="33">
        <f t="shared" si="12"/>
        <v>1.344275752974692</v>
      </c>
      <c r="AT38" s="33">
        <f t="shared" si="13"/>
        <v>-0.15217589559057801</v>
      </c>
      <c r="AU38" s="33">
        <f t="shared" si="14"/>
        <v>0.19126517543652299</v>
      </c>
      <c r="AV38" s="33">
        <f t="shared" si="15"/>
        <v>5.7647982738093198E-2</v>
      </c>
      <c r="AW38" s="33">
        <f t="shared" si="16"/>
        <v>6.9803389033386204E-2</v>
      </c>
      <c r="AX38" s="33">
        <f t="shared" si="17"/>
        <v>2.2990002673045299E-2</v>
      </c>
      <c r="AY38" s="33">
        <f t="shared" si="18"/>
        <v>-7.7809109007404106E-2</v>
      </c>
      <c r="AZ38" s="20">
        <f t="shared" si="19"/>
        <v>1.4559972982577576</v>
      </c>
      <c r="BA38" s="22">
        <f t="shared" si="3"/>
        <v>42460</v>
      </c>
      <c r="BB38" s="20">
        <f t="shared" si="4"/>
        <v>1.344275752974692</v>
      </c>
      <c r="BC38" s="20" t="e">
        <f>#REF!</f>
        <v>#REF!</v>
      </c>
    </row>
    <row r="39" spans="1:69" ht="15">
      <c r="A39" s="1">
        <v>42551</v>
      </c>
      <c r="B39">
        <v>0.10098406393614</v>
      </c>
      <c r="C39">
        <v>2.4251691823906998E-3</v>
      </c>
      <c r="D39">
        <v>6.2312255023526802E-2</v>
      </c>
      <c r="E39">
        <v>-0.36617784420271399</v>
      </c>
      <c r="F39">
        <v>-3.9602803877379</v>
      </c>
      <c r="G39">
        <v>-0.62144265994730796</v>
      </c>
      <c r="H39">
        <v>6.1375085828980101E-3</v>
      </c>
      <c r="I39">
        <v>-0.19938934201259501</v>
      </c>
      <c r="J39">
        <v>4.2193824448474498E-2</v>
      </c>
      <c r="K39">
        <v>0.69120447575279198</v>
      </c>
      <c r="L39">
        <v>0.32693315963873998</v>
      </c>
      <c r="M39">
        <v>0</v>
      </c>
      <c r="N39">
        <v>0</v>
      </c>
      <c r="O39">
        <v>-5.8074009783740499E-2</v>
      </c>
      <c r="P39">
        <v>0</v>
      </c>
      <c r="Q39">
        <v>3.18297754794029E-3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-0.132151895096976</v>
      </c>
      <c r="Z39">
        <v>0.13219145915959701</v>
      </c>
      <c r="AA39">
        <v>9.9056813665314603E-2</v>
      </c>
      <c r="AB39">
        <v>4.0040046449297102E-2</v>
      </c>
      <c r="AC39">
        <v>5.3872456147092601E-2</v>
      </c>
      <c r="AD39">
        <v>-4.7510715416504701E-2</v>
      </c>
      <c r="AE39">
        <v>0.51369046668574003</v>
      </c>
      <c r="AF39">
        <v>-3.3108021779646299</v>
      </c>
      <c r="AH39" s="20">
        <f t="shared" si="5"/>
        <v>0.69120447575279198</v>
      </c>
      <c r="AI39" s="20">
        <f t="shared" si="6"/>
        <v>-0.132151895096976</v>
      </c>
      <c r="AJ39" s="20">
        <f t="shared" si="7"/>
        <v>0.13219145915959701</v>
      </c>
      <c r="AK39" s="20">
        <f t="shared" si="8"/>
        <v>9.9056813665314603E-2</v>
      </c>
      <c r="AL39" s="20">
        <f t="shared" si="9"/>
        <v>4.0040046449297102E-2</v>
      </c>
      <c r="AM39" s="20">
        <f t="shared" si="10"/>
        <v>5.3872456147092601E-2</v>
      </c>
      <c r="AN39" s="20">
        <f t="shared" si="11"/>
        <v>-4.7510715416504701E-2</v>
      </c>
      <c r="AR39" s="22">
        <f t="shared" si="1"/>
        <v>42551</v>
      </c>
      <c r="AS39" s="33">
        <f t="shared" si="12"/>
        <v>1.188044689132904</v>
      </c>
      <c r="AT39" s="33">
        <f t="shared" si="13"/>
        <v>-0.132151895096976</v>
      </c>
      <c r="AU39" s="33">
        <f t="shared" si="14"/>
        <v>0.13219145915959701</v>
      </c>
      <c r="AV39" s="33">
        <f t="shared" si="15"/>
        <v>9.9056813665314603E-2</v>
      </c>
      <c r="AW39" s="33">
        <f t="shared" si="16"/>
        <v>4.0040046449297102E-2</v>
      </c>
      <c r="AX39" s="33">
        <f t="shared" si="17"/>
        <v>5.3872456147092601E-2</v>
      </c>
      <c r="AY39" s="33">
        <f t="shared" si="18"/>
        <v>-4.7510715416504701E-2</v>
      </c>
      <c r="AZ39" s="20">
        <f t="shared" si="19"/>
        <v>1.3335428540407248</v>
      </c>
      <c r="BA39" s="22">
        <f t="shared" si="3"/>
        <v>42551</v>
      </c>
      <c r="BB39" s="20">
        <f t="shared" si="4"/>
        <v>1.188044689132904</v>
      </c>
      <c r="BC39" s="20" t="e">
        <f>#REF!</f>
        <v>#REF!</v>
      </c>
    </row>
    <row r="40" spans="1:69" ht="15">
      <c r="A40" s="1">
        <v>42643</v>
      </c>
      <c r="B40">
        <v>6.4072908634790995E-2</v>
      </c>
      <c r="C40">
        <v>1.5963409624476899E-4</v>
      </c>
      <c r="D40">
        <v>0.17212254802700999</v>
      </c>
      <c r="E40">
        <v>-0.350810955967433</v>
      </c>
      <c r="F40">
        <v>-4.0338572435600799</v>
      </c>
      <c r="G40">
        <v>-0.646867920452737</v>
      </c>
      <c r="H40">
        <v>5.2933400218370197E-3</v>
      </c>
      <c r="I40">
        <v>-0.19174885142901801</v>
      </c>
      <c r="J40">
        <v>4.34276202150468E-2</v>
      </c>
      <c r="K40">
        <v>0.63871195367768396</v>
      </c>
      <c r="L40">
        <v>0.309865773737595</v>
      </c>
      <c r="M40">
        <v>0</v>
      </c>
      <c r="N40">
        <v>0</v>
      </c>
      <c r="O40">
        <v>-8.8271226578860496E-2</v>
      </c>
      <c r="P40">
        <v>0</v>
      </c>
      <c r="Q40">
        <v>8.7287543464467099E-3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-6.1072709588662399E-2</v>
      </c>
      <c r="Z40">
        <v>0.135197364873373</v>
      </c>
      <c r="AA40">
        <v>5.6584734371562001E-2</v>
      </c>
      <c r="AB40">
        <v>7.8328541818900199E-2</v>
      </c>
      <c r="AC40">
        <v>3.7231588652063802E-2</v>
      </c>
      <c r="AD40">
        <v>4.2732008488391903E-3</v>
      </c>
      <c r="AE40">
        <v>0.50782876627826601</v>
      </c>
      <c r="AF40">
        <v>-3.3108021779646299</v>
      </c>
      <c r="AH40" s="20">
        <f t="shared" si="5"/>
        <v>0.63871195367768396</v>
      </c>
      <c r="AI40" s="20">
        <f t="shared" si="6"/>
        <v>-6.1072709588662399E-2</v>
      </c>
      <c r="AJ40" s="20">
        <f t="shared" si="7"/>
        <v>0.135197364873373</v>
      </c>
      <c r="AK40" s="20">
        <f t="shared" si="8"/>
        <v>5.6584734371562001E-2</v>
      </c>
      <c r="AL40" s="20">
        <f t="shared" si="9"/>
        <v>7.8328541818900199E-2</v>
      </c>
      <c r="AM40" s="20">
        <f t="shared" si="10"/>
        <v>3.7231588652063802E-2</v>
      </c>
      <c r="AN40" s="20">
        <f t="shared" si="11"/>
        <v>4.2732008488391903E-3</v>
      </c>
      <c r="AR40" s="22">
        <f t="shared" si="1"/>
        <v>42643</v>
      </c>
      <c r="AS40" s="33">
        <f t="shared" si="12"/>
        <v>1.1355521670577959</v>
      </c>
      <c r="AT40" s="33">
        <f t="shared" si="13"/>
        <v>-6.1072709588662399E-2</v>
      </c>
      <c r="AU40" s="33">
        <f t="shared" si="14"/>
        <v>0.135197364873373</v>
      </c>
      <c r="AV40" s="33">
        <f t="shared" si="15"/>
        <v>5.6584734371562001E-2</v>
      </c>
      <c r="AW40" s="33">
        <f t="shared" si="16"/>
        <v>7.8328541818900199E-2</v>
      </c>
      <c r="AX40" s="33">
        <f t="shared" si="17"/>
        <v>3.7231588652063802E-2</v>
      </c>
      <c r="AY40" s="33">
        <f t="shared" si="18"/>
        <v>4.2732008488391903E-3</v>
      </c>
      <c r="AZ40" s="20">
        <f t="shared" si="19"/>
        <v>1.3860948880338715</v>
      </c>
      <c r="BA40" s="22">
        <f t="shared" si="3"/>
        <v>42643</v>
      </c>
      <c r="BB40" s="20">
        <f t="shared" si="4"/>
        <v>1.1355521670577959</v>
      </c>
      <c r="BC40" s="20" t="e">
        <f>#REF!</f>
        <v>#REF!</v>
      </c>
    </row>
    <row r="41" spans="1:69" ht="15">
      <c r="A41" s="1">
        <v>42735</v>
      </c>
      <c r="B41">
        <v>2.0646474657845901E-2</v>
      </c>
      <c r="C41">
        <v>8.6133223140895804E-3</v>
      </c>
      <c r="D41">
        <v>0.312324803552116</v>
      </c>
      <c r="E41">
        <v>-0.25636792561959698</v>
      </c>
      <c r="F41">
        <v>-4.0485675921523701</v>
      </c>
      <c r="G41">
        <v>-0.67716671615841595</v>
      </c>
      <c r="H41">
        <v>-3.98396854762395E-4</v>
      </c>
      <c r="I41">
        <v>-0.192437393290144</v>
      </c>
      <c r="J41">
        <v>4.5532974850533002E-2</v>
      </c>
      <c r="K41">
        <v>0.473148796284039</v>
      </c>
      <c r="L41">
        <v>0.32603186223972902</v>
      </c>
      <c r="M41">
        <v>0</v>
      </c>
      <c r="N41">
        <v>0</v>
      </c>
      <c r="O41">
        <v>-0.11478633860362</v>
      </c>
      <c r="P41">
        <v>0</v>
      </c>
      <c r="Q41">
        <v>1.2594518080536E-2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-3.7193285790670501E-2</v>
      </c>
      <c r="Z41">
        <v>0.120410537049676</v>
      </c>
      <c r="AA41">
        <v>5.4422560104482799E-2</v>
      </c>
      <c r="AB41">
        <v>3.9513567934812498E-2</v>
      </c>
      <c r="AC41">
        <v>6.7353845696195694E-2</v>
      </c>
      <c r="AD41">
        <v>3.3480414851821301E-2</v>
      </c>
      <c r="AE41">
        <v>0.50204179287616801</v>
      </c>
      <c r="AF41">
        <v>-3.3108021779646299</v>
      </c>
      <c r="AH41" s="20">
        <f t="shared" si="5"/>
        <v>0.473148796284039</v>
      </c>
      <c r="AI41" s="20">
        <f t="shared" si="6"/>
        <v>-3.7193285790670501E-2</v>
      </c>
      <c r="AJ41" s="20">
        <f t="shared" si="7"/>
        <v>0.120410537049676</v>
      </c>
      <c r="AK41" s="20">
        <f t="shared" si="8"/>
        <v>5.4422560104482799E-2</v>
      </c>
      <c r="AL41" s="20">
        <f t="shared" si="9"/>
        <v>3.9513567934812498E-2</v>
      </c>
      <c r="AM41" s="20">
        <f t="shared" si="10"/>
        <v>6.7353845696195694E-2</v>
      </c>
      <c r="AN41" s="20">
        <f t="shared" si="11"/>
        <v>3.3480414851821301E-2</v>
      </c>
      <c r="AR41" s="22">
        <f t="shared" si="1"/>
        <v>42735</v>
      </c>
      <c r="AS41" s="33">
        <f t="shared" si="12"/>
        <v>0.96998900966415103</v>
      </c>
      <c r="AT41" s="33">
        <f t="shared" si="13"/>
        <v>-3.7193285790670501E-2</v>
      </c>
      <c r="AU41" s="33">
        <f t="shared" si="14"/>
        <v>0.120410537049676</v>
      </c>
      <c r="AV41" s="33">
        <f t="shared" si="15"/>
        <v>5.4422560104482799E-2</v>
      </c>
      <c r="AW41" s="33">
        <f t="shared" si="16"/>
        <v>3.9513567934812498E-2</v>
      </c>
      <c r="AX41" s="33">
        <f t="shared" si="17"/>
        <v>6.7353845696195694E-2</v>
      </c>
      <c r="AY41" s="33">
        <f t="shared" si="18"/>
        <v>3.3480414851821301E-2</v>
      </c>
      <c r="AZ41" s="20">
        <f t="shared" si="19"/>
        <v>1.2479766495104687</v>
      </c>
      <c r="BA41" s="22">
        <f t="shared" si="3"/>
        <v>42735</v>
      </c>
      <c r="BB41" s="20">
        <f t="shared" si="4"/>
        <v>0.96998900966415103</v>
      </c>
      <c r="BC41" s="20" t="e">
        <f>#REF!</f>
        <v>#REF!</v>
      </c>
    </row>
    <row r="42" spans="1:69" ht="15">
      <c r="A42" s="1">
        <v>42825</v>
      </c>
      <c r="B42">
        <v>5.4618025893779301E-2</v>
      </c>
      <c r="C42">
        <v>1.1442331044702801E-2</v>
      </c>
      <c r="D42">
        <v>0.424094756159141</v>
      </c>
      <c r="E42">
        <v>-0.21305833760543</v>
      </c>
      <c r="F42">
        <v>-4.0570419169659102</v>
      </c>
      <c r="G42">
        <v>-0.69954185971356198</v>
      </c>
      <c r="H42">
        <v>-2.8648624540250898E-3</v>
      </c>
      <c r="I42">
        <v>-0.183329933396394</v>
      </c>
      <c r="J42">
        <v>4.5732444206981103E-2</v>
      </c>
      <c r="K42">
        <v>0.34566135008024701</v>
      </c>
      <c r="L42">
        <v>0.31874811331923703</v>
      </c>
      <c r="M42">
        <v>0</v>
      </c>
      <c r="N42">
        <v>0</v>
      </c>
      <c r="O42">
        <v>-0.13387016780095601</v>
      </c>
      <c r="P42">
        <v>0</v>
      </c>
      <c r="Q42">
        <v>-1.2544223299193801E-3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-1.66014147939279E-3</v>
      </c>
      <c r="Z42">
        <v>7.5236058432930006E-2</v>
      </c>
      <c r="AA42">
        <v>4.8857813399705803E-2</v>
      </c>
      <c r="AB42">
        <v>3.9955276803857701E-2</v>
      </c>
      <c r="AC42">
        <v>3.5948097851159398E-2</v>
      </c>
      <c r="AD42">
        <v>8.5196680308058798E-2</v>
      </c>
      <c r="AE42">
        <v>0.49632851626836499</v>
      </c>
      <c r="AF42">
        <v>-3.3108021779646299</v>
      </c>
      <c r="AH42" s="20">
        <f t="shared" si="5"/>
        <v>0.34566135008024701</v>
      </c>
      <c r="AI42" s="20">
        <f t="shared" si="6"/>
        <v>-1.66014147939279E-3</v>
      </c>
      <c r="AJ42" s="20">
        <f t="shared" si="7"/>
        <v>7.5236058432930006E-2</v>
      </c>
      <c r="AK42" s="20">
        <f t="shared" si="8"/>
        <v>4.8857813399705803E-2</v>
      </c>
      <c r="AL42" s="20">
        <f t="shared" si="9"/>
        <v>3.9955276803857701E-2</v>
      </c>
      <c r="AM42" s="20">
        <f t="shared" si="10"/>
        <v>3.5948097851159398E-2</v>
      </c>
      <c r="AN42" s="20">
        <f t="shared" si="11"/>
        <v>8.5196680308058798E-2</v>
      </c>
      <c r="AR42" s="22">
        <f t="shared" si="1"/>
        <v>42825</v>
      </c>
      <c r="AS42" s="33">
        <f t="shared" si="12"/>
        <v>0.84250156346035898</v>
      </c>
      <c r="AT42" s="33">
        <f t="shared" si="13"/>
        <v>-1.66014147939279E-3</v>
      </c>
      <c r="AU42" s="33">
        <f t="shared" si="14"/>
        <v>7.5236058432930006E-2</v>
      </c>
      <c r="AV42" s="33">
        <f t="shared" si="15"/>
        <v>4.8857813399705803E-2</v>
      </c>
      <c r="AW42" s="33">
        <f t="shared" si="16"/>
        <v>3.9955276803857701E-2</v>
      </c>
      <c r="AX42" s="33">
        <f t="shared" si="17"/>
        <v>3.5948097851159398E-2</v>
      </c>
      <c r="AY42" s="33">
        <f t="shared" si="18"/>
        <v>8.5196680308058798E-2</v>
      </c>
      <c r="AZ42" s="20">
        <f t="shared" si="19"/>
        <v>1.1260353487766781</v>
      </c>
      <c r="BA42" s="22">
        <f t="shared" si="3"/>
        <v>42825</v>
      </c>
      <c r="BB42" s="20">
        <f t="shared" si="4"/>
        <v>0.84250156346035898</v>
      </c>
      <c r="BC42" s="20" t="e">
        <f>#REF!</f>
        <v>#REF!</v>
      </c>
    </row>
    <row r="43" spans="1:69" ht="15">
      <c r="A43" s="1">
        <v>42916</v>
      </c>
      <c r="B43">
        <v>7.5045427538316306E-2</v>
      </c>
      <c r="C43">
        <v>3.97036543544635E-3</v>
      </c>
      <c r="D43">
        <v>0.41416305565619499</v>
      </c>
      <c r="E43">
        <v>-0.106586876974419</v>
      </c>
      <c r="F43">
        <v>-4.0647580338241696</v>
      </c>
      <c r="G43">
        <v>-0.71035538300655698</v>
      </c>
      <c r="H43">
        <v>-2.7420731113679902E-3</v>
      </c>
      <c r="I43">
        <v>-0.138563645581638</v>
      </c>
      <c r="J43">
        <v>4.3938589794879697E-2</v>
      </c>
      <c r="K43">
        <v>0.252029398031198</v>
      </c>
      <c r="L43">
        <v>0.30093770409828202</v>
      </c>
      <c r="M43">
        <v>0</v>
      </c>
      <c r="N43">
        <v>0</v>
      </c>
      <c r="O43">
        <v>-0.13921839059643701</v>
      </c>
      <c r="P43">
        <v>0</v>
      </c>
      <c r="Q43">
        <v>-9.7861272665256301E-3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2.37636471287197E-2</v>
      </c>
      <c r="Z43">
        <v>5.70331872667778E-2</v>
      </c>
      <c r="AA43">
        <v>2.8307146880148799E-2</v>
      </c>
      <c r="AB43">
        <v>3.10157658418697E-2</v>
      </c>
      <c r="AC43">
        <v>4.0219963678526399E-2</v>
      </c>
      <c r="AD43">
        <v>0.100096178916976</v>
      </c>
      <c r="AE43">
        <v>0.49068792211544399</v>
      </c>
      <c r="AF43">
        <v>-3.3108021779646299</v>
      </c>
      <c r="AH43" s="20">
        <f t="shared" si="5"/>
        <v>0.252029398031198</v>
      </c>
      <c r="AI43" s="20">
        <f t="shared" si="6"/>
        <v>2.37636471287197E-2</v>
      </c>
      <c r="AJ43" s="20">
        <f t="shared" si="7"/>
        <v>5.70331872667778E-2</v>
      </c>
      <c r="AK43" s="20">
        <f t="shared" si="8"/>
        <v>2.8307146880148799E-2</v>
      </c>
      <c r="AL43" s="20">
        <f t="shared" si="9"/>
        <v>3.10157658418697E-2</v>
      </c>
      <c r="AM43" s="20">
        <f t="shared" si="10"/>
        <v>4.0219963678526399E-2</v>
      </c>
      <c r="AN43" s="20">
        <f t="shared" si="11"/>
        <v>0.100096178916976</v>
      </c>
      <c r="AR43" s="22">
        <f t="shared" si="1"/>
        <v>42916</v>
      </c>
      <c r="AS43" s="33">
        <f t="shared" si="12"/>
        <v>0.74886961141131003</v>
      </c>
      <c r="AT43" s="33">
        <f t="shared" si="13"/>
        <v>2.37636471287197E-2</v>
      </c>
      <c r="AU43" s="33">
        <f t="shared" si="14"/>
        <v>5.70331872667778E-2</v>
      </c>
      <c r="AV43" s="33">
        <f t="shared" si="15"/>
        <v>2.8307146880148799E-2</v>
      </c>
      <c r="AW43" s="33">
        <f t="shared" si="16"/>
        <v>3.10157658418697E-2</v>
      </c>
      <c r="AX43" s="33">
        <f t="shared" si="17"/>
        <v>4.0219963678526399E-2</v>
      </c>
      <c r="AY43" s="33">
        <f t="shared" si="18"/>
        <v>0.100096178916976</v>
      </c>
      <c r="AZ43" s="20">
        <f t="shared" si="19"/>
        <v>1.0293055011243284</v>
      </c>
      <c r="BA43" s="22">
        <f t="shared" si="3"/>
        <v>42916</v>
      </c>
      <c r="BB43" s="20">
        <f t="shared" si="4"/>
        <v>0.74886961141131003</v>
      </c>
      <c r="BC43" s="20" t="e">
        <f>#REF!</f>
        <v>#REF!</v>
      </c>
    </row>
    <row r="44" spans="1:69" ht="15">
      <c r="A44" s="1">
        <v>43008</v>
      </c>
      <c r="B44">
        <v>0.152294902402167</v>
      </c>
      <c r="C44">
        <v>-7.4226470648848701E-3</v>
      </c>
      <c r="D44">
        <v>0.38932057923572699</v>
      </c>
      <c r="E44">
        <v>-3.9661019007556898E-2</v>
      </c>
      <c r="F44">
        <v>-4.0387795688094803</v>
      </c>
      <c r="G44">
        <v>-0.77578075026763504</v>
      </c>
      <c r="H44">
        <v>-6.24421929710141E-3</v>
      </c>
      <c r="I44">
        <v>-0.12662266380306</v>
      </c>
      <c r="J44">
        <v>4.27931347434665E-2</v>
      </c>
      <c r="K44">
        <v>0.27878273015916799</v>
      </c>
      <c r="L44">
        <v>0.34116104438170503</v>
      </c>
      <c r="M44">
        <v>0</v>
      </c>
      <c r="N44">
        <v>0</v>
      </c>
      <c r="O44">
        <v>-0.13217551690597801</v>
      </c>
      <c r="P44">
        <v>0</v>
      </c>
      <c r="Q44">
        <v>-8.6850586418595506E-3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-1.5383938666719501E-2</v>
      </c>
      <c r="Z44">
        <v>1.2730016531245499E-2</v>
      </c>
      <c r="AA44">
        <v>9.2453801926510905E-3</v>
      </c>
      <c r="AB44">
        <v>-2.64518428362975E-3</v>
      </c>
      <c r="AC44">
        <v>2.66773905995553E-2</v>
      </c>
      <c r="AD44">
        <v>0.104474198862477</v>
      </c>
      <c r="AE44">
        <v>0.48511901166216098</v>
      </c>
      <c r="AF44">
        <v>-3.3108021779646299</v>
      </c>
      <c r="AH44" s="20">
        <f t="shared" si="5"/>
        <v>0.27878273015916799</v>
      </c>
      <c r="AI44" s="20">
        <f t="shared" si="6"/>
        <v>-1.5383938666719501E-2</v>
      </c>
      <c r="AJ44" s="20">
        <f t="shared" si="7"/>
        <v>1.2730016531245499E-2</v>
      </c>
      <c r="AK44" s="20">
        <f t="shared" si="8"/>
        <v>9.2453801926510905E-3</v>
      </c>
      <c r="AL44" s="20">
        <f t="shared" si="9"/>
        <v>-2.64518428362975E-3</v>
      </c>
      <c r="AM44" s="20">
        <f t="shared" si="10"/>
        <v>2.66773905995553E-2</v>
      </c>
      <c r="AN44" s="20">
        <f t="shared" si="11"/>
        <v>0.104474198862477</v>
      </c>
      <c r="AR44" s="22">
        <f t="shared" si="1"/>
        <v>43008</v>
      </c>
      <c r="AS44" s="33">
        <f t="shared" si="12"/>
        <v>0.77562294353927996</v>
      </c>
      <c r="AT44" s="33">
        <f t="shared" si="13"/>
        <v>-1.5383938666719501E-2</v>
      </c>
      <c r="AU44" s="33">
        <f t="shared" si="14"/>
        <v>1.2730016531245499E-2</v>
      </c>
      <c r="AV44" s="33">
        <f t="shared" si="15"/>
        <v>9.2453801926510905E-3</v>
      </c>
      <c r="AW44" s="33">
        <f t="shared" si="16"/>
        <v>-2.64518428362975E-3</v>
      </c>
      <c r="AX44" s="33">
        <f t="shared" si="17"/>
        <v>2.66773905995553E-2</v>
      </c>
      <c r="AY44" s="33">
        <f t="shared" si="18"/>
        <v>0.104474198862477</v>
      </c>
      <c r="AZ44" s="20">
        <f t="shared" si="19"/>
        <v>0.91072080677485967</v>
      </c>
      <c r="BA44" s="22">
        <f t="shared" si="3"/>
        <v>43008</v>
      </c>
      <c r="BB44" s="20">
        <f t="shared" si="4"/>
        <v>0.77562294353927996</v>
      </c>
      <c r="BC44" s="20" t="e">
        <f>#REF!</f>
        <v>#REF!</v>
      </c>
    </row>
    <row r="45" spans="1:69" ht="15">
      <c r="A45" s="1">
        <v>43100</v>
      </c>
      <c r="B45">
        <v>0.21411938876045</v>
      </c>
      <c r="C45">
        <v>-1.3158409738551599E-2</v>
      </c>
      <c r="D45">
        <v>0.405633952305403</v>
      </c>
      <c r="E45">
        <v>-5.90136143649512E-2</v>
      </c>
      <c r="F45">
        <v>-3.99174752286984</v>
      </c>
      <c r="G45">
        <v>-0.80559913183113396</v>
      </c>
      <c r="H45">
        <v>-7.77317913583064E-3</v>
      </c>
      <c r="I45">
        <v>-0.10776690539594901</v>
      </c>
      <c r="J45">
        <v>4.1791705139560403E-2</v>
      </c>
      <c r="K45">
        <v>8.0768931222619397E-2</v>
      </c>
      <c r="L45">
        <v>0.33477034868754402</v>
      </c>
      <c r="M45">
        <v>0</v>
      </c>
      <c r="N45">
        <v>0</v>
      </c>
      <c r="O45">
        <v>-4.2039053317854902E-2</v>
      </c>
      <c r="P45">
        <v>0</v>
      </c>
      <c r="Q45">
        <v>-1.27579832860328E-2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7.5656655414385501E-2</v>
      </c>
      <c r="Z45">
        <v>-8.4405581928112192E-3</v>
      </c>
      <c r="AA45">
        <v>7.3805844677406695E-4</v>
      </c>
      <c r="AB45">
        <v>-2.8530839313323899E-3</v>
      </c>
      <c r="AC45">
        <v>8.6498979498281694E-3</v>
      </c>
      <c r="AD45">
        <v>9.8597524703378403E-2</v>
      </c>
      <c r="AE45">
        <v>0.47962080145631603</v>
      </c>
      <c r="AF45">
        <v>-3.3108021779646299</v>
      </c>
      <c r="AH45" s="20">
        <f t="shared" si="5"/>
        <v>8.0768931222619397E-2</v>
      </c>
      <c r="AI45" s="20">
        <f t="shared" si="6"/>
        <v>7.5656655414385501E-2</v>
      </c>
      <c r="AJ45" s="20">
        <f t="shared" si="7"/>
        <v>-8.4405581928112192E-3</v>
      </c>
      <c r="AK45" s="20">
        <f t="shared" si="8"/>
        <v>7.3805844677406695E-4</v>
      </c>
      <c r="AL45" s="20">
        <f t="shared" si="9"/>
        <v>-2.8530839313323899E-3</v>
      </c>
      <c r="AM45" s="20">
        <f t="shared" si="10"/>
        <v>8.6498979498281694E-3</v>
      </c>
      <c r="AN45" s="20">
        <f t="shared" si="11"/>
        <v>9.8597524703378403E-2</v>
      </c>
      <c r="AR45" s="22">
        <f t="shared" si="1"/>
        <v>43100</v>
      </c>
      <c r="AS45" s="33">
        <f t="shared" si="12"/>
        <v>0.57760914460273138</v>
      </c>
      <c r="AT45" s="33">
        <f t="shared" si="13"/>
        <v>7.5656655414385501E-2</v>
      </c>
      <c r="AU45" s="33">
        <f t="shared" si="14"/>
        <v>-8.4405581928112192E-3</v>
      </c>
      <c r="AV45" s="33">
        <f t="shared" si="15"/>
        <v>7.3805844677406695E-4</v>
      </c>
      <c r="AW45" s="33">
        <f t="shared" si="16"/>
        <v>-2.8530839313323899E-3</v>
      </c>
      <c r="AX45" s="33">
        <f t="shared" si="17"/>
        <v>8.6498979498281694E-3</v>
      </c>
      <c r="AY45" s="33">
        <f t="shared" si="18"/>
        <v>9.8597524703378403E-2</v>
      </c>
      <c r="AZ45" s="20">
        <f t="shared" si="19"/>
        <v>0.74995763899295387</v>
      </c>
      <c r="BA45" s="22">
        <f t="shared" si="3"/>
        <v>43100</v>
      </c>
      <c r="BB45" s="20">
        <f t="shared" si="4"/>
        <v>0.57760914460273138</v>
      </c>
      <c r="BC45" s="20" t="e">
        <f>#REF!</f>
        <v>#REF!</v>
      </c>
    </row>
    <row r="46" spans="1:69" ht="15">
      <c r="A46" s="1">
        <v>43190</v>
      </c>
      <c r="B46">
        <v>0.124643274427791</v>
      </c>
      <c r="C46">
        <v>-1.36366702511839E-2</v>
      </c>
      <c r="D46">
        <v>0.41023948116639503</v>
      </c>
      <c r="E46">
        <v>6.7407004656954402E-3</v>
      </c>
      <c r="F46">
        <v>-3.9858976104284398</v>
      </c>
      <c r="G46">
        <v>-0.78375684260678502</v>
      </c>
      <c r="H46">
        <v>-1.5981156857916502E-2</v>
      </c>
      <c r="I46">
        <v>-6.6045382072545997E-2</v>
      </c>
      <c r="J46">
        <v>3.7698126866972E-2</v>
      </c>
      <c r="K46">
        <v>-2.5350132255052501E-2</v>
      </c>
      <c r="L46">
        <v>0.289485841724968</v>
      </c>
      <c r="M46">
        <v>0</v>
      </c>
      <c r="N46">
        <v>0</v>
      </c>
      <c r="O46">
        <v>-1.35573147247733E-2</v>
      </c>
      <c r="P46">
        <v>0</v>
      </c>
      <c r="Q46">
        <v>-1.6001754597804702E-2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9.9809470800302502E-2</v>
      </c>
      <c r="Z46">
        <v>7.6400808698596001E-2</v>
      </c>
      <c r="AA46">
        <v>1.8172600738589201E-3</v>
      </c>
      <c r="AB46">
        <v>-9.32018436938235E-4</v>
      </c>
      <c r="AC46">
        <v>1.4098495921932901E-2</v>
      </c>
      <c r="AD46">
        <v>7.5230921033036594E-2</v>
      </c>
      <c r="AE46">
        <v>0.47419232307382297</v>
      </c>
      <c r="AF46">
        <v>-3.3108021779646299</v>
      </c>
      <c r="AH46" s="20">
        <f t="shared" si="5"/>
        <v>-2.5350132255052501E-2</v>
      </c>
      <c r="AI46" s="20">
        <f t="shared" si="6"/>
        <v>9.9809470800302502E-2</v>
      </c>
      <c r="AJ46" s="20">
        <f t="shared" si="7"/>
        <v>7.6400808698596001E-2</v>
      </c>
      <c r="AK46" s="20">
        <f t="shared" si="8"/>
        <v>1.8172600738589201E-3</v>
      </c>
      <c r="AL46" s="20">
        <f t="shared" si="9"/>
        <v>-9.32018436938235E-4</v>
      </c>
      <c r="AM46" s="20">
        <f t="shared" si="10"/>
        <v>1.4098495921932901E-2</v>
      </c>
      <c r="AN46" s="20">
        <f t="shared" si="11"/>
        <v>7.5230921033036594E-2</v>
      </c>
      <c r="AR46" s="22">
        <f t="shared" si="1"/>
        <v>43190</v>
      </c>
      <c r="AS46" s="33">
        <f t="shared" si="12"/>
        <v>0.47149008112505947</v>
      </c>
      <c r="AT46" s="33">
        <f t="shared" si="13"/>
        <v>9.9809470800302502E-2</v>
      </c>
      <c r="AU46" s="33">
        <f t="shared" si="14"/>
        <v>7.6400808698596001E-2</v>
      </c>
      <c r="AV46" s="33">
        <f t="shared" si="15"/>
        <v>1.8172600738589201E-3</v>
      </c>
      <c r="AW46" s="33">
        <f t="shared" si="16"/>
        <v>-9.32018436938235E-4</v>
      </c>
      <c r="AX46" s="33">
        <f t="shared" si="17"/>
        <v>1.4098495921932901E-2</v>
      </c>
      <c r="AY46" s="33">
        <f t="shared" si="18"/>
        <v>7.5230921033036594E-2</v>
      </c>
      <c r="AZ46" s="20">
        <f t="shared" si="19"/>
        <v>0.73791501921584823</v>
      </c>
      <c r="BA46" s="22">
        <f t="shared" si="3"/>
        <v>43190</v>
      </c>
      <c r="BB46" s="20">
        <f t="shared" si="4"/>
        <v>0.47149008112505947</v>
      </c>
      <c r="BC46" s="20" t="e">
        <f>#REF!</f>
        <v>#REF!</v>
      </c>
    </row>
    <row r="47" spans="1:69" ht="15">
      <c r="A47" s="1">
        <v>43281</v>
      </c>
      <c r="B47">
        <v>0.14476961031267599</v>
      </c>
      <c r="C47">
        <v>7.2430572654472699E-3</v>
      </c>
      <c r="D47">
        <v>0.46378996703657099</v>
      </c>
      <c r="E47">
        <v>0.158247866598867</v>
      </c>
      <c r="F47">
        <v>-3.9818548131253499</v>
      </c>
      <c r="G47">
        <v>-0.77610560296844799</v>
      </c>
      <c r="H47">
        <v>1.61242635156864E-3</v>
      </c>
      <c r="I47">
        <v>-7.63694472830274E-2</v>
      </c>
      <c r="J47">
        <v>3.6181574944634899E-2</v>
      </c>
      <c r="K47">
        <v>-0.26717933635748597</v>
      </c>
      <c r="L47">
        <v>0.30755195230410198</v>
      </c>
      <c r="M47">
        <v>0</v>
      </c>
      <c r="N47">
        <v>0</v>
      </c>
      <c r="O47">
        <v>-3.24715437173069E-3</v>
      </c>
      <c r="P47">
        <v>0</v>
      </c>
      <c r="Q47">
        <v>-2.2280379693762599E-2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2.8754858539431299E-2</v>
      </c>
      <c r="Z47">
        <v>6.6462758812190603E-2</v>
      </c>
      <c r="AA47">
        <v>6.3403392909090805E-2</v>
      </c>
      <c r="AB47">
        <v>9.9373034015678204E-4</v>
      </c>
      <c r="AC47">
        <v>1.3589515797673399E-2</v>
      </c>
      <c r="AD47">
        <v>5.4801221759731497E-2</v>
      </c>
      <c r="AE47">
        <v>0.46883262284981198</v>
      </c>
      <c r="AF47">
        <v>-3.3108021779646299</v>
      </c>
      <c r="AH47" s="20">
        <f t="shared" si="5"/>
        <v>-0.26717933635748597</v>
      </c>
      <c r="AI47" s="20">
        <f t="shared" si="6"/>
        <v>2.8754858539431299E-2</v>
      </c>
      <c r="AJ47" s="20">
        <f t="shared" si="7"/>
        <v>6.6462758812190603E-2</v>
      </c>
      <c r="AK47" s="20">
        <f t="shared" si="8"/>
        <v>6.3403392909090805E-2</v>
      </c>
      <c r="AL47" s="20">
        <f t="shared" si="9"/>
        <v>9.9373034015678204E-4</v>
      </c>
      <c r="AM47" s="20">
        <f t="shared" si="10"/>
        <v>1.3589515797673399E-2</v>
      </c>
      <c r="AN47" s="20">
        <f t="shared" si="11"/>
        <v>5.4801221759731497E-2</v>
      </c>
      <c r="AR47" s="22">
        <f t="shared" si="1"/>
        <v>43281</v>
      </c>
      <c r="AS47" s="33">
        <f t="shared" si="12"/>
        <v>0.229660877022626</v>
      </c>
      <c r="AT47" s="33">
        <f t="shared" si="13"/>
        <v>2.8754858539431299E-2</v>
      </c>
      <c r="AU47" s="33">
        <f t="shared" si="14"/>
        <v>6.6462758812190603E-2</v>
      </c>
      <c r="AV47" s="33">
        <f t="shared" si="15"/>
        <v>6.3403392909090805E-2</v>
      </c>
      <c r="AW47" s="33">
        <f t="shared" si="16"/>
        <v>9.9373034015678204E-4</v>
      </c>
      <c r="AX47" s="33">
        <f t="shared" si="17"/>
        <v>1.3589515797673399E-2</v>
      </c>
      <c r="AY47" s="33">
        <f t="shared" si="18"/>
        <v>5.4801221759731497E-2</v>
      </c>
      <c r="AZ47" s="20">
        <f t="shared" si="19"/>
        <v>0.45766635518090043</v>
      </c>
      <c r="BA47" s="22">
        <f t="shared" si="3"/>
        <v>43281</v>
      </c>
      <c r="BB47" s="20">
        <f t="shared" si="4"/>
        <v>0.229660877022626</v>
      </c>
      <c r="BC47" s="20" t="e">
        <f>#REF!</f>
        <v>#REF!</v>
      </c>
    </row>
    <row r="48" spans="1:69" ht="15">
      <c r="A48" s="1">
        <v>43373</v>
      </c>
      <c r="B48">
        <v>0.12187222811949899</v>
      </c>
      <c r="C48">
        <v>3.31720247536004E-3</v>
      </c>
      <c r="D48">
        <v>0.53707046240683998</v>
      </c>
      <c r="E48">
        <v>0.11274320657292899</v>
      </c>
      <c r="F48">
        <v>-4.03070337108608</v>
      </c>
      <c r="G48">
        <v>-0.74068538473133305</v>
      </c>
      <c r="H48">
        <v>1.0106949442097401E-2</v>
      </c>
      <c r="I48">
        <v>-4.8578753099135001E-2</v>
      </c>
      <c r="J48">
        <v>3.3840904370723499E-2</v>
      </c>
      <c r="K48">
        <v>-0.238957942502696</v>
      </c>
      <c r="L48">
        <v>0.278728491359027</v>
      </c>
      <c r="M48">
        <v>0</v>
      </c>
      <c r="N48">
        <v>0</v>
      </c>
      <c r="O48">
        <v>-1.13307802978251E-2</v>
      </c>
      <c r="P48">
        <v>0</v>
      </c>
      <c r="Q48">
        <v>-8.7381640779756499E-3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1.4268551360754601E-2</v>
      </c>
      <c r="Z48">
        <v>1.4632947606814E-2</v>
      </c>
      <c r="AA48">
        <v>5.87686285513222E-2</v>
      </c>
      <c r="AB48">
        <v>6.3964731813483403E-2</v>
      </c>
      <c r="AC48">
        <v>1.8038662479207199E-2</v>
      </c>
      <c r="AD48">
        <v>3.7298489643692E-2</v>
      </c>
      <c r="AE48">
        <v>0.463540761615578</v>
      </c>
      <c r="AF48">
        <v>-3.3108021779646299</v>
      </c>
      <c r="AH48" s="20">
        <f t="shared" si="5"/>
        <v>-0.238957942502696</v>
      </c>
      <c r="AI48" s="20">
        <f t="shared" si="6"/>
        <v>1.4268551360754601E-2</v>
      </c>
      <c r="AJ48" s="20">
        <f t="shared" si="7"/>
        <v>1.4632947606814E-2</v>
      </c>
      <c r="AK48" s="20">
        <f t="shared" si="8"/>
        <v>5.87686285513222E-2</v>
      </c>
      <c r="AL48" s="20">
        <f t="shared" si="9"/>
        <v>6.3964731813483403E-2</v>
      </c>
      <c r="AM48" s="20">
        <f t="shared" si="10"/>
        <v>1.8038662479207199E-2</v>
      </c>
      <c r="AN48" s="20">
        <f t="shared" si="11"/>
        <v>3.7298489643692E-2</v>
      </c>
      <c r="AR48" s="22">
        <f t="shared" si="1"/>
        <v>43373</v>
      </c>
      <c r="AS48" s="33">
        <f t="shared" si="12"/>
        <v>0.257882270877416</v>
      </c>
      <c r="AT48" s="33">
        <f t="shared" si="13"/>
        <v>1.4268551360754601E-2</v>
      </c>
      <c r="AU48" s="33">
        <f t="shared" si="14"/>
        <v>1.4632947606814E-2</v>
      </c>
      <c r="AV48" s="33">
        <f t="shared" si="15"/>
        <v>5.87686285513222E-2</v>
      </c>
      <c r="AW48" s="33">
        <f t="shared" si="16"/>
        <v>6.3964731813483403E-2</v>
      </c>
      <c r="AX48" s="33">
        <f t="shared" si="17"/>
        <v>1.8038662479207199E-2</v>
      </c>
      <c r="AY48" s="33">
        <f t="shared" si="18"/>
        <v>3.7298489643692E-2</v>
      </c>
      <c r="AZ48" s="20">
        <f t="shared" si="19"/>
        <v>0.46485428233268938</v>
      </c>
      <c r="BA48" s="22">
        <f t="shared" si="3"/>
        <v>43373</v>
      </c>
      <c r="BB48" s="20">
        <f t="shared" si="4"/>
        <v>0.257882270877416</v>
      </c>
      <c r="BC48" s="20" t="e">
        <f>#REF!</f>
        <v>#REF!</v>
      </c>
    </row>
    <row r="49" spans="1:55" ht="15">
      <c r="A49" s="1">
        <v>43465</v>
      </c>
      <c r="B49">
        <v>0.13323574714582301</v>
      </c>
      <c r="C49">
        <v>8.2045765441787002E-3</v>
      </c>
      <c r="D49">
        <v>0.59709342357442896</v>
      </c>
      <c r="E49">
        <v>0.13859216611324299</v>
      </c>
      <c r="F49">
        <v>-4.0639972507342099</v>
      </c>
      <c r="G49">
        <v>-0.70068886135457897</v>
      </c>
      <c r="H49">
        <v>-2.6486391679855299E-3</v>
      </c>
      <c r="I49">
        <v>-2.5079332382699701E-2</v>
      </c>
      <c r="J49">
        <v>2.93297138672866E-2</v>
      </c>
      <c r="K49">
        <v>-0.31057061122510998</v>
      </c>
      <c r="L49">
        <v>0.286063128558873</v>
      </c>
      <c r="M49">
        <v>0</v>
      </c>
      <c r="N49">
        <v>0</v>
      </c>
      <c r="O49">
        <v>-1.9869463054456402E-2</v>
      </c>
      <c r="P49">
        <v>0</v>
      </c>
      <c r="Q49">
        <v>1.49166553713104E-2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-3.2848887092300903E-2</v>
      </c>
      <c r="Z49">
        <v>7.4403143990982197E-3</v>
      </c>
      <c r="AA49">
        <v>1.8571790841485199E-2</v>
      </c>
      <c r="AB49">
        <v>5.9634699958966898E-2</v>
      </c>
      <c r="AC49">
        <v>6.8750888460143295E-2</v>
      </c>
      <c r="AD49">
        <v>2.47519477578843E-2</v>
      </c>
      <c r="AE49">
        <v>0.45831581444124703</v>
      </c>
      <c r="AF49">
        <v>-3.3108021779646299</v>
      </c>
      <c r="AH49" s="20">
        <f t="shared" si="5"/>
        <v>-0.31057061122510998</v>
      </c>
      <c r="AI49" s="20">
        <f t="shared" si="6"/>
        <v>-3.2848887092300903E-2</v>
      </c>
      <c r="AJ49" s="20">
        <f t="shared" si="7"/>
        <v>7.4403143990982197E-3</v>
      </c>
      <c r="AK49" s="20">
        <f t="shared" si="8"/>
        <v>1.8571790841485199E-2</v>
      </c>
      <c r="AL49" s="20">
        <f t="shared" si="9"/>
        <v>5.9634699958966898E-2</v>
      </c>
      <c r="AM49" s="20">
        <f t="shared" si="10"/>
        <v>6.8750888460143295E-2</v>
      </c>
      <c r="AN49" s="20">
        <f t="shared" si="11"/>
        <v>2.47519477578843E-2</v>
      </c>
      <c r="AR49" s="22">
        <f t="shared" si="1"/>
        <v>43465</v>
      </c>
      <c r="AS49" s="33">
        <f t="shared" si="12"/>
        <v>0.18626960215500199</v>
      </c>
      <c r="AT49" s="33">
        <f t="shared" si="13"/>
        <v>-3.2848887092300903E-2</v>
      </c>
      <c r="AU49" s="33">
        <f t="shared" si="14"/>
        <v>7.4403143990982197E-3</v>
      </c>
      <c r="AV49" s="33">
        <f t="shared" si="15"/>
        <v>1.8571790841485199E-2</v>
      </c>
      <c r="AW49" s="33">
        <f t="shared" si="16"/>
        <v>5.9634699958966898E-2</v>
      </c>
      <c r="AX49" s="33">
        <f t="shared" si="17"/>
        <v>6.8750888460143295E-2</v>
      </c>
      <c r="AY49" s="33">
        <f t="shared" si="18"/>
        <v>2.47519477578843E-2</v>
      </c>
      <c r="AZ49" s="20">
        <f t="shared" si="19"/>
        <v>0.33257035648027899</v>
      </c>
      <c r="BA49" s="22">
        <f t="shared" si="3"/>
        <v>43465</v>
      </c>
      <c r="BB49" s="20">
        <f t="shared" si="4"/>
        <v>0.18626960215500199</v>
      </c>
      <c r="BC49" s="20" t="e">
        <f>#REF!</f>
        <v>#REF!</v>
      </c>
    </row>
    <row r="50" spans="1:55" ht="15">
      <c r="A50" s="1">
        <v>43555</v>
      </c>
      <c r="B50">
        <v>0.25229356980090001</v>
      </c>
      <c r="C50">
        <v>1.32568937096584E-2</v>
      </c>
      <c r="D50">
        <v>0.51780579801928295</v>
      </c>
      <c r="E50">
        <v>0.37916006350301801</v>
      </c>
      <c r="F50">
        <v>-4.0947138758978703</v>
      </c>
      <c r="G50">
        <v>-0.68481119439190896</v>
      </c>
      <c r="H50">
        <v>8.6005598227769601E-3</v>
      </c>
      <c r="I50">
        <v>-4.2171480667925698E-2</v>
      </c>
      <c r="J50">
        <v>2.4783745472136201E-2</v>
      </c>
      <c r="K50">
        <v>-0.35854691554724899</v>
      </c>
      <c r="L50">
        <v>0.28042683460404</v>
      </c>
      <c r="M50">
        <v>0</v>
      </c>
      <c r="N50">
        <v>0</v>
      </c>
      <c r="O50">
        <v>-8.7653822035720294E-2</v>
      </c>
      <c r="P50">
        <v>0</v>
      </c>
      <c r="Q50">
        <v>8.3665846637363799E-3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-7.4357621348775396E-2</v>
      </c>
      <c r="Z50">
        <v>-3.4788027127333601E-2</v>
      </c>
      <c r="AA50">
        <v>-3.0374760599155598E-3</v>
      </c>
      <c r="AB50">
        <v>2.0895904897370799E-2</v>
      </c>
      <c r="AC50">
        <v>5.6860704686379902E-2</v>
      </c>
      <c r="AD50">
        <v>5.3670705536209097E-2</v>
      </c>
      <c r="AE50">
        <v>0.45315687038403302</v>
      </c>
      <c r="AF50">
        <v>-3.3108021779646299</v>
      </c>
      <c r="AH50" s="20">
        <f t="shared" si="5"/>
        <v>-0.35854691554724899</v>
      </c>
      <c r="AI50" s="20">
        <f t="shared" si="6"/>
        <v>-7.4357621348775396E-2</v>
      </c>
      <c r="AJ50" s="20">
        <f t="shared" si="7"/>
        <v>-3.4788027127333601E-2</v>
      </c>
      <c r="AK50" s="20">
        <f t="shared" si="8"/>
        <v>-3.0374760599155598E-3</v>
      </c>
      <c r="AL50" s="20">
        <f t="shared" si="9"/>
        <v>2.0895904897370799E-2</v>
      </c>
      <c r="AM50" s="20">
        <f t="shared" si="10"/>
        <v>5.6860704686379902E-2</v>
      </c>
      <c r="AN50" s="20">
        <f t="shared" si="11"/>
        <v>5.3670705536209097E-2</v>
      </c>
      <c r="AR50" s="22">
        <f t="shared" si="1"/>
        <v>43555</v>
      </c>
      <c r="AS50" s="33">
        <f t="shared" si="12"/>
        <v>0.13829329783286298</v>
      </c>
      <c r="AT50" s="33">
        <f t="shared" si="13"/>
        <v>-7.4357621348775396E-2</v>
      </c>
      <c r="AU50" s="33">
        <f t="shared" si="14"/>
        <v>-3.4788027127333601E-2</v>
      </c>
      <c r="AV50" s="33">
        <f t="shared" si="15"/>
        <v>-3.0374760599155598E-3</v>
      </c>
      <c r="AW50" s="33">
        <f t="shared" si="16"/>
        <v>2.0895904897370799E-2</v>
      </c>
      <c r="AX50" s="33">
        <f t="shared" si="17"/>
        <v>5.6860704686379902E-2</v>
      </c>
      <c r="AY50" s="33">
        <f t="shared" si="18"/>
        <v>5.3670705536209097E-2</v>
      </c>
      <c r="AZ50" s="20">
        <f t="shared" si="19"/>
        <v>0.15753748841679821</v>
      </c>
      <c r="BA50" s="22">
        <f t="shared" si="3"/>
        <v>43555</v>
      </c>
      <c r="BB50" s="20">
        <f t="shared" si="4"/>
        <v>0.13829329783286298</v>
      </c>
      <c r="BC50" s="20" t="e">
        <f>#REF!</f>
        <v>#REF!</v>
      </c>
    </row>
    <row r="51" spans="1:55" ht="15">
      <c r="A51" s="1">
        <v>43646</v>
      </c>
      <c r="B51">
        <v>0.15628369867955899</v>
      </c>
      <c r="C51">
        <v>1.8984126417986899E-2</v>
      </c>
      <c r="D51">
        <v>0.448140431095707</v>
      </c>
      <c r="E51">
        <v>0.56875350625590404</v>
      </c>
      <c r="F51">
        <v>-4.1254389623115397</v>
      </c>
      <c r="G51">
        <v>-0.67355661113767495</v>
      </c>
      <c r="H51">
        <v>-1.7741160336145301E-2</v>
      </c>
      <c r="I51">
        <v>1.8592790186070299E-3</v>
      </c>
      <c r="J51">
        <v>2.2898341607431202E-2</v>
      </c>
      <c r="K51">
        <v>-0.39248037360825699</v>
      </c>
      <c r="L51">
        <v>0.25122277156376599</v>
      </c>
      <c r="M51">
        <v>0</v>
      </c>
      <c r="N51">
        <v>0</v>
      </c>
      <c r="O51">
        <v>-0.11738339471020599</v>
      </c>
      <c r="P51">
        <v>0</v>
      </c>
      <c r="Q51">
        <v>2.0047753120905999E-2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2.0955033992321001E-2</v>
      </c>
      <c r="Z51">
        <v>-3.7022072967842698E-2</v>
      </c>
      <c r="AA51">
        <v>-2.77659829675308E-2</v>
      </c>
      <c r="AB51">
        <v>1.32306969305246E-2</v>
      </c>
      <c r="AC51">
        <v>3.5651309662611499E-2</v>
      </c>
      <c r="AD51">
        <v>7.4496399474523994E-2</v>
      </c>
      <c r="AE51">
        <v>0.44806303224184502</v>
      </c>
      <c r="AF51">
        <v>-3.3108021779646299</v>
      </c>
      <c r="AH51" s="20">
        <f t="shared" si="5"/>
        <v>-0.39248037360825699</v>
      </c>
      <c r="AI51" s="20">
        <f t="shared" si="6"/>
        <v>2.0955033992321001E-2</v>
      </c>
      <c r="AJ51" s="20">
        <f t="shared" si="7"/>
        <v>-3.7022072967842698E-2</v>
      </c>
      <c r="AK51" s="20">
        <f t="shared" si="8"/>
        <v>-2.77659829675308E-2</v>
      </c>
      <c r="AL51" s="20">
        <f t="shared" si="9"/>
        <v>1.32306969305246E-2</v>
      </c>
      <c r="AM51" s="20">
        <f t="shared" si="10"/>
        <v>3.5651309662611499E-2</v>
      </c>
      <c r="AN51" s="20">
        <f t="shared" si="11"/>
        <v>7.4496399474523994E-2</v>
      </c>
      <c r="AR51" s="22">
        <f t="shared" si="1"/>
        <v>43646</v>
      </c>
      <c r="AS51" s="33">
        <f t="shared" si="12"/>
        <v>0.10435983977185498</v>
      </c>
      <c r="AT51" s="33">
        <f t="shared" si="13"/>
        <v>2.0955033992321001E-2</v>
      </c>
      <c r="AU51" s="33">
        <f t="shared" si="14"/>
        <v>-3.7022072967842698E-2</v>
      </c>
      <c r="AV51" s="33">
        <f t="shared" si="15"/>
        <v>-2.77659829675308E-2</v>
      </c>
      <c r="AW51" s="33">
        <f t="shared" si="16"/>
        <v>1.32306969305246E-2</v>
      </c>
      <c r="AX51" s="33">
        <f t="shared" si="17"/>
        <v>3.5651309662611499E-2</v>
      </c>
      <c r="AY51" s="33">
        <f t="shared" si="18"/>
        <v>7.4496399474523994E-2</v>
      </c>
      <c r="AZ51" s="20">
        <f t="shared" si="19"/>
        <v>0.18390522389646258</v>
      </c>
      <c r="BA51" s="22">
        <f t="shared" si="3"/>
        <v>43646</v>
      </c>
      <c r="BB51" s="20">
        <f t="shared" si="4"/>
        <v>0.10435983977185498</v>
      </c>
      <c r="BC51" s="20" t="e">
        <f>#REF!</f>
        <v>#REF!</v>
      </c>
    </row>
    <row r="52" spans="1:55" ht="15">
      <c r="A52" s="1">
        <v>43738</v>
      </c>
      <c r="B52">
        <v>0.18312185134865</v>
      </c>
      <c r="C52">
        <v>5.6649890585859702E-2</v>
      </c>
      <c r="D52">
        <v>0.33545381133924901</v>
      </c>
      <c r="E52">
        <v>0.82632267633483403</v>
      </c>
      <c r="F52">
        <v>-4.1649184489059099</v>
      </c>
      <c r="G52">
        <v>-0.725807244805868</v>
      </c>
      <c r="H52">
        <v>4.2000292718381302E-3</v>
      </c>
      <c r="I52">
        <v>3.4064599604594799E-2</v>
      </c>
      <c r="J52">
        <v>2.07746987964707E-2</v>
      </c>
      <c r="K52">
        <v>-0.43796021808253</v>
      </c>
      <c r="L52">
        <v>0.30009596297206398</v>
      </c>
      <c r="M52">
        <v>0</v>
      </c>
      <c r="N52">
        <v>0</v>
      </c>
      <c r="O52">
        <v>-0.175257714741655</v>
      </c>
      <c r="P52">
        <v>0</v>
      </c>
      <c r="Q52">
        <v>-9.7711029937219591E-3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-7.5439583209393493E-2</v>
      </c>
      <c r="Z52">
        <v>-2.5788101061099099E-3</v>
      </c>
      <c r="AA52">
        <v>-5.7434098748290502E-2</v>
      </c>
      <c r="AB52">
        <v>-2.9923757396188699E-2</v>
      </c>
      <c r="AC52">
        <v>1.21727475139203E-2</v>
      </c>
      <c r="AD52">
        <v>7.2399116933044502E-2</v>
      </c>
      <c r="AE52">
        <v>0.44303341631223497</v>
      </c>
      <c r="AF52">
        <v>-3.3908021779646398</v>
      </c>
      <c r="AH52" s="20">
        <f t="shared" si="5"/>
        <v>-0.43796021808253</v>
      </c>
      <c r="AI52" s="20">
        <f t="shared" si="6"/>
        <v>-7.5439583209393493E-2</v>
      </c>
      <c r="AJ52" s="20">
        <f t="shared" si="7"/>
        <v>-2.5788101061099099E-3</v>
      </c>
      <c r="AK52" s="20">
        <f t="shared" si="8"/>
        <v>-5.7434098748290502E-2</v>
      </c>
      <c r="AL52" s="20">
        <f t="shared" si="9"/>
        <v>-2.9923757396188699E-2</v>
      </c>
      <c r="AM52" s="20">
        <f t="shared" si="10"/>
        <v>1.21727475139203E-2</v>
      </c>
      <c r="AN52" s="20">
        <f t="shared" si="11"/>
        <v>7.2399116933044502E-2</v>
      </c>
      <c r="AR52" s="22">
        <f t="shared" si="1"/>
        <v>43738</v>
      </c>
      <c r="AS52" s="33">
        <f t="shared" si="12"/>
        <v>5.8879995297581977E-2</v>
      </c>
      <c r="AT52" s="33">
        <f t="shared" si="13"/>
        <v>-7.5439583209393493E-2</v>
      </c>
      <c r="AU52" s="33">
        <f t="shared" si="14"/>
        <v>-2.5788101061099099E-3</v>
      </c>
      <c r="AV52" s="33">
        <f t="shared" si="15"/>
        <v>-5.7434098748290502E-2</v>
      </c>
      <c r="AW52" s="33">
        <f t="shared" si="16"/>
        <v>-2.9923757396188699E-2</v>
      </c>
      <c r="AX52" s="33">
        <f t="shared" si="17"/>
        <v>1.21727475139203E-2</v>
      </c>
      <c r="AY52" s="33">
        <f t="shared" si="18"/>
        <v>7.2399116933044502E-2</v>
      </c>
      <c r="AZ52" s="20">
        <f t="shared" si="19"/>
        <v>-2.1924389715435824E-2</v>
      </c>
      <c r="BA52" s="22">
        <f t="shared" si="3"/>
        <v>43738</v>
      </c>
      <c r="BB52" s="20">
        <f t="shared" si="4"/>
        <v>5.8879995297581977E-2</v>
      </c>
      <c r="BC52" s="20" t="e">
        <f>#REF!</f>
        <v>#REF!</v>
      </c>
    </row>
    <row r="53" spans="1:55" ht="15">
      <c r="A53" s="1">
        <v>43830</v>
      </c>
      <c r="B53">
        <v>0.116322883854419</v>
      </c>
      <c r="C53">
        <v>9.1570113831954805E-2</v>
      </c>
      <c r="D53">
        <v>0.25956677700873698</v>
      </c>
      <c r="E53">
        <v>0.88521889550826505</v>
      </c>
      <c r="F53">
        <v>-4.20181229747533</v>
      </c>
      <c r="G53">
        <v>-0.69256050641914402</v>
      </c>
      <c r="H53">
        <v>1.09752704575146E-2</v>
      </c>
      <c r="I53">
        <v>9.26311404622953E-2</v>
      </c>
      <c r="J53">
        <v>1.60780493858458E-2</v>
      </c>
      <c r="K53">
        <v>-0.413746210948994</v>
      </c>
      <c r="L53">
        <v>0.242724916805511</v>
      </c>
      <c r="M53">
        <v>0</v>
      </c>
      <c r="N53">
        <v>0</v>
      </c>
      <c r="O53">
        <v>-0.20226695269123701</v>
      </c>
      <c r="P53">
        <v>0</v>
      </c>
      <c r="Q53">
        <v>-2.8647098520648601E-3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3.74693194654592E-2</v>
      </c>
      <c r="Z53">
        <v>-4.3588789959574402E-2</v>
      </c>
      <c r="AA53">
        <v>-2.0364534783892999E-2</v>
      </c>
      <c r="AB53">
        <v>-4.6951220153970102E-2</v>
      </c>
      <c r="AC53">
        <v>-2.02571766532301E-2</v>
      </c>
      <c r="AD53">
        <v>6.2985702024736107E-2</v>
      </c>
      <c r="AE53">
        <v>0.43806715215643799</v>
      </c>
      <c r="AF53">
        <v>-3.3908021779646398</v>
      </c>
      <c r="AH53" s="20">
        <f t="shared" si="5"/>
        <v>-0.413746210948994</v>
      </c>
      <c r="AI53" s="20">
        <f t="shared" si="6"/>
        <v>3.74693194654592E-2</v>
      </c>
      <c r="AJ53" s="20">
        <f t="shared" si="7"/>
        <v>-4.3588789959574402E-2</v>
      </c>
      <c r="AK53" s="20">
        <f t="shared" si="8"/>
        <v>-2.0364534783892999E-2</v>
      </c>
      <c r="AL53" s="20">
        <f t="shared" si="9"/>
        <v>-4.6951220153970102E-2</v>
      </c>
      <c r="AM53" s="20">
        <f t="shared" si="10"/>
        <v>-2.02571766532301E-2</v>
      </c>
      <c r="AN53" s="20">
        <f t="shared" si="11"/>
        <v>6.2985702024736107E-2</v>
      </c>
      <c r="AR53" s="22">
        <f t="shared" si="1"/>
        <v>43830</v>
      </c>
      <c r="AS53" s="33">
        <f t="shared" si="12"/>
        <v>8.3094002431117975E-2</v>
      </c>
      <c r="AT53" s="33">
        <f t="shared" si="13"/>
        <v>3.74693194654592E-2</v>
      </c>
      <c r="AU53" s="33">
        <f t="shared" si="14"/>
        <v>-4.3588789959574402E-2</v>
      </c>
      <c r="AV53" s="33">
        <f t="shared" si="15"/>
        <v>-2.0364534783892999E-2</v>
      </c>
      <c r="AW53" s="33">
        <f t="shared" si="16"/>
        <v>-4.6951220153970102E-2</v>
      </c>
      <c r="AX53" s="33">
        <f t="shared" si="17"/>
        <v>-2.02571766532301E-2</v>
      </c>
      <c r="AY53" s="33">
        <f t="shared" si="18"/>
        <v>6.2985702024736107E-2</v>
      </c>
      <c r="AZ53" s="20">
        <f t="shared" si="19"/>
        <v>5.2387302370645678E-2</v>
      </c>
      <c r="BA53" s="22">
        <f t="shared" si="3"/>
        <v>43830</v>
      </c>
      <c r="BB53" s="20">
        <f t="shared" si="4"/>
        <v>8.3094002431117975E-2</v>
      </c>
      <c r="BC53" s="20" t="e">
        <f>#REF!</f>
        <v>#REF!</v>
      </c>
    </row>
    <row r="54" spans="1:55" ht="15">
      <c r="A54" s="1">
        <v>43921</v>
      </c>
      <c r="B54">
        <v>4.9228049053215102E-2</v>
      </c>
      <c r="C54">
        <v>7.7273497286799803E-2</v>
      </c>
      <c r="D54">
        <v>0.224064484380433</v>
      </c>
      <c r="E54">
        <v>0.345690060086354</v>
      </c>
      <c r="F54">
        <v>-4.2714253738597199</v>
      </c>
      <c r="G54">
        <v>-0.65431303034073496</v>
      </c>
      <c r="H54">
        <v>1.1164613190372199E-2</v>
      </c>
      <c r="I54">
        <v>0.12704094262979099</v>
      </c>
      <c r="J54">
        <v>1.50667682049134E-2</v>
      </c>
      <c r="K54">
        <v>0.31466605277850301</v>
      </c>
      <c r="L54">
        <v>0.249711080678719</v>
      </c>
      <c r="M54">
        <v>0</v>
      </c>
      <c r="N54">
        <v>0</v>
      </c>
      <c r="O54">
        <v>-0.20003718437363099</v>
      </c>
      <c r="P54">
        <v>0</v>
      </c>
      <c r="Q54">
        <v>2.1644222770161202E-3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-1.30374959904535E-2</v>
      </c>
      <c r="Z54">
        <v>-1.8758863181258599E-2</v>
      </c>
      <c r="AA54">
        <v>-7.03358898053279E-2</v>
      </c>
      <c r="AB54">
        <v>-3.25865056281451E-2</v>
      </c>
      <c r="AC54">
        <v>-4.8387498820927799E-2</v>
      </c>
      <c r="AD54">
        <v>2.8846311088255E-2</v>
      </c>
      <c r="AE54">
        <v>0.43316338236843899</v>
      </c>
      <c r="AF54">
        <v>-3.4308021779646398</v>
      </c>
      <c r="AH54" s="20">
        <f t="shared" si="5"/>
        <v>0.31466605277850301</v>
      </c>
      <c r="AI54" s="20">
        <f t="shared" si="6"/>
        <v>-1.30374959904535E-2</v>
      </c>
      <c r="AJ54" s="20">
        <f t="shared" si="7"/>
        <v>-1.8758863181258599E-2</v>
      </c>
      <c r="AK54" s="20">
        <f t="shared" si="8"/>
        <v>-7.03358898053279E-2</v>
      </c>
      <c r="AL54" s="20">
        <f t="shared" si="9"/>
        <v>-3.25865056281451E-2</v>
      </c>
      <c r="AM54" s="20">
        <f t="shared" si="10"/>
        <v>-4.8387498820927799E-2</v>
      </c>
      <c r="AN54" s="20">
        <f t="shared" si="11"/>
        <v>2.8846311088255E-2</v>
      </c>
      <c r="AR54" s="22">
        <f t="shared" si="1"/>
        <v>43921</v>
      </c>
      <c r="AS54" s="33">
        <f t="shared" si="12"/>
        <v>0.81150626615861499</v>
      </c>
      <c r="AT54" s="33">
        <f t="shared" si="13"/>
        <v>-1.30374959904535E-2</v>
      </c>
      <c r="AU54" s="33">
        <f t="shared" si="14"/>
        <v>-1.8758863181258599E-2</v>
      </c>
      <c r="AV54" s="33">
        <f t="shared" si="15"/>
        <v>-7.03358898053279E-2</v>
      </c>
      <c r="AW54" s="33">
        <f t="shared" si="16"/>
        <v>-3.25865056281451E-2</v>
      </c>
      <c r="AX54" s="33">
        <f t="shared" si="17"/>
        <v>-4.8387498820927799E-2</v>
      </c>
      <c r="AY54" s="33">
        <f t="shared" si="18"/>
        <v>2.8846311088255E-2</v>
      </c>
      <c r="AZ54" s="20">
        <f t="shared" si="19"/>
        <v>0.65724632382075698</v>
      </c>
      <c r="BA54" s="22">
        <f t="shared" si="3"/>
        <v>43921</v>
      </c>
      <c r="BB54" s="20">
        <f t="shared" si="4"/>
        <v>0.81150626615861499</v>
      </c>
      <c r="BC54" s="20" t="e">
        <f>#REF!</f>
        <v>#REF!</v>
      </c>
    </row>
    <row r="55" spans="1:55" ht="15">
      <c r="A55" s="1">
        <v>44012</v>
      </c>
      <c r="B55">
        <v>-1.1617764258721901E-2</v>
      </c>
      <c r="C55">
        <v>4.8521526336375E-2</v>
      </c>
      <c r="D55">
        <v>0.20670243426503199</v>
      </c>
      <c r="E55">
        <v>-0.47838643649101997</v>
      </c>
      <c r="F55">
        <v>-4.3718173231492896</v>
      </c>
      <c r="G55">
        <v>-0.56500154955488002</v>
      </c>
      <c r="H55">
        <v>1.06221593019352E-2</v>
      </c>
      <c r="I55">
        <v>0.23808743543224001</v>
      </c>
      <c r="J55">
        <v>1.5512214543669699E-2</v>
      </c>
      <c r="K55">
        <v>1.20894631346776</v>
      </c>
      <c r="L55">
        <v>0.26733526354921999</v>
      </c>
      <c r="M55">
        <v>0</v>
      </c>
      <c r="N55">
        <v>0</v>
      </c>
      <c r="O55">
        <v>-0.212865149584166</v>
      </c>
      <c r="P55">
        <v>0</v>
      </c>
      <c r="Q55">
        <v>6.6669332023567502E-3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2.9653625621642199E-2</v>
      </c>
      <c r="Z55">
        <v>-7.5594901126852396E-2</v>
      </c>
      <c r="AA55">
        <v>-3.5288209995290101E-2</v>
      </c>
      <c r="AB55">
        <v>-7.7557547373618196E-2</v>
      </c>
      <c r="AC55">
        <v>-4.5555272620724903E-2</v>
      </c>
      <c r="AD55">
        <v>-1.74871918925153E-2</v>
      </c>
      <c r="AE55">
        <v>0.42832126234891499</v>
      </c>
      <c r="AF55">
        <v>-3.4308021779646398</v>
      </c>
      <c r="AH55" s="20">
        <f t="shared" si="5"/>
        <v>1.20894631346776</v>
      </c>
      <c r="AI55" s="20">
        <f t="shared" si="6"/>
        <v>2.9653625621642199E-2</v>
      </c>
      <c r="AJ55" s="20">
        <f t="shared" si="7"/>
        <v>-7.5594901126852396E-2</v>
      </c>
      <c r="AK55" s="20">
        <f t="shared" si="8"/>
        <v>-3.5288209995290101E-2</v>
      </c>
      <c r="AL55" s="20">
        <f t="shared" si="9"/>
        <v>-7.7557547373618196E-2</v>
      </c>
      <c r="AM55" s="20">
        <f t="shared" si="10"/>
        <v>-4.5555272620724903E-2</v>
      </c>
      <c r="AN55" s="20">
        <f t="shared" si="11"/>
        <v>-1.74871918925153E-2</v>
      </c>
      <c r="AR55" s="22">
        <f t="shared" si="1"/>
        <v>44012</v>
      </c>
      <c r="AS55" s="33">
        <f t="shared" si="12"/>
        <v>1.705786526847872</v>
      </c>
      <c r="AT55" s="33">
        <f t="shared" si="13"/>
        <v>2.9653625621642199E-2</v>
      </c>
      <c r="AU55" s="33">
        <f t="shared" si="14"/>
        <v>-7.5594901126852396E-2</v>
      </c>
      <c r="AV55" s="33">
        <f t="shared" si="15"/>
        <v>-3.5288209995290101E-2</v>
      </c>
      <c r="AW55" s="33">
        <f t="shared" si="16"/>
        <v>-7.7557547373618196E-2</v>
      </c>
      <c r="AX55" s="33">
        <f t="shared" si="17"/>
        <v>-4.5555272620724903E-2</v>
      </c>
      <c r="AY55" s="33">
        <f t="shared" si="18"/>
        <v>-1.74871918925153E-2</v>
      </c>
      <c r="AZ55" s="20">
        <f t="shared" si="19"/>
        <v>1.4839570294605133</v>
      </c>
      <c r="BA55" s="22">
        <f t="shared" si="3"/>
        <v>44012</v>
      </c>
      <c r="BB55" s="20">
        <f t="shared" si="4"/>
        <v>1.705786526847872</v>
      </c>
      <c r="BC55" s="20" t="e">
        <f>#REF!</f>
        <v>#REF!</v>
      </c>
    </row>
    <row r="56" spans="1:55" ht="15">
      <c r="A56" s="1">
        <v>44104</v>
      </c>
      <c r="B56">
        <v>-6.5045908974078595E-2</v>
      </c>
      <c r="C56">
        <v>1.52962655161515E-2</v>
      </c>
      <c r="D56">
        <v>0.29027683917150598</v>
      </c>
      <c r="E56">
        <v>-1.2208423910489501</v>
      </c>
      <c r="F56">
        <v>-4.4352066226503997</v>
      </c>
      <c r="G56">
        <v>-0.57147247599334705</v>
      </c>
      <c r="H56">
        <v>1.0462681308684401E-2</v>
      </c>
      <c r="I56">
        <v>-5.8923267403054296E-3</v>
      </c>
      <c r="J56">
        <v>1.7219560045046899E-2</v>
      </c>
      <c r="K56">
        <v>2.2406378409074699</v>
      </c>
      <c r="L56">
        <v>0.27615081605477898</v>
      </c>
      <c r="M56">
        <v>0</v>
      </c>
      <c r="N56">
        <v>0</v>
      </c>
      <c r="O56">
        <v>-0.22420178475372801</v>
      </c>
      <c r="P56">
        <v>0</v>
      </c>
      <c r="Q56">
        <v>9.7568205401873508E-3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8.9355210009735994E-2</v>
      </c>
      <c r="Z56">
        <v>-4.8257823580011398E-2</v>
      </c>
      <c r="AA56">
        <v>-8.5655636870659899E-2</v>
      </c>
      <c r="AB56">
        <v>-4.8986312400338898E-2</v>
      </c>
      <c r="AC56">
        <v>-8.7674975400528196E-2</v>
      </c>
      <c r="AD56">
        <v>-5.02619132029948E-2</v>
      </c>
      <c r="AE56">
        <v>0.423539960083892</v>
      </c>
      <c r="AF56">
        <v>-3.4708021779646399</v>
      </c>
      <c r="AH56" s="20">
        <f t="shared" si="5"/>
        <v>2.2406378409074699</v>
      </c>
      <c r="AI56" s="20">
        <f t="shared" si="6"/>
        <v>8.9355210009735994E-2</v>
      </c>
      <c r="AJ56" s="20">
        <f t="shared" si="7"/>
        <v>-4.8257823580011398E-2</v>
      </c>
      <c r="AK56" s="20">
        <f t="shared" si="8"/>
        <v>-8.5655636870659899E-2</v>
      </c>
      <c r="AL56" s="20">
        <f t="shared" si="9"/>
        <v>-4.8986312400338898E-2</v>
      </c>
      <c r="AM56" s="20">
        <f t="shared" si="10"/>
        <v>-8.7674975400528196E-2</v>
      </c>
      <c r="AN56" s="20">
        <f t="shared" si="11"/>
        <v>-5.02619132029948E-2</v>
      </c>
      <c r="AR56" s="22">
        <f t="shared" si="1"/>
        <v>44104</v>
      </c>
      <c r="AS56" s="33">
        <f t="shared" si="12"/>
        <v>2.7374780542875818</v>
      </c>
      <c r="AT56" s="33">
        <f t="shared" si="13"/>
        <v>8.9355210009735994E-2</v>
      </c>
      <c r="AU56" s="33">
        <f t="shared" si="14"/>
        <v>-4.8257823580011398E-2</v>
      </c>
      <c r="AV56" s="33">
        <f t="shared" si="15"/>
        <v>-8.5655636870659899E-2</v>
      </c>
      <c r="AW56" s="33">
        <f t="shared" si="16"/>
        <v>-4.8986312400338898E-2</v>
      </c>
      <c r="AX56" s="33">
        <f t="shared" si="17"/>
        <v>-8.7674975400528196E-2</v>
      </c>
      <c r="AY56" s="33">
        <f t="shared" si="18"/>
        <v>-5.02619132029948E-2</v>
      </c>
      <c r="AZ56" s="20">
        <f t="shared" si="19"/>
        <v>2.5059966028427851</v>
      </c>
      <c r="BA56" s="22">
        <f t="shared" si="3"/>
        <v>44104</v>
      </c>
      <c r="BB56" s="20">
        <f t="shared" si="4"/>
        <v>2.7374780542875818</v>
      </c>
      <c r="BC56" s="20" t="e">
        <f>#REF!</f>
        <v>#REF!</v>
      </c>
    </row>
    <row r="57" spans="1:55" ht="15">
      <c r="A57" s="1">
        <v>44196</v>
      </c>
      <c r="B57">
        <v>0.30766083887927997</v>
      </c>
      <c r="C57">
        <v>-9.8376510483489804E-2</v>
      </c>
      <c r="D57">
        <v>0.33081190681440997</v>
      </c>
      <c r="E57">
        <v>-2.24556002669445</v>
      </c>
      <c r="F57">
        <v>-4.4779362908677003</v>
      </c>
      <c r="G57">
        <v>-0.58236205022901999</v>
      </c>
      <c r="H57">
        <v>-1.9276937929099701E-2</v>
      </c>
      <c r="I57">
        <v>5.11188981687003E-2</v>
      </c>
      <c r="J57">
        <v>2.1800188987943701E-2</v>
      </c>
      <c r="K57">
        <v>2.8229956991139402</v>
      </c>
      <c r="L57">
        <v>0.29018483908385601</v>
      </c>
      <c r="M57">
        <v>0</v>
      </c>
      <c r="N57">
        <v>0</v>
      </c>
      <c r="O57">
        <v>-0.183789196353976</v>
      </c>
      <c r="P57">
        <v>0</v>
      </c>
      <c r="Q57">
        <v>1.01983432896856E-2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0.13707182257455</v>
      </c>
      <c r="Z57">
        <v>1.04791199042093E-2</v>
      </c>
      <c r="AA57">
        <v>-6.0886126502718699E-2</v>
      </c>
      <c r="AB57">
        <v>-7.9866265096898495E-2</v>
      </c>
      <c r="AC57">
        <v>-5.7694635799282599E-2</v>
      </c>
      <c r="AD57">
        <v>-0.106194450766013</v>
      </c>
      <c r="AE57">
        <v>0.41881865592809697</v>
      </c>
      <c r="AF57">
        <v>-3.5108021779646399</v>
      </c>
      <c r="AH57" s="20">
        <f t="shared" si="5"/>
        <v>2.8229956991139402</v>
      </c>
      <c r="AI57" s="20">
        <f t="shared" si="6"/>
        <v>0.13707182257455</v>
      </c>
      <c r="AJ57" s="20">
        <f t="shared" si="7"/>
        <v>1.04791199042093E-2</v>
      </c>
      <c r="AK57" s="20">
        <f t="shared" si="8"/>
        <v>-6.0886126502718699E-2</v>
      </c>
      <c r="AL57" s="20">
        <f t="shared" si="9"/>
        <v>-7.9866265096898495E-2</v>
      </c>
      <c r="AM57" s="20">
        <f t="shared" si="10"/>
        <v>-5.7694635799282599E-2</v>
      </c>
      <c r="AN57" s="20">
        <f t="shared" si="11"/>
        <v>-0.106194450766013</v>
      </c>
      <c r="AR57" s="22">
        <f t="shared" si="1"/>
        <v>44196</v>
      </c>
      <c r="AS57" s="33">
        <f t="shared" si="12"/>
        <v>3.3198359124940522</v>
      </c>
      <c r="AT57" s="33">
        <f t="shared" si="13"/>
        <v>0.13707182257455</v>
      </c>
      <c r="AU57" s="33">
        <f t="shared" si="14"/>
        <v>1.04791199042093E-2</v>
      </c>
      <c r="AV57" s="33">
        <f t="shared" si="15"/>
        <v>-6.0886126502718699E-2</v>
      </c>
      <c r="AW57" s="33">
        <f t="shared" si="16"/>
        <v>-7.9866265096898495E-2</v>
      </c>
      <c r="AX57" s="33">
        <f t="shared" si="17"/>
        <v>-5.7694635799282599E-2</v>
      </c>
      <c r="AY57" s="33">
        <f t="shared" si="18"/>
        <v>-0.106194450766013</v>
      </c>
      <c r="AZ57" s="20">
        <f t="shared" si="19"/>
        <v>3.1627453768078988</v>
      </c>
      <c r="BA57" s="22">
        <f t="shared" si="3"/>
        <v>44196</v>
      </c>
      <c r="BB57" s="20">
        <f t="shared" si="4"/>
        <v>3.3198359124940522</v>
      </c>
      <c r="BC57" s="20" t="e">
        <f>#REF!</f>
        <v>#REF!</v>
      </c>
    </row>
    <row r="58" spans="1:55" ht="15">
      <c r="A58" s="1">
        <v>44286</v>
      </c>
      <c r="B58">
        <v>0.54018902842795002</v>
      </c>
      <c r="C58">
        <v>-0.165003535345847</v>
      </c>
      <c r="D58">
        <v>0.28543106773904903</v>
      </c>
      <c r="E58">
        <v>-2.4688969790989601</v>
      </c>
      <c r="F58">
        <v>-4.4238635639408397</v>
      </c>
      <c r="G58">
        <v>-0.61425643864240598</v>
      </c>
      <c r="H58">
        <v>-5.2041539814474597E-2</v>
      </c>
      <c r="I58">
        <v>0.21321440093970401</v>
      </c>
      <c r="J58">
        <v>2.43918970862445E-2</v>
      </c>
      <c r="K58">
        <v>2.4714558684922099</v>
      </c>
      <c r="L58">
        <v>0.35026551041524501</v>
      </c>
      <c r="M58">
        <v>0</v>
      </c>
      <c r="N58">
        <v>0</v>
      </c>
      <c r="O58">
        <v>-0.20913694705390001</v>
      </c>
      <c r="P58">
        <v>0</v>
      </c>
      <c r="Q58">
        <v>1.2517411647772E-2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0.30560011583216201</v>
      </c>
      <c r="Z58">
        <v>7.9560757652292299E-2</v>
      </c>
      <c r="AA58">
        <v>-1.55630934909422E-2</v>
      </c>
      <c r="AB58">
        <v>-5.5077273247361301E-2</v>
      </c>
      <c r="AC58">
        <v>-7.6799973568845298E-2</v>
      </c>
      <c r="AD58">
        <v>-0.12694543440057501</v>
      </c>
      <c r="AE58">
        <v>0.41415654239275501</v>
      </c>
      <c r="AF58">
        <v>-3.5108021779646399</v>
      </c>
      <c r="AH58" s="20">
        <f t="shared" si="5"/>
        <v>2.4714558684922099</v>
      </c>
      <c r="AI58" s="20">
        <f t="shared" si="6"/>
        <v>0.30560011583216201</v>
      </c>
      <c r="AJ58" s="20">
        <f t="shared" si="7"/>
        <v>7.9560757652292299E-2</v>
      </c>
      <c r="AK58" s="20">
        <f t="shared" si="8"/>
        <v>-1.55630934909422E-2</v>
      </c>
      <c r="AL58" s="20">
        <f t="shared" si="9"/>
        <v>-5.5077273247361301E-2</v>
      </c>
      <c r="AM58" s="20">
        <f t="shared" si="10"/>
        <v>-7.6799973568845298E-2</v>
      </c>
      <c r="AN58" s="20">
        <f t="shared" si="11"/>
        <v>-0.12694543440057501</v>
      </c>
      <c r="AR58" s="22">
        <f t="shared" si="1"/>
        <v>44286</v>
      </c>
      <c r="AS58" s="33">
        <f t="shared" si="12"/>
        <v>2.9682960818723219</v>
      </c>
      <c r="AT58" s="33">
        <f t="shared" si="13"/>
        <v>0.30560011583216201</v>
      </c>
      <c r="AU58" s="33">
        <f t="shared" si="14"/>
        <v>7.9560757652292299E-2</v>
      </c>
      <c r="AV58" s="33">
        <f t="shared" si="15"/>
        <v>-1.55630934909422E-2</v>
      </c>
      <c r="AW58" s="33">
        <f t="shared" si="16"/>
        <v>-5.5077273247361301E-2</v>
      </c>
      <c r="AX58" s="33">
        <f t="shared" si="17"/>
        <v>-7.6799973568845298E-2</v>
      </c>
      <c r="AY58" s="33">
        <f t="shared" si="18"/>
        <v>-0.12694543440057501</v>
      </c>
      <c r="AZ58" s="20">
        <f t="shared" si="19"/>
        <v>3.0790711806490521</v>
      </c>
      <c r="BA58" s="22">
        <f t="shared" si="3"/>
        <v>44286</v>
      </c>
      <c r="BB58" s="20">
        <f t="shared" si="4"/>
        <v>2.9682960818723219</v>
      </c>
      <c r="BC58" s="20" t="e">
        <f>#REF!</f>
        <v>#REF!</v>
      </c>
    </row>
    <row r="59" spans="1:55" ht="15">
      <c r="A59" s="1">
        <v>44377</v>
      </c>
      <c r="B59">
        <v>0.46937540439715197</v>
      </c>
      <c r="C59">
        <v>-4.96847826982399E-2</v>
      </c>
      <c r="D59">
        <v>0.31989556754520299</v>
      </c>
      <c r="E59">
        <v>-1.3026860339747199</v>
      </c>
      <c r="F59">
        <v>-4.1822308225443399</v>
      </c>
      <c r="G59">
        <v>-0.62431306989203905</v>
      </c>
      <c r="H59">
        <v>-5.8047498826786705E-4</v>
      </c>
      <c r="I59">
        <v>0.11290950078093299</v>
      </c>
      <c r="J59">
        <v>2.8098520221671301E-2</v>
      </c>
      <c r="K59">
        <v>0.46799315895590299</v>
      </c>
      <c r="L59">
        <v>0.43546444688207098</v>
      </c>
      <c r="M59">
        <v>0</v>
      </c>
      <c r="N59">
        <v>0</v>
      </c>
      <c r="O59">
        <v>-0.203044723224825</v>
      </c>
      <c r="P59">
        <v>0</v>
      </c>
      <c r="Q59">
        <v>2.53926656860637E-3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0.50058268272177397</v>
      </c>
      <c r="Z59">
        <v>0.183177718580846</v>
      </c>
      <c r="AA59">
        <v>9.0685499673980693E-2</v>
      </c>
      <c r="AB59">
        <v>8.00002911505804E-3</v>
      </c>
      <c r="AC59">
        <v>-3.1993506017255799E-2</v>
      </c>
      <c r="AD59">
        <v>-0.14454338401824099</v>
      </c>
      <c r="AE59">
        <v>0.409552823937824</v>
      </c>
      <c r="AF59">
        <v>-3.5108021779646399</v>
      </c>
      <c r="AH59" s="20">
        <f t="shared" si="5"/>
        <v>0.46799315895590299</v>
      </c>
      <c r="AI59" s="20">
        <f t="shared" si="6"/>
        <v>0.50058268272177397</v>
      </c>
      <c r="AJ59" s="20">
        <f t="shared" si="7"/>
        <v>0.183177718580846</v>
      </c>
      <c r="AK59" s="20">
        <f t="shared" si="8"/>
        <v>9.0685499673980693E-2</v>
      </c>
      <c r="AL59" s="20">
        <f t="shared" si="9"/>
        <v>8.00002911505804E-3</v>
      </c>
      <c r="AM59" s="20">
        <f t="shared" si="10"/>
        <v>-3.1993506017255799E-2</v>
      </c>
      <c r="AN59" s="20">
        <f t="shared" si="11"/>
        <v>-0.14454338401824099</v>
      </c>
      <c r="AR59" s="22">
        <f t="shared" si="1"/>
        <v>44377</v>
      </c>
      <c r="AS59" s="33">
        <f t="shared" si="12"/>
        <v>0.96483337233601496</v>
      </c>
      <c r="AT59" s="33">
        <f t="shared" si="13"/>
        <v>0.50058268272177397</v>
      </c>
      <c r="AU59" s="33">
        <f t="shared" si="14"/>
        <v>0.183177718580846</v>
      </c>
      <c r="AV59" s="33">
        <f t="shared" si="15"/>
        <v>9.0685499673980693E-2</v>
      </c>
      <c r="AW59" s="33">
        <f t="shared" si="16"/>
        <v>8.00002911505804E-3</v>
      </c>
      <c r="AX59" s="33">
        <f t="shared" si="17"/>
        <v>-3.1993506017255799E-2</v>
      </c>
      <c r="AY59" s="33">
        <f t="shared" si="18"/>
        <v>-0.14454338401824099</v>
      </c>
      <c r="AZ59" s="20">
        <f t="shared" si="19"/>
        <v>1.5707424123921769</v>
      </c>
      <c r="BA59" s="22">
        <f t="shared" si="3"/>
        <v>44377</v>
      </c>
      <c r="BB59" s="20">
        <f t="shared" si="4"/>
        <v>0.96483337233601496</v>
      </c>
      <c r="BC59" s="20" t="e">
        <f>#REF!</f>
        <v>#REF!</v>
      </c>
    </row>
    <row r="60" spans="1:55" ht="15">
      <c r="A60" s="1">
        <v>44469</v>
      </c>
      <c r="B60">
        <v>0.22374616778363299</v>
      </c>
      <c r="C60">
        <v>2.19381141047779E-2</v>
      </c>
      <c r="D60">
        <v>0.297044835274062</v>
      </c>
      <c r="E60">
        <v>-0.51490077945464396</v>
      </c>
      <c r="F60">
        <v>-4.0059152498870301</v>
      </c>
      <c r="G60">
        <v>-0.63398940523502501</v>
      </c>
      <c r="H60">
        <v>1.4057120648602E-3</v>
      </c>
      <c r="I60">
        <v>0.26806094193830599</v>
      </c>
      <c r="J60">
        <v>3.2586960314128402E-2</v>
      </c>
      <c r="K60">
        <v>-0.61499954046933603</v>
      </c>
      <c r="L60">
        <v>0.47427946861557402</v>
      </c>
      <c r="M60">
        <v>0</v>
      </c>
      <c r="N60">
        <v>0</v>
      </c>
      <c r="O60">
        <v>-0.19316761270075999</v>
      </c>
      <c r="P60">
        <v>0</v>
      </c>
      <c r="Q60">
        <v>2.1968226907226499E-2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0.355816720812626</v>
      </c>
      <c r="Z60">
        <v>0.23016270813943401</v>
      </c>
      <c r="AA60">
        <v>0.15397197974053001</v>
      </c>
      <c r="AB60">
        <v>8.1113555098313E-2</v>
      </c>
      <c r="AC60">
        <v>1.29548167945088E-2</v>
      </c>
      <c r="AD60">
        <v>-0.127886514587436</v>
      </c>
      <c r="AE60">
        <v>0.40500671676851302</v>
      </c>
      <c r="AF60">
        <v>-3.5108021779646399</v>
      </c>
      <c r="AH60" s="20">
        <f t="shared" si="5"/>
        <v>-0.61499954046933603</v>
      </c>
      <c r="AI60" s="20">
        <f t="shared" si="6"/>
        <v>0.355816720812626</v>
      </c>
      <c r="AJ60" s="20">
        <f t="shared" si="7"/>
        <v>0.23016270813943401</v>
      </c>
      <c r="AK60" s="20">
        <f t="shared" si="8"/>
        <v>0.15397197974053001</v>
      </c>
      <c r="AL60" s="20">
        <f t="shared" si="9"/>
        <v>8.1113555098313E-2</v>
      </c>
      <c r="AM60" s="20">
        <f t="shared" si="10"/>
        <v>1.29548167945088E-2</v>
      </c>
      <c r="AN60" s="20">
        <f t="shared" si="11"/>
        <v>-0.127886514587436</v>
      </c>
      <c r="AR60" s="22">
        <f t="shared" si="1"/>
        <v>44469</v>
      </c>
      <c r="AS60" s="33">
        <f t="shared" si="12"/>
        <v>-0.11815932708922405</v>
      </c>
      <c r="AT60" s="33">
        <f t="shared" si="13"/>
        <v>0.355816720812626</v>
      </c>
      <c r="AU60" s="33">
        <f t="shared" si="14"/>
        <v>0.23016270813943401</v>
      </c>
      <c r="AV60" s="33">
        <f t="shared" si="15"/>
        <v>0.15397197974053001</v>
      </c>
      <c r="AW60" s="33">
        <f t="shared" si="16"/>
        <v>8.1113555098313E-2</v>
      </c>
      <c r="AX60" s="33">
        <f t="shared" si="17"/>
        <v>1.29548167945088E-2</v>
      </c>
      <c r="AY60" s="33">
        <f t="shared" si="18"/>
        <v>-0.127886514587436</v>
      </c>
      <c r="AZ60" s="20">
        <f t="shared" si="19"/>
        <v>0.58797393890875171</v>
      </c>
      <c r="BA60" s="22">
        <f t="shared" si="3"/>
        <v>44469</v>
      </c>
      <c r="BB60" s="20">
        <f t="shared" si="4"/>
        <v>-0.11815932708922405</v>
      </c>
      <c r="BC60" s="20" t="e">
        <f>#REF!</f>
        <v>#REF!</v>
      </c>
    </row>
    <row r="61" spans="1:55" ht="15">
      <c r="A61" s="1">
        <v>44561</v>
      </c>
      <c r="B61">
        <v>0.214544626475316</v>
      </c>
      <c r="C61">
        <v>-2.3931014612438101E-2</v>
      </c>
      <c r="D61">
        <v>0.25156621632118797</v>
      </c>
      <c r="E61">
        <v>-0.61820480297529101</v>
      </c>
      <c r="F61">
        <v>-3.87719076853362</v>
      </c>
      <c r="G61">
        <v>-0.61355483579167103</v>
      </c>
      <c r="H61">
        <v>-8.4243692470107791E-3</v>
      </c>
      <c r="I61">
        <v>0.430314597557168</v>
      </c>
      <c r="J61">
        <v>2.9787402151153702E-2</v>
      </c>
      <c r="K61">
        <v>-0.58311343165857099</v>
      </c>
      <c r="L61">
        <v>0.45393357792808903</v>
      </c>
      <c r="M61">
        <v>0</v>
      </c>
      <c r="N61">
        <v>0</v>
      </c>
      <c r="O61">
        <v>-0.11074355186736901</v>
      </c>
      <c r="P61">
        <v>0</v>
      </c>
      <c r="Q61">
        <v>-3.3212297501158199E-3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0.22953291782690599</v>
      </c>
      <c r="Z61">
        <v>4.8910767899834798E-2</v>
      </c>
      <c r="AA61">
        <v>0.181666396035635</v>
      </c>
      <c r="AB61">
        <v>0.11137987931535701</v>
      </c>
      <c r="AC61">
        <v>4.42550853615458E-2</v>
      </c>
      <c r="AD61">
        <v>-0.108727089048911</v>
      </c>
      <c r="AE61">
        <v>0.40051744863595701</v>
      </c>
      <c r="AF61">
        <v>-3.5508021779646399</v>
      </c>
      <c r="AH61" s="20">
        <f t="shared" si="5"/>
        <v>-0.58311343165857099</v>
      </c>
      <c r="AI61" s="20">
        <f t="shared" si="6"/>
        <v>0.22953291782690599</v>
      </c>
      <c r="AJ61" s="20">
        <f t="shared" si="7"/>
        <v>4.8910767899834798E-2</v>
      </c>
      <c r="AK61" s="20">
        <f t="shared" si="8"/>
        <v>0.181666396035635</v>
      </c>
      <c r="AL61" s="20">
        <f t="shared" si="9"/>
        <v>0.11137987931535701</v>
      </c>
      <c r="AM61" s="20">
        <f t="shared" si="10"/>
        <v>4.42550853615458E-2</v>
      </c>
      <c r="AN61" s="20">
        <f t="shared" si="11"/>
        <v>-0.108727089048911</v>
      </c>
      <c r="AR61" s="22">
        <f t="shared" si="1"/>
        <v>44561</v>
      </c>
      <c r="AS61" s="33">
        <f t="shared" si="12"/>
        <v>-8.6273218278459018E-2</v>
      </c>
      <c r="AT61" s="33">
        <f t="shared" si="13"/>
        <v>0.22953291782690599</v>
      </c>
      <c r="AU61" s="33">
        <f t="shared" si="14"/>
        <v>4.8910767899834798E-2</v>
      </c>
      <c r="AV61" s="33">
        <f t="shared" si="15"/>
        <v>0.181666396035635</v>
      </c>
      <c r="AW61" s="33">
        <f t="shared" si="16"/>
        <v>0.11137987931535701</v>
      </c>
      <c r="AX61" s="33">
        <f t="shared" si="17"/>
        <v>4.42550853615458E-2</v>
      </c>
      <c r="AY61" s="33">
        <f t="shared" si="18"/>
        <v>-0.108727089048911</v>
      </c>
      <c r="AZ61" s="20">
        <f t="shared" si="19"/>
        <v>0.42074473911190852</v>
      </c>
      <c r="BA61" s="22">
        <f t="shared" si="3"/>
        <v>44561</v>
      </c>
      <c r="BB61" s="20">
        <f t="shared" si="4"/>
        <v>-8.6273218278459018E-2</v>
      </c>
      <c r="BC61" s="20" t="e">
        <f>#REF!</f>
        <v>#REF!</v>
      </c>
    </row>
    <row r="62" spans="1:55" ht="15">
      <c r="A62" s="1">
        <v>44651</v>
      </c>
      <c r="B62">
        <v>0.18585942385750501</v>
      </c>
      <c r="C62">
        <v>-2.8769292908697001E-2</v>
      </c>
      <c r="D62">
        <v>0.22339266220073001</v>
      </c>
      <c r="E62">
        <v>-0.45637686497510999</v>
      </c>
      <c r="F62">
        <v>-3.6973608351367</v>
      </c>
      <c r="G62">
        <v>-0.56223104665444201</v>
      </c>
      <c r="H62">
        <v>5.10198123264838E-3</v>
      </c>
      <c r="I62">
        <v>0.58308491865539502</v>
      </c>
      <c r="J62">
        <v>2.1683845134323101E-2</v>
      </c>
      <c r="K62">
        <v>-0.92670288837556303</v>
      </c>
      <c r="L62">
        <v>0.43901134898003902</v>
      </c>
      <c r="M62">
        <v>0</v>
      </c>
      <c r="N62">
        <v>0</v>
      </c>
      <c r="O62">
        <v>-4.4075884074259199E-2</v>
      </c>
      <c r="P62">
        <v>0</v>
      </c>
      <c r="Q62">
        <v>2.2311466654993698E-3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0.29568409201853801</v>
      </c>
      <c r="Z62">
        <v>-7.9144074659498798E-2</v>
      </c>
      <c r="AA62">
        <v>2.6370247303140502E-2</v>
      </c>
      <c r="AB62">
        <v>0.126295843480317</v>
      </c>
      <c r="AC62">
        <v>4.9049419781591601E-2</v>
      </c>
      <c r="AD62">
        <v>-6.9990479143678896E-2</v>
      </c>
      <c r="AE62">
        <v>0.39608425864199798</v>
      </c>
      <c r="AF62">
        <v>-3.5108021779646399</v>
      </c>
      <c r="AH62" s="20">
        <f t="shared" si="5"/>
        <v>-0.92670288837556303</v>
      </c>
      <c r="AI62" s="20">
        <f t="shared" si="6"/>
        <v>0.29568409201853801</v>
      </c>
      <c r="AJ62" s="20">
        <f t="shared" si="7"/>
        <v>-7.9144074659498798E-2</v>
      </c>
      <c r="AK62" s="20">
        <f t="shared" si="8"/>
        <v>2.6370247303140502E-2</v>
      </c>
      <c r="AL62" s="20">
        <f t="shared" si="9"/>
        <v>0.126295843480317</v>
      </c>
      <c r="AM62" s="20">
        <f t="shared" si="10"/>
        <v>4.9049419781591601E-2</v>
      </c>
      <c r="AN62" s="20">
        <f t="shared" si="11"/>
        <v>-6.9990479143678896E-2</v>
      </c>
      <c r="AR62" s="22">
        <f t="shared" si="1"/>
        <v>44651</v>
      </c>
      <c r="AS62" s="33">
        <f t="shared" si="12"/>
        <v>-0.42986267499545106</v>
      </c>
      <c r="AT62" s="33">
        <f t="shared" si="13"/>
        <v>0.29568409201853801</v>
      </c>
      <c r="AU62" s="33">
        <f t="shared" si="14"/>
        <v>-7.9144074659498798E-2</v>
      </c>
      <c r="AV62" s="33">
        <f t="shared" si="15"/>
        <v>2.6370247303140502E-2</v>
      </c>
      <c r="AW62" s="33">
        <f t="shared" si="16"/>
        <v>0.126295843480317</v>
      </c>
      <c r="AX62" s="33">
        <f t="shared" si="17"/>
        <v>4.9049419781591601E-2</v>
      </c>
      <c r="AY62" s="33">
        <f t="shared" si="18"/>
        <v>-6.9990479143678896E-2</v>
      </c>
      <c r="AZ62" s="20">
        <f t="shared" si="19"/>
        <v>-8.159762621504163E-2</v>
      </c>
      <c r="BA62" s="22">
        <f t="shared" si="3"/>
        <v>44651</v>
      </c>
      <c r="BB62" s="20">
        <f t="shared" si="4"/>
        <v>-0.42986267499545106</v>
      </c>
      <c r="BC62" s="20" t="e">
        <f>#REF!</f>
        <v>#REF!</v>
      </c>
    </row>
    <row r="63" spans="1:55" ht="15">
      <c r="A63" s="1">
        <v>44742</v>
      </c>
      <c r="B63">
        <v>6.1743113877353997E-2</v>
      </c>
      <c r="C63">
        <v>-3.77289942670729E-2</v>
      </c>
      <c r="D63">
        <v>0.28950028543385098</v>
      </c>
      <c r="E63">
        <v>-0.32551857775934101</v>
      </c>
      <c r="F63">
        <v>-3.4580905722196098</v>
      </c>
      <c r="G63">
        <v>-0.49269401808368002</v>
      </c>
      <c r="H63">
        <v>-7.2980448719861899E-3</v>
      </c>
      <c r="I63">
        <v>0.72906961251356495</v>
      </c>
      <c r="J63">
        <v>1.13906241157963E-2</v>
      </c>
      <c r="K63">
        <v>-1.19800693227355</v>
      </c>
      <c r="L63">
        <v>0.43149150538754499</v>
      </c>
      <c r="M63">
        <v>0</v>
      </c>
      <c r="N63">
        <v>0</v>
      </c>
      <c r="O63">
        <v>2.9491492438831701E-2</v>
      </c>
      <c r="P63">
        <v>0</v>
      </c>
      <c r="Q63">
        <v>2.66148931734701E-2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0.26684849306361602</v>
      </c>
      <c r="Z63">
        <v>-0.160960130609973</v>
      </c>
      <c r="AA63">
        <v>-7.7804770120426095E-2</v>
      </c>
      <c r="AB63">
        <v>1.49563882851301E-3</v>
      </c>
      <c r="AC63">
        <v>5.0891551841568398E-2</v>
      </c>
      <c r="AD63">
        <v>-4.2943745492107499E-2</v>
      </c>
      <c r="AE63">
        <v>0.391706397047902</v>
      </c>
      <c r="AF63">
        <v>-3.5108021779646399</v>
      </c>
      <c r="AH63" s="20">
        <f t="shared" si="5"/>
        <v>-1.19800693227355</v>
      </c>
      <c r="AI63" s="20">
        <f t="shared" si="6"/>
        <v>0.26684849306361602</v>
      </c>
      <c r="AJ63" s="20">
        <f t="shared" si="7"/>
        <v>-0.160960130609973</v>
      </c>
      <c r="AK63" s="20">
        <f t="shared" si="8"/>
        <v>-7.7804770120426095E-2</v>
      </c>
      <c r="AL63" s="20">
        <f t="shared" si="9"/>
        <v>1.49563882851301E-3</v>
      </c>
      <c r="AM63" s="20">
        <f t="shared" si="10"/>
        <v>5.0891551841568398E-2</v>
      </c>
      <c r="AN63" s="20">
        <f t="shared" si="11"/>
        <v>-4.2943745492107499E-2</v>
      </c>
      <c r="AR63" s="22">
        <f t="shared" si="1"/>
        <v>44742</v>
      </c>
      <c r="AS63" s="33">
        <f t="shared" si="12"/>
        <v>-0.70116671889343807</v>
      </c>
      <c r="AT63" s="33">
        <f t="shared" si="13"/>
        <v>0.26684849306361602</v>
      </c>
      <c r="AU63" s="33">
        <f t="shared" si="14"/>
        <v>-0.160960130609973</v>
      </c>
      <c r="AV63" s="33">
        <f t="shared" si="15"/>
        <v>-7.7804770120426095E-2</v>
      </c>
      <c r="AW63" s="33">
        <f t="shared" si="16"/>
        <v>1.49563882851301E-3</v>
      </c>
      <c r="AX63" s="33">
        <f t="shared" si="17"/>
        <v>5.0891551841568398E-2</v>
      </c>
      <c r="AY63" s="33">
        <f t="shared" si="18"/>
        <v>-4.2943745492107499E-2</v>
      </c>
      <c r="AZ63" s="20">
        <f t="shared" si="19"/>
        <v>-0.66363968138224716</v>
      </c>
      <c r="BA63" s="22">
        <f t="shared" si="3"/>
        <v>44742</v>
      </c>
      <c r="BB63" s="20">
        <f t="shared" si="4"/>
        <v>-0.70116671889343807</v>
      </c>
      <c r="BC63" s="20" t="e">
        <f>#REF!</f>
        <v>#REF!</v>
      </c>
    </row>
    <row r="64" spans="1:55" ht="15">
      <c r="A64" s="1">
        <v>44834</v>
      </c>
      <c r="B64">
        <v>-7.8269940286136194E-2</v>
      </c>
      <c r="C64">
        <v>-2.5270492312699799E-2</v>
      </c>
      <c r="D64">
        <v>0.36098410113317497</v>
      </c>
      <c r="E64">
        <v>-5.9307499626374098E-2</v>
      </c>
      <c r="F64">
        <v>-3.24391291624478</v>
      </c>
      <c r="G64">
        <v>-0.40928944292898201</v>
      </c>
      <c r="H64">
        <v>-2.1123506977127601E-2</v>
      </c>
      <c r="I64">
        <v>0.86898591613846499</v>
      </c>
      <c r="J64">
        <v>4.11191208774283E-3</v>
      </c>
      <c r="K64">
        <v>-1.09815212493162</v>
      </c>
      <c r="L64">
        <v>0.41785570187687598</v>
      </c>
      <c r="M64">
        <v>0</v>
      </c>
      <c r="N64">
        <v>0</v>
      </c>
      <c r="O64">
        <v>8.9911084619766504E-2</v>
      </c>
      <c r="P64">
        <v>0</v>
      </c>
      <c r="Q64">
        <v>2.0000934521398499E-2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0.29885419238542499</v>
      </c>
      <c r="Z64">
        <v>-0.16001397876386</v>
      </c>
      <c r="AA64">
        <v>-9.6165227056499103E-2</v>
      </c>
      <c r="AB64">
        <v>-6.5294105753481699E-2</v>
      </c>
      <c r="AC64">
        <v>-4.61322239778056E-2</v>
      </c>
      <c r="AD64">
        <v>-1.5957686965534901E-2</v>
      </c>
      <c r="AE64">
        <v>0.38738312508699602</v>
      </c>
      <c r="AF64">
        <v>-2.87080217796463</v>
      </c>
      <c r="AH64" s="20">
        <f t="shared" si="5"/>
        <v>-1.09815212493162</v>
      </c>
      <c r="AI64" s="20">
        <f t="shared" si="6"/>
        <v>0.29885419238542499</v>
      </c>
      <c r="AJ64" s="20">
        <f t="shared" si="7"/>
        <v>-0.16001397876386</v>
      </c>
      <c r="AK64" s="20">
        <f t="shared" si="8"/>
        <v>-9.6165227056499103E-2</v>
      </c>
      <c r="AL64" s="20">
        <f t="shared" si="9"/>
        <v>-6.5294105753481699E-2</v>
      </c>
      <c r="AM64" s="20">
        <f t="shared" si="10"/>
        <v>-4.61322239778056E-2</v>
      </c>
      <c r="AN64" s="20">
        <f t="shared" si="11"/>
        <v>-1.5957686965534901E-2</v>
      </c>
      <c r="AR64" s="22">
        <f t="shared" si="1"/>
        <v>44834</v>
      </c>
      <c r="AS64" s="33">
        <f t="shared" si="12"/>
        <v>-0.60131191155150798</v>
      </c>
      <c r="AT64" s="33">
        <f t="shared" si="13"/>
        <v>0.29885419238542499</v>
      </c>
      <c r="AU64" s="33">
        <f t="shared" si="14"/>
        <v>-0.16001397876386</v>
      </c>
      <c r="AV64" s="33">
        <f t="shared" si="15"/>
        <v>-9.6165227056499103E-2</v>
      </c>
      <c r="AW64" s="33">
        <f t="shared" si="16"/>
        <v>-6.5294105753481699E-2</v>
      </c>
      <c r="AX64" s="33">
        <f t="shared" si="17"/>
        <v>-4.61322239778056E-2</v>
      </c>
      <c r="AY64" s="33">
        <f t="shared" si="18"/>
        <v>-1.5957686965534901E-2</v>
      </c>
      <c r="AZ64" s="20">
        <f t="shared" si="19"/>
        <v>-0.68602094168326433</v>
      </c>
      <c r="BA64" s="22">
        <f t="shared" si="3"/>
        <v>44834</v>
      </c>
      <c r="BB64" s="20">
        <f t="shared" si="4"/>
        <v>-0.60131191155150798</v>
      </c>
      <c r="BC64" s="20" t="e">
        <f>#REF!</f>
        <v>#REF!</v>
      </c>
    </row>
    <row r="65" spans="1:55" ht="15">
      <c r="A65" s="1">
        <v>44926</v>
      </c>
      <c r="B65">
        <v>-1.96169975722203E-2</v>
      </c>
      <c r="C65">
        <v>-1.8761225833423399E-2</v>
      </c>
      <c r="D65">
        <v>0.42392609567367301</v>
      </c>
      <c r="E65">
        <v>0.18828908259844901</v>
      </c>
      <c r="F65">
        <v>-3.0739347183306398</v>
      </c>
      <c r="G65">
        <v>-0.38990140852631799</v>
      </c>
      <c r="H65">
        <v>-1.1144327666578999E-2</v>
      </c>
      <c r="I65">
        <v>1.05604854671059</v>
      </c>
      <c r="J65">
        <v>-5.2642043633189303E-3</v>
      </c>
      <c r="K65">
        <v>-0.50220641290375401</v>
      </c>
      <c r="L65">
        <v>0.40025676339671101</v>
      </c>
      <c r="M65">
        <v>0</v>
      </c>
      <c r="N65">
        <v>0</v>
      </c>
      <c r="O65">
        <v>6.5742475708013295E-2</v>
      </c>
      <c r="P65">
        <v>0</v>
      </c>
      <c r="Q65">
        <v>-7.9272364200044208E-3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0.29617568634159902</v>
      </c>
      <c r="Z65">
        <v>-6.4944609880128804E-2</v>
      </c>
      <c r="AA65">
        <v>-5.2866813653273503E-2</v>
      </c>
      <c r="AB65">
        <v>-7.7537243213855397E-2</v>
      </c>
      <c r="AC65">
        <v>-0.102207814844475</v>
      </c>
      <c r="AD65">
        <v>-7.8041529977087798E-2</v>
      </c>
      <c r="AE65">
        <v>0.38311371478106698</v>
      </c>
      <c r="AF65">
        <v>-1.59080217796463</v>
      </c>
      <c r="AH65" s="20">
        <f t="shared" si="5"/>
        <v>-0.50220641290375401</v>
      </c>
      <c r="AI65" s="20">
        <f t="shared" si="6"/>
        <v>0.29617568634159902</v>
      </c>
      <c r="AJ65" s="20">
        <f t="shared" si="7"/>
        <v>-6.4944609880128804E-2</v>
      </c>
      <c r="AK65" s="20">
        <f t="shared" si="8"/>
        <v>-5.2866813653273503E-2</v>
      </c>
      <c r="AL65" s="20">
        <f t="shared" si="9"/>
        <v>-7.7537243213855397E-2</v>
      </c>
      <c r="AM65" s="20">
        <f t="shared" si="10"/>
        <v>-0.102207814844475</v>
      </c>
      <c r="AN65" s="20">
        <f t="shared" si="11"/>
        <v>-7.8041529977087798E-2</v>
      </c>
      <c r="AR65" s="22">
        <f t="shared" ref="AR65:AR128" si="20">A65</f>
        <v>44926</v>
      </c>
      <c r="AS65" s="33">
        <f t="shared" si="12"/>
        <v>-5.3661995236420346E-3</v>
      </c>
      <c r="AT65" s="33">
        <f t="shared" si="13"/>
        <v>0.29617568634159902</v>
      </c>
      <c r="AU65" s="33">
        <f t="shared" si="14"/>
        <v>-6.4944609880128804E-2</v>
      </c>
      <c r="AV65" s="33">
        <f t="shared" si="15"/>
        <v>-5.2866813653273503E-2</v>
      </c>
      <c r="AW65" s="33">
        <f t="shared" si="16"/>
        <v>-7.7537243213855397E-2</v>
      </c>
      <c r="AX65" s="33">
        <f t="shared" si="17"/>
        <v>-0.102207814844475</v>
      </c>
      <c r="AY65" s="33">
        <f t="shared" si="18"/>
        <v>-7.8041529977087798E-2</v>
      </c>
      <c r="AZ65" s="20">
        <f t="shared" si="19"/>
        <v>-8.47885247508635E-2</v>
      </c>
      <c r="BA65" s="22">
        <f t="shared" si="3"/>
        <v>44926</v>
      </c>
      <c r="BB65" s="20">
        <f t="shared" si="4"/>
        <v>-5.3661995236420346E-3</v>
      </c>
      <c r="BC65" s="20" t="e">
        <f>#REF!</f>
        <v>#REF!</v>
      </c>
    </row>
    <row r="66" spans="1:55" ht="15">
      <c r="A66" s="1">
        <v>45016</v>
      </c>
      <c r="B66">
        <v>6.0882518614377899E-2</v>
      </c>
      <c r="C66">
        <v>1.27207220490092E-2</v>
      </c>
      <c r="D66">
        <v>0.470193750545288</v>
      </c>
      <c r="E66">
        <v>0.66148813476328905</v>
      </c>
      <c r="F66">
        <v>-2.9573854578210299</v>
      </c>
      <c r="G66">
        <v>-0.37696993818394398</v>
      </c>
      <c r="H66">
        <v>1.16513804320928E-2</v>
      </c>
      <c r="I66">
        <v>1.1531476586289</v>
      </c>
      <c r="J66">
        <v>-1.6347590734601299E-2</v>
      </c>
      <c r="K66">
        <v>-0.39816769818479603</v>
      </c>
      <c r="L66">
        <v>0.33289559045524098</v>
      </c>
      <c r="M66">
        <v>0</v>
      </c>
      <c r="N66">
        <v>0</v>
      </c>
      <c r="O66">
        <v>-1.4863126488655801E-2</v>
      </c>
      <c r="P66">
        <v>0</v>
      </c>
      <c r="Q66">
        <v>4.2295779658260502E-3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0.34044652190226699</v>
      </c>
      <c r="Z66">
        <v>-1.96184342116336E-2</v>
      </c>
      <c r="AA66">
        <v>1.92344438469245E-2</v>
      </c>
      <c r="AB66">
        <v>-5.26167036262132E-2</v>
      </c>
      <c r="AC66">
        <v>-3.4872023205699897E-2</v>
      </c>
      <c r="AD66">
        <v>-0.16574895348202701</v>
      </c>
      <c r="AE66">
        <v>0.37889744876041898</v>
      </c>
      <c r="AF66">
        <v>-0.59080217796463996</v>
      </c>
      <c r="AH66" s="20">
        <f t="shared" si="5"/>
        <v>-0.39816769818479603</v>
      </c>
      <c r="AI66" s="20">
        <f t="shared" si="6"/>
        <v>0.34044652190226699</v>
      </c>
      <c r="AJ66" s="20">
        <f t="shared" si="7"/>
        <v>-1.96184342116336E-2</v>
      </c>
      <c r="AK66" s="20">
        <f t="shared" si="8"/>
        <v>1.92344438469245E-2</v>
      </c>
      <c r="AL66" s="20">
        <f t="shared" si="9"/>
        <v>-5.26167036262132E-2</v>
      </c>
      <c r="AM66" s="20">
        <f t="shared" si="10"/>
        <v>-3.4872023205699897E-2</v>
      </c>
      <c r="AN66" s="20">
        <f t="shared" si="11"/>
        <v>-0.16574895348202701</v>
      </c>
      <c r="AR66" s="22">
        <f t="shared" si="20"/>
        <v>45016</v>
      </c>
      <c r="AS66" s="33">
        <f t="shared" si="12"/>
        <v>9.8672515195315946E-2</v>
      </c>
      <c r="AT66" s="33">
        <f t="shared" si="13"/>
        <v>0.34044652190226699</v>
      </c>
      <c r="AU66" s="33">
        <f t="shared" si="14"/>
        <v>-1.96184342116336E-2</v>
      </c>
      <c r="AV66" s="33">
        <f t="shared" si="15"/>
        <v>1.92344438469245E-2</v>
      </c>
      <c r="AW66" s="33">
        <f t="shared" si="16"/>
        <v>-5.26167036262132E-2</v>
      </c>
      <c r="AX66" s="33">
        <f t="shared" si="17"/>
        <v>-3.4872023205699897E-2</v>
      </c>
      <c r="AY66" s="33">
        <f t="shared" si="18"/>
        <v>-0.16574895348202701</v>
      </c>
      <c r="AZ66" s="20">
        <f t="shared" ref="AZ66:AZ129" si="21">SUM(AS66:AY66)</f>
        <v>0.18549736641893377</v>
      </c>
      <c r="BA66" s="22">
        <f t="shared" ref="BA66:BA129" si="22">AR66</f>
        <v>45016</v>
      </c>
      <c r="BB66" s="20">
        <f t="shared" ref="BB66:BB129" si="23">AS66-$AS$2</f>
        <v>9.8672515195315946E-2</v>
      </c>
      <c r="BC66" s="20" t="e">
        <f>#REF!</f>
        <v>#REF!</v>
      </c>
    </row>
    <row r="67" spans="1:55" ht="15">
      <c r="A67" s="1">
        <v>45107</v>
      </c>
      <c r="B67">
        <v>2.5301094445053299E-2</v>
      </c>
      <c r="C67">
        <v>3.08897542620621E-2</v>
      </c>
      <c r="D67">
        <v>0.53415937303656502</v>
      </c>
      <c r="E67">
        <v>1.0094593674088499</v>
      </c>
      <c r="F67">
        <v>-2.8050544968083102</v>
      </c>
      <c r="G67">
        <v>-0.36984271785130002</v>
      </c>
      <c r="H67">
        <v>1.6130953455549199E-3</v>
      </c>
      <c r="I67">
        <v>1.05627563562254</v>
      </c>
      <c r="J67">
        <v>-2.6504764979831501E-2</v>
      </c>
      <c r="K67">
        <v>-0.25876321045165801</v>
      </c>
      <c r="L67">
        <v>0.32502329660940898</v>
      </c>
      <c r="M67">
        <v>0</v>
      </c>
      <c r="N67">
        <v>0</v>
      </c>
      <c r="O67">
        <v>-1.3850344894103301E-2</v>
      </c>
      <c r="P67">
        <v>0</v>
      </c>
      <c r="Q67">
        <v>4.3914467158574701E-2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0.27796391831058098</v>
      </c>
      <c r="Z67">
        <v>4.3265341694227799E-2</v>
      </c>
      <c r="AA67">
        <v>4.2511764445800598E-2</v>
      </c>
      <c r="AB67">
        <v>7.3797791580549298E-3</v>
      </c>
      <c r="AC67">
        <v>1.4687842101355601E-2</v>
      </c>
      <c r="AD67">
        <v>-0.103964992675332</v>
      </c>
      <c r="AE67">
        <v>0.374733620087567</v>
      </c>
      <c r="AF67">
        <v>0.20919782203536</v>
      </c>
      <c r="AH67" s="20">
        <f t="shared" ref="AH67:AH130" si="24">K67</f>
        <v>-0.25876321045165801</v>
      </c>
      <c r="AI67" s="20">
        <f t="shared" ref="AI67:AI130" si="25">Y67</f>
        <v>0.27796391831058098</v>
      </c>
      <c r="AJ67" s="20">
        <f t="shared" ref="AJ67:AJ130" si="26">Z67</f>
        <v>4.3265341694227799E-2</v>
      </c>
      <c r="AK67" s="20">
        <f t="shared" ref="AK67:AK130" si="27">AA67</f>
        <v>4.2511764445800598E-2</v>
      </c>
      <c r="AL67" s="20">
        <f t="shared" ref="AL67:AL130" si="28">AB67</f>
        <v>7.3797791580549298E-3</v>
      </c>
      <c r="AM67" s="20">
        <f t="shared" ref="AM67:AM130" si="29">AC67</f>
        <v>1.4687842101355601E-2</v>
      </c>
      <c r="AN67" s="20">
        <f t="shared" ref="AN67:AN130" si="30">AD67</f>
        <v>-0.103964992675332</v>
      </c>
      <c r="AR67" s="22">
        <f t="shared" si="20"/>
        <v>45107</v>
      </c>
      <c r="AS67" s="33">
        <f t="shared" ref="AS67:AS130" si="31">AH67-AH$2</f>
        <v>0.23807700292845396</v>
      </c>
      <c r="AT67" s="33">
        <f t="shared" ref="AT67:AT130" si="32">AI67-AI$2</f>
        <v>0.27796391831058098</v>
      </c>
      <c r="AU67" s="33">
        <f t="shared" ref="AU67:AU130" si="33">AJ67-AJ$2</f>
        <v>4.3265341694227799E-2</v>
      </c>
      <c r="AV67" s="33">
        <f t="shared" ref="AV67:AV130" si="34">AK67-AK$2</f>
        <v>4.2511764445800598E-2</v>
      </c>
      <c r="AW67" s="33">
        <f t="shared" ref="AW67:AW130" si="35">AL67-AL$2</f>
        <v>7.3797791580549298E-3</v>
      </c>
      <c r="AX67" s="33">
        <f t="shared" ref="AX67:AX130" si="36">AM67-AM$2</f>
        <v>1.4687842101355601E-2</v>
      </c>
      <c r="AY67" s="33">
        <f t="shared" ref="AY67:AY130" si="37">AN67-AN$2</f>
        <v>-0.103964992675332</v>
      </c>
      <c r="AZ67" s="20">
        <f t="shared" si="21"/>
        <v>0.51992065596314185</v>
      </c>
      <c r="BA67" s="22">
        <f t="shared" si="22"/>
        <v>45107</v>
      </c>
      <c r="BB67" s="20">
        <f t="shared" si="23"/>
        <v>0.23807700292845396</v>
      </c>
      <c r="BC67" s="20" t="e">
        <f>#REF!</f>
        <v>#REF!</v>
      </c>
    </row>
    <row r="68" spans="1:55" ht="15">
      <c r="A68" s="1">
        <v>45199</v>
      </c>
      <c r="B68">
        <v>3.8964281366076401E-3</v>
      </c>
      <c r="C68">
        <v>3.8706145301152399E-2</v>
      </c>
      <c r="D68">
        <v>0.63254413377722396</v>
      </c>
      <c r="E68">
        <v>1.22546165157041</v>
      </c>
      <c r="F68">
        <v>-2.6447291935491402</v>
      </c>
      <c r="G68">
        <v>-0.36739349060321902</v>
      </c>
      <c r="H68">
        <v>1.05649160266146E-2</v>
      </c>
      <c r="I68">
        <v>0.89184647839813502</v>
      </c>
      <c r="J68">
        <v>-3.1307705250441902E-2</v>
      </c>
      <c r="K68">
        <v>-0.123406964827956</v>
      </c>
      <c r="L68">
        <v>0.29746251933426299</v>
      </c>
      <c r="M68">
        <v>0</v>
      </c>
      <c r="N68">
        <v>0</v>
      </c>
      <c r="O68">
        <v>4.7456648735429499E-3</v>
      </c>
      <c r="P68">
        <v>0</v>
      </c>
      <c r="Q68">
        <v>4.0476513332139398E-2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0.21470013783959799</v>
      </c>
      <c r="Z68">
        <v>2.3146340582658E-2</v>
      </c>
      <c r="AA68">
        <v>7.4776695998344606E-2</v>
      </c>
      <c r="AB68">
        <v>2.1886031674842699E-2</v>
      </c>
      <c r="AC68">
        <v>6.2210281666034303E-2</v>
      </c>
      <c r="AD68">
        <v>-5.7010294339843497E-2</v>
      </c>
      <c r="AE68">
        <v>0.37062153208443599</v>
      </c>
      <c r="AF68">
        <v>0.68919782203535995</v>
      </c>
      <c r="AH68" s="20">
        <f t="shared" si="24"/>
        <v>-0.123406964827956</v>
      </c>
      <c r="AI68" s="20">
        <f t="shared" si="25"/>
        <v>0.21470013783959799</v>
      </c>
      <c r="AJ68" s="20">
        <f t="shared" si="26"/>
        <v>2.3146340582658E-2</v>
      </c>
      <c r="AK68" s="20">
        <f t="shared" si="27"/>
        <v>7.4776695998344606E-2</v>
      </c>
      <c r="AL68" s="20">
        <f t="shared" si="28"/>
        <v>2.1886031674842699E-2</v>
      </c>
      <c r="AM68" s="20">
        <f t="shared" si="29"/>
        <v>6.2210281666034303E-2</v>
      </c>
      <c r="AN68" s="20">
        <f t="shared" si="30"/>
        <v>-5.7010294339843497E-2</v>
      </c>
      <c r="AR68" s="22">
        <f t="shared" si="20"/>
        <v>45199</v>
      </c>
      <c r="AS68" s="33">
        <f t="shared" si="31"/>
        <v>0.37343324855215598</v>
      </c>
      <c r="AT68" s="33">
        <f t="shared" si="32"/>
        <v>0.21470013783959799</v>
      </c>
      <c r="AU68" s="33">
        <f t="shared" si="33"/>
        <v>2.3146340582658E-2</v>
      </c>
      <c r="AV68" s="33">
        <f t="shared" si="34"/>
        <v>7.4776695998344606E-2</v>
      </c>
      <c r="AW68" s="33">
        <f t="shared" si="35"/>
        <v>2.1886031674842699E-2</v>
      </c>
      <c r="AX68" s="33">
        <f t="shared" si="36"/>
        <v>6.2210281666034303E-2</v>
      </c>
      <c r="AY68" s="33">
        <f t="shared" si="37"/>
        <v>-5.7010294339843497E-2</v>
      </c>
      <c r="AZ68" s="20">
        <f t="shared" si="21"/>
        <v>0.71314244197378995</v>
      </c>
      <c r="BA68" s="22">
        <f t="shared" si="22"/>
        <v>45199</v>
      </c>
      <c r="BB68" s="20">
        <f t="shared" si="23"/>
        <v>0.37343324855215598</v>
      </c>
      <c r="BC68" s="20" t="e">
        <f>#REF!</f>
        <v>#REF!</v>
      </c>
    </row>
    <row r="69" spans="1:55" ht="15">
      <c r="A69" s="1">
        <v>45291</v>
      </c>
      <c r="B69">
        <v>6.4940783655278597E-2</v>
      </c>
      <c r="C69">
        <v>3.15909051412473E-3</v>
      </c>
      <c r="D69">
        <v>0.68237546337608301</v>
      </c>
      <c r="E69">
        <v>1.09957557784229</v>
      </c>
      <c r="F69">
        <v>-2.5335674333979301</v>
      </c>
      <c r="G69">
        <v>-0.34696832716572601</v>
      </c>
      <c r="H69">
        <v>5.3438600896058902E-3</v>
      </c>
      <c r="I69">
        <v>0.75232378213495799</v>
      </c>
      <c r="J69">
        <v>-3.4929011232131497E-2</v>
      </c>
      <c r="K69">
        <v>0.16511528682277299</v>
      </c>
      <c r="L69">
        <v>0.24824298452318999</v>
      </c>
      <c r="M69">
        <v>0</v>
      </c>
      <c r="N69">
        <v>0</v>
      </c>
      <c r="O69">
        <v>2.5842835279694901E-2</v>
      </c>
      <c r="P69">
        <v>0</v>
      </c>
      <c r="Q69">
        <v>4.3718656568333902E-2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0.16139663785792399</v>
      </c>
      <c r="Z69">
        <v>8.0995463035480695E-3</v>
      </c>
      <c r="AA69">
        <v>5.3873343375228699E-2</v>
      </c>
      <c r="AB69">
        <v>5.6034200148775803E-2</v>
      </c>
      <c r="AC69">
        <v>6.9746469148315601E-2</v>
      </c>
      <c r="AD69">
        <v>-1.6864219817351899E-3</v>
      </c>
      <c r="AE69">
        <v>0.36656049816296399</v>
      </c>
      <c r="AF69">
        <v>0.88919782203536002</v>
      </c>
      <c r="AH69" s="20">
        <f t="shared" si="24"/>
        <v>0.16511528682277299</v>
      </c>
      <c r="AI69" s="20">
        <f t="shared" si="25"/>
        <v>0.16139663785792399</v>
      </c>
      <c r="AJ69" s="20">
        <f t="shared" si="26"/>
        <v>8.0995463035480695E-3</v>
      </c>
      <c r="AK69" s="20">
        <f t="shared" si="27"/>
        <v>5.3873343375228699E-2</v>
      </c>
      <c r="AL69" s="20">
        <f t="shared" si="28"/>
        <v>5.6034200148775803E-2</v>
      </c>
      <c r="AM69" s="20">
        <f t="shared" si="29"/>
        <v>6.9746469148315601E-2</v>
      </c>
      <c r="AN69" s="20">
        <f t="shared" si="30"/>
        <v>-1.6864219817351899E-3</v>
      </c>
      <c r="AR69" s="22">
        <f t="shared" si="20"/>
        <v>45291</v>
      </c>
      <c r="AS69" s="33">
        <f t="shared" si="31"/>
        <v>0.66195550020288496</v>
      </c>
      <c r="AT69" s="33">
        <f t="shared" si="32"/>
        <v>0.16139663785792399</v>
      </c>
      <c r="AU69" s="33">
        <f t="shared" si="33"/>
        <v>8.0995463035480695E-3</v>
      </c>
      <c r="AV69" s="33">
        <f t="shared" si="34"/>
        <v>5.3873343375228699E-2</v>
      </c>
      <c r="AW69" s="33">
        <f t="shared" si="35"/>
        <v>5.6034200148775803E-2</v>
      </c>
      <c r="AX69" s="33">
        <f t="shared" si="36"/>
        <v>6.9746469148315601E-2</v>
      </c>
      <c r="AY69" s="33">
        <f t="shared" si="37"/>
        <v>-1.6864219817351899E-3</v>
      </c>
      <c r="AZ69" s="20">
        <f t="shared" si="21"/>
        <v>1.0094192750549418</v>
      </c>
      <c r="BA69" s="22">
        <f t="shared" si="22"/>
        <v>45291</v>
      </c>
      <c r="BB69" s="20">
        <f t="shared" si="23"/>
        <v>0.66195550020288496</v>
      </c>
      <c r="BC69" s="20" t="e">
        <f>#REF!</f>
        <v>#REF!</v>
      </c>
    </row>
    <row r="70" spans="1:55" ht="15">
      <c r="A70" s="1">
        <v>45382</v>
      </c>
      <c r="B70">
        <v>7.3560865910674095E-2</v>
      </c>
      <c r="C70">
        <v>3.6395970958236802E-2</v>
      </c>
      <c r="D70">
        <v>0.62567343329093605</v>
      </c>
      <c r="E70">
        <v>1.3495591073658699</v>
      </c>
      <c r="F70">
        <v>-2.45252367270046</v>
      </c>
      <c r="G70">
        <v>-0.38159576320245597</v>
      </c>
      <c r="H70">
        <v>6.4368192557338099E-3</v>
      </c>
      <c r="I70">
        <v>0.61381176434672202</v>
      </c>
      <c r="J70">
        <v>-3.5339522385813497E-2</v>
      </c>
      <c r="K70">
        <v>6.1968871286837299E-2</v>
      </c>
      <c r="L70">
        <v>0.224298448267957</v>
      </c>
      <c r="M70">
        <v>0</v>
      </c>
      <c r="N70">
        <v>0</v>
      </c>
      <c r="O70">
        <v>-2.9462037528615499E-2</v>
      </c>
      <c r="P70">
        <v>0</v>
      </c>
      <c r="Q70">
        <v>5.5994816715392803E-2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0.19087173430048901</v>
      </c>
      <c r="Z70">
        <v>1.52620462592243E-2</v>
      </c>
      <c r="AA70">
        <v>4.9050276371483501E-2</v>
      </c>
      <c r="AB70">
        <v>4.9209087578446303E-2</v>
      </c>
      <c r="AC70">
        <v>9.6579878127652605E-2</v>
      </c>
      <c r="AD70">
        <v>1.6895856148514E-2</v>
      </c>
      <c r="AE70">
        <v>0.36254984165904802</v>
      </c>
      <c r="AF70">
        <v>0.92919782203536005</v>
      </c>
      <c r="AH70" s="20">
        <f t="shared" si="24"/>
        <v>6.1968871286837299E-2</v>
      </c>
      <c r="AI70" s="20">
        <f t="shared" si="25"/>
        <v>0.19087173430048901</v>
      </c>
      <c r="AJ70" s="20">
        <f t="shared" si="26"/>
        <v>1.52620462592243E-2</v>
      </c>
      <c r="AK70" s="20">
        <f t="shared" si="27"/>
        <v>4.9050276371483501E-2</v>
      </c>
      <c r="AL70" s="20">
        <f t="shared" si="28"/>
        <v>4.9209087578446303E-2</v>
      </c>
      <c r="AM70" s="20">
        <f t="shared" si="29"/>
        <v>9.6579878127652605E-2</v>
      </c>
      <c r="AN70" s="20">
        <f t="shared" si="30"/>
        <v>1.6895856148514E-2</v>
      </c>
      <c r="AR70" s="22">
        <f t="shared" si="20"/>
        <v>45382</v>
      </c>
      <c r="AS70" s="33">
        <f t="shared" si="31"/>
        <v>0.55880908466694923</v>
      </c>
      <c r="AT70" s="33">
        <f t="shared" si="32"/>
        <v>0.19087173430048901</v>
      </c>
      <c r="AU70" s="33">
        <f t="shared" si="33"/>
        <v>1.52620462592243E-2</v>
      </c>
      <c r="AV70" s="33">
        <f t="shared" si="34"/>
        <v>4.9050276371483501E-2</v>
      </c>
      <c r="AW70" s="33">
        <f t="shared" si="35"/>
        <v>4.9209087578446303E-2</v>
      </c>
      <c r="AX70" s="33">
        <f t="shared" si="36"/>
        <v>9.6579878127652605E-2</v>
      </c>
      <c r="AY70" s="33">
        <f t="shared" si="37"/>
        <v>1.6895856148514E-2</v>
      </c>
      <c r="AZ70" s="20">
        <f t="shared" si="21"/>
        <v>0.97667796345275892</v>
      </c>
      <c r="BA70" s="22">
        <f t="shared" si="22"/>
        <v>45382</v>
      </c>
      <c r="BB70" s="20">
        <f t="shared" si="23"/>
        <v>0.55880908466694923</v>
      </c>
      <c r="BC70" s="20" t="e">
        <f>#REF!</f>
        <v>#REF!</v>
      </c>
    </row>
    <row r="71" spans="1:55" ht="15">
      <c r="A71" s="1">
        <v>45473</v>
      </c>
      <c r="B71">
        <v>0.104856011538911</v>
      </c>
      <c r="C71">
        <v>1.7199834139585299E-2</v>
      </c>
      <c r="D71">
        <v>0.57528699954129603</v>
      </c>
      <c r="E71">
        <v>1.2707639626412499</v>
      </c>
      <c r="F71">
        <v>-2.35990246586152</v>
      </c>
      <c r="G71">
        <v>-0.39034448271115901</v>
      </c>
      <c r="H71">
        <v>5.3885898889265904E-3</v>
      </c>
      <c r="I71">
        <v>0.50187557629594703</v>
      </c>
      <c r="J71">
        <v>-3.5703012586943202E-2</v>
      </c>
      <c r="K71">
        <v>0.24490924908742001</v>
      </c>
      <c r="L71">
        <v>0.176611635015757</v>
      </c>
      <c r="M71">
        <v>0</v>
      </c>
      <c r="N71">
        <v>0</v>
      </c>
      <c r="O71">
        <v>-4.2551398855563798E-2</v>
      </c>
      <c r="P71">
        <v>0</v>
      </c>
      <c r="Q71">
        <v>4.1827871114162599E-2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0.113545999252028</v>
      </c>
      <c r="Z71">
        <v>3.2023718788133197E-2</v>
      </c>
      <c r="AA71">
        <v>3.4492376609440899E-2</v>
      </c>
      <c r="AB71">
        <v>3.7284821143121399E-2</v>
      </c>
      <c r="AC71">
        <v>7.8864928853363797E-2</v>
      </c>
      <c r="AD71">
        <v>4.4178712462088897E-2</v>
      </c>
      <c r="AE71">
        <v>0.35858889566979102</v>
      </c>
      <c r="AF71">
        <v>0.80919782203535995</v>
      </c>
      <c r="AH71" s="20">
        <f t="shared" si="24"/>
        <v>0.24490924908742001</v>
      </c>
      <c r="AI71" s="20">
        <f t="shared" si="25"/>
        <v>0.113545999252028</v>
      </c>
      <c r="AJ71" s="20">
        <f t="shared" si="26"/>
        <v>3.2023718788133197E-2</v>
      </c>
      <c r="AK71" s="20">
        <f t="shared" si="27"/>
        <v>3.4492376609440899E-2</v>
      </c>
      <c r="AL71" s="20">
        <f t="shared" si="28"/>
        <v>3.7284821143121399E-2</v>
      </c>
      <c r="AM71" s="20">
        <f t="shared" si="29"/>
        <v>7.8864928853363797E-2</v>
      </c>
      <c r="AN71" s="20">
        <f t="shared" si="30"/>
        <v>4.4178712462088897E-2</v>
      </c>
      <c r="AR71" s="22">
        <f t="shared" si="20"/>
        <v>45473</v>
      </c>
      <c r="AS71" s="33">
        <f t="shared" si="31"/>
        <v>0.74174946246753204</v>
      </c>
      <c r="AT71" s="33">
        <f t="shared" si="32"/>
        <v>0.113545999252028</v>
      </c>
      <c r="AU71" s="33">
        <f t="shared" si="33"/>
        <v>3.2023718788133197E-2</v>
      </c>
      <c r="AV71" s="33">
        <f t="shared" si="34"/>
        <v>3.4492376609440899E-2</v>
      </c>
      <c r="AW71" s="33">
        <f t="shared" si="35"/>
        <v>3.7284821143121399E-2</v>
      </c>
      <c r="AX71" s="33">
        <f t="shared" si="36"/>
        <v>7.8864928853363797E-2</v>
      </c>
      <c r="AY71" s="33">
        <f t="shared" si="37"/>
        <v>4.4178712462088897E-2</v>
      </c>
      <c r="AZ71" s="20">
        <f t="shared" si="21"/>
        <v>1.0821400195757083</v>
      </c>
      <c r="BA71" s="22">
        <f t="shared" si="22"/>
        <v>45473</v>
      </c>
      <c r="BB71" s="20">
        <f t="shared" si="23"/>
        <v>0.74174946246753204</v>
      </c>
      <c r="BC71" s="20" t="e">
        <f>#REF!</f>
        <v>#REF!</v>
      </c>
    </row>
    <row r="72" spans="1:55" ht="15">
      <c r="A72" s="1">
        <v>45565</v>
      </c>
      <c r="B72">
        <v>9.4807274958016594E-2</v>
      </c>
      <c r="C72">
        <v>8.0782897744532001E-3</v>
      </c>
      <c r="D72">
        <v>0.55007729865017496</v>
      </c>
      <c r="E72">
        <v>1.14926476419418</v>
      </c>
      <c r="F72">
        <v>-2.2863706130158801</v>
      </c>
      <c r="G72">
        <v>-0.383923746982337</v>
      </c>
      <c r="H72">
        <v>2.8970271764060798E-3</v>
      </c>
      <c r="I72">
        <v>0.41837612550626602</v>
      </c>
      <c r="J72">
        <v>-3.5674766014264697E-2</v>
      </c>
      <c r="K72">
        <v>0.27073708860072698</v>
      </c>
      <c r="L72">
        <v>0.14399446701803301</v>
      </c>
      <c r="M72">
        <v>0</v>
      </c>
      <c r="N72">
        <v>0</v>
      </c>
      <c r="O72">
        <v>-4.6688673738354898E-2</v>
      </c>
      <c r="P72">
        <v>0</v>
      </c>
      <c r="Q72">
        <v>3.9909291583993402E-2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0.10457386048775499</v>
      </c>
      <c r="Z72">
        <v>-1.11970799828438E-2</v>
      </c>
      <c r="AA72">
        <v>2.5384365171057102E-2</v>
      </c>
      <c r="AB72">
        <v>9.81770060163175E-3</v>
      </c>
      <c r="AC72">
        <v>4.89782310658319E-2</v>
      </c>
      <c r="AD72">
        <v>2.5762635867022599E-2</v>
      </c>
      <c r="AE72">
        <v>0.35467700289387299</v>
      </c>
      <c r="AF72">
        <v>0.48348054381569699</v>
      </c>
      <c r="AH72" s="20">
        <f t="shared" si="24"/>
        <v>0.27073708860072698</v>
      </c>
      <c r="AI72" s="20">
        <f t="shared" si="25"/>
        <v>0.10457386048775499</v>
      </c>
      <c r="AJ72" s="20">
        <f t="shared" si="26"/>
        <v>-1.11970799828438E-2</v>
      </c>
      <c r="AK72" s="20">
        <f t="shared" si="27"/>
        <v>2.5384365171057102E-2</v>
      </c>
      <c r="AL72" s="20">
        <f t="shared" si="28"/>
        <v>9.81770060163175E-3</v>
      </c>
      <c r="AM72" s="20">
        <f t="shared" si="29"/>
        <v>4.89782310658319E-2</v>
      </c>
      <c r="AN72" s="20">
        <f t="shared" si="30"/>
        <v>2.5762635867022599E-2</v>
      </c>
      <c r="AR72" s="22">
        <f t="shared" si="20"/>
        <v>45565</v>
      </c>
      <c r="AS72" s="33">
        <f t="shared" si="31"/>
        <v>0.76757730198083896</v>
      </c>
      <c r="AT72" s="33">
        <f t="shared" si="32"/>
        <v>0.10457386048775499</v>
      </c>
      <c r="AU72" s="33">
        <f t="shared" si="33"/>
        <v>-1.11970799828438E-2</v>
      </c>
      <c r="AV72" s="33">
        <f t="shared" si="34"/>
        <v>2.5384365171057102E-2</v>
      </c>
      <c r="AW72" s="33">
        <f t="shared" si="35"/>
        <v>9.81770060163175E-3</v>
      </c>
      <c r="AX72" s="33">
        <f t="shared" si="36"/>
        <v>4.89782310658319E-2</v>
      </c>
      <c r="AY72" s="33">
        <f t="shared" si="37"/>
        <v>2.5762635867022599E-2</v>
      </c>
      <c r="AZ72" s="20">
        <f t="shared" si="21"/>
        <v>0.97089701519129346</v>
      </c>
      <c r="BA72" s="22">
        <f t="shared" si="22"/>
        <v>45565</v>
      </c>
      <c r="BB72" s="20">
        <f t="shared" si="23"/>
        <v>0.76757730198083896</v>
      </c>
      <c r="BC72" s="20" t="e">
        <f>#REF!</f>
        <v>#REF!</v>
      </c>
    </row>
    <row r="73" spans="1:55" ht="15">
      <c r="A73" s="1">
        <v>45657</v>
      </c>
      <c r="B73">
        <v>8.1692404678677805E-2</v>
      </c>
      <c r="C73">
        <v>3.7945906720077902E-3</v>
      </c>
      <c r="D73">
        <v>0.535674684920463</v>
      </c>
      <c r="E73">
        <v>1.0203779784637601</v>
      </c>
      <c r="F73">
        <v>-2.22292372551391</v>
      </c>
      <c r="G73">
        <v>-0.37308479504675901</v>
      </c>
      <c r="H73">
        <v>1.35611947694193E-3</v>
      </c>
      <c r="I73">
        <v>0.35007004471175901</v>
      </c>
      <c r="J73">
        <v>-3.5168644307243903E-2</v>
      </c>
      <c r="K73">
        <v>0.246596801939897</v>
      </c>
      <c r="L73">
        <v>0.116517898924829</v>
      </c>
      <c r="M73">
        <v>0</v>
      </c>
      <c r="N73">
        <v>0</v>
      </c>
      <c r="O73">
        <v>-4.7170618624237999E-2</v>
      </c>
      <c r="P73">
        <v>0</v>
      </c>
      <c r="Q73">
        <v>3.5061630591863402E-2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8.9088530322883802E-2</v>
      </c>
      <c r="Z73">
        <v>-8.2882745106032003E-3</v>
      </c>
      <c r="AA73">
        <v>-1.45410509544605E-2</v>
      </c>
      <c r="AB73">
        <v>-2.0573959083403401E-3</v>
      </c>
      <c r="AC73">
        <v>1.6273216566166301E-2</v>
      </c>
      <c r="AD73">
        <v>4.35169439504018E-3</v>
      </c>
      <c r="AE73">
        <v>0.35081351547508799</v>
      </c>
      <c r="AF73">
        <v>0.148434606273772</v>
      </c>
      <c r="AH73" s="20">
        <f t="shared" si="24"/>
        <v>0.246596801939897</v>
      </c>
      <c r="AI73" s="20">
        <f t="shared" si="25"/>
        <v>8.9088530322883802E-2</v>
      </c>
      <c r="AJ73" s="20">
        <f t="shared" si="26"/>
        <v>-8.2882745106032003E-3</v>
      </c>
      <c r="AK73" s="20">
        <f t="shared" si="27"/>
        <v>-1.45410509544605E-2</v>
      </c>
      <c r="AL73" s="20">
        <f t="shared" si="28"/>
        <v>-2.0573959083403401E-3</v>
      </c>
      <c r="AM73" s="20">
        <f t="shared" si="29"/>
        <v>1.6273216566166301E-2</v>
      </c>
      <c r="AN73" s="20">
        <f t="shared" si="30"/>
        <v>4.35169439504018E-3</v>
      </c>
      <c r="AR73" s="22">
        <f t="shared" si="20"/>
        <v>45657</v>
      </c>
      <c r="AS73" s="33">
        <f t="shared" si="31"/>
        <v>0.74343701532000894</v>
      </c>
      <c r="AT73" s="33">
        <f t="shared" si="32"/>
        <v>8.9088530322883802E-2</v>
      </c>
      <c r="AU73" s="33">
        <f t="shared" si="33"/>
        <v>-8.2882745106032003E-3</v>
      </c>
      <c r="AV73" s="33">
        <f t="shared" si="34"/>
        <v>-1.45410509544605E-2</v>
      </c>
      <c r="AW73" s="33">
        <f t="shared" si="35"/>
        <v>-2.0573959083403401E-3</v>
      </c>
      <c r="AX73" s="33">
        <f t="shared" si="36"/>
        <v>1.6273216566166301E-2</v>
      </c>
      <c r="AY73" s="33">
        <f t="shared" si="37"/>
        <v>4.35169439504018E-3</v>
      </c>
      <c r="AZ73" s="20">
        <f t="shared" si="21"/>
        <v>0.82826373523069519</v>
      </c>
      <c r="BA73" s="22">
        <f t="shared" si="22"/>
        <v>45657</v>
      </c>
      <c r="BB73" s="20">
        <f t="shared" si="23"/>
        <v>0.74343701532000894</v>
      </c>
      <c r="BC73" s="20" t="e">
        <f>#REF!</f>
        <v>#REF!</v>
      </c>
    </row>
    <row r="74" spans="1:55" ht="15">
      <c r="A74" s="1">
        <v>45747</v>
      </c>
      <c r="B74">
        <v>7.1676206321034899E-2</v>
      </c>
      <c r="C74">
        <v>1.8112828234926599E-3</v>
      </c>
      <c r="D74">
        <v>0.52582371521922899</v>
      </c>
      <c r="E74">
        <v>0.89784298165336396</v>
      </c>
      <c r="F74">
        <v>-2.1654633953592599</v>
      </c>
      <c r="G74">
        <v>-0.361244451283871</v>
      </c>
      <c r="H74">
        <v>6.0607364151563396E-4</v>
      </c>
      <c r="I74">
        <v>0.29259664421113102</v>
      </c>
      <c r="J74">
        <v>-3.4266768223182899E-2</v>
      </c>
      <c r="K74">
        <v>0.21066385233646501</v>
      </c>
      <c r="L74">
        <v>9.1332158635681102E-2</v>
      </c>
      <c r="M74">
        <v>0</v>
      </c>
      <c r="N74">
        <v>0</v>
      </c>
      <c r="O74">
        <v>-4.6303243237975501E-2</v>
      </c>
      <c r="P74">
        <v>0</v>
      </c>
      <c r="Q74">
        <v>2.9072646014950201E-2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7.3551339516522193E-2</v>
      </c>
      <c r="Z74">
        <v>-6.2717098594997998E-3</v>
      </c>
      <c r="AA74">
        <v>-1.45471638987704E-2</v>
      </c>
      <c r="AB74">
        <v>-3.2297959825421503E-2</v>
      </c>
      <c r="AC74">
        <v>8.1716176753489995E-4</v>
      </c>
      <c r="AD74">
        <v>-1.9698269360681999E-2</v>
      </c>
      <c r="AE74">
        <v>0.34699779484886201</v>
      </c>
      <c r="AF74">
        <v>-0.137301104058907</v>
      </c>
      <c r="AH74" s="20">
        <f t="shared" si="24"/>
        <v>0.21066385233646501</v>
      </c>
      <c r="AI74" s="20">
        <f t="shared" si="25"/>
        <v>7.3551339516522193E-2</v>
      </c>
      <c r="AJ74" s="20">
        <f t="shared" si="26"/>
        <v>-6.2717098594997998E-3</v>
      </c>
      <c r="AK74" s="20">
        <f t="shared" si="27"/>
        <v>-1.45471638987704E-2</v>
      </c>
      <c r="AL74" s="20">
        <f t="shared" si="28"/>
        <v>-3.2297959825421503E-2</v>
      </c>
      <c r="AM74" s="20">
        <f t="shared" si="29"/>
        <v>8.1716176753489995E-4</v>
      </c>
      <c r="AN74" s="20">
        <f t="shared" si="30"/>
        <v>-1.9698269360681999E-2</v>
      </c>
      <c r="AR74" s="22">
        <f t="shared" si="20"/>
        <v>45747</v>
      </c>
      <c r="AS74" s="33">
        <f t="shared" si="31"/>
        <v>0.70750406571657698</v>
      </c>
      <c r="AT74" s="33">
        <f t="shared" si="32"/>
        <v>7.3551339516522193E-2</v>
      </c>
      <c r="AU74" s="33">
        <f t="shared" si="33"/>
        <v>-6.2717098594997998E-3</v>
      </c>
      <c r="AV74" s="33">
        <f t="shared" si="34"/>
        <v>-1.45471638987704E-2</v>
      </c>
      <c r="AW74" s="33">
        <f t="shared" si="35"/>
        <v>-3.2297959825421503E-2</v>
      </c>
      <c r="AX74" s="33">
        <f t="shared" si="36"/>
        <v>8.1716176753489995E-4</v>
      </c>
      <c r="AY74" s="33">
        <f t="shared" si="37"/>
        <v>-1.9698269360681999E-2</v>
      </c>
      <c r="AZ74" s="20">
        <f t="shared" si="21"/>
        <v>0.70905746405626036</v>
      </c>
      <c r="BA74" s="22">
        <f t="shared" si="22"/>
        <v>45747</v>
      </c>
      <c r="BB74" s="20">
        <f t="shared" si="23"/>
        <v>0.70750406571657698</v>
      </c>
      <c r="BC74" s="20" t="e">
        <f>#REF!</f>
        <v>#REF!</v>
      </c>
    </row>
    <row r="75" spans="1:55" ht="15">
      <c r="A75" s="1">
        <v>45838</v>
      </c>
      <c r="B75">
        <v>6.4397674169763497E-2</v>
      </c>
      <c r="C75">
        <v>9.1108184119415101E-4</v>
      </c>
      <c r="D75">
        <v>0.51784074790683499</v>
      </c>
      <c r="E75">
        <v>0.78634360129885095</v>
      </c>
      <c r="F75">
        <v>-2.1120524454613898</v>
      </c>
      <c r="G75">
        <v>-0.34947098842032498</v>
      </c>
      <c r="H75">
        <v>2.75818156186085E-4</v>
      </c>
      <c r="I75">
        <v>0.243978184633624</v>
      </c>
      <c r="J75">
        <v>-3.30526372375902E-2</v>
      </c>
      <c r="K75">
        <v>0.17560640185397899</v>
      </c>
      <c r="L75">
        <v>6.7714447150002396E-2</v>
      </c>
      <c r="M75">
        <v>0</v>
      </c>
      <c r="N75">
        <v>0</v>
      </c>
      <c r="O75">
        <v>-4.5053748701278901E-2</v>
      </c>
      <c r="P75">
        <v>0</v>
      </c>
      <c r="Q75">
        <v>2.3649074622318401E-2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5.9965266291275701E-2</v>
      </c>
      <c r="Z75">
        <v>-4.8176576172732702E-3</v>
      </c>
      <c r="AA75">
        <v>-1.2711902815706E-2</v>
      </c>
      <c r="AB75">
        <v>-3.0127343208534298E-2</v>
      </c>
      <c r="AC75">
        <v>-2.5472219602055899E-2</v>
      </c>
      <c r="AD75">
        <v>-2.95451574242678E-2</v>
      </c>
      <c r="AE75">
        <v>0.34322921159178699</v>
      </c>
      <c r="AF75">
        <v>-0.35839259097264498</v>
      </c>
      <c r="AH75" s="20">
        <f t="shared" si="24"/>
        <v>0.17560640185397899</v>
      </c>
      <c r="AI75" s="20">
        <f t="shared" si="25"/>
        <v>5.9965266291275701E-2</v>
      </c>
      <c r="AJ75" s="20">
        <f t="shared" si="26"/>
        <v>-4.8176576172732702E-3</v>
      </c>
      <c r="AK75" s="20">
        <f t="shared" si="27"/>
        <v>-1.2711902815706E-2</v>
      </c>
      <c r="AL75" s="20">
        <f t="shared" si="28"/>
        <v>-3.0127343208534298E-2</v>
      </c>
      <c r="AM75" s="20">
        <f t="shared" si="29"/>
        <v>-2.5472219602055899E-2</v>
      </c>
      <c r="AN75" s="20">
        <f t="shared" si="30"/>
        <v>-2.95451574242678E-2</v>
      </c>
      <c r="AR75" s="22">
        <f t="shared" si="20"/>
        <v>45838</v>
      </c>
      <c r="AS75" s="33">
        <f t="shared" si="31"/>
        <v>0.67244661523409099</v>
      </c>
      <c r="AT75" s="33">
        <f t="shared" si="32"/>
        <v>5.9965266291275701E-2</v>
      </c>
      <c r="AU75" s="33">
        <f t="shared" si="33"/>
        <v>-4.8176576172732702E-3</v>
      </c>
      <c r="AV75" s="33">
        <f t="shared" si="34"/>
        <v>-1.2711902815706E-2</v>
      </c>
      <c r="AW75" s="33">
        <f t="shared" si="35"/>
        <v>-3.0127343208534298E-2</v>
      </c>
      <c r="AX75" s="33">
        <f t="shared" si="36"/>
        <v>-2.5472219602055899E-2</v>
      </c>
      <c r="AY75" s="33">
        <f t="shared" si="37"/>
        <v>-2.95451574242678E-2</v>
      </c>
      <c r="AZ75" s="20">
        <f t="shared" si="21"/>
        <v>0.6297376008575295</v>
      </c>
      <c r="BA75" s="22">
        <f t="shared" si="22"/>
        <v>45838</v>
      </c>
      <c r="BB75" s="20">
        <f t="shared" si="23"/>
        <v>0.67244661523409099</v>
      </c>
      <c r="BC75" s="20" t="e">
        <f>#REF!</f>
        <v>#REF!</v>
      </c>
    </row>
    <row r="76" spans="1:55" ht="15">
      <c r="A76" s="1">
        <v>45930</v>
      </c>
      <c r="B76">
        <v>5.8815219290304602E-2</v>
      </c>
      <c r="C76">
        <v>5.1485425015753599E-4</v>
      </c>
      <c r="D76">
        <v>0.51059375006713403</v>
      </c>
      <c r="E76">
        <v>0.68684458186256503</v>
      </c>
      <c r="F76">
        <v>-2.0617083157744398</v>
      </c>
      <c r="G76">
        <v>-0.33806366757901601</v>
      </c>
      <c r="H76">
        <v>1.3570249860423201E-4</v>
      </c>
      <c r="I76">
        <v>0.202921960543756</v>
      </c>
      <c r="J76">
        <v>-3.1602129321641498E-2</v>
      </c>
      <c r="K76">
        <v>0.14496616004864199</v>
      </c>
      <c r="L76">
        <v>4.5563201723399303E-2</v>
      </c>
      <c r="M76">
        <v>0</v>
      </c>
      <c r="N76">
        <v>0</v>
      </c>
      <c r="O76">
        <v>-4.3805584046374302E-2</v>
      </c>
      <c r="P76">
        <v>0</v>
      </c>
      <c r="Q76">
        <v>1.9231423697121199E-2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4.8704554989701901E-2</v>
      </c>
      <c r="Z76">
        <v>-3.7346421510748898E-3</v>
      </c>
      <c r="AA76">
        <v>-1.05628384082131E-2</v>
      </c>
      <c r="AB76">
        <v>-2.5815799880752201E-2</v>
      </c>
      <c r="AC76">
        <v>-2.4912259367358101E-2</v>
      </c>
      <c r="AD76">
        <v>-4.6639469178875598E-2</v>
      </c>
      <c r="AE76">
        <v>0.339507145274</v>
      </c>
      <c r="AF76">
        <v>-0.52904615146239797</v>
      </c>
      <c r="AH76" s="20">
        <f t="shared" si="24"/>
        <v>0.14496616004864199</v>
      </c>
      <c r="AI76" s="20">
        <f t="shared" si="25"/>
        <v>4.8704554989701901E-2</v>
      </c>
      <c r="AJ76" s="20">
        <f t="shared" si="26"/>
        <v>-3.7346421510748898E-3</v>
      </c>
      <c r="AK76" s="20">
        <f t="shared" si="27"/>
        <v>-1.05628384082131E-2</v>
      </c>
      <c r="AL76" s="20">
        <f t="shared" si="28"/>
        <v>-2.5815799880752201E-2</v>
      </c>
      <c r="AM76" s="20">
        <f t="shared" si="29"/>
        <v>-2.4912259367358101E-2</v>
      </c>
      <c r="AN76" s="20">
        <f t="shared" si="30"/>
        <v>-4.6639469178875598E-2</v>
      </c>
      <c r="AR76" s="22">
        <f t="shared" si="20"/>
        <v>45930</v>
      </c>
      <c r="AS76" s="33">
        <f t="shared" si="31"/>
        <v>0.64180637342875402</v>
      </c>
      <c r="AT76" s="33">
        <f t="shared" si="32"/>
        <v>4.8704554989701901E-2</v>
      </c>
      <c r="AU76" s="33">
        <f t="shared" si="33"/>
        <v>-3.7346421510748898E-3</v>
      </c>
      <c r="AV76" s="33">
        <f t="shared" si="34"/>
        <v>-1.05628384082131E-2</v>
      </c>
      <c r="AW76" s="33">
        <f t="shared" si="35"/>
        <v>-2.5815799880752201E-2</v>
      </c>
      <c r="AX76" s="33">
        <f t="shared" si="36"/>
        <v>-2.4912259367358101E-2</v>
      </c>
      <c r="AY76" s="33">
        <f t="shared" si="37"/>
        <v>-4.6639469178875598E-2</v>
      </c>
      <c r="AZ76" s="20">
        <f t="shared" si="21"/>
        <v>0.578845919432182</v>
      </c>
      <c r="BA76" s="22">
        <f t="shared" si="22"/>
        <v>45930</v>
      </c>
      <c r="BB76" s="20">
        <f t="shared" si="23"/>
        <v>0.64180637342875402</v>
      </c>
      <c r="BC76" s="20" t="e">
        <f>#REF!</f>
        <v>#REF!</v>
      </c>
    </row>
    <row r="77" spans="1:55" ht="15">
      <c r="A77" s="1">
        <v>46022</v>
      </c>
      <c r="B77">
        <v>5.4216220424373802E-2</v>
      </c>
      <c r="C77">
        <v>3.49077579682617E-4</v>
      </c>
      <c r="D77">
        <v>0.50361816618691202</v>
      </c>
      <c r="E77">
        <v>0.59885480355167797</v>
      </c>
      <c r="F77">
        <v>-2.0138768298559899</v>
      </c>
      <c r="G77">
        <v>-0.32706825649625099</v>
      </c>
      <c r="H77" s="16">
        <v>7.4736554744706698E-5</v>
      </c>
      <c r="I77">
        <v>0.168381975629424</v>
      </c>
      <c r="J77">
        <v>-2.99813493973182E-2</v>
      </c>
      <c r="K77">
        <v>0.119200529065059</v>
      </c>
      <c r="L77">
        <v>2.4936911419568501E-2</v>
      </c>
      <c r="M77">
        <v>0</v>
      </c>
      <c r="N77">
        <v>0</v>
      </c>
      <c r="O77">
        <v>-4.2693472074210002E-2</v>
      </c>
      <c r="P77">
        <v>0</v>
      </c>
      <c r="Q77">
        <v>1.57071053103605E-2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3.9594802751160903E-2</v>
      </c>
      <c r="Z77">
        <v>-2.9089449290681498E-3</v>
      </c>
      <c r="AA77">
        <v>-8.5854454236544107E-3</v>
      </c>
      <c r="AB77">
        <v>-2.1395092798038001E-2</v>
      </c>
      <c r="AC77">
        <v>-2.1701698066944299E-2</v>
      </c>
      <c r="AD77">
        <v>-4.2632273413184797E-2</v>
      </c>
      <c r="AE77">
        <v>0.335830984314411</v>
      </c>
      <c r="AF77">
        <v>-0.65007804966732297</v>
      </c>
      <c r="AH77" s="20">
        <f t="shared" si="24"/>
        <v>0.119200529065059</v>
      </c>
      <c r="AI77" s="20">
        <f t="shared" si="25"/>
        <v>3.9594802751160903E-2</v>
      </c>
      <c r="AJ77" s="20">
        <f t="shared" si="26"/>
        <v>-2.9089449290681498E-3</v>
      </c>
      <c r="AK77" s="20">
        <f t="shared" si="27"/>
        <v>-8.5854454236544107E-3</v>
      </c>
      <c r="AL77" s="20">
        <f t="shared" si="28"/>
        <v>-2.1395092798038001E-2</v>
      </c>
      <c r="AM77" s="20">
        <f t="shared" si="29"/>
        <v>-2.1701698066944299E-2</v>
      </c>
      <c r="AN77" s="20">
        <f t="shared" si="30"/>
        <v>-4.2632273413184797E-2</v>
      </c>
      <c r="AR77" s="22">
        <f t="shared" si="20"/>
        <v>46022</v>
      </c>
      <c r="AS77" s="33">
        <f t="shared" si="31"/>
        <v>0.61604074244517093</v>
      </c>
      <c r="AT77" s="33">
        <f t="shared" si="32"/>
        <v>3.9594802751160903E-2</v>
      </c>
      <c r="AU77" s="33">
        <f t="shared" si="33"/>
        <v>-2.9089449290681498E-3</v>
      </c>
      <c r="AV77" s="33">
        <f t="shared" si="34"/>
        <v>-8.5854454236544107E-3</v>
      </c>
      <c r="AW77" s="33">
        <f t="shared" si="35"/>
        <v>-2.1395092798038001E-2</v>
      </c>
      <c r="AX77" s="33">
        <f t="shared" si="36"/>
        <v>-2.1701698066944299E-2</v>
      </c>
      <c r="AY77" s="33">
        <f t="shared" si="37"/>
        <v>-4.2632273413184797E-2</v>
      </c>
      <c r="AZ77" s="20">
        <f t="shared" si="21"/>
        <v>0.55841209056544228</v>
      </c>
      <c r="BA77" s="22">
        <f t="shared" si="22"/>
        <v>46022</v>
      </c>
      <c r="BB77" s="20">
        <f t="shared" si="23"/>
        <v>0.61604074244517093</v>
      </c>
      <c r="BC77" s="20" t="e">
        <f>#REF!</f>
        <v>#REF!</v>
      </c>
    </row>
    <row r="78" spans="1:55" ht="15">
      <c r="A78" s="1">
        <v>46112</v>
      </c>
      <c r="B78">
        <v>5.0211176876770999E-2</v>
      </c>
      <c r="C78">
        <v>2.8550179642911901E-4</v>
      </c>
      <c r="D78">
        <v>0.49673371145319301</v>
      </c>
      <c r="E78">
        <v>0.52137758965172498</v>
      </c>
      <c r="F78">
        <v>-1.96820309283927</v>
      </c>
      <c r="G78">
        <v>-0.31645006172414802</v>
      </c>
      <c r="H78" s="16">
        <v>4.5256369644098101E-5</v>
      </c>
      <c r="I78">
        <v>0.13944631183707001</v>
      </c>
      <c r="J78">
        <v>-2.8246664776587101E-2</v>
      </c>
      <c r="K78">
        <v>9.7841989482842506E-2</v>
      </c>
      <c r="L78">
        <v>5.9134682025009898E-3</v>
      </c>
      <c r="M78">
        <v>0</v>
      </c>
      <c r="N78">
        <v>0</v>
      </c>
      <c r="O78">
        <v>-4.1749344972323403E-2</v>
      </c>
      <c r="P78">
        <v>0</v>
      </c>
      <c r="Q78">
        <v>1.28555045069049E-2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3.2313922753232298E-2</v>
      </c>
      <c r="Z78">
        <v>-2.2699526521728799E-3</v>
      </c>
      <c r="AA78">
        <v>-6.8980829583376504E-3</v>
      </c>
      <c r="AB78">
        <v>-1.74831555855961E-2</v>
      </c>
      <c r="AC78">
        <v>-1.8087226765353299E-2</v>
      </c>
      <c r="AD78">
        <v>-3.6643127309160799E-2</v>
      </c>
      <c r="AE78">
        <v>0.33220012583869002</v>
      </c>
      <c r="AF78">
        <v>-0.74680615081397705</v>
      </c>
      <c r="AH78" s="20">
        <f t="shared" si="24"/>
        <v>9.7841989482842506E-2</v>
      </c>
      <c r="AI78" s="20">
        <f t="shared" si="25"/>
        <v>3.2313922753232298E-2</v>
      </c>
      <c r="AJ78" s="20">
        <f t="shared" si="26"/>
        <v>-2.2699526521728799E-3</v>
      </c>
      <c r="AK78" s="20">
        <f t="shared" si="27"/>
        <v>-6.8980829583376504E-3</v>
      </c>
      <c r="AL78" s="20">
        <f t="shared" si="28"/>
        <v>-1.74831555855961E-2</v>
      </c>
      <c r="AM78" s="20">
        <f t="shared" si="29"/>
        <v>-1.8087226765353299E-2</v>
      </c>
      <c r="AN78" s="20">
        <f t="shared" si="30"/>
        <v>-3.6643127309160799E-2</v>
      </c>
      <c r="AR78" s="22">
        <f t="shared" si="20"/>
        <v>46112</v>
      </c>
      <c r="AS78" s="33">
        <f t="shared" si="31"/>
        <v>0.59468220286295448</v>
      </c>
      <c r="AT78" s="33">
        <f t="shared" si="32"/>
        <v>3.2313922753232298E-2</v>
      </c>
      <c r="AU78" s="33">
        <f t="shared" si="33"/>
        <v>-2.2699526521728799E-3</v>
      </c>
      <c r="AV78" s="33">
        <f t="shared" si="34"/>
        <v>-6.8980829583376504E-3</v>
      </c>
      <c r="AW78" s="33">
        <f t="shared" si="35"/>
        <v>-1.74831555855961E-2</v>
      </c>
      <c r="AX78" s="33">
        <f t="shared" si="36"/>
        <v>-1.8087226765353299E-2</v>
      </c>
      <c r="AY78" s="33">
        <f t="shared" si="37"/>
        <v>-3.6643127309160799E-2</v>
      </c>
      <c r="AZ78" s="20">
        <f t="shared" si="21"/>
        <v>0.54561458034556609</v>
      </c>
      <c r="BA78" s="22">
        <f t="shared" si="22"/>
        <v>46112</v>
      </c>
      <c r="BB78" s="20">
        <f t="shared" si="23"/>
        <v>0.59468220286295448</v>
      </c>
      <c r="BC78" s="20" t="e">
        <f>#REF!</f>
        <v>#REF!</v>
      </c>
    </row>
    <row r="79" spans="1:55" ht="15">
      <c r="A79" s="1">
        <v>46203</v>
      </c>
      <c r="B79">
        <v>4.6602683425406299E-2</v>
      </c>
      <c r="C79">
        <v>2.6452653973693002E-4</v>
      </c>
      <c r="D79">
        <v>0.48987936423403899</v>
      </c>
      <c r="E79">
        <v>0.45330145608814798</v>
      </c>
      <c r="F79">
        <v>-1.9244312618834301</v>
      </c>
      <c r="G79">
        <v>-0.306153503839111</v>
      </c>
      <c r="H79" s="16">
        <v>2.83295063763727E-5</v>
      </c>
      <c r="I79">
        <v>0.11530705933636901</v>
      </c>
      <c r="J79">
        <v>-2.6445435589498498E-2</v>
      </c>
      <c r="K79">
        <v>8.0231347246460097E-2</v>
      </c>
      <c r="L79">
        <v>-1.1450629127246899E-2</v>
      </c>
      <c r="M79">
        <v>0</v>
      </c>
      <c r="N79">
        <v>0</v>
      </c>
      <c r="O79">
        <v>-4.0964997464406197E-2</v>
      </c>
      <c r="P79">
        <v>0</v>
      </c>
      <c r="Q79">
        <v>1.0496592150422999E-2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2.6533332504959602E-2</v>
      </c>
      <c r="Z79">
        <v>-1.77123269152792E-3</v>
      </c>
      <c r="AA79">
        <v>-5.4987528698283196E-3</v>
      </c>
      <c r="AB79">
        <v>-1.41990717126332E-2</v>
      </c>
      <c r="AC79">
        <v>-1.4790142829002E-2</v>
      </c>
      <c r="AD79">
        <v>-3.07743684690974E-2</v>
      </c>
      <c r="AE79">
        <v>0.32861397553995803</v>
      </c>
      <c r="AF79">
        <v>-0.82522072990393902</v>
      </c>
      <c r="AH79" s="20">
        <f t="shared" si="24"/>
        <v>8.0231347246460097E-2</v>
      </c>
      <c r="AI79" s="20">
        <f t="shared" si="25"/>
        <v>2.6533332504959602E-2</v>
      </c>
      <c r="AJ79" s="20">
        <f t="shared" si="26"/>
        <v>-1.77123269152792E-3</v>
      </c>
      <c r="AK79" s="20">
        <f t="shared" si="27"/>
        <v>-5.4987528698283196E-3</v>
      </c>
      <c r="AL79" s="20">
        <f t="shared" si="28"/>
        <v>-1.41990717126332E-2</v>
      </c>
      <c r="AM79" s="20">
        <f t="shared" si="29"/>
        <v>-1.4790142829002E-2</v>
      </c>
      <c r="AN79" s="20">
        <f t="shared" si="30"/>
        <v>-3.07743684690974E-2</v>
      </c>
      <c r="AR79" s="22">
        <f t="shared" si="20"/>
        <v>46203</v>
      </c>
      <c r="AS79" s="33">
        <f t="shared" si="31"/>
        <v>0.57707156062657206</v>
      </c>
      <c r="AT79" s="33">
        <f t="shared" si="32"/>
        <v>2.6533332504959602E-2</v>
      </c>
      <c r="AU79" s="33">
        <f t="shared" si="33"/>
        <v>-1.77123269152792E-3</v>
      </c>
      <c r="AV79" s="33">
        <f t="shared" si="34"/>
        <v>-5.4987528698283196E-3</v>
      </c>
      <c r="AW79" s="33">
        <f t="shared" si="35"/>
        <v>-1.41990717126332E-2</v>
      </c>
      <c r="AX79" s="33">
        <f t="shared" si="36"/>
        <v>-1.4790142829002E-2</v>
      </c>
      <c r="AY79" s="33">
        <f t="shared" si="37"/>
        <v>-3.07743684690974E-2</v>
      </c>
      <c r="AZ79" s="20">
        <f t="shared" si="21"/>
        <v>0.53657132455944268</v>
      </c>
      <c r="BA79" s="22">
        <f t="shared" si="22"/>
        <v>46203</v>
      </c>
      <c r="BB79" s="20">
        <f t="shared" si="23"/>
        <v>0.57707156062657206</v>
      </c>
      <c r="BC79" s="20" t="e">
        <f>#REF!</f>
        <v>#REF!</v>
      </c>
    </row>
    <row r="80" spans="1:55" ht="15">
      <c r="A80" s="1">
        <v>46295</v>
      </c>
      <c r="B80">
        <v>4.3291634813882297E-2</v>
      </c>
      <c r="C80">
        <v>2.5884319648325201E-4</v>
      </c>
      <c r="D80">
        <v>0.48304271797385001</v>
      </c>
      <c r="E80">
        <v>0.39355351942376399</v>
      </c>
      <c r="F80">
        <v>-1.8823600482204701</v>
      </c>
      <c r="G80">
        <v>-0.29612284204907602</v>
      </c>
      <c r="H80" s="16">
        <v>1.6875772522026401E-5</v>
      </c>
      <c r="I80">
        <v>9.5249903213369194E-2</v>
      </c>
      <c r="J80">
        <v>-2.4616936301147599E-2</v>
      </c>
      <c r="K80">
        <v>6.5743593522277904E-2</v>
      </c>
      <c r="L80">
        <v>-2.71295104882073E-2</v>
      </c>
      <c r="M80">
        <v>0</v>
      </c>
      <c r="N80">
        <v>0</v>
      </c>
      <c r="O80">
        <v>-4.0318544642024397E-2</v>
      </c>
      <c r="P80">
        <v>0</v>
      </c>
      <c r="Q80">
        <v>8.5109760871575103E-3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2.1961955562050599E-2</v>
      </c>
      <c r="Z80">
        <v>-1.3804110005604801E-3</v>
      </c>
      <c r="AA80">
        <v>-4.35206086855315E-3</v>
      </c>
      <c r="AB80">
        <v>-1.1500577969469201E-2</v>
      </c>
      <c r="AC80">
        <v>-1.19851710580371E-2</v>
      </c>
      <c r="AD80">
        <v>-2.56408773797413E-2</v>
      </c>
      <c r="AE80">
        <v>0.32507194754207702</v>
      </c>
      <c r="AF80">
        <v>-0.88870501286987902</v>
      </c>
      <c r="AH80" s="20">
        <f t="shared" si="24"/>
        <v>6.5743593522277904E-2</v>
      </c>
      <c r="AI80" s="20">
        <f t="shared" si="25"/>
        <v>2.1961955562050599E-2</v>
      </c>
      <c r="AJ80" s="20">
        <f t="shared" si="26"/>
        <v>-1.3804110005604801E-3</v>
      </c>
      <c r="AK80" s="20">
        <f t="shared" si="27"/>
        <v>-4.35206086855315E-3</v>
      </c>
      <c r="AL80" s="20">
        <f t="shared" si="28"/>
        <v>-1.1500577969469201E-2</v>
      </c>
      <c r="AM80" s="20">
        <f t="shared" si="29"/>
        <v>-1.19851710580371E-2</v>
      </c>
      <c r="AN80" s="20">
        <f t="shared" si="30"/>
        <v>-2.56408773797413E-2</v>
      </c>
      <c r="AR80" s="22">
        <f t="shared" si="20"/>
        <v>46295</v>
      </c>
      <c r="AS80" s="33">
        <f t="shared" si="31"/>
        <v>0.56258380690238985</v>
      </c>
      <c r="AT80" s="33">
        <f t="shared" si="32"/>
        <v>2.1961955562050599E-2</v>
      </c>
      <c r="AU80" s="33">
        <f t="shared" si="33"/>
        <v>-1.3804110005604801E-3</v>
      </c>
      <c r="AV80" s="33">
        <f t="shared" si="34"/>
        <v>-4.35206086855315E-3</v>
      </c>
      <c r="AW80" s="33">
        <f t="shared" si="35"/>
        <v>-1.1500577969469201E-2</v>
      </c>
      <c r="AX80" s="33">
        <f t="shared" si="36"/>
        <v>-1.19851710580371E-2</v>
      </c>
      <c r="AY80" s="33">
        <f t="shared" si="37"/>
        <v>-2.56408773797413E-2</v>
      </c>
      <c r="AZ80" s="20">
        <f t="shared" si="21"/>
        <v>0.52968666418807919</v>
      </c>
      <c r="BA80" s="22">
        <f t="shared" si="22"/>
        <v>46295</v>
      </c>
      <c r="BB80" s="20">
        <f t="shared" si="23"/>
        <v>0.56258380690238985</v>
      </c>
      <c r="BC80" s="20" t="e">
        <f>#REF!</f>
        <v>#REF!</v>
      </c>
    </row>
    <row r="81" spans="1:55" ht="15">
      <c r="A81" s="1">
        <v>46387</v>
      </c>
      <c r="B81">
        <v>4.0226011378284202E-2</v>
      </c>
      <c r="C81">
        <v>2.5627668786656199E-4</v>
      </c>
      <c r="D81">
        <v>0.47622995151157099</v>
      </c>
      <c r="E81">
        <v>0.34115322343787002</v>
      </c>
      <c r="F81">
        <v>-1.8418223333905701</v>
      </c>
      <c r="G81">
        <v>-0.28630911822785099</v>
      </c>
      <c r="H81" s="16">
        <v>8.35004512559115E-6</v>
      </c>
      <c r="I81">
        <v>7.8647505326328304E-2</v>
      </c>
      <c r="J81">
        <v>-2.2793291109621999E-2</v>
      </c>
      <c r="K81">
        <v>5.3842041082294401E-2</v>
      </c>
      <c r="L81">
        <v>-4.1127169096186002E-2</v>
      </c>
      <c r="M81">
        <v>0</v>
      </c>
      <c r="N81">
        <v>0</v>
      </c>
      <c r="O81">
        <v>-3.9785298315541701E-2</v>
      </c>
      <c r="P81">
        <v>0</v>
      </c>
      <c r="Q81">
        <v>6.8240957051131897E-3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1.8355215184539898E-2</v>
      </c>
      <c r="Z81">
        <v>-1.0737551973073901E-3</v>
      </c>
      <c r="AA81">
        <v>-3.4180186769757598E-3</v>
      </c>
      <c r="AB81">
        <v>-9.3040813794750595E-3</v>
      </c>
      <c r="AC81">
        <v>-9.6640601710838506E-3</v>
      </c>
      <c r="AD81">
        <v>-2.1334000048129301E-2</v>
      </c>
      <c r="AE81">
        <v>0.321573464265551</v>
      </c>
      <c r="AF81">
        <v>-0.939514990988223</v>
      </c>
      <c r="AH81" s="20">
        <f t="shared" si="24"/>
        <v>5.3842041082294401E-2</v>
      </c>
      <c r="AI81" s="20">
        <f t="shared" si="25"/>
        <v>1.8355215184539898E-2</v>
      </c>
      <c r="AJ81" s="20">
        <f t="shared" si="26"/>
        <v>-1.0737551973073901E-3</v>
      </c>
      <c r="AK81" s="20">
        <f t="shared" si="27"/>
        <v>-3.4180186769757598E-3</v>
      </c>
      <c r="AL81" s="20">
        <f t="shared" si="28"/>
        <v>-9.3040813794750595E-3</v>
      </c>
      <c r="AM81" s="20">
        <f t="shared" si="29"/>
        <v>-9.6640601710838506E-3</v>
      </c>
      <c r="AN81" s="20">
        <f t="shared" si="30"/>
        <v>-2.1334000048129301E-2</v>
      </c>
      <c r="AR81" s="22">
        <f t="shared" si="20"/>
        <v>46387</v>
      </c>
      <c r="AS81" s="33">
        <f t="shared" si="31"/>
        <v>0.55068225446240637</v>
      </c>
      <c r="AT81" s="33">
        <f t="shared" si="32"/>
        <v>1.8355215184539898E-2</v>
      </c>
      <c r="AU81" s="33">
        <f t="shared" si="33"/>
        <v>-1.0737551973073901E-3</v>
      </c>
      <c r="AV81" s="33">
        <f t="shared" si="34"/>
        <v>-3.4180186769757598E-3</v>
      </c>
      <c r="AW81" s="33">
        <f t="shared" si="35"/>
        <v>-9.3040813794750595E-3</v>
      </c>
      <c r="AX81" s="33">
        <f t="shared" si="36"/>
        <v>-9.6640601710838506E-3</v>
      </c>
      <c r="AY81" s="33">
        <f t="shared" si="37"/>
        <v>-2.1334000048129301E-2</v>
      </c>
      <c r="AZ81" s="20">
        <f t="shared" si="21"/>
        <v>0.52424355417397484</v>
      </c>
      <c r="BA81" s="22">
        <f t="shared" si="22"/>
        <v>46387</v>
      </c>
      <c r="BB81" s="20">
        <f t="shared" si="23"/>
        <v>0.55068225446240637</v>
      </c>
      <c r="BC81" s="20" t="e">
        <f>#REF!</f>
        <v>#REF!</v>
      </c>
    </row>
    <row r="82" spans="1:55" ht="15">
      <c r="A82" s="1">
        <v>46477</v>
      </c>
      <c r="B82">
        <v>3.73757064496264E-2</v>
      </c>
      <c r="C82">
        <v>2.51718940112697E-4</v>
      </c>
      <c r="D82">
        <v>0.46945322524512201</v>
      </c>
      <c r="E82">
        <v>0.29522506323751302</v>
      </c>
      <c r="F82">
        <v>-1.80267527023524</v>
      </c>
      <c r="G82">
        <v>-0.276672048368797</v>
      </c>
      <c r="H82" s="16">
        <v>1.8173759048345E-6</v>
      </c>
      <c r="I82">
        <v>6.4953036937689501E-2</v>
      </c>
      <c r="J82">
        <v>-2.1000360456243601E-2</v>
      </c>
      <c r="K82">
        <v>4.4079349111273702E-2</v>
      </c>
      <c r="L82">
        <v>-5.3473672824077403E-2</v>
      </c>
      <c r="M82">
        <v>0</v>
      </c>
      <c r="N82">
        <v>0</v>
      </c>
      <c r="O82">
        <v>-3.9341997500309402E-2</v>
      </c>
      <c r="P82">
        <v>0</v>
      </c>
      <c r="Q82">
        <v>5.3881391941861204E-3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1.5512341620651999E-2</v>
      </c>
      <c r="Z82">
        <v>-8.3321141806023404E-4</v>
      </c>
      <c r="AA82">
        <v>-2.66044002089885E-3</v>
      </c>
      <c r="AB82">
        <v>-7.5246044613628497E-3</v>
      </c>
      <c r="AC82">
        <v>-7.7664457721624003E-3</v>
      </c>
      <c r="AD82">
        <v>-1.7778620616958399E-2</v>
      </c>
      <c r="AE82">
        <v>0.31811795629591599</v>
      </c>
      <c r="AF82">
        <v>-0.97936831726614204</v>
      </c>
      <c r="AH82" s="20">
        <f t="shared" si="24"/>
        <v>4.4079349111273702E-2</v>
      </c>
      <c r="AI82" s="20">
        <f t="shared" si="25"/>
        <v>1.5512341620651999E-2</v>
      </c>
      <c r="AJ82" s="20">
        <f t="shared" si="26"/>
        <v>-8.3321141806023404E-4</v>
      </c>
      <c r="AK82" s="20">
        <f t="shared" si="27"/>
        <v>-2.66044002089885E-3</v>
      </c>
      <c r="AL82" s="20">
        <f t="shared" si="28"/>
        <v>-7.5246044613628497E-3</v>
      </c>
      <c r="AM82" s="20">
        <f t="shared" si="29"/>
        <v>-7.7664457721624003E-3</v>
      </c>
      <c r="AN82" s="20">
        <f t="shared" si="30"/>
        <v>-1.7778620616958399E-2</v>
      </c>
      <c r="AR82" s="22">
        <f t="shared" si="20"/>
        <v>46477</v>
      </c>
      <c r="AS82" s="33">
        <f t="shared" si="31"/>
        <v>0.54091956249138562</v>
      </c>
      <c r="AT82" s="33">
        <f t="shared" si="32"/>
        <v>1.5512341620651999E-2</v>
      </c>
      <c r="AU82" s="33">
        <f t="shared" si="33"/>
        <v>-8.3321141806023404E-4</v>
      </c>
      <c r="AV82" s="33">
        <f t="shared" si="34"/>
        <v>-2.66044002089885E-3</v>
      </c>
      <c r="AW82" s="33">
        <f t="shared" si="35"/>
        <v>-7.5246044613628497E-3</v>
      </c>
      <c r="AX82" s="33">
        <f t="shared" si="36"/>
        <v>-7.7664457721624003E-3</v>
      </c>
      <c r="AY82" s="33">
        <f t="shared" si="37"/>
        <v>-1.7778620616958399E-2</v>
      </c>
      <c r="AZ82" s="20">
        <f t="shared" si="21"/>
        <v>0.51986858182259488</v>
      </c>
      <c r="BA82" s="22">
        <f t="shared" si="22"/>
        <v>46477</v>
      </c>
      <c r="BB82" s="20">
        <f t="shared" si="23"/>
        <v>0.54091956249138562</v>
      </c>
      <c r="BC82" s="20" t="e">
        <f>#REF!</f>
        <v>#REF!</v>
      </c>
    </row>
    <row r="83" spans="1:55" ht="15">
      <c r="A83" s="1">
        <v>46568</v>
      </c>
      <c r="B83">
        <v>3.4720790853062199E-2</v>
      </c>
      <c r="C83">
        <v>2.4334414649884701E-4</v>
      </c>
      <c r="D83">
        <v>0.46272552788417998</v>
      </c>
      <c r="E83">
        <v>0.25499520245068402</v>
      </c>
      <c r="F83">
        <v>-1.76479499750374</v>
      </c>
      <c r="G83">
        <v>-0.267180019080269</v>
      </c>
      <c r="H83" s="16">
        <v>-3.1328014303825698E-6</v>
      </c>
      <c r="I83">
        <v>5.3693311737921599E-2</v>
      </c>
      <c r="J83">
        <v>-1.9258557963710999E-2</v>
      </c>
      <c r="K83">
        <v>3.6085240422325901E-2</v>
      </c>
      <c r="L83">
        <v>-6.4220674815098994E-2</v>
      </c>
      <c r="M83">
        <v>0</v>
      </c>
      <c r="N83">
        <v>0</v>
      </c>
      <c r="O83">
        <v>-3.8968240846080603E-2</v>
      </c>
      <c r="P83">
        <v>0</v>
      </c>
      <c r="Q83">
        <v>4.1696068821700698E-3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1.3270479757761199E-2</v>
      </c>
      <c r="Z83">
        <v>-6.4471032950934803E-4</v>
      </c>
      <c r="AA83">
        <v>-2.0485901554459299E-3</v>
      </c>
      <c r="AB83">
        <v>-6.0872303768129098E-3</v>
      </c>
      <c r="AC83">
        <v>-6.2244752268190802E-3</v>
      </c>
      <c r="AD83">
        <v>-1.4860478264534099E-2</v>
      </c>
      <c r="AE83">
        <v>0.31470486225460098</v>
      </c>
      <c r="AF83">
        <v>-1.0096827409742699</v>
      </c>
      <c r="AH83" s="20">
        <f t="shared" si="24"/>
        <v>3.6085240422325901E-2</v>
      </c>
      <c r="AI83" s="20">
        <f t="shared" si="25"/>
        <v>1.3270479757761199E-2</v>
      </c>
      <c r="AJ83" s="20">
        <f t="shared" si="26"/>
        <v>-6.4471032950934803E-4</v>
      </c>
      <c r="AK83" s="20">
        <f t="shared" si="27"/>
        <v>-2.0485901554459299E-3</v>
      </c>
      <c r="AL83" s="20">
        <f t="shared" si="28"/>
        <v>-6.0872303768129098E-3</v>
      </c>
      <c r="AM83" s="20">
        <f t="shared" si="29"/>
        <v>-6.2244752268190802E-3</v>
      </c>
      <c r="AN83" s="20">
        <f t="shared" si="30"/>
        <v>-1.4860478264534099E-2</v>
      </c>
      <c r="AR83" s="22">
        <f t="shared" si="20"/>
        <v>46568</v>
      </c>
      <c r="AS83" s="33">
        <f t="shared" si="31"/>
        <v>0.53292545380243783</v>
      </c>
      <c r="AT83" s="33">
        <f t="shared" si="32"/>
        <v>1.3270479757761199E-2</v>
      </c>
      <c r="AU83" s="33">
        <f t="shared" si="33"/>
        <v>-6.4471032950934803E-4</v>
      </c>
      <c r="AV83" s="33">
        <f t="shared" si="34"/>
        <v>-2.0485901554459299E-3</v>
      </c>
      <c r="AW83" s="33">
        <f t="shared" si="35"/>
        <v>-6.0872303768129098E-3</v>
      </c>
      <c r="AX83" s="33">
        <f t="shared" si="36"/>
        <v>-6.2244752268190802E-3</v>
      </c>
      <c r="AY83" s="33">
        <f t="shared" si="37"/>
        <v>-1.4860478264534099E-2</v>
      </c>
      <c r="AZ83" s="20">
        <f t="shared" si="21"/>
        <v>0.51633044920707771</v>
      </c>
      <c r="BA83" s="22">
        <f t="shared" si="22"/>
        <v>46568</v>
      </c>
      <c r="BB83" s="20">
        <f t="shared" si="23"/>
        <v>0.53292545380243783</v>
      </c>
      <c r="BC83" s="20" t="e">
        <f>#REF!</f>
        <v>#REF!</v>
      </c>
    </row>
    <row r="84" spans="1:55" ht="15">
      <c r="A84" s="1">
        <v>46660</v>
      </c>
      <c r="B84">
        <v>3.2246198612384799E-2</v>
      </c>
      <c r="C84">
        <v>2.30832654587672E-4</v>
      </c>
      <c r="D84">
        <v>0.45605869284606299</v>
      </c>
      <c r="E84">
        <v>0.21978244312585901</v>
      </c>
      <c r="F84">
        <v>-1.7280734353549001</v>
      </c>
      <c r="G84">
        <v>-0.25780937812204602</v>
      </c>
      <c r="H84" s="16">
        <v>-6.75607304406654E-6</v>
      </c>
      <c r="I84">
        <v>4.44616787602913E-2</v>
      </c>
      <c r="J84">
        <v>-1.7583593108638201E-2</v>
      </c>
      <c r="K84">
        <v>2.9553103782642701E-2</v>
      </c>
      <c r="L84">
        <v>-7.3437015034961806E-2</v>
      </c>
      <c r="M84">
        <v>0</v>
      </c>
      <c r="N84">
        <v>0</v>
      </c>
      <c r="O84">
        <v>-3.86467687449445E-2</v>
      </c>
      <c r="P84">
        <v>0</v>
      </c>
      <c r="Q84">
        <v>3.1422483046835399E-3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1.1498523014248901E-2</v>
      </c>
      <c r="Z84">
        <v>-4.9713506871258098E-4</v>
      </c>
      <c r="AA84">
        <v>-1.55684597184739E-3</v>
      </c>
      <c r="AB84">
        <v>-4.92896225703737E-3</v>
      </c>
      <c r="AC84">
        <v>-4.9764195860881296E-3</v>
      </c>
      <c r="AD84">
        <v>-1.2468376963277799E-2</v>
      </c>
      <c r="AE84">
        <v>0.31133362867218001</v>
      </c>
      <c r="AF84">
        <v>-1.03167733651257</v>
      </c>
      <c r="AH84" s="20">
        <f t="shared" si="24"/>
        <v>2.9553103782642701E-2</v>
      </c>
      <c r="AI84" s="20">
        <f t="shared" si="25"/>
        <v>1.1498523014248901E-2</v>
      </c>
      <c r="AJ84" s="20">
        <f t="shared" si="26"/>
        <v>-4.9713506871258098E-4</v>
      </c>
      <c r="AK84" s="20">
        <f t="shared" si="27"/>
        <v>-1.55684597184739E-3</v>
      </c>
      <c r="AL84" s="20">
        <f t="shared" si="28"/>
        <v>-4.92896225703737E-3</v>
      </c>
      <c r="AM84" s="20">
        <f t="shared" si="29"/>
        <v>-4.9764195860881296E-3</v>
      </c>
      <c r="AN84" s="20">
        <f t="shared" si="30"/>
        <v>-1.2468376963277799E-2</v>
      </c>
      <c r="AR84" s="22">
        <f t="shared" si="20"/>
        <v>46660</v>
      </c>
      <c r="AS84" s="33">
        <f t="shared" si="31"/>
        <v>0.52639331716275473</v>
      </c>
      <c r="AT84" s="33">
        <f t="shared" si="32"/>
        <v>1.1498523014248901E-2</v>
      </c>
      <c r="AU84" s="33">
        <f t="shared" si="33"/>
        <v>-4.9713506871258098E-4</v>
      </c>
      <c r="AV84" s="33">
        <f t="shared" si="34"/>
        <v>-1.55684597184739E-3</v>
      </c>
      <c r="AW84" s="33">
        <f t="shared" si="35"/>
        <v>-4.92896225703737E-3</v>
      </c>
      <c r="AX84" s="33">
        <f t="shared" si="36"/>
        <v>-4.9764195860881296E-3</v>
      </c>
      <c r="AY84" s="33">
        <f t="shared" si="37"/>
        <v>-1.2468376963277799E-2</v>
      </c>
      <c r="AZ84" s="20">
        <f t="shared" si="21"/>
        <v>0.51346410033004042</v>
      </c>
      <c r="BA84" s="22">
        <f t="shared" si="22"/>
        <v>46660</v>
      </c>
      <c r="BB84" s="20">
        <f t="shared" si="23"/>
        <v>0.52639331716275473</v>
      </c>
      <c r="BC84" s="20" t="e">
        <f>#REF!</f>
        <v>#REF!</v>
      </c>
    </row>
    <row r="85" spans="1:55" ht="15">
      <c r="A85" s="1">
        <v>46752</v>
      </c>
      <c r="B85">
        <v>2.99393559666867E-2</v>
      </c>
      <c r="C85">
        <v>2.1453510510530301E-4</v>
      </c>
      <c r="D85">
        <v>0.44946275026136301</v>
      </c>
      <c r="E85">
        <v>0.188987852375609</v>
      </c>
      <c r="F85">
        <v>-1.6924160643619699</v>
      </c>
      <c r="G85">
        <v>-0.24854348519483899</v>
      </c>
      <c r="H85" s="16">
        <v>-9.2633009749697708E-6</v>
      </c>
      <c r="I85">
        <v>3.6910934149916898E-2</v>
      </c>
      <c r="J85">
        <v>-1.5987141075710899E-2</v>
      </c>
      <c r="K85">
        <v>2.4228521574876101E-2</v>
      </c>
      <c r="L85">
        <v>-8.1204682015154503E-2</v>
      </c>
      <c r="M85">
        <v>0</v>
      </c>
      <c r="N85">
        <v>0</v>
      </c>
      <c r="O85">
        <v>-3.8363296076506702E-2</v>
      </c>
      <c r="P85">
        <v>0</v>
      </c>
      <c r="Q85">
        <v>2.2835129261691801E-3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1.00915699654133E-2</v>
      </c>
      <c r="Z85">
        <v>-3.8164404510982402E-4</v>
      </c>
      <c r="AA85">
        <v>-1.1639249537780799E-3</v>
      </c>
      <c r="AB85">
        <v>-3.9977060302282003E-3</v>
      </c>
      <c r="AC85">
        <v>-3.9696543758352097E-3</v>
      </c>
      <c r="AD85">
        <v>-1.05059038738184E-2</v>
      </c>
      <c r="AE85">
        <v>0.30800370986396802</v>
      </c>
      <c r="AF85">
        <v>-1.0464200231148399</v>
      </c>
      <c r="AH85" s="20">
        <f t="shared" si="24"/>
        <v>2.4228521574876101E-2</v>
      </c>
      <c r="AI85" s="20">
        <f t="shared" si="25"/>
        <v>1.00915699654133E-2</v>
      </c>
      <c r="AJ85" s="20">
        <f t="shared" si="26"/>
        <v>-3.8164404510982402E-4</v>
      </c>
      <c r="AK85" s="20">
        <f t="shared" si="27"/>
        <v>-1.1639249537780799E-3</v>
      </c>
      <c r="AL85" s="20">
        <f t="shared" si="28"/>
        <v>-3.9977060302282003E-3</v>
      </c>
      <c r="AM85" s="20">
        <f t="shared" si="29"/>
        <v>-3.9696543758352097E-3</v>
      </c>
      <c r="AN85" s="20">
        <f t="shared" si="30"/>
        <v>-1.05059038738184E-2</v>
      </c>
      <c r="AR85" s="22">
        <f t="shared" si="20"/>
        <v>46752</v>
      </c>
      <c r="AS85" s="33">
        <f t="shared" si="31"/>
        <v>0.52106873495498807</v>
      </c>
      <c r="AT85" s="33">
        <f t="shared" si="32"/>
        <v>1.00915699654133E-2</v>
      </c>
      <c r="AU85" s="33">
        <f t="shared" si="33"/>
        <v>-3.8164404510982402E-4</v>
      </c>
      <c r="AV85" s="33">
        <f t="shared" si="34"/>
        <v>-1.1639249537780799E-3</v>
      </c>
      <c r="AW85" s="33">
        <f t="shared" si="35"/>
        <v>-3.9977060302282003E-3</v>
      </c>
      <c r="AX85" s="33">
        <f t="shared" si="36"/>
        <v>-3.9696543758352097E-3</v>
      </c>
      <c r="AY85" s="33">
        <f t="shared" si="37"/>
        <v>-1.05059038738184E-2</v>
      </c>
      <c r="AZ85" s="20">
        <f t="shared" si="21"/>
        <v>0.5111414716416316</v>
      </c>
      <c r="BA85" s="22">
        <f t="shared" si="22"/>
        <v>46752</v>
      </c>
      <c r="BB85" s="20">
        <f t="shared" si="23"/>
        <v>0.52106873495498807</v>
      </c>
      <c r="BC85" s="20" t="e">
        <f>#REF!</f>
        <v>#REF!</v>
      </c>
    </row>
    <row r="86" spans="1:55" ht="15">
      <c r="A86" s="1">
        <v>46843</v>
      </c>
      <c r="B86">
        <v>2.7789126322706099E-2</v>
      </c>
      <c r="C86">
        <v>1.95076829408032E-4</v>
      </c>
      <c r="D86">
        <v>0.442945830343076</v>
      </c>
      <c r="E86">
        <v>0.16208473665491799</v>
      </c>
      <c r="F86">
        <v>-1.6577402080335299</v>
      </c>
      <c r="G86">
        <v>-0.23937171319470901</v>
      </c>
      <c r="H86" s="16">
        <v>-1.0845928244572101E-5</v>
      </c>
      <c r="I86">
        <v>3.0746467121983399E-2</v>
      </c>
      <c r="J86">
        <v>-1.4477443543354101E-2</v>
      </c>
      <c r="K86">
        <v>1.99000131723998E-2</v>
      </c>
      <c r="L86">
        <v>-8.7615217420702704E-2</v>
      </c>
      <c r="M86">
        <v>0</v>
      </c>
      <c r="N86">
        <v>0</v>
      </c>
      <c r="O86">
        <v>-3.8106190601117203E-2</v>
      </c>
      <c r="P86">
        <v>0</v>
      </c>
      <c r="Q86">
        <v>1.57295871317402E-3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8.9661912527398205E-3</v>
      </c>
      <c r="Z86">
        <v>-2.9119357798409302E-4</v>
      </c>
      <c r="AA86">
        <v>-8.5213804460155596E-4</v>
      </c>
      <c r="AB86">
        <v>-3.2506329205031102E-3</v>
      </c>
      <c r="AC86">
        <v>-3.1603089077380398E-3</v>
      </c>
      <c r="AD86">
        <v>-8.8928394488069096E-3</v>
      </c>
      <c r="AE86">
        <v>0.30471456780792</v>
      </c>
      <c r="AF86">
        <v>-1.05485376340299</v>
      </c>
      <c r="AH86" s="20">
        <f t="shared" si="24"/>
        <v>1.99000131723998E-2</v>
      </c>
      <c r="AI86" s="20">
        <f t="shared" si="25"/>
        <v>8.9661912527398205E-3</v>
      </c>
      <c r="AJ86" s="20">
        <f t="shared" si="26"/>
        <v>-2.9119357798409302E-4</v>
      </c>
      <c r="AK86" s="20">
        <f t="shared" si="27"/>
        <v>-8.5213804460155596E-4</v>
      </c>
      <c r="AL86" s="20">
        <f t="shared" si="28"/>
        <v>-3.2506329205031102E-3</v>
      </c>
      <c r="AM86" s="20">
        <f t="shared" si="29"/>
        <v>-3.1603089077380398E-3</v>
      </c>
      <c r="AN86" s="20">
        <f t="shared" si="30"/>
        <v>-8.8928394488069096E-3</v>
      </c>
      <c r="AR86" s="22">
        <f t="shared" si="20"/>
        <v>46843</v>
      </c>
      <c r="AS86" s="33">
        <f t="shared" si="31"/>
        <v>0.51674022655251173</v>
      </c>
      <c r="AT86" s="33">
        <f t="shared" si="32"/>
        <v>8.9661912527398205E-3</v>
      </c>
      <c r="AU86" s="33">
        <f t="shared" si="33"/>
        <v>-2.9119357798409302E-4</v>
      </c>
      <c r="AV86" s="33">
        <f t="shared" si="34"/>
        <v>-8.5213804460155596E-4</v>
      </c>
      <c r="AW86" s="33">
        <f t="shared" si="35"/>
        <v>-3.2506329205031102E-3</v>
      </c>
      <c r="AX86" s="33">
        <f t="shared" si="36"/>
        <v>-3.1603089077380398E-3</v>
      </c>
      <c r="AY86" s="33">
        <f t="shared" si="37"/>
        <v>-8.8928394488069096E-3</v>
      </c>
      <c r="AZ86" s="20">
        <f t="shared" si="21"/>
        <v>0.50925930490561777</v>
      </c>
      <c r="BA86" s="22">
        <f t="shared" si="22"/>
        <v>46843</v>
      </c>
      <c r="BB86" s="20">
        <f t="shared" si="23"/>
        <v>0.51674022655251173</v>
      </c>
      <c r="BC86" s="20" t="e">
        <f>#REF!</f>
        <v>#REF!</v>
      </c>
    </row>
    <row r="87" spans="1:55" ht="15">
      <c r="A87" s="1">
        <v>46934</v>
      </c>
      <c r="B87">
        <v>2.5785334364291E-2</v>
      </c>
      <c r="C87">
        <v>1.7316917008519301E-4</v>
      </c>
      <c r="D87">
        <v>0.43651428378338902</v>
      </c>
      <c r="E87">
        <v>0.13860955564850899</v>
      </c>
      <c r="F87">
        <v>-1.62397360499668</v>
      </c>
      <c r="G87">
        <v>-0.23028848033681601</v>
      </c>
      <c r="H87" s="16">
        <v>-1.1677876453047899E-5</v>
      </c>
      <c r="I87">
        <v>2.5719790227062101E-2</v>
      </c>
      <c r="J87">
        <v>-1.30598449323601E-2</v>
      </c>
      <c r="K87">
        <v>1.63916241233335E-2</v>
      </c>
      <c r="L87">
        <v>-9.2766575723251199E-2</v>
      </c>
      <c r="M87">
        <v>0</v>
      </c>
      <c r="N87">
        <v>0</v>
      </c>
      <c r="O87">
        <v>-3.7866118599615903E-2</v>
      </c>
      <c r="P87">
        <v>0</v>
      </c>
      <c r="Q87">
        <v>9.9164134048550191E-4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8.0564665733450103E-3</v>
      </c>
      <c r="Z87">
        <v>-2.2018111871247999E-4</v>
      </c>
      <c r="AA87">
        <v>-6.0676528317746801E-4</v>
      </c>
      <c r="AB87">
        <v>-2.6526080350857701E-3</v>
      </c>
      <c r="AC87">
        <v>-2.5120798851732502E-3</v>
      </c>
      <c r="AD87">
        <v>-7.5634869401956899E-3</v>
      </c>
      <c r="AE87">
        <v>0.30146567202476499</v>
      </c>
      <c r="AF87">
        <v>-1.0578138864722699</v>
      </c>
      <c r="AH87" s="20">
        <f t="shared" si="24"/>
        <v>1.63916241233335E-2</v>
      </c>
      <c r="AI87" s="20">
        <f t="shared" si="25"/>
        <v>8.0564665733450103E-3</v>
      </c>
      <c r="AJ87" s="20">
        <f t="shared" si="26"/>
        <v>-2.2018111871247999E-4</v>
      </c>
      <c r="AK87" s="20">
        <f t="shared" si="27"/>
        <v>-6.0676528317746801E-4</v>
      </c>
      <c r="AL87" s="20">
        <f t="shared" si="28"/>
        <v>-2.6526080350857701E-3</v>
      </c>
      <c r="AM87" s="20">
        <f t="shared" si="29"/>
        <v>-2.5120798851732502E-3</v>
      </c>
      <c r="AN87" s="20">
        <f t="shared" si="30"/>
        <v>-7.5634869401956899E-3</v>
      </c>
      <c r="AR87" s="22">
        <f t="shared" si="20"/>
        <v>46934</v>
      </c>
      <c r="AS87" s="33">
        <f t="shared" si="31"/>
        <v>0.51323183750344548</v>
      </c>
      <c r="AT87" s="33">
        <f t="shared" si="32"/>
        <v>8.0564665733450103E-3</v>
      </c>
      <c r="AU87" s="33">
        <f t="shared" si="33"/>
        <v>-2.2018111871247999E-4</v>
      </c>
      <c r="AV87" s="33">
        <f t="shared" si="34"/>
        <v>-6.0676528317746801E-4</v>
      </c>
      <c r="AW87" s="33">
        <f t="shared" si="35"/>
        <v>-2.6526080350857701E-3</v>
      </c>
      <c r="AX87" s="33">
        <f t="shared" si="36"/>
        <v>-2.5120798851732502E-3</v>
      </c>
      <c r="AY87" s="33">
        <f t="shared" si="37"/>
        <v>-7.5634869401956899E-3</v>
      </c>
      <c r="AZ87" s="20">
        <f t="shared" si="21"/>
        <v>0.50773318281444579</v>
      </c>
      <c r="BA87" s="22">
        <f t="shared" si="22"/>
        <v>46934</v>
      </c>
      <c r="BB87" s="20">
        <f t="shared" si="23"/>
        <v>0.51323183750344548</v>
      </c>
      <c r="BC87" s="20" t="e">
        <f>#REF!</f>
        <v>#REF!</v>
      </c>
    </row>
    <row r="88" spans="1:55" ht="15">
      <c r="A88" s="1">
        <v>47026</v>
      </c>
      <c r="B88">
        <v>2.3918542539572998E-2</v>
      </c>
      <c r="C88">
        <v>1.4951893014794799E-4</v>
      </c>
      <c r="D88">
        <v>0.43017287750303801</v>
      </c>
      <c r="E88">
        <v>0.118153914910045</v>
      </c>
      <c r="F88">
        <v>-1.59105317222406</v>
      </c>
      <c r="G88">
        <v>-0.22129234782174301</v>
      </c>
      <c r="H88" s="16">
        <v>-1.19135114475274E-5</v>
      </c>
      <c r="I88">
        <v>2.1622546710402601E-2</v>
      </c>
      <c r="J88">
        <v>-1.1737268825798499E-2</v>
      </c>
      <c r="K88">
        <v>1.35569416240782E-2</v>
      </c>
      <c r="L88">
        <v>-9.6760423140497098E-2</v>
      </c>
      <c r="M88">
        <v>0</v>
      </c>
      <c r="N88">
        <v>0</v>
      </c>
      <c r="O88">
        <v>-3.76357056688418E-2</v>
      </c>
      <c r="P88">
        <v>0</v>
      </c>
      <c r="Q88">
        <v>5.2194607618651502E-4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7.3106923574485297E-3</v>
      </c>
      <c r="Z88">
        <v>-1.6416729085472101E-4</v>
      </c>
      <c r="AA88">
        <v>-4.1555151480828103E-4</v>
      </c>
      <c r="AB88">
        <v>-2.1748472497829401E-3</v>
      </c>
      <c r="AC88">
        <v>-1.9949953957242002E-3</v>
      </c>
      <c r="AD88">
        <v>-6.4643803611853503E-3</v>
      </c>
      <c r="AE88">
        <v>0.29825649946034399</v>
      </c>
      <c r="AF88">
        <v>-1.0560412928934799</v>
      </c>
      <c r="AH88" s="20">
        <f t="shared" si="24"/>
        <v>1.35569416240782E-2</v>
      </c>
      <c r="AI88" s="20">
        <f t="shared" si="25"/>
        <v>7.3106923574485297E-3</v>
      </c>
      <c r="AJ88" s="20">
        <f t="shared" si="26"/>
        <v>-1.6416729085472101E-4</v>
      </c>
      <c r="AK88" s="20">
        <f t="shared" si="27"/>
        <v>-4.1555151480828103E-4</v>
      </c>
      <c r="AL88" s="20">
        <f t="shared" si="28"/>
        <v>-2.1748472497829401E-3</v>
      </c>
      <c r="AM88" s="20">
        <f t="shared" si="29"/>
        <v>-1.9949953957242002E-3</v>
      </c>
      <c r="AN88" s="20">
        <f t="shared" si="30"/>
        <v>-6.4643803611853503E-3</v>
      </c>
      <c r="AR88" s="22">
        <f t="shared" si="20"/>
        <v>47026</v>
      </c>
      <c r="AS88" s="33">
        <f t="shared" si="31"/>
        <v>0.51039715500419014</v>
      </c>
      <c r="AT88" s="33">
        <f t="shared" si="32"/>
        <v>7.3106923574485297E-3</v>
      </c>
      <c r="AU88" s="33">
        <f t="shared" si="33"/>
        <v>-1.6416729085472101E-4</v>
      </c>
      <c r="AV88" s="33">
        <f t="shared" si="34"/>
        <v>-4.1555151480828103E-4</v>
      </c>
      <c r="AW88" s="33">
        <f t="shared" si="35"/>
        <v>-2.1748472497829401E-3</v>
      </c>
      <c r="AX88" s="33">
        <f t="shared" si="36"/>
        <v>-1.9949953957242002E-3</v>
      </c>
      <c r="AY88" s="33">
        <f t="shared" si="37"/>
        <v>-6.4643803611853503E-3</v>
      </c>
      <c r="AZ88" s="20">
        <f t="shared" si="21"/>
        <v>0.5064939055492832</v>
      </c>
      <c r="BA88" s="22">
        <f t="shared" si="22"/>
        <v>47026</v>
      </c>
      <c r="BB88" s="20">
        <f t="shared" si="23"/>
        <v>0.51039715500419014</v>
      </c>
      <c r="BC88" s="20" t="e">
        <f>#REF!</f>
        <v>#REF!</v>
      </c>
    </row>
    <row r="89" spans="1:55" ht="15">
      <c r="A89" s="1">
        <v>47118</v>
      </c>
      <c r="B89">
        <v>2.2179936990474599E-2</v>
      </c>
      <c r="C89">
        <v>1.2478512429478299E-4</v>
      </c>
      <c r="D89">
        <v>0.42392500650613102</v>
      </c>
      <c r="E89">
        <v>0.10035759814510301</v>
      </c>
      <c r="F89">
        <v>-1.55892391100717</v>
      </c>
      <c r="G89">
        <v>-0.212385197590163</v>
      </c>
      <c r="H89" s="16">
        <v>-1.1686624258717599E-5</v>
      </c>
      <c r="I89">
        <v>1.8281043407313902E-2</v>
      </c>
      <c r="J89">
        <v>-1.0510639207307999E-2</v>
      </c>
      <c r="K89">
        <v>1.12742041293997E-2</v>
      </c>
      <c r="L89">
        <v>-9.9699848183966794E-2</v>
      </c>
      <c r="M89">
        <v>0</v>
      </c>
      <c r="N89">
        <v>0</v>
      </c>
      <c r="O89">
        <v>-3.7409229559068599E-2</v>
      </c>
      <c r="P89">
        <v>0</v>
      </c>
      <c r="Q89">
        <v>1.4759075163287499E-4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6.6886566449106304E-3</v>
      </c>
      <c r="Z89">
        <v>-1.1965356234419E-4</v>
      </c>
      <c r="AA89">
        <v>-2.6829862873676901E-4</v>
      </c>
      <c r="AB89">
        <v>-1.7938058919655499E-3</v>
      </c>
      <c r="AC89">
        <v>-1.5843352636486299E-3</v>
      </c>
      <c r="AD89">
        <v>-5.5521289606206004E-3</v>
      </c>
      <c r="AE89">
        <v>0.29508653437006399</v>
      </c>
      <c r="AF89">
        <v>-1.05019337840993</v>
      </c>
      <c r="AH89" s="20">
        <f t="shared" si="24"/>
        <v>1.12742041293997E-2</v>
      </c>
      <c r="AI89" s="20">
        <f t="shared" si="25"/>
        <v>6.6886566449106304E-3</v>
      </c>
      <c r="AJ89" s="20">
        <f t="shared" si="26"/>
        <v>-1.1965356234419E-4</v>
      </c>
      <c r="AK89" s="20">
        <f t="shared" si="27"/>
        <v>-2.6829862873676901E-4</v>
      </c>
      <c r="AL89" s="20">
        <f t="shared" si="28"/>
        <v>-1.7938058919655499E-3</v>
      </c>
      <c r="AM89" s="20">
        <f t="shared" si="29"/>
        <v>-1.5843352636486299E-3</v>
      </c>
      <c r="AN89" s="20">
        <f t="shared" si="30"/>
        <v>-5.5521289606206004E-3</v>
      </c>
      <c r="AR89" s="22">
        <f t="shared" si="20"/>
        <v>47118</v>
      </c>
      <c r="AS89" s="33">
        <f t="shared" si="31"/>
        <v>0.5081144175095117</v>
      </c>
      <c r="AT89" s="33">
        <f t="shared" si="32"/>
        <v>6.6886566449106304E-3</v>
      </c>
      <c r="AU89" s="33">
        <f t="shared" si="33"/>
        <v>-1.1965356234419E-4</v>
      </c>
      <c r="AV89" s="33">
        <f t="shared" si="34"/>
        <v>-2.6829862873676901E-4</v>
      </c>
      <c r="AW89" s="33">
        <f t="shared" si="35"/>
        <v>-1.7938058919655499E-3</v>
      </c>
      <c r="AX89" s="33">
        <f t="shared" si="36"/>
        <v>-1.5843352636486299E-3</v>
      </c>
      <c r="AY89" s="33">
        <f t="shared" si="37"/>
        <v>-5.5521289606206004E-3</v>
      </c>
      <c r="AZ89" s="20">
        <f t="shared" si="21"/>
        <v>0.50548485184710645</v>
      </c>
      <c r="BA89" s="22">
        <f t="shared" si="22"/>
        <v>47118</v>
      </c>
      <c r="BB89" s="20">
        <f t="shared" si="23"/>
        <v>0.5081144175095117</v>
      </c>
      <c r="BC89" s="20" t="e">
        <f>#REF!</f>
        <v>#REF!</v>
      </c>
    </row>
    <row r="90" spans="1:55" ht="15">
      <c r="A90" s="1">
        <v>47208</v>
      </c>
      <c r="B90">
        <v>2.0561261050365799E-2</v>
      </c>
      <c r="C90" s="16">
        <v>9.9559131660707998E-5</v>
      </c>
      <c r="D90">
        <v>0.41777289781030502</v>
      </c>
      <c r="E90">
        <v>8.49025374760944E-2</v>
      </c>
      <c r="F90">
        <v>-1.52753792969002</v>
      </c>
      <c r="G90">
        <v>-0.20357149522099099</v>
      </c>
      <c r="H90" s="16">
        <v>-1.1110940494717401E-5</v>
      </c>
      <c r="I90">
        <v>1.5551325203215701E-2</v>
      </c>
      <c r="J90">
        <v>-9.3792510117125596E-3</v>
      </c>
      <c r="K90">
        <v>9.4422637912423592E-3</v>
      </c>
      <c r="L90">
        <v>-0.10168745114624</v>
      </c>
      <c r="M90">
        <v>0</v>
      </c>
      <c r="N90">
        <v>0</v>
      </c>
      <c r="O90">
        <v>-3.7182349117451698E-2</v>
      </c>
      <c r="P90">
        <v>0</v>
      </c>
      <c r="Q90">
        <v>-1.4632705921134001E-4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6.1593890457280103E-3</v>
      </c>
      <c r="Z90" s="16">
        <v>-8.3901711603106202E-5</v>
      </c>
      <c r="AA90">
        <v>-1.5653210669640201E-4</v>
      </c>
      <c r="AB90">
        <v>-1.49026464904159E-3</v>
      </c>
      <c r="AC90">
        <v>-1.25973245092883E-3</v>
      </c>
      <c r="AD90">
        <v>-4.7915786541804402E-3</v>
      </c>
      <c r="AE90">
        <v>0.29195526820548001</v>
      </c>
      <c r="AF90">
        <v>-1.0408534220444701</v>
      </c>
      <c r="AH90" s="20">
        <f t="shared" si="24"/>
        <v>9.4422637912423592E-3</v>
      </c>
      <c r="AI90" s="20">
        <f t="shared" si="25"/>
        <v>6.1593890457280103E-3</v>
      </c>
      <c r="AJ90" s="20">
        <f t="shared" si="26"/>
        <v>-8.3901711603106202E-5</v>
      </c>
      <c r="AK90" s="20">
        <f t="shared" si="27"/>
        <v>-1.5653210669640201E-4</v>
      </c>
      <c r="AL90" s="20">
        <f t="shared" si="28"/>
        <v>-1.49026464904159E-3</v>
      </c>
      <c r="AM90" s="20">
        <f t="shared" si="29"/>
        <v>-1.25973245092883E-3</v>
      </c>
      <c r="AN90" s="20">
        <f t="shared" si="30"/>
        <v>-4.7915786541804402E-3</v>
      </c>
      <c r="AR90" s="22">
        <f t="shared" si="20"/>
        <v>47208</v>
      </c>
      <c r="AS90" s="33">
        <f t="shared" si="31"/>
        <v>0.50628247717135433</v>
      </c>
      <c r="AT90" s="33">
        <f t="shared" si="32"/>
        <v>6.1593890457280103E-3</v>
      </c>
      <c r="AU90" s="33">
        <f t="shared" si="33"/>
        <v>-8.3901711603106202E-5</v>
      </c>
      <c r="AV90" s="33">
        <f t="shared" si="34"/>
        <v>-1.5653210669640201E-4</v>
      </c>
      <c r="AW90" s="33">
        <f t="shared" si="35"/>
        <v>-1.49026464904159E-3</v>
      </c>
      <c r="AX90" s="33">
        <f t="shared" si="36"/>
        <v>-1.25973245092883E-3</v>
      </c>
      <c r="AY90" s="33">
        <f t="shared" si="37"/>
        <v>-4.7915786541804402E-3</v>
      </c>
      <c r="AZ90" s="20">
        <f t="shared" si="21"/>
        <v>0.50465985664463198</v>
      </c>
      <c r="BA90" s="22">
        <f t="shared" si="22"/>
        <v>47208</v>
      </c>
      <c r="BB90" s="20">
        <f t="shared" si="23"/>
        <v>0.50628247717135433</v>
      </c>
      <c r="BC90" s="20" t="e">
        <f>#REF!</f>
        <v>#REF!</v>
      </c>
    </row>
    <row r="91" spans="1:55" ht="15">
      <c r="A91" s="1">
        <v>47299</v>
      </c>
      <c r="B91">
        <v>1.9054769763740501E-2</v>
      </c>
      <c r="C91" s="16">
        <v>7.4356855010727005E-5</v>
      </c>
      <c r="D91">
        <v>0.41171779742713999</v>
      </c>
      <c r="E91">
        <v>7.1507605313678793E-2</v>
      </c>
      <c r="F91">
        <v>-1.4968535673321901</v>
      </c>
      <c r="G91">
        <v>-0.194857638173773</v>
      </c>
      <c r="H91" s="16">
        <v>-1.02816445973562E-5</v>
      </c>
      <c r="I91">
        <v>1.3314784321216799E-2</v>
      </c>
      <c r="J91">
        <v>-8.3410942939124207E-3</v>
      </c>
      <c r="K91">
        <v>7.9772278043216596E-3</v>
      </c>
      <c r="L91">
        <v>-0.102823777992711</v>
      </c>
      <c r="M91">
        <v>0</v>
      </c>
      <c r="N91">
        <v>0</v>
      </c>
      <c r="O91">
        <v>-3.6951868307116803E-2</v>
      </c>
      <c r="P91">
        <v>0</v>
      </c>
      <c r="Q91">
        <v>-3.7329225434467201E-4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5.6993075449146896E-3</v>
      </c>
      <c r="Z91" s="16">
        <v>-5.47861037945342E-5</v>
      </c>
      <c r="AA91" s="16">
        <v>-7.3225069834464103E-5</v>
      </c>
      <c r="AB91">
        <v>-1.24857595972955E-3</v>
      </c>
      <c r="AC91">
        <v>-1.0044327409002101E-3</v>
      </c>
      <c r="AD91">
        <v>-4.1542914319279501E-3</v>
      </c>
      <c r="AE91">
        <v>0.28886219950290298</v>
      </c>
      <c r="AF91">
        <v>-1.0285387827718999</v>
      </c>
      <c r="AH91" s="20">
        <f t="shared" si="24"/>
        <v>7.9772278043216596E-3</v>
      </c>
      <c r="AI91" s="20">
        <f t="shared" si="25"/>
        <v>5.6993075449146896E-3</v>
      </c>
      <c r="AJ91" s="20">
        <f t="shared" si="26"/>
        <v>-5.47861037945342E-5</v>
      </c>
      <c r="AK91" s="20">
        <f t="shared" si="27"/>
        <v>-7.3225069834464103E-5</v>
      </c>
      <c r="AL91" s="20">
        <f t="shared" si="28"/>
        <v>-1.24857595972955E-3</v>
      </c>
      <c r="AM91" s="20">
        <f t="shared" si="29"/>
        <v>-1.0044327409002101E-3</v>
      </c>
      <c r="AN91" s="20">
        <f t="shared" si="30"/>
        <v>-4.1542914319279501E-3</v>
      </c>
      <c r="AR91" s="22">
        <f t="shared" si="20"/>
        <v>47299</v>
      </c>
      <c r="AS91" s="33">
        <f t="shared" si="31"/>
        <v>0.50481744118443361</v>
      </c>
      <c r="AT91" s="33">
        <f t="shared" si="32"/>
        <v>5.6993075449146896E-3</v>
      </c>
      <c r="AU91" s="33">
        <f t="shared" si="33"/>
        <v>-5.47861037945342E-5</v>
      </c>
      <c r="AV91" s="33">
        <f t="shared" si="34"/>
        <v>-7.3225069834464103E-5</v>
      </c>
      <c r="AW91" s="33">
        <f t="shared" si="35"/>
        <v>-1.24857595972955E-3</v>
      </c>
      <c r="AX91" s="33">
        <f t="shared" si="36"/>
        <v>-1.0044327409002101E-3</v>
      </c>
      <c r="AY91" s="33">
        <f t="shared" si="37"/>
        <v>-4.1542914319279501E-3</v>
      </c>
      <c r="AZ91" s="20">
        <f t="shared" si="21"/>
        <v>0.50398143742316159</v>
      </c>
      <c r="BA91" s="22">
        <f t="shared" si="22"/>
        <v>47299</v>
      </c>
      <c r="BB91" s="20">
        <f t="shared" si="23"/>
        <v>0.50481744118443361</v>
      </c>
      <c r="BC91" s="20" t="e">
        <f>#REF!</f>
        <v>#REF!</v>
      </c>
    </row>
    <row r="92" spans="1:55" ht="15">
      <c r="A92" s="1">
        <v>47391</v>
      </c>
      <c r="B92">
        <v>1.7653194138400399E-2</v>
      </c>
      <c r="C92" s="16">
        <v>4.9617316878970698E-5</v>
      </c>
      <c r="D92">
        <v>0.405760137722466</v>
      </c>
      <c r="E92">
        <v>5.9924115695172198E-2</v>
      </c>
      <c r="F92">
        <v>-1.46683460729809</v>
      </c>
      <c r="G92">
        <v>-0.18625138688148199</v>
      </c>
      <c r="H92" s="16">
        <v>-9.2773782500929508E-6</v>
      </c>
      <c r="I92">
        <v>1.14742823689401E-2</v>
      </c>
      <c r="J92">
        <v>-7.3931361206491797E-3</v>
      </c>
      <c r="K92">
        <v>6.8096503917504199E-3</v>
      </c>
      <c r="L92">
        <v>-0.103206063889474</v>
      </c>
      <c r="M92">
        <v>0</v>
      </c>
      <c r="N92">
        <v>0</v>
      </c>
      <c r="O92">
        <v>-3.6715532429414902E-2</v>
      </c>
      <c r="P92">
        <v>0</v>
      </c>
      <c r="Q92">
        <v>-5.4536238860635096E-4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5.29069656262416E-3</v>
      </c>
      <c r="Z92" s="16">
        <v>-3.0672451767030801E-5</v>
      </c>
      <c r="AA92" s="16">
        <v>-1.2567740888645E-5</v>
      </c>
      <c r="AB92">
        <v>-1.0560403334543801E-3</v>
      </c>
      <c r="AC92">
        <v>-8.0468361091908403E-4</v>
      </c>
      <c r="AD92">
        <v>-3.6172985532228401E-3</v>
      </c>
      <c r="AE92">
        <v>0.28580683377402999</v>
      </c>
      <c r="AF92">
        <v>-1.0137081011059701</v>
      </c>
      <c r="AH92" s="20">
        <f t="shared" si="24"/>
        <v>6.8096503917504199E-3</v>
      </c>
      <c r="AI92" s="20">
        <f t="shared" si="25"/>
        <v>5.29069656262416E-3</v>
      </c>
      <c r="AJ92" s="20">
        <f t="shared" si="26"/>
        <v>-3.0672451767030801E-5</v>
      </c>
      <c r="AK92" s="20">
        <f t="shared" si="27"/>
        <v>-1.2567740888645E-5</v>
      </c>
      <c r="AL92" s="20">
        <f t="shared" si="28"/>
        <v>-1.0560403334543801E-3</v>
      </c>
      <c r="AM92" s="20">
        <f t="shared" si="29"/>
        <v>-8.0468361091908403E-4</v>
      </c>
      <c r="AN92" s="20">
        <f t="shared" si="30"/>
        <v>-3.6172985532228401E-3</v>
      </c>
      <c r="AR92" s="22">
        <f t="shared" si="20"/>
        <v>47391</v>
      </c>
      <c r="AS92" s="33">
        <f t="shared" si="31"/>
        <v>0.50364986377186238</v>
      </c>
      <c r="AT92" s="33">
        <f t="shared" si="32"/>
        <v>5.29069656262416E-3</v>
      </c>
      <c r="AU92" s="33">
        <f t="shared" si="33"/>
        <v>-3.0672451767030801E-5</v>
      </c>
      <c r="AV92" s="33">
        <f t="shared" si="34"/>
        <v>-1.2567740888645E-5</v>
      </c>
      <c r="AW92" s="33">
        <f t="shared" si="35"/>
        <v>-1.0560403334543801E-3</v>
      </c>
      <c r="AX92" s="33">
        <f t="shared" si="36"/>
        <v>-8.0468361091908403E-4</v>
      </c>
      <c r="AY92" s="33">
        <f t="shared" si="37"/>
        <v>-3.6172985532228401E-3</v>
      </c>
      <c r="AZ92" s="20">
        <f t="shared" si="21"/>
        <v>0.50341929764423454</v>
      </c>
      <c r="BA92" s="22">
        <f t="shared" si="22"/>
        <v>47391</v>
      </c>
      <c r="BB92" s="20">
        <f t="shared" si="23"/>
        <v>0.50364986377186238</v>
      </c>
      <c r="BC92" s="20" t="e">
        <f>#REF!</f>
        <v>#REF!</v>
      </c>
    </row>
    <row r="93" spans="1:55" ht="15">
      <c r="A93" s="1">
        <v>47483</v>
      </c>
      <c r="B93">
        <v>1.6349710372066201E-2</v>
      </c>
      <c r="C93" s="16">
        <v>2.5704859215770699E-5</v>
      </c>
      <c r="D93">
        <v>0.39989968513999102</v>
      </c>
      <c r="E93">
        <v>4.9931933922252897E-2</v>
      </c>
      <c r="F93">
        <v>-1.43744957222166</v>
      </c>
      <c r="G93">
        <v>-0.17776137460431601</v>
      </c>
      <c r="H93" s="16">
        <v>-8.1623513055250696E-6</v>
      </c>
      <c r="I93">
        <v>9.9507533309115895E-3</v>
      </c>
      <c r="J93">
        <v>-6.5315640826560601E-3</v>
      </c>
      <c r="K93">
        <v>5.8821777186871598E-3</v>
      </c>
      <c r="L93">
        <v>-0.102927252313901</v>
      </c>
      <c r="M93">
        <v>0</v>
      </c>
      <c r="N93">
        <v>0</v>
      </c>
      <c r="O93">
        <v>-3.6471853180135697E-2</v>
      </c>
      <c r="P93">
        <v>0</v>
      </c>
      <c r="Q93">
        <v>-6.7318867678255797E-4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4.9204613810832501E-3</v>
      </c>
      <c r="Z93" s="16">
        <v>-1.0318303992833E-5</v>
      </c>
      <c r="AA93" s="16">
        <v>3.02264197288239E-5</v>
      </c>
      <c r="AB93">
        <v>-9.0238861336877597E-4</v>
      </c>
      <c r="AC93">
        <v>-6.49227327606837E-4</v>
      </c>
      <c r="AD93">
        <v>-3.1620795378587601E-3</v>
      </c>
      <c r="AE93">
        <v>0.28278868339851398</v>
      </c>
      <c r="AF93">
        <v>-0.99676764467114298</v>
      </c>
      <c r="AH93" s="20">
        <f t="shared" si="24"/>
        <v>5.8821777186871598E-3</v>
      </c>
      <c r="AI93" s="20">
        <f t="shared" si="25"/>
        <v>4.9204613810832501E-3</v>
      </c>
      <c r="AJ93" s="20">
        <f t="shared" si="26"/>
        <v>-1.0318303992833E-5</v>
      </c>
      <c r="AK93" s="20">
        <f t="shared" si="27"/>
        <v>3.02264197288239E-5</v>
      </c>
      <c r="AL93" s="20">
        <f t="shared" si="28"/>
        <v>-9.0238861336877597E-4</v>
      </c>
      <c r="AM93" s="20">
        <f t="shared" si="29"/>
        <v>-6.49227327606837E-4</v>
      </c>
      <c r="AN93" s="20">
        <f t="shared" si="30"/>
        <v>-3.1620795378587601E-3</v>
      </c>
      <c r="AR93" s="22">
        <f t="shared" si="20"/>
        <v>47483</v>
      </c>
      <c r="AS93" s="33">
        <f t="shared" si="31"/>
        <v>0.50272239109879913</v>
      </c>
      <c r="AT93" s="33">
        <f t="shared" si="32"/>
        <v>4.9204613810832501E-3</v>
      </c>
      <c r="AU93" s="33">
        <f t="shared" si="33"/>
        <v>-1.0318303992833E-5</v>
      </c>
      <c r="AV93" s="33">
        <f t="shared" si="34"/>
        <v>3.02264197288239E-5</v>
      </c>
      <c r="AW93" s="33">
        <f t="shared" si="35"/>
        <v>-9.0238861336877597E-4</v>
      </c>
      <c r="AX93" s="33">
        <f t="shared" si="36"/>
        <v>-6.49227327606837E-4</v>
      </c>
      <c r="AY93" s="33">
        <f t="shared" si="37"/>
        <v>-3.1620795378587601E-3</v>
      </c>
      <c r="AZ93" s="20">
        <f t="shared" si="21"/>
        <v>0.50294906511678406</v>
      </c>
      <c r="BA93" s="22">
        <f t="shared" si="22"/>
        <v>47483</v>
      </c>
      <c r="BB93" s="20">
        <f t="shared" si="23"/>
        <v>0.50272239109879913</v>
      </c>
      <c r="BC93" s="20" t="e">
        <f>#REF!</f>
        <v>#REF!</v>
      </c>
    </row>
    <row r="94" spans="1:55" ht="15">
      <c r="A94" s="1">
        <v>47573</v>
      </c>
      <c r="B94">
        <v>1.51379120622927E-2</v>
      </c>
      <c r="C94" s="16">
        <v>2.9134199243102002E-6</v>
      </c>
      <c r="D94">
        <v>0.39413566934282201</v>
      </c>
      <c r="E94">
        <v>4.1336105956094799E-2</v>
      </c>
      <c r="F94">
        <v>-1.4086710931617401</v>
      </c>
      <c r="G94">
        <v>-0.169396690984703</v>
      </c>
      <c r="H94" s="16">
        <v>-6.9883662738303496E-6</v>
      </c>
      <c r="I94">
        <v>8.6802500664625304E-3</v>
      </c>
      <c r="J94">
        <v>-5.7519951145166099E-3</v>
      </c>
      <c r="K94">
        <v>5.1475689883808302E-3</v>
      </c>
      <c r="L94">
        <v>-0.102075257008946</v>
      </c>
      <c r="M94">
        <v>0</v>
      </c>
      <c r="N94">
        <v>0</v>
      </c>
      <c r="O94">
        <v>-3.6219959210518099E-2</v>
      </c>
      <c r="P94">
        <v>0</v>
      </c>
      <c r="Q94">
        <v>-7.6606424654777504E-4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4.5791129351650198E-3</v>
      </c>
      <c r="Z94" s="16">
        <v>7.2084898402453601E-6</v>
      </c>
      <c r="AA94" s="16">
        <v>5.9084418248578002E-5</v>
      </c>
      <c r="AB94">
        <v>-7.7935141406953697E-4</v>
      </c>
      <c r="AC94">
        <v>-5.2887867747340603E-4</v>
      </c>
      <c r="AD94">
        <v>-2.77372563782868E-3</v>
      </c>
      <c r="AE94">
        <v>0.279807267518492</v>
      </c>
      <c r="AF94">
        <v>-0.97807691062490398</v>
      </c>
      <c r="AH94" s="20">
        <f t="shared" si="24"/>
        <v>5.1475689883808302E-3</v>
      </c>
      <c r="AI94" s="20">
        <f t="shared" si="25"/>
        <v>4.5791129351650198E-3</v>
      </c>
      <c r="AJ94" s="20">
        <f t="shared" si="26"/>
        <v>7.2084898402453601E-6</v>
      </c>
      <c r="AK94" s="20">
        <f t="shared" si="27"/>
        <v>5.9084418248578002E-5</v>
      </c>
      <c r="AL94" s="20">
        <f t="shared" si="28"/>
        <v>-7.7935141406953697E-4</v>
      </c>
      <c r="AM94" s="20">
        <f t="shared" si="29"/>
        <v>-5.2887867747340603E-4</v>
      </c>
      <c r="AN94" s="20">
        <f t="shared" si="30"/>
        <v>-2.77372563782868E-3</v>
      </c>
      <c r="AR94" s="22">
        <f t="shared" si="20"/>
        <v>47573</v>
      </c>
      <c r="AS94" s="33">
        <f t="shared" si="31"/>
        <v>0.50198778236849284</v>
      </c>
      <c r="AT94" s="33">
        <f t="shared" si="32"/>
        <v>4.5791129351650198E-3</v>
      </c>
      <c r="AU94" s="33">
        <f t="shared" si="33"/>
        <v>7.2084898402453601E-6</v>
      </c>
      <c r="AV94" s="33">
        <f t="shared" si="34"/>
        <v>5.9084418248578002E-5</v>
      </c>
      <c r="AW94" s="33">
        <f t="shared" si="35"/>
        <v>-7.7935141406953697E-4</v>
      </c>
      <c r="AX94" s="33">
        <f t="shared" si="36"/>
        <v>-5.2887867747340603E-4</v>
      </c>
      <c r="AY94" s="33">
        <f t="shared" si="37"/>
        <v>-2.77372563782868E-3</v>
      </c>
      <c r="AZ94" s="20">
        <f t="shared" si="21"/>
        <v>0.5025512324823751</v>
      </c>
      <c r="BA94" s="22">
        <f t="shared" si="22"/>
        <v>47573</v>
      </c>
      <c r="BB94" s="20">
        <f t="shared" si="23"/>
        <v>0.50198778236849284</v>
      </c>
      <c r="BC94" s="20" t="e">
        <f>#REF!</f>
        <v>#REF!</v>
      </c>
    </row>
    <row r="95" spans="1:55" ht="15">
      <c r="A95" s="1">
        <v>47664</v>
      </c>
      <c r="B95">
        <v>1.40117845630847E-2</v>
      </c>
      <c r="C95" s="16">
        <v>-1.8527996918044902E-5</v>
      </c>
      <c r="D95">
        <v>0.388466895222074</v>
      </c>
      <c r="E95">
        <v>3.3963931270123301E-2</v>
      </c>
      <c r="F95">
        <v>-1.38047534661184</v>
      </c>
      <c r="G95">
        <v>-0.161166533669207</v>
      </c>
      <c r="H95" s="16">
        <v>-5.7966644722522496E-6</v>
      </c>
      <c r="I95">
        <v>7.6113942292668603E-3</v>
      </c>
      <c r="J95">
        <v>-5.0496530973613398E-3</v>
      </c>
      <c r="K95">
        <v>4.5670319730065304E-3</v>
      </c>
      <c r="L95">
        <v>-0.10073243575249601</v>
      </c>
      <c r="M95">
        <v>0</v>
      </c>
      <c r="N95">
        <v>0</v>
      </c>
      <c r="O95">
        <v>-3.5959469100971399E-2</v>
      </c>
      <c r="P95">
        <v>0</v>
      </c>
      <c r="Q95">
        <v>-8.3199396631232795E-4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4.2599443396345799E-3</v>
      </c>
      <c r="Z95" s="16">
        <v>2.2596379153347999E-5</v>
      </c>
      <c r="AA95" s="16">
        <v>7.7212299136928097E-5</v>
      </c>
      <c r="AB95">
        <v>-6.8030083105923597E-4</v>
      </c>
      <c r="AC95">
        <v>-4.3617215976242299E-4</v>
      </c>
      <c r="AD95">
        <v>-2.4402542466347901E-3</v>
      </c>
      <c r="AE95">
        <v>0.27686211193493099</v>
      </c>
      <c r="AF95">
        <v>-0.95795358188661905</v>
      </c>
      <c r="AH95" s="20">
        <f t="shared" si="24"/>
        <v>4.5670319730065304E-3</v>
      </c>
      <c r="AI95" s="20">
        <f t="shared" si="25"/>
        <v>4.2599443396345799E-3</v>
      </c>
      <c r="AJ95" s="20">
        <f t="shared" si="26"/>
        <v>2.2596379153347999E-5</v>
      </c>
      <c r="AK95" s="20">
        <f t="shared" si="27"/>
        <v>7.7212299136928097E-5</v>
      </c>
      <c r="AL95" s="20">
        <f t="shared" si="28"/>
        <v>-6.8030083105923597E-4</v>
      </c>
      <c r="AM95" s="20">
        <f t="shared" si="29"/>
        <v>-4.3617215976242299E-4</v>
      </c>
      <c r="AN95" s="20">
        <f t="shared" si="30"/>
        <v>-2.4402542466347901E-3</v>
      </c>
      <c r="AR95" s="22">
        <f t="shared" si="20"/>
        <v>47664</v>
      </c>
      <c r="AS95" s="33">
        <f t="shared" si="31"/>
        <v>0.50140724535311854</v>
      </c>
      <c r="AT95" s="33">
        <f t="shared" si="32"/>
        <v>4.2599443396345799E-3</v>
      </c>
      <c r="AU95" s="33">
        <f t="shared" si="33"/>
        <v>2.2596379153347999E-5</v>
      </c>
      <c r="AV95" s="33">
        <f t="shared" si="34"/>
        <v>7.7212299136928097E-5</v>
      </c>
      <c r="AW95" s="33">
        <f t="shared" si="35"/>
        <v>-6.8030083105923597E-4</v>
      </c>
      <c r="AX95" s="33">
        <f t="shared" si="36"/>
        <v>-4.3617215976242299E-4</v>
      </c>
      <c r="AY95" s="33">
        <f t="shared" si="37"/>
        <v>-2.4402542466347901E-3</v>
      </c>
      <c r="AZ95" s="20">
        <f t="shared" si="21"/>
        <v>0.50221027113358707</v>
      </c>
      <c r="BA95" s="22">
        <f t="shared" si="22"/>
        <v>47664</v>
      </c>
      <c r="BB95" s="20">
        <f t="shared" si="23"/>
        <v>0.50140724535311854</v>
      </c>
      <c r="BC95" s="20" t="e">
        <f>#REF!</f>
        <v>#REF!</v>
      </c>
    </row>
    <row r="96" spans="1:55" ht="15">
      <c r="A96" s="1">
        <v>47756</v>
      </c>
      <c r="B96">
        <v>1.2965681121673201E-2</v>
      </c>
      <c r="C96" s="16">
        <v>-3.8449207562702503E-5</v>
      </c>
      <c r="D96">
        <v>0.38289183932779702</v>
      </c>
      <c r="E96">
        <v>2.7662413974315798E-2</v>
      </c>
      <c r="F96">
        <v>-1.35284155361724</v>
      </c>
      <c r="G96">
        <v>-0.15307992206214699</v>
      </c>
      <c r="H96" s="16">
        <v>-4.6195629766075303E-6</v>
      </c>
      <c r="I96">
        <v>6.7031889947869799E-3</v>
      </c>
      <c r="J96">
        <v>-4.4195185061911401E-3</v>
      </c>
      <c r="K96">
        <v>4.1088224420317201E-3</v>
      </c>
      <c r="L96">
        <v>-9.8975246883542395E-2</v>
      </c>
      <c r="M96">
        <v>0</v>
      </c>
      <c r="N96">
        <v>0</v>
      </c>
      <c r="O96">
        <v>-3.5690383949356801E-2</v>
      </c>
      <c r="P96">
        <v>0</v>
      </c>
      <c r="Q96">
        <v>-8.7777996120622104E-4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3.9583666796108004E-3</v>
      </c>
      <c r="Z96" s="16">
        <v>3.63442928624171E-5</v>
      </c>
      <c r="AA96" s="16">
        <v>8.7212584331293494E-5</v>
      </c>
      <c r="AB96">
        <v>-5.9995237997270603E-4</v>
      </c>
      <c r="AC96">
        <v>-3.65066731100919E-4</v>
      </c>
      <c r="AD96">
        <v>-2.1520472681335599E-3</v>
      </c>
      <c r="AE96">
        <v>0.27395274900586902</v>
      </c>
      <c r="AF96">
        <v>-0.93667792170615205</v>
      </c>
      <c r="AH96" s="20">
        <f t="shared" si="24"/>
        <v>4.1088224420317201E-3</v>
      </c>
      <c r="AI96" s="20">
        <f t="shared" si="25"/>
        <v>3.9583666796108004E-3</v>
      </c>
      <c r="AJ96" s="20">
        <f t="shared" si="26"/>
        <v>3.63442928624171E-5</v>
      </c>
      <c r="AK96" s="20">
        <f t="shared" si="27"/>
        <v>8.7212584331293494E-5</v>
      </c>
      <c r="AL96" s="20">
        <f t="shared" si="28"/>
        <v>-5.9995237997270603E-4</v>
      </c>
      <c r="AM96" s="20">
        <f t="shared" si="29"/>
        <v>-3.65066731100919E-4</v>
      </c>
      <c r="AN96" s="20">
        <f t="shared" si="30"/>
        <v>-2.1520472681335599E-3</v>
      </c>
      <c r="AR96" s="22">
        <f t="shared" si="20"/>
        <v>47756</v>
      </c>
      <c r="AS96" s="33">
        <f t="shared" si="31"/>
        <v>0.50094903582214367</v>
      </c>
      <c r="AT96" s="33">
        <f t="shared" si="32"/>
        <v>3.9583666796108004E-3</v>
      </c>
      <c r="AU96" s="33">
        <f t="shared" si="33"/>
        <v>3.63442928624171E-5</v>
      </c>
      <c r="AV96" s="33">
        <f t="shared" si="34"/>
        <v>8.7212584331293494E-5</v>
      </c>
      <c r="AW96" s="33">
        <f t="shared" si="35"/>
        <v>-5.9995237997270603E-4</v>
      </c>
      <c r="AX96" s="33">
        <f t="shared" si="36"/>
        <v>-3.65066731100919E-4</v>
      </c>
      <c r="AY96" s="33">
        <f t="shared" si="37"/>
        <v>-2.1520472681335599E-3</v>
      </c>
      <c r="AZ96" s="20">
        <f t="shared" si="21"/>
        <v>0.50191389299974098</v>
      </c>
      <c r="BA96" s="22">
        <f t="shared" si="22"/>
        <v>47756</v>
      </c>
      <c r="BB96" s="20">
        <f t="shared" si="23"/>
        <v>0.50094903582214367</v>
      </c>
      <c r="BC96" s="20" t="e">
        <f>#REF!</f>
        <v>#REF!</v>
      </c>
    </row>
    <row r="97" spans="1:55" ht="15">
      <c r="A97" s="1">
        <v>47848</v>
      </c>
      <c r="B97">
        <v>1.19943006124662E-2</v>
      </c>
      <c r="C97" s="16">
        <v>-5.6732457483150597E-5</v>
      </c>
      <c r="D97">
        <v>0.37740873226071098</v>
      </c>
      <c r="E97">
        <v>2.22960368087947E-2</v>
      </c>
      <c r="F97">
        <v>-1.32575153570311</v>
      </c>
      <c r="G97">
        <v>-0.14514546717600799</v>
      </c>
      <c r="H97" s="16">
        <v>-3.4818829027289499E-6</v>
      </c>
      <c r="I97">
        <v>5.9231549091155198E-3</v>
      </c>
      <c r="J97">
        <v>-3.85645315012306E-3</v>
      </c>
      <c r="K97">
        <v>3.7470656512162098E-3</v>
      </c>
      <c r="L97">
        <v>-9.6874061659475694E-2</v>
      </c>
      <c r="M97">
        <v>0</v>
      </c>
      <c r="N97">
        <v>0</v>
      </c>
      <c r="O97">
        <v>-3.5412997070720403E-2</v>
      </c>
      <c r="P97">
        <v>0</v>
      </c>
      <c r="Q97">
        <v>-9.0911748268871796E-4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3.6713767511929998E-3</v>
      </c>
      <c r="Z97" s="16">
        <v>4.8805496773155399E-5</v>
      </c>
      <c r="AA97" s="16">
        <v>9.1183839295849397E-5</v>
      </c>
      <c r="AB97">
        <v>-5.3411729057766596E-4</v>
      </c>
      <c r="AC97">
        <v>-3.1069856833364603E-4</v>
      </c>
      <c r="AD97">
        <v>-1.90139161263993E-3</v>
      </c>
      <c r="AE97">
        <v>0.27107871754641799</v>
      </c>
      <c r="AF97">
        <v>-0.91449668017808605</v>
      </c>
      <c r="AH97" s="20">
        <f t="shared" si="24"/>
        <v>3.7470656512162098E-3</v>
      </c>
      <c r="AI97" s="20">
        <f t="shared" si="25"/>
        <v>3.6713767511929998E-3</v>
      </c>
      <c r="AJ97" s="20">
        <f t="shared" si="26"/>
        <v>4.8805496773155399E-5</v>
      </c>
      <c r="AK97" s="20">
        <f t="shared" si="27"/>
        <v>9.1183839295849397E-5</v>
      </c>
      <c r="AL97" s="20">
        <f t="shared" si="28"/>
        <v>-5.3411729057766596E-4</v>
      </c>
      <c r="AM97" s="20">
        <f t="shared" si="29"/>
        <v>-3.1069856833364603E-4</v>
      </c>
      <c r="AN97" s="20">
        <f t="shared" si="30"/>
        <v>-1.90139161263993E-3</v>
      </c>
      <c r="AR97" s="22">
        <f t="shared" si="20"/>
        <v>47848</v>
      </c>
      <c r="AS97" s="33">
        <f t="shared" si="31"/>
        <v>0.50058727903132816</v>
      </c>
      <c r="AT97" s="33">
        <f t="shared" si="32"/>
        <v>3.6713767511929998E-3</v>
      </c>
      <c r="AU97" s="33">
        <f t="shared" si="33"/>
        <v>4.8805496773155399E-5</v>
      </c>
      <c r="AV97" s="33">
        <f t="shared" si="34"/>
        <v>9.1183839295849397E-5</v>
      </c>
      <c r="AW97" s="33">
        <f t="shared" si="35"/>
        <v>-5.3411729057766596E-4</v>
      </c>
      <c r="AX97" s="33">
        <f t="shared" si="36"/>
        <v>-3.1069856833364603E-4</v>
      </c>
      <c r="AY97" s="33">
        <f t="shared" si="37"/>
        <v>-1.90139161263993E-3</v>
      </c>
      <c r="AZ97" s="20">
        <f t="shared" si="21"/>
        <v>0.50165243764703893</v>
      </c>
      <c r="BA97" s="22">
        <f t="shared" si="22"/>
        <v>47848</v>
      </c>
      <c r="BB97" s="20">
        <f t="shared" si="23"/>
        <v>0.50058727903132816</v>
      </c>
      <c r="BC97" s="20" t="e">
        <f>#REF!</f>
        <v>#REF!</v>
      </c>
    </row>
    <row r="98" spans="1:55" ht="15">
      <c r="A98" s="1">
        <v>47938</v>
      </c>
      <c r="B98">
        <v>1.10926667517034E-2</v>
      </c>
      <c r="C98" s="16">
        <v>-7.3306006489626103E-5</v>
      </c>
      <c r="D98">
        <v>0.37201562849490499</v>
      </c>
      <c r="E98">
        <v>1.7744811078744E-2</v>
      </c>
      <c r="F98">
        <v>-1.29918932268863</v>
      </c>
      <c r="G98">
        <v>-0.13737119159446701</v>
      </c>
      <c r="H98" s="16">
        <v>-2.4021839188145001E-6</v>
      </c>
      <c r="I98">
        <v>5.24575106500104E-3</v>
      </c>
      <c r="J98">
        <v>-3.3553028413985499E-3</v>
      </c>
      <c r="K98">
        <v>3.4607650007288E-3</v>
      </c>
      <c r="L98">
        <v>-9.4493107737541798E-2</v>
      </c>
      <c r="M98">
        <v>0</v>
      </c>
      <c r="N98">
        <v>0</v>
      </c>
      <c r="O98">
        <v>-3.5127818581133001E-2</v>
      </c>
      <c r="P98">
        <v>0</v>
      </c>
      <c r="Q98">
        <v>-9.3069660073195198E-4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3.3971337846321302E-3</v>
      </c>
      <c r="Z98" s="16">
        <v>6.02228856290874E-5</v>
      </c>
      <c r="AA98" s="16">
        <v>9.0805065346014199E-5</v>
      </c>
      <c r="AB98">
        <v>-4.7949697024638502E-4</v>
      </c>
      <c r="AC98">
        <v>-2.6917408186415901E-4</v>
      </c>
      <c r="AD98">
        <v>-1.6821039871835601E-3</v>
      </c>
      <c r="AE98">
        <v>0.268239562730542</v>
      </c>
      <c r="AF98">
        <v>-0.89162657641637599</v>
      </c>
      <c r="AH98" s="20">
        <f t="shared" si="24"/>
        <v>3.4607650007288E-3</v>
      </c>
      <c r="AI98" s="20">
        <f t="shared" si="25"/>
        <v>3.3971337846321302E-3</v>
      </c>
      <c r="AJ98" s="20">
        <f t="shared" si="26"/>
        <v>6.02228856290874E-5</v>
      </c>
      <c r="AK98" s="20">
        <f t="shared" si="27"/>
        <v>9.0805065346014199E-5</v>
      </c>
      <c r="AL98" s="20">
        <f t="shared" si="28"/>
        <v>-4.7949697024638502E-4</v>
      </c>
      <c r="AM98" s="20">
        <f t="shared" si="29"/>
        <v>-2.6917408186415901E-4</v>
      </c>
      <c r="AN98" s="20">
        <f t="shared" si="30"/>
        <v>-1.6821039871835601E-3</v>
      </c>
      <c r="AR98" s="22">
        <f t="shared" si="20"/>
        <v>47938</v>
      </c>
      <c r="AS98" s="33">
        <f t="shared" si="31"/>
        <v>0.50030097838084076</v>
      </c>
      <c r="AT98" s="33">
        <f t="shared" si="32"/>
        <v>3.3971337846321302E-3</v>
      </c>
      <c r="AU98" s="33">
        <f t="shared" si="33"/>
        <v>6.02228856290874E-5</v>
      </c>
      <c r="AV98" s="33">
        <f t="shared" si="34"/>
        <v>9.0805065346014199E-5</v>
      </c>
      <c r="AW98" s="33">
        <f t="shared" si="35"/>
        <v>-4.7949697024638502E-4</v>
      </c>
      <c r="AX98" s="33">
        <f t="shared" si="36"/>
        <v>-2.6917408186415901E-4</v>
      </c>
      <c r="AY98" s="33">
        <f t="shared" si="37"/>
        <v>-1.6821039871835601E-3</v>
      </c>
      <c r="AZ98" s="20">
        <f t="shared" si="21"/>
        <v>0.50141836507715387</v>
      </c>
      <c r="BA98" s="22">
        <f t="shared" si="22"/>
        <v>47938</v>
      </c>
      <c r="BB98" s="20">
        <f t="shared" si="23"/>
        <v>0.50030097838084076</v>
      </c>
      <c r="BC98" s="20" t="e">
        <f>#REF!</f>
        <v>#REF!</v>
      </c>
    </row>
    <row r="99" spans="1:55" ht="15">
      <c r="A99" s="1">
        <v>48029</v>
      </c>
      <c r="B99">
        <v>1.02561086972511E-2</v>
      </c>
      <c r="C99" s="16">
        <v>-8.8137869948614597E-5</v>
      </c>
      <c r="D99">
        <v>0.36671046501247601</v>
      </c>
      <c r="E99">
        <v>1.3902562872349601E-2</v>
      </c>
      <c r="F99">
        <v>-1.2731408077862301</v>
      </c>
      <c r="G99">
        <v>-0.12976439372908699</v>
      </c>
      <c r="H99" s="16">
        <v>-1.39382522086892E-6</v>
      </c>
      <c r="I99">
        <v>4.6510463036723397E-3</v>
      </c>
      <c r="J99">
        <v>-2.9109806189002402E-3</v>
      </c>
      <c r="K99">
        <v>3.2329686236226502E-3</v>
      </c>
      <c r="L99">
        <v>-9.1890521318979596E-2</v>
      </c>
      <c r="M99">
        <v>0</v>
      </c>
      <c r="N99">
        <v>0</v>
      </c>
      <c r="O99">
        <v>-3.4835512888874397E-2</v>
      </c>
      <c r="P99">
        <v>0</v>
      </c>
      <c r="Q99">
        <v>-9.4630601897226305E-4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3.1346258519211398E-3</v>
      </c>
      <c r="Z99" s="16">
        <v>7.0757186241463495E-5</v>
      </c>
      <c r="AA99" s="16">
        <v>8.7407178987900495E-5</v>
      </c>
      <c r="AB99">
        <v>-4.3351280352024399E-4</v>
      </c>
      <c r="AC99">
        <v>-2.37396764665822E-4</v>
      </c>
      <c r="AD99">
        <v>-1.4892252971162401E-3</v>
      </c>
      <c r="AE99">
        <v>0.26543483599454798</v>
      </c>
      <c r="AF99">
        <v>-0.86825741120044198</v>
      </c>
      <c r="AH99" s="20">
        <f t="shared" si="24"/>
        <v>3.2329686236226502E-3</v>
      </c>
      <c r="AI99" s="20">
        <f t="shared" si="25"/>
        <v>3.1346258519211398E-3</v>
      </c>
      <c r="AJ99" s="20">
        <f t="shared" si="26"/>
        <v>7.0757186241463495E-5</v>
      </c>
      <c r="AK99" s="20">
        <f t="shared" si="27"/>
        <v>8.7407178987900495E-5</v>
      </c>
      <c r="AL99" s="20">
        <f t="shared" si="28"/>
        <v>-4.3351280352024399E-4</v>
      </c>
      <c r="AM99" s="20">
        <f t="shared" si="29"/>
        <v>-2.37396764665822E-4</v>
      </c>
      <c r="AN99" s="20">
        <f t="shared" si="30"/>
        <v>-1.4892252971162401E-3</v>
      </c>
      <c r="AR99" s="22">
        <f t="shared" si="20"/>
        <v>48029</v>
      </c>
      <c r="AS99" s="33">
        <f t="shared" si="31"/>
        <v>0.50007318200373463</v>
      </c>
      <c r="AT99" s="33">
        <f t="shared" si="32"/>
        <v>3.1346258519211398E-3</v>
      </c>
      <c r="AU99" s="33">
        <f t="shared" si="33"/>
        <v>7.0757186241463495E-5</v>
      </c>
      <c r="AV99" s="33">
        <f t="shared" si="34"/>
        <v>8.7407178987900495E-5</v>
      </c>
      <c r="AW99" s="33">
        <f t="shared" si="35"/>
        <v>-4.3351280352024399E-4</v>
      </c>
      <c r="AX99" s="33">
        <f t="shared" si="36"/>
        <v>-2.37396764665822E-4</v>
      </c>
      <c r="AY99" s="33">
        <f t="shared" si="37"/>
        <v>-1.4892252971162401E-3</v>
      </c>
      <c r="AZ99" s="20">
        <f t="shared" si="21"/>
        <v>0.50120583735558288</v>
      </c>
      <c r="BA99" s="22">
        <f t="shared" si="22"/>
        <v>48029</v>
      </c>
      <c r="BB99" s="20">
        <f t="shared" si="23"/>
        <v>0.50007318200373463</v>
      </c>
      <c r="BC99" s="20" t="e">
        <f>#REF!</f>
        <v>#REF!</v>
      </c>
    </row>
    <row r="100" spans="1:55" ht="15">
      <c r="A100" s="1">
        <v>48121</v>
      </c>
      <c r="B100">
        <v>9.4802429428297499E-3</v>
      </c>
      <c r="C100">
        <v>-1.0122984332984099E-4</v>
      </c>
      <c r="D100">
        <v>0.36149111003427897</v>
      </c>
      <c r="E100">
        <v>1.0675422099705499E-2</v>
      </c>
      <c r="F100">
        <v>-1.24759344567801</v>
      </c>
      <c r="G100">
        <v>-0.122331550800759</v>
      </c>
      <c r="H100" s="16">
        <v>-4.6587404987938701E-7</v>
      </c>
      <c r="I100">
        <v>4.1236079676790702E-3</v>
      </c>
      <c r="J100">
        <v>-2.5185329455628901E-3</v>
      </c>
      <c r="K100">
        <v>3.05006932505867E-3</v>
      </c>
      <c r="L100">
        <v>-8.91184877196287E-2</v>
      </c>
      <c r="M100">
        <v>0</v>
      </c>
      <c r="N100">
        <v>0</v>
      </c>
      <c r="O100">
        <v>-3.4536847341397399E-2</v>
      </c>
      <c r="P100">
        <v>0</v>
      </c>
      <c r="Q100">
        <v>-9.5893608230331105E-4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2.8834097647710299E-3</v>
      </c>
      <c r="Z100" s="16">
        <v>8.0509312525242797E-5</v>
      </c>
      <c r="AA100" s="16">
        <v>8.2033485608945598E-5</v>
      </c>
      <c r="AB100">
        <v>-3.94165557407906E-4</v>
      </c>
      <c r="AC100">
        <v>-2.1292252953781699E-4</v>
      </c>
      <c r="AD100">
        <v>-1.3187725032339399E-3</v>
      </c>
      <c r="AE100">
        <v>0.262664094942264</v>
      </c>
      <c r="AF100">
        <v>-0.84455485700049504</v>
      </c>
      <c r="AH100" s="20">
        <f t="shared" si="24"/>
        <v>3.05006932505867E-3</v>
      </c>
      <c r="AI100" s="20">
        <f t="shared" si="25"/>
        <v>2.8834097647710299E-3</v>
      </c>
      <c r="AJ100" s="20">
        <f t="shared" si="26"/>
        <v>8.0509312525242797E-5</v>
      </c>
      <c r="AK100" s="20">
        <f t="shared" si="27"/>
        <v>8.2033485608945598E-5</v>
      </c>
      <c r="AL100" s="20">
        <f t="shared" si="28"/>
        <v>-3.94165557407906E-4</v>
      </c>
      <c r="AM100" s="20">
        <f t="shared" si="29"/>
        <v>-2.1292252953781699E-4</v>
      </c>
      <c r="AN100" s="20">
        <f t="shared" si="30"/>
        <v>-1.3187725032339399E-3</v>
      </c>
      <c r="AR100" s="22">
        <f t="shared" si="20"/>
        <v>48121</v>
      </c>
      <c r="AS100" s="33">
        <f t="shared" si="31"/>
        <v>0.49989028270517066</v>
      </c>
      <c r="AT100" s="33">
        <f t="shared" si="32"/>
        <v>2.8834097647710299E-3</v>
      </c>
      <c r="AU100" s="33">
        <f t="shared" si="33"/>
        <v>8.0509312525242797E-5</v>
      </c>
      <c r="AV100" s="33">
        <f t="shared" si="34"/>
        <v>8.2033485608945598E-5</v>
      </c>
      <c r="AW100" s="33">
        <f t="shared" si="35"/>
        <v>-3.94165557407906E-4</v>
      </c>
      <c r="AX100" s="33">
        <f t="shared" si="36"/>
        <v>-2.1292252953781699E-4</v>
      </c>
      <c r="AY100" s="33">
        <f t="shared" si="37"/>
        <v>-1.3187725032339399E-3</v>
      </c>
      <c r="AZ100" s="20">
        <f t="shared" si="21"/>
        <v>0.50101037467789622</v>
      </c>
      <c r="BA100" s="22">
        <f t="shared" si="22"/>
        <v>48121</v>
      </c>
      <c r="BB100" s="20">
        <f t="shared" si="23"/>
        <v>0.49989028270517066</v>
      </c>
      <c r="BC100" s="20" t="e">
        <f>#REF!</f>
        <v>#REF!</v>
      </c>
    </row>
    <row r="101" spans="1:55" ht="15">
      <c r="A101" s="1">
        <v>48213</v>
      </c>
      <c r="B101">
        <v>8.7609564165537102E-3</v>
      </c>
      <c r="C101">
        <v>-1.12611897806139E-4</v>
      </c>
      <c r="D101">
        <v>0.35635540303267998</v>
      </c>
      <c r="E101">
        <v>7.9804861464089997E-3</v>
      </c>
      <c r="F101">
        <v>-1.22253598953487</v>
      </c>
      <c r="G101">
        <v>-0.11507825528861799</v>
      </c>
      <c r="H101" s="16">
        <v>3.7611836193784901E-7</v>
      </c>
      <c r="I101">
        <v>3.6515786982187302E-3</v>
      </c>
      <c r="J101">
        <v>-2.1731910977727102E-3</v>
      </c>
      <c r="K101">
        <v>2.90121716393069E-3</v>
      </c>
      <c r="L101">
        <v>-8.6223452298821099E-2</v>
      </c>
      <c r="M101">
        <v>0</v>
      </c>
      <c r="N101">
        <v>0</v>
      </c>
      <c r="O101">
        <v>-3.4232650478112601E-2</v>
      </c>
      <c r="P101">
        <v>0</v>
      </c>
      <c r="Q101">
        <v>-9.7087872224233299E-4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2.6434108971475898E-3</v>
      </c>
      <c r="Z101" s="16">
        <v>8.9537914689888996E-5</v>
      </c>
      <c r="AA101" s="16">
        <v>7.5490764731367204E-5</v>
      </c>
      <c r="AB101">
        <v>-3.5991957422544898E-4</v>
      </c>
      <c r="AC101">
        <v>-1.93839049421519E-4</v>
      </c>
      <c r="AD101">
        <v>-1.16753783778146E-3</v>
      </c>
      <c r="AE101">
        <v>0.259926903251884</v>
      </c>
      <c r="AF101">
        <v>-0.820662965375071</v>
      </c>
      <c r="AH101" s="20">
        <f t="shared" si="24"/>
        <v>2.90121716393069E-3</v>
      </c>
      <c r="AI101" s="20">
        <f t="shared" si="25"/>
        <v>2.6434108971475898E-3</v>
      </c>
      <c r="AJ101" s="20">
        <f t="shared" si="26"/>
        <v>8.9537914689888996E-5</v>
      </c>
      <c r="AK101" s="20">
        <f t="shared" si="27"/>
        <v>7.5490764731367204E-5</v>
      </c>
      <c r="AL101" s="20">
        <f t="shared" si="28"/>
        <v>-3.5991957422544898E-4</v>
      </c>
      <c r="AM101" s="20">
        <f t="shared" si="29"/>
        <v>-1.93839049421519E-4</v>
      </c>
      <c r="AN101" s="20">
        <f t="shared" si="30"/>
        <v>-1.16753783778146E-3</v>
      </c>
      <c r="AR101" s="22">
        <f t="shared" si="20"/>
        <v>48213</v>
      </c>
      <c r="AS101" s="33">
        <f t="shared" si="31"/>
        <v>0.49974143054404269</v>
      </c>
      <c r="AT101" s="33">
        <f t="shared" si="32"/>
        <v>2.6434108971475898E-3</v>
      </c>
      <c r="AU101" s="33">
        <f t="shared" si="33"/>
        <v>8.9537914689888996E-5</v>
      </c>
      <c r="AV101" s="33">
        <f t="shared" si="34"/>
        <v>7.5490764731367204E-5</v>
      </c>
      <c r="AW101" s="33">
        <f t="shared" si="35"/>
        <v>-3.5991957422544898E-4</v>
      </c>
      <c r="AX101" s="33">
        <f t="shared" si="36"/>
        <v>-1.93839049421519E-4</v>
      </c>
      <c r="AY101" s="33">
        <f t="shared" si="37"/>
        <v>-1.16753783778146E-3</v>
      </c>
      <c r="AZ101" s="20">
        <f t="shared" si="21"/>
        <v>0.5008285736591831</v>
      </c>
      <c r="BA101" s="22">
        <f t="shared" si="22"/>
        <v>48213</v>
      </c>
      <c r="BB101" s="20">
        <f t="shared" si="23"/>
        <v>0.49974143054404269</v>
      </c>
      <c r="BC101" s="20" t="e">
        <f>#REF!</f>
        <v>#REF!</v>
      </c>
    </row>
    <row r="102" spans="1:55" ht="15">
      <c r="A102" s="1">
        <v>48304</v>
      </c>
      <c r="B102">
        <v>8.0943906943394001E-3</v>
      </c>
      <c r="C102">
        <v>-1.22337004103365E-4</v>
      </c>
      <c r="D102">
        <v>0.35130118711513603</v>
      </c>
      <c r="E102">
        <v>5.7446343758515298E-3</v>
      </c>
      <c r="F102">
        <v>-1.1979582632024</v>
      </c>
      <c r="G102">
        <v>-0.10800917994305401</v>
      </c>
      <c r="H102" s="16">
        <v>1.12945550767325E-6</v>
      </c>
      <c r="I102">
        <v>3.22591474478894E-3</v>
      </c>
      <c r="J102">
        <v>-1.8704097698715801E-3</v>
      </c>
      <c r="K102">
        <v>2.7778272019031401E-3</v>
      </c>
      <c r="L102">
        <v>-8.3246385760849001E-2</v>
      </c>
      <c r="M102">
        <v>0</v>
      </c>
      <c r="N102">
        <v>0</v>
      </c>
      <c r="O102">
        <v>-3.3923778519412702E-2</v>
      </c>
      <c r="P102">
        <v>0</v>
      </c>
      <c r="Q102">
        <v>-9.8382266294972189E-4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2.4147715925059701E-3</v>
      </c>
      <c r="Z102" s="16">
        <v>9.7872996936277198E-5</v>
      </c>
      <c r="AA102" s="16">
        <v>6.8392342853642305E-5</v>
      </c>
      <c r="AB102">
        <v>-3.2960769481709198E-4</v>
      </c>
      <c r="AC102">
        <v>-1.7866532391728099E-4</v>
      </c>
      <c r="AD102">
        <v>-1.03292698023324E-3</v>
      </c>
      <c r="AE102">
        <v>0.25722283058438999</v>
      </c>
      <c r="AF102">
        <v>-0.79670642575739103</v>
      </c>
      <c r="AH102" s="20">
        <f t="shared" si="24"/>
        <v>2.7778272019031401E-3</v>
      </c>
      <c r="AI102" s="20">
        <f t="shared" si="25"/>
        <v>2.4147715925059701E-3</v>
      </c>
      <c r="AJ102" s="20">
        <f t="shared" si="26"/>
        <v>9.7872996936277198E-5</v>
      </c>
      <c r="AK102" s="20">
        <f t="shared" si="27"/>
        <v>6.8392342853642305E-5</v>
      </c>
      <c r="AL102" s="20">
        <f t="shared" si="28"/>
        <v>-3.2960769481709198E-4</v>
      </c>
      <c r="AM102" s="20">
        <f t="shared" si="29"/>
        <v>-1.7866532391728099E-4</v>
      </c>
      <c r="AN102" s="20">
        <f t="shared" si="30"/>
        <v>-1.03292698023324E-3</v>
      </c>
      <c r="AR102" s="22">
        <f t="shared" si="20"/>
        <v>48304</v>
      </c>
      <c r="AS102" s="33">
        <f t="shared" si="31"/>
        <v>0.49961804058201509</v>
      </c>
      <c r="AT102" s="33">
        <f t="shared" si="32"/>
        <v>2.4147715925059701E-3</v>
      </c>
      <c r="AU102" s="33">
        <f t="shared" si="33"/>
        <v>9.7872996936277198E-5</v>
      </c>
      <c r="AV102" s="33">
        <f t="shared" si="34"/>
        <v>6.8392342853642305E-5</v>
      </c>
      <c r="AW102" s="33">
        <f t="shared" si="35"/>
        <v>-3.2960769481709198E-4</v>
      </c>
      <c r="AX102" s="33">
        <f t="shared" si="36"/>
        <v>-1.7866532391728099E-4</v>
      </c>
      <c r="AY102" s="33">
        <f t="shared" si="37"/>
        <v>-1.03292698023324E-3</v>
      </c>
      <c r="AZ102" s="20">
        <f t="shared" si="21"/>
        <v>0.5006578775153433</v>
      </c>
      <c r="BA102" s="22">
        <f t="shared" si="22"/>
        <v>48304</v>
      </c>
      <c r="BB102" s="20">
        <f t="shared" si="23"/>
        <v>0.49961804058201509</v>
      </c>
      <c r="BC102" s="20" t="e">
        <f>#REF!</f>
        <v>#REF!</v>
      </c>
    </row>
    <row r="103" spans="1:55" ht="15">
      <c r="A103" s="1">
        <v>48395</v>
      </c>
      <c r="B103">
        <v>7.4769272407939199E-3</v>
      </c>
      <c r="C103">
        <v>-1.3047641789174299E-4</v>
      </c>
      <c r="D103">
        <v>0.34632633477318497</v>
      </c>
      <c r="E103">
        <v>3.9034734523882698E-3</v>
      </c>
      <c r="F103">
        <v>-1.1738509650261699</v>
      </c>
      <c r="G103">
        <v>-0.10112806683968099</v>
      </c>
      <c r="H103" s="16">
        <v>1.7937332377377901E-6</v>
      </c>
      <c r="I103">
        <v>2.8397621425773202E-3</v>
      </c>
      <c r="J103">
        <v>-1.60589472932415E-3</v>
      </c>
      <c r="K103">
        <v>2.67316765483884E-3</v>
      </c>
      <c r="L103">
        <v>-8.0223089819099397E-2</v>
      </c>
      <c r="M103">
        <v>0</v>
      </c>
      <c r="N103">
        <v>0</v>
      </c>
      <c r="O103">
        <v>-3.3611088883785299E-2</v>
      </c>
      <c r="P103">
        <v>0</v>
      </c>
      <c r="Q103">
        <v>-9.9894269547727392E-4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2.1977387008253698E-3</v>
      </c>
      <c r="Z103">
        <v>1.05526335835842E-4</v>
      </c>
      <c r="AA103" s="16">
        <v>6.11943277079599E-5</v>
      </c>
      <c r="AB103">
        <v>-3.0235349350811599E-4</v>
      </c>
      <c r="AC103">
        <v>-1.66268283654822E-4</v>
      </c>
      <c r="AD103">
        <v>-9.1282920380132096E-4</v>
      </c>
      <c r="AE103">
        <v>0.254551452493604</v>
      </c>
      <c r="AF103">
        <v>-0.77279260453739396</v>
      </c>
      <c r="AH103" s="20">
        <f t="shared" si="24"/>
        <v>2.67316765483884E-3</v>
      </c>
      <c r="AI103" s="20">
        <f t="shared" si="25"/>
        <v>2.1977387008253698E-3</v>
      </c>
      <c r="AJ103" s="20">
        <f t="shared" si="26"/>
        <v>1.05526335835842E-4</v>
      </c>
      <c r="AK103" s="20">
        <f t="shared" si="27"/>
        <v>6.11943277079599E-5</v>
      </c>
      <c r="AL103" s="20">
        <f t="shared" si="28"/>
        <v>-3.0235349350811599E-4</v>
      </c>
      <c r="AM103" s="20">
        <f t="shared" si="29"/>
        <v>-1.66268283654822E-4</v>
      </c>
      <c r="AN103" s="20">
        <f t="shared" si="30"/>
        <v>-9.1282920380132096E-4</v>
      </c>
      <c r="AR103" s="22">
        <f t="shared" si="20"/>
        <v>48395</v>
      </c>
      <c r="AS103" s="33">
        <f t="shared" si="31"/>
        <v>0.4995133810349508</v>
      </c>
      <c r="AT103" s="33">
        <f t="shared" si="32"/>
        <v>2.1977387008253698E-3</v>
      </c>
      <c r="AU103" s="33">
        <f t="shared" si="33"/>
        <v>1.05526335835842E-4</v>
      </c>
      <c r="AV103" s="33">
        <f t="shared" si="34"/>
        <v>6.11943277079599E-5</v>
      </c>
      <c r="AW103" s="33">
        <f t="shared" si="35"/>
        <v>-3.0235349350811599E-4</v>
      </c>
      <c r="AX103" s="33">
        <f t="shared" si="36"/>
        <v>-1.66268283654822E-4</v>
      </c>
      <c r="AY103" s="33">
        <f t="shared" si="37"/>
        <v>-9.1282920380132096E-4</v>
      </c>
      <c r="AZ103" s="20">
        <f t="shared" si="21"/>
        <v>0.50049638941835572</v>
      </c>
      <c r="BA103" s="22">
        <f t="shared" si="22"/>
        <v>48395</v>
      </c>
      <c r="BB103" s="20">
        <f t="shared" si="23"/>
        <v>0.4995133810349508</v>
      </c>
      <c r="BC103" s="20" t="e">
        <f>#REF!</f>
        <v>#REF!</v>
      </c>
    </row>
    <row r="104" spans="1:55" ht="15">
      <c r="A104" s="1">
        <v>48487</v>
      </c>
      <c r="B104">
        <v>6.9051735937663604E-3</v>
      </c>
      <c r="C104">
        <v>-1.3711544127404101E-4</v>
      </c>
      <c r="D104">
        <v>0.34142876790068</v>
      </c>
      <c r="E104">
        <v>2.40039659467454E-3</v>
      </c>
      <c r="F104">
        <v>-1.1502055000292499</v>
      </c>
      <c r="G104">
        <v>-9.4437736344923695E-2</v>
      </c>
      <c r="H104" s="16">
        <v>2.3703626287347602E-6</v>
      </c>
      <c r="I104">
        <v>2.4879498527177199E-3</v>
      </c>
      <c r="J104">
        <v>-1.3756211789064999E-3</v>
      </c>
      <c r="K104">
        <v>2.5820159585441902E-3</v>
      </c>
      <c r="L104">
        <v>-7.7184531066962297E-2</v>
      </c>
      <c r="M104">
        <v>0</v>
      </c>
      <c r="N104">
        <v>0</v>
      </c>
      <c r="O104">
        <v>-3.3295419669455699E-2</v>
      </c>
      <c r="P104">
        <v>0</v>
      </c>
      <c r="Q104">
        <v>-1.0169822289074E-3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1.9925823858694398E-3</v>
      </c>
      <c r="Z104">
        <v>1.12499311111532E-4</v>
      </c>
      <c r="AA104" s="16">
        <v>5.4226007258410302E-5</v>
      </c>
      <c r="AB104">
        <v>-2.77507943763052E-4</v>
      </c>
      <c r="AC104">
        <v>-1.55793736779236E-4</v>
      </c>
      <c r="AD104">
        <v>-8.05513680290376E-4</v>
      </c>
      <c r="AE104">
        <v>0.25191235033774501</v>
      </c>
      <c r="AF104">
        <v>-0.74901338901549597</v>
      </c>
      <c r="AH104" s="20">
        <f t="shared" si="24"/>
        <v>2.5820159585441902E-3</v>
      </c>
      <c r="AI104" s="20">
        <f t="shared" si="25"/>
        <v>1.9925823858694398E-3</v>
      </c>
      <c r="AJ104" s="20">
        <f t="shared" si="26"/>
        <v>1.12499311111532E-4</v>
      </c>
      <c r="AK104" s="20">
        <f t="shared" si="27"/>
        <v>5.4226007258410302E-5</v>
      </c>
      <c r="AL104" s="20">
        <f t="shared" si="28"/>
        <v>-2.77507943763052E-4</v>
      </c>
      <c r="AM104" s="20">
        <f t="shared" si="29"/>
        <v>-1.55793736779236E-4</v>
      </c>
      <c r="AN104" s="20">
        <f t="shared" si="30"/>
        <v>-8.05513680290376E-4</v>
      </c>
      <c r="AR104" s="22">
        <f t="shared" si="20"/>
        <v>48487</v>
      </c>
      <c r="AS104" s="33">
        <f t="shared" si="31"/>
        <v>0.49942222933865615</v>
      </c>
      <c r="AT104" s="33">
        <f t="shared" si="32"/>
        <v>1.9925823858694398E-3</v>
      </c>
      <c r="AU104" s="33">
        <f t="shared" si="33"/>
        <v>1.12499311111532E-4</v>
      </c>
      <c r="AV104" s="33">
        <f t="shared" si="34"/>
        <v>5.4226007258410302E-5</v>
      </c>
      <c r="AW104" s="33">
        <f t="shared" si="35"/>
        <v>-2.77507943763052E-4</v>
      </c>
      <c r="AX104" s="33">
        <f t="shared" si="36"/>
        <v>-1.55793736779236E-4</v>
      </c>
      <c r="AY104" s="33">
        <f t="shared" si="37"/>
        <v>-8.05513680290376E-4</v>
      </c>
      <c r="AZ104" s="20">
        <f t="shared" si="21"/>
        <v>0.50034272168206306</v>
      </c>
      <c r="BA104" s="22">
        <f t="shared" si="22"/>
        <v>48487</v>
      </c>
      <c r="BB104" s="20">
        <f t="shared" si="23"/>
        <v>0.49942222933865615</v>
      </c>
      <c r="BC104" s="20" t="e">
        <f>#REF!</f>
        <v>#REF!</v>
      </c>
    </row>
    <row r="105" spans="1:55" ht="15">
      <c r="A105" s="1">
        <v>48579</v>
      </c>
      <c r="B105">
        <v>6.3759504135255697E-3</v>
      </c>
      <c r="C105">
        <v>-1.4234966036176901E-4</v>
      </c>
      <c r="D105">
        <v>0.33660647289852702</v>
      </c>
      <c r="E105">
        <v>1.18574249351206E-3</v>
      </c>
      <c r="F105">
        <v>-1.1270138373871399</v>
      </c>
      <c r="G105">
        <v>-8.7940112260543699E-2</v>
      </c>
      <c r="H105" s="16">
        <v>2.8621662789002801E-6</v>
      </c>
      <c r="I105">
        <v>2.1665815149005301E-3</v>
      </c>
      <c r="J105">
        <v>-1.1758443121993301E-3</v>
      </c>
      <c r="K105">
        <v>2.5003721775768801E-3</v>
      </c>
      <c r="L105">
        <v>-7.4157192621929893E-2</v>
      </c>
      <c r="M105">
        <v>0</v>
      </c>
      <c r="N105">
        <v>0</v>
      </c>
      <c r="O105">
        <v>-3.2977574166545197E-2</v>
      </c>
      <c r="P105">
        <v>0</v>
      </c>
      <c r="Q105">
        <v>-1.0383286546319201E-3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1.7995396920721699E-3</v>
      </c>
      <c r="Z105">
        <v>1.1878865849785201E-4</v>
      </c>
      <c r="AA105" s="16">
        <v>4.7715272367317E-5</v>
      </c>
      <c r="AB105">
        <v>-2.5459808721034998E-4</v>
      </c>
      <c r="AC105">
        <v>-1.46609376156451E-4</v>
      </c>
      <c r="AD105">
        <v>-7.0954711530440398E-4</v>
      </c>
      <c r="AE105">
        <v>0.249305111192544</v>
      </c>
      <c r="AF105">
        <v>-0.72544685716218804</v>
      </c>
      <c r="AH105" s="20">
        <f t="shared" si="24"/>
        <v>2.5003721775768801E-3</v>
      </c>
      <c r="AI105" s="20">
        <f t="shared" si="25"/>
        <v>1.7995396920721699E-3</v>
      </c>
      <c r="AJ105" s="20">
        <f t="shared" si="26"/>
        <v>1.1878865849785201E-4</v>
      </c>
      <c r="AK105" s="20">
        <f t="shared" si="27"/>
        <v>4.7715272367317E-5</v>
      </c>
      <c r="AL105" s="20">
        <f t="shared" si="28"/>
        <v>-2.5459808721034998E-4</v>
      </c>
      <c r="AM105" s="20">
        <f t="shared" si="29"/>
        <v>-1.46609376156451E-4</v>
      </c>
      <c r="AN105" s="20">
        <f t="shared" si="30"/>
        <v>-7.0954711530440398E-4</v>
      </c>
      <c r="AR105" s="22">
        <f t="shared" si="20"/>
        <v>48579</v>
      </c>
      <c r="AS105" s="33">
        <f t="shared" si="31"/>
        <v>0.49934058555768884</v>
      </c>
      <c r="AT105" s="33">
        <f t="shared" si="32"/>
        <v>1.7995396920721699E-3</v>
      </c>
      <c r="AU105" s="33">
        <f t="shared" si="33"/>
        <v>1.1878865849785201E-4</v>
      </c>
      <c r="AV105" s="33">
        <f t="shared" si="34"/>
        <v>4.7715272367317E-5</v>
      </c>
      <c r="AW105" s="33">
        <f t="shared" si="35"/>
        <v>-2.5459808721034998E-4</v>
      </c>
      <c r="AX105" s="33">
        <f t="shared" si="36"/>
        <v>-1.46609376156451E-4</v>
      </c>
      <c r="AY105" s="33">
        <f t="shared" si="37"/>
        <v>-7.0954711530440398E-4</v>
      </c>
      <c r="AZ105" s="20">
        <f t="shared" si="21"/>
        <v>0.50019587460195514</v>
      </c>
      <c r="BA105" s="22">
        <f t="shared" si="22"/>
        <v>48579</v>
      </c>
      <c r="BB105" s="20">
        <f t="shared" si="23"/>
        <v>0.49934058555768884</v>
      </c>
      <c r="BC105" s="20" t="e">
        <f>#REF!</f>
        <v>#REF!</v>
      </c>
    </row>
    <row r="106" spans="1:55" ht="15">
      <c r="A106" s="1">
        <v>48669</v>
      </c>
      <c r="B106">
        <v>5.8862793231401504E-3</v>
      </c>
      <c r="C106">
        <v>-1.4628164778951E-4</v>
      </c>
      <c r="D106">
        <v>0.33185751160104698</v>
      </c>
      <c r="E106">
        <v>2.1604181935294301E-4</v>
      </c>
      <c r="F106">
        <v>-1.10426839037149</v>
      </c>
      <c r="G106">
        <v>-8.1636259805928299E-2</v>
      </c>
      <c r="H106" s="16">
        <v>3.2730378587404598E-6</v>
      </c>
      <c r="I106">
        <v>1.8727098105508701E-3</v>
      </c>
      <c r="J106">
        <v>-1.0031033882975801E-3</v>
      </c>
      <c r="K106">
        <v>2.42522080212455E-3</v>
      </c>
      <c r="L106">
        <v>-7.1163434694350297E-2</v>
      </c>
      <c r="M106">
        <v>0</v>
      </c>
      <c r="N106">
        <v>0</v>
      </c>
      <c r="O106">
        <v>-3.26583095818243E-2</v>
      </c>
      <c r="P106">
        <v>0</v>
      </c>
      <c r="Q106">
        <v>-1.0630813238798099E-3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1.61877749971487E-3</v>
      </c>
      <c r="Z106">
        <v>1.24390567966897E-4</v>
      </c>
      <c r="AA106" s="16">
        <v>4.1809799350728898E-5</v>
      </c>
      <c r="AB106">
        <v>-2.33285662100825E-4</v>
      </c>
      <c r="AC106">
        <v>-1.38257915550576E-4</v>
      </c>
      <c r="AD106">
        <v>-6.2372871026322696E-4</v>
      </c>
      <c r="AE106">
        <v>0.246729327765811</v>
      </c>
      <c r="AF106">
        <v>-0.70215879107452295</v>
      </c>
      <c r="AH106" s="20">
        <f t="shared" si="24"/>
        <v>2.42522080212455E-3</v>
      </c>
      <c r="AI106" s="20">
        <f t="shared" si="25"/>
        <v>1.61877749971487E-3</v>
      </c>
      <c r="AJ106" s="20">
        <f t="shared" si="26"/>
        <v>1.24390567966897E-4</v>
      </c>
      <c r="AK106" s="20">
        <f t="shared" si="27"/>
        <v>4.1809799350728898E-5</v>
      </c>
      <c r="AL106" s="20">
        <f t="shared" si="28"/>
        <v>-2.33285662100825E-4</v>
      </c>
      <c r="AM106" s="20">
        <f t="shared" si="29"/>
        <v>-1.38257915550576E-4</v>
      </c>
      <c r="AN106" s="20">
        <f t="shared" si="30"/>
        <v>-6.2372871026322696E-4</v>
      </c>
      <c r="AR106" s="22">
        <f t="shared" si="20"/>
        <v>48669</v>
      </c>
      <c r="AS106" s="33">
        <f t="shared" si="31"/>
        <v>0.49926543418223651</v>
      </c>
      <c r="AT106" s="33">
        <f t="shared" si="32"/>
        <v>1.61877749971487E-3</v>
      </c>
      <c r="AU106" s="33">
        <f t="shared" si="33"/>
        <v>1.24390567966897E-4</v>
      </c>
      <c r="AV106" s="33">
        <f t="shared" si="34"/>
        <v>4.1809799350728898E-5</v>
      </c>
      <c r="AW106" s="33">
        <f t="shared" si="35"/>
        <v>-2.33285662100825E-4</v>
      </c>
      <c r="AX106" s="33">
        <f t="shared" si="36"/>
        <v>-1.38257915550576E-4</v>
      </c>
      <c r="AY106" s="33">
        <f t="shared" si="37"/>
        <v>-6.2372871026322696E-4</v>
      </c>
      <c r="AZ106" s="20">
        <f t="shared" si="21"/>
        <v>0.50005513976135452</v>
      </c>
      <c r="BA106" s="22">
        <f t="shared" si="22"/>
        <v>48669</v>
      </c>
      <c r="BB106" s="20">
        <f t="shared" si="23"/>
        <v>0.49926543418223651</v>
      </c>
      <c r="BC106" s="20" t="e">
        <f>#REF!</f>
        <v>#REF!</v>
      </c>
    </row>
    <row r="107" spans="1:55" ht="15">
      <c r="A107" s="1">
        <v>48760</v>
      </c>
      <c r="B107">
        <v>5.43337147271491E-3</v>
      </c>
      <c r="C107">
        <v>-1.4901811070305201E-4</v>
      </c>
      <c r="D107">
        <v>0.32718002868170798</v>
      </c>
      <c r="E107">
        <v>-5.4665893122961804E-4</v>
      </c>
      <c r="F107">
        <v>-1.08196191615231</v>
      </c>
      <c r="G107">
        <v>-7.5526433476416993E-2</v>
      </c>
      <c r="H107" s="16">
        <v>3.6076561615902599E-6</v>
      </c>
      <c r="I107">
        <v>1.60407957000459E-3</v>
      </c>
      <c r="J107">
        <v>-8.5422050138746805E-4</v>
      </c>
      <c r="K107">
        <v>2.3543333427738498E-3</v>
      </c>
      <c r="L107">
        <v>-6.8221856677937301E-2</v>
      </c>
      <c r="M107">
        <v>0</v>
      </c>
      <c r="N107">
        <v>0</v>
      </c>
      <c r="O107">
        <v>-3.2338329262115197E-2</v>
      </c>
      <c r="P107">
        <v>0</v>
      </c>
      <c r="Q107">
        <v>-1.0911121477240201E-3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1.45037045771608E-3</v>
      </c>
      <c r="Z107">
        <v>1.2930347754117199E-4</v>
      </c>
      <c r="AA107" s="16">
        <v>3.6594624069414502E-5</v>
      </c>
      <c r="AB107">
        <v>-2.1333397157181601E-4</v>
      </c>
      <c r="AC107">
        <v>-1.3041871875596001E-4</v>
      </c>
      <c r="AD107">
        <v>-5.4703913834114998E-4</v>
      </c>
      <c r="AE107">
        <v>0.24418459831346501</v>
      </c>
      <c r="AF107">
        <v>-0.67920404949231095</v>
      </c>
      <c r="AH107" s="20">
        <f t="shared" si="24"/>
        <v>2.3543333427738498E-3</v>
      </c>
      <c r="AI107" s="20">
        <f t="shared" si="25"/>
        <v>1.45037045771608E-3</v>
      </c>
      <c r="AJ107" s="20">
        <f t="shared" si="26"/>
        <v>1.2930347754117199E-4</v>
      </c>
      <c r="AK107" s="20">
        <f t="shared" si="27"/>
        <v>3.6594624069414502E-5</v>
      </c>
      <c r="AL107" s="20">
        <f t="shared" si="28"/>
        <v>-2.1333397157181601E-4</v>
      </c>
      <c r="AM107" s="20">
        <f t="shared" si="29"/>
        <v>-1.3041871875596001E-4</v>
      </c>
      <c r="AN107" s="20">
        <f t="shared" si="30"/>
        <v>-5.4703913834114998E-4</v>
      </c>
      <c r="AR107" s="22">
        <f t="shared" si="20"/>
        <v>48760</v>
      </c>
      <c r="AS107" s="33">
        <f t="shared" si="31"/>
        <v>0.49919454672288582</v>
      </c>
      <c r="AT107" s="33">
        <f t="shared" si="32"/>
        <v>1.45037045771608E-3</v>
      </c>
      <c r="AU107" s="33">
        <f t="shared" si="33"/>
        <v>1.2930347754117199E-4</v>
      </c>
      <c r="AV107" s="33">
        <f t="shared" si="34"/>
        <v>3.6594624069414502E-5</v>
      </c>
      <c r="AW107" s="33">
        <f t="shared" si="35"/>
        <v>-2.1333397157181601E-4</v>
      </c>
      <c r="AX107" s="33">
        <f t="shared" si="36"/>
        <v>-1.3041871875596001E-4</v>
      </c>
      <c r="AY107" s="33">
        <f t="shared" si="37"/>
        <v>-5.4703913834114998E-4</v>
      </c>
      <c r="AZ107" s="20">
        <f t="shared" si="21"/>
        <v>0.49992002345354353</v>
      </c>
      <c r="BA107" s="22">
        <f t="shared" si="22"/>
        <v>48760</v>
      </c>
      <c r="BB107" s="20">
        <f t="shared" si="23"/>
        <v>0.49919454672288582</v>
      </c>
      <c r="BC107" s="20" t="e">
        <f>#REF!</f>
        <v>#REF!</v>
      </c>
    </row>
    <row r="108" spans="1:55" ht="15">
      <c r="A108" s="1">
        <v>48852</v>
      </c>
      <c r="B108">
        <v>5.01461676637975E-3</v>
      </c>
      <c r="C108">
        <v>-1.50667458775401E-4</v>
      </c>
      <c r="D108">
        <v>0.32257225612343898</v>
      </c>
      <c r="E108">
        <v>-1.13540498487334E-3</v>
      </c>
      <c r="F108">
        <v>-1.0600874330600301</v>
      </c>
      <c r="G108">
        <v>-6.9610132178971093E-2</v>
      </c>
      <c r="H108" s="16">
        <v>3.8712461129766102E-6</v>
      </c>
      <c r="I108">
        <v>1.35892767967101E-3</v>
      </c>
      <c r="J108">
        <v>-7.2629508092972696E-4</v>
      </c>
      <c r="K108">
        <v>2.2861052870198199E-3</v>
      </c>
      <c r="L108">
        <v>-6.5347654666141605E-2</v>
      </c>
      <c r="M108">
        <v>0</v>
      </c>
      <c r="N108">
        <v>0</v>
      </c>
      <c r="O108">
        <v>-3.2018277795462E-2</v>
      </c>
      <c r="P108">
        <v>0</v>
      </c>
      <c r="Q108">
        <v>-1.12211899124474E-3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1.2942902918571201E-3</v>
      </c>
      <c r="Z108">
        <v>1.33529851201037E-4</v>
      </c>
      <c r="AA108" s="16">
        <v>3.2106649852097502E-5</v>
      </c>
      <c r="AB108">
        <v>-1.9458154655168001E-4</v>
      </c>
      <c r="AC108">
        <v>-1.2287653621361901E-4</v>
      </c>
      <c r="AD108">
        <v>-4.7860079977017498E-4</v>
      </c>
      <c r="AE108">
        <v>0.24167052655702201</v>
      </c>
      <c r="AF108">
        <v>-0.65662781264637304</v>
      </c>
      <c r="AH108" s="20">
        <f t="shared" si="24"/>
        <v>2.2861052870198199E-3</v>
      </c>
      <c r="AI108" s="20">
        <f t="shared" si="25"/>
        <v>1.2942902918571201E-3</v>
      </c>
      <c r="AJ108" s="20">
        <f t="shared" si="26"/>
        <v>1.33529851201037E-4</v>
      </c>
      <c r="AK108" s="20">
        <f t="shared" si="27"/>
        <v>3.2106649852097502E-5</v>
      </c>
      <c r="AL108" s="20">
        <f t="shared" si="28"/>
        <v>-1.9458154655168001E-4</v>
      </c>
      <c r="AM108" s="20">
        <f t="shared" si="29"/>
        <v>-1.2287653621361901E-4</v>
      </c>
      <c r="AN108" s="20">
        <f t="shared" si="30"/>
        <v>-4.7860079977017498E-4</v>
      </c>
      <c r="AR108" s="22">
        <f t="shared" si="20"/>
        <v>48852</v>
      </c>
      <c r="AS108" s="33">
        <f t="shared" si="31"/>
        <v>0.49912631866713181</v>
      </c>
      <c r="AT108" s="33">
        <f t="shared" si="32"/>
        <v>1.2942902918571201E-3</v>
      </c>
      <c r="AU108" s="33">
        <f t="shared" si="33"/>
        <v>1.33529851201037E-4</v>
      </c>
      <c r="AV108" s="33">
        <f t="shared" si="34"/>
        <v>3.2106649852097502E-5</v>
      </c>
      <c r="AW108" s="33">
        <f t="shared" si="35"/>
        <v>-1.9458154655168001E-4</v>
      </c>
      <c r="AX108" s="33">
        <f t="shared" si="36"/>
        <v>-1.2287653621361901E-4</v>
      </c>
      <c r="AY108" s="33">
        <f t="shared" si="37"/>
        <v>-4.7860079977017498E-4</v>
      </c>
      <c r="AZ108" s="20">
        <f t="shared" si="21"/>
        <v>0.49979018657750657</v>
      </c>
      <c r="BA108" s="22">
        <f t="shared" si="22"/>
        <v>48852</v>
      </c>
      <c r="BB108" s="20">
        <f t="shared" si="23"/>
        <v>0.49912631866713181</v>
      </c>
      <c r="BC108" s="20" t="e">
        <f>#REF!</f>
        <v>#REF!</v>
      </c>
    </row>
    <row r="109" spans="1:55" ht="15">
      <c r="A109" s="1">
        <v>48944</v>
      </c>
      <c r="B109">
        <v>4.6275736971023102E-3</v>
      </c>
      <c r="C109">
        <v>-1.5133776273980001E-4</v>
      </c>
      <c r="D109">
        <v>0.318032515271228</v>
      </c>
      <c r="E109">
        <v>-1.5788797134298801E-3</v>
      </c>
      <c r="F109">
        <v>-1.0386381531118201</v>
      </c>
      <c r="G109">
        <v>-6.3886159388746602E-2</v>
      </c>
      <c r="H109" s="16">
        <v>4.06938023500026E-6</v>
      </c>
      <c r="I109">
        <v>1.13582956191333E-3</v>
      </c>
      <c r="J109">
        <v>-6.1669502870999001E-4</v>
      </c>
      <c r="K109">
        <v>2.2194219584105298E-3</v>
      </c>
      <c r="L109">
        <v>-6.2552969470064501E-2</v>
      </c>
      <c r="M109">
        <v>0</v>
      </c>
      <c r="N109">
        <v>0</v>
      </c>
      <c r="O109">
        <v>-3.1698738452357801E-2</v>
      </c>
      <c r="P109">
        <v>0</v>
      </c>
      <c r="Q109">
        <v>-1.15567215646018E-3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1.15040356515704E-3</v>
      </c>
      <c r="Z109">
        <v>1.3707717736019401E-4</v>
      </c>
      <c r="AA109" s="16">
        <v>2.83465550299089E-5</v>
      </c>
      <c r="AB109">
        <v>-1.7692139048253901E-4</v>
      </c>
      <c r="AC109">
        <v>-1.15496176181841E-4</v>
      </c>
      <c r="AD109">
        <v>-4.1764710580217501E-4</v>
      </c>
      <c r="AE109">
        <v>0.23918672160242399</v>
      </c>
      <c r="AF109">
        <v>-0.63446671098789797</v>
      </c>
      <c r="AH109" s="20">
        <f t="shared" si="24"/>
        <v>2.2194219584105298E-3</v>
      </c>
      <c r="AI109" s="20">
        <f t="shared" si="25"/>
        <v>1.15040356515704E-3</v>
      </c>
      <c r="AJ109" s="20">
        <f t="shared" si="26"/>
        <v>1.3707717736019401E-4</v>
      </c>
      <c r="AK109" s="20">
        <f t="shared" si="27"/>
        <v>2.83465550299089E-5</v>
      </c>
      <c r="AL109" s="20">
        <f t="shared" si="28"/>
        <v>-1.7692139048253901E-4</v>
      </c>
      <c r="AM109" s="20">
        <f t="shared" si="29"/>
        <v>-1.15496176181841E-4</v>
      </c>
      <c r="AN109" s="20">
        <f t="shared" si="30"/>
        <v>-4.1764710580217501E-4</v>
      </c>
      <c r="AR109" s="22">
        <f t="shared" si="20"/>
        <v>48944</v>
      </c>
      <c r="AS109" s="33">
        <f t="shared" si="31"/>
        <v>0.49905963533852249</v>
      </c>
      <c r="AT109" s="33">
        <f t="shared" si="32"/>
        <v>1.15040356515704E-3</v>
      </c>
      <c r="AU109" s="33">
        <f t="shared" si="33"/>
        <v>1.3707717736019401E-4</v>
      </c>
      <c r="AV109" s="33">
        <f t="shared" si="34"/>
        <v>2.83465550299089E-5</v>
      </c>
      <c r="AW109" s="33">
        <f t="shared" si="35"/>
        <v>-1.7692139048253901E-4</v>
      </c>
      <c r="AX109" s="33">
        <f t="shared" si="36"/>
        <v>-1.15496176181841E-4</v>
      </c>
      <c r="AY109" s="33">
        <f t="shared" si="37"/>
        <v>-4.1764710580217501E-4</v>
      </c>
      <c r="AZ109" s="20">
        <f t="shared" si="21"/>
        <v>0.4996653979636031</v>
      </c>
      <c r="BA109" s="22">
        <f t="shared" si="22"/>
        <v>48944</v>
      </c>
      <c r="BB109" s="20">
        <f t="shared" si="23"/>
        <v>0.49905963533852249</v>
      </c>
      <c r="BC109" s="20" t="e">
        <f>#REF!</f>
        <v>#REF!</v>
      </c>
    </row>
    <row r="110" spans="1:55" ht="15">
      <c r="A110" s="1">
        <v>49034</v>
      </c>
      <c r="B110">
        <v>4.2699597403293103E-3</v>
      </c>
      <c r="C110">
        <v>-1.5113507142615901E-4</v>
      </c>
      <c r="D110">
        <v>0.31355921692213301</v>
      </c>
      <c r="E110">
        <v>-1.90189636266148E-3</v>
      </c>
      <c r="F110">
        <v>-1.01760742780202</v>
      </c>
      <c r="G110">
        <v>-5.8352686389944099E-2</v>
      </c>
      <c r="H110" s="16">
        <v>4.2078149472322902E-6</v>
      </c>
      <c r="I110">
        <v>9.3358352205755299E-4</v>
      </c>
      <c r="J110">
        <v>-5.2304527992211997E-4</v>
      </c>
      <c r="K110">
        <v>2.15354864742255E-3</v>
      </c>
      <c r="L110">
        <v>-5.9847221254542102E-2</v>
      </c>
      <c r="M110">
        <v>0</v>
      </c>
      <c r="N110">
        <v>0</v>
      </c>
      <c r="O110">
        <v>-3.1380232503522003E-2</v>
      </c>
      <c r="P110">
        <v>0</v>
      </c>
      <c r="Q110">
        <v>-1.1912543383593801E-3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1.01847553563182E-3</v>
      </c>
      <c r="Z110">
        <v>1.3995838060007799E-4</v>
      </c>
      <c r="AA110" s="16">
        <v>2.5288500193877399E-5</v>
      </c>
      <c r="AB110">
        <v>-1.6028478973373399E-4</v>
      </c>
      <c r="AC110">
        <v>-1.0820211801286E-4</v>
      </c>
      <c r="AD110">
        <v>-3.6349894493189398E-4</v>
      </c>
      <c r="AE110">
        <v>0.23673279786028101</v>
      </c>
      <c r="AF110">
        <v>-0.61274984793144205</v>
      </c>
      <c r="AH110" s="20">
        <f t="shared" si="24"/>
        <v>2.15354864742255E-3</v>
      </c>
      <c r="AI110" s="20">
        <f t="shared" si="25"/>
        <v>1.01847553563182E-3</v>
      </c>
      <c r="AJ110" s="20">
        <f t="shared" si="26"/>
        <v>1.3995838060007799E-4</v>
      </c>
      <c r="AK110" s="20">
        <f t="shared" si="27"/>
        <v>2.5288500193877399E-5</v>
      </c>
      <c r="AL110" s="20">
        <f t="shared" si="28"/>
        <v>-1.6028478973373399E-4</v>
      </c>
      <c r="AM110" s="20">
        <f t="shared" si="29"/>
        <v>-1.0820211801286E-4</v>
      </c>
      <c r="AN110" s="20">
        <f t="shared" si="30"/>
        <v>-3.6349894493189398E-4</v>
      </c>
      <c r="AR110" s="22">
        <f t="shared" si="20"/>
        <v>49034</v>
      </c>
      <c r="AS110" s="33">
        <f t="shared" si="31"/>
        <v>0.49899376202753454</v>
      </c>
      <c r="AT110" s="33">
        <f t="shared" si="32"/>
        <v>1.01847553563182E-3</v>
      </c>
      <c r="AU110" s="33">
        <f t="shared" si="33"/>
        <v>1.3995838060007799E-4</v>
      </c>
      <c r="AV110" s="33">
        <f t="shared" si="34"/>
        <v>2.5288500193877399E-5</v>
      </c>
      <c r="AW110" s="33">
        <f t="shared" si="35"/>
        <v>-1.6028478973373399E-4</v>
      </c>
      <c r="AX110" s="33">
        <f t="shared" si="36"/>
        <v>-1.0820211801286E-4</v>
      </c>
      <c r="AY110" s="33">
        <f t="shared" si="37"/>
        <v>-3.6349894493189398E-4</v>
      </c>
      <c r="AZ110" s="20">
        <f t="shared" si="21"/>
        <v>0.49954549859128189</v>
      </c>
      <c r="BA110" s="22">
        <f t="shared" si="22"/>
        <v>49034</v>
      </c>
      <c r="BB110" s="20">
        <f t="shared" si="23"/>
        <v>0.49899376202753454</v>
      </c>
      <c r="BC110" s="20" t="e">
        <f>#REF!</f>
        <v>#REF!</v>
      </c>
    </row>
    <row r="111" spans="1:55" ht="15">
      <c r="A111" s="1">
        <v>49125</v>
      </c>
      <c r="B111">
        <v>3.9396422630389397E-3</v>
      </c>
      <c r="C111">
        <v>-1.50162054044261E-4</v>
      </c>
      <c r="D111">
        <v>0.30915085985028401</v>
      </c>
      <c r="E111">
        <v>-2.1258406572778701E-3</v>
      </c>
      <c r="F111">
        <v>-0.99698870534202599</v>
      </c>
      <c r="G111">
        <v>-5.3007316959348398E-2</v>
      </c>
      <c r="H111" s="16">
        <v>4.2923568414650298E-6</v>
      </c>
      <c r="I111">
        <v>7.5112559671405496E-4</v>
      </c>
      <c r="J111">
        <v>-4.4321446656739799E-4</v>
      </c>
      <c r="K111">
        <v>2.0880410859917E-3</v>
      </c>
      <c r="L111">
        <v>-5.7237427825690398E-2</v>
      </c>
      <c r="M111">
        <v>0</v>
      </c>
      <c r="N111">
        <v>0</v>
      </c>
      <c r="O111">
        <v>-3.1063220016785801E-2</v>
      </c>
      <c r="P111">
        <v>0</v>
      </c>
      <c r="Q111">
        <v>-1.2282945004112699E-3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8.9817823126807502E-4</v>
      </c>
      <c r="Z111">
        <v>1.4219180260610401E-4</v>
      </c>
      <c r="AA111" s="16">
        <v>2.2887978824125299E-5</v>
      </c>
      <c r="AB111">
        <v>-1.4462884006374201E-4</v>
      </c>
      <c r="AC111">
        <v>-1.00962228469089E-4</v>
      </c>
      <c r="AD111">
        <v>-3.1554682229481502E-4</v>
      </c>
      <c r="AE111">
        <v>0.23430837496745499</v>
      </c>
      <c r="AF111">
        <v>-0.59149972557991803</v>
      </c>
      <c r="AH111" s="20">
        <f t="shared" si="24"/>
        <v>2.0880410859917E-3</v>
      </c>
      <c r="AI111" s="20">
        <f t="shared" si="25"/>
        <v>8.9817823126807502E-4</v>
      </c>
      <c r="AJ111" s="20">
        <f t="shared" si="26"/>
        <v>1.4219180260610401E-4</v>
      </c>
      <c r="AK111" s="20">
        <f t="shared" si="27"/>
        <v>2.2887978824125299E-5</v>
      </c>
      <c r="AL111" s="20">
        <f t="shared" si="28"/>
        <v>-1.4462884006374201E-4</v>
      </c>
      <c r="AM111" s="20">
        <f t="shared" si="29"/>
        <v>-1.00962228469089E-4</v>
      </c>
      <c r="AN111" s="20">
        <f t="shared" si="30"/>
        <v>-3.1554682229481502E-4</v>
      </c>
      <c r="AR111" s="22">
        <f t="shared" si="20"/>
        <v>49125</v>
      </c>
      <c r="AS111" s="33">
        <f t="shared" si="31"/>
        <v>0.49892825446610367</v>
      </c>
      <c r="AT111" s="33">
        <f t="shared" si="32"/>
        <v>8.9817823126807502E-4</v>
      </c>
      <c r="AU111" s="33">
        <f t="shared" si="33"/>
        <v>1.4219180260610401E-4</v>
      </c>
      <c r="AV111" s="33">
        <f t="shared" si="34"/>
        <v>2.2887978824125299E-5</v>
      </c>
      <c r="AW111" s="33">
        <f t="shared" si="35"/>
        <v>-1.4462884006374201E-4</v>
      </c>
      <c r="AX111" s="33">
        <f t="shared" si="36"/>
        <v>-1.00962228469089E-4</v>
      </c>
      <c r="AY111" s="33">
        <f t="shared" si="37"/>
        <v>-3.1554682229481502E-4</v>
      </c>
      <c r="AZ111" s="20">
        <f t="shared" si="21"/>
        <v>0.49943037458797435</v>
      </c>
      <c r="BA111" s="22">
        <f t="shared" si="22"/>
        <v>49125</v>
      </c>
      <c r="BB111" s="20">
        <f t="shared" si="23"/>
        <v>0.49892825446610367</v>
      </c>
      <c r="BC111" s="20" t="e">
        <f>#REF!</f>
        <v>#REF!</v>
      </c>
    </row>
    <row r="112" spans="1:55" ht="15">
      <c r="A112" s="1">
        <v>49217</v>
      </c>
      <c r="B112">
        <v>3.6346299099285998E-3</v>
      </c>
      <c r="C112">
        <v>-1.48516934216071E-4</v>
      </c>
      <c r="D112">
        <v>0.30480602811167901</v>
      </c>
      <c r="E112">
        <v>-2.2690691350522201E-3</v>
      </c>
      <c r="F112">
        <v>-0.97677549771185401</v>
      </c>
      <c r="G112">
        <v>-4.7847152121086103E-2</v>
      </c>
      <c r="H112" s="16">
        <v>4.32875471389748E-6</v>
      </c>
      <c r="I112">
        <v>5.8746870989953895E-4</v>
      </c>
      <c r="J112">
        <v>-3.75300262508506E-4</v>
      </c>
      <c r="K112">
        <v>2.0226729346856198E-3</v>
      </c>
      <c r="L112">
        <v>-5.4728504402791901E-2</v>
      </c>
      <c r="M112">
        <v>0</v>
      </c>
      <c r="N112">
        <v>0</v>
      </c>
      <c r="O112">
        <v>-3.0748101794299001E-2</v>
      </c>
      <c r="P112">
        <v>0</v>
      </c>
      <c r="Q112">
        <v>-1.2661961551051499E-3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7.8910125677511198E-4</v>
      </c>
      <c r="Z112">
        <v>1.4380087749508899E-4</v>
      </c>
      <c r="AA112" s="16">
        <v>2.10881063073329E-5</v>
      </c>
      <c r="AB112">
        <v>-1.2992698034760899E-4</v>
      </c>
      <c r="AC112" s="16">
        <v>-9.3774872441976804E-5</v>
      </c>
      <c r="AD112">
        <v>-2.7323744404495902E-4</v>
      </c>
      <c r="AE112">
        <v>0.23191307770990899</v>
      </c>
      <c r="AF112">
        <v>-0.57073308144232104</v>
      </c>
      <c r="AH112" s="20">
        <f t="shared" si="24"/>
        <v>2.0226729346856198E-3</v>
      </c>
      <c r="AI112" s="20">
        <f t="shared" si="25"/>
        <v>7.8910125677511198E-4</v>
      </c>
      <c r="AJ112" s="20">
        <f t="shared" si="26"/>
        <v>1.4380087749508899E-4</v>
      </c>
      <c r="AK112" s="20">
        <f t="shared" si="27"/>
        <v>2.10881063073329E-5</v>
      </c>
      <c r="AL112" s="20">
        <f t="shared" si="28"/>
        <v>-1.2992698034760899E-4</v>
      </c>
      <c r="AM112" s="20">
        <f t="shared" si="29"/>
        <v>-9.3774872441976804E-5</v>
      </c>
      <c r="AN112" s="20">
        <f t="shared" si="30"/>
        <v>-2.7323744404495902E-4</v>
      </c>
      <c r="AR112" s="22">
        <f t="shared" si="20"/>
        <v>49217</v>
      </c>
      <c r="AS112" s="33">
        <f t="shared" si="31"/>
        <v>0.49886288631479758</v>
      </c>
      <c r="AT112" s="33">
        <f t="shared" si="32"/>
        <v>7.8910125677511198E-4</v>
      </c>
      <c r="AU112" s="33">
        <f t="shared" si="33"/>
        <v>1.4380087749508899E-4</v>
      </c>
      <c r="AV112" s="33">
        <f t="shared" si="34"/>
        <v>2.10881063073329E-5</v>
      </c>
      <c r="AW112" s="33">
        <f t="shared" si="35"/>
        <v>-1.2992698034760899E-4</v>
      </c>
      <c r="AX112" s="33">
        <f t="shared" si="36"/>
        <v>-9.3774872441976804E-5</v>
      </c>
      <c r="AY112" s="33">
        <f t="shared" si="37"/>
        <v>-2.7323744404495902E-4</v>
      </c>
      <c r="AZ112" s="20">
        <f t="shared" si="21"/>
        <v>0.49931993725854062</v>
      </c>
      <c r="BA112" s="22">
        <f t="shared" si="22"/>
        <v>49217</v>
      </c>
      <c r="BB112" s="20">
        <f t="shared" si="23"/>
        <v>0.49886288631479758</v>
      </c>
      <c r="BC112" s="20" t="e">
        <f>#REF!</f>
        <v>#REF!</v>
      </c>
    </row>
    <row r="113" spans="1:55" ht="15">
      <c r="A113" s="1">
        <v>49309</v>
      </c>
      <c r="B113">
        <v>3.3530644331291699E-3</v>
      </c>
      <c r="C113">
        <v>-1.4629268280114799E-4</v>
      </c>
      <c r="D113">
        <v>0.30052338742561102</v>
      </c>
      <c r="E113">
        <v>-2.3472674671731501E-3</v>
      </c>
      <c r="F113">
        <v>-0.95696135605222099</v>
      </c>
      <c r="G113">
        <v>-4.2868853845709598E-2</v>
      </c>
      <c r="H113" s="16">
        <v>4.3226136920346801E-6</v>
      </c>
      <c r="I113">
        <v>4.4166096319406202E-4</v>
      </c>
      <c r="J113">
        <v>-3.1761390015477099E-4</v>
      </c>
      <c r="K113">
        <v>1.95737745919822E-3</v>
      </c>
      <c r="L113">
        <v>-5.2323543397922903E-2</v>
      </c>
      <c r="M113">
        <v>0</v>
      </c>
      <c r="N113">
        <v>0</v>
      </c>
      <c r="O113">
        <v>-3.0435222163200298E-2</v>
      </c>
      <c r="P113">
        <v>0</v>
      </c>
      <c r="Q113">
        <v>-1.3043605555894499E-3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6.9076417359414401E-4</v>
      </c>
      <c r="Z113">
        <v>1.4481360107335001E-4</v>
      </c>
      <c r="AA113" s="16">
        <v>1.9824600409939E-5</v>
      </c>
      <c r="AB113">
        <v>-1.1616194389035399E-4</v>
      </c>
      <c r="AC113" s="16">
        <v>-8.6658820394751505E-5</v>
      </c>
      <c r="AD113">
        <v>-2.36063751912033E-4</v>
      </c>
      <c r="AE113">
        <v>0.22954653594690599</v>
      </c>
      <c r="AF113">
        <v>-0.55046164336413095</v>
      </c>
      <c r="AH113" s="20">
        <f t="shared" si="24"/>
        <v>1.95737745919822E-3</v>
      </c>
      <c r="AI113" s="20">
        <f t="shared" si="25"/>
        <v>6.9076417359414401E-4</v>
      </c>
      <c r="AJ113" s="20">
        <f t="shared" si="26"/>
        <v>1.4481360107335001E-4</v>
      </c>
      <c r="AK113" s="20">
        <f t="shared" si="27"/>
        <v>1.9824600409939E-5</v>
      </c>
      <c r="AL113" s="20">
        <f t="shared" si="28"/>
        <v>-1.1616194389035399E-4</v>
      </c>
      <c r="AM113" s="20">
        <f t="shared" si="29"/>
        <v>-8.6658820394751505E-5</v>
      </c>
      <c r="AN113" s="20">
        <f t="shared" si="30"/>
        <v>-2.36063751912033E-4</v>
      </c>
      <c r="AR113" s="22">
        <f t="shared" si="20"/>
        <v>49309</v>
      </c>
      <c r="AS113" s="33">
        <f t="shared" si="31"/>
        <v>0.49879759083931019</v>
      </c>
      <c r="AT113" s="33">
        <f t="shared" si="32"/>
        <v>6.9076417359414401E-4</v>
      </c>
      <c r="AU113" s="33">
        <f t="shared" si="33"/>
        <v>1.4481360107335001E-4</v>
      </c>
      <c r="AV113" s="33">
        <f t="shared" si="34"/>
        <v>1.9824600409939E-5</v>
      </c>
      <c r="AW113" s="33">
        <f t="shared" si="35"/>
        <v>-1.1616194389035399E-4</v>
      </c>
      <c r="AX113" s="33">
        <f t="shared" si="36"/>
        <v>-8.6658820394751505E-5</v>
      </c>
      <c r="AY113" s="33">
        <f t="shared" si="37"/>
        <v>-2.36063751912033E-4</v>
      </c>
      <c r="AZ113" s="20">
        <f t="shared" si="21"/>
        <v>0.49921410869819044</v>
      </c>
      <c r="BA113" s="22">
        <f t="shared" si="22"/>
        <v>49309</v>
      </c>
      <c r="BB113" s="20">
        <f t="shared" si="23"/>
        <v>0.49879759083931019</v>
      </c>
      <c r="BC113" s="20" t="e">
        <f>#REF!</f>
        <v>#REF!</v>
      </c>
    </row>
    <row r="114" spans="1:55" ht="15">
      <c r="A114" s="1">
        <v>49399</v>
      </c>
      <c r="B114">
        <v>3.0932129360100101E-3</v>
      </c>
      <c r="C114">
        <v>-1.43576437698445E-4</v>
      </c>
      <c r="D114">
        <v>0.296301680886083</v>
      </c>
      <c r="E114">
        <v>-2.3737725258037501E-3</v>
      </c>
      <c r="F114">
        <v>-0.93753985308240295</v>
      </c>
      <c r="G114">
        <v>-3.8068706786421297E-2</v>
      </c>
      <c r="H114" s="16">
        <v>4.2793282692314397E-6</v>
      </c>
      <c r="I114">
        <v>3.1275876818544598E-4</v>
      </c>
      <c r="J114">
        <v>-2.68664268548458E-4</v>
      </c>
      <c r="K114">
        <v>1.89220100490442E-3</v>
      </c>
      <c r="L114">
        <v>-5.0024073316444699E-2</v>
      </c>
      <c r="M114">
        <v>0</v>
      </c>
      <c r="N114">
        <v>0</v>
      </c>
      <c r="O114">
        <v>-3.0124872378711299E-2</v>
      </c>
      <c r="P114">
        <v>0</v>
      </c>
      <c r="Q114">
        <v>-1.34220530994935E-3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6.0262956405344895E-4</v>
      </c>
      <c r="Z114">
        <v>1.4526187225655701E-4</v>
      </c>
      <c r="AA114" s="16">
        <v>1.9029670045604599E-5</v>
      </c>
      <c r="AB114">
        <v>-1.03320638267237E-4</v>
      </c>
      <c r="AC114" s="16">
        <v>-7.9645449264997099E-5</v>
      </c>
      <c r="AD114">
        <v>-2.0355760657509301E-4</v>
      </c>
      <c r="AE114">
        <v>0.22720838453644601</v>
      </c>
      <c r="AF114">
        <v>-0.53069280923381101</v>
      </c>
      <c r="AH114" s="20">
        <f t="shared" si="24"/>
        <v>1.89220100490442E-3</v>
      </c>
      <c r="AI114" s="20">
        <f t="shared" si="25"/>
        <v>6.0262956405344895E-4</v>
      </c>
      <c r="AJ114" s="20">
        <f t="shared" si="26"/>
        <v>1.4526187225655701E-4</v>
      </c>
      <c r="AK114" s="20">
        <f t="shared" si="27"/>
        <v>1.9029670045604599E-5</v>
      </c>
      <c r="AL114" s="20">
        <f t="shared" si="28"/>
        <v>-1.03320638267237E-4</v>
      </c>
      <c r="AM114" s="20">
        <f t="shared" si="29"/>
        <v>-7.9645449264997099E-5</v>
      </c>
      <c r="AN114" s="20">
        <f t="shared" si="30"/>
        <v>-2.0355760657509301E-4</v>
      </c>
      <c r="AR114" s="22">
        <f t="shared" si="20"/>
        <v>49399</v>
      </c>
      <c r="AS114" s="33">
        <f t="shared" si="31"/>
        <v>0.49873241438501636</v>
      </c>
      <c r="AT114" s="33">
        <f t="shared" si="32"/>
        <v>6.0262956405344895E-4</v>
      </c>
      <c r="AU114" s="33">
        <f t="shared" si="33"/>
        <v>1.4526187225655701E-4</v>
      </c>
      <c r="AV114" s="33">
        <f t="shared" si="34"/>
        <v>1.9029670045604599E-5</v>
      </c>
      <c r="AW114" s="33">
        <f t="shared" si="35"/>
        <v>-1.03320638267237E-4</v>
      </c>
      <c r="AX114" s="33">
        <f t="shared" si="36"/>
        <v>-7.9645449264997099E-5</v>
      </c>
      <c r="AY114" s="33">
        <f t="shared" si="37"/>
        <v>-2.0355760657509301E-4</v>
      </c>
      <c r="AZ114" s="20">
        <f t="shared" si="21"/>
        <v>0.49911281179726463</v>
      </c>
      <c r="BA114" s="22">
        <f t="shared" si="22"/>
        <v>49399</v>
      </c>
      <c r="BB114" s="20">
        <f t="shared" si="23"/>
        <v>0.49873241438501636</v>
      </c>
      <c r="BC114" s="20" t="e">
        <f>#REF!</f>
        <v>#REF!</v>
      </c>
    </row>
    <row r="115" spans="1:55" ht="15">
      <c r="A115" s="1">
        <v>49490</v>
      </c>
      <c r="B115">
        <v>2.8534605053219999E-3</v>
      </c>
      <c r="C115">
        <v>-1.4044912038881601E-4</v>
      </c>
      <c r="D115">
        <v>0.29213972421749701</v>
      </c>
      <c r="E115">
        <v>-2.3598615447251599E-3</v>
      </c>
      <c r="F115">
        <v>-0.91850457137559605</v>
      </c>
      <c r="G115">
        <v>-3.3442677340455897E-2</v>
      </c>
      <c r="H115" s="16">
        <v>4.20403146963707E-6</v>
      </c>
      <c r="I115">
        <v>1.9981128808817499E-4</v>
      </c>
      <c r="J115">
        <v>-2.27141931093124E-4</v>
      </c>
      <c r="K115">
        <v>1.82726624615763E-3</v>
      </c>
      <c r="L115">
        <v>-4.7830296389000999E-2</v>
      </c>
      <c r="M115">
        <v>0</v>
      </c>
      <c r="N115">
        <v>0</v>
      </c>
      <c r="O115">
        <v>-2.9817294438882199E-2</v>
      </c>
      <c r="P115">
        <v>0</v>
      </c>
      <c r="Q115">
        <v>-1.3791789232220301E-3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5.2411611130363095E-4</v>
      </c>
      <c r="Z115">
        <v>1.4518076726155501E-4</v>
      </c>
      <c r="AA115" s="16">
        <v>1.8634997856801401E-5</v>
      </c>
      <c r="AB115" s="16">
        <v>-9.1390549542058998E-5</v>
      </c>
      <c r="AC115" s="16">
        <v>-7.2772813901895696E-5</v>
      </c>
      <c r="AD115">
        <v>-1.7528447834587899E-4</v>
      </c>
      <c r="AE115">
        <v>0.224898263261919</v>
      </c>
      <c r="AF115">
        <v>-0.51143025747825099</v>
      </c>
      <c r="AH115" s="20">
        <f t="shared" si="24"/>
        <v>1.82726624615763E-3</v>
      </c>
      <c r="AI115" s="20">
        <f t="shared" si="25"/>
        <v>5.2411611130363095E-4</v>
      </c>
      <c r="AJ115" s="20">
        <f t="shared" si="26"/>
        <v>1.4518076726155501E-4</v>
      </c>
      <c r="AK115" s="20">
        <f t="shared" si="27"/>
        <v>1.8634997856801401E-5</v>
      </c>
      <c r="AL115" s="20">
        <f t="shared" si="28"/>
        <v>-9.1390549542058998E-5</v>
      </c>
      <c r="AM115" s="20">
        <f t="shared" si="29"/>
        <v>-7.2772813901895696E-5</v>
      </c>
      <c r="AN115" s="20">
        <f t="shared" si="30"/>
        <v>-1.7528447834587899E-4</v>
      </c>
      <c r="AR115" s="22">
        <f t="shared" si="20"/>
        <v>49490</v>
      </c>
      <c r="AS115" s="33">
        <f t="shared" si="31"/>
        <v>0.49866747962626962</v>
      </c>
      <c r="AT115" s="33">
        <f t="shared" si="32"/>
        <v>5.2411611130363095E-4</v>
      </c>
      <c r="AU115" s="33">
        <f t="shared" si="33"/>
        <v>1.4518076726155501E-4</v>
      </c>
      <c r="AV115" s="33">
        <f t="shared" si="34"/>
        <v>1.8634997856801401E-5</v>
      </c>
      <c r="AW115" s="33">
        <f t="shared" si="35"/>
        <v>-9.1390549542058998E-5</v>
      </c>
      <c r="AX115" s="33">
        <f t="shared" si="36"/>
        <v>-7.2772813901895696E-5</v>
      </c>
      <c r="AY115" s="33">
        <f t="shared" si="37"/>
        <v>-1.7528447834587899E-4</v>
      </c>
      <c r="AZ115" s="20">
        <f t="shared" si="21"/>
        <v>0.49901596366090184</v>
      </c>
      <c r="BA115" s="22">
        <f t="shared" si="22"/>
        <v>49490</v>
      </c>
      <c r="BB115" s="20">
        <f t="shared" si="23"/>
        <v>0.49866747962626962</v>
      </c>
      <c r="BC115" s="20" t="e">
        <f>#REF!</f>
        <v>#REF!</v>
      </c>
    </row>
    <row r="116" spans="1:55" ht="15">
      <c r="A116" s="1">
        <v>49582</v>
      </c>
      <c r="B116">
        <v>2.63230320913655E-3</v>
      </c>
      <c r="C116">
        <v>-1.36985220875567E-4</v>
      </c>
      <c r="D116">
        <v>0.28803640075389098</v>
      </c>
      <c r="E116">
        <v>-2.3150113697521899E-3</v>
      </c>
      <c r="F116">
        <v>-0.89984909645932099</v>
      </c>
      <c r="G116">
        <v>-2.8986469496021901E-2</v>
      </c>
      <c r="H116" s="16">
        <v>4.10155772056642E-6</v>
      </c>
      <c r="I116">
        <v>1.0185330428983E-4</v>
      </c>
      <c r="J116">
        <v>-1.91903337797524E-4</v>
      </c>
      <c r="K116">
        <v>1.76274350051964E-3</v>
      </c>
      <c r="L116">
        <v>-4.5741304959445402E-2</v>
      </c>
      <c r="M116">
        <v>0</v>
      </c>
      <c r="N116">
        <v>0</v>
      </c>
      <c r="O116">
        <v>-2.95126851454687E-2</v>
      </c>
      <c r="P116">
        <v>0</v>
      </c>
      <c r="Q116">
        <v>-1.4147717565676701E-3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4.54611206321846E-4</v>
      </c>
      <c r="Z116">
        <v>1.4460779268647499E-4</v>
      </c>
      <c r="AA116" s="16">
        <v>1.8573975038522801E-5</v>
      </c>
      <c r="AB116" s="16">
        <v>-8.0357338267014907E-5</v>
      </c>
      <c r="AC116" s="16">
        <v>-6.6081234460340594E-5</v>
      </c>
      <c r="AD116">
        <v>-1.5083963532053701E-4</v>
      </c>
      <c r="AE116">
        <v>0.22261581676001399</v>
      </c>
      <c r="AF116">
        <v>-0.49267449389365803</v>
      </c>
      <c r="AH116" s="20">
        <f t="shared" si="24"/>
        <v>1.76274350051964E-3</v>
      </c>
      <c r="AI116" s="20">
        <f t="shared" si="25"/>
        <v>4.54611206321846E-4</v>
      </c>
      <c r="AJ116" s="20">
        <f t="shared" si="26"/>
        <v>1.4460779268647499E-4</v>
      </c>
      <c r="AK116" s="20">
        <f t="shared" si="27"/>
        <v>1.8573975038522801E-5</v>
      </c>
      <c r="AL116" s="20">
        <f t="shared" si="28"/>
        <v>-8.0357338267014907E-5</v>
      </c>
      <c r="AM116" s="20">
        <f t="shared" si="29"/>
        <v>-6.6081234460340594E-5</v>
      </c>
      <c r="AN116" s="20">
        <f t="shared" si="30"/>
        <v>-1.5083963532053701E-4</v>
      </c>
      <c r="AR116" s="22">
        <f t="shared" si="20"/>
        <v>49582</v>
      </c>
      <c r="AS116" s="33">
        <f t="shared" si="31"/>
        <v>0.49860295688063161</v>
      </c>
      <c r="AT116" s="33">
        <f t="shared" si="32"/>
        <v>4.54611206321846E-4</v>
      </c>
      <c r="AU116" s="33">
        <f t="shared" si="33"/>
        <v>1.4460779268647499E-4</v>
      </c>
      <c r="AV116" s="33">
        <f t="shared" si="34"/>
        <v>1.8573975038522801E-5</v>
      </c>
      <c r="AW116" s="33">
        <f t="shared" si="35"/>
        <v>-8.0357338267014907E-5</v>
      </c>
      <c r="AX116" s="33">
        <f t="shared" si="36"/>
        <v>-6.6081234460340594E-5</v>
      </c>
      <c r="AY116" s="33">
        <f t="shared" si="37"/>
        <v>-1.5083963532053701E-4</v>
      </c>
      <c r="AZ116" s="20">
        <f t="shared" si="21"/>
        <v>0.49892347164663059</v>
      </c>
      <c r="BA116" s="22">
        <f t="shared" si="22"/>
        <v>49582</v>
      </c>
      <c r="BB116" s="20">
        <f t="shared" si="23"/>
        <v>0.49860295688063161</v>
      </c>
      <c r="BC116" s="20" t="e">
        <f>#REF!</f>
        <v>#REF!</v>
      </c>
    </row>
    <row r="117" spans="1:55" ht="15">
      <c r="A117" s="1">
        <v>49674</v>
      </c>
      <c r="B117">
        <v>2.4283414408022702E-3</v>
      </c>
      <c r="C117">
        <v>-1.3325272477796799E-4</v>
      </c>
      <c r="D117">
        <v>0.28399065628994902</v>
      </c>
      <c r="E117">
        <v>-2.2471304997870598E-3</v>
      </c>
      <c r="F117">
        <v>-0.881567013834058</v>
      </c>
      <c r="G117">
        <v>-2.4695577075120299E-2</v>
      </c>
      <c r="H117" s="16">
        <v>3.9764173166248701E-6</v>
      </c>
      <c r="I117" s="16">
        <v>1.7904175396509101E-5</v>
      </c>
      <c r="J117">
        <v>-1.6195545116092701E-4</v>
      </c>
      <c r="K117">
        <v>1.69882866532828E-3</v>
      </c>
      <c r="L117">
        <v>-4.3755276991588703E-2</v>
      </c>
      <c r="M117">
        <v>0</v>
      </c>
      <c r="N117">
        <v>0</v>
      </c>
      <c r="O117">
        <v>-2.9211200276124099E-2</v>
      </c>
      <c r="P117">
        <v>0</v>
      </c>
      <c r="Q117">
        <v>-1.44852387037263E-3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3.9348273832866899E-4</v>
      </c>
      <c r="Z117">
        <v>1.43582151747549E-4</v>
      </c>
      <c r="AA117" s="16">
        <v>1.8783323388383702E-5</v>
      </c>
      <c r="AB117" s="16">
        <v>-7.0203354860467703E-5</v>
      </c>
      <c r="AC117" s="16">
        <v>-5.9610103293732597E-5</v>
      </c>
      <c r="AD117">
        <v>-1.29845427193934E-4</v>
      </c>
      <c r="AE117">
        <v>0.220360694449769</v>
      </c>
      <c r="AF117">
        <v>-0.47442333995628999</v>
      </c>
      <c r="AH117" s="20">
        <f t="shared" si="24"/>
        <v>1.69882866532828E-3</v>
      </c>
      <c r="AI117" s="20">
        <f t="shared" si="25"/>
        <v>3.9348273832866899E-4</v>
      </c>
      <c r="AJ117" s="20">
        <f t="shared" si="26"/>
        <v>1.43582151747549E-4</v>
      </c>
      <c r="AK117" s="20">
        <f t="shared" si="27"/>
        <v>1.8783323388383702E-5</v>
      </c>
      <c r="AL117" s="20">
        <f t="shared" si="28"/>
        <v>-7.0203354860467703E-5</v>
      </c>
      <c r="AM117" s="20">
        <f t="shared" si="29"/>
        <v>-5.9610103293732597E-5</v>
      </c>
      <c r="AN117" s="20">
        <f t="shared" si="30"/>
        <v>-1.29845427193934E-4</v>
      </c>
      <c r="AR117" s="22">
        <f t="shared" si="20"/>
        <v>49674</v>
      </c>
      <c r="AS117" s="33">
        <f t="shared" si="31"/>
        <v>0.49853904204544025</v>
      </c>
      <c r="AT117" s="33">
        <f t="shared" si="32"/>
        <v>3.9348273832866899E-4</v>
      </c>
      <c r="AU117" s="33">
        <f t="shared" si="33"/>
        <v>1.43582151747549E-4</v>
      </c>
      <c r="AV117" s="33">
        <f t="shared" si="34"/>
        <v>1.8783323388383702E-5</v>
      </c>
      <c r="AW117" s="33">
        <f t="shared" si="35"/>
        <v>-7.0203354860467703E-5</v>
      </c>
      <c r="AX117" s="33">
        <f t="shared" si="36"/>
        <v>-5.9610103293732597E-5</v>
      </c>
      <c r="AY117" s="33">
        <f t="shared" si="37"/>
        <v>-1.29845427193934E-4</v>
      </c>
      <c r="AZ117" s="20">
        <f t="shared" si="21"/>
        <v>0.49883523137355673</v>
      </c>
      <c r="BA117" s="22">
        <f t="shared" si="22"/>
        <v>49674</v>
      </c>
      <c r="BB117" s="20">
        <f t="shared" si="23"/>
        <v>0.49853904204544025</v>
      </c>
      <c r="BC117" s="20" t="e">
        <f>#REF!</f>
        <v>#REF!</v>
      </c>
    </row>
    <row r="118" spans="1:55" ht="15">
      <c r="A118" s="1">
        <v>49765</v>
      </c>
      <c r="B118">
        <v>2.24027359149286E-3</v>
      </c>
      <c r="C118">
        <v>-1.2931315854689801E-4</v>
      </c>
      <c r="D118">
        <v>0.28000149392450802</v>
      </c>
      <c r="E118">
        <v>-2.1627663666443902E-3</v>
      </c>
      <c r="F118">
        <v>-0.86365190911879397</v>
      </c>
      <c r="G118">
        <v>-2.05653321124331E-2</v>
      </c>
      <c r="H118" s="16">
        <v>3.8327806274265201E-6</v>
      </c>
      <c r="I118" s="16">
        <v>-5.30289771352389E-5</v>
      </c>
      <c r="J118">
        <v>-1.3644095614207601E-4</v>
      </c>
      <c r="K118">
        <v>1.6357265617978399E-3</v>
      </c>
      <c r="L118">
        <v>-4.1869651328915E-2</v>
      </c>
      <c r="M118">
        <v>0</v>
      </c>
      <c r="N118">
        <v>0</v>
      </c>
      <c r="O118">
        <v>-2.8912958759713801E-2</v>
      </c>
      <c r="P118">
        <v>0</v>
      </c>
      <c r="Q118">
        <v>-1.48003019038178E-3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3.4008984097402503E-4</v>
      </c>
      <c r="Z118">
        <v>1.4214404832657299E-4</v>
      </c>
      <c r="AA118" s="16">
        <v>1.9204219280025501E-5</v>
      </c>
      <c r="AB118" s="16">
        <v>-6.0906852492296999E-5</v>
      </c>
      <c r="AC118" s="16">
        <v>-5.3395664274655599E-5</v>
      </c>
      <c r="AD118">
        <v>-1.1194935119334699E-4</v>
      </c>
      <c r="AE118">
        <v>0.218132550462842</v>
      </c>
      <c r="AF118">
        <v>-0.45667236740679801</v>
      </c>
      <c r="AH118" s="20">
        <f t="shared" si="24"/>
        <v>1.6357265617978399E-3</v>
      </c>
      <c r="AI118" s="20">
        <f t="shared" si="25"/>
        <v>3.4008984097402503E-4</v>
      </c>
      <c r="AJ118" s="20">
        <f t="shared" si="26"/>
        <v>1.4214404832657299E-4</v>
      </c>
      <c r="AK118" s="20">
        <f t="shared" si="27"/>
        <v>1.9204219280025501E-5</v>
      </c>
      <c r="AL118" s="20">
        <f t="shared" si="28"/>
        <v>-6.0906852492296999E-5</v>
      </c>
      <c r="AM118" s="20">
        <f t="shared" si="29"/>
        <v>-5.3395664274655599E-5</v>
      </c>
      <c r="AN118" s="20">
        <f t="shared" si="30"/>
        <v>-1.1194935119334699E-4</v>
      </c>
      <c r="AR118" s="22">
        <f t="shared" si="20"/>
        <v>49765</v>
      </c>
      <c r="AS118" s="33">
        <f t="shared" si="31"/>
        <v>0.49847593994190981</v>
      </c>
      <c r="AT118" s="33">
        <f t="shared" si="32"/>
        <v>3.4008984097402503E-4</v>
      </c>
      <c r="AU118" s="33">
        <f t="shared" si="33"/>
        <v>1.4214404832657299E-4</v>
      </c>
      <c r="AV118" s="33">
        <f t="shared" si="34"/>
        <v>1.9204219280025501E-5</v>
      </c>
      <c r="AW118" s="33">
        <f t="shared" si="35"/>
        <v>-6.0906852492296999E-5</v>
      </c>
      <c r="AX118" s="33">
        <f t="shared" si="36"/>
        <v>-5.3395664274655599E-5</v>
      </c>
      <c r="AY118" s="33">
        <f t="shared" si="37"/>
        <v>-1.1194935119334699E-4</v>
      </c>
      <c r="AZ118" s="20">
        <f t="shared" si="21"/>
        <v>0.49875112618253015</v>
      </c>
      <c r="BA118" s="22">
        <f t="shared" si="22"/>
        <v>49765</v>
      </c>
      <c r="BB118" s="20">
        <f t="shared" si="23"/>
        <v>0.49847593994190981</v>
      </c>
      <c r="BC118" s="20" t="e">
        <f>#REF!</f>
        <v>#REF!</v>
      </c>
    </row>
    <row r="119" spans="1:55" ht="15">
      <c r="A119" s="1">
        <v>49856</v>
      </c>
      <c r="B119">
        <v>2.0668900358963198E-3</v>
      </c>
      <c r="C119">
        <v>-1.2522173103180401E-4</v>
      </c>
      <c r="D119">
        <v>0.276067968993228</v>
      </c>
      <c r="E119">
        <v>-2.0672900837597E-3</v>
      </c>
      <c r="F119">
        <v>-0.84609737063771895</v>
      </c>
      <c r="G119">
        <v>-1.6590949220933598E-2</v>
      </c>
      <c r="H119" s="16">
        <v>3.6744704344467801E-6</v>
      </c>
      <c r="I119">
        <v>-1.11945330744056E-4</v>
      </c>
      <c r="J119">
        <v>-1.1462418247467399E-4</v>
      </c>
      <c r="K119">
        <v>1.57363866601231E-3</v>
      </c>
      <c r="L119">
        <v>-4.0081283553126103E-2</v>
      </c>
      <c r="M119">
        <v>0</v>
      </c>
      <c r="N119">
        <v>0</v>
      </c>
      <c r="O119">
        <v>-2.8618046769495101E-2</v>
      </c>
      <c r="P119">
        <v>0</v>
      </c>
      <c r="Q119">
        <v>-1.5089434048534201E-3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2.9379245837589401E-4</v>
      </c>
      <c r="Z119">
        <v>1.40334045748113E-4</v>
      </c>
      <c r="AA119" s="16">
        <v>1.9783016706400799E-5</v>
      </c>
      <c r="AB119" s="16">
        <v>-5.2441717928044902E-5</v>
      </c>
      <c r="AC119" s="16">
        <v>-4.74695593983023E-5</v>
      </c>
      <c r="AD119" s="16">
        <v>-9.6822658339327201E-5</v>
      </c>
      <c r="AE119">
        <v>0.21593104357488299</v>
      </c>
      <c r="AF119">
        <v>-0.43941528358849402</v>
      </c>
      <c r="AH119" s="20">
        <f t="shared" si="24"/>
        <v>1.57363866601231E-3</v>
      </c>
      <c r="AI119" s="20">
        <f t="shared" si="25"/>
        <v>2.9379245837589401E-4</v>
      </c>
      <c r="AJ119" s="20">
        <f t="shared" si="26"/>
        <v>1.40334045748113E-4</v>
      </c>
      <c r="AK119" s="20">
        <f t="shared" si="27"/>
        <v>1.9783016706400799E-5</v>
      </c>
      <c r="AL119" s="20">
        <f t="shared" si="28"/>
        <v>-5.2441717928044902E-5</v>
      </c>
      <c r="AM119" s="20">
        <f t="shared" si="29"/>
        <v>-4.74695593983023E-5</v>
      </c>
      <c r="AN119" s="20">
        <f t="shared" si="30"/>
        <v>-9.6822658339327201E-5</v>
      </c>
      <c r="AR119" s="22">
        <f t="shared" si="20"/>
        <v>49856</v>
      </c>
      <c r="AS119" s="33">
        <f t="shared" si="31"/>
        <v>0.49841385204612426</v>
      </c>
      <c r="AT119" s="33">
        <f t="shared" si="32"/>
        <v>2.9379245837589401E-4</v>
      </c>
      <c r="AU119" s="33">
        <f t="shared" si="33"/>
        <v>1.40334045748113E-4</v>
      </c>
      <c r="AV119" s="33">
        <f t="shared" si="34"/>
        <v>1.9783016706400799E-5</v>
      </c>
      <c r="AW119" s="33">
        <f t="shared" si="35"/>
        <v>-5.2441717928044902E-5</v>
      </c>
      <c r="AX119" s="33">
        <f t="shared" si="36"/>
        <v>-4.74695593983023E-5</v>
      </c>
      <c r="AY119" s="33">
        <f t="shared" si="37"/>
        <v>-9.6822658339327201E-5</v>
      </c>
      <c r="AZ119" s="20">
        <f t="shared" si="21"/>
        <v>0.49867102763128895</v>
      </c>
      <c r="BA119" s="22">
        <f t="shared" si="22"/>
        <v>49856</v>
      </c>
      <c r="BB119" s="20">
        <f t="shared" si="23"/>
        <v>0.49841385204612426</v>
      </c>
      <c r="BC119" s="20" t="e">
        <f>#REF!</f>
        <v>#REF!</v>
      </c>
    </row>
    <row r="120" spans="1:55" ht="15">
      <c r="A120" s="1">
        <v>49948</v>
      </c>
      <c r="B120">
        <v>1.9070674172357201E-3</v>
      </c>
      <c r="C120">
        <v>-1.21027551877401E-4</v>
      </c>
      <c r="D120">
        <v>0.27218918416608801</v>
      </c>
      <c r="E120">
        <v>-1.9650607038055501E-3</v>
      </c>
      <c r="F120">
        <v>-0.82889699385832205</v>
      </c>
      <c r="G120">
        <v>-1.27675658881493E-2</v>
      </c>
      <c r="H120" s="16">
        <v>3.5049609874269998E-6</v>
      </c>
      <c r="I120">
        <v>-1.5984281773979899E-4</v>
      </c>
      <c r="J120" s="16">
        <v>-9.5877831361799597E-5</v>
      </c>
      <c r="K120">
        <v>1.51275437161923E-3</v>
      </c>
      <c r="L120">
        <v>-3.83865834470642E-2</v>
      </c>
      <c r="M120">
        <v>0</v>
      </c>
      <c r="N120">
        <v>0</v>
      </c>
      <c r="O120">
        <v>-2.83265216685527E-2</v>
      </c>
      <c r="P120">
        <v>0</v>
      </c>
      <c r="Q120">
        <v>-1.5349749675395001E-3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2.5395966660227099E-4</v>
      </c>
      <c r="Z120">
        <v>1.38192491047113E-4</v>
      </c>
      <c r="AA120" s="16">
        <v>2.0471651367121601E-5</v>
      </c>
      <c r="AB120" s="16">
        <v>-4.4777576127308101E-5</v>
      </c>
      <c r="AC120" s="16">
        <v>-4.1857973068912301E-5</v>
      </c>
      <c r="AD120" s="16">
        <v>-8.4159316237400204E-5</v>
      </c>
      <c r="AE120">
        <v>0.213755837138037</v>
      </c>
      <c r="AF120">
        <v>-0.422644271736838</v>
      </c>
      <c r="AH120" s="20">
        <f t="shared" si="24"/>
        <v>1.51275437161923E-3</v>
      </c>
      <c r="AI120" s="20">
        <f t="shared" si="25"/>
        <v>2.5395966660227099E-4</v>
      </c>
      <c r="AJ120" s="20">
        <f t="shared" si="26"/>
        <v>1.38192491047113E-4</v>
      </c>
      <c r="AK120" s="20">
        <f t="shared" si="27"/>
        <v>2.0471651367121601E-5</v>
      </c>
      <c r="AL120" s="20">
        <f t="shared" si="28"/>
        <v>-4.4777576127308101E-5</v>
      </c>
      <c r="AM120" s="20">
        <f t="shared" si="29"/>
        <v>-4.1857973068912301E-5</v>
      </c>
      <c r="AN120" s="20">
        <f t="shared" si="30"/>
        <v>-8.4159316237400204E-5</v>
      </c>
      <c r="AR120" s="22">
        <f t="shared" si="20"/>
        <v>49948</v>
      </c>
      <c r="AS120" s="33">
        <f t="shared" si="31"/>
        <v>0.49835296775173121</v>
      </c>
      <c r="AT120" s="33">
        <f t="shared" si="32"/>
        <v>2.5395966660227099E-4</v>
      </c>
      <c r="AU120" s="33">
        <f t="shared" si="33"/>
        <v>1.38192491047113E-4</v>
      </c>
      <c r="AV120" s="33">
        <f t="shared" si="34"/>
        <v>2.0471651367121601E-5</v>
      </c>
      <c r="AW120" s="33">
        <f t="shared" si="35"/>
        <v>-4.4777576127308101E-5</v>
      </c>
      <c r="AX120" s="33">
        <f t="shared" si="36"/>
        <v>-4.1857973068912301E-5</v>
      </c>
      <c r="AY120" s="33">
        <f t="shared" si="37"/>
        <v>-8.4159316237400204E-5</v>
      </c>
      <c r="AZ120" s="20">
        <f t="shared" si="21"/>
        <v>0.49859479669531409</v>
      </c>
      <c r="BA120" s="22">
        <f t="shared" si="22"/>
        <v>49948</v>
      </c>
      <c r="BB120" s="20">
        <f t="shared" si="23"/>
        <v>0.49835296775173121</v>
      </c>
      <c r="BC120" s="20" t="e">
        <f>#REF!</f>
        <v>#REF!</v>
      </c>
    </row>
    <row r="121" spans="1:55" ht="15">
      <c r="A121" s="1">
        <v>50040</v>
      </c>
      <c r="B121">
        <v>1.7597632191564401E-3</v>
      </c>
      <c r="C121">
        <v>-1.16773909423033E-4</v>
      </c>
      <c r="D121">
        <v>0.268364284767237</v>
      </c>
      <c r="E121">
        <v>-1.8595708576386899E-3</v>
      </c>
      <c r="F121">
        <v>-0.81204438717788996</v>
      </c>
      <c r="G121">
        <v>-9.09027872449341E-3</v>
      </c>
      <c r="H121" s="16">
        <v>3.3273825509429299E-6</v>
      </c>
      <c r="I121">
        <v>-1.9770985133512001E-4</v>
      </c>
      <c r="J121" s="16">
        <v>-7.9670567756023701E-5</v>
      </c>
      <c r="K121">
        <v>1.4532450699267601E-3</v>
      </c>
      <c r="L121">
        <v>-3.67816351818449E-2</v>
      </c>
      <c r="M121">
        <v>0</v>
      </c>
      <c r="N121">
        <v>0</v>
      </c>
      <c r="O121">
        <v>-2.8038415758591801E-2</v>
      </c>
      <c r="P121">
        <v>0</v>
      </c>
      <c r="Q121">
        <v>-1.55789454711363E-3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2.1997674094327899E-4</v>
      </c>
      <c r="Z121">
        <v>1.3575901064591899E-4</v>
      </c>
      <c r="AA121" s="16">
        <v>2.1227794671066502E-5</v>
      </c>
      <c r="AB121" s="16">
        <v>-3.7880153812175497E-5</v>
      </c>
      <c r="AC121" s="16">
        <v>-3.6581234556819701E-5</v>
      </c>
      <c r="AD121" s="16">
        <v>-7.3675191172811497E-5</v>
      </c>
      <c r="AE121">
        <v>0.21160659901456899</v>
      </c>
      <c r="AF121">
        <v>-0.40635029015591401</v>
      </c>
      <c r="AH121" s="20">
        <f t="shared" si="24"/>
        <v>1.4532450699267601E-3</v>
      </c>
      <c r="AI121" s="20">
        <f t="shared" si="25"/>
        <v>2.1997674094327899E-4</v>
      </c>
      <c r="AJ121" s="20">
        <f t="shared" si="26"/>
        <v>1.3575901064591899E-4</v>
      </c>
      <c r="AK121" s="20">
        <f t="shared" si="27"/>
        <v>2.1227794671066502E-5</v>
      </c>
      <c r="AL121" s="20">
        <f t="shared" si="28"/>
        <v>-3.7880153812175497E-5</v>
      </c>
      <c r="AM121" s="20">
        <f t="shared" si="29"/>
        <v>-3.6581234556819701E-5</v>
      </c>
      <c r="AN121" s="20">
        <f t="shared" si="30"/>
        <v>-7.3675191172811497E-5</v>
      </c>
      <c r="AR121" s="22">
        <f t="shared" si="20"/>
        <v>50040</v>
      </c>
      <c r="AS121" s="33">
        <f t="shared" si="31"/>
        <v>0.49829345845003875</v>
      </c>
      <c r="AT121" s="33">
        <f t="shared" si="32"/>
        <v>2.1997674094327899E-4</v>
      </c>
      <c r="AU121" s="33">
        <f t="shared" si="33"/>
        <v>1.3575901064591899E-4</v>
      </c>
      <c r="AV121" s="33">
        <f t="shared" si="34"/>
        <v>2.1227794671066502E-5</v>
      </c>
      <c r="AW121" s="33">
        <f t="shared" si="35"/>
        <v>-3.7880153812175497E-5</v>
      </c>
      <c r="AX121" s="33">
        <f t="shared" si="36"/>
        <v>-3.6581234556819701E-5</v>
      </c>
      <c r="AY121" s="33">
        <f t="shared" si="37"/>
        <v>-7.3675191172811497E-5</v>
      </c>
      <c r="AZ121" s="20">
        <f t="shared" si="21"/>
        <v>0.49852228541675725</v>
      </c>
      <c r="BA121" s="22">
        <f t="shared" si="22"/>
        <v>50040</v>
      </c>
      <c r="BB121" s="20">
        <f t="shared" si="23"/>
        <v>0.49829345845003875</v>
      </c>
      <c r="BC121" s="20" t="e">
        <f>#REF!</f>
        <v>#REF!</v>
      </c>
    </row>
    <row r="122" spans="1:55" ht="15">
      <c r="A122" s="1">
        <v>50130</v>
      </c>
      <c r="B122">
        <v>1.6240106131004E-3</v>
      </c>
      <c r="C122">
        <v>-1.1249859288389501E-4</v>
      </c>
      <c r="D122">
        <v>0.26459245435920198</v>
      </c>
      <c r="E122">
        <v>-1.7535754975484201E-3</v>
      </c>
      <c r="F122">
        <v>-0.79553317863343198</v>
      </c>
      <c r="G122">
        <v>-5.55417574789262E-3</v>
      </c>
      <c r="H122" s="16">
        <v>3.1445303707142198E-6</v>
      </c>
      <c r="I122">
        <v>-2.2651697478752599E-4</v>
      </c>
      <c r="J122" s="16">
        <v>-6.5555513484647805E-5</v>
      </c>
      <c r="K122">
        <v>1.39526045298635E-3</v>
      </c>
      <c r="L122">
        <v>-3.5262301423475403E-2</v>
      </c>
      <c r="M122">
        <v>0</v>
      </c>
      <c r="N122">
        <v>0</v>
      </c>
      <c r="O122">
        <v>-2.7753739797278298E-2</v>
      </c>
      <c r="P122">
        <v>0</v>
      </c>
      <c r="Q122">
        <v>-1.5775282293871099E-3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1.9125100028197499E-4</v>
      </c>
      <c r="Z122">
        <v>1.33072079612848E-4</v>
      </c>
      <c r="AA122" s="16">
        <v>2.2014815225700402E-5</v>
      </c>
      <c r="AB122" s="16">
        <v>-3.1711811617647901E-5</v>
      </c>
      <c r="AC122" s="16">
        <v>-3.1653764530833102E-5</v>
      </c>
      <c r="AD122" s="16">
        <v>-6.51073493858474E-5</v>
      </c>
      <c r="AE122">
        <v>0.20948300151154001</v>
      </c>
      <c r="AF122">
        <v>-0.39052333397336397</v>
      </c>
      <c r="AH122" s="20">
        <f t="shared" si="24"/>
        <v>1.39526045298635E-3</v>
      </c>
      <c r="AI122" s="20">
        <f t="shared" si="25"/>
        <v>1.9125100028197499E-4</v>
      </c>
      <c r="AJ122" s="20">
        <f t="shared" si="26"/>
        <v>1.33072079612848E-4</v>
      </c>
      <c r="AK122" s="20">
        <f t="shared" si="27"/>
        <v>2.2014815225700402E-5</v>
      </c>
      <c r="AL122" s="20">
        <f t="shared" si="28"/>
        <v>-3.1711811617647901E-5</v>
      </c>
      <c r="AM122" s="20">
        <f t="shared" si="29"/>
        <v>-3.1653764530833102E-5</v>
      </c>
      <c r="AN122" s="20">
        <f t="shared" si="30"/>
        <v>-6.51073493858474E-5</v>
      </c>
      <c r="AR122" s="22">
        <f t="shared" si="20"/>
        <v>50130</v>
      </c>
      <c r="AS122" s="33">
        <f t="shared" si="31"/>
        <v>0.4982354738330983</v>
      </c>
      <c r="AT122" s="33">
        <f t="shared" si="32"/>
        <v>1.9125100028197499E-4</v>
      </c>
      <c r="AU122" s="33">
        <f t="shared" si="33"/>
        <v>1.33072079612848E-4</v>
      </c>
      <c r="AV122" s="33">
        <f t="shared" si="34"/>
        <v>2.2014815225700402E-5</v>
      </c>
      <c r="AW122" s="33">
        <f t="shared" si="35"/>
        <v>-3.1711811617647901E-5</v>
      </c>
      <c r="AX122" s="33">
        <f t="shared" si="36"/>
        <v>-3.1653764530833102E-5</v>
      </c>
      <c r="AY122" s="33">
        <f t="shared" si="37"/>
        <v>-6.51073493858474E-5</v>
      </c>
      <c r="AZ122" s="20">
        <f t="shared" si="21"/>
        <v>0.49845333880268444</v>
      </c>
      <c r="BA122" s="22">
        <f t="shared" si="22"/>
        <v>50130</v>
      </c>
      <c r="BB122" s="20">
        <f t="shared" si="23"/>
        <v>0.4982354738330983</v>
      </c>
      <c r="BC122" s="20" t="e">
        <f>#REF!</f>
        <v>#REF!</v>
      </c>
    </row>
    <row r="123" spans="1:55" ht="15">
      <c r="A123" s="1">
        <v>50221</v>
      </c>
      <c r="B123">
        <v>1.4989135706531701E-3</v>
      </c>
      <c r="C123">
        <v>-1.08234245586755E-4</v>
      </c>
      <c r="D123">
        <v>0.26087291062023599</v>
      </c>
      <c r="E123">
        <v>-1.6492053330412701E-3</v>
      </c>
      <c r="F123">
        <v>-0.77935702317976296</v>
      </c>
      <c r="G123">
        <v>-2.15436483955482E-3</v>
      </c>
      <c r="H123" s="16">
        <v>2.9588771298389701E-6</v>
      </c>
      <c r="I123">
        <v>-2.47208905239796E-4</v>
      </c>
      <c r="J123" s="16">
        <v>-5.31596549054036E-5</v>
      </c>
      <c r="K123">
        <v>1.3389265471212999E-3</v>
      </c>
      <c r="L123">
        <v>-3.3824312596551102E-2</v>
      </c>
      <c r="M123">
        <v>0</v>
      </c>
      <c r="N123">
        <v>0</v>
      </c>
      <c r="O123">
        <v>-2.74724862611028E-2</v>
      </c>
      <c r="P123">
        <v>0</v>
      </c>
      <c r="Q123">
        <v>-1.5937557449739099E-3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1.67216489551948E-4</v>
      </c>
      <c r="Z123">
        <v>1.3016866383289301E-4</v>
      </c>
      <c r="AA123" s="16">
        <v>2.2801595657627E-5</v>
      </c>
      <c r="AB123" s="16">
        <v>-2.6232174576756299E-5</v>
      </c>
      <c r="AC123" s="16">
        <v>-2.70842729917996E-5</v>
      </c>
      <c r="AD123" s="16">
        <v>-5.8213406702631201E-5</v>
      </c>
      <c r="AE123">
        <v>0.207384721316555</v>
      </c>
      <c r="AF123">
        <v>-0.375152662934221</v>
      </c>
      <c r="AH123" s="20">
        <f t="shared" si="24"/>
        <v>1.3389265471212999E-3</v>
      </c>
      <c r="AI123" s="20">
        <f t="shared" si="25"/>
        <v>1.67216489551948E-4</v>
      </c>
      <c r="AJ123" s="20">
        <f t="shared" si="26"/>
        <v>1.3016866383289301E-4</v>
      </c>
      <c r="AK123" s="20">
        <f t="shared" si="27"/>
        <v>2.2801595657627E-5</v>
      </c>
      <c r="AL123" s="20">
        <f t="shared" si="28"/>
        <v>-2.6232174576756299E-5</v>
      </c>
      <c r="AM123" s="20">
        <f t="shared" si="29"/>
        <v>-2.70842729917996E-5</v>
      </c>
      <c r="AN123" s="20">
        <f t="shared" si="30"/>
        <v>-5.8213406702631201E-5</v>
      </c>
      <c r="AR123" s="22">
        <f t="shared" si="20"/>
        <v>50221</v>
      </c>
      <c r="AS123" s="33">
        <f t="shared" si="31"/>
        <v>0.49817913992723328</v>
      </c>
      <c r="AT123" s="33">
        <f t="shared" si="32"/>
        <v>1.67216489551948E-4</v>
      </c>
      <c r="AU123" s="33">
        <f t="shared" si="33"/>
        <v>1.3016866383289301E-4</v>
      </c>
      <c r="AV123" s="33">
        <f t="shared" si="34"/>
        <v>2.2801595657627E-5</v>
      </c>
      <c r="AW123" s="33">
        <f t="shared" si="35"/>
        <v>-2.6232174576756299E-5</v>
      </c>
      <c r="AX123" s="33">
        <f t="shared" si="36"/>
        <v>-2.70842729917996E-5</v>
      </c>
      <c r="AY123" s="33">
        <f t="shared" si="37"/>
        <v>-5.8213406702631201E-5</v>
      </c>
      <c r="AZ123" s="20">
        <f t="shared" si="21"/>
        <v>0.49838779682200457</v>
      </c>
      <c r="BA123" s="22">
        <f t="shared" si="22"/>
        <v>50221</v>
      </c>
      <c r="BB123" s="20">
        <f t="shared" si="23"/>
        <v>0.49817913992723328</v>
      </c>
      <c r="BC123" s="20" t="e">
        <f>#REF!</f>
        <v>#REF!</v>
      </c>
    </row>
    <row r="124" spans="1:55" ht="15">
      <c r="A124" s="1">
        <v>50313</v>
      </c>
      <c r="B124">
        <v>1.38364223102746E-3</v>
      </c>
      <c r="C124">
        <v>-1.04008737896488E-4</v>
      </c>
      <c r="D124">
        <v>0.257204901532537</v>
      </c>
      <c r="E124">
        <v>-1.5480664246952801E-3</v>
      </c>
      <c r="F124">
        <v>-0.76350961024238995</v>
      </c>
      <c r="G124">
        <v>1.11400145531225E-3</v>
      </c>
      <c r="H124" s="16">
        <v>2.7725880897835599E-6</v>
      </c>
      <c r="I124">
        <v>-2.6069729753611901E-4</v>
      </c>
      <c r="J124" s="16">
        <v>-4.21741610980723E-5</v>
      </c>
      <c r="K124">
        <v>1.2843450708100699E-3</v>
      </c>
      <c r="L124">
        <v>-3.2463342557214003E-2</v>
      </c>
      <c r="M124">
        <v>0</v>
      </c>
      <c r="N124">
        <v>0</v>
      </c>
      <c r="O124">
        <v>-2.7194632340488099E-2</v>
      </c>
      <c r="P124">
        <v>0</v>
      </c>
      <c r="Q124">
        <v>-1.60650696253733E-3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1.47337581796962E-4</v>
      </c>
      <c r="Z124">
        <v>1.27083932323347E-4</v>
      </c>
      <c r="AA124" s="16">
        <v>2.3562244254596101E-5</v>
      </c>
      <c r="AB124" s="16">
        <v>-2.13988072357665E-5</v>
      </c>
      <c r="AC124" s="16">
        <v>-2.2876133936177899E-5</v>
      </c>
      <c r="AD124" s="16">
        <v>-5.2770878578446599E-5</v>
      </c>
      <c r="AE124">
        <v>0.20531143943455499</v>
      </c>
      <c r="AF124">
        <v>-0.36022699847286299</v>
      </c>
      <c r="AH124" s="20">
        <f t="shared" si="24"/>
        <v>1.2843450708100699E-3</v>
      </c>
      <c r="AI124" s="20">
        <f t="shared" si="25"/>
        <v>1.47337581796962E-4</v>
      </c>
      <c r="AJ124" s="20">
        <f t="shared" si="26"/>
        <v>1.27083932323347E-4</v>
      </c>
      <c r="AK124" s="20">
        <f t="shared" si="27"/>
        <v>2.3562244254596101E-5</v>
      </c>
      <c r="AL124" s="20">
        <f t="shared" si="28"/>
        <v>-2.13988072357665E-5</v>
      </c>
      <c r="AM124" s="20">
        <f t="shared" si="29"/>
        <v>-2.2876133936177899E-5</v>
      </c>
      <c r="AN124" s="20">
        <f t="shared" si="30"/>
        <v>-5.2770878578446599E-5</v>
      </c>
      <c r="AR124" s="22">
        <f t="shared" si="20"/>
        <v>50313</v>
      </c>
      <c r="AS124" s="33">
        <f t="shared" si="31"/>
        <v>0.49812455845092202</v>
      </c>
      <c r="AT124" s="33">
        <f t="shared" si="32"/>
        <v>1.47337581796962E-4</v>
      </c>
      <c r="AU124" s="33">
        <f t="shared" si="33"/>
        <v>1.27083932323347E-4</v>
      </c>
      <c r="AV124" s="33">
        <f t="shared" si="34"/>
        <v>2.3562244254596101E-5</v>
      </c>
      <c r="AW124" s="33">
        <f t="shared" si="35"/>
        <v>-2.13988072357665E-5</v>
      </c>
      <c r="AX124" s="33">
        <f t="shared" si="36"/>
        <v>-2.2876133936177899E-5</v>
      </c>
      <c r="AY124" s="33">
        <f t="shared" si="37"/>
        <v>-5.2770878578446599E-5</v>
      </c>
      <c r="AZ124" s="20">
        <f t="shared" si="21"/>
        <v>0.49832549638954649</v>
      </c>
      <c r="BA124" s="22">
        <f t="shared" si="22"/>
        <v>50313</v>
      </c>
      <c r="BB124" s="20">
        <f t="shared" si="23"/>
        <v>0.49812455845092202</v>
      </c>
      <c r="BC124" s="20" t="e">
        <f>#REF!</f>
        <v>#REF!</v>
      </c>
    </row>
    <row r="125" spans="1:55" ht="15">
      <c r="A125" s="1">
        <v>50405</v>
      </c>
      <c r="B125">
        <v>1.2774285143697299E-3</v>
      </c>
      <c r="C125" s="16">
        <v>-9.9845550192545607E-5</v>
      </c>
      <c r="D125">
        <v>0.25358770188982199</v>
      </c>
      <c r="E125">
        <v>-1.45132728886633E-3</v>
      </c>
      <c r="F125">
        <v>-0.74798467130647595</v>
      </c>
      <c r="G125">
        <v>4.2557045788732904E-3</v>
      </c>
      <c r="H125" s="16">
        <v>2.5875382216436602E-6</v>
      </c>
      <c r="I125">
        <v>-2.6785443673215699E-4</v>
      </c>
      <c r="J125" s="16">
        <v>-3.2345594360287098E-5</v>
      </c>
      <c r="K125">
        <v>1.2315937840505001E-3</v>
      </c>
      <c r="L125">
        <v>-3.1175071919158501E-2</v>
      </c>
      <c r="M125">
        <v>0</v>
      </c>
      <c r="N125">
        <v>0</v>
      </c>
      <c r="O125">
        <v>-2.69201426618178E-2</v>
      </c>
      <c r="P125">
        <v>0</v>
      </c>
      <c r="Q125">
        <v>-1.6157578567878501E-3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1.31111594522398E-4</v>
      </c>
      <c r="Z125">
        <v>1.2385103543601899E-4</v>
      </c>
      <c r="AA125" s="16">
        <v>2.4275733763062501E-5</v>
      </c>
      <c r="AB125" s="16">
        <v>-1.7167893201390001E-5</v>
      </c>
      <c r="AC125" s="16">
        <v>-1.9027877159245299E-5</v>
      </c>
      <c r="AD125" s="16">
        <v>-4.8576500247580498E-5</v>
      </c>
      <c r="AE125">
        <v>0.20326284112560999</v>
      </c>
      <c r="AF125">
        <v>-0.34573469309029498</v>
      </c>
      <c r="AH125" s="20">
        <f t="shared" si="24"/>
        <v>1.2315937840505001E-3</v>
      </c>
      <c r="AI125" s="20">
        <f t="shared" si="25"/>
        <v>1.31111594522398E-4</v>
      </c>
      <c r="AJ125" s="20">
        <f t="shared" si="26"/>
        <v>1.2385103543601899E-4</v>
      </c>
      <c r="AK125" s="20">
        <f t="shared" si="27"/>
        <v>2.4275733763062501E-5</v>
      </c>
      <c r="AL125" s="20">
        <f t="shared" si="28"/>
        <v>-1.7167893201390001E-5</v>
      </c>
      <c r="AM125" s="20">
        <f t="shared" si="29"/>
        <v>-1.9027877159245299E-5</v>
      </c>
      <c r="AN125" s="20">
        <f t="shared" si="30"/>
        <v>-4.8576500247580498E-5</v>
      </c>
      <c r="AR125" s="22">
        <f t="shared" si="20"/>
        <v>50405</v>
      </c>
      <c r="AS125" s="33">
        <f t="shared" si="31"/>
        <v>0.49807180716416249</v>
      </c>
      <c r="AT125" s="33">
        <f t="shared" si="32"/>
        <v>1.31111594522398E-4</v>
      </c>
      <c r="AU125" s="33">
        <f t="shared" si="33"/>
        <v>1.2385103543601899E-4</v>
      </c>
      <c r="AV125" s="33">
        <f t="shared" si="34"/>
        <v>2.4275733763062501E-5</v>
      </c>
      <c r="AW125" s="33">
        <f t="shared" si="35"/>
        <v>-1.7167893201390001E-5</v>
      </c>
      <c r="AX125" s="33">
        <f t="shared" si="36"/>
        <v>-1.9027877159245299E-5</v>
      </c>
      <c r="AY125" s="33">
        <f t="shared" si="37"/>
        <v>-4.8576500247580498E-5</v>
      </c>
      <c r="AZ125" s="20">
        <f t="shared" si="21"/>
        <v>0.49826627325727574</v>
      </c>
      <c r="BA125" s="22">
        <f t="shared" si="22"/>
        <v>50405</v>
      </c>
      <c r="BB125" s="20">
        <f t="shared" si="23"/>
        <v>0.49807180716416249</v>
      </c>
      <c r="BC125" s="20" t="e">
        <f>#REF!</f>
        <v>#REF!</v>
      </c>
    </row>
    <row r="126" spans="1:55" ht="15">
      <c r="A126" s="1">
        <v>50495</v>
      </c>
      <c r="B126">
        <v>1.17956197197254E-3</v>
      </c>
      <c r="C126" s="16">
        <v>-9.5764157830898795E-5</v>
      </c>
      <c r="D126">
        <v>0.25002061012526899</v>
      </c>
      <c r="E126">
        <v>-1.35979476163284E-3</v>
      </c>
      <c r="F126">
        <v>-0.73277598735106098</v>
      </c>
      <c r="G126">
        <v>7.2754418404617398E-3</v>
      </c>
      <c r="H126" s="16">
        <v>2.40533073159679E-6</v>
      </c>
      <c r="I126">
        <v>-2.6950797648054599E-4</v>
      </c>
      <c r="J126" s="16">
        <v>-2.3467983559935598E-5</v>
      </c>
      <c r="K126">
        <v>1.1807275582027101E-3</v>
      </c>
      <c r="L126">
        <v>-2.9955240249505102E-2</v>
      </c>
      <c r="M126">
        <v>0</v>
      </c>
      <c r="N126">
        <v>0</v>
      </c>
      <c r="O126">
        <v>-2.6648971737470301E-2</v>
      </c>
      <c r="P126">
        <v>0</v>
      </c>
      <c r="Q126">
        <v>-1.6215261313010699E-3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1.18070522365142E-4</v>
      </c>
      <c r="Z126">
        <v>1.2050094368684099E-4</v>
      </c>
      <c r="AA126" s="16">
        <v>2.4925493564959E-5</v>
      </c>
      <c r="AB126" s="16">
        <v>-1.34948898727592E-5</v>
      </c>
      <c r="AC126" s="16">
        <v>-1.5533750192368501E-5</v>
      </c>
      <c r="AD126" s="16">
        <v>-4.5445500045947103E-5</v>
      </c>
      <c r="AE126">
        <v>0.20123861584373301</v>
      </c>
      <c r="AF126">
        <v>-0.33166387485892701</v>
      </c>
      <c r="AH126" s="20">
        <f t="shared" si="24"/>
        <v>1.1807275582027101E-3</v>
      </c>
      <c r="AI126" s="20">
        <f t="shared" si="25"/>
        <v>1.18070522365142E-4</v>
      </c>
      <c r="AJ126" s="20">
        <f t="shared" si="26"/>
        <v>1.2050094368684099E-4</v>
      </c>
      <c r="AK126" s="20">
        <f t="shared" si="27"/>
        <v>2.4925493564959E-5</v>
      </c>
      <c r="AL126" s="20">
        <f t="shared" si="28"/>
        <v>-1.34948898727592E-5</v>
      </c>
      <c r="AM126" s="20">
        <f t="shared" si="29"/>
        <v>-1.5533750192368501E-5</v>
      </c>
      <c r="AN126" s="20">
        <f t="shared" si="30"/>
        <v>-4.5445500045947103E-5</v>
      </c>
      <c r="AR126" s="22">
        <f t="shared" si="20"/>
        <v>50495</v>
      </c>
      <c r="AS126" s="33">
        <f t="shared" si="31"/>
        <v>0.49802094093831467</v>
      </c>
      <c r="AT126" s="33">
        <f t="shared" si="32"/>
        <v>1.18070522365142E-4</v>
      </c>
      <c r="AU126" s="33">
        <f t="shared" si="33"/>
        <v>1.2050094368684099E-4</v>
      </c>
      <c r="AV126" s="33">
        <f t="shared" si="34"/>
        <v>2.4925493564959E-5</v>
      </c>
      <c r="AW126" s="33">
        <f t="shared" si="35"/>
        <v>-1.34948898727592E-5</v>
      </c>
      <c r="AX126" s="33">
        <f t="shared" si="36"/>
        <v>-1.5533750192368501E-5</v>
      </c>
      <c r="AY126" s="33">
        <f t="shared" si="37"/>
        <v>-4.5445500045947103E-5</v>
      </c>
      <c r="AZ126" s="20">
        <f t="shared" si="21"/>
        <v>0.49820996375782056</v>
      </c>
      <c r="BA126" s="22">
        <f t="shared" si="22"/>
        <v>50495</v>
      </c>
      <c r="BB126" s="20">
        <f t="shared" si="23"/>
        <v>0.49802094093831467</v>
      </c>
      <c r="BC126" s="20" t="e">
        <f>#REF!</f>
        <v>#REF!</v>
      </c>
    </row>
    <row r="127" spans="1:55" ht="15">
      <c r="A127" s="1">
        <v>50586</v>
      </c>
      <c r="B127">
        <v>1.08938586477051E-3</v>
      </c>
      <c r="C127" s="16">
        <v>-9.1780411455029206E-5</v>
      </c>
      <c r="D127">
        <v>0.24650294545471299</v>
      </c>
      <c r="E127">
        <v>-1.2739797731103799E-3</v>
      </c>
      <c r="F127">
        <v>-0.71787739597939404</v>
      </c>
      <c r="G127">
        <v>1.01778112880106E-2</v>
      </c>
      <c r="H127" s="16">
        <v>2.2273164720036798E-6</v>
      </c>
      <c r="I127">
        <v>-2.6643676984105499E-4</v>
      </c>
      <c r="J127" s="16">
        <v>-1.5375722311333702E-5</v>
      </c>
      <c r="K127">
        <v>1.13177994745061E-3</v>
      </c>
      <c r="L127">
        <v>-2.8799688309523501E-2</v>
      </c>
      <c r="M127">
        <v>0</v>
      </c>
      <c r="N127">
        <v>0</v>
      </c>
      <c r="O127">
        <v>-2.63810661499944E-2</v>
      </c>
      <c r="P127">
        <v>0</v>
      </c>
      <c r="Q127">
        <v>-1.6238666491907501E-3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1.07781990877864E-4</v>
      </c>
      <c r="Z127">
        <v>1.1706234134510301E-4</v>
      </c>
      <c r="AA127" s="16">
        <v>2.5498976258993899E-5</v>
      </c>
      <c r="AB127" s="16">
        <v>-1.0335137916664E-5</v>
      </c>
      <c r="AC127" s="16">
        <v>-1.2384313824187E-5</v>
      </c>
      <c r="AD127" s="16">
        <v>-4.32108189002916E-5</v>
      </c>
      <c r="AE127">
        <v>0.199238457176662</v>
      </c>
      <c r="AF127">
        <v>-0.31800256967887403</v>
      </c>
      <c r="AH127" s="20">
        <f t="shared" si="24"/>
        <v>1.13177994745061E-3</v>
      </c>
      <c r="AI127" s="20">
        <f t="shared" si="25"/>
        <v>1.07781990877864E-4</v>
      </c>
      <c r="AJ127" s="20">
        <f t="shared" si="26"/>
        <v>1.1706234134510301E-4</v>
      </c>
      <c r="AK127" s="20">
        <f t="shared" si="27"/>
        <v>2.5498976258993899E-5</v>
      </c>
      <c r="AL127" s="20">
        <f t="shared" si="28"/>
        <v>-1.0335137916664E-5</v>
      </c>
      <c r="AM127" s="20">
        <f t="shared" si="29"/>
        <v>-1.2384313824187E-5</v>
      </c>
      <c r="AN127" s="20">
        <f t="shared" si="30"/>
        <v>-4.32108189002916E-5</v>
      </c>
      <c r="AR127" s="22">
        <f t="shared" si="20"/>
        <v>50586</v>
      </c>
      <c r="AS127" s="33">
        <f t="shared" si="31"/>
        <v>0.49797199332756259</v>
      </c>
      <c r="AT127" s="33">
        <f t="shared" si="32"/>
        <v>1.07781990877864E-4</v>
      </c>
      <c r="AU127" s="33">
        <f t="shared" si="33"/>
        <v>1.1706234134510301E-4</v>
      </c>
      <c r="AV127" s="33">
        <f t="shared" si="34"/>
        <v>2.5498976258993899E-5</v>
      </c>
      <c r="AW127" s="33">
        <f t="shared" si="35"/>
        <v>-1.0335137916664E-5</v>
      </c>
      <c r="AX127" s="33">
        <f t="shared" si="36"/>
        <v>-1.2384313824187E-5</v>
      </c>
      <c r="AY127" s="33">
        <f t="shared" si="37"/>
        <v>-4.32108189002916E-5</v>
      </c>
      <c r="AZ127" s="20">
        <f t="shared" si="21"/>
        <v>0.49815640636540343</v>
      </c>
      <c r="BA127" s="22">
        <f t="shared" si="22"/>
        <v>50586</v>
      </c>
      <c r="BB127" s="20">
        <f t="shared" si="23"/>
        <v>0.49797199332756259</v>
      </c>
      <c r="BC127" s="20" t="e">
        <f>#REF!</f>
        <v>#REF!</v>
      </c>
    </row>
    <row r="128" spans="1:55" ht="15">
      <c r="A128" s="1">
        <v>50678</v>
      </c>
      <c r="B128">
        <v>1.0062934617144899E-3</v>
      </c>
      <c r="C128" s="16">
        <v>-8.7906907301073297E-5</v>
      </c>
      <c r="D128">
        <v>0.24303404532529199</v>
      </c>
      <c r="E128">
        <v>-1.19415409224638E-3</v>
      </c>
      <c r="F128">
        <v>-0.70328279813223904</v>
      </c>
      <c r="G128">
        <v>1.2967299327210099E-2</v>
      </c>
      <c r="H128" s="16">
        <v>2.0546138074812701E-6</v>
      </c>
      <c r="I128">
        <v>-2.5936778576860598E-4</v>
      </c>
      <c r="J128" s="16">
        <v>-7.9372476283828703E-6</v>
      </c>
      <c r="K128">
        <v>1.08476508682553E-3</v>
      </c>
      <c r="L128">
        <v>-2.7704391462011101E-2</v>
      </c>
      <c r="M128">
        <v>0</v>
      </c>
      <c r="N128">
        <v>0</v>
      </c>
      <c r="O128">
        <v>-2.6116366480461801E-2</v>
      </c>
      <c r="P128">
        <v>0</v>
      </c>
      <c r="Q128">
        <v>-1.6228667998249601E-3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16">
        <v>9.9849535484544997E-5</v>
      </c>
      <c r="Z128">
        <v>1.13561568615398E-4</v>
      </c>
      <c r="AA128" s="16">
        <v>2.5987215268197199E-5</v>
      </c>
      <c r="AB128" s="16">
        <v>-7.6444120558759992E-6</v>
      </c>
      <c r="AC128" s="16">
        <v>-9.5670432971773093E-6</v>
      </c>
      <c r="AD128" s="16">
        <v>-4.17222761440537E-5</v>
      </c>
      <c r="AE128">
        <v>0.19726206278659</v>
      </c>
      <c r="AF128">
        <v>-0.304738803718138</v>
      </c>
      <c r="AH128" s="20">
        <f t="shared" si="24"/>
        <v>1.08476508682553E-3</v>
      </c>
      <c r="AI128" s="20">
        <f t="shared" si="25"/>
        <v>9.9849535484544997E-5</v>
      </c>
      <c r="AJ128" s="20">
        <f t="shared" si="26"/>
        <v>1.13561568615398E-4</v>
      </c>
      <c r="AK128" s="20">
        <f t="shared" si="27"/>
        <v>2.5987215268197199E-5</v>
      </c>
      <c r="AL128" s="20">
        <f t="shared" si="28"/>
        <v>-7.6444120558759992E-6</v>
      </c>
      <c r="AM128" s="20">
        <f t="shared" si="29"/>
        <v>-9.5670432971773093E-6</v>
      </c>
      <c r="AN128" s="20">
        <f t="shared" si="30"/>
        <v>-4.17222761440537E-5</v>
      </c>
      <c r="AR128" s="22">
        <f t="shared" si="20"/>
        <v>50678</v>
      </c>
      <c r="AS128" s="33">
        <f t="shared" si="31"/>
        <v>0.49792497846693751</v>
      </c>
      <c r="AT128" s="33">
        <f t="shared" si="32"/>
        <v>9.9849535484544997E-5</v>
      </c>
      <c r="AU128" s="33">
        <f t="shared" si="33"/>
        <v>1.13561568615398E-4</v>
      </c>
      <c r="AV128" s="33">
        <f t="shared" si="34"/>
        <v>2.5987215268197199E-5</v>
      </c>
      <c r="AW128" s="33">
        <f t="shared" si="35"/>
        <v>-7.6444120558759992E-6</v>
      </c>
      <c r="AX128" s="33">
        <f t="shared" si="36"/>
        <v>-9.5670432971773093E-6</v>
      </c>
      <c r="AY128" s="33">
        <f t="shared" si="37"/>
        <v>-4.17222761440537E-5</v>
      </c>
      <c r="AZ128" s="20">
        <f t="shared" si="21"/>
        <v>0.49810544305480853</v>
      </c>
      <c r="BA128" s="22">
        <f t="shared" si="22"/>
        <v>50678</v>
      </c>
      <c r="BB128" s="20">
        <f t="shared" si="23"/>
        <v>0.49792497846693751</v>
      </c>
      <c r="BC128" s="20" t="e">
        <f>#REF!</f>
        <v>#REF!</v>
      </c>
    </row>
    <row r="129" spans="1:55" ht="15">
      <c r="A129" s="1">
        <v>50770</v>
      </c>
      <c r="B129">
        <v>9.2972454977626601E-4</v>
      </c>
      <c r="C129" s="16">
        <v>-8.4153343281198503E-5</v>
      </c>
      <c r="D129">
        <v>0.23961326315600701</v>
      </c>
      <c r="E129">
        <v>-1.12039901674079E-3</v>
      </c>
      <c r="F129">
        <v>-0.68898616430181703</v>
      </c>
      <c r="G129">
        <v>1.5648270842885399E-2</v>
      </c>
      <c r="H129" s="16">
        <v>1.88812857448677E-6</v>
      </c>
      <c r="I129">
        <v>-2.48974065495949E-4</v>
      </c>
      <c r="J129" s="16">
        <v>-1.0494503366797E-6</v>
      </c>
      <c r="K129">
        <v>1.0396797783978099E-3</v>
      </c>
      <c r="L129">
        <v>-2.6665485305372799E-2</v>
      </c>
      <c r="M129">
        <v>0</v>
      </c>
      <c r="N129">
        <v>0</v>
      </c>
      <c r="O129">
        <v>-2.58548089939327E-2</v>
      </c>
      <c r="P129">
        <v>0</v>
      </c>
      <c r="Q129">
        <v>-1.6186419071695E-3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16">
        <v>9.3912306294760203E-5</v>
      </c>
      <c r="Z129">
        <v>1.1002260618685899E-4</v>
      </c>
      <c r="AA129" s="16">
        <v>2.6384386383431499E-5</v>
      </c>
      <c r="AB129" s="16">
        <v>-5.3794052565209601E-6</v>
      </c>
      <c r="AC129" s="16">
        <v>-7.0669143706609503E-6</v>
      </c>
      <c r="AD129" s="16">
        <v>-4.0845686792875398E-5</v>
      </c>
      <c r="AE129">
        <v>0.19530913435188699</v>
      </c>
      <c r="AF129">
        <v>-0.29186068828414602</v>
      </c>
      <c r="AH129" s="20">
        <f t="shared" si="24"/>
        <v>1.0396797783978099E-3</v>
      </c>
      <c r="AI129" s="20">
        <f t="shared" si="25"/>
        <v>9.3912306294760203E-5</v>
      </c>
      <c r="AJ129" s="20">
        <f t="shared" si="26"/>
        <v>1.1002260618685899E-4</v>
      </c>
      <c r="AK129" s="20">
        <f t="shared" si="27"/>
        <v>2.6384386383431499E-5</v>
      </c>
      <c r="AL129" s="20">
        <f t="shared" si="28"/>
        <v>-5.3794052565209601E-6</v>
      </c>
      <c r="AM129" s="20">
        <f t="shared" si="29"/>
        <v>-7.0669143706609503E-6</v>
      </c>
      <c r="AN129" s="20">
        <f t="shared" si="30"/>
        <v>-4.0845686792875398E-5</v>
      </c>
      <c r="AR129" s="22">
        <f t="shared" ref="AR129:AR132" si="38">A129</f>
        <v>50770</v>
      </c>
      <c r="AS129" s="33">
        <f t="shared" si="31"/>
        <v>0.49787989315850978</v>
      </c>
      <c r="AT129" s="33">
        <f t="shared" si="32"/>
        <v>9.3912306294760203E-5</v>
      </c>
      <c r="AU129" s="33">
        <f t="shared" si="33"/>
        <v>1.1002260618685899E-4</v>
      </c>
      <c r="AV129" s="33">
        <f t="shared" si="34"/>
        <v>2.6384386383431499E-5</v>
      </c>
      <c r="AW129" s="33">
        <f t="shared" si="35"/>
        <v>-5.3794052565209601E-6</v>
      </c>
      <c r="AX129" s="33">
        <f t="shared" si="36"/>
        <v>-7.0669143706609503E-6</v>
      </c>
      <c r="AY129" s="33">
        <f t="shared" si="37"/>
        <v>-4.0845686792875398E-5</v>
      </c>
      <c r="AZ129" s="20">
        <f t="shared" si="21"/>
        <v>0.49805692045095479</v>
      </c>
      <c r="BA129" s="22">
        <f t="shared" si="22"/>
        <v>50770</v>
      </c>
      <c r="BB129" s="20">
        <f t="shared" si="23"/>
        <v>0.49787989315850978</v>
      </c>
      <c r="BC129" s="20" t="e">
        <f>#REF!</f>
        <v>#REF!</v>
      </c>
    </row>
    <row r="130" spans="1:55" ht="15">
      <c r="A130" s="1">
        <v>50860</v>
      </c>
      <c r="B130">
        <v>8.5916214745180696E-4</v>
      </c>
      <c r="C130" s="16">
        <v>-8.0526857631896498E-5</v>
      </c>
      <c r="D130">
        <v>0.23623996635404601</v>
      </c>
      <c r="E130">
        <v>-1.0526469023356599E-3</v>
      </c>
      <c r="F130">
        <v>-0.67498154019022805</v>
      </c>
      <c r="G130">
        <v>1.8224961579560699E-2</v>
      </c>
      <c r="H130" s="16">
        <v>1.72857383439582E-6</v>
      </c>
      <c r="I130">
        <v>-2.3587364561142299E-4</v>
      </c>
      <c r="J130" s="16">
        <v>5.3672341997172303E-6</v>
      </c>
      <c r="K130">
        <v>9.9650565779413206E-4</v>
      </c>
      <c r="L130">
        <v>-2.5679284526881702E-2</v>
      </c>
      <c r="M130">
        <v>0</v>
      </c>
      <c r="N130">
        <v>0</v>
      </c>
      <c r="O130">
        <v>-2.5596327097039899E-2</v>
      </c>
      <c r="P130">
        <v>0</v>
      </c>
      <c r="Q130">
        <v>-1.6113307649823999E-3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16">
        <v>8.9644294188049E-5</v>
      </c>
      <c r="Z130">
        <v>1.06467096048528E-4</v>
      </c>
      <c r="AA130" s="16">
        <v>2.66873830412753E-5</v>
      </c>
      <c r="AB130" s="16">
        <v>-3.4981426764011199E-6</v>
      </c>
      <c r="AC130" s="16">
        <v>-4.8669592330326497E-6</v>
      </c>
      <c r="AD130" s="16">
        <v>-4.0461938662284799E-5</v>
      </c>
      <c r="AE130">
        <v>0.1933793775097</v>
      </c>
      <c r="AF130">
        <v>-0.27935648919539002</v>
      </c>
      <c r="AH130" s="20">
        <f t="shared" si="24"/>
        <v>9.9650565779413206E-4</v>
      </c>
      <c r="AI130" s="20">
        <f t="shared" si="25"/>
        <v>8.9644294188049E-5</v>
      </c>
      <c r="AJ130" s="20">
        <f t="shared" si="26"/>
        <v>1.06467096048528E-4</v>
      </c>
      <c r="AK130" s="20">
        <f t="shared" si="27"/>
        <v>2.66873830412753E-5</v>
      </c>
      <c r="AL130" s="20">
        <f t="shared" si="28"/>
        <v>-3.4981426764011199E-6</v>
      </c>
      <c r="AM130" s="20">
        <f t="shared" si="29"/>
        <v>-4.8669592330326497E-6</v>
      </c>
      <c r="AN130" s="20">
        <f t="shared" si="30"/>
        <v>-4.0461938662284799E-5</v>
      </c>
      <c r="AR130" s="22">
        <f t="shared" si="38"/>
        <v>50860</v>
      </c>
      <c r="AS130" s="33">
        <f t="shared" si="31"/>
        <v>0.49783671903790611</v>
      </c>
      <c r="AT130" s="33">
        <f t="shared" si="32"/>
        <v>8.9644294188049E-5</v>
      </c>
      <c r="AU130" s="33">
        <f t="shared" si="33"/>
        <v>1.06467096048528E-4</v>
      </c>
      <c r="AV130" s="33">
        <f t="shared" si="34"/>
        <v>2.66873830412753E-5</v>
      </c>
      <c r="AW130" s="33">
        <f t="shared" si="35"/>
        <v>-3.4981426764011199E-6</v>
      </c>
      <c r="AX130" s="33">
        <f t="shared" si="36"/>
        <v>-4.8669592330326497E-6</v>
      </c>
      <c r="AY130" s="33">
        <f t="shared" si="37"/>
        <v>-4.0461938662284799E-5</v>
      </c>
      <c r="AZ130" s="20">
        <f t="shared" ref="AZ130:AZ132" si="39">SUM(AS130:AY130)</f>
        <v>0.49801069077061222</v>
      </c>
      <c r="BA130" s="22">
        <f t="shared" ref="BA130:BA132" si="40">AR130</f>
        <v>50860</v>
      </c>
      <c r="BB130" s="20">
        <f t="shared" ref="BB130:BB132" si="41">AS130-$AS$2</f>
        <v>0.49783671903790611</v>
      </c>
      <c r="BC130" s="20" t="e">
        <f>#REF!</f>
        <v>#REF!</v>
      </c>
    </row>
    <row r="131" spans="1:55" ht="15">
      <c r="A131" s="1">
        <v>50951</v>
      </c>
      <c r="B131">
        <v>7.9412941371924796E-4</v>
      </c>
      <c r="C131" s="16">
        <v>-7.7032347787608097E-5</v>
      </c>
      <c r="D131">
        <v>0.232913534588783</v>
      </c>
      <c r="E131">
        <v>-9.9071635001186302E-4</v>
      </c>
      <c r="F131">
        <v>-0.66126305177810896</v>
      </c>
      <c r="G131">
        <v>2.0701472544269701E-2</v>
      </c>
      <c r="H131" s="16">
        <v>1.5764891744913699E-6</v>
      </c>
      <c r="I131">
        <v>-2.20629356583465E-4</v>
      </c>
      <c r="J131" s="16">
        <v>1.1373107830933099E-5</v>
      </c>
      <c r="K131">
        <v>9.55211358531233E-4</v>
      </c>
      <c r="L131">
        <v>-2.47422958961875E-2</v>
      </c>
      <c r="M131">
        <v>0</v>
      </c>
      <c r="N131">
        <v>0</v>
      </c>
      <c r="O131">
        <v>-2.5340852584052598E-2</v>
      </c>
      <c r="P131">
        <v>0</v>
      </c>
      <c r="Q131">
        <v>-1.6010913659259001E-3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16">
        <v>8.6753166987215601E-5</v>
      </c>
      <c r="Z131">
        <v>1.0291439272935699E-4</v>
      </c>
      <c r="AA131" s="16">
        <v>2.6895412543988201E-5</v>
      </c>
      <c r="AB131" s="16">
        <v>-1.9603249888466701E-6</v>
      </c>
      <c r="AC131" s="16">
        <v>-2.94878193145698E-6</v>
      </c>
      <c r="AD131" s="16">
        <v>-4.0466039623426802E-5</v>
      </c>
      <c r="AE131">
        <v>0.191472501799475</v>
      </c>
      <c r="AF131">
        <v>-0.26721468255113501</v>
      </c>
      <c r="AH131" s="20">
        <f t="shared" ref="AH131:AH132" si="42">K131</f>
        <v>9.55211358531233E-4</v>
      </c>
      <c r="AI131" s="20">
        <f t="shared" ref="AI131:AI132" si="43">Y131</f>
        <v>8.6753166987215601E-5</v>
      </c>
      <c r="AJ131" s="20">
        <f t="shared" ref="AJ131:AJ132" si="44">Z131</f>
        <v>1.0291439272935699E-4</v>
      </c>
      <c r="AK131" s="20">
        <f t="shared" ref="AK131:AK132" si="45">AA131</f>
        <v>2.6895412543988201E-5</v>
      </c>
      <c r="AL131" s="20">
        <f t="shared" ref="AL131:AL132" si="46">AB131</f>
        <v>-1.9603249888466701E-6</v>
      </c>
      <c r="AM131" s="20">
        <f t="shared" ref="AM131:AM132" si="47">AC131</f>
        <v>-2.94878193145698E-6</v>
      </c>
      <c r="AN131" s="20">
        <f t="shared" ref="AN131:AN132" si="48">AD131</f>
        <v>-4.0466039623426802E-5</v>
      </c>
      <c r="AR131" s="22">
        <f t="shared" si="38"/>
        <v>50951</v>
      </c>
      <c r="AS131" s="33">
        <f t="shared" ref="AS131:AS132" si="49">AH131-AH$2</f>
        <v>0.49779542473864319</v>
      </c>
      <c r="AT131" s="33">
        <f t="shared" ref="AT131:AT132" si="50">AI131-AI$2</f>
        <v>8.6753166987215601E-5</v>
      </c>
      <c r="AU131" s="33">
        <f t="shared" ref="AU131:AU132" si="51">AJ131-AJ$2</f>
        <v>1.0291439272935699E-4</v>
      </c>
      <c r="AV131" s="33">
        <f t="shared" ref="AV131:AV132" si="52">AK131-AK$2</f>
        <v>2.6895412543988201E-5</v>
      </c>
      <c r="AW131" s="33">
        <f t="shared" ref="AW131:AW132" si="53">AL131-AL$2</f>
        <v>-1.9603249888466701E-6</v>
      </c>
      <c r="AX131" s="33">
        <f t="shared" ref="AX131:AX132" si="54">AM131-AM$2</f>
        <v>-2.94878193145698E-6</v>
      </c>
      <c r="AY131" s="33">
        <f t="shared" ref="AY131:AY132" si="55">AN131-AN$2</f>
        <v>-4.0466039623426802E-5</v>
      </c>
      <c r="AZ131" s="20">
        <f t="shared" si="39"/>
        <v>0.49796661256435998</v>
      </c>
      <c r="BA131" s="22">
        <f t="shared" si="40"/>
        <v>50951</v>
      </c>
      <c r="BB131" s="20">
        <f t="shared" si="41"/>
        <v>0.49779542473864319</v>
      </c>
      <c r="BC131" s="20" t="e">
        <f>#REF!</f>
        <v>#REF!</v>
      </c>
    </row>
    <row r="132" spans="1:55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42"/>
        <v>-1.3647493629531601E-3</v>
      </c>
      <c r="AI132" s="20">
        <f t="shared" si="43"/>
        <v>1.41712035388597E-3</v>
      </c>
      <c r="AJ132" s="20">
        <f t="shared" si="44"/>
        <v>-1.44701836759519E-3</v>
      </c>
      <c r="AK132" s="20">
        <f t="shared" si="45"/>
        <v>5.4189821816485995E-4</v>
      </c>
      <c r="AL132" s="20">
        <f t="shared" si="46"/>
        <v>-2.9329793527210697E-4</v>
      </c>
      <c r="AM132" s="20">
        <f t="shared" si="47"/>
        <v>1.37178050825248E-3</v>
      </c>
      <c r="AN132" s="20">
        <f t="shared" si="48"/>
        <v>3.7302372362546499E-3</v>
      </c>
      <c r="AR132" s="22">
        <f t="shared" si="38"/>
        <v>51043</v>
      </c>
      <c r="AS132" s="33">
        <f t="shared" si="49"/>
        <v>0.49547546401715881</v>
      </c>
      <c r="AT132" s="33">
        <f t="shared" si="50"/>
        <v>1.41712035388597E-3</v>
      </c>
      <c r="AU132" s="33">
        <f t="shared" si="51"/>
        <v>-1.44701836759519E-3</v>
      </c>
      <c r="AV132" s="33">
        <f t="shared" si="52"/>
        <v>5.4189821816485995E-4</v>
      </c>
      <c r="AW132" s="33">
        <f t="shared" si="53"/>
        <v>-2.9329793527210697E-4</v>
      </c>
      <c r="AX132" s="33">
        <f t="shared" si="54"/>
        <v>1.37178050825248E-3</v>
      </c>
      <c r="AY132" s="33">
        <f t="shared" si="55"/>
        <v>3.7302372362546499E-3</v>
      </c>
      <c r="AZ132" s="20">
        <f t="shared" si="39"/>
        <v>0.50079618403084947</v>
      </c>
      <c r="BA132" s="22">
        <f t="shared" si="40"/>
        <v>51043</v>
      </c>
      <c r="BB132" s="20">
        <f t="shared" si="41"/>
        <v>0.49547546401715881</v>
      </c>
      <c r="BC132" s="20" t="e">
        <f>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DAD8-6CDB-4DBB-8CA2-A494B5056D0E}">
  <sheetPr codeName="Sheet30"/>
  <dimension ref="A1:BQ132"/>
  <sheetViews>
    <sheetView topLeftCell="AT1" zoomScale="160" zoomScaleNormal="160" workbookViewId="0">
      <selection activeCell="BL4" sqref="BL4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13.7109375" style="20" bestFit="1" customWidth="1"/>
    <col min="46" max="47" width="15" style="20" bestFit="1" customWidth="1"/>
    <col min="48" max="48" width="13" style="20" bestFit="1" customWidth="1"/>
    <col min="49" max="49" width="14.28515625" style="20" bestFit="1" customWidth="1"/>
    <col min="50" max="50" width="9.85546875" style="20" bestFit="1" customWidth="1"/>
    <col min="51" max="51" width="15" style="20" bestFit="1" customWidth="1"/>
    <col min="52" max="52" width="9.140625" style="20"/>
    <col min="53" max="53" width="11.85546875" style="20" bestFit="1" customWidth="1"/>
    <col min="54" max="54" width="13" style="20" bestFit="1" customWidth="1"/>
    <col min="55" max="55" width="9.42578125" style="20" bestFit="1" customWidth="1"/>
    <col min="56" max="16384" width="9.140625" style="20"/>
  </cols>
  <sheetData>
    <row r="1" spans="1:69" ht="1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325</v>
      </c>
      <c r="AR1" s="20" t="str">
        <f t="shared" ref="AR1:AR64" si="1">A1</f>
        <v>date</v>
      </c>
      <c r="AS1" s="20" t="s">
        <v>400</v>
      </c>
      <c r="AT1" s="20" t="s">
        <v>401</v>
      </c>
      <c r="AU1" s="20" t="s">
        <v>402</v>
      </c>
      <c r="AV1" s="20" t="s">
        <v>403</v>
      </c>
      <c r="AW1" s="20" t="s">
        <v>404</v>
      </c>
      <c r="AX1" s="20" t="s">
        <v>405</v>
      </c>
      <c r="AY1" s="20" t="s">
        <v>406</v>
      </c>
      <c r="AZ1" s="20" t="s">
        <v>333</v>
      </c>
      <c r="BA1" s="20" t="s">
        <v>0</v>
      </c>
      <c r="BB1" s="20" t="s">
        <v>199</v>
      </c>
      <c r="BC1" s="20" t="s">
        <v>326</v>
      </c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</row>
    <row r="2" spans="1:69" ht="15">
      <c r="A2" s="1">
        <v>39172</v>
      </c>
      <c r="B2">
        <v>0.11277365711217099</v>
      </c>
      <c r="C2">
        <v>0.60897084261408796</v>
      </c>
      <c r="D2">
        <v>-0.54285585279497195</v>
      </c>
      <c r="E2">
        <v>2.01481563649532</v>
      </c>
      <c r="F2">
        <v>-1.7549024076259501</v>
      </c>
      <c r="G2">
        <v>-1.1537680751814301</v>
      </c>
      <c r="H2">
        <v>-7.6670843486382001E-3</v>
      </c>
      <c r="I2">
        <v>0.111939115833145</v>
      </c>
      <c r="J2">
        <v>-5.22380335736169E-2</v>
      </c>
      <c r="K2">
        <v>-0.30333237525066198</v>
      </c>
      <c r="L2">
        <v>0.183428703470881</v>
      </c>
      <c r="M2">
        <v>0</v>
      </c>
      <c r="N2">
        <v>0</v>
      </c>
      <c r="O2">
        <v>-0.26146147994417102</v>
      </c>
      <c r="P2">
        <v>0</v>
      </c>
      <c r="Q2">
        <v>5.0136468967734903E-2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1.7339491814177199</v>
      </c>
      <c r="AF2">
        <v>0.73978829704076499</v>
      </c>
      <c r="AH2" s="20">
        <f t="shared" ref="AH2:AH65" si="2">K2+Y2-Y2/100</f>
        <v>-0.30333237525066198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1">
        <f>EA_raw_policy_shocks!AE141</f>
        <v>-2.4990917942303702E-2</v>
      </c>
      <c r="AT2" s="21">
        <f>EA_raw_policy_shocks!AF141</f>
        <v>2.7814897720132501E-15</v>
      </c>
      <c r="AU2" s="21">
        <f>EA_raw_policy_shocks!AG141</f>
        <v>-3.54390718671859E-15</v>
      </c>
      <c r="AV2" s="21">
        <f>EA_raw_policy_shocks!AH141</f>
        <v>-2.51585621235616E-15</v>
      </c>
      <c r="AW2" s="21">
        <f>EA_raw_policy_shocks!AI141</f>
        <v>-2.5719485233272001E-15</v>
      </c>
      <c r="AX2" s="21">
        <f>EA_raw_policy_shocks!AJ141</f>
        <v>-2.2267660133698201E-15</v>
      </c>
      <c r="AY2" s="21">
        <f>EA_raw_policy_shocks!AK141</f>
        <v>-1.55632651329818E-16</v>
      </c>
      <c r="AZ2" s="20">
        <f t="shared" ref="AZ2:AZ33" si="3">SUM(AS2:AY2)</f>
        <v>-2.4990917942311931E-2</v>
      </c>
      <c r="BA2" s="22">
        <f t="shared" ref="BA2:BA33" si="4">AR2</f>
        <v>39172</v>
      </c>
      <c r="BB2" s="20">
        <f t="shared" ref="BB2:BB33" si="5">AS2-$AS$2</f>
        <v>0</v>
      </c>
      <c r="BC2" s="20" t="e">
        <f>#REF!-#REF!</f>
        <v>#REF!</v>
      </c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</row>
    <row r="3" spans="1:69" ht="15">
      <c r="A3" s="1">
        <v>39263</v>
      </c>
      <c r="B3">
        <v>9.7898792230103601E-2</v>
      </c>
      <c r="C3">
        <v>0.68502436420870305</v>
      </c>
      <c r="D3">
        <v>-0.62658037375506803</v>
      </c>
      <c r="E3">
        <v>2.4557175055833298</v>
      </c>
      <c r="F3">
        <v>-1.7209292767647599</v>
      </c>
      <c r="G3">
        <v>-1.22203736490204</v>
      </c>
      <c r="H3">
        <v>-7.4568287885155302E-3</v>
      </c>
      <c r="I3">
        <v>9.1701375572060595E-2</v>
      </c>
      <c r="J3">
        <v>-6.2801495999508905E-2</v>
      </c>
      <c r="K3">
        <v>-0.45606256376006599</v>
      </c>
      <c r="L3">
        <v>0.21394611730152199</v>
      </c>
      <c r="M3">
        <v>0</v>
      </c>
      <c r="N3">
        <v>0</v>
      </c>
      <c r="O3">
        <v>-0.23657643357164099</v>
      </c>
      <c r="P3">
        <v>0</v>
      </c>
      <c r="Q3">
        <v>4.5327371864107603E-2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1.72261710797298</v>
      </c>
      <c r="AF3">
        <v>0.97978829704076498</v>
      </c>
      <c r="AH3" s="20">
        <f t="shared" si="2"/>
        <v>-0.45606256376006599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1">
        <f>EA_raw_policy_shocks!AE142</f>
        <v>-0.11419290290127</v>
      </c>
      <c r="AT3" s="21">
        <f>EA_raw_policy_shocks!AF142</f>
        <v>3.41450526444911E-15</v>
      </c>
      <c r="AU3" s="21">
        <f>EA_raw_policy_shocks!AG142</f>
        <v>-3.0439715861635901E-15</v>
      </c>
      <c r="AV3" s="21">
        <f>EA_raw_policy_shocks!AH142</f>
        <v>-2.3523014244576898E-15</v>
      </c>
      <c r="AW3" s="21">
        <f>EA_raw_policy_shocks!AI142</f>
        <v>-2.43866128355882E-15</v>
      </c>
      <c r="AX3" s="21">
        <f>EA_raw_policy_shocks!AJ142</f>
        <v>-2.1318954583823001E-15</v>
      </c>
      <c r="AY3" s="21">
        <f>EA_raw_policy_shocks!AK142</f>
        <v>2.63672189933829E-17</v>
      </c>
      <c r="AZ3" s="20">
        <f t="shared" si="3"/>
        <v>-0.11419290290127654</v>
      </c>
      <c r="BA3" s="22">
        <f t="shared" si="4"/>
        <v>39263</v>
      </c>
      <c r="BB3" s="20">
        <f t="shared" si="5"/>
        <v>-8.9201984958966307E-2</v>
      </c>
      <c r="BC3" s="20" t="e">
        <f>#REF!</f>
        <v>#REF!</v>
      </c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</row>
    <row r="4" spans="1:69" ht="15">
      <c r="A4" s="1">
        <v>39355</v>
      </c>
      <c r="B4">
        <v>9.3772212973020699E-2</v>
      </c>
      <c r="C4">
        <v>0.65402525328303995</v>
      </c>
      <c r="D4">
        <v>-0.74692014167081</v>
      </c>
      <c r="E4">
        <v>2.6355903777240099</v>
      </c>
      <c r="F4">
        <v>-1.66496971488109</v>
      </c>
      <c r="G4">
        <v>-1.1604380466221</v>
      </c>
      <c r="H4">
        <v>6.5631152920391598E-3</v>
      </c>
      <c r="I4">
        <v>8.8909645175379304E-2</v>
      </c>
      <c r="J4">
        <v>-7.2400508763948795E-2</v>
      </c>
      <c r="K4">
        <v>-0.327940975846508</v>
      </c>
      <c r="L4">
        <v>0.218913863005473</v>
      </c>
      <c r="M4">
        <v>0</v>
      </c>
      <c r="N4">
        <v>0</v>
      </c>
      <c r="O4">
        <v>-0.143273311537925</v>
      </c>
      <c r="P4">
        <v>0</v>
      </c>
      <c r="Q4">
        <v>6.5614218622035703E-3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1.71139510719893</v>
      </c>
      <c r="AF4">
        <v>1.2997882970407599</v>
      </c>
      <c r="AH4" s="20">
        <f t="shared" si="2"/>
        <v>-0.327940975846508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1">
        <f>EA_raw_policy_shocks!AE143</f>
        <v>-9.0478080471159093E-3</v>
      </c>
      <c r="AT4" s="21">
        <f>EA_raw_policy_shocks!AF143</f>
        <v>2.2813500121396502E-15</v>
      </c>
      <c r="AU4" s="21">
        <f>EA_raw_policy_shocks!AG143</f>
        <v>-4.2738873531425901E-15</v>
      </c>
      <c r="AV4" s="21">
        <f>EA_raw_policy_shocks!AH143</f>
        <v>-3.3436428722225201E-15</v>
      </c>
      <c r="AW4" s="21">
        <f>EA_raw_policy_shocks!AI143</f>
        <v>-3.0995648779988E-15</v>
      </c>
      <c r="AX4" s="21">
        <f>EA_raw_policy_shocks!AJ143</f>
        <v>-2.40710861685175E-15</v>
      </c>
      <c r="AY4" s="21">
        <f>EA_raw_policy_shocks!AK143</f>
        <v>-2.61426787426237E-16</v>
      </c>
      <c r="AZ4" s="20">
        <f t="shared" si="3"/>
        <v>-9.047808047127015E-3</v>
      </c>
      <c r="BA4" s="22">
        <f t="shared" si="4"/>
        <v>39355</v>
      </c>
      <c r="BB4" s="20">
        <f t="shared" si="5"/>
        <v>1.5943109895187792E-2</v>
      </c>
      <c r="BC4" s="20" t="e">
        <f>#REF!</f>
        <v>#REF!</v>
      </c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</row>
    <row r="5" spans="1:69" ht="15">
      <c r="A5" s="1">
        <v>39447</v>
      </c>
      <c r="B5">
        <v>7.1631626263979495E-2</v>
      </c>
      <c r="C5">
        <v>0.67999549125370695</v>
      </c>
      <c r="D5">
        <v>-0.99350237517999396</v>
      </c>
      <c r="E5">
        <v>3.03104905195999</v>
      </c>
      <c r="F5">
        <v>-1.69112865622514</v>
      </c>
      <c r="G5">
        <v>-1.0855317533405899</v>
      </c>
      <c r="H5">
        <v>4.9547715199361603E-3</v>
      </c>
      <c r="I5">
        <v>0.100917169728842</v>
      </c>
      <c r="J5">
        <v>-7.8741566539476004E-2</v>
      </c>
      <c r="K5">
        <v>-0.42174658932363501</v>
      </c>
      <c r="L5">
        <v>0.21720364462715699</v>
      </c>
      <c r="M5">
        <v>0</v>
      </c>
      <c r="N5">
        <v>0</v>
      </c>
      <c r="O5">
        <v>-0.13749348053155</v>
      </c>
      <c r="P5">
        <v>0</v>
      </c>
      <c r="Q5">
        <v>2.18989140057201E-2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1.70028204897355</v>
      </c>
      <c r="AF5">
        <v>1.41978829704076</v>
      </c>
      <c r="AH5" s="20">
        <f t="shared" si="2"/>
        <v>-0.42174658932363501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1">
        <f>EA_raw_policy_shocks!AE144</f>
        <v>-8.9819542168629002E-2</v>
      </c>
      <c r="AT5" s="21">
        <f>EA_raw_policy_shocks!AF144</f>
        <v>8.2326317280932697E-16</v>
      </c>
      <c r="AU5" s="21">
        <f>EA_raw_policy_shocks!AG144</f>
        <v>-4.9056363419289499E-15</v>
      </c>
      <c r="AV5" s="21">
        <f>EA_raw_policy_shocks!AH144</f>
        <v>-3.82452798506327E-15</v>
      </c>
      <c r="AW5" s="21">
        <f>EA_raw_policy_shocks!AI144</f>
        <v>-3.25006733727786E-15</v>
      </c>
      <c r="AX5" s="21">
        <f>EA_raw_policy_shocks!AJ144</f>
        <v>-2.4845698980406498E-15</v>
      </c>
      <c r="AY5" s="21">
        <f>EA_raw_policy_shocks!AK144</f>
        <v>-2.63741954753108E-16</v>
      </c>
      <c r="AZ5" s="20">
        <f t="shared" si="3"/>
        <v>-8.9819542168642907E-2</v>
      </c>
      <c r="BA5" s="22">
        <f t="shared" si="4"/>
        <v>39447</v>
      </c>
      <c r="BB5" s="20">
        <f t="shared" si="5"/>
        <v>-6.4828624226325293E-2</v>
      </c>
      <c r="BC5" s="20" t="e">
        <f>#REF!</f>
        <v>#REF!</v>
      </c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</row>
    <row r="6" spans="1:69" ht="15">
      <c r="A6" s="1">
        <v>39538</v>
      </c>
      <c r="B6">
        <v>6.8412148978631598E-2</v>
      </c>
      <c r="C6">
        <v>0.61436532736419003</v>
      </c>
      <c r="D6">
        <v>-1.15048977056651</v>
      </c>
      <c r="E6">
        <v>3.05028811580764</v>
      </c>
      <c r="F6">
        <v>-1.7036557121672999</v>
      </c>
      <c r="G6">
        <v>-0.91309249056460495</v>
      </c>
      <c r="H6">
        <v>-7.0045534999846303E-3</v>
      </c>
      <c r="I6">
        <v>0.129529667693907</v>
      </c>
      <c r="J6">
        <v>-7.9840982187436099E-2</v>
      </c>
      <c r="K6">
        <v>-0.608535834670624</v>
      </c>
      <c r="L6">
        <v>0.222108411183496</v>
      </c>
      <c r="M6">
        <v>0</v>
      </c>
      <c r="N6">
        <v>0</v>
      </c>
      <c r="O6">
        <v>-5.2684257342249401E-2</v>
      </c>
      <c r="P6">
        <v>0</v>
      </c>
      <c r="Q6">
        <v>1.1114121053245E-3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1.68927681505937</v>
      </c>
      <c r="AF6">
        <v>1.2597882970407599</v>
      </c>
      <c r="AH6" s="20">
        <f t="shared" si="2"/>
        <v>-0.608535834670624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1">
        <f>EA_raw_policy_shocks!AE145</f>
        <v>-0.14491432837811799</v>
      </c>
      <c r="AT6" s="21">
        <f>EA_raw_policy_shocks!AF145</f>
        <v>-1.4657060829640301E-15</v>
      </c>
      <c r="AU6" s="21">
        <f>EA_raw_policy_shocks!AG145</f>
        <v>-6.2442519622946497E-15</v>
      </c>
      <c r="AV6" s="21">
        <f>EA_raw_policy_shocks!AH145</f>
        <v>-4.7761183263065804E-15</v>
      </c>
      <c r="AW6" s="21">
        <f>EA_raw_policy_shocks!AI145</f>
        <v>-3.8123966122048899E-15</v>
      </c>
      <c r="AX6" s="21">
        <f>EA_raw_policy_shocks!AJ145</f>
        <v>-2.5269650566543102E-15</v>
      </c>
      <c r="AY6" s="21">
        <f>EA_raw_policy_shocks!AK145</f>
        <v>-2.4100112601369101E-16</v>
      </c>
      <c r="AZ6" s="20">
        <f t="shared" si="3"/>
        <v>-0.14491432837813706</v>
      </c>
      <c r="BA6" s="22">
        <f t="shared" si="4"/>
        <v>39538</v>
      </c>
      <c r="BB6" s="20">
        <f t="shared" si="5"/>
        <v>-0.11992341043581428</v>
      </c>
      <c r="BC6" s="20" t="e">
        <f>#REF!</f>
        <v>#REF!</v>
      </c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</row>
    <row r="7" spans="1:69" ht="15">
      <c r="A7" s="1">
        <v>39629</v>
      </c>
      <c r="B7">
        <v>5.01826412169274E-2</v>
      </c>
      <c r="C7">
        <v>0.61498399017824101</v>
      </c>
      <c r="D7">
        <v>-1.27787092706497</v>
      </c>
      <c r="E7">
        <v>3.1975360924781699</v>
      </c>
      <c r="F7">
        <v>-1.75513709515334</v>
      </c>
      <c r="G7">
        <v>-0.88331719102755901</v>
      </c>
      <c r="H7">
        <v>4.7098390278842699E-3</v>
      </c>
      <c r="I7">
        <v>8.8860488296905807E-2</v>
      </c>
      <c r="J7">
        <v>-9.1207927019527499E-2</v>
      </c>
      <c r="K7">
        <v>-0.30060183152402598</v>
      </c>
      <c r="L7">
        <v>0.210610806645288</v>
      </c>
      <c r="M7">
        <v>0</v>
      </c>
      <c r="N7">
        <v>0</v>
      </c>
      <c r="O7">
        <v>-6.3282484308788203E-2</v>
      </c>
      <c r="P7">
        <v>0</v>
      </c>
      <c r="Q7">
        <v>-5.40564035218003E-2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1.6783782989716001</v>
      </c>
      <c r="AF7">
        <v>1.41978829704076</v>
      </c>
      <c r="AH7" s="20">
        <f t="shared" si="2"/>
        <v>-0.30060183152402598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1">
        <f>EA_raw_policy_shocks!AE146</f>
        <v>6.54171086147394E-2</v>
      </c>
      <c r="AT7" s="21">
        <f>EA_raw_policy_shocks!AF146</f>
        <v>-1.49231924086295E-15</v>
      </c>
      <c r="AU7" s="21">
        <f>EA_raw_policy_shocks!AG146</f>
        <v>-5.3909185232871399E-15</v>
      </c>
      <c r="AV7" s="21">
        <f>EA_raw_policy_shocks!AH146</f>
        <v>-3.9592532971499599E-15</v>
      </c>
      <c r="AW7" s="21">
        <f>EA_raw_policy_shocks!AI146</f>
        <v>-2.8885303618880198E-15</v>
      </c>
      <c r="AX7" s="21">
        <f>EA_raw_policy_shocks!AJ146</f>
        <v>-1.8020480672583499E-15</v>
      </c>
      <c r="AY7" s="21">
        <f>EA_raw_policy_shocks!AK146</f>
        <v>2.77251862471945E-17</v>
      </c>
      <c r="AZ7" s="20">
        <f t="shared" si="3"/>
        <v>6.5417108614723898E-2</v>
      </c>
      <c r="BA7" s="22">
        <f t="shared" si="4"/>
        <v>39629</v>
      </c>
      <c r="BB7" s="20">
        <f t="shared" si="5"/>
        <v>9.0408026557043109E-2</v>
      </c>
      <c r="BC7" s="20" t="e">
        <f>#REF!</f>
        <v>#REF!</v>
      </c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</row>
    <row r="8" spans="1:69" ht="15">
      <c r="A8" s="1">
        <v>39721</v>
      </c>
      <c r="B8">
        <v>1.2881999159917499E-2</v>
      </c>
      <c r="C8">
        <v>0.54360214229044002</v>
      </c>
      <c r="D8">
        <v>-1.3453978144413601</v>
      </c>
      <c r="E8">
        <v>3.1503944537575999</v>
      </c>
      <c r="F8">
        <v>-1.7589731511025</v>
      </c>
      <c r="G8">
        <v>-0.70892685540464095</v>
      </c>
      <c r="H8">
        <v>-3.3758992240822898E-2</v>
      </c>
      <c r="I8">
        <v>3.6532388098334298E-2</v>
      </c>
      <c r="J8">
        <v>-8.9223186206716196E-2</v>
      </c>
      <c r="K8">
        <v>-1.2113958623158901E-2</v>
      </c>
      <c r="L8">
        <v>0.198561057433356</v>
      </c>
      <c r="M8">
        <v>0</v>
      </c>
      <c r="N8">
        <v>0</v>
      </c>
      <c r="O8">
        <v>2.6496673297994201E-2</v>
      </c>
      <c r="P8">
        <v>0</v>
      </c>
      <c r="Q8">
        <v>-0.107871864669619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1.66758540584736</v>
      </c>
      <c r="AF8">
        <v>1.57978829704076</v>
      </c>
      <c r="AH8" s="20">
        <f t="shared" si="2"/>
        <v>-1.2113958623158901E-2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1">
        <f>EA_raw_policy_shocks!AE147</f>
        <v>9.8499101159246996E-2</v>
      </c>
      <c r="AT8" s="21">
        <f>EA_raw_policy_shocks!AF147</f>
        <v>-3.03371631294586E-15</v>
      </c>
      <c r="AU8" s="21">
        <f>EA_raw_policy_shocks!AG147</f>
        <v>-6.5421696403603702E-15</v>
      </c>
      <c r="AV8" s="21">
        <f>EA_raw_policy_shocks!AH147</f>
        <v>-4.6656216943090304E-15</v>
      </c>
      <c r="AW8" s="21">
        <f>EA_raw_policy_shocks!AI147</f>
        <v>-3.2465390554728601E-15</v>
      </c>
      <c r="AX8" s="21">
        <f>EA_raw_policy_shocks!AJ147</f>
        <v>-2.06421647796101E-15</v>
      </c>
      <c r="AY8" s="21">
        <f>EA_raw_policy_shocks!AK147</f>
        <v>-1.9727100801273601E-16</v>
      </c>
      <c r="AZ8" s="20">
        <f t="shared" si="3"/>
        <v>9.8499101159227248E-2</v>
      </c>
      <c r="BA8" s="22">
        <f t="shared" si="4"/>
        <v>39721</v>
      </c>
      <c r="BB8" s="20">
        <f t="shared" si="5"/>
        <v>0.12349001910155069</v>
      </c>
      <c r="BC8" s="20" t="e">
        <f>#REF!</f>
        <v>#REF!</v>
      </c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</row>
    <row r="9" spans="1:69" ht="15">
      <c r="A9" s="1">
        <v>39813</v>
      </c>
      <c r="B9">
        <v>-7.7652533427771198E-4</v>
      </c>
      <c r="C9">
        <v>0.23369186639441</v>
      </c>
      <c r="D9">
        <v>-1.67778069511039</v>
      </c>
      <c r="E9">
        <v>2.4473427172890601</v>
      </c>
      <c r="F9">
        <v>-1.9016003793648699</v>
      </c>
      <c r="G9">
        <v>5.30466611688441E-2</v>
      </c>
      <c r="H9">
        <v>-1.5927738058870201E-2</v>
      </c>
      <c r="I9">
        <v>3.5211421597788901E-2</v>
      </c>
      <c r="J9">
        <v>-9.9497526736575095E-2</v>
      </c>
      <c r="K9">
        <v>2.54809241347367E-2</v>
      </c>
      <c r="L9">
        <v>0.17899785805387899</v>
      </c>
      <c r="M9">
        <v>0</v>
      </c>
      <c r="N9">
        <v>0</v>
      </c>
      <c r="O9">
        <v>0.13083245209594899</v>
      </c>
      <c r="P9">
        <v>0</v>
      </c>
      <c r="Q9">
        <v>-0.26458917898496098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0.10094318931365701</v>
      </c>
      <c r="Z9">
        <v>1.0782937694058599E-3</v>
      </c>
      <c r="AA9">
        <v>-9.8918399975968605E-3</v>
      </c>
      <c r="AB9">
        <v>3.56885860502826E-3</v>
      </c>
      <c r="AC9">
        <v>2.2196658562345399E-3</v>
      </c>
      <c r="AD9">
        <v>5.4122019001093702E-4</v>
      </c>
      <c r="AE9">
        <v>1.65689705231634</v>
      </c>
      <c r="AF9">
        <v>0.89978829704076502</v>
      </c>
      <c r="AH9" s="20">
        <f t="shared" si="2"/>
        <v>0.12541468155525715</v>
      </c>
      <c r="AI9" s="20">
        <f t="shared" ref="AI9:AI72" si="6">Y9/1010</f>
        <v>9.9943751795700009E-5</v>
      </c>
      <c r="AJ9" s="20">
        <f t="shared" si="0"/>
        <v>1.0782937694058599E-3</v>
      </c>
      <c r="AK9" s="20">
        <f t="shared" si="0"/>
        <v>-9.8918399975968605E-3</v>
      </c>
      <c r="AL9" s="20">
        <f t="shared" si="0"/>
        <v>3.56885860502826E-3</v>
      </c>
      <c r="AM9" s="20">
        <f t="shared" si="0"/>
        <v>2.2196658562345399E-3</v>
      </c>
      <c r="AN9" s="20">
        <f t="shared" si="0"/>
        <v>5.4122019001093702E-4</v>
      </c>
      <c r="AR9" s="22">
        <f t="shared" si="1"/>
        <v>39813</v>
      </c>
      <c r="AS9" s="21">
        <f>EA_raw_policy_shocks!AE148</f>
        <v>1.7668286999281201E-2</v>
      </c>
      <c r="AT9" s="21">
        <f>EA_raw_policy_shocks!AF148</f>
        <v>-6.29247052007125E-2</v>
      </c>
      <c r="AU9" s="21">
        <f>EA_raw_policy_shocks!AG148</f>
        <v>1.08248113065792E-2</v>
      </c>
      <c r="AV9" s="21">
        <f>EA_raw_policy_shocks!AH148</f>
        <v>2.38640391248333E-2</v>
      </c>
      <c r="AW9" s="21">
        <f>EA_raw_policy_shocks!AI148</f>
        <v>6.42723430201699E-3</v>
      </c>
      <c r="AX9" s="21">
        <f>EA_raw_policy_shocks!AJ148</f>
        <v>4.7491528835860702E-3</v>
      </c>
      <c r="AY9" s="21">
        <f>EA_raw_policy_shocks!AK148</f>
        <v>4.8688031840390502E-3</v>
      </c>
      <c r="AZ9" s="20">
        <f t="shared" si="3"/>
        <v>5.4776225996233116E-3</v>
      </c>
      <c r="BA9" s="22">
        <f t="shared" si="4"/>
        <v>39813</v>
      </c>
      <c r="BB9" s="20">
        <f t="shared" si="5"/>
        <v>4.26592049415849E-2</v>
      </c>
      <c r="BC9" s="20" t="e">
        <f>#REF!</f>
        <v>#REF!</v>
      </c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</row>
    <row r="10" spans="1:69" ht="15">
      <c r="A10" s="1">
        <v>39903</v>
      </c>
      <c r="B10">
        <v>-7.4023763557085398E-2</v>
      </c>
      <c r="C10">
        <v>-3.2952977061435303E-2</v>
      </c>
      <c r="D10">
        <v>-1.7870627446704901</v>
      </c>
      <c r="E10">
        <v>1.5050437149563001</v>
      </c>
      <c r="F10">
        <v>-2.10024456915697</v>
      </c>
      <c r="G10">
        <v>0.33824994828761001</v>
      </c>
      <c r="H10">
        <v>5.7444241439506799E-2</v>
      </c>
      <c r="I10">
        <v>-2.64189053845044E-2</v>
      </c>
      <c r="J10">
        <v>-0.114453235759876</v>
      </c>
      <c r="K10">
        <v>-0.39104278977807999</v>
      </c>
      <c r="L10">
        <v>0.12750912625762301</v>
      </c>
      <c r="M10">
        <v>0</v>
      </c>
      <c r="N10">
        <v>0</v>
      </c>
      <c r="O10">
        <v>0.10984975473308101</v>
      </c>
      <c r="P10">
        <v>0</v>
      </c>
      <c r="Q10">
        <v>-0.33317390425716498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-0.150401068617973</v>
      </c>
      <c r="Z10">
        <v>-3.2052902071332698E-2</v>
      </c>
      <c r="AA10">
        <v>-2.7160652427464502E-2</v>
      </c>
      <c r="AB10">
        <v>-2.9264032043747799E-3</v>
      </c>
      <c r="AC10">
        <v>-4.1854441375180802E-3</v>
      </c>
      <c r="AD10">
        <v>-8.5212947653804504E-3</v>
      </c>
      <c r="AE10">
        <v>1.6463121663728399</v>
      </c>
      <c r="AF10">
        <v>-1.3002117029592299</v>
      </c>
      <c r="AH10" s="20">
        <f t="shared" si="2"/>
        <v>-0.53993984770987324</v>
      </c>
      <c r="AI10" s="20">
        <f t="shared" si="6"/>
        <v>-1.4891194912670594E-4</v>
      </c>
      <c r="AJ10" s="20">
        <f t="shared" si="0"/>
        <v>-3.2052902071332698E-2</v>
      </c>
      <c r="AK10" s="20">
        <f t="shared" si="0"/>
        <v>-2.7160652427464502E-2</v>
      </c>
      <c r="AL10" s="20">
        <f t="shared" si="0"/>
        <v>-2.9264032043747799E-3</v>
      </c>
      <c r="AM10" s="20">
        <f t="shared" si="0"/>
        <v>-4.1854441375180802E-3</v>
      </c>
      <c r="AN10" s="20">
        <f t="shared" si="0"/>
        <v>-8.5212947653804504E-3</v>
      </c>
      <c r="AR10" s="22">
        <f t="shared" si="1"/>
        <v>39903</v>
      </c>
      <c r="AS10" s="21">
        <f>EA_raw_policy_shocks!AE149</f>
        <v>-0.21119259737476601</v>
      </c>
      <c r="AT10" s="21">
        <f>EA_raw_policy_shocks!AF149</f>
        <v>5.5841430392642402E-2</v>
      </c>
      <c r="AU10" s="21">
        <f>EA_raw_policy_shocks!AG149</f>
        <v>6.6290195054513196E-2</v>
      </c>
      <c r="AV10" s="21">
        <f>EA_raw_policy_shocks!AH149</f>
        <v>2.7200391130327399E-2</v>
      </c>
      <c r="AW10" s="21">
        <f>EA_raw_policy_shocks!AI149</f>
        <v>2.1695584909056199E-2</v>
      </c>
      <c r="AX10" s="21">
        <f>EA_raw_policy_shocks!AJ149</f>
        <v>2.0473859939250001E-2</v>
      </c>
      <c r="AY10" s="21">
        <f>EA_raw_policy_shocks!AK149</f>
        <v>2.2781570813233301E-2</v>
      </c>
      <c r="AZ10" s="20">
        <f t="shared" si="3"/>
        <v>3.0904348642565097E-3</v>
      </c>
      <c r="BA10" s="22">
        <f t="shared" si="4"/>
        <v>39903</v>
      </c>
      <c r="BB10" s="20">
        <f t="shared" si="5"/>
        <v>-0.1862016794324623</v>
      </c>
      <c r="BC10" s="20" t="e">
        <f>#REF!</f>
        <v>#REF!</v>
      </c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</row>
    <row r="11" spans="1:69" ht="15">
      <c r="A11" s="1">
        <v>39994</v>
      </c>
      <c r="B11">
        <v>-7.8854159575104596E-2</v>
      </c>
      <c r="C11">
        <v>-0.120834687906512</v>
      </c>
      <c r="D11">
        <v>-1.6186901117529999</v>
      </c>
      <c r="E11">
        <v>0.91662061351418</v>
      </c>
      <c r="F11">
        <v>-2.24950076755951</v>
      </c>
      <c r="G11">
        <v>0.31241950579840699</v>
      </c>
      <c r="H11">
        <v>1.5559658079144801E-2</v>
      </c>
      <c r="I11">
        <v>-0.11132824919779501</v>
      </c>
      <c r="J11">
        <v>-0.115313951899106</v>
      </c>
      <c r="K11">
        <v>-0.41417995394060803</v>
      </c>
      <c r="L11">
        <v>5.4456654995549497E-2</v>
      </c>
      <c r="M11">
        <v>0</v>
      </c>
      <c r="N11">
        <v>0</v>
      </c>
      <c r="O11">
        <v>7.1927574173098405E-2</v>
      </c>
      <c r="P11">
        <v>0</v>
      </c>
      <c r="Q11">
        <v>-0.148083444320426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-7.8334328750975193E-2</v>
      </c>
      <c r="Z11">
        <v>-6.1648560272854203E-2</v>
      </c>
      <c r="AA11">
        <v>-3.71579600328244E-2</v>
      </c>
      <c r="AB11">
        <v>-7.0945579993874804E-3</v>
      </c>
      <c r="AC11">
        <v>-3.6212694933976E-3</v>
      </c>
      <c r="AD11">
        <v>-2.2383393911536199E-2</v>
      </c>
      <c r="AE11">
        <v>1.63582968724919</v>
      </c>
      <c r="AF11">
        <v>-2.0602117029592302</v>
      </c>
      <c r="AH11" s="20">
        <f t="shared" si="2"/>
        <v>-0.49173093940407347</v>
      </c>
      <c r="AI11" s="20">
        <f t="shared" si="6"/>
        <v>-7.7558741337599196E-5</v>
      </c>
      <c r="AJ11" s="20">
        <f t="shared" si="0"/>
        <v>-6.1648560272854203E-2</v>
      </c>
      <c r="AK11" s="20">
        <f t="shared" si="0"/>
        <v>-3.71579600328244E-2</v>
      </c>
      <c r="AL11" s="20">
        <f t="shared" si="0"/>
        <v>-7.0945579993874804E-3</v>
      </c>
      <c r="AM11" s="20">
        <f t="shared" si="0"/>
        <v>-3.6212694933976E-3</v>
      </c>
      <c r="AN11" s="20">
        <f t="shared" si="0"/>
        <v>-2.2383393911536199E-2</v>
      </c>
      <c r="AR11" s="22">
        <f t="shared" si="1"/>
        <v>39994</v>
      </c>
      <c r="AS11" s="21">
        <f>EA_raw_policy_shocks!AE150</f>
        <v>-2.7768160911512602E-2</v>
      </c>
      <c r="AT11" s="21">
        <f>EA_raw_policy_shocks!AF150</f>
        <v>3.7662482321688798E-2</v>
      </c>
      <c r="AU11" s="21">
        <f>EA_raw_policy_shocks!AG150</f>
        <v>2.4496482847909101E-2</v>
      </c>
      <c r="AV11" s="21">
        <f>EA_raw_policy_shocks!AH150</f>
        <v>1.45115019178013E-2</v>
      </c>
      <c r="AW11" s="21">
        <f>EA_raw_policy_shocks!AI150</f>
        <v>1.72733308562532E-2</v>
      </c>
      <c r="AX11" s="21">
        <f>EA_raw_policy_shocks!AJ150</f>
        <v>1.4855620296338801E-2</v>
      </c>
      <c r="AY11" s="21">
        <f>EA_raw_policy_shocks!AK150</f>
        <v>1.73607111818792E-2</v>
      </c>
      <c r="AZ11" s="20">
        <f t="shared" si="3"/>
        <v>9.8391968510357808E-2</v>
      </c>
      <c r="BA11" s="22">
        <f t="shared" si="4"/>
        <v>39994</v>
      </c>
      <c r="BB11" s="20">
        <f t="shared" si="5"/>
        <v>-2.7772429692088998E-3</v>
      </c>
      <c r="BC11" s="20" t="e">
        <f>#REF!</f>
        <v>#REF!</v>
      </c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</row>
    <row r="12" spans="1:69" ht="15">
      <c r="A12" s="1">
        <v>40086</v>
      </c>
      <c r="B12">
        <v>-5.3061637542624301E-2</v>
      </c>
      <c r="C12">
        <v>-0.135174508752961</v>
      </c>
      <c r="D12">
        <v>-1.20416381742669</v>
      </c>
      <c r="E12">
        <v>0.361401298073741</v>
      </c>
      <c r="F12">
        <v>-2.3576212423701501</v>
      </c>
      <c r="G12">
        <v>1.9637759271843899E-2</v>
      </c>
      <c r="H12">
        <v>1.4731330086401601E-4</v>
      </c>
      <c r="I12">
        <v>-0.182457420309555</v>
      </c>
      <c r="J12">
        <v>-0.105111046995879</v>
      </c>
      <c r="K12">
        <v>-0.30735204006594402</v>
      </c>
      <c r="L12">
        <v>-5.9427017229426596E-3</v>
      </c>
      <c r="M12">
        <v>0</v>
      </c>
      <c r="N12">
        <v>0</v>
      </c>
      <c r="O12">
        <v>6.4698243502640904E-2</v>
      </c>
      <c r="P12">
        <v>0</v>
      </c>
      <c r="Q12">
        <v>-3.2112675185990001E-2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-9.7715925845476906E-2</v>
      </c>
      <c r="Z12">
        <v>1.424476786091E-2</v>
      </c>
      <c r="AA12">
        <v>-7.86147306612597E-3</v>
      </c>
      <c r="AB12">
        <v>-1.1914602195992E-2</v>
      </c>
      <c r="AC12">
        <v>-3.3071079811984E-3</v>
      </c>
      <c r="AD12">
        <v>-4.1993450642147101E-2</v>
      </c>
      <c r="AE12">
        <v>1.6254485652905299</v>
      </c>
      <c r="AF12">
        <v>-2.4602117029592301</v>
      </c>
      <c r="AH12" s="20">
        <f t="shared" si="2"/>
        <v>-0.40409080665296615</v>
      </c>
      <c r="AI12" s="20">
        <f t="shared" si="6"/>
        <v>-9.6748441431165251E-5</v>
      </c>
      <c r="AJ12" s="20">
        <f t="shared" si="0"/>
        <v>1.424476786091E-2</v>
      </c>
      <c r="AK12" s="20">
        <f t="shared" si="0"/>
        <v>-7.86147306612597E-3</v>
      </c>
      <c r="AL12" s="20">
        <f t="shared" si="0"/>
        <v>-1.1914602195992E-2</v>
      </c>
      <c r="AM12" s="20">
        <f t="shared" si="0"/>
        <v>-3.3071079811984E-3</v>
      </c>
      <c r="AN12" s="20">
        <f t="shared" si="0"/>
        <v>-4.1993450642147101E-2</v>
      </c>
      <c r="AR12" s="22">
        <f t="shared" si="1"/>
        <v>40086</v>
      </c>
      <c r="AS12" s="21">
        <f>EA_raw_policy_shocks!AE151</f>
        <v>2.6948247303760699E-2</v>
      </c>
      <c r="AT12" s="21">
        <f>EA_raw_policy_shocks!AF151</f>
        <v>3.5338774104016102E-3</v>
      </c>
      <c r="AU12" s="21">
        <f>EA_raw_policy_shocks!AG151</f>
        <v>1.13376681525137E-2</v>
      </c>
      <c r="AV12" s="21">
        <f>EA_raw_policy_shocks!AH151</f>
        <v>6.9020475569436497E-3</v>
      </c>
      <c r="AW12" s="21">
        <f>EA_raw_policy_shocks!AI151</f>
        <v>1.04010412660913E-2</v>
      </c>
      <c r="AX12" s="21">
        <f>EA_raw_policy_shocks!AJ151</f>
        <v>1.15788077846075E-2</v>
      </c>
      <c r="AY12" s="21">
        <f>EA_raw_policy_shocks!AK151</f>
        <v>1.47258127515391E-2</v>
      </c>
      <c r="AZ12" s="20">
        <f t="shared" si="3"/>
        <v>8.5427502225857557E-2</v>
      </c>
      <c r="BA12" s="22">
        <f t="shared" si="4"/>
        <v>40086</v>
      </c>
      <c r="BB12" s="20">
        <f t="shared" si="5"/>
        <v>5.19391652460644E-2</v>
      </c>
      <c r="BC12" s="20" t="e">
        <f>#REF!</f>
        <v>#REF!</v>
      </c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</row>
    <row r="13" spans="1:69" ht="15">
      <c r="A13" s="1">
        <v>40178</v>
      </c>
      <c r="B13">
        <v>-4.0530287727346799E-2</v>
      </c>
      <c r="C13">
        <v>-4.5616601571157697E-2</v>
      </c>
      <c r="D13">
        <v>-0.889281150619186</v>
      </c>
      <c r="E13">
        <v>0.25767462026496701</v>
      </c>
      <c r="F13">
        <v>-2.4950403889570301</v>
      </c>
      <c r="G13">
        <v>-0.26352203108878802</v>
      </c>
      <c r="H13">
        <v>-5.2659482154797498E-3</v>
      </c>
      <c r="I13">
        <v>-0.24998924108311199</v>
      </c>
      <c r="J13">
        <v>-9.1680999421422701E-2</v>
      </c>
      <c r="K13">
        <v>-0.10453204923074901</v>
      </c>
      <c r="L13">
        <v>-3.2309978850866602E-2</v>
      </c>
      <c r="M13">
        <v>0</v>
      </c>
      <c r="N13">
        <v>0</v>
      </c>
      <c r="O13">
        <v>-2.23875714860318E-2</v>
      </c>
      <c r="P13">
        <v>0</v>
      </c>
      <c r="Q13">
        <v>3.12087851473099E-2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-0.121645417260193</v>
      </c>
      <c r="Z13">
        <v>2.5860051440158599E-2</v>
      </c>
      <c r="AA13">
        <v>1.9315115056029598E-2</v>
      </c>
      <c r="AB13">
        <v>-4.5587246344374298E-2</v>
      </c>
      <c r="AC13">
        <v>-9.8845507108574603E-3</v>
      </c>
      <c r="AD13">
        <v>-7.2164573975751906E-2</v>
      </c>
      <c r="AE13">
        <v>1.6151677618312099</v>
      </c>
      <c r="AF13">
        <v>-2.5402117029592302</v>
      </c>
      <c r="AH13" s="20">
        <f t="shared" si="2"/>
        <v>-0.22496101231834006</v>
      </c>
      <c r="AI13" s="20">
        <f t="shared" si="6"/>
        <v>-1.2044100718830991E-4</v>
      </c>
      <c r="AJ13" s="20">
        <f t="shared" si="0"/>
        <v>2.5860051440158599E-2</v>
      </c>
      <c r="AK13" s="20">
        <f t="shared" si="0"/>
        <v>1.9315115056029598E-2</v>
      </c>
      <c r="AL13" s="20">
        <f t="shared" si="0"/>
        <v>-4.5587246344374298E-2</v>
      </c>
      <c r="AM13" s="20">
        <f t="shared" si="0"/>
        <v>-9.8845507108574603E-3</v>
      </c>
      <c r="AN13" s="20">
        <f t="shared" si="0"/>
        <v>-7.2164573975751906E-2</v>
      </c>
      <c r="AR13" s="22">
        <f t="shared" si="1"/>
        <v>40178</v>
      </c>
      <c r="AS13" s="21">
        <f>EA_raw_policy_shocks!AE152</f>
        <v>6.2528698771621302E-2</v>
      </c>
      <c r="AT13" s="21">
        <f>EA_raw_policy_shocks!AF152</f>
        <v>2.1625004930780501E-3</v>
      </c>
      <c r="AU13" s="21">
        <f>EA_raw_policy_shocks!AG152</f>
        <v>1.49904066896594E-2</v>
      </c>
      <c r="AV13" s="21">
        <f>EA_raw_policy_shocks!AH152</f>
        <v>1.9716201507600801E-2</v>
      </c>
      <c r="AW13" s="21">
        <f>EA_raw_policy_shocks!AI152</f>
        <v>2.1296758287659201E-2</v>
      </c>
      <c r="AX13" s="21">
        <f>EA_raw_policy_shocks!AJ152</f>
        <v>1.761825356611E-2</v>
      </c>
      <c r="AY13" s="21">
        <f>EA_raw_policy_shocks!AK152</f>
        <v>1.8662960536027499E-2</v>
      </c>
      <c r="AZ13" s="20">
        <f t="shared" si="3"/>
        <v>0.15697577985175626</v>
      </c>
      <c r="BA13" s="22">
        <f t="shared" si="4"/>
        <v>40178</v>
      </c>
      <c r="BB13" s="20">
        <f t="shared" si="5"/>
        <v>8.7519616713924997E-2</v>
      </c>
      <c r="BC13" s="20" t="e">
        <f>#REF!</f>
        <v>#REF!</v>
      </c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</row>
    <row r="14" spans="1:69" ht="15">
      <c r="A14" s="1">
        <v>40268</v>
      </c>
      <c r="B14">
        <v>-3.0025429441254099E-2</v>
      </c>
      <c r="C14">
        <v>4.4382126686342498E-2</v>
      </c>
      <c r="D14">
        <v>-0.59925092980215</v>
      </c>
      <c r="E14">
        <v>0.23131706727205401</v>
      </c>
      <c r="F14">
        <v>-2.6255565885438701</v>
      </c>
      <c r="G14">
        <v>-0.43478318474401501</v>
      </c>
      <c r="H14">
        <v>1.06427851853837E-2</v>
      </c>
      <c r="I14">
        <v>-0.30627721392615698</v>
      </c>
      <c r="J14">
        <v>-8.1501876002576398E-2</v>
      </c>
      <c r="K14">
        <v>-0.18365787367049199</v>
      </c>
      <c r="L14">
        <v>-4.3033240969699502E-2</v>
      </c>
      <c r="M14">
        <v>0</v>
      </c>
      <c r="N14">
        <v>0</v>
      </c>
      <c r="O14">
        <v>-7.3010176911666197E-2</v>
      </c>
      <c r="P14">
        <v>0</v>
      </c>
      <c r="Q14">
        <v>6.1922099536362199E-2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-5.0291951390133399E-2</v>
      </c>
      <c r="Z14">
        <v>4.7337947178803297E-2</v>
      </c>
      <c r="AA14">
        <v>2.6798092408722399E-2</v>
      </c>
      <c r="AB14">
        <v>-1.9091524686338301E-2</v>
      </c>
      <c r="AC14">
        <v>-1.7018520425875001E-2</v>
      </c>
      <c r="AD14">
        <v>-0.104099559628948</v>
      </c>
      <c r="AE14">
        <v>1.60498624907274</v>
      </c>
      <c r="AF14">
        <v>-2.5402117029592302</v>
      </c>
      <c r="AH14" s="20">
        <f t="shared" si="2"/>
        <v>-0.23344690554672407</v>
      </c>
      <c r="AI14" s="20">
        <f t="shared" si="6"/>
        <v>-4.9794011277359802E-5</v>
      </c>
      <c r="AJ14" s="20">
        <f t="shared" si="0"/>
        <v>4.7337947178803297E-2</v>
      </c>
      <c r="AK14" s="20">
        <f t="shared" si="0"/>
        <v>2.6798092408722399E-2</v>
      </c>
      <c r="AL14" s="20">
        <f t="shared" si="0"/>
        <v>-1.9091524686338301E-2</v>
      </c>
      <c r="AM14" s="20">
        <f t="shared" si="0"/>
        <v>-1.7018520425875001E-2</v>
      </c>
      <c r="AN14" s="20">
        <f t="shared" si="0"/>
        <v>-0.104099559628948</v>
      </c>
      <c r="AR14" s="22">
        <f t="shared" si="1"/>
        <v>40268</v>
      </c>
      <c r="AS14" s="21">
        <f>EA_raw_policy_shocks!AE153</f>
        <v>-4.1806314749415402E-2</v>
      </c>
      <c r="AT14" s="21">
        <f>EA_raw_policy_shocks!AF153</f>
        <v>-3.0780742693446099E-2</v>
      </c>
      <c r="AU14" s="21">
        <f>EA_raw_policy_shocks!AG153</f>
        <v>1.16909791261651E-2</v>
      </c>
      <c r="AV14" s="21">
        <f>EA_raw_policy_shocks!AH153</f>
        <v>5.9763775295607197E-3</v>
      </c>
      <c r="AW14" s="21">
        <f>EA_raw_policy_shocks!AI153</f>
        <v>7.5489939417762199E-3</v>
      </c>
      <c r="AX14" s="21">
        <f>EA_raw_policy_shocks!AJ153</f>
        <v>5.8323897679328799E-3</v>
      </c>
      <c r="AY14" s="21">
        <f>EA_raw_policy_shocks!AK153</f>
        <v>7.27113006236058E-3</v>
      </c>
      <c r="AZ14" s="20">
        <f t="shared" si="3"/>
        <v>-3.4267187015066015E-2</v>
      </c>
      <c r="BA14" s="22">
        <f t="shared" si="4"/>
        <v>40268</v>
      </c>
      <c r="BB14" s="20">
        <f t="shared" si="5"/>
        <v>-1.68153968071117E-2</v>
      </c>
      <c r="BC14" s="20" t="e">
        <f>#REF!</f>
        <v>#REF!</v>
      </c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</row>
    <row r="15" spans="1:69" ht="15">
      <c r="A15" s="1">
        <v>40359</v>
      </c>
      <c r="B15">
        <v>-2.8241590657539901E-2</v>
      </c>
      <c r="C15">
        <v>5.21815668160307E-2</v>
      </c>
      <c r="D15">
        <v>-0.44210971013554201</v>
      </c>
      <c r="E15">
        <v>8.78422695737964E-2</v>
      </c>
      <c r="F15">
        <v>-2.7741760105468001</v>
      </c>
      <c r="G15">
        <v>-0.453083735552682</v>
      </c>
      <c r="H15">
        <v>-2.7332375558857601E-3</v>
      </c>
      <c r="I15">
        <v>-0.32571397666353002</v>
      </c>
      <c r="J15">
        <v>-6.8383542027397104E-2</v>
      </c>
      <c r="K15">
        <v>-6.52549744013243E-2</v>
      </c>
      <c r="L15">
        <v>-5.4159448347544097E-2</v>
      </c>
      <c r="M15">
        <v>0</v>
      </c>
      <c r="N15">
        <v>0</v>
      </c>
      <c r="O15">
        <v>-8.0965253189276096E-2</v>
      </c>
      <c r="P15">
        <v>0</v>
      </c>
      <c r="Q15">
        <v>7.4671965289579798E-2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-0.10998027755692499</v>
      </c>
      <c r="Z15">
        <v>0.11386077876273799</v>
      </c>
      <c r="AA15">
        <v>3.8321622696674697E-2</v>
      </c>
      <c r="AB15">
        <v>3.2876722413819701E-3</v>
      </c>
      <c r="AC15">
        <v>3.2573735022021301E-2</v>
      </c>
      <c r="AD15">
        <v>-0.13305256653392</v>
      </c>
      <c r="AE15">
        <v>1.5949030099630701</v>
      </c>
      <c r="AF15">
        <v>-2.5402117029592302</v>
      </c>
      <c r="AH15" s="20">
        <f t="shared" si="2"/>
        <v>-0.17413544918268004</v>
      </c>
      <c r="AI15" s="20">
        <f t="shared" si="6"/>
        <v>-1.0889136391774752E-4</v>
      </c>
      <c r="AJ15" s="20">
        <f t="shared" si="0"/>
        <v>0.11386077876273799</v>
      </c>
      <c r="AK15" s="20">
        <f t="shared" si="0"/>
        <v>3.8321622696674697E-2</v>
      </c>
      <c r="AL15" s="20">
        <f t="shared" si="0"/>
        <v>3.2876722413819701E-3</v>
      </c>
      <c r="AM15" s="20">
        <f t="shared" si="0"/>
        <v>3.2573735022021301E-2</v>
      </c>
      <c r="AN15" s="20">
        <f t="shared" si="0"/>
        <v>-0.13305256653392</v>
      </c>
      <c r="AR15" s="22">
        <f t="shared" si="1"/>
        <v>40359</v>
      </c>
      <c r="AS15" s="21">
        <f>EA_raw_policy_shocks!AE154</f>
        <v>2.6291022304074298E-4</v>
      </c>
      <c r="AT15" s="21">
        <f>EA_raw_policy_shocks!AF154</f>
        <v>-2.56846335795618E-2</v>
      </c>
      <c r="AU15" s="21">
        <f>EA_raw_policy_shocks!AG154</f>
        <v>-1.53303315651895E-3</v>
      </c>
      <c r="AV15" s="21">
        <f>EA_raw_policy_shocks!AH154</f>
        <v>-1.3989517035623299E-2</v>
      </c>
      <c r="AW15" s="21">
        <f>EA_raw_policy_shocks!AI154</f>
        <v>-1.20280874226217E-2</v>
      </c>
      <c r="AX15" s="21">
        <f>EA_raw_policy_shocks!AJ154</f>
        <v>-9.0953215606401003E-3</v>
      </c>
      <c r="AY15" s="21">
        <f>EA_raw_policy_shocks!AK154</f>
        <v>-7.4111867818483102E-3</v>
      </c>
      <c r="AZ15" s="20">
        <f t="shared" si="3"/>
        <v>-6.9478869313773423E-2</v>
      </c>
      <c r="BA15" s="22">
        <f t="shared" si="4"/>
        <v>40359</v>
      </c>
      <c r="BB15" s="20">
        <f t="shared" si="5"/>
        <v>2.5253828165344445E-2</v>
      </c>
      <c r="BC15" s="20" t="e">
        <f>#REF!</f>
        <v>#REF!</v>
      </c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</row>
    <row r="16" spans="1:69" ht="15">
      <c r="A16" s="1">
        <v>40451</v>
      </c>
      <c r="B16">
        <v>-2.1658370092429002E-2</v>
      </c>
      <c r="C16">
        <v>2.81736969663446E-2</v>
      </c>
      <c r="D16">
        <v>-0.32751475829568799</v>
      </c>
      <c r="E16">
        <v>1.5110189199551699E-2</v>
      </c>
      <c r="F16">
        <v>-2.8569968623479398</v>
      </c>
      <c r="G16">
        <v>-0.52415942437737395</v>
      </c>
      <c r="H16">
        <v>9.9086794495074609E-3</v>
      </c>
      <c r="I16">
        <v>-0.28216186973483298</v>
      </c>
      <c r="J16">
        <v>-6.16702477148715E-2</v>
      </c>
      <c r="K16">
        <v>0.171977494477801</v>
      </c>
      <c r="L16">
        <v>-3.7335848165674999E-2</v>
      </c>
      <c r="M16">
        <v>0</v>
      </c>
      <c r="N16">
        <v>0</v>
      </c>
      <c r="O16">
        <v>-4.1570664953790901E-2</v>
      </c>
      <c r="P16">
        <v>0</v>
      </c>
      <c r="Q16">
        <v>5.7037938362765599E-2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-0.191813018488034</v>
      </c>
      <c r="Z16">
        <v>6.7884286360791996E-2</v>
      </c>
      <c r="AA16">
        <v>9.6958378167633003E-2</v>
      </c>
      <c r="AB16">
        <v>1.1472281733707301E-2</v>
      </c>
      <c r="AC16">
        <v>2.6695458823783099E-2</v>
      </c>
      <c r="AD16">
        <v>-0.105466080252205</v>
      </c>
      <c r="AE16">
        <v>1.5849170380776201</v>
      </c>
      <c r="AF16">
        <v>-2.38021170295923</v>
      </c>
      <c r="AH16" s="20">
        <f t="shared" si="2"/>
        <v>-1.7917393825352661E-2</v>
      </c>
      <c r="AI16" s="20">
        <f t="shared" si="6"/>
        <v>-1.8991387969112278E-4</v>
      </c>
      <c r="AJ16" s="20">
        <f t="shared" si="0"/>
        <v>6.7884286360791996E-2</v>
      </c>
      <c r="AK16" s="20">
        <f t="shared" si="0"/>
        <v>9.6958378167633003E-2</v>
      </c>
      <c r="AL16" s="20">
        <f t="shared" si="0"/>
        <v>1.1472281733707301E-2</v>
      </c>
      <c r="AM16" s="20">
        <f t="shared" si="0"/>
        <v>2.6695458823783099E-2</v>
      </c>
      <c r="AN16" s="20">
        <f t="shared" si="0"/>
        <v>-0.105466080252205</v>
      </c>
      <c r="AR16" s="22">
        <f t="shared" si="1"/>
        <v>40451</v>
      </c>
      <c r="AS16" s="21">
        <f>EA_raw_policy_shocks!AE155</f>
        <v>5.9432247091283003E-2</v>
      </c>
      <c r="AT16" s="21">
        <f>EA_raw_policy_shocks!AF155</f>
        <v>-3.6263415848481098E-2</v>
      </c>
      <c r="AU16" s="21">
        <f>EA_raw_policy_shocks!AG155</f>
        <v>1.12410369790913E-2</v>
      </c>
      <c r="AV16" s="21">
        <f>EA_raw_policy_shocks!AH155</f>
        <v>-2.06877328246657E-3</v>
      </c>
      <c r="AW16" s="21">
        <f>EA_raw_policy_shocks!AI155</f>
        <v>-2.5057468595976102E-3</v>
      </c>
      <c r="AX16" s="21">
        <f>EA_raw_policy_shocks!AJ155</f>
        <v>-2.7252132216555001E-3</v>
      </c>
      <c r="AY16" s="21">
        <f>EA_raw_policy_shocks!AK155</f>
        <v>-2.6090900674959699E-3</v>
      </c>
      <c r="AZ16" s="20">
        <f t="shared" si="3"/>
        <v>2.4501044790677561E-2</v>
      </c>
      <c r="BA16" s="22">
        <f t="shared" si="4"/>
        <v>40451</v>
      </c>
      <c r="BB16" s="20">
        <f t="shared" si="5"/>
        <v>8.4423165033586711E-2</v>
      </c>
      <c r="BC16" s="20" t="e">
        <f>#REF!</f>
        <v>#REF!</v>
      </c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</row>
    <row r="17" spans="1:69" ht="15">
      <c r="A17" s="1">
        <v>40543</v>
      </c>
      <c r="B17">
        <v>-3.3884818512904598E-2</v>
      </c>
      <c r="C17">
        <v>8.2262755541821705E-2</v>
      </c>
      <c r="D17">
        <v>-0.27492806627178901</v>
      </c>
      <c r="E17">
        <v>0.28439202394569801</v>
      </c>
      <c r="F17">
        <v>-2.93023978882443</v>
      </c>
      <c r="G17">
        <v>-0.60137425136219702</v>
      </c>
      <c r="H17">
        <v>2.6581497504484298E-3</v>
      </c>
      <c r="I17">
        <v>-0.31079896773388499</v>
      </c>
      <c r="J17">
        <v>-5.4366436099655302E-2</v>
      </c>
      <c r="K17">
        <v>0.32336242206957599</v>
      </c>
      <c r="L17">
        <v>-3.6303034510550197E-2</v>
      </c>
      <c r="M17">
        <v>0</v>
      </c>
      <c r="N17">
        <v>0</v>
      </c>
      <c r="O17">
        <v>-7.3145941990020197E-2</v>
      </c>
      <c r="P17">
        <v>0</v>
      </c>
      <c r="Q17">
        <v>7.0581059383772293E-2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-0.228217757672731</v>
      </c>
      <c r="Z17">
        <v>-2.62315329834138E-2</v>
      </c>
      <c r="AA17">
        <v>5.0079317507207899E-2</v>
      </c>
      <c r="AB17">
        <v>6.2557149086675007E-2</v>
      </c>
      <c r="AC17">
        <v>1.4787611715389301E-2</v>
      </c>
      <c r="AD17">
        <v>-7.6428933344574498E-2</v>
      </c>
      <c r="AE17">
        <v>1.57502733750158</v>
      </c>
      <c r="AF17">
        <v>-2.1802117029592298</v>
      </c>
      <c r="AH17" s="20">
        <f t="shared" si="2"/>
        <v>9.7426841973572306E-2</v>
      </c>
      <c r="AI17" s="20">
        <f t="shared" si="6"/>
        <v>-2.2595817591359506E-4</v>
      </c>
      <c r="AJ17" s="20">
        <f t="shared" ref="AJ17:AN48" si="7">Z17</f>
        <v>-2.62315329834138E-2</v>
      </c>
      <c r="AK17" s="20">
        <f t="shared" si="7"/>
        <v>5.0079317507207899E-2</v>
      </c>
      <c r="AL17" s="20">
        <f t="shared" si="7"/>
        <v>6.2557149086675007E-2</v>
      </c>
      <c r="AM17" s="20">
        <f t="shared" si="7"/>
        <v>1.4787611715389301E-2</v>
      </c>
      <c r="AN17" s="20">
        <f t="shared" si="7"/>
        <v>-7.6428933344574498E-2</v>
      </c>
      <c r="AR17" s="22">
        <f t="shared" si="1"/>
        <v>40543</v>
      </c>
      <c r="AS17" s="21">
        <f>EA_raw_policy_shocks!AE156</f>
        <v>4.26904542872781E-2</v>
      </c>
      <c r="AT17" s="21">
        <f>EA_raw_policy_shocks!AF156</f>
        <v>-3.6073327373363197E-2</v>
      </c>
      <c r="AU17" s="21">
        <f>EA_raw_policy_shocks!AG156</f>
        <v>2.4090015843093698E-2</v>
      </c>
      <c r="AV17" s="21">
        <f>EA_raw_policy_shocks!AH156</f>
        <v>7.3852652981611297E-3</v>
      </c>
      <c r="AW17" s="21">
        <f>EA_raw_policy_shocks!AI156</f>
        <v>7.72928275918024E-3</v>
      </c>
      <c r="AX17" s="21">
        <f>EA_raw_policy_shocks!AJ156</f>
        <v>8.4887596903045395E-3</v>
      </c>
      <c r="AY17" s="21">
        <f>EA_raw_policy_shocks!AK156</f>
        <v>8.0079965605882198E-3</v>
      </c>
      <c r="AZ17" s="20">
        <f t="shared" si="3"/>
        <v>6.2318447065242734E-2</v>
      </c>
      <c r="BA17" s="22">
        <f t="shared" si="4"/>
        <v>40543</v>
      </c>
      <c r="BB17" s="20">
        <f t="shared" si="5"/>
        <v>6.7681372229581802E-2</v>
      </c>
      <c r="BC17" s="20" t="e">
        <f>#REF!</f>
        <v>#REF!</v>
      </c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</row>
    <row r="18" spans="1:69" ht="15">
      <c r="A18" s="1">
        <v>40633</v>
      </c>
      <c r="B18">
        <v>6.6507871973147297E-3</v>
      </c>
      <c r="C18">
        <v>7.6998514202839693E-2</v>
      </c>
      <c r="D18">
        <v>-0.13022039243668199</v>
      </c>
      <c r="E18">
        <v>0.332485887932639</v>
      </c>
      <c r="F18">
        <v>-2.9448204301989001</v>
      </c>
      <c r="G18">
        <v>-0.64672110645801295</v>
      </c>
      <c r="H18">
        <v>9.0381012222989603E-3</v>
      </c>
      <c r="I18">
        <v>-0.286840401828867</v>
      </c>
      <c r="J18">
        <v>-4.3062782742943999E-2</v>
      </c>
      <c r="K18">
        <v>0.36381344049450698</v>
      </c>
      <c r="L18">
        <v>-3.3758896556944799E-2</v>
      </c>
      <c r="M18">
        <v>0</v>
      </c>
      <c r="N18">
        <v>0</v>
      </c>
      <c r="O18">
        <v>-5.18359084633781E-2</v>
      </c>
      <c r="P18">
        <v>0</v>
      </c>
      <c r="Q18">
        <v>4.7844558815009701E-2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-0.29407012957078599</v>
      </c>
      <c r="Z18">
        <v>-2.0489112227132299E-2</v>
      </c>
      <c r="AA18">
        <v>-6.6403477525592197E-2</v>
      </c>
      <c r="AB18">
        <v>3.08844362771254E-2</v>
      </c>
      <c r="AC18">
        <v>3.3073015978020898E-2</v>
      </c>
      <c r="AD18">
        <v>-4.8010729628630303E-2</v>
      </c>
      <c r="AE18">
        <v>1.5652329227139401</v>
      </c>
      <c r="AF18">
        <v>-2.1002117029592302</v>
      </c>
      <c r="AH18" s="20">
        <f t="shared" si="2"/>
        <v>7.2684012219428856E-2</v>
      </c>
      <c r="AI18" s="20">
        <f t="shared" si="6"/>
        <v>-2.9115854412949105E-4</v>
      </c>
      <c r="AJ18" s="20">
        <f t="shared" si="7"/>
        <v>-2.0489112227132299E-2</v>
      </c>
      <c r="AK18" s="20">
        <f t="shared" si="7"/>
        <v>-6.6403477525592197E-2</v>
      </c>
      <c r="AL18" s="20">
        <f t="shared" si="7"/>
        <v>3.08844362771254E-2</v>
      </c>
      <c r="AM18" s="20">
        <f t="shared" si="7"/>
        <v>3.3073015978020898E-2</v>
      </c>
      <c r="AN18" s="20">
        <f t="shared" si="7"/>
        <v>-4.8010729628630303E-2</v>
      </c>
      <c r="AR18" s="22">
        <f t="shared" si="1"/>
        <v>40633</v>
      </c>
      <c r="AS18" s="21">
        <f>EA_raw_policy_shocks!AE157</f>
        <v>-2.0559393152613601E-2</v>
      </c>
      <c r="AT18" s="21">
        <f>EA_raw_policy_shocks!AF157</f>
        <v>-1.70731550010026E-2</v>
      </c>
      <c r="AU18" s="21">
        <f>EA_raw_policy_shocks!AG157</f>
        <v>3.7003135417451601E-2</v>
      </c>
      <c r="AV18" s="21">
        <f>EA_raw_policy_shocks!AH157</f>
        <v>2.00680126157292E-2</v>
      </c>
      <c r="AW18" s="21">
        <f>EA_raw_policy_shocks!AI157</f>
        <v>1.9483384074450098E-2</v>
      </c>
      <c r="AX18" s="21">
        <f>EA_raw_policy_shocks!AJ157</f>
        <v>1.8442797033485399E-2</v>
      </c>
      <c r="AY18" s="21">
        <f>EA_raw_policy_shocks!AK157</f>
        <v>1.78957054776391E-2</v>
      </c>
      <c r="AZ18" s="20">
        <f t="shared" si="3"/>
        <v>7.5260486465139192E-2</v>
      </c>
      <c r="BA18" s="22">
        <f t="shared" si="4"/>
        <v>40633</v>
      </c>
      <c r="BB18" s="20">
        <f t="shared" si="5"/>
        <v>4.4315247896901007E-3</v>
      </c>
      <c r="BC18" s="20" t="e">
        <f>#REF!</f>
        <v>#REF!</v>
      </c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</row>
    <row r="19" spans="1:69" ht="15">
      <c r="A19" s="1">
        <v>40724</v>
      </c>
      <c r="B19">
        <v>-1.2381451182097001E-2</v>
      </c>
      <c r="C19">
        <v>0.117436297424651</v>
      </c>
      <c r="D19">
        <v>8.3496041629659595E-2</v>
      </c>
      <c r="E19">
        <v>0.33596129586305901</v>
      </c>
      <c r="F19">
        <v>-3.02052080913248</v>
      </c>
      <c r="G19">
        <v>-0.68072799185830302</v>
      </c>
      <c r="H19">
        <v>4.1916347079055801E-3</v>
      </c>
      <c r="I19">
        <v>-0.29322458945915802</v>
      </c>
      <c r="J19">
        <v>-3.3273324984093702E-2</v>
      </c>
      <c r="K19">
        <v>0.69179668940191497</v>
      </c>
      <c r="L19">
        <v>-1.7139970744625699E-2</v>
      </c>
      <c r="M19">
        <v>0</v>
      </c>
      <c r="N19">
        <v>0</v>
      </c>
      <c r="O19">
        <v>-5.0648405933613298E-2</v>
      </c>
      <c r="P19">
        <v>0</v>
      </c>
      <c r="Q19">
        <v>2.99451196463397E-2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-0.31160977394682599</v>
      </c>
      <c r="Z19">
        <v>1.69074030614801E-2</v>
      </c>
      <c r="AA19">
        <v>-8.2282644119852602E-2</v>
      </c>
      <c r="AB19">
        <v>-6.5724533072827093E-2</v>
      </c>
      <c r="AC19">
        <v>-1.22414111410966E-2</v>
      </c>
      <c r="AD19">
        <v>4.2959025621158104E-3</v>
      </c>
      <c r="AE19">
        <v>1.555532818473</v>
      </c>
      <c r="AF19">
        <v>-1.7402117029592299</v>
      </c>
      <c r="AH19" s="20">
        <f t="shared" si="2"/>
        <v>0.38330301319455723</v>
      </c>
      <c r="AI19" s="20">
        <f t="shared" si="6"/>
        <v>-3.0852452866022374E-4</v>
      </c>
      <c r="AJ19" s="20">
        <f t="shared" si="7"/>
        <v>1.69074030614801E-2</v>
      </c>
      <c r="AK19" s="20">
        <f t="shared" si="7"/>
        <v>-8.2282644119852602E-2</v>
      </c>
      <c r="AL19" s="20">
        <f t="shared" si="7"/>
        <v>-6.5724533072827093E-2</v>
      </c>
      <c r="AM19" s="20">
        <f t="shared" si="7"/>
        <v>-1.22414111410966E-2</v>
      </c>
      <c r="AN19" s="20">
        <f t="shared" si="7"/>
        <v>4.2959025621158104E-3</v>
      </c>
      <c r="AR19" s="22">
        <f t="shared" si="1"/>
        <v>40724</v>
      </c>
      <c r="AS19" s="21">
        <f>EA_raw_policy_shocks!AE158</f>
        <v>0.143008216601543</v>
      </c>
      <c r="AT19" s="21">
        <f>EA_raw_policy_shocks!AF158</f>
        <v>-2.8273128206056201E-2</v>
      </c>
      <c r="AU19" s="21">
        <f>EA_raw_policy_shocks!AG158</f>
        <v>5.56273320693743E-2</v>
      </c>
      <c r="AV19" s="21">
        <f>EA_raw_policy_shocks!AH158</f>
        <v>3.1424407927767697E-2</v>
      </c>
      <c r="AW19" s="21">
        <f>EA_raw_policy_shocks!AI158</f>
        <v>2.84781577650315E-2</v>
      </c>
      <c r="AX19" s="21">
        <f>EA_raw_policy_shocks!AJ158</f>
        <v>2.5735527769219599E-2</v>
      </c>
      <c r="AY19" s="21">
        <f>EA_raw_policy_shocks!AK158</f>
        <v>2.31709975826155E-2</v>
      </c>
      <c r="AZ19" s="20">
        <f t="shared" si="3"/>
        <v>0.27917151150949537</v>
      </c>
      <c r="BA19" s="22">
        <f t="shared" si="4"/>
        <v>40724</v>
      </c>
      <c r="BB19" s="20">
        <f t="shared" si="5"/>
        <v>0.16799913454384671</v>
      </c>
      <c r="BC19" s="20" t="e">
        <f>#REF!</f>
        <v>#REF!</v>
      </c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</row>
    <row r="20" spans="1:69" ht="15">
      <c r="A20" s="1">
        <v>40816</v>
      </c>
      <c r="B20">
        <v>-1.40097877144311E-2</v>
      </c>
      <c r="C20">
        <v>0.10110842968157301</v>
      </c>
      <c r="D20">
        <v>0.26054387503264698</v>
      </c>
      <c r="E20">
        <v>-4.8212327261383303E-2</v>
      </c>
      <c r="F20">
        <v>-3.2478076248853101</v>
      </c>
      <c r="G20">
        <v>-0.55816012160033102</v>
      </c>
      <c r="H20">
        <v>9.3246050520274203E-3</v>
      </c>
      <c r="I20">
        <v>-0.27952640180709099</v>
      </c>
      <c r="J20">
        <v>-3.2368663115432801E-2</v>
      </c>
      <c r="K20">
        <v>0.92747655834320597</v>
      </c>
      <c r="L20">
        <v>-2.16541532450777E-3</v>
      </c>
      <c r="M20">
        <v>0</v>
      </c>
      <c r="N20">
        <v>0</v>
      </c>
      <c r="O20">
        <v>-4.0103652724124299E-2</v>
      </c>
      <c r="P20">
        <v>0</v>
      </c>
      <c r="Q20">
        <v>-4.5643409494368602E-4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-0.23217692002523199</v>
      </c>
      <c r="Z20">
        <v>0.117350552725673</v>
      </c>
      <c r="AA20">
        <v>-7.9820444658323195E-3</v>
      </c>
      <c r="AB20">
        <v>-4.6613895445495497E-2</v>
      </c>
      <c r="AC20">
        <v>-7.0973388163875897E-2</v>
      </c>
      <c r="AD20">
        <v>3.8614893284019403E-2</v>
      </c>
      <c r="AE20">
        <v>1.54592605970323</v>
      </c>
      <c r="AF20">
        <v>-1.58021170295923</v>
      </c>
      <c r="AH20" s="20">
        <f t="shared" si="2"/>
        <v>0.69762140751822621</v>
      </c>
      <c r="AI20" s="20">
        <f t="shared" si="6"/>
        <v>-2.2987813863884355E-4</v>
      </c>
      <c r="AJ20" s="20">
        <f t="shared" si="7"/>
        <v>0.117350552725673</v>
      </c>
      <c r="AK20" s="20">
        <f t="shared" si="7"/>
        <v>-7.9820444658323195E-3</v>
      </c>
      <c r="AL20" s="20">
        <f t="shared" si="7"/>
        <v>-4.6613895445495497E-2</v>
      </c>
      <c r="AM20" s="20">
        <f t="shared" si="7"/>
        <v>-7.0973388163875897E-2</v>
      </c>
      <c r="AN20" s="20">
        <f t="shared" si="7"/>
        <v>3.8614893284019403E-2</v>
      </c>
      <c r="AR20" s="22">
        <f t="shared" si="1"/>
        <v>40816</v>
      </c>
      <c r="AS20" s="21">
        <f>EA_raw_policy_shocks!AE159</f>
        <v>0.13236237018913499</v>
      </c>
      <c r="AT20" s="21">
        <f>EA_raw_policy_shocks!AF159</f>
        <v>-0.103225964966635</v>
      </c>
      <c r="AU20" s="21">
        <f>EA_raw_policy_shocks!AG159</f>
        <v>3.5548901652231603E-2</v>
      </c>
      <c r="AV20" s="21">
        <f>EA_raw_policy_shocks!AH159</f>
        <v>-1.7733212816796701E-3</v>
      </c>
      <c r="AW20" s="21">
        <f>EA_raw_policy_shocks!AI159</f>
        <v>-3.4547658667141001E-3</v>
      </c>
      <c r="AX20" s="21">
        <f>EA_raw_policy_shocks!AJ159</f>
        <v>-3.3335034823260999E-3</v>
      </c>
      <c r="AY20" s="21">
        <f>EA_raw_policy_shocks!AK159</f>
        <v>-4.0983190522255897E-3</v>
      </c>
      <c r="AZ20" s="20">
        <f t="shared" si="3"/>
        <v>5.202539719178613E-2</v>
      </c>
      <c r="BA20" s="22">
        <f t="shared" si="4"/>
        <v>40816</v>
      </c>
      <c r="BB20" s="20">
        <f t="shared" si="5"/>
        <v>0.1573532881314387</v>
      </c>
      <c r="BC20" s="20" t="e">
        <f>#REF!</f>
        <v>#REF!</v>
      </c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</row>
    <row r="21" spans="1:69" ht="15">
      <c r="A21" s="1">
        <v>40908</v>
      </c>
      <c r="B21">
        <v>-3.4873350748503097E-2</v>
      </c>
      <c r="C21">
        <v>4.6592220965471901E-2</v>
      </c>
      <c r="D21">
        <v>0.37627966233114202</v>
      </c>
      <c r="E21">
        <v>-0.46589613951654602</v>
      </c>
      <c r="F21">
        <v>-3.4654183700036301</v>
      </c>
      <c r="G21">
        <v>-0.41989743510224198</v>
      </c>
      <c r="H21">
        <v>2.1387125736235201E-2</v>
      </c>
      <c r="I21">
        <v>-0.27057504704058699</v>
      </c>
      <c r="J21">
        <v>-2.95135781653144E-2</v>
      </c>
      <c r="K21">
        <v>1.1903012166248901</v>
      </c>
      <c r="L21">
        <v>1.35226322836053E-3</v>
      </c>
      <c r="M21">
        <v>0</v>
      </c>
      <c r="N21">
        <v>0</v>
      </c>
      <c r="O21">
        <v>-1.9988257035780499E-2</v>
      </c>
      <c r="P21">
        <v>0</v>
      </c>
      <c r="Q21">
        <v>-3.65353059642331E-2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-0.46473466589881102</v>
      </c>
      <c r="Z21">
        <v>0.21950576132865501</v>
      </c>
      <c r="AA21">
        <v>9.0532385080132199E-2</v>
      </c>
      <c r="AB21">
        <v>2.49228217465353E-2</v>
      </c>
      <c r="AC21">
        <v>-5.5846422402708797E-2</v>
      </c>
      <c r="AD21">
        <v>1.5781720646782099E-2</v>
      </c>
      <c r="AE21">
        <v>1.53641169138369</v>
      </c>
      <c r="AF21">
        <v>-1.7402117029592299</v>
      </c>
      <c r="AH21" s="20">
        <f t="shared" si="2"/>
        <v>0.73021389738506726</v>
      </c>
      <c r="AI21" s="20">
        <f t="shared" si="6"/>
        <v>-4.6013333257308023E-4</v>
      </c>
      <c r="AJ21" s="20">
        <f t="shared" si="7"/>
        <v>0.21950576132865501</v>
      </c>
      <c r="AK21" s="20">
        <f t="shared" si="7"/>
        <v>9.0532385080132199E-2</v>
      </c>
      <c r="AL21" s="20">
        <f t="shared" si="7"/>
        <v>2.49228217465353E-2</v>
      </c>
      <c r="AM21" s="20">
        <f t="shared" si="7"/>
        <v>-5.5846422402708797E-2</v>
      </c>
      <c r="AN21" s="20">
        <f t="shared" si="7"/>
        <v>1.5781720646782099E-2</v>
      </c>
      <c r="AR21" s="22">
        <f t="shared" si="1"/>
        <v>40908</v>
      </c>
      <c r="AS21" s="21">
        <f>EA_raw_policy_shocks!AE160</f>
        <v>8.43407568231586E-2</v>
      </c>
      <c r="AT21" s="21">
        <f>EA_raw_policy_shocks!AF160</f>
        <v>-0.14285197616390699</v>
      </c>
      <c r="AU21" s="21">
        <f>EA_raw_policy_shocks!AG160</f>
        <v>3.3250628529609402E-2</v>
      </c>
      <c r="AV21" s="21">
        <f>EA_raw_policy_shocks!AH160</f>
        <v>-1.28474672198592E-2</v>
      </c>
      <c r="AW21" s="21">
        <f>EA_raw_policy_shocks!AI160</f>
        <v>-1.6698406972845001E-2</v>
      </c>
      <c r="AX21" s="21">
        <f>EA_raw_policy_shocks!AJ160</f>
        <v>-1.5538949416107801E-2</v>
      </c>
      <c r="AY21" s="21">
        <f>EA_raw_policy_shocks!AK160</f>
        <v>-1.35512854039562E-2</v>
      </c>
      <c r="AZ21" s="20">
        <f t="shared" si="3"/>
        <v>-8.3896699823907184E-2</v>
      </c>
      <c r="BA21" s="22">
        <f t="shared" si="4"/>
        <v>40908</v>
      </c>
      <c r="BB21" s="20">
        <f t="shared" si="5"/>
        <v>0.10933167476546229</v>
      </c>
      <c r="BC21" s="20" t="e">
        <f>#REF!</f>
        <v>#REF!</v>
      </c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</row>
    <row r="22" spans="1:69" ht="15">
      <c r="A22" s="1">
        <v>40999</v>
      </c>
      <c r="B22">
        <v>-5.8182205209555797E-2</v>
      </c>
      <c r="C22">
        <v>3.15218024759885E-2</v>
      </c>
      <c r="D22">
        <v>0.470624417933384</v>
      </c>
      <c r="E22">
        <v>-0.67971958986748504</v>
      </c>
      <c r="F22">
        <v>-3.6449459960537398</v>
      </c>
      <c r="G22">
        <v>-0.43754488046602702</v>
      </c>
      <c r="H22">
        <v>2.1363434609951999E-2</v>
      </c>
      <c r="I22">
        <v>-0.24585182620226401</v>
      </c>
      <c r="J22">
        <v>-2.8379950514230801E-2</v>
      </c>
      <c r="K22">
        <v>1.3169832042879599</v>
      </c>
      <c r="L22">
        <v>1.1788183800392901E-3</v>
      </c>
      <c r="M22">
        <v>0</v>
      </c>
      <c r="N22">
        <v>0</v>
      </c>
      <c r="O22">
        <v>-1.64905958236423E-2</v>
      </c>
      <c r="P22">
        <v>0</v>
      </c>
      <c r="Q22">
        <v>-5.1457648307183697E-2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-0.983655759906917</v>
      </c>
      <c r="Z22">
        <v>0.15449946423493999</v>
      </c>
      <c r="AA22">
        <v>0.173729001583277</v>
      </c>
      <c r="AB22">
        <v>0.105327068354948</v>
      </c>
      <c r="AC22">
        <v>7.7216261132223999E-3</v>
      </c>
      <c r="AD22">
        <v>-3.9208568678092501E-3</v>
      </c>
      <c r="AE22">
        <v>1.5269887684380801</v>
      </c>
      <c r="AF22">
        <v>-2.34021170295923</v>
      </c>
      <c r="AH22" s="20">
        <f t="shared" si="2"/>
        <v>0.34316400198011204</v>
      </c>
      <c r="AI22" s="20">
        <f t="shared" si="6"/>
        <v>-9.7391659396724455E-4</v>
      </c>
      <c r="AJ22" s="20">
        <f t="shared" si="7"/>
        <v>0.15449946423493999</v>
      </c>
      <c r="AK22" s="20">
        <f t="shared" si="7"/>
        <v>0.173729001583277</v>
      </c>
      <c r="AL22" s="20">
        <f t="shared" si="7"/>
        <v>0.105327068354948</v>
      </c>
      <c r="AM22" s="20">
        <f t="shared" si="7"/>
        <v>7.7216261132223999E-3</v>
      </c>
      <c r="AN22" s="20">
        <f t="shared" si="7"/>
        <v>-3.9208568678092501E-3</v>
      </c>
      <c r="AR22" s="22">
        <f t="shared" si="1"/>
        <v>40999</v>
      </c>
      <c r="AS22" s="21">
        <f>EA_raw_policy_shocks!AE161</f>
        <v>-2.84894525700429E-2</v>
      </c>
      <c r="AT22" s="21">
        <f>EA_raw_policy_shocks!AF161</f>
        <v>-2.4906281461304101E-2</v>
      </c>
      <c r="AU22" s="21">
        <f>EA_raw_policy_shocks!AG161</f>
        <v>1.07107122758658E-2</v>
      </c>
      <c r="AV22" s="21">
        <f>EA_raw_policy_shocks!AH161</f>
        <v>-1.44179226512904E-2</v>
      </c>
      <c r="AW22" s="21">
        <f>EA_raw_policy_shocks!AI161</f>
        <v>-1.6323701097298901E-2</v>
      </c>
      <c r="AX22" s="21">
        <f>EA_raw_policy_shocks!AJ161</f>
        <v>-1.58730229547689E-2</v>
      </c>
      <c r="AY22" s="21">
        <f>EA_raw_policy_shocks!AK161</f>
        <v>-1.4198597703980499E-2</v>
      </c>
      <c r="AZ22" s="20">
        <f t="shared" si="3"/>
        <v>-0.1034982661628199</v>
      </c>
      <c r="BA22" s="22">
        <f t="shared" si="4"/>
        <v>40999</v>
      </c>
      <c r="BB22" s="20">
        <f t="shared" si="5"/>
        <v>-3.4985346277391985E-3</v>
      </c>
      <c r="BC22" s="20" t="e">
        <f>#REF!</f>
        <v>#REF!</v>
      </c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</row>
    <row r="23" spans="1:69" ht="15">
      <c r="A23" s="1">
        <v>41090</v>
      </c>
      <c r="B23">
        <v>-6.4802194724010997E-2</v>
      </c>
      <c r="C23">
        <v>1.2634334589326999E-2</v>
      </c>
      <c r="D23">
        <v>0.64483855169820203</v>
      </c>
      <c r="E23">
        <v>-1.0279865773027399</v>
      </c>
      <c r="F23">
        <v>-3.8163124940285602</v>
      </c>
      <c r="G23">
        <v>-0.46546080573364501</v>
      </c>
      <c r="H23">
        <v>7.54569471941198E-3</v>
      </c>
      <c r="I23">
        <v>-0.24854158923855799</v>
      </c>
      <c r="J23">
        <v>-2.49038260504135E-2</v>
      </c>
      <c r="K23">
        <v>1.6029963077245399</v>
      </c>
      <c r="L23">
        <v>5.0776660559909703E-3</v>
      </c>
      <c r="M23">
        <v>0</v>
      </c>
      <c r="N23">
        <v>0</v>
      </c>
      <c r="O23">
        <v>-2.1042234091386301E-2</v>
      </c>
      <c r="P23">
        <v>0</v>
      </c>
      <c r="Q23">
        <v>-4.82270549885307E-2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-1.1698688932280299</v>
      </c>
      <c r="Z23">
        <v>0.17028878690195101</v>
      </c>
      <c r="AA23">
        <v>5.7505323984527103E-2</v>
      </c>
      <c r="AB23">
        <v>0.17648856095639601</v>
      </c>
      <c r="AC23">
        <v>8.3849470374781396E-2</v>
      </c>
      <c r="AD23">
        <v>2.80529139471229E-2</v>
      </c>
      <c r="AE23">
        <v>1.51765635562606</v>
      </c>
      <c r="AF23">
        <v>-2.5802117029592302</v>
      </c>
      <c r="AH23" s="20">
        <f t="shared" si="2"/>
        <v>0.44482610342879036</v>
      </c>
      <c r="AI23" s="20">
        <f t="shared" si="6"/>
        <v>-1.1582860328990395E-3</v>
      </c>
      <c r="AJ23" s="20">
        <f t="shared" si="7"/>
        <v>0.17028878690195101</v>
      </c>
      <c r="AK23" s="20">
        <f t="shared" si="7"/>
        <v>5.7505323984527103E-2</v>
      </c>
      <c r="AL23" s="20">
        <f t="shared" si="7"/>
        <v>0.17648856095639601</v>
      </c>
      <c r="AM23" s="20">
        <f t="shared" si="7"/>
        <v>8.3849470374781396E-2</v>
      </c>
      <c r="AN23" s="20">
        <f t="shared" si="7"/>
        <v>2.80529139471229E-2</v>
      </c>
      <c r="AR23" s="22">
        <f t="shared" si="1"/>
        <v>41090</v>
      </c>
      <c r="AS23" s="21">
        <f>EA_raw_policy_shocks!AE162</f>
        <v>0.13316222068410299</v>
      </c>
      <c r="AT23" s="21">
        <f>EA_raw_policy_shocks!AF162</f>
        <v>-6.7581535481524803E-3</v>
      </c>
      <c r="AU23" s="21">
        <f>EA_raw_policy_shocks!AG162</f>
        <v>-2.7147848252600799E-3</v>
      </c>
      <c r="AV23" s="21">
        <f>EA_raw_policy_shocks!AH162</f>
        <v>-1.3109601347184901E-2</v>
      </c>
      <c r="AW23" s="21">
        <f>EA_raw_policy_shocks!AI162</f>
        <v>-1.5735684586260599E-2</v>
      </c>
      <c r="AX23" s="21">
        <f>EA_raw_policy_shocks!AJ162</f>
        <v>-1.5820559235370599E-2</v>
      </c>
      <c r="AY23" s="21">
        <f>EA_raw_policy_shocks!AK162</f>
        <v>-1.4901572920317799E-2</v>
      </c>
      <c r="AZ23" s="20">
        <f t="shared" si="3"/>
        <v>6.4121864221556538E-2</v>
      </c>
      <c r="BA23" s="22">
        <f t="shared" si="4"/>
        <v>41090</v>
      </c>
      <c r="BB23" s="20">
        <f t="shared" si="5"/>
        <v>0.1581531386264067</v>
      </c>
      <c r="BC23" s="20" t="e">
        <f>#REF!</f>
        <v>#REF!</v>
      </c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</row>
    <row r="24" spans="1:69" ht="15">
      <c r="A24" s="1">
        <v>41182</v>
      </c>
      <c r="B24">
        <v>-5.2079668127574301E-2</v>
      </c>
      <c r="C24">
        <v>-2.8134853666595398E-2</v>
      </c>
      <c r="D24">
        <v>0.70648548063215999</v>
      </c>
      <c r="E24">
        <v>-1.2488339263811099</v>
      </c>
      <c r="F24">
        <v>-3.9428927760294199</v>
      </c>
      <c r="G24">
        <v>-0.52120683015719305</v>
      </c>
      <c r="H24">
        <v>5.0808482834372604E-3</v>
      </c>
      <c r="I24">
        <v>-0.24097774169538499</v>
      </c>
      <c r="J24">
        <v>-2.3091768373354599E-2</v>
      </c>
      <c r="K24">
        <v>1.6938337926510001</v>
      </c>
      <c r="L24">
        <v>5.6851650608373897E-3</v>
      </c>
      <c r="M24">
        <v>0</v>
      </c>
      <c r="N24">
        <v>0</v>
      </c>
      <c r="O24">
        <v>-1.6933530557448999E-2</v>
      </c>
      <c r="P24">
        <v>0</v>
      </c>
      <c r="Q24">
        <v>-4.0224566957628702E-2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-1.13562849201243</v>
      </c>
      <c r="Z24">
        <v>0.20282964382284399</v>
      </c>
      <c r="AA24">
        <v>-3.4157517641546398E-2</v>
      </c>
      <c r="AB24">
        <v>7.1035387396023594E-2</v>
      </c>
      <c r="AC24">
        <v>0.14712038163462601</v>
      </c>
      <c r="AD24">
        <v>0.123465741875316</v>
      </c>
      <c r="AE24">
        <v>1.5084135274358299</v>
      </c>
      <c r="AF24">
        <v>-2.82021170295923</v>
      </c>
      <c r="AH24" s="20">
        <f t="shared" si="2"/>
        <v>0.56956158555869441</v>
      </c>
      <c r="AI24" s="20">
        <f t="shared" si="6"/>
        <v>-1.1243846455568614E-3</v>
      </c>
      <c r="AJ24" s="20">
        <f t="shared" si="7"/>
        <v>0.20282964382284399</v>
      </c>
      <c r="AK24" s="20">
        <f t="shared" si="7"/>
        <v>-3.4157517641546398E-2</v>
      </c>
      <c r="AL24" s="20">
        <f t="shared" si="7"/>
        <v>7.1035387396023594E-2</v>
      </c>
      <c r="AM24" s="20">
        <f t="shared" si="7"/>
        <v>0.14712038163462601</v>
      </c>
      <c r="AN24" s="20">
        <f t="shared" si="7"/>
        <v>0.123465741875316</v>
      </c>
      <c r="AR24" s="22">
        <f t="shared" si="1"/>
        <v>41182</v>
      </c>
      <c r="AS24" s="21">
        <f>EA_raw_policy_shocks!AE163</f>
        <v>0.124236900254334</v>
      </c>
      <c r="AT24" s="21">
        <f>EA_raw_policy_shocks!AF163</f>
        <v>3.1650895183433698E-3</v>
      </c>
      <c r="AU24" s="21">
        <f>EA_raw_policy_shocks!AG163</f>
        <v>-4.1988574005580297E-3</v>
      </c>
      <c r="AV24" s="21">
        <f>EA_raw_policy_shocks!AH163</f>
        <v>-1.29407270920612E-2</v>
      </c>
      <c r="AW24" s="21">
        <f>EA_raw_policy_shocks!AI163</f>
        <v>-1.55745744885283E-2</v>
      </c>
      <c r="AX24" s="21">
        <f>EA_raw_policy_shocks!AJ163</f>
        <v>-1.5643877008115498E-2</v>
      </c>
      <c r="AY24" s="21">
        <f>EA_raw_policy_shocks!AK163</f>
        <v>-1.4838968477251999E-2</v>
      </c>
      <c r="AZ24" s="20">
        <f t="shared" si="3"/>
        <v>6.4204985306162338E-2</v>
      </c>
      <c r="BA24" s="22">
        <f t="shared" si="4"/>
        <v>41182</v>
      </c>
      <c r="BB24" s="20">
        <f t="shared" si="5"/>
        <v>0.14922781819663769</v>
      </c>
      <c r="BC24" s="20" t="e">
        <f>#REF!</f>
        <v>#REF!</v>
      </c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</row>
    <row r="25" spans="1:69" ht="15">
      <c r="A25" s="1">
        <v>41274</v>
      </c>
      <c r="B25">
        <v>-7.3728078086801999E-2</v>
      </c>
      <c r="C25">
        <v>-7.0386537878894706E-2</v>
      </c>
      <c r="D25">
        <v>0.66136739256631405</v>
      </c>
      <c r="E25">
        <v>-1.2458472915868299</v>
      </c>
      <c r="F25">
        <v>-3.9990893151789901</v>
      </c>
      <c r="G25">
        <v>-0.63756613637540205</v>
      </c>
      <c r="H25">
        <v>4.9387600035271598E-3</v>
      </c>
      <c r="I25">
        <v>-0.22629517900652699</v>
      </c>
      <c r="J25">
        <v>-1.7206287926553099E-2</v>
      </c>
      <c r="K25">
        <v>1.82470352016963</v>
      </c>
      <c r="L25">
        <v>7.3593412280361604E-3</v>
      </c>
      <c r="M25">
        <v>0</v>
      </c>
      <c r="N25">
        <v>0</v>
      </c>
      <c r="O25">
        <v>-4.2494713733440999E-3</v>
      </c>
      <c r="P25">
        <v>0</v>
      </c>
      <c r="Q25">
        <v>-1.8563644298979599E-2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-0.97406024769140098</v>
      </c>
      <c r="Z25">
        <v>0.19905422391576399</v>
      </c>
      <c r="AA25">
        <v>-6.7732316755762995E-2</v>
      </c>
      <c r="AB25">
        <v>-3.04296754890842E-2</v>
      </c>
      <c r="AC25">
        <v>5.0115225897740603E-2</v>
      </c>
      <c r="AD25">
        <v>0.25814464708109203</v>
      </c>
      <c r="AE25">
        <v>1.49925936797851</v>
      </c>
      <c r="AF25">
        <v>-2.86021170295923</v>
      </c>
      <c r="AH25" s="20">
        <f t="shared" si="2"/>
        <v>0.86038387495514301</v>
      </c>
      <c r="AI25" s="20">
        <f t="shared" si="6"/>
        <v>-9.6441608682316926E-4</v>
      </c>
      <c r="AJ25" s="20">
        <f t="shared" si="7"/>
        <v>0.19905422391576399</v>
      </c>
      <c r="AK25" s="20">
        <f t="shared" si="7"/>
        <v>-6.7732316755762995E-2</v>
      </c>
      <c r="AL25" s="20">
        <f t="shared" si="7"/>
        <v>-3.04296754890842E-2</v>
      </c>
      <c r="AM25" s="20">
        <f t="shared" si="7"/>
        <v>5.0115225897740603E-2</v>
      </c>
      <c r="AN25" s="20">
        <f t="shared" si="7"/>
        <v>0.25814464708109203</v>
      </c>
      <c r="AR25" s="22">
        <f t="shared" si="1"/>
        <v>41274</v>
      </c>
      <c r="AS25" s="21">
        <f>EA_raw_policy_shocks!AE164</f>
        <v>0.18903261558874301</v>
      </c>
      <c r="AT25" s="21">
        <f>EA_raw_policy_shocks!AF164</f>
        <v>-3.4058528135477001E-3</v>
      </c>
      <c r="AU25" s="21">
        <f>EA_raw_policy_shocks!AG164</f>
        <v>9.4315756418121999E-4</v>
      </c>
      <c r="AV25" s="21">
        <f>EA_raw_policy_shocks!AH164</f>
        <v>-3.3565681443372998E-3</v>
      </c>
      <c r="AW25" s="21">
        <f>EA_raw_policy_shocks!AI164</f>
        <v>-6.9603588650439096E-3</v>
      </c>
      <c r="AX25" s="21">
        <f>EA_raw_policy_shocks!AJ164</f>
        <v>-7.7959018512562201E-3</v>
      </c>
      <c r="AY25" s="21">
        <f>EA_raw_policy_shocks!AK164</f>
        <v>-7.7673557517737501E-3</v>
      </c>
      <c r="AZ25" s="20">
        <f t="shared" si="3"/>
        <v>0.16068973572696538</v>
      </c>
      <c r="BA25" s="22">
        <f t="shared" si="4"/>
        <v>41274</v>
      </c>
      <c r="BB25" s="20">
        <f t="shared" si="5"/>
        <v>0.21402353353104672</v>
      </c>
      <c r="BC25" s="20" t="e">
        <f>#REF!</f>
        <v>#REF!</v>
      </c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</row>
    <row r="26" spans="1:69" ht="15">
      <c r="A26" s="1">
        <v>41364</v>
      </c>
      <c r="B26">
        <v>-5.6645969951983101E-2</v>
      </c>
      <c r="C26">
        <v>-0.105413927165712</v>
      </c>
      <c r="D26">
        <v>0.77848086481431999</v>
      </c>
      <c r="E26">
        <v>-1.4731722700907399</v>
      </c>
      <c r="F26">
        <v>-4.0505213372395499</v>
      </c>
      <c r="G26">
        <v>-0.75630408780091196</v>
      </c>
      <c r="H26">
        <v>1.27244667946737E-2</v>
      </c>
      <c r="I26">
        <v>-0.21230768124132601</v>
      </c>
      <c r="J26">
        <v>-8.0816830111491694E-3</v>
      </c>
      <c r="K26">
        <v>2.1011835882102301</v>
      </c>
      <c r="L26">
        <v>1.83860702726058E-2</v>
      </c>
      <c r="M26">
        <v>0</v>
      </c>
      <c r="N26">
        <v>0</v>
      </c>
      <c r="O26">
        <v>-3.2935371812405898E-2</v>
      </c>
      <c r="P26">
        <v>0</v>
      </c>
      <c r="Q26">
        <v>-1.00736608196223E-2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-0.81542633950046395</v>
      </c>
      <c r="Z26">
        <v>0.167506935728992</v>
      </c>
      <c r="AA26">
        <v>-8.3016390823420896E-2</v>
      </c>
      <c r="AB26">
        <v>-7.2902907746251702E-2</v>
      </c>
      <c r="AC26">
        <v>-3.6328030009651402E-2</v>
      </c>
      <c r="AD26">
        <v>0.28444305770065798</v>
      </c>
      <c r="AE26">
        <v>1.4901929708833599</v>
      </c>
      <c r="AF26">
        <v>-2.86021170295923</v>
      </c>
      <c r="AH26" s="20">
        <f t="shared" si="2"/>
        <v>1.2939115121047708</v>
      </c>
      <c r="AI26" s="20">
        <f t="shared" si="6"/>
        <v>-8.07352811386598E-4</v>
      </c>
      <c r="AJ26" s="20">
        <f t="shared" si="7"/>
        <v>0.167506935728992</v>
      </c>
      <c r="AK26" s="20">
        <f t="shared" si="7"/>
        <v>-8.3016390823420896E-2</v>
      </c>
      <c r="AL26" s="20">
        <f t="shared" si="7"/>
        <v>-7.2902907746251702E-2</v>
      </c>
      <c r="AM26" s="20">
        <f t="shared" si="7"/>
        <v>-3.6328030009651402E-2</v>
      </c>
      <c r="AN26" s="20">
        <f t="shared" si="7"/>
        <v>0.28444305770065798</v>
      </c>
      <c r="AR26" s="22">
        <f t="shared" si="1"/>
        <v>41364</v>
      </c>
      <c r="AS26" s="21">
        <f>EA_raw_policy_shocks!AE165</f>
        <v>0.26863732531501</v>
      </c>
      <c r="AT26" s="21">
        <f>EA_raw_policy_shocks!AF165</f>
        <v>1.07516793924588E-2</v>
      </c>
      <c r="AU26" s="21">
        <f>EA_raw_policy_shocks!AG165</f>
        <v>1.4922802208688199E-2</v>
      </c>
      <c r="AV26" s="21">
        <f>EA_raw_policy_shocks!AH165</f>
        <v>4.8401467666106196E-3</v>
      </c>
      <c r="AW26" s="21">
        <f>EA_raw_policy_shocks!AI165</f>
        <v>1.24040170057407E-3</v>
      </c>
      <c r="AX26" s="21">
        <f>EA_raw_policy_shocks!AJ165</f>
        <v>-1.2889374624605199E-3</v>
      </c>
      <c r="AY26" s="21">
        <f>EA_raw_policy_shocks!AK165</f>
        <v>-2.9267718725164301E-3</v>
      </c>
      <c r="AZ26" s="20">
        <f t="shared" si="3"/>
        <v>0.29617664604836469</v>
      </c>
      <c r="BA26" s="22">
        <f t="shared" si="4"/>
        <v>41364</v>
      </c>
      <c r="BB26" s="20">
        <f t="shared" si="5"/>
        <v>0.29362824325731368</v>
      </c>
      <c r="BC26" s="20" t="e">
        <f>#REF!</f>
        <v>#REF!</v>
      </c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</row>
    <row r="27" spans="1:69" ht="15">
      <c r="A27" s="1">
        <v>41455</v>
      </c>
      <c r="B27">
        <v>-2.6443968293015801E-2</v>
      </c>
      <c r="C27">
        <v>-0.149661594368875</v>
      </c>
      <c r="D27">
        <v>0.79867265377598495</v>
      </c>
      <c r="E27">
        <v>-1.5318491704714701</v>
      </c>
      <c r="F27">
        <v>-4.0494428241024902</v>
      </c>
      <c r="G27">
        <v>-0.80219078906228203</v>
      </c>
      <c r="H27">
        <v>-4.0659816167273504E-3</v>
      </c>
      <c r="I27">
        <v>-0.239539912881297</v>
      </c>
      <c r="J27">
        <v>2.42087618588598E-3</v>
      </c>
      <c r="K27">
        <v>2.0254164150604201</v>
      </c>
      <c r="L27">
        <v>2.6947533964042401E-2</v>
      </c>
      <c r="M27">
        <v>0</v>
      </c>
      <c r="N27">
        <v>0</v>
      </c>
      <c r="O27">
        <v>-2.4922753269817799E-2</v>
      </c>
      <c r="P27">
        <v>0</v>
      </c>
      <c r="Q27">
        <v>2.7164912683776899E-2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-0.59006769393621905</v>
      </c>
      <c r="Z27">
        <v>0.17922127544084801</v>
      </c>
      <c r="AA27">
        <v>-7.6944212966657904E-2</v>
      </c>
      <c r="AB27">
        <v>-8.06500671002571E-2</v>
      </c>
      <c r="AC27">
        <v>-6.45335910657137E-2</v>
      </c>
      <c r="AD27">
        <v>0.23904375002037401</v>
      </c>
      <c r="AE27">
        <v>1.48121343919509</v>
      </c>
      <c r="AF27">
        <v>-2.86021170295923</v>
      </c>
      <c r="AH27" s="20">
        <f t="shared" si="2"/>
        <v>1.4412493980635632</v>
      </c>
      <c r="AI27" s="20">
        <f t="shared" si="6"/>
        <v>-5.8422543954081093E-4</v>
      </c>
      <c r="AJ27" s="20">
        <f t="shared" si="7"/>
        <v>0.17922127544084801</v>
      </c>
      <c r="AK27" s="20">
        <f t="shared" si="7"/>
        <v>-7.6944212966657904E-2</v>
      </c>
      <c r="AL27" s="20">
        <f t="shared" si="7"/>
        <v>-8.06500671002571E-2</v>
      </c>
      <c r="AM27" s="20">
        <f t="shared" si="7"/>
        <v>-6.45335910657137E-2</v>
      </c>
      <c r="AN27" s="20">
        <f t="shared" si="7"/>
        <v>0.23904375002037401</v>
      </c>
      <c r="AR27" s="22">
        <f t="shared" si="1"/>
        <v>41455</v>
      </c>
      <c r="AS27" s="21">
        <f>EA_raw_policy_shocks!AE166</f>
        <v>0.158751939138048</v>
      </c>
      <c r="AT27" s="21">
        <f>EA_raw_policy_shocks!AF166</f>
        <v>-1.02772822732889E-3</v>
      </c>
      <c r="AU27" s="21">
        <f>EA_raw_policy_shocks!AG166</f>
        <v>2.1697724939497899E-3</v>
      </c>
      <c r="AV27" s="21">
        <f>EA_raw_policy_shocks!AH166</f>
        <v>-4.9839973723782103E-3</v>
      </c>
      <c r="AW27" s="21">
        <f>EA_raw_policy_shocks!AI166</f>
        <v>-7.8528720969830695E-3</v>
      </c>
      <c r="AX27" s="21">
        <f>EA_raw_policy_shocks!AJ166</f>
        <v>-9.2651156479417792E-3</v>
      </c>
      <c r="AY27" s="21">
        <f>EA_raw_policy_shocks!AK166</f>
        <v>-9.4139004550053001E-3</v>
      </c>
      <c r="AZ27" s="20">
        <f t="shared" si="3"/>
        <v>0.12837809783236054</v>
      </c>
      <c r="BA27" s="22">
        <f t="shared" si="4"/>
        <v>41455</v>
      </c>
      <c r="BB27" s="20">
        <f t="shared" si="5"/>
        <v>0.18374285708035171</v>
      </c>
      <c r="BC27" s="20" t="e">
        <f>#REF!</f>
        <v>#REF!</v>
      </c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</row>
    <row r="28" spans="1:69" ht="15">
      <c r="A28" s="1">
        <v>41547</v>
      </c>
      <c r="B28">
        <v>-4.1141555254272003E-2</v>
      </c>
      <c r="C28">
        <v>-0.19698904304600401</v>
      </c>
      <c r="D28">
        <v>0.73721497460854701</v>
      </c>
      <c r="E28">
        <v>-1.43360184380994</v>
      </c>
      <c r="F28">
        <v>-3.9966033246789001</v>
      </c>
      <c r="G28">
        <v>-0.82441894870861798</v>
      </c>
      <c r="H28">
        <v>-8.6714510604357503E-3</v>
      </c>
      <c r="I28">
        <v>-0.26200175251444102</v>
      </c>
      <c r="J28">
        <v>1.4119776630882401E-2</v>
      </c>
      <c r="K28">
        <v>1.92720991771267</v>
      </c>
      <c r="L28">
        <v>5.14586155431472E-2</v>
      </c>
      <c r="M28">
        <v>0</v>
      </c>
      <c r="N28">
        <v>0</v>
      </c>
      <c r="O28">
        <v>-1.3800387641287401E-2</v>
      </c>
      <c r="P28">
        <v>0</v>
      </c>
      <c r="Q28">
        <v>2.1723748526999501E-2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-0.50108358321776303</v>
      </c>
      <c r="Z28">
        <v>0.223137457279976</v>
      </c>
      <c r="AA28">
        <v>-3.5644920796900799E-2</v>
      </c>
      <c r="AB28">
        <v>-8.6343379597496703E-2</v>
      </c>
      <c r="AC28">
        <v>-7.9259270140119104E-2</v>
      </c>
      <c r="AD28">
        <v>0.17216338208328599</v>
      </c>
      <c r="AE28">
        <v>1.4723198852717201</v>
      </c>
      <c r="AF28">
        <v>-2.86021170295923</v>
      </c>
      <c r="AH28" s="20">
        <f t="shared" si="2"/>
        <v>1.4311371703270845</v>
      </c>
      <c r="AI28" s="20">
        <f t="shared" si="6"/>
        <v>-4.9612235962154759E-4</v>
      </c>
      <c r="AJ28" s="20">
        <f t="shared" si="7"/>
        <v>0.223137457279976</v>
      </c>
      <c r="AK28" s="20">
        <f t="shared" si="7"/>
        <v>-3.5644920796900799E-2</v>
      </c>
      <c r="AL28" s="20">
        <f t="shared" si="7"/>
        <v>-8.6343379597496703E-2</v>
      </c>
      <c r="AM28" s="20">
        <f t="shared" si="7"/>
        <v>-7.9259270140119104E-2</v>
      </c>
      <c r="AN28" s="20">
        <f t="shared" si="7"/>
        <v>0.17216338208328599</v>
      </c>
      <c r="AR28" s="22">
        <f t="shared" si="1"/>
        <v>41547</v>
      </c>
      <c r="AS28" s="21">
        <f>EA_raw_policy_shocks!AE167</f>
        <v>0.13650560478849399</v>
      </c>
      <c r="AT28" s="21">
        <f>EA_raw_policy_shocks!AF167</f>
        <v>-2.8944540043666302E-3</v>
      </c>
      <c r="AU28" s="21">
        <f>EA_raw_policy_shocks!AG167</f>
        <v>2.1878837515110498E-3</v>
      </c>
      <c r="AV28" s="21">
        <f>EA_raw_policy_shocks!AH167</f>
        <v>-1.0813045013817199E-3</v>
      </c>
      <c r="AW28" s="21">
        <f>EA_raw_policy_shocks!AI167</f>
        <v>-2.5208478617714798E-3</v>
      </c>
      <c r="AX28" s="21">
        <f>EA_raw_policy_shocks!AJ167</f>
        <v>-4.4467807962507398E-3</v>
      </c>
      <c r="AY28" s="21">
        <f>EA_raw_policy_shocks!AK167</f>
        <v>-4.9134828316064602E-3</v>
      </c>
      <c r="AZ28" s="20">
        <f t="shared" si="3"/>
        <v>0.122836618544628</v>
      </c>
      <c r="BA28" s="22">
        <f t="shared" si="4"/>
        <v>41547</v>
      </c>
      <c r="BB28" s="20">
        <f t="shared" si="5"/>
        <v>0.1614965227307977</v>
      </c>
      <c r="BC28" s="20" t="e">
        <f>#REF!</f>
        <v>#REF!</v>
      </c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</row>
    <row r="29" spans="1:69" ht="15">
      <c r="A29" s="1">
        <v>41639</v>
      </c>
      <c r="B29">
        <v>-3.8719854213488503E-2</v>
      </c>
      <c r="C29">
        <v>-0.17275896462652701</v>
      </c>
      <c r="D29">
        <v>0.66047476566433205</v>
      </c>
      <c r="E29">
        <v>-1.1865067680697501</v>
      </c>
      <c r="F29">
        <v>-3.9865644128908402</v>
      </c>
      <c r="G29">
        <v>-0.903605703934652</v>
      </c>
      <c r="H29">
        <v>1.39938813025596E-2</v>
      </c>
      <c r="I29">
        <v>-0.30295710762774503</v>
      </c>
      <c r="J29">
        <v>2.4617626923232602E-2</v>
      </c>
      <c r="K29">
        <v>1.8563701146457099</v>
      </c>
      <c r="L29">
        <v>8.0459081897510595E-2</v>
      </c>
      <c r="M29">
        <v>0</v>
      </c>
      <c r="N29">
        <v>0</v>
      </c>
      <c r="O29">
        <v>-6.2832939569287705E-2</v>
      </c>
      <c r="P29">
        <v>0</v>
      </c>
      <c r="Q29">
        <v>5.2760851507576102E-3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-0.427990437096819</v>
      </c>
      <c r="Z29">
        <v>0.18876331631923399</v>
      </c>
      <c r="AA29">
        <v>1.82707750892501E-2</v>
      </c>
      <c r="AB29">
        <v>-5.9454772884152102E-2</v>
      </c>
      <c r="AC29">
        <v>-8.7895401043058402E-2</v>
      </c>
      <c r="AD29">
        <v>9.7337581469926202E-2</v>
      </c>
      <c r="AE29">
        <v>1.46351143068427</v>
      </c>
      <c r="AF29">
        <v>-2.82021170295923</v>
      </c>
      <c r="AH29" s="20">
        <f t="shared" si="2"/>
        <v>1.4326595819198591</v>
      </c>
      <c r="AI29" s="20">
        <f t="shared" si="6"/>
        <v>-4.2375290801665249E-4</v>
      </c>
      <c r="AJ29" s="20">
        <f t="shared" si="7"/>
        <v>0.18876331631923399</v>
      </c>
      <c r="AK29" s="20">
        <f t="shared" si="7"/>
        <v>1.82707750892501E-2</v>
      </c>
      <c r="AL29" s="20">
        <f t="shared" si="7"/>
        <v>-5.9454772884152102E-2</v>
      </c>
      <c r="AM29" s="20">
        <f t="shared" si="7"/>
        <v>-8.7895401043058402E-2</v>
      </c>
      <c r="AN29" s="20">
        <f t="shared" si="7"/>
        <v>9.7337581469926202E-2</v>
      </c>
      <c r="AR29" s="22">
        <f t="shared" si="1"/>
        <v>41639</v>
      </c>
      <c r="AS29" s="21">
        <f>EA_raw_policy_shocks!AE168</f>
        <v>0.13299804474565399</v>
      </c>
      <c r="AT29" s="21">
        <f>EA_raw_policy_shocks!AF168</f>
        <v>2.77357662958235E-3</v>
      </c>
      <c r="AU29" s="21">
        <f>EA_raw_policy_shocks!AG168</f>
        <v>1.08651050927386E-2</v>
      </c>
      <c r="AV29" s="21">
        <f>EA_raw_policy_shocks!AH168</f>
        <v>5.3106546481543199E-3</v>
      </c>
      <c r="AW29" s="21">
        <f>EA_raw_policy_shocks!AI168</f>
        <v>1.5121663349599501E-3</v>
      </c>
      <c r="AX29" s="21">
        <f>EA_raw_policy_shocks!AJ168</f>
        <v>-5.0207309344443504E-4</v>
      </c>
      <c r="AY29" s="21">
        <f>EA_raw_policy_shocks!AK168</f>
        <v>-1.63189364510644E-3</v>
      </c>
      <c r="AZ29" s="20">
        <f t="shared" si="3"/>
        <v>0.15132558071253835</v>
      </c>
      <c r="BA29" s="22">
        <f t="shared" si="4"/>
        <v>41639</v>
      </c>
      <c r="BB29" s="20">
        <f t="shared" si="5"/>
        <v>0.1579889626879577</v>
      </c>
      <c r="BC29" s="20" t="e">
        <f>#REF!</f>
        <v>#REF!</v>
      </c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</row>
    <row r="30" spans="1:69" ht="15">
      <c r="A30" s="1">
        <v>41729</v>
      </c>
      <c r="B30">
        <v>-1.5533078412736601E-2</v>
      </c>
      <c r="C30">
        <v>-0.20773982369385899</v>
      </c>
      <c r="D30">
        <v>0.60749676501538297</v>
      </c>
      <c r="E30">
        <v>-1.2400666311547299</v>
      </c>
      <c r="F30">
        <v>-4.0020404710463398</v>
      </c>
      <c r="G30">
        <v>-0.99912859419701405</v>
      </c>
      <c r="H30">
        <v>1.0531363276439899E-3</v>
      </c>
      <c r="I30">
        <v>-0.25552525412085297</v>
      </c>
      <c r="J30">
        <v>3.6095259239369598E-2</v>
      </c>
      <c r="K30">
        <v>2.13082057536896</v>
      </c>
      <c r="L30">
        <v>0.104411719574748</v>
      </c>
      <c r="M30">
        <v>0</v>
      </c>
      <c r="N30">
        <v>0</v>
      </c>
      <c r="O30">
        <v>-0.10423872693255</v>
      </c>
      <c r="P30">
        <v>0</v>
      </c>
      <c r="Q30">
        <v>4.7686549198324496E-3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-0.33631151389090003</v>
      </c>
      <c r="Z30">
        <v>0.15224623933658701</v>
      </c>
      <c r="AA30">
        <v>-4.87617163428819E-3</v>
      </c>
      <c r="AB30">
        <v>-1.9429228319489799E-2</v>
      </c>
      <c r="AC30">
        <v>-6.6887427295495697E-2</v>
      </c>
      <c r="AD30">
        <v>1.9885661988121899E-2</v>
      </c>
      <c r="AE30">
        <v>1.45478720611728</v>
      </c>
      <c r="AF30">
        <v>-2.7402117029592299</v>
      </c>
      <c r="AH30" s="20">
        <f t="shared" si="2"/>
        <v>1.797872176616969</v>
      </c>
      <c r="AI30" s="20">
        <f t="shared" si="6"/>
        <v>-3.3298169692168322E-4</v>
      </c>
      <c r="AJ30" s="20">
        <f t="shared" si="7"/>
        <v>0.15224623933658701</v>
      </c>
      <c r="AK30" s="20">
        <f t="shared" si="7"/>
        <v>-4.87617163428819E-3</v>
      </c>
      <c r="AL30" s="20">
        <f t="shared" si="7"/>
        <v>-1.9429228319489799E-2</v>
      </c>
      <c r="AM30" s="20">
        <f t="shared" si="7"/>
        <v>-6.6887427295495697E-2</v>
      </c>
      <c r="AN30" s="20">
        <f t="shared" si="7"/>
        <v>1.9885661988121899E-2</v>
      </c>
      <c r="AR30" s="22">
        <f t="shared" si="1"/>
        <v>41729</v>
      </c>
      <c r="AS30" s="21">
        <f>EA_raw_policy_shocks!AE169</f>
        <v>0.27751354444445298</v>
      </c>
      <c r="AT30" s="21">
        <f>EA_raw_policy_shocks!AF169</f>
        <v>3.0972878917172701E-3</v>
      </c>
      <c r="AU30" s="21">
        <f>EA_raw_policy_shocks!AG169</f>
        <v>2.2782337640927401E-2</v>
      </c>
      <c r="AV30" s="21">
        <f>EA_raw_policy_shocks!AH169</f>
        <v>1.17372313631267E-2</v>
      </c>
      <c r="AW30" s="21">
        <f>EA_raw_policy_shocks!AI169</f>
        <v>6.7854201947896197E-3</v>
      </c>
      <c r="AX30" s="21">
        <f>EA_raw_policy_shocks!AJ169</f>
        <v>4.1764029214087098E-3</v>
      </c>
      <c r="AY30" s="21">
        <f>EA_raw_policy_shocks!AK169</f>
        <v>2.2782925008483202E-3</v>
      </c>
      <c r="AZ30" s="20">
        <f t="shared" si="3"/>
        <v>0.32837051695727099</v>
      </c>
      <c r="BA30" s="22">
        <f t="shared" si="4"/>
        <v>41729</v>
      </c>
      <c r="BB30" s="20">
        <f t="shared" si="5"/>
        <v>0.30250446238675666</v>
      </c>
      <c r="BC30" s="20" t="e">
        <f>#REF!</f>
        <v>#REF!</v>
      </c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</row>
    <row r="31" spans="1:69" ht="15">
      <c r="A31" s="1">
        <v>41820</v>
      </c>
      <c r="B31">
        <v>-2.3527936152914E-3</v>
      </c>
      <c r="C31">
        <v>-0.159224842144364</v>
      </c>
      <c r="D31">
        <v>0.457303260495597</v>
      </c>
      <c r="E31">
        <v>-0.90142434527752002</v>
      </c>
      <c r="F31">
        <v>-4.0172052635271402</v>
      </c>
      <c r="G31">
        <v>-1.0993333870180599</v>
      </c>
      <c r="H31">
        <v>9.9050061257461904E-3</v>
      </c>
      <c r="I31">
        <v>-0.299845990851348</v>
      </c>
      <c r="J31">
        <v>4.7062351073625497E-2</v>
      </c>
      <c r="K31">
        <v>2.0890869114777399</v>
      </c>
      <c r="L31">
        <v>0.13751138941977101</v>
      </c>
      <c r="M31">
        <v>0</v>
      </c>
      <c r="N31">
        <v>0</v>
      </c>
      <c r="O31">
        <v>-0.16778003563067101</v>
      </c>
      <c r="P31">
        <v>0</v>
      </c>
      <c r="Q31">
        <v>3.0889521517940201E-2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-0.27787196424299299</v>
      </c>
      <c r="Z31">
        <v>0.116744857732635</v>
      </c>
      <c r="AA31">
        <v>-2.0556247813857401E-2</v>
      </c>
      <c r="AB31">
        <v>-5.11018873379782E-2</v>
      </c>
      <c r="AC31">
        <v>-4.1990854113711902E-2</v>
      </c>
      <c r="AD31">
        <v>-3.6173740351821998E-2</v>
      </c>
      <c r="AE31">
        <v>1.4461463512711401</v>
      </c>
      <c r="AF31">
        <v>-2.7402117029592299</v>
      </c>
      <c r="AH31" s="20">
        <f t="shared" si="2"/>
        <v>1.813993666877177</v>
      </c>
      <c r="AI31" s="20">
        <f t="shared" si="6"/>
        <v>-2.7512075667623069E-4</v>
      </c>
      <c r="AJ31" s="20">
        <f t="shared" si="7"/>
        <v>0.116744857732635</v>
      </c>
      <c r="AK31" s="20">
        <f t="shared" si="7"/>
        <v>-2.0556247813857401E-2</v>
      </c>
      <c r="AL31" s="20">
        <f t="shared" si="7"/>
        <v>-5.11018873379782E-2</v>
      </c>
      <c r="AM31" s="20">
        <f t="shared" si="7"/>
        <v>-4.1990854113711902E-2</v>
      </c>
      <c r="AN31" s="20">
        <f t="shared" si="7"/>
        <v>-3.6173740351821998E-2</v>
      </c>
      <c r="AR31" s="22">
        <f t="shared" si="1"/>
        <v>41820</v>
      </c>
      <c r="AS31" s="21">
        <f>EA_raw_policy_shocks!AE170</f>
        <v>0.17781995286097399</v>
      </c>
      <c r="AT31" s="21">
        <f>EA_raw_policy_shocks!AF170</f>
        <v>1.8147684666897299E-2</v>
      </c>
      <c r="AU31" s="21">
        <f>EA_raw_policy_shocks!AG170</f>
        <v>3.74405707678796E-2</v>
      </c>
      <c r="AV31" s="21">
        <f>EA_raw_policy_shocks!AH170</f>
        <v>2.58274979811727E-2</v>
      </c>
      <c r="AW31" s="21">
        <f>EA_raw_policy_shocks!AI170</f>
        <v>1.9652119037593299E-2</v>
      </c>
      <c r="AX31" s="21">
        <f>EA_raw_policy_shocks!AJ170</f>
        <v>1.5460289927887999E-2</v>
      </c>
      <c r="AY31" s="21">
        <f>EA_raw_policy_shocks!AK170</f>
        <v>1.15825236752979E-2</v>
      </c>
      <c r="AZ31" s="20">
        <f t="shared" si="3"/>
        <v>0.30593063891770272</v>
      </c>
      <c r="BA31" s="22">
        <f t="shared" si="4"/>
        <v>41820</v>
      </c>
      <c r="BB31" s="20">
        <f t="shared" si="5"/>
        <v>0.2028108708032777</v>
      </c>
      <c r="BC31" s="20" t="e">
        <f>#REF!</f>
        <v>#REF!</v>
      </c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</row>
    <row r="32" spans="1:69" ht="15">
      <c r="A32" s="1">
        <v>41912</v>
      </c>
      <c r="B32">
        <v>-1.30521754937396E-2</v>
      </c>
      <c r="C32">
        <v>-0.22453791220105701</v>
      </c>
      <c r="D32">
        <v>0.376655447427723</v>
      </c>
      <c r="E32">
        <v>-0.95065261991226302</v>
      </c>
      <c r="F32">
        <v>-3.98707169589869</v>
      </c>
      <c r="G32">
        <v>-1.0895374795123201</v>
      </c>
      <c r="H32">
        <v>-8.0971801224842491E-3</v>
      </c>
      <c r="I32">
        <v>-0.27182843017630598</v>
      </c>
      <c r="J32">
        <v>5.8220687233667398E-2</v>
      </c>
      <c r="K32">
        <v>1.84842504053224</v>
      </c>
      <c r="L32">
        <v>0.150418870538257</v>
      </c>
      <c r="M32">
        <v>0</v>
      </c>
      <c r="N32">
        <v>0</v>
      </c>
      <c r="O32">
        <v>-9.7293751365164993E-2</v>
      </c>
      <c r="P32">
        <v>0</v>
      </c>
      <c r="Q32">
        <v>4.37246032954706E-2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-0.193661840637533</v>
      </c>
      <c r="Z32">
        <v>0.157404998067566</v>
      </c>
      <c r="AA32">
        <v>4.6389275258439501E-3</v>
      </c>
      <c r="AB32">
        <v>-3.29968100964846E-2</v>
      </c>
      <c r="AC32">
        <v>-5.3963701532092602E-2</v>
      </c>
      <c r="AD32">
        <v>-5.4594695249107997E-2</v>
      </c>
      <c r="AE32">
        <v>1.4375880147650399</v>
      </c>
      <c r="AF32">
        <v>-2.90021170295923</v>
      </c>
      <c r="AH32" s="20">
        <f t="shared" si="2"/>
        <v>1.6566998183010824</v>
      </c>
      <c r="AI32" s="20">
        <f t="shared" si="6"/>
        <v>-1.9174439667082475E-4</v>
      </c>
      <c r="AJ32" s="20">
        <f t="shared" si="7"/>
        <v>0.157404998067566</v>
      </c>
      <c r="AK32" s="20">
        <f t="shared" si="7"/>
        <v>4.6389275258439501E-3</v>
      </c>
      <c r="AL32" s="20">
        <f t="shared" si="7"/>
        <v>-3.29968100964846E-2</v>
      </c>
      <c r="AM32" s="20">
        <f t="shared" si="7"/>
        <v>-5.3963701532092602E-2</v>
      </c>
      <c r="AN32" s="20">
        <f t="shared" si="7"/>
        <v>-5.4594695249107997E-2</v>
      </c>
      <c r="AR32" s="22">
        <f t="shared" si="1"/>
        <v>41912</v>
      </c>
      <c r="AS32" s="21">
        <f>EA_raw_policy_shocks!AE171</f>
        <v>0.102443780762229</v>
      </c>
      <c r="AT32" s="21">
        <f>EA_raw_policy_shocks!AF171</f>
        <v>1.7626296539229099E-2</v>
      </c>
      <c r="AU32" s="21">
        <f>EA_raw_policy_shocks!AG171</f>
        <v>1.6756378399511301E-2</v>
      </c>
      <c r="AV32" s="21">
        <f>EA_raw_policy_shocks!AH171</f>
        <v>5.26940860685432E-3</v>
      </c>
      <c r="AW32" s="21">
        <f>EA_raw_policy_shocks!AI171</f>
        <v>2.5843991118115E-3</v>
      </c>
      <c r="AX32" s="21">
        <f>EA_raw_policy_shocks!AJ171</f>
        <v>1.67441029355589E-3</v>
      </c>
      <c r="AY32" s="21">
        <f>EA_raw_policy_shocks!AK171</f>
        <v>-7.93694701661729E-4</v>
      </c>
      <c r="AZ32" s="20">
        <f t="shared" si="3"/>
        <v>0.14556097901152937</v>
      </c>
      <c r="BA32" s="22">
        <f t="shared" si="4"/>
        <v>41912</v>
      </c>
      <c r="BB32" s="20">
        <f t="shared" si="5"/>
        <v>0.1274346987045327</v>
      </c>
      <c r="BC32" s="20" t="e">
        <f>#REF!</f>
        <v>#REF!</v>
      </c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</row>
    <row r="33" spans="1:69" ht="15">
      <c r="A33" s="1">
        <v>42004</v>
      </c>
      <c r="B33">
        <v>-2.1985860537594398E-3</v>
      </c>
      <c r="C33">
        <v>-0.18789974738692</v>
      </c>
      <c r="D33">
        <v>0.26093272354971497</v>
      </c>
      <c r="E33">
        <v>-0.76231905059979099</v>
      </c>
      <c r="F33">
        <v>-4.0286158895663302</v>
      </c>
      <c r="G33">
        <v>-1.0995960705791299</v>
      </c>
      <c r="H33">
        <v>3.0421141653816999E-2</v>
      </c>
      <c r="I33">
        <v>-0.27935890432988603</v>
      </c>
      <c r="J33">
        <v>6.9194786935952504E-2</v>
      </c>
      <c r="K33">
        <v>1.6808238368507999</v>
      </c>
      <c r="L33">
        <v>0.18186812477536701</v>
      </c>
      <c r="M33">
        <v>0</v>
      </c>
      <c r="N33">
        <v>0</v>
      </c>
      <c r="O33">
        <v>-0.14299857315228101</v>
      </c>
      <c r="P33">
        <v>0</v>
      </c>
      <c r="Q33">
        <v>5.0109216242067003E-2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-0.26262250482489902</v>
      </c>
      <c r="Z33">
        <v>0.220218165459626</v>
      </c>
      <c r="AA33">
        <v>3.0837704549987799E-2</v>
      </c>
      <c r="AB33">
        <v>-2.1505668778198699E-2</v>
      </c>
      <c r="AC33">
        <v>-5.3398392418351599E-2</v>
      </c>
      <c r="AD33">
        <v>-9.3215369181751606E-2</v>
      </c>
      <c r="AE33">
        <v>1.4291113540415099</v>
      </c>
      <c r="AF33">
        <v>-2.9802117029592301</v>
      </c>
      <c r="AH33" s="20">
        <f t="shared" si="2"/>
        <v>1.4208275570741498</v>
      </c>
      <c r="AI33" s="20">
        <f t="shared" si="6"/>
        <v>-2.6002228200485051E-4</v>
      </c>
      <c r="AJ33" s="20">
        <f t="shared" si="7"/>
        <v>0.220218165459626</v>
      </c>
      <c r="AK33" s="20">
        <f t="shared" si="7"/>
        <v>3.0837704549987799E-2</v>
      </c>
      <c r="AL33" s="20">
        <f t="shared" si="7"/>
        <v>-2.1505668778198699E-2</v>
      </c>
      <c r="AM33" s="20">
        <f t="shared" si="7"/>
        <v>-5.3398392418351599E-2</v>
      </c>
      <c r="AN33" s="20">
        <f t="shared" si="7"/>
        <v>-9.3215369181751606E-2</v>
      </c>
      <c r="AR33" s="22">
        <f t="shared" si="1"/>
        <v>42004</v>
      </c>
      <c r="AS33" s="21">
        <f>EA_raw_policy_shocks!AE172</f>
        <v>0.10405252587354399</v>
      </c>
      <c r="AT33" s="21">
        <f>EA_raw_policy_shocks!AF172</f>
        <v>4.31900702419706E-2</v>
      </c>
      <c r="AU33" s="21">
        <f>EA_raw_policy_shocks!AG172</f>
        <v>2.60469622004143E-2</v>
      </c>
      <c r="AV33" s="21">
        <f>EA_raw_policy_shocks!AH172</f>
        <v>1.8187361170142899E-2</v>
      </c>
      <c r="AW33" s="21">
        <f>EA_raw_policy_shocks!AI172</f>
        <v>1.4218391060141101E-2</v>
      </c>
      <c r="AX33" s="21">
        <f>EA_raw_policy_shocks!AJ172</f>
        <v>1.1721127858108899E-2</v>
      </c>
      <c r="AY33" s="21">
        <f>EA_raw_policy_shocks!AK172</f>
        <v>7.5540169389795003E-3</v>
      </c>
      <c r="AZ33" s="20">
        <f t="shared" si="3"/>
        <v>0.22497045534330132</v>
      </c>
      <c r="BA33" s="22">
        <f t="shared" si="4"/>
        <v>42004</v>
      </c>
      <c r="BB33" s="20">
        <f t="shared" si="5"/>
        <v>0.1290434438158477</v>
      </c>
      <c r="BC33" s="20" t="e">
        <f>#REF!</f>
        <v>#REF!</v>
      </c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</row>
    <row r="34" spans="1:69" ht="15">
      <c r="A34" s="1">
        <v>42094</v>
      </c>
      <c r="B34">
        <v>3.2170169379567001E-2</v>
      </c>
      <c r="C34">
        <v>-0.214161335294413</v>
      </c>
      <c r="D34">
        <v>0.17008590785536101</v>
      </c>
      <c r="E34">
        <v>-0.86586406885357303</v>
      </c>
      <c r="F34">
        <v>-4.0942039251255604</v>
      </c>
      <c r="G34">
        <v>-1.1149607066130101</v>
      </c>
      <c r="H34">
        <v>-1.8792789162691899E-2</v>
      </c>
      <c r="I34">
        <v>-0.19411956074842099</v>
      </c>
      <c r="J34">
        <v>7.7017675757088094E-2</v>
      </c>
      <c r="K34">
        <v>1.8010211273157799</v>
      </c>
      <c r="L34">
        <v>0.19867765033839299</v>
      </c>
      <c r="M34">
        <v>0</v>
      </c>
      <c r="N34">
        <v>0</v>
      </c>
      <c r="O34">
        <v>-0.174712898808043</v>
      </c>
      <c r="P34">
        <v>0</v>
      </c>
      <c r="Q34">
        <v>8.7500173813548798E-2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-0.151831710755614</v>
      </c>
      <c r="Z34">
        <v>0.14633658565652199</v>
      </c>
      <c r="AA34">
        <v>9.1870320483789403E-2</v>
      </c>
      <c r="AB34">
        <v>-2.0830644282262101E-3</v>
      </c>
      <c r="AC34">
        <v>-4.7075541850435401E-2</v>
      </c>
      <c r="AD34">
        <v>-0.12780124704457799</v>
      </c>
      <c r="AE34">
        <v>1.4207155352722201</v>
      </c>
      <c r="AF34">
        <v>-2.9802117029592301</v>
      </c>
      <c r="AH34" s="20">
        <f t="shared" si="2"/>
        <v>1.6507077336677221</v>
      </c>
      <c r="AI34" s="20">
        <f t="shared" si="6"/>
        <v>-1.5032842649070693E-4</v>
      </c>
      <c r="AJ34" s="20">
        <f t="shared" si="7"/>
        <v>0.14633658565652199</v>
      </c>
      <c r="AK34" s="20">
        <f t="shared" si="7"/>
        <v>9.1870320483789403E-2</v>
      </c>
      <c r="AL34" s="20">
        <f t="shared" si="7"/>
        <v>-2.0830644282262101E-3</v>
      </c>
      <c r="AM34" s="20">
        <f t="shared" si="7"/>
        <v>-4.7075541850435401E-2</v>
      </c>
      <c r="AN34" s="20">
        <f t="shared" si="7"/>
        <v>-0.12780124704457799</v>
      </c>
      <c r="AR34" s="22">
        <f t="shared" si="1"/>
        <v>42094</v>
      </c>
      <c r="AS34" s="21">
        <f>EA_raw_policy_shocks!AE173</f>
        <v>0.24105884806757599</v>
      </c>
      <c r="AT34" s="21">
        <f>EA_raw_policy_shocks!AF173</f>
        <v>3.72478837036938E-2</v>
      </c>
      <c r="AU34" s="21">
        <f>EA_raw_policy_shocks!AG173</f>
        <v>3.1623425723236502E-2</v>
      </c>
      <c r="AV34" s="21">
        <f>EA_raw_policy_shocks!AH173</f>
        <v>2.3476193488177002E-2</v>
      </c>
      <c r="AW34" s="21">
        <f>EA_raw_policy_shocks!AI173</f>
        <v>1.8343151751158401E-2</v>
      </c>
      <c r="AX34" s="21">
        <f>EA_raw_policy_shocks!AJ173</f>
        <v>1.45496978630913E-2</v>
      </c>
      <c r="AY34" s="21">
        <f>EA_raw_policy_shocks!AK173</f>
        <v>1.02874642415656E-2</v>
      </c>
      <c r="AZ34" s="20">
        <f t="shared" ref="AZ34:AZ65" si="8">SUM(AS34:AY34)</f>
        <v>0.37658666483849862</v>
      </c>
      <c r="BA34" s="22">
        <f t="shared" ref="BA34:BA65" si="9">AR34</f>
        <v>42094</v>
      </c>
      <c r="BB34" s="20">
        <f t="shared" ref="BB34:BB65" si="10">AS34-$AS$2</f>
        <v>0.26604976600987967</v>
      </c>
      <c r="BC34" s="20" t="e">
        <f>#REF!</f>
        <v>#REF!</v>
      </c>
    </row>
    <row r="35" spans="1:69" ht="15">
      <c r="A35" s="1">
        <v>42185</v>
      </c>
      <c r="B35">
        <v>-1.4896770524896699E-2</v>
      </c>
      <c r="C35">
        <v>-0.22342712239746401</v>
      </c>
      <c r="D35">
        <v>3.5347086115629103E-2</v>
      </c>
      <c r="E35">
        <v>-0.68065135928584297</v>
      </c>
      <c r="F35">
        <v>-4.0673059909542104</v>
      </c>
      <c r="G35">
        <v>-1.0830990624124801</v>
      </c>
      <c r="H35">
        <v>-4.5075050404109699E-3</v>
      </c>
      <c r="I35">
        <v>-0.19103782200123501</v>
      </c>
      <c r="J35">
        <v>8.01895600917574E-2</v>
      </c>
      <c r="K35">
        <v>1.4694629472063201</v>
      </c>
      <c r="L35">
        <v>0.21776329261809099</v>
      </c>
      <c r="M35">
        <v>0</v>
      </c>
      <c r="N35">
        <v>0</v>
      </c>
      <c r="O35">
        <v>-0.15125407039914099</v>
      </c>
      <c r="P35">
        <v>0</v>
      </c>
      <c r="Q35">
        <v>5.7579520208779898E-2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-1.5286273308727401E-2</v>
      </c>
      <c r="Z35">
        <v>0.18848852310004499</v>
      </c>
      <c r="AA35">
        <v>4.5996032015978898E-2</v>
      </c>
      <c r="AB35">
        <v>6.8914591731876904E-2</v>
      </c>
      <c r="AC35">
        <v>-2.1325122211210901E-2</v>
      </c>
      <c r="AD35">
        <v>-0.143561890630305</v>
      </c>
      <c r="AE35">
        <v>1.41239973326441</v>
      </c>
      <c r="AF35">
        <v>-3.0202117029592301</v>
      </c>
      <c r="AH35" s="20">
        <f t="shared" si="2"/>
        <v>1.4543295366306801</v>
      </c>
      <c r="AI35" s="20">
        <f t="shared" si="6"/>
        <v>-1.5134924068046931E-5</v>
      </c>
      <c r="AJ35" s="20">
        <f t="shared" si="7"/>
        <v>0.18848852310004499</v>
      </c>
      <c r="AK35" s="20">
        <f t="shared" si="7"/>
        <v>4.5996032015978898E-2</v>
      </c>
      <c r="AL35" s="20">
        <f t="shared" si="7"/>
        <v>6.8914591731876904E-2</v>
      </c>
      <c r="AM35" s="20">
        <f t="shared" si="7"/>
        <v>-2.1325122211210901E-2</v>
      </c>
      <c r="AN35" s="20">
        <f t="shared" si="7"/>
        <v>-0.143561890630305</v>
      </c>
      <c r="AR35" s="22">
        <f t="shared" si="1"/>
        <v>42185</v>
      </c>
      <c r="AS35" s="21">
        <f>EA_raw_policy_shocks!AE174</f>
        <v>6.1048571799659598E-2</v>
      </c>
      <c r="AT35" s="21">
        <f>EA_raw_policy_shocks!AF174</f>
        <v>-4.07704815154648E-3</v>
      </c>
      <c r="AU35" s="21">
        <f>EA_raw_policy_shocks!AG174</f>
        <v>1.42391802709736E-2</v>
      </c>
      <c r="AV35" s="21">
        <f>EA_raw_policy_shocks!AH174</f>
        <v>8.2170303647824908E-3</v>
      </c>
      <c r="AW35" s="21">
        <f>EA_raw_policy_shocks!AI174</f>
        <v>6.0117168753340599E-3</v>
      </c>
      <c r="AX35" s="21">
        <f>EA_raw_policy_shocks!AJ174</f>
        <v>4.4184659474622197E-3</v>
      </c>
      <c r="AY35" s="21">
        <f>EA_raw_policy_shocks!AK174</f>
        <v>2.5955655482279199E-3</v>
      </c>
      <c r="AZ35" s="20">
        <f t="shared" si="8"/>
        <v>9.2453482654893393E-2</v>
      </c>
      <c r="BA35" s="22">
        <f t="shared" si="9"/>
        <v>42185</v>
      </c>
      <c r="BB35" s="20">
        <f t="shared" si="10"/>
        <v>8.6039489741963293E-2</v>
      </c>
      <c r="BC35" s="20" t="e">
        <f>#REF!</f>
        <v>#REF!</v>
      </c>
    </row>
    <row r="36" spans="1:69" ht="15">
      <c r="A36" s="1">
        <v>42277</v>
      </c>
      <c r="B36">
        <v>2.9358227542293301E-2</v>
      </c>
      <c r="C36">
        <v>-0.31829576075514099</v>
      </c>
      <c r="D36">
        <v>-2.1193501037985601E-2</v>
      </c>
      <c r="E36">
        <v>-0.754159872558538</v>
      </c>
      <c r="F36">
        <v>-3.9686713176802901</v>
      </c>
      <c r="G36">
        <v>-1.12362549290528</v>
      </c>
      <c r="H36">
        <v>1.33323734832473E-2</v>
      </c>
      <c r="I36">
        <v>-0.148065302763603</v>
      </c>
      <c r="J36">
        <v>7.9704985516249105E-2</v>
      </c>
      <c r="K36">
        <v>1.44755602955225</v>
      </c>
      <c r="L36">
        <v>0.27229500099676002</v>
      </c>
      <c r="M36">
        <v>0</v>
      </c>
      <c r="N36">
        <v>0</v>
      </c>
      <c r="O36">
        <v>-6.6756363518174197E-2</v>
      </c>
      <c r="P36">
        <v>0</v>
      </c>
      <c r="Q36">
        <v>2.0189454772750502E-2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-0.119553262658572</v>
      </c>
      <c r="Z36">
        <v>0.219704628045751</v>
      </c>
      <c r="AA36">
        <v>6.8977350338459295E-2</v>
      </c>
      <c r="AB36">
        <v>1.5694866151830002E-2</v>
      </c>
      <c r="AC36">
        <v>2.9507433336053698E-2</v>
      </c>
      <c r="AD36">
        <v>-0.140374310040976</v>
      </c>
      <c r="AE36">
        <v>1.40416313136889</v>
      </c>
      <c r="AF36">
        <v>-3.0602117029592302</v>
      </c>
      <c r="AH36" s="20">
        <f t="shared" si="2"/>
        <v>1.3291982995202638</v>
      </c>
      <c r="AI36" s="20">
        <f t="shared" si="6"/>
        <v>-1.1836956698868515E-4</v>
      </c>
      <c r="AJ36" s="20">
        <f t="shared" si="7"/>
        <v>0.219704628045751</v>
      </c>
      <c r="AK36" s="20">
        <f t="shared" si="7"/>
        <v>6.8977350338459295E-2</v>
      </c>
      <c r="AL36" s="20">
        <f t="shared" si="7"/>
        <v>1.5694866151830002E-2</v>
      </c>
      <c r="AM36" s="20">
        <f t="shared" si="7"/>
        <v>2.9507433336053698E-2</v>
      </c>
      <c r="AN36" s="20">
        <f t="shared" si="7"/>
        <v>-0.140374310040976</v>
      </c>
      <c r="AR36" s="22">
        <f t="shared" si="1"/>
        <v>42277</v>
      </c>
      <c r="AS36" s="21">
        <f>EA_raw_policy_shocks!AE175</f>
        <v>0.123004933412604</v>
      </c>
      <c r="AT36" s="21">
        <f>EA_raw_policy_shocks!AF175</f>
        <v>3.1266190300889299E-2</v>
      </c>
      <c r="AU36" s="21">
        <f>EA_raw_policy_shocks!AG175</f>
        <v>3.2510205425828997E-2</v>
      </c>
      <c r="AV36" s="21">
        <f>EA_raw_policy_shocks!AH175</f>
        <v>2.2328105845015399E-2</v>
      </c>
      <c r="AW36" s="21">
        <f>EA_raw_policy_shocks!AI175</f>
        <v>1.7051176755570101E-2</v>
      </c>
      <c r="AX36" s="21">
        <f>EA_raw_policy_shocks!AJ175</f>
        <v>1.3392111807329399E-2</v>
      </c>
      <c r="AY36" s="21">
        <f>EA_raw_policy_shocks!AK175</f>
        <v>9.6640638204375899E-3</v>
      </c>
      <c r="AZ36" s="20">
        <f t="shared" si="8"/>
        <v>0.2492167873676748</v>
      </c>
      <c r="BA36" s="22">
        <f t="shared" si="9"/>
        <v>42277</v>
      </c>
      <c r="BB36" s="20">
        <f t="shared" si="10"/>
        <v>0.1479958513549077</v>
      </c>
      <c r="BC36" s="20" t="e">
        <f>#REF!</f>
        <v>#REF!</v>
      </c>
    </row>
    <row r="37" spans="1:69" ht="15">
      <c r="A37" s="1">
        <v>42369</v>
      </c>
      <c r="B37">
        <v>1.9000576180628299E-2</v>
      </c>
      <c r="C37">
        <v>-0.391510442036822</v>
      </c>
      <c r="D37">
        <v>-0.105037734479919</v>
      </c>
      <c r="E37">
        <v>-0.83646596919383998</v>
      </c>
      <c r="F37">
        <v>-3.93646178576072</v>
      </c>
      <c r="G37">
        <v>-1.0579717903771999</v>
      </c>
      <c r="H37">
        <v>-1.9103227742586101E-2</v>
      </c>
      <c r="I37">
        <v>-0.14014893104040199</v>
      </c>
      <c r="J37">
        <v>8.2162026136918101E-2</v>
      </c>
      <c r="K37">
        <v>1.3478831944699701</v>
      </c>
      <c r="L37">
        <v>0.264423749199794</v>
      </c>
      <c r="M37">
        <v>0</v>
      </c>
      <c r="N37">
        <v>0</v>
      </c>
      <c r="O37">
        <v>-1.01354791034165E-2</v>
      </c>
      <c r="P37">
        <v>0</v>
      </c>
      <c r="Q37">
        <v>9.6315897099113895E-3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-2.8603262799201799E-2</v>
      </c>
      <c r="Z37">
        <v>0.17115779830146899</v>
      </c>
      <c r="AA37">
        <v>0.127307000779735</v>
      </c>
      <c r="AB37">
        <v>5.4320661411893699E-2</v>
      </c>
      <c r="AC37">
        <v>-1.2919377819381401E-3</v>
      </c>
      <c r="AD37">
        <v>-8.5372660077211102E-2</v>
      </c>
      <c r="AE37">
        <v>1.3960049213890999</v>
      </c>
      <c r="AF37">
        <v>-3.1402117029592298</v>
      </c>
      <c r="AH37" s="20">
        <f t="shared" si="2"/>
        <v>1.3195659642987603</v>
      </c>
      <c r="AI37" s="20">
        <f t="shared" si="6"/>
        <v>-2.8320062177427523E-5</v>
      </c>
      <c r="AJ37" s="20">
        <f t="shared" si="7"/>
        <v>0.17115779830146899</v>
      </c>
      <c r="AK37" s="20">
        <f t="shared" si="7"/>
        <v>0.127307000779735</v>
      </c>
      <c r="AL37" s="20">
        <f t="shared" si="7"/>
        <v>5.4320661411893699E-2</v>
      </c>
      <c r="AM37" s="20">
        <f t="shared" si="7"/>
        <v>-1.2919377819381401E-3</v>
      </c>
      <c r="AN37" s="20">
        <f t="shared" si="7"/>
        <v>-8.5372660077211102E-2</v>
      </c>
      <c r="AR37" s="22">
        <f t="shared" si="1"/>
        <v>42369</v>
      </c>
      <c r="AS37" s="21">
        <f>EA_raw_policy_shocks!AE176</f>
        <v>0.112318958007877</v>
      </c>
      <c r="AT37" s="21">
        <f>EA_raw_policy_shocks!AF176</f>
        <v>4.9631157570643103E-3</v>
      </c>
      <c r="AU37" s="21">
        <f>EA_raw_policy_shocks!AG176</f>
        <v>7.4477155090279402E-3</v>
      </c>
      <c r="AV37" s="21">
        <f>EA_raw_policy_shocks!AH176</f>
        <v>3.4096377130895801E-3</v>
      </c>
      <c r="AW37" s="21">
        <f>EA_raw_policy_shocks!AI176</f>
        <v>1.44002475135532E-3</v>
      </c>
      <c r="AX37" s="21">
        <f>EA_raw_policy_shocks!AJ176</f>
        <v>1.2567697456115201E-5</v>
      </c>
      <c r="AY37" s="21">
        <f>EA_raw_policy_shocks!AK176</f>
        <v>-2.2356307892485898E-3</v>
      </c>
      <c r="AZ37" s="20">
        <f t="shared" si="8"/>
        <v>0.12735638864662166</v>
      </c>
      <c r="BA37" s="22">
        <f t="shared" si="9"/>
        <v>42369</v>
      </c>
      <c r="BB37" s="20">
        <f t="shared" si="10"/>
        <v>0.13730987595018071</v>
      </c>
      <c r="BC37" s="20" t="e">
        <f>#REF!</f>
        <v>#REF!</v>
      </c>
    </row>
    <row r="38" spans="1:69" ht="15">
      <c r="A38" s="1">
        <v>42460</v>
      </c>
      <c r="B38">
        <v>5.05379677336905E-2</v>
      </c>
      <c r="C38">
        <v>-0.32235085753146098</v>
      </c>
      <c r="D38">
        <v>-0.14262656730915901</v>
      </c>
      <c r="E38">
        <v>-0.69773248699999701</v>
      </c>
      <c r="F38">
        <v>-4.0117902783709702</v>
      </c>
      <c r="G38">
        <v>-1.01465687236691</v>
      </c>
      <c r="H38">
        <v>8.2939885549796998E-3</v>
      </c>
      <c r="I38">
        <v>-0.16555192182447501</v>
      </c>
      <c r="J38">
        <v>8.1589434398893407E-2</v>
      </c>
      <c r="K38">
        <v>1.14750716538303</v>
      </c>
      <c r="L38">
        <v>0.285363324641701</v>
      </c>
      <c r="M38">
        <v>0</v>
      </c>
      <c r="N38">
        <v>0</v>
      </c>
      <c r="O38">
        <v>-7.7006058061174804E-2</v>
      </c>
      <c r="P38">
        <v>0</v>
      </c>
      <c r="Q38">
        <v>-2.7453075103978399E-2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-0.113796809494792</v>
      </c>
      <c r="Z38">
        <v>0.21661814432076901</v>
      </c>
      <c r="AA38">
        <v>8.3709563815756602E-2</v>
      </c>
      <c r="AB38">
        <v>9.1743676132256605E-2</v>
      </c>
      <c r="AC38">
        <v>3.21553296335595E-2</v>
      </c>
      <c r="AD38">
        <v>-7.2689673858045797E-2</v>
      </c>
      <c r="AE38">
        <v>1.38792430349139</v>
      </c>
      <c r="AF38">
        <v>-3.2602117029592299</v>
      </c>
      <c r="AH38" s="20">
        <f t="shared" si="2"/>
        <v>1.0348483239831858</v>
      </c>
      <c r="AI38" s="20">
        <f t="shared" si="6"/>
        <v>-1.1267010841068515E-4</v>
      </c>
      <c r="AJ38" s="20">
        <f t="shared" si="7"/>
        <v>0.21661814432076901</v>
      </c>
      <c r="AK38" s="20">
        <f t="shared" si="7"/>
        <v>8.3709563815756602E-2</v>
      </c>
      <c r="AL38" s="20">
        <f t="shared" si="7"/>
        <v>9.1743676132256605E-2</v>
      </c>
      <c r="AM38" s="20">
        <f t="shared" si="7"/>
        <v>3.21553296335595E-2</v>
      </c>
      <c r="AN38" s="20">
        <f t="shared" si="7"/>
        <v>-7.2689673858045797E-2</v>
      </c>
      <c r="AR38" s="22">
        <f t="shared" si="1"/>
        <v>42460</v>
      </c>
      <c r="AS38" s="21">
        <f>EA_raw_policy_shocks!AE177</f>
        <v>1.9373625681624301E-2</v>
      </c>
      <c r="AT38" s="21">
        <f>EA_raw_policy_shocks!AF177</f>
        <v>2.2992386932249701E-2</v>
      </c>
      <c r="AU38" s="21">
        <f>EA_raw_policy_shocks!AG177</f>
        <v>1.0558669256352999E-2</v>
      </c>
      <c r="AV38" s="21">
        <f>EA_raw_policy_shocks!AH177</f>
        <v>6.3453131140163797E-3</v>
      </c>
      <c r="AW38" s="21">
        <f>EA_raw_policy_shocks!AI177</f>
        <v>3.96403913493163E-3</v>
      </c>
      <c r="AX38" s="21">
        <f>EA_raw_policy_shocks!AJ177</f>
        <v>2.3789635973619498E-3</v>
      </c>
      <c r="AY38" s="21">
        <f>EA_raw_policy_shocks!AK177</f>
        <v>-6.7399137956840804E-4</v>
      </c>
      <c r="AZ38" s="20">
        <f t="shared" si="8"/>
        <v>6.4939006336968558E-2</v>
      </c>
      <c r="BA38" s="22">
        <f t="shared" si="9"/>
        <v>42460</v>
      </c>
      <c r="BB38" s="20">
        <f t="shared" si="10"/>
        <v>4.4364543623927999E-2</v>
      </c>
      <c r="BC38" s="20" t="e">
        <f>#REF!</f>
        <v>#REF!</v>
      </c>
    </row>
    <row r="39" spans="1:69" ht="15">
      <c r="A39" s="1">
        <v>42551</v>
      </c>
      <c r="B39">
        <v>5.1665485864316199E-2</v>
      </c>
      <c r="C39">
        <v>-0.247767938999536</v>
      </c>
      <c r="D39">
        <v>-6.1258993689877798E-2</v>
      </c>
      <c r="E39">
        <v>-0.63188579243701204</v>
      </c>
      <c r="F39">
        <v>-4.0571133541702897</v>
      </c>
      <c r="G39">
        <v>-1.06848394004547</v>
      </c>
      <c r="H39">
        <v>1.13614024513511E-2</v>
      </c>
      <c r="I39">
        <v>-0.209301200977866</v>
      </c>
      <c r="J39">
        <v>7.8119745986012401E-2</v>
      </c>
      <c r="K39">
        <v>0.98765844615717802</v>
      </c>
      <c r="L39">
        <v>0.29015805070136103</v>
      </c>
      <c r="M39">
        <v>0</v>
      </c>
      <c r="N39">
        <v>0</v>
      </c>
      <c r="O39">
        <v>-0.111451824654186</v>
      </c>
      <c r="P39">
        <v>0</v>
      </c>
      <c r="Q39">
        <v>-9.2680457913131599E-3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-0.1055172542826</v>
      </c>
      <c r="Z39">
        <v>0.15349240346083201</v>
      </c>
      <c r="AA39">
        <v>0.117985642663211</v>
      </c>
      <c r="AB39">
        <v>5.7868697583086298E-2</v>
      </c>
      <c r="AC39">
        <v>6.9235108316737196E-2</v>
      </c>
      <c r="AD39">
        <v>-3.5628827066952001E-2</v>
      </c>
      <c r="AE39">
        <v>1.3799204861157801</v>
      </c>
      <c r="AF39">
        <v>-3.34021170295923</v>
      </c>
      <c r="AH39" s="20">
        <f t="shared" si="2"/>
        <v>0.88319636441740412</v>
      </c>
      <c r="AI39" s="20">
        <f t="shared" si="6"/>
        <v>-1.0447252899267327E-4</v>
      </c>
      <c r="AJ39" s="20">
        <f t="shared" si="7"/>
        <v>0.15349240346083201</v>
      </c>
      <c r="AK39" s="20">
        <f t="shared" si="7"/>
        <v>0.117985642663211</v>
      </c>
      <c r="AL39" s="20">
        <f t="shared" si="7"/>
        <v>5.7868697583086298E-2</v>
      </c>
      <c r="AM39" s="20">
        <f t="shared" si="7"/>
        <v>6.9235108316737196E-2</v>
      </c>
      <c r="AN39" s="20">
        <f t="shared" si="7"/>
        <v>-3.5628827066952001E-2</v>
      </c>
      <c r="AR39" s="22">
        <f t="shared" si="1"/>
        <v>42551</v>
      </c>
      <c r="AS39" s="21">
        <f>EA_raw_policy_shocks!AE178</f>
        <v>4.1393981698760199E-2</v>
      </c>
      <c r="AT39" s="21">
        <f>EA_raw_policy_shocks!AF178</f>
        <v>2.7049095928908699E-2</v>
      </c>
      <c r="AU39" s="21">
        <f>EA_raw_policy_shocks!AG178</f>
        <v>4.6783301781770899E-3</v>
      </c>
      <c r="AV39" s="21">
        <f>EA_raw_policy_shocks!AH178</f>
        <v>3.2889333847415502E-3</v>
      </c>
      <c r="AW39" s="21">
        <f>EA_raw_policy_shocks!AI178</f>
        <v>3.0249741357696899E-4</v>
      </c>
      <c r="AX39" s="21">
        <f>EA_raw_policy_shocks!AJ178</f>
        <v>-1.7754652258318499E-3</v>
      </c>
      <c r="AY39" s="21">
        <f>EA_raw_policy_shocks!AK178</f>
        <v>-3.8750120908195101E-3</v>
      </c>
      <c r="AZ39" s="20">
        <f t="shared" si="8"/>
        <v>7.1062361287513143E-2</v>
      </c>
      <c r="BA39" s="22">
        <f t="shared" si="9"/>
        <v>42551</v>
      </c>
      <c r="BB39" s="20">
        <f t="shared" si="10"/>
        <v>6.6384899641063894E-2</v>
      </c>
      <c r="BC39" s="20" t="e">
        <f>#REF!</f>
        <v>#REF!</v>
      </c>
    </row>
    <row r="40" spans="1:69" ht="15">
      <c r="A40" s="1">
        <v>42643</v>
      </c>
      <c r="B40">
        <v>3.0635174167361601E-2</v>
      </c>
      <c r="C40">
        <v>-0.19659657946783801</v>
      </c>
      <c r="D40">
        <v>2.3604770290040999E-2</v>
      </c>
      <c r="E40">
        <v>-0.67081918943570995</v>
      </c>
      <c r="F40">
        <v>-4.1183147097492103</v>
      </c>
      <c r="G40">
        <v>-1.10274659458232</v>
      </c>
      <c r="H40">
        <v>5.35479887022299E-3</v>
      </c>
      <c r="I40">
        <v>-0.20506849309841799</v>
      </c>
      <c r="J40">
        <v>7.68653398171769E-2</v>
      </c>
      <c r="K40">
        <v>0.93876745145111495</v>
      </c>
      <c r="L40">
        <v>0.28029029504097402</v>
      </c>
      <c r="M40">
        <v>0</v>
      </c>
      <c r="N40">
        <v>0</v>
      </c>
      <c r="O40">
        <v>-0.139690936891948</v>
      </c>
      <c r="P40">
        <v>0</v>
      </c>
      <c r="Q40">
        <v>2.9158416863679499E-2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-3.6881617288143202E-2</v>
      </c>
      <c r="Z40">
        <v>0.14351003673027601</v>
      </c>
      <c r="AA40">
        <v>6.7054400441834999E-2</v>
      </c>
      <c r="AB40">
        <v>8.8385636472351606E-2</v>
      </c>
      <c r="AC40">
        <v>4.8121972471562503E-2</v>
      </c>
      <c r="AD40">
        <v>2.6165439192926701E-2</v>
      </c>
      <c r="AE40">
        <v>1.37199268588838</v>
      </c>
      <c r="AF40">
        <v>-3.34021170295923</v>
      </c>
      <c r="AH40" s="20">
        <f t="shared" si="2"/>
        <v>0.90225465033585317</v>
      </c>
      <c r="AI40" s="20">
        <f t="shared" si="6"/>
        <v>-3.6516452760537823E-5</v>
      </c>
      <c r="AJ40" s="20">
        <f t="shared" si="7"/>
        <v>0.14351003673027601</v>
      </c>
      <c r="AK40" s="20">
        <f t="shared" si="7"/>
        <v>6.7054400441834999E-2</v>
      </c>
      <c r="AL40" s="20">
        <f t="shared" si="7"/>
        <v>8.8385636472351606E-2</v>
      </c>
      <c r="AM40" s="20">
        <f t="shared" si="7"/>
        <v>4.8121972471562503E-2</v>
      </c>
      <c r="AN40" s="20">
        <f t="shared" si="7"/>
        <v>2.6165439192926701E-2</v>
      </c>
      <c r="AR40" s="22">
        <f t="shared" si="1"/>
        <v>42643</v>
      </c>
      <c r="AS40" s="21">
        <f>EA_raw_policy_shocks!AE179</f>
        <v>8.08803366549041E-2</v>
      </c>
      <c r="AT40" s="21">
        <f>EA_raw_policy_shocks!AF179</f>
        <v>7.8937751789710398E-3</v>
      </c>
      <c r="AU40" s="21">
        <f>EA_raw_policy_shocks!AG179</f>
        <v>-5.8038415842859396E-3</v>
      </c>
      <c r="AV40" s="21">
        <f>EA_raw_policy_shocks!AH179</f>
        <v>-4.1900405047257698E-3</v>
      </c>
      <c r="AW40" s="21">
        <f>EA_raw_policy_shocks!AI179</f>
        <v>-6.2274163937127303E-3</v>
      </c>
      <c r="AX40" s="21">
        <f>EA_raw_policy_shocks!AJ179</f>
        <v>-7.7083415792309198E-3</v>
      </c>
      <c r="AY40" s="21">
        <f>EA_raw_policy_shocks!AK179</f>
        <v>-8.7016960420974992E-3</v>
      </c>
      <c r="AZ40" s="20">
        <f t="shared" si="8"/>
        <v>5.6142775729822278E-2</v>
      </c>
      <c r="BA40" s="22">
        <f t="shared" si="9"/>
        <v>42643</v>
      </c>
      <c r="BB40" s="20">
        <f t="shared" si="10"/>
        <v>0.10587125459720781</v>
      </c>
      <c r="BC40" s="20" t="e">
        <f>#REF!</f>
        <v>#REF!</v>
      </c>
    </row>
    <row r="41" spans="1:69" ht="15">
      <c r="A41" s="1">
        <v>42735</v>
      </c>
      <c r="B41">
        <v>5.4755288308423397E-3</v>
      </c>
      <c r="C41">
        <v>-0.134126453875759</v>
      </c>
      <c r="D41">
        <v>0.13200014794208501</v>
      </c>
      <c r="E41">
        <v>-0.60909414082932201</v>
      </c>
      <c r="F41">
        <v>-4.1282507096379497</v>
      </c>
      <c r="G41">
        <v>-1.14432549992906</v>
      </c>
      <c r="H41">
        <v>-3.3854817448932999E-3</v>
      </c>
      <c r="I41">
        <v>-0.20563325035277999</v>
      </c>
      <c r="J41">
        <v>7.8631269548190899E-2</v>
      </c>
      <c r="K41">
        <v>0.75274790956172399</v>
      </c>
      <c r="L41">
        <v>0.287778917573143</v>
      </c>
      <c r="M41">
        <v>0</v>
      </c>
      <c r="N41">
        <v>0</v>
      </c>
      <c r="O41">
        <v>-0.164898710124741</v>
      </c>
      <c r="P41">
        <v>0</v>
      </c>
      <c r="Q41">
        <v>7.2316881175373895E-2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2.3225744769441101E-3</v>
      </c>
      <c r="Z41">
        <v>0.12622915031570001</v>
      </c>
      <c r="AA41">
        <v>5.7608045872549501E-2</v>
      </c>
      <c r="AB41">
        <v>4.0222419748315398E-2</v>
      </c>
      <c r="AC41">
        <v>7.0432897839700498E-2</v>
      </c>
      <c r="AD41">
        <v>5.95966732590162E-2</v>
      </c>
      <c r="AE41">
        <v>1.3641401275346401</v>
      </c>
      <c r="AF41">
        <v>-3.34021170295923</v>
      </c>
      <c r="AH41" s="20">
        <f t="shared" si="2"/>
        <v>0.75504725829389863</v>
      </c>
      <c r="AI41" s="20">
        <f t="shared" si="6"/>
        <v>2.2995786900436734E-6</v>
      </c>
      <c r="AJ41" s="20">
        <f t="shared" si="7"/>
        <v>0.12622915031570001</v>
      </c>
      <c r="AK41" s="20">
        <f t="shared" si="7"/>
        <v>5.7608045872549501E-2</v>
      </c>
      <c r="AL41" s="20">
        <f t="shared" si="7"/>
        <v>4.0222419748315398E-2</v>
      </c>
      <c r="AM41" s="20">
        <f t="shared" si="7"/>
        <v>7.0432897839700498E-2</v>
      </c>
      <c r="AN41" s="20">
        <f t="shared" si="7"/>
        <v>5.95966732590162E-2</v>
      </c>
      <c r="AR41" s="22">
        <f t="shared" si="1"/>
        <v>42735</v>
      </c>
      <c r="AS41" s="21">
        <f>EA_raw_policy_shocks!AE180</f>
        <v>1.18545827348343E-2</v>
      </c>
      <c r="AT41" s="21">
        <f>EA_raw_policy_shocks!AF180</f>
        <v>3.8705805529818901E-3</v>
      </c>
      <c r="AU41" s="21">
        <f>EA_raw_policy_shocks!AG180</f>
        <v>-4.49611157435753E-3</v>
      </c>
      <c r="AV41" s="21">
        <f>EA_raw_policy_shocks!AH180</f>
        <v>-4.8741228053916204E-3</v>
      </c>
      <c r="AW41" s="21">
        <f>EA_raw_policy_shocks!AI180</f>
        <v>-5.82399432526607E-3</v>
      </c>
      <c r="AX41" s="21">
        <f>EA_raw_policy_shocks!AJ180</f>
        <v>-6.7020924432843196E-3</v>
      </c>
      <c r="AY41" s="21">
        <f>EA_raw_policy_shocks!AK180</f>
        <v>-7.3758496218715996E-3</v>
      </c>
      <c r="AZ41" s="20">
        <f t="shared" si="8"/>
        <v>-1.3547007482354949E-2</v>
      </c>
      <c r="BA41" s="22">
        <f t="shared" si="9"/>
        <v>42735</v>
      </c>
      <c r="BB41" s="20">
        <f t="shared" si="10"/>
        <v>3.6845500677138002E-2</v>
      </c>
      <c r="BC41" s="20" t="e">
        <f>#REF!</f>
        <v>#REF!</v>
      </c>
    </row>
    <row r="42" spans="1:69" ht="15">
      <c r="A42" s="1">
        <v>42825</v>
      </c>
      <c r="B42">
        <v>1.45426892551588E-2</v>
      </c>
      <c r="C42">
        <v>-9.4447575536303202E-2</v>
      </c>
      <c r="D42">
        <v>0.218981287456228</v>
      </c>
      <c r="E42">
        <v>-0.57810329122543103</v>
      </c>
      <c r="F42">
        <v>-4.1285489466801399</v>
      </c>
      <c r="G42">
        <v>-1.1744651316804899</v>
      </c>
      <c r="H42">
        <v>-8.17603950320755E-4</v>
      </c>
      <c r="I42">
        <v>-0.19963960787589299</v>
      </c>
      <c r="J42">
        <v>7.6738989880003494E-2</v>
      </c>
      <c r="K42">
        <v>0.62637767163078195</v>
      </c>
      <c r="L42">
        <v>0.282435182125788</v>
      </c>
      <c r="M42">
        <v>0</v>
      </c>
      <c r="N42">
        <v>0</v>
      </c>
      <c r="O42">
        <v>-0.183291633889652</v>
      </c>
      <c r="P42">
        <v>0</v>
      </c>
      <c r="Q42">
        <v>7.3770993962241294E-2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4.8677452933689802E-2</v>
      </c>
      <c r="Z42">
        <v>9.2271445368879906E-2</v>
      </c>
      <c r="AA42">
        <v>5.1847853046628797E-2</v>
      </c>
      <c r="AB42">
        <v>3.85195791971705E-2</v>
      </c>
      <c r="AC42">
        <v>3.0750153364803901E-2</v>
      </c>
      <c r="AD42">
        <v>0.107826746006443</v>
      </c>
      <c r="AE42">
        <v>1.3563620437935799</v>
      </c>
      <c r="AF42">
        <v>-3.34021170295923</v>
      </c>
      <c r="AH42" s="20">
        <f t="shared" si="2"/>
        <v>0.67456835003513493</v>
      </c>
      <c r="AI42" s="20">
        <f t="shared" si="6"/>
        <v>4.8195497954148322E-5</v>
      </c>
      <c r="AJ42" s="20">
        <f t="shared" si="7"/>
        <v>9.2271445368879906E-2</v>
      </c>
      <c r="AK42" s="20">
        <f t="shared" si="7"/>
        <v>5.1847853046628797E-2</v>
      </c>
      <c r="AL42" s="20">
        <f t="shared" si="7"/>
        <v>3.85195791971705E-2</v>
      </c>
      <c r="AM42" s="20">
        <f t="shared" si="7"/>
        <v>3.0750153364803901E-2</v>
      </c>
      <c r="AN42" s="20">
        <f t="shared" si="7"/>
        <v>0.107826746006443</v>
      </c>
      <c r="AR42" s="22">
        <f t="shared" si="1"/>
        <v>42825</v>
      </c>
      <c r="AS42" s="21">
        <f>EA_raw_policy_shocks!AE181</f>
        <v>4.7772178479286602E-4</v>
      </c>
      <c r="AT42" s="21">
        <f>EA_raw_policy_shocks!AF181</f>
        <v>1.6215568577604799E-4</v>
      </c>
      <c r="AU42" s="21">
        <f>EA_raw_policy_shocks!AG181</f>
        <v>-7.7175210605255002E-3</v>
      </c>
      <c r="AV42" s="21">
        <f>EA_raw_policy_shocks!AH181</f>
        <v>-7.6189249611582502E-3</v>
      </c>
      <c r="AW42" s="21">
        <f>EA_raw_policy_shocks!AI181</f>
        <v>-8.0956244474725495E-3</v>
      </c>
      <c r="AX42" s="21">
        <f>EA_raw_policy_shocks!AJ181</f>
        <v>-8.7374120504347796E-3</v>
      </c>
      <c r="AY42" s="21">
        <f>EA_raw_policy_shocks!AK181</f>
        <v>-8.4607272454566493E-3</v>
      </c>
      <c r="AZ42" s="20">
        <f t="shared" si="8"/>
        <v>-3.9990332294478813E-2</v>
      </c>
      <c r="BA42" s="22">
        <f t="shared" si="9"/>
        <v>42825</v>
      </c>
      <c r="BB42" s="20">
        <f t="shared" si="10"/>
        <v>2.5468639727096568E-2</v>
      </c>
      <c r="BC42" s="20" t="e">
        <f>#REF!</f>
        <v>#REF!</v>
      </c>
    </row>
    <row r="43" spans="1:69" ht="15">
      <c r="A43" s="1">
        <v>42916</v>
      </c>
      <c r="B43">
        <v>1.38471069818567E-2</v>
      </c>
      <c r="C43">
        <v>-7.91270788676047E-2</v>
      </c>
      <c r="D43">
        <v>0.19609817533228599</v>
      </c>
      <c r="E43">
        <v>-0.48615650868934202</v>
      </c>
      <c r="F43">
        <v>-4.12939184838622</v>
      </c>
      <c r="G43">
        <v>-1.1889083849534301</v>
      </c>
      <c r="H43">
        <v>8.2387333259381699E-4</v>
      </c>
      <c r="I43">
        <v>-0.16315461513333199</v>
      </c>
      <c r="J43">
        <v>6.9435350041306701E-2</v>
      </c>
      <c r="K43">
        <v>0.54244219118512604</v>
      </c>
      <c r="L43">
        <v>0.27732050746505599</v>
      </c>
      <c r="M43">
        <v>0</v>
      </c>
      <c r="N43">
        <v>0</v>
      </c>
      <c r="O43">
        <v>-0.18855025622895599</v>
      </c>
      <c r="P43">
        <v>0</v>
      </c>
      <c r="Q43">
        <v>6.7259083328249897E-2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7.1739115505539797E-2</v>
      </c>
      <c r="Z43">
        <v>9.0824916697923003E-2</v>
      </c>
      <c r="AA43">
        <v>3.7808807952550899E-2</v>
      </c>
      <c r="AB43">
        <v>3.0895644952438399E-2</v>
      </c>
      <c r="AC43">
        <v>3.5714033731403902E-2</v>
      </c>
      <c r="AD43">
        <v>0.112210507602337</v>
      </c>
      <c r="AE43">
        <v>1.3486576753330199</v>
      </c>
      <c r="AF43">
        <v>-3.34021170295923</v>
      </c>
      <c r="AH43" s="20">
        <f t="shared" si="2"/>
        <v>0.61346391553561042</v>
      </c>
      <c r="AI43" s="20">
        <f t="shared" si="6"/>
        <v>7.1028827233207714E-5</v>
      </c>
      <c r="AJ43" s="20">
        <f t="shared" si="7"/>
        <v>9.0824916697923003E-2</v>
      </c>
      <c r="AK43" s="20">
        <f t="shared" si="7"/>
        <v>3.7808807952550899E-2</v>
      </c>
      <c r="AL43" s="20">
        <f t="shared" si="7"/>
        <v>3.0895644952438399E-2</v>
      </c>
      <c r="AM43" s="20">
        <f t="shared" si="7"/>
        <v>3.5714033731403902E-2</v>
      </c>
      <c r="AN43" s="20">
        <f t="shared" si="7"/>
        <v>0.112210507602337</v>
      </c>
      <c r="AR43" s="22">
        <f t="shared" si="1"/>
        <v>42916</v>
      </c>
      <c r="AS43" s="21">
        <f>EA_raw_policy_shocks!AE182</f>
        <v>-5.3846154197835401E-3</v>
      </c>
      <c r="AT43" s="21">
        <f>EA_raw_policy_shocks!AF182</f>
        <v>-7.9805442144560094E-3</v>
      </c>
      <c r="AU43" s="21">
        <f>EA_raw_policy_shocks!AG182</f>
        <v>-1.0360795694355201E-2</v>
      </c>
      <c r="AV43" s="21">
        <f>EA_raw_policy_shocks!AH182</f>
        <v>-9.8399896061041603E-3</v>
      </c>
      <c r="AW43" s="21">
        <f>EA_raw_policy_shocks!AI182</f>
        <v>-9.2573604479976607E-3</v>
      </c>
      <c r="AX43" s="21">
        <f>EA_raw_policy_shocks!AJ182</f>
        <v>-9.2524505799221994E-3</v>
      </c>
      <c r="AY43" s="21">
        <f>EA_raw_policy_shocks!AK182</f>
        <v>-8.4099722107944305E-3</v>
      </c>
      <c r="AZ43" s="20">
        <f t="shared" si="8"/>
        <v>-6.0485728173413196E-2</v>
      </c>
      <c r="BA43" s="22">
        <f t="shared" si="9"/>
        <v>42916</v>
      </c>
      <c r="BB43" s="20">
        <f t="shared" si="10"/>
        <v>1.9606302522520162E-2</v>
      </c>
      <c r="BC43" s="20" t="e">
        <f>#REF!</f>
        <v>#REF!</v>
      </c>
    </row>
    <row r="44" spans="1:69" ht="15">
      <c r="A44" s="1">
        <v>43008</v>
      </c>
      <c r="B44">
        <v>6.1422317713008399E-2</v>
      </c>
      <c r="C44">
        <v>-7.7659633732127198E-2</v>
      </c>
      <c r="D44">
        <v>0.17190624934075799</v>
      </c>
      <c r="E44">
        <v>-0.372387631472058</v>
      </c>
      <c r="F44">
        <v>-4.0880760576662798</v>
      </c>
      <c r="G44">
        <v>-1.2827254288771099</v>
      </c>
      <c r="H44">
        <v>2.20352925708655E-3</v>
      </c>
      <c r="I44">
        <v>-0.15570957485419501</v>
      </c>
      <c r="J44">
        <v>6.5028301896918994E-2</v>
      </c>
      <c r="K44">
        <v>0.57241105898769495</v>
      </c>
      <c r="L44">
        <v>0.29601345604367402</v>
      </c>
      <c r="M44">
        <v>0</v>
      </c>
      <c r="N44">
        <v>0</v>
      </c>
      <c r="O44">
        <v>-0.183641130402241</v>
      </c>
      <c r="P44">
        <v>0</v>
      </c>
      <c r="Q44">
        <v>7.0218747920609406E-2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2.8503509382083798E-2</v>
      </c>
      <c r="Z44">
        <v>5.0912782046384199E-2</v>
      </c>
      <c r="AA44">
        <v>2.7402395671015701E-2</v>
      </c>
      <c r="AB44">
        <v>1.2704505500335001E-3</v>
      </c>
      <c r="AC44">
        <v>2.30622929127366E-2</v>
      </c>
      <c r="AD44">
        <v>0.108606391798343</v>
      </c>
      <c r="AE44">
        <v>1.34102627066585</v>
      </c>
      <c r="AF44">
        <v>-3.34021170295923</v>
      </c>
      <c r="AH44" s="20">
        <f t="shared" si="2"/>
        <v>0.60062953327595792</v>
      </c>
      <c r="AI44" s="20">
        <f t="shared" si="6"/>
        <v>2.8221296417904751E-5</v>
      </c>
      <c r="AJ44" s="20">
        <f t="shared" si="7"/>
        <v>5.0912782046384199E-2</v>
      </c>
      <c r="AK44" s="20">
        <f t="shared" si="7"/>
        <v>2.7402395671015701E-2</v>
      </c>
      <c r="AL44" s="20">
        <f t="shared" si="7"/>
        <v>1.2704505500335001E-3</v>
      </c>
      <c r="AM44" s="20">
        <f t="shared" si="7"/>
        <v>2.30622929127366E-2</v>
      </c>
      <c r="AN44" s="20">
        <f t="shared" si="7"/>
        <v>0.108606391798343</v>
      </c>
      <c r="AR44" s="22">
        <f t="shared" si="1"/>
        <v>43008</v>
      </c>
      <c r="AS44" s="21">
        <f>EA_raw_policy_shocks!AE183</f>
        <v>2.7674623693728799E-2</v>
      </c>
      <c r="AT44" s="21">
        <f>EA_raw_policy_shocks!AF183</f>
        <v>1.7320549823649601E-2</v>
      </c>
      <c r="AU44" s="21">
        <f>EA_raw_policy_shocks!AG183</f>
        <v>9.2493717523609402E-3</v>
      </c>
      <c r="AV44" s="21">
        <f>EA_raw_policy_shocks!AH183</f>
        <v>5.2703157904662899E-3</v>
      </c>
      <c r="AW44" s="21">
        <f>EA_raw_policy_shocks!AI183</f>
        <v>3.8403497835271701E-3</v>
      </c>
      <c r="AX44" s="21">
        <f>EA_raw_policy_shocks!AJ183</f>
        <v>2.28523677754969E-3</v>
      </c>
      <c r="AY44" s="21">
        <f>EA_raw_policy_shocks!AK183</f>
        <v>1.58215500634023E-3</v>
      </c>
      <c r="AZ44" s="20">
        <f t="shared" si="8"/>
        <v>6.7222602627622724E-2</v>
      </c>
      <c r="BA44" s="22">
        <f t="shared" si="9"/>
        <v>43008</v>
      </c>
      <c r="BB44" s="20">
        <f t="shared" si="10"/>
        <v>5.2665541636032501E-2</v>
      </c>
      <c r="BC44" s="20" t="e">
        <f>#REF!</f>
        <v>#REF!</v>
      </c>
    </row>
    <row r="45" spans="1:69" ht="15">
      <c r="A45" s="1">
        <v>43100</v>
      </c>
      <c r="B45">
        <v>0.106461856243871</v>
      </c>
      <c r="C45">
        <v>-0.12593402785393501</v>
      </c>
      <c r="D45">
        <v>0.19709044891098901</v>
      </c>
      <c r="E45">
        <v>-0.395814264313472</v>
      </c>
      <c r="F45">
        <v>-3.99911641714364</v>
      </c>
      <c r="G45">
        <v>-1.3226725414220899</v>
      </c>
      <c r="H45">
        <v>-1.91125063354273E-3</v>
      </c>
      <c r="I45">
        <v>-0.130467316418794</v>
      </c>
      <c r="J45">
        <v>6.2263766067025099E-2</v>
      </c>
      <c r="K45">
        <v>0.38089034396646199</v>
      </c>
      <c r="L45">
        <v>0.28154833144736202</v>
      </c>
      <c r="M45">
        <v>0</v>
      </c>
      <c r="N45">
        <v>0</v>
      </c>
      <c r="O45">
        <v>-8.9902222128810605E-2</v>
      </c>
      <c r="P45">
        <v>0</v>
      </c>
      <c r="Q45">
        <v>6.5329053886602401E-2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0.12451380561110501</v>
      </c>
      <c r="Z45">
        <v>3.1707838824366098E-2</v>
      </c>
      <c r="AA45">
        <v>2.4662017064662999E-2</v>
      </c>
      <c r="AB45">
        <v>9.13965624942213E-3</v>
      </c>
      <c r="AC45">
        <v>9.81994556380867E-3</v>
      </c>
      <c r="AD45">
        <v>9.8712187192546097E-2</v>
      </c>
      <c r="AE45">
        <v>1.33346708606717</v>
      </c>
      <c r="AF45">
        <v>-3.34021170295923</v>
      </c>
      <c r="AH45" s="20">
        <f t="shared" si="2"/>
        <v>0.50415901152145592</v>
      </c>
      <c r="AI45" s="20">
        <f t="shared" si="6"/>
        <v>1.2328099565455942E-4</v>
      </c>
      <c r="AJ45" s="20">
        <f t="shared" si="7"/>
        <v>3.1707838824366098E-2</v>
      </c>
      <c r="AK45" s="20">
        <f t="shared" si="7"/>
        <v>2.4662017064662999E-2</v>
      </c>
      <c r="AL45" s="20">
        <f t="shared" si="7"/>
        <v>9.13965624942213E-3</v>
      </c>
      <c r="AM45" s="20">
        <f t="shared" si="7"/>
        <v>9.81994556380867E-3</v>
      </c>
      <c r="AN45" s="20">
        <f t="shared" si="7"/>
        <v>9.8712187192546097E-2</v>
      </c>
      <c r="AR45" s="22">
        <f t="shared" si="1"/>
        <v>43100</v>
      </c>
      <c r="AS45" s="21">
        <f>EA_raw_policy_shocks!AE184</f>
        <v>-4.7190922647352203E-2</v>
      </c>
      <c r="AT45" s="21">
        <f>EA_raw_policy_shocks!AF184</f>
        <v>2.2921848527516298E-3</v>
      </c>
      <c r="AU45" s="21">
        <f>EA_raw_policy_shocks!AG184</f>
        <v>-5.3041038976974399E-3</v>
      </c>
      <c r="AV45" s="21">
        <f>EA_raw_policy_shocks!AH184</f>
        <v>-5.9117569684508601E-3</v>
      </c>
      <c r="AW45" s="21">
        <f>EA_raw_policy_shocks!AI184</f>
        <v>-6.36678073010645E-3</v>
      </c>
      <c r="AX45" s="21">
        <f>EA_raw_policy_shocks!AJ184</f>
        <v>-6.4466554363746698E-3</v>
      </c>
      <c r="AY45" s="21">
        <f>EA_raw_policy_shocks!AK184</f>
        <v>-5.8860757855745101E-3</v>
      </c>
      <c r="AZ45" s="20">
        <f t="shared" si="8"/>
        <v>-7.4814110612804505E-2</v>
      </c>
      <c r="BA45" s="22">
        <f t="shared" si="9"/>
        <v>43100</v>
      </c>
      <c r="BB45" s="20">
        <f t="shared" si="10"/>
        <v>-2.2200004705048501E-2</v>
      </c>
      <c r="BC45" s="20" t="e">
        <f>#REF!</f>
        <v>#REF!</v>
      </c>
    </row>
    <row r="46" spans="1:69" ht="15">
      <c r="A46" s="1">
        <v>43190</v>
      </c>
      <c r="B46">
        <v>5.1891890364650403E-2</v>
      </c>
      <c r="C46">
        <v>-0.124302463082492</v>
      </c>
      <c r="D46">
        <v>0.19709497124658801</v>
      </c>
      <c r="E46">
        <v>-0.34772861758849899</v>
      </c>
      <c r="F46">
        <v>-3.97895606732824</v>
      </c>
      <c r="G46">
        <v>-1.28881295893183</v>
      </c>
      <c r="H46">
        <v>-1.97246651886799E-2</v>
      </c>
      <c r="I46">
        <v>-9.0581972261177701E-2</v>
      </c>
      <c r="J46">
        <v>5.0766747488982703E-2</v>
      </c>
      <c r="K46">
        <v>0.24633936093675701</v>
      </c>
      <c r="L46">
        <v>0.25416322335863401</v>
      </c>
      <c r="M46">
        <v>0</v>
      </c>
      <c r="N46">
        <v>0</v>
      </c>
      <c r="O46">
        <v>-6.6581175400785494E-2</v>
      </c>
      <c r="P46">
        <v>0</v>
      </c>
      <c r="Q46">
        <v>3.05925790452867E-2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0.14622730688423299</v>
      </c>
      <c r="Z46">
        <v>0.12674091122175499</v>
      </c>
      <c r="AA46">
        <v>2.9817128485345699E-2</v>
      </c>
      <c r="AB46">
        <v>1.77458553893453E-2</v>
      </c>
      <c r="AC46">
        <v>2.2334679804119E-2</v>
      </c>
      <c r="AD46">
        <v>7.6782177244182001E-2</v>
      </c>
      <c r="AE46">
        <v>1.3259793854923501</v>
      </c>
      <c r="AF46">
        <v>-3.34021170295923</v>
      </c>
      <c r="AH46" s="20">
        <f t="shared" si="2"/>
        <v>0.3911043947521477</v>
      </c>
      <c r="AI46" s="20">
        <f t="shared" si="6"/>
        <v>1.4477951176656732E-4</v>
      </c>
      <c r="AJ46" s="20">
        <f t="shared" si="7"/>
        <v>0.12674091122175499</v>
      </c>
      <c r="AK46" s="20">
        <f t="shared" si="7"/>
        <v>2.9817128485345699E-2</v>
      </c>
      <c r="AL46" s="20">
        <f t="shared" si="7"/>
        <v>1.77458553893453E-2</v>
      </c>
      <c r="AM46" s="20">
        <f t="shared" si="7"/>
        <v>2.2334679804119E-2</v>
      </c>
      <c r="AN46" s="20">
        <f t="shared" si="7"/>
        <v>7.6782177244182001E-2</v>
      </c>
      <c r="AR46" s="22">
        <f t="shared" si="1"/>
        <v>43190</v>
      </c>
      <c r="AS46" s="21">
        <f>EA_raw_policy_shocks!AE185</f>
        <v>-3.5272544281394903E-2</v>
      </c>
      <c r="AT46" s="21">
        <f>EA_raw_policy_shocks!AF185</f>
        <v>-2.54855706104349E-2</v>
      </c>
      <c r="AU46" s="21">
        <f>EA_raw_policy_shocks!AG185</f>
        <v>-2.1147936579196999E-2</v>
      </c>
      <c r="AV46" s="21">
        <f>EA_raw_policy_shocks!AH185</f>
        <v>-1.81037665541086E-2</v>
      </c>
      <c r="AW46" s="21">
        <f>EA_raw_policy_shocks!AI185</f>
        <v>-1.5750892386583899E-2</v>
      </c>
      <c r="AX46" s="21">
        <f>EA_raw_policy_shocks!AJ185</f>
        <v>-1.3137501851749901E-2</v>
      </c>
      <c r="AY46" s="21">
        <f>EA_raw_policy_shocks!AK185</f>
        <v>-9.9376661046039708E-3</v>
      </c>
      <c r="AZ46" s="20">
        <f t="shared" si="8"/>
        <v>-0.13883587836807318</v>
      </c>
      <c r="BA46" s="22">
        <f t="shared" si="9"/>
        <v>43190</v>
      </c>
      <c r="BB46" s="20">
        <f t="shared" si="10"/>
        <v>-1.0281626339091202E-2</v>
      </c>
      <c r="BC46" s="20" t="e">
        <f>#REF!</f>
        <v>#REF!</v>
      </c>
    </row>
    <row r="47" spans="1:69" ht="15">
      <c r="A47" s="1">
        <v>43281</v>
      </c>
      <c r="B47">
        <v>5.6367120939399502E-2</v>
      </c>
      <c r="C47">
        <v>-7.6206874671538402E-2</v>
      </c>
      <c r="D47">
        <v>0.241482946252803</v>
      </c>
      <c r="E47">
        <v>-0.20936830974741499</v>
      </c>
      <c r="F47">
        <v>-3.9631921085290198</v>
      </c>
      <c r="G47">
        <v>-1.2745791562602</v>
      </c>
      <c r="H47">
        <v>6.1101113254390304E-3</v>
      </c>
      <c r="I47">
        <v>-9.2534805240098994E-2</v>
      </c>
      <c r="J47">
        <v>4.58575487089301E-2</v>
      </c>
      <c r="K47">
        <v>1.8134791329331799E-2</v>
      </c>
      <c r="L47">
        <v>0.258978972483974</v>
      </c>
      <c r="M47">
        <v>0</v>
      </c>
      <c r="N47">
        <v>0</v>
      </c>
      <c r="O47">
        <v>-5.6782570167089597E-2</v>
      </c>
      <c r="P47">
        <v>0</v>
      </c>
      <c r="Q47">
        <v>-1.4966679687720299E-2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6.4789684735355596E-2</v>
      </c>
      <c r="Z47">
        <v>0.12068118220801601</v>
      </c>
      <c r="AA47">
        <v>0.102077184664607</v>
      </c>
      <c r="AB47">
        <v>2.3767901337405799E-2</v>
      </c>
      <c r="AC47">
        <v>2.7516540143197901E-2</v>
      </c>
      <c r="AD47">
        <v>6.3092376857826496E-2</v>
      </c>
      <c r="AE47">
        <v>1.3185624404963601</v>
      </c>
      <c r="AF47">
        <v>-3.34021170295923</v>
      </c>
      <c r="AH47" s="20">
        <f t="shared" si="2"/>
        <v>8.2276579217333834E-2</v>
      </c>
      <c r="AI47" s="20">
        <f t="shared" si="6"/>
        <v>6.4148202708272866E-5</v>
      </c>
      <c r="AJ47" s="20">
        <f t="shared" si="7"/>
        <v>0.12068118220801601</v>
      </c>
      <c r="AK47" s="20">
        <f t="shared" si="7"/>
        <v>0.102077184664607</v>
      </c>
      <c r="AL47" s="20">
        <f t="shared" si="7"/>
        <v>2.3767901337405799E-2</v>
      </c>
      <c r="AM47" s="20">
        <f t="shared" si="7"/>
        <v>2.7516540143197901E-2</v>
      </c>
      <c r="AN47" s="20">
        <f t="shared" si="7"/>
        <v>6.3092376857826496E-2</v>
      </c>
      <c r="AR47" s="22">
        <f t="shared" si="1"/>
        <v>43281</v>
      </c>
      <c r="AS47" s="21">
        <f>EA_raw_policy_shocks!AE186</f>
        <v>-0.13647831511386299</v>
      </c>
      <c r="AT47" s="21">
        <f>EA_raw_policy_shocks!AF186</f>
        <v>-2.27822539162457E-2</v>
      </c>
      <c r="AU47" s="21">
        <f>EA_raw_policy_shocks!AG186</f>
        <v>-1.7562675336122002E-2</v>
      </c>
      <c r="AV47" s="21">
        <f>EA_raw_policy_shocks!AH186</f>
        <v>-1.6843785431095999E-2</v>
      </c>
      <c r="AW47" s="21">
        <f>EA_raw_policy_shocks!AI186</f>
        <v>-1.5296824507966199E-2</v>
      </c>
      <c r="AX47" s="21">
        <f>EA_raw_policy_shocks!AJ186</f>
        <v>-1.3457264156163801E-2</v>
      </c>
      <c r="AY47" s="21">
        <f>EA_raw_policy_shocks!AK186</f>
        <v>-1.0955442406345601E-2</v>
      </c>
      <c r="AZ47" s="20">
        <f t="shared" si="8"/>
        <v>-0.23337656086780229</v>
      </c>
      <c r="BA47" s="22">
        <f t="shared" si="9"/>
        <v>43281</v>
      </c>
      <c r="BB47" s="20">
        <f t="shared" si="10"/>
        <v>-0.11148739717155928</v>
      </c>
      <c r="BC47" s="20" t="e">
        <f>#REF!</f>
        <v>#REF!</v>
      </c>
    </row>
    <row r="48" spans="1:69" ht="15">
      <c r="A48" s="1">
        <v>43373</v>
      </c>
      <c r="B48">
        <v>3.4506670104412003E-2</v>
      </c>
      <c r="C48">
        <v>-6.2513368478315998E-2</v>
      </c>
      <c r="D48">
        <v>0.30722436156665001</v>
      </c>
      <c r="E48">
        <v>-0.29860125180163699</v>
      </c>
      <c r="F48">
        <v>-3.99323360636114</v>
      </c>
      <c r="G48">
        <v>-1.21931782122635</v>
      </c>
      <c r="H48">
        <v>1.8712677487751302E-2</v>
      </c>
      <c r="I48">
        <v>-6.7005753679079599E-2</v>
      </c>
      <c r="J48">
        <v>4.0741424261934098E-2</v>
      </c>
      <c r="K48">
        <v>5.5658563981568897E-2</v>
      </c>
      <c r="L48">
        <v>0.239937554247762</v>
      </c>
      <c r="M48">
        <v>0</v>
      </c>
      <c r="N48">
        <v>0</v>
      </c>
      <c r="O48">
        <v>-6.4265974682590099E-2</v>
      </c>
      <c r="P48">
        <v>0</v>
      </c>
      <c r="Q48">
        <v>-2.7962793414974301E-2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3.3829793762264797E-2</v>
      </c>
      <c r="Z48">
        <v>6.5960251736564293E-2</v>
      </c>
      <c r="AA48">
        <v>9.9242745021652007E-2</v>
      </c>
      <c r="AB48">
        <v>9.4314134130264599E-2</v>
      </c>
      <c r="AC48">
        <v>3.5662288529402598E-2</v>
      </c>
      <c r="AD48">
        <v>5.5682871839576702E-2</v>
      </c>
      <c r="AE48">
        <v>1.31121553015347</v>
      </c>
      <c r="AF48">
        <v>-3.34021170295923</v>
      </c>
      <c r="AH48" s="20">
        <f t="shared" si="2"/>
        <v>8.9150059806211046E-2</v>
      </c>
      <c r="AI48" s="20">
        <f t="shared" si="6"/>
        <v>3.3494845309173063E-5</v>
      </c>
      <c r="AJ48" s="20">
        <f t="shared" si="7"/>
        <v>6.5960251736564293E-2</v>
      </c>
      <c r="AK48" s="20">
        <f t="shared" si="7"/>
        <v>9.9242745021652007E-2</v>
      </c>
      <c r="AL48" s="20">
        <f t="shared" si="7"/>
        <v>9.4314134130264599E-2</v>
      </c>
      <c r="AM48" s="20">
        <f t="shared" si="7"/>
        <v>3.5662288529402598E-2</v>
      </c>
      <c r="AN48" s="20">
        <f t="shared" si="7"/>
        <v>5.5682871839576702E-2</v>
      </c>
      <c r="AR48" s="22">
        <f t="shared" si="1"/>
        <v>43373</v>
      </c>
      <c r="AS48" s="21">
        <f>EA_raw_policy_shocks!AE187</f>
        <v>-5.3144367706255302E-2</v>
      </c>
      <c r="AT48" s="21">
        <f>EA_raw_policy_shocks!AF187</f>
        <v>-2.9218829869696698E-2</v>
      </c>
      <c r="AU48" s="21">
        <f>EA_raw_policy_shocks!AG187</f>
        <v>-2.46759760614245E-2</v>
      </c>
      <c r="AV48" s="21">
        <f>EA_raw_policy_shocks!AH187</f>
        <v>-2.408745619022E-2</v>
      </c>
      <c r="AW48" s="21">
        <f>EA_raw_policy_shocks!AI187</f>
        <v>-2.2261519887800198E-2</v>
      </c>
      <c r="AX48" s="21">
        <f>EA_raw_policy_shocks!AJ187</f>
        <v>-1.9428840098438802E-2</v>
      </c>
      <c r="AY48" s="21">
        <f>EA_raw_policy_shocks!AK187</f>
        <v>-1.5797211224214999E-2</v>
      </c>
      <c r="AZ48" s="20">
        <f t="shared" si="8"/>
        <v>-0.18861420103805049</v>
      </c>
      <c r="BA48" s="22">
        <f t="shared" si="9"/>
        <v>43373</v>
      </c>
      <c r="BB48" s="20">
        <f t="shared" si="10"/>
        <v>-2.81534497639516E-2</v>
      </c>
      <c r="BC48" s="20" t="e">
        <f>#REF!</f>
        <v>#REF!</v>
      </c>
    </row>
    <row r="49" spans="1:55" ht="15">
      <c r="A49" s="1">
        <v>43465</v>
      </c>
      <c r="B49">
        <v>3.7263938461290398E-2</v>
      </c>
      <c r="C49">
        <v>-3.5878931097972397E-2</v>
      </c>
      <c r="D49">
        <v>0.35419447390370801</v>
      </c>
      <c r="E49">
        <v>-0.30399311253478001</v>
      </c>
      <c r="F49">
        <v>-4.0158444218525302</v>
      </c>
      <c r="G49">
        <v>-1.15876070246184</v>
      </c>
      <c r="H49">
        <v>-9.4355574470743504E-3</v>
      </c>
      <c r="I49">
        <v>-4.2320358571294202E-2</v>
      </c>
      <c r="J49">
        <v>2.97032385959578E-2</v>
      </c>
      <c r="K49">
        <v>-1.5043577946090399E-2</v>
      </c>
      <c r="L49">
        <v>0.24065571825586199</v>
      </c>
      <c r="M49">
        <v>0</v>
      </c>
      <c r="N49">
        <v>0</v>
      </c>
      <c r="O49">
        <v>-7.5202231010094503E-2</v>
      </c>
      <c r="P49">
        <v>0</v>
      </c>
      <c r="Q49">
        <v>1.83363275975463E-2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2.32685965604986E-3</v>
      </c>
      <c r="Z49">
        <v>4.2775627170920399E-2</v>
      </c>
      <c r="AA49">
        <v>5.2779579521491801E-2</v>
      </c>
      <c r="AB49">
        <v>8.8389164573904805E-2</v>
      </c>
      <c r="AC49">
        <v>9.1735710620214503E-2</v>
      </c>
      <c r="AD49">
        <v>5.4168610764860799E-2</v>
      </c>
      <c r="AE49">
        <v>1.3039379409782901</v>
      </c>
      <c r="AF49">
        <v>-3.34021170295923</v>
      </c>
      <c r="AH49" s="20">
        <f t="shared" si="2"/>
        <v>-1.2739986886601037E-2</v>
      </c>
      <c r="AI49" s="20">
        <f t="shared" si="6"/>
        <v>2.3038214416335248E-6</v>
      </c>
      <c r="AJ49" s="20">
        <f t="shared" ref="AJ49:AN80" si="11">Z49</f>
        <v>4.2775627170920399E-2</v>
      </c>
      <c r="AK49" s="20">
        <f t="shared" si="11"/>
        <v>5.2779579521491801E-2</v>
      </c>
      <c r="AL49" s="20">
        <f t="shared" si="11"/>
        <v>8.8389164573904805E-2</v>
      </c>
      <c r="AM49" s="20">
        <f t="shared" si="11"/>
        <v>9.1735710620214503E-2</v>
      </c>
      <c r="AN49" s="20">
        <f t="shared" si="11"/>
        <v>5.4168610764860799E-2</v>
      </c>
      <c r="AR49" s="22">
        <f t="shared" si="1"/>
        <v>43465</v>
      </c>
      <c r="AS49" s="21">
        <f>EA_raw_policy_shocks!AE188</f>
        <v>-0.102037412542772</v>
      </c>
      <c r="AT49" s="21">
        <f>EA_raw_policy_shocks!AF188</f>
        <v>-2.4134717710136401E-2</v>
      </c>
      <c r="AU49" s="21">
        <f>EA_raw_policy_shocks!AG188</f>
        <v>-2.6779825459803001E-2</v>
      </c>
      <c r="AV49" s="21">
        <f>EA_raw_policy_shocks!AH188</f>
        <v>-2.46821073500068E-2</v>
      </c>
      <c r="AW49" s="21">
        <f>EA_raw_policy_shocks!AI188</f>
        <v>-2.2727698961721599E-2</v>
      </c>
      <c r="AX49" s="21">
        <f>EA_raw_policy_shocks!AJ188</f>
        <v>-1.96194498768506E-2</v>
      </c>
      <c r="AY49" s="21">
        <f>EA_raw_policy_shocks!AK188</f>
        <v>-1.60986447465888E-2</v>
      </c>
      <c r="AZ49" s="20">
        <f t="shared" si="8"/>
        <v>-0.23607985664787923</v>
      </c>
      <c r="BA49" s="22">
        <f t="shared" si="9"/>
        <v>43465</v>
      </c>
      <c r="BB49" s="20">
        <f t="shared" si="10"/>
        <v>-7.7046494600468307E-2</v>
      </c>
      <c r="BC49" s="20" t="e">
        <f>#REF!</f>
        <v>#REF!</v>
      </c>
    </row>
    <row r="50" spans="1:55" ht="15">
      <c r="A50" s="1">
        <v>43555</v>
      </c>
      <c r="B50">
        <v>9.2247529588660004E-2</v>
      </c>
      <c r="C50">
        <v>2.62649479450431E-2</v>
      </c>
      <c r="D50">
        <v>0.26829993355106702</v>
      </c>
      <c r="E50">
        <v>-7.1565249386599694E-2</v>
      </c>
      <c r="F50">
        <v>-4.0619625091386098</v>
      </c>
      <c r="G50">
        <v>-1.1357765855319299</v>
      </c>
      <c r="H50">
        <v>2.1766316252695799E-2</v>
      </c>
      <c r="I50">
        <v>-5.8920534206427302E-2</v>
      </c>
      <c r="J50">
        <v>1.7781952445444501E-2</v>
      </c>
      <c r="K50">
        <v>-2.1644449086985901E-2</v>
      </c>
      <c r="L50">
        <v>0.23189589562890101</v>
      </c>
      <c r="M50">
        <v>0</v>
      </c>
      <c r="N50">
        <v>0</v>
      </c>
      <c r="O50">
        <v>-0.148565442840599</v>
      </c>
      <c r="P50">
        <v>0</v>
      </c>
      <c r="Q50">
        <v>2.73723247804642E-2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-4.8517611757882502E-2</v>
      </c>
      <c r="Z50">
        <v>-1.00083549814317E-2</v>
      </c>
      <c r="AA50">
        <v>2.02720605872557E-2</v>
      </c>
      <c r="AB50">
        <v>4.2576572216724499E-2</v>
      </c>
      <c r="AC50">
        <v>7.6293764596015307E-2</v>
      </c>
      <c r="AD50">
        <v>9.5248769668234007E-2</v>
      </c>
      <c r="AE50">
        <v>1.2967289668475299</v>
      </c>
      <c r="AF50">
        <v>-3.34021170295923</v>
      </c>
      <c r="AH50" s="20">
        <f t="shared" si="2"/>
        <v>-6.967688472728957E-2</v>
      </c>
      <c r="AI50" s="20">
        <f t="shared" si="6"/>
        <v>-4.80372393642401E-5</v>
      </c>
      <c r="AJ50" s="20">
        <f t="shared" si="11"/>
        <v>-1.00083549814317E-2</v>
      </c>
      <c r="AK50" s="20">
        <f t="shared" si="11"/>
        <v>2.02720605872557E-2</v>
      </c>
      <c r="AL50" s="20">
        <f t="shared" si="11"/>
        <v>4.2576572216724499E-2</v>
      </c>
      <c r="AM50" s="20">
        <f t="shared" si="11"/>
        <v>7.6293764596015307E-2</v>
      </c>
      <c r="AN50" s="20">
        <f t="shared" si="11"/>
        <v>9.5248769668234007E-2</v>
      </c>
      <c r="AR50" s="22">
        <f t="shared" si="1"/>
        <v>43555</v>
      </c>
      <c r="AS50" s="21">
        <f>EA_raw_policy_shocks!AE189</f>
        <v>-9.8429155042303207E-2</v>
      </c>
      <c r="AT50" s="21">
        <f>EA_raw_policy_shocks!AF189</f>
        <v>-5.7412894115646401E-3</v>
      </c>
      <c r="AU50" s="21">
        <f>EA_raw_policy_shocks!AG189</f>
        <v>-1.2911733970758101E-2</v>
      </c>
      <c r="AV50" s="21">
        <f>EA_raw_policy_shocks!AH189</f>
        <v>-1.38839713128849E-2</v>
      </c>
      <c r="AW50" s="21">
        <f>EA_raw_policy_shocks!AI189</f>
        <v>-1.32759479435059E-2</v>
      </c>
      <c r="AX50" s="21">
        <f>EA_raw_policy_shocks!AJ189</f>
        <v>-1.2405590356812201E-2</v>
      </c>
      <c r="AY50" s="21">
        <f>EA_raw_policy_shocks!AK189</f>
        <v>-1.08070418674963E-2</v>
      </c>
      <c r="AZ50" s="20">
        <f t="shared" si="8"/>
        <v>-0.16745472990532528</v>
      </c>
      <c r="BA50" s="22">
        <f t="shared" si="9"/>
        <v>43555</v>
      </c>
      <c r="BB50" s="20">
        <f t="shared" si="10"/>
        <v>-7.3438237099999498E-2</v>
      </c>
      <c r="BC50" s="20" t="e">
        <f>#REF!</f>
        <v>#REF!</v>
      </c>
    </row>
    <row r="51" spans="1:55" ht="15">
      <c r="A51" s="1">
        <v>43646</v>
      </c>
      <c r="B51">
        <v>3.4526884154861499E-2</v>
      </c>
      <c r="C51">
        <v>6.4956406745380293E-2</v>
      </c>
      <c r="D51">
        <v>0.198970435920794</v>
      </c>
      <c r="E51">
        <v>7.3558949967832896E-2</v>
      </c>
      <c r="F51">
        <v>-4.0997881361394501</v>
      </c>
      <c r="G51">
        <v>-1.1187569425703101</v>
      </c>
      <c r="H51">
        <v>-3.26952890382241E-2</v>
      </c>
      <c r="I51">
        <v>-1.9187583233809799E-2</v>
      </c>
      <c r="J51">
        <v>1.2341600801953999E-2</v>
      </c>
      <c r="K51">
        <v>-8.2158754730155797E-2</v>
      </c>
      <c r="L51">
        <v>0.21706700552652999</v>
      </c>
      <c r="M51">
        <v>0</v>
      </c>
      <c r="N51">
        <v>0</v>
      </c>
      <c r="O51">
        <v>-0.178926622002201</v>
      </c>
      <c r="P51">
        <v>0</v>
      </c>
      <c r="Q51">
        <v>6.71268081061068E-2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5.7396270017730899E-2</v>
      </c>
      <c r="Z51">
        <v>-1.2864167725455801E-2</v>
      </c>
      <c r="AA51">
        <v>-1.32728234400616E-2</v>
      </c>
      <c r="AB51">
        <v>2.8822083592894E-2</v>
      </c>
      <c r="AC51">
        <v>5.0375299271352598E-2</v>
      </c>
      <c r="AD51">
        <v>0.12270896302852401</v>
      </c>
      <c r="AE51">
        <v>1.2895879089225799</v>
      </c>
      <c r="AF51">
        <v>-3.34021170295923</v>
      </c>
      <c r="AH51" s="20">
        <f t="shared" si="2"/>
        <v>-2.5336447412602207E-2</v>
      </c>
      <c r="AI51" s="20">
        <f t="shared" si="6"/>
        <v>5.682799011656525E-5</v>
      </c>
      <c r="AJ51" s="20">
        <f t="shared" si="11"/>
        <v>-1.2864167725455801E-2</v>
      </c>
      <c r="AK51" s="20">
        <f t="shared" si="11"/>
        <v>-1.32728234400616E-2</v>
      </c>
      <c r="AL51" s="20">
        <f t="shared" si="11"/>
        <v>2.8822083592894E-2</v>
      </c>
      <c r="AM51" s="20">
        <f t="shared" si="11"/>
        <v>5.0375299271352598E-2</v>
      </c>
      <c r="AN51" s="20">
        <f t="shared" si="11"/>
        <v>0.12270896302852401</v>
      </c>
      <c r="AR51" s="22">
        <f t="shared" si="1"/>
        <v>43646</v>
      </c>
      <c r="AS51" s="21">
        <f>EA_raw_policy_shocks!AE190</f>
        <v>-7.8116455584404595E-2</v>
      </c>
      <c r="AT51" s="21">
        <f>EA_raw_policy_shocks!AF190</f>
        <v>-3.2999534364331402E-2</v>
      </c>
      <c r="AU51" s="21">
        <f>EA_raw_policy_shocks!AG190</f>
        <v>-3.0780435866294899E-2</v>
      </c>
      <c r="AV51" s="21">
        <f>EA_raw_policy_shocks!AH190</f>
        <v>-2.6042349751849599E-2</v>
      </c>
      <c r="AW51" s="21">
        <f>EA_raw_policy_shocks!AI190</f>
        <v>-2.33666265960993E-2</v>
      </c>
      <c r="AX51" s="21">
        <f>EA_raw_policy_shocks!AJ190</f>
        <v>-2.0263573143752201E-2</v>
      </c>
      <c r="AY51" s="21">
        <f>EA_raw_policy_shocks!AK190</f>
        <v>-1.7810862391938999E-2</v>
      </c>
      <c r="AZ51" s="20">
        <f t="shared" si="8"/>
        <v>-0.22937983769867101</v>
      </c>
      <c r="BA51" s="22">
        <f t="shared" si="9"/>
        <v>43646</v>
      </c>
      <c r="BB51" s="20">
        <f t="shared" si="10"/>
        <v>-5.3125537642100894E-2</v>
      </c>
      <c r="BC51" s="20" t="e">
        <f>#REF!</f>
        <v>#REF!</v>
      </c>
    </row>
    <row r="52" spans="1:55" ht="15">
      <c r="A52" s="1">
        <v>43738</v>
      </c>
      <c r="B52">
        <v>5.0608098698347301E-2</v>
      </c>
      <c r="C52">
        <v>0.141632091922548</v>
      </c>
      <c r="D52">
        <v>9.6305231783153006E-2</v>
      </c>
      <c r="E52">
        <v>0.36055913977743298</v>
      </c>
      <c r="F52">
        <v>-4.1510393557282299</v>
      </c>
      <c r="G52">
        <v>-1.1972168434983299</v>
      </c>
      <c r="H52">
        <v>9.0872042357684393E-3</v>
      </c>
      <c r="I52">
        <v>7.9634783253147191E-3</v>
      </c>
      <c r="J52">
        <v>9.2581021576862901E-3</v>
      </c>
      <c r="K52">
        <v>-0.10365701281741101</v>
      </c>
      <c r="L52">
        <v>0.236160578532494</v>
      </c>
      <c r="M52">
        <v>0</v>
      </c>
      <c r="N52">
        <v>0</v>
      </c>
      <c r="O52">
        <v>-0.23899611950976801</v>
      </c>
      <c r="P52">
        <v>0</v>
      </c>
      <c r="Q52">
        <v>1.80075732344026E-2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-5.23683187778246E-2</v>
      </c>
      <c r="Z52">
        <v>2.5683044742423E-2</v>
      </c>
      <c r="AA52">
        <v>-4.01062166353542E-2</v>
      </c>
      <c r="AB52">
        <v>-1.8968638194845101E-2</v>
      </c>
      <c r="AC52">
        <v>2.3241593866197199E-2</v>
      </c>
      <c r="AD52">
        <v>0.12112058948855101</v>
      </c>
      <c r="AE52">
        <v>1.2825140755731701</v>
      </c>
      <c r="AF52">
        <v>-3.42021170295923</v>
      </c>
      <c r="AH52" s="20">
        <f t="shared" si="2"/>
        <v>-0.15550164840745737</v>
      </c>
      <c r="AI52" s="20">
        <f t="shared" si="6"/>
        <v>-5.1849820572103563E-5</v>
      </c>
      <c r="AJ52" s="20">
        <f t="shared" si="11"/>
        <v>2.5683044742423E-2</v>
      </c>
      <c r="AK52" s="20">
        <f t="shared" si="11"/>
        <v>-4.01062166353542E-2</v>
      </c>
      <c r="AL52" s="20">
        <f t="shared" si="11"/>
        <v>-1.8968638194845101E-2</v>
      </c>
      <c r="AM52" s="20">
        <f t="shared" si="11"/>
        <v>2.3241593866197199E-2</v>
      </c>
      <c r="AN52" s="20">
        <f t="shared" si="11"/>
        <v>0.12112058948855101</v>
      </c>
      <c r="AR52" s="22">
        <f t="shared" si="1"/>
        <v>43738</v>
      </c>
      <c r="AS52" s="21">
        <f>EA_raw_policy_shocks!AE191</f>
        <v>-0.105530013140224</v>
      </c>
      <c r="AT52" s="21">
        <f>EA_raw_policy_shocks!AF191</f>
        <v>5.5944438790615798E-3</v>
      </c>
      <c r="AU52" s="21">
        <f>EA_raw_policy_shocks!AG191</f>
        <v>-1.10649190174971E-2</v>
      </c>
      <c r="AV52" s="21">
        <f>EA_raw_policy_shocks!AH191</f>
        <v>-6.0925785266572104E-3</v>
      </c>
      <c r="AW52" s="21">
        <f>EA_raw_policy_shocks!AI191</f>
        <v>-6.0286032605031603E-3</v>
      </c>
      <c r="AX52" s="21">
        <f>EA_raw_policy_shocks!AJ191</f>
        <v>-5.8334468179663396E-3</v>
      </c>
      <c r="AY52" s="21">
        <f>EA_raw_policy_shocks!AK191</f>
        <v>-6.3113752544428697E-3</v>
      </c>
      <c r="AZ52" s="20">
        <f t="shared" si="8"/>
        <v>-0.13526649213822908</v>
      </c>
      <c r="BA52" s="22">
        <f t="shared" si="9"/>
        <v>43738</v>
      </c>
      <c r="BB52" s="20">
        <f t="shared" si="10"/>
        <v>-8.0539095197920296E-2</v>
      </c>
      <c r="BC52" s="20" t="e">
        <f>#REF!</f>
        <v>#REF!</v>
      </c>
    </row>
    <row r="53" spans="1:55" ht="15">
      <c r="A53" s="1">
        <v>43830</v>
      </c>
      <c r="B53">
        <v>3.7233736789526102E-3</v>
      </c>
      <c r="C53">
        <v>0.15749638116448</v>
      </c>
      <c r="D53">
        <v>3.2791737741114602E-2</v>
      </c>
      <c r="E53">
        <v>0.39843323817530701</v>
      </c>
      <c r="F53">
        <v>-4.1961108606692497</v>
      </c>
      <c r="G53">
        <v>-1.15216360339589</v>
      </c>
      <c r="H53">
        <v>1.35920980672066E-2</v>
      </c>
      <c r="I53">
        <v>5.8130554211940702E-2</v>
      </c>
      <c r="J53">
        <v>-2.4759517412678198E-3</v>
      </c>
      <c r="K53">
        <v>-7.7123358232198402E-2</v>
      </c>
      <c r="L53">
        <v>0.204316436051966</v>
      </c>
      <c r="M53">
        <v>0</v>
      </c>
      <c r="N53">
        <v>0</v>
      </c>
      <c r="O53">
        <v>-0.26970241812699502</v>
      </c>
      <c r="P53">
        <v>0</v>
      </c>
      <c r="Q53">
        <v>1.5798862655525801E-2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4.6465024443809601E-2</v>
      </c>
      <c r="Z53">
        <v>-1.58593726024481E-3</v>
      </c>
      <c r="AA53">
        <v>6.27720246841665E-3</v>
      </c>
      <c r="AB53">
        <v>-3.2908644471885302E-2</v>
      </c>
      <c r="AC53">
        <v>-1.0645314567192201E-2</v>
      </c>
      <c r="AD53">
        <v>0.10997269467946399</v>
      </c>
      <c r="AE53">
        <v>1.2755067823017701</v>
      </c>
      <c r="AF53">
        <v>-3.42021170295923</v>
      </c>
      <c r="AH53" s="20">
        <f t="shared" si="2"/>
        <v>-3.1122984032826897E-2</v>
      </c>
      <c r="AI53" s="20">
        <f t="shared" si="6"/>
        <v>4.6004974696841191E-5</v>
      </c>
      <c r="AJ53" s="20">
        <f t="shared" si="11"/>
        <v>-1.58593726024481E-3</v>
      </c>
      <c r="AK53" s="20">
        <f t="shared" si="11"/>
        <v>6.27720246841665E-3</v>
      </c>
      <c r="AL53" s="20">
        <f t="shared" si="11"/>
        <v>-3.2908644471885302E-2</v>
      </c>
      <c r="AM53" s="20">
        <f t="shared" si="11"/>
        <v>-1.0645314567192201E-2</v>
      </c>
      <c r="AN53" s="20">
        <f t="shared" si="11"/>
        <v>0.10997269467946399</v>
      </c>
      <c r="AR53" s="22">
        <f t="shared" si="1"/>
        <v>43830</v>
      </c>
      <c r="AS53" s="21">
        <f>EA_raw_policy_shocks!AE192</f>
        <v>-4.8879620212975802E-2</v>
      </c>
      <c r="AT53" s="21">
        <f>EA_raw_policy_shocks!AF192</f>
        <v>-1.9895497699789402E-2</v>
      </c>
      <c r="AU53" s="21">
        <f>EA_raw_policy_shocks!AG192</f>
        <v>-1.6101691485530999E-2</v>
      </c>
      <c r="AV53" s="21">
        <f>EA_raw_policy_shocks!AH192</f>
        <v>-1.5936370756721201E-2</v>
      </c>
      <c r="AW53" s="21">
        <f>EA_raw_policy_shocks!AI192</f>
        <v>-1.4399154016329499E-2</v>
      </c>
      <c r="AX53" s="21">
        <f>EA_raw_policy_shocks!AJ192</f>
        <v>-1.2414623617349199E-2</v>
      </c>
      <c r="AY53" s="21">
        <f>EA_raw_policy_shocks!AK192</f>
        <v>-1.1429923739358401E-2</v>
      </c>
      <c r="AZ53" s="20">
        <f t="shared" si="8"/>
        <v>-0.13905688152805448</v>
      </c>
      <c r="BA53" s="22">
        <f t="shared" si="9"/>
        <v>43830</v>
      </c>
      <c r="BB53" s="20">
        <f t="shared" si="10"/>
        <v>-2.3888702270672101E-2</v>
      </c>
      <c r="BC53" s="20" t="e">
        <f>#REF!</f>
        <v>#REF!</v>
      </c>
    </row>
    <row r="54" spans="1:55" ht="15">
      <c r="A54" s="1">
        <v>43921</v>
      </c>
      <c r="B54">
        <v>-3.2698611365059999E-2</v>
      </c>
      <c r="C54">
        <v>3.7255095434534299E-2</v>
      </c>
      <c r="D54">
        <v>2.6920529604571301E-2</v>
      </c>
      <c r="E54">
        <v>-0.11349175850306201</v>
      </c>
      <c r="F54">
        <v>-4.2439918477158498</v>
      </c>
      <c r="G54">
        <v>-1.1009171225444601</v>
      </c>
      <c r="H54">
        <v>7.8109436859571503E-3</v>
      </c>
      <c r="I54">
        <v>8.8676394886702606E-2</v>
      </c>
      <c r="J54">
        <v>-6.49943625298895E-3</v>
      </c>
      <c r="K54">
        <v>0.68041522128822696</v>
      </c>
      <c r="L54">
        <v>0.215859483879455</v>
      </c>
      <c r="M54">
        <v>0</v>
      </c>
      <c r="N54">
        <v>0</v>
      </c>
      <c r="O54">
        <v>-0.27797265119310999</v>
      </c>
      <c r="P54">
        <v>0</v>
      </c>
      <c r="Q54">
        <v>2.1085824740435501E-2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-2.9048504630549601E-2</v>
      </c>
      <c r="Z54">
        <v>1.0401489219857901E-2</v>
      </c>
      <c r="AA54">
        <v>-3.7247699676461903E-2</v>
      </c>
      <c r="AB54">
        <v>-1.04603165095109E-2</v>
      </c>
      <c r="AC54">
        <v>-3.7622294670345197E-2</v>
      </c>
      <c r="AD54">
        <v>7.2748205827878096E-2</v>
      </c>
      <c r="AE54">
        <v>1.26856535166831</v>
      </c>
      <c r="AF54">
        <v>-3.4602117029592301</v>
      </c>
      <c r="AH54" s="20">
        <f t="shared" si="2"/>
        <v>0.65165720170398278</v>
      </c>
      <c r="AI54" s="20">
        <f t="shared" si="6"/>
        <v>-2.8760895673811488E-5</v>
      </c>
      <c r="AJ54" s="20">
        <f t="shared" si="11"/>
        <v>1.0401489219857901E-2</v>
      </c>
      <c r="AK54" s="20">
        <f t="shared" si="11"/>
        <v>-3.7247699676461903E-2</v>
      </c>
      <c r="AL54" s="20">
        <f t="shared" si="11"/>
        <v>-1.04603165095109E-2</v>
      </c>
      <c r="AM54" s="20">
        <f t="shared" si="11"/>
        <v>-3.7622294670345197E-2</v>
      </c>
      <c r="AN54" s="20">
        <f t="shared" si="11"/>
        <v>7.2748205827878096E-2</v>
      </c>
      <c r="AR54" s="22">
        <f t="shared" si="1"/>
        <v>43921</v>
      </c>
      <c r="AS54" s="21">
        <f>EA_raw_policy_shocks!AE193</f>
        <v>0.25549312764432103</v>
      </c>
      <c r="AT54" s="21">
        <f>EA_raw_policy_shocks!AF193</f>
        <v>1.6998586958282599E-2</v>
      </c>
      <c r="AU54" s="21">
        <f>EA_raw_policy_shocks!AG193</f>
        <v>3.0904085855693701E-3</v>
      </c>
      <c r="AV54" s="21">
        <f>EA_raw_policy_shocks!AH193</f>
        <v>5.2174775087707301E-4</v>
      </c>
      <c r="AW54" s="21">
        <f>EA_raw_policy_shocks!AI193</f>
        <v>-1.2312310396587599E-3</v>
      </c>
      <c r="AX54" s="21">
        <f>EA_raw_policy_shocks!AJ193</f>
        <v>-1.74963522073951E-3</v>
      </c>
      <c r="AY54" s="21">
        <f>EA_raw_policy_shocks!AK193</f>
        <v>-3.30540605986756E-3</v>
      </c>
      <c r="AZ54" s="20">
        <f t="shared" si="8"/>
        <v>0.26981759861878424</v>
      </c>
      <c r="BA54" s="22">
        <f t="shared" si="9"/>
        <v>43921</v>
      </c>
      <c r="BB54" s="20">
        <f t="shared" si="10"/>
        <v>0.28048404558662471</v>
      </c>
      <c r="BC54" s="20" t="e">
        <f>#REF!</f>
        <v>#REF!</v>
      </c>
    </row>
    <row r="55" spans="1:55" ht="15">
      <c r="A55" s="1">
        <v>44012</v>
      </c>
      <c r="B55">
        <v>-6.7720244351681502E-2</v>
      </c>
      <c r="C55">
        <v>-0.131173923064102</v>
      </c>
      <c r="D55">
        <v>4.0872794433665698E-2</v>
      </c>
      <c r="E55">
        <v>-0.87766645459222603</v>
      </c>
      <c r="F55">
        <v>-4.3200827338355499</v>
      </c>
      <c r="G55">
        <v>-0.97389546443582098</v>
      </c>
      <c r="H55">
        <v>6.5984163885412402E-3</v>
      </c>
      <c r="I55">
        <v>0.178028975044462</v>
      </c>
      <c r="J55">
        <v>-5.9270840676951099E-3</v>
      </c>
      <c r="K55">
        <v>1.5728840883833199</v>
      </c>
      <c r="L55">
        <v>0.23179977514064901</v>
      </c>
      <c r="M55">
        <v>0</v>
      </c>
      <c r="N55">
        <v>0</v>
      </c>
      <c r="O55">
        <v>-0.30448180617501303</v>
      </c>
      <c r="P55">
        <v>0</v>
      </c>
      <c r="Q55">
        <v>2.76171423618411E-2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2.7568870798515301E-2</v>
      </c>
      <c r="Z55">
        <v>-6.6357277976671597E-2</v>
      </c>
      <c r="AA55">
        <v>-6.6650617694679302E-3</v>
      </c>
      <c r="AB55">
        <v>-5.1186675834898901E-2</v>
      </c>
      <c r="AC55">
        <v>-2.6589808698314898E-2</v>
      </c>
      <c r="AD55">
        <v>2.4475656207071698E-2</v>
      </c>
      <c r="AE55">
        <v>1.26168911321713</v>
      </c>
      <c r="AF55">
        <v>-3.4602117029592301</v>
      </c>
      <c r="AH55" s="20">
        <f t="shared" si="2"/>
        <v>1.6001772704738502</v>
      </c>
      <c r="AI55" s="20">
        <f t="shared" si="6"/>
        <v>2.7295911681698317E-5</v>
      </c>
      <c r="AJ55" s="20">
        <f t="shared" si="11"/>
        <v>-6.6357277976671597E-2</v>
      </c>
      <c r="AK55" s="20">
        <f t="shared" si="11"/>
        <v>-6.6650617694679302E-3</v>
      </c>
      <c r="AL55" s="20">
        <f t="shared" si="11"/>
        <v>-5.1186675834898901E-2</v>
      </c>
      <c r="AM55" s="20">
        <f t="shared" si="11"/>
        <v>-2.6589808698314898E-2</v>
      </c>
      <c r="AN55" s="20">
        <f t="shared" si="11"/>
        <v>2.4475656207071698E-2</v>
      </c>
      <c r="AR55" s="22">
        <f t="shared" si="1"/>
        <v>44012</v>
      </c>
      <c r="AS55" s="21">
        <f>EA_raw_policy_shocks!AE194</f>
        <v>0.44566547179567001</v>
      </c>
      <c r="AT55" s="21">
        <f>EA_raw_policy_shocks!AF194</f>
        <v>3.8060780148908097E-2</v>
      </c>
      <c r="AU55" s="21">
        <f>EA_raw_policy_shocks!AG194</f>
        <v>1.8200530507933299E-2</v>
      </c>
      <c r="AV55" s="21">
        <f>EA_raw_policy_shocks!AH194</f>
        <v>1.1910533183139E-2</v>
      </c>
      <c r="AW55" s="21">
        <f>EA_raw_policy_shocks!AI194</f>
        <v>6.8600779577284799E-3</v>
      </c>
      <c r="AX55" s="21">
        <f>EA_raw_policy_shocks!AJ194</f>
        <v>3.50231375846449E-3</v>
      </c>
      <c r="AY55" s="21">
        <f>EA_raw_policy_shocks!AK194</f>
        <v>7.0669299155421599E-4</v>
      </c>
      <c r="AZ55" s="20">
        <f t="shared" si="8"/>
        <v>0.52490640034339742</v>
      </c>
      <c r="BA55" s="22">
        <f t="shared" si="9"/>
        <v>44012</v>
      </c>
      <c r="BB55" s="20">
        <f t="shared" si="10"/>
        <v>0.47065638973797369</v>
      </c>
      <c r="BC55" s="20" t="e">
        <f>#REF!</f>
        <v>#REF!</v>
      </c>
    </row>
    <row r="56" spans="1:55" ht="15">
      <c r="A56" s="1">
        <v>44104</v>
      </c>
      <c r="B56">
        <v>-0.10472081249250299</v>
      </c>
      <c r="C56">
        <v>-0.25383658276944399</v>
      </c>
      <c r="D56">
        <v>0.14500432707791999</v>
      </c>
      <c r="E56">
        <v>-1.56353941453604</v>
      </c>
      <c r="F56">
        <v>-4.3610949175562901</v>
      </c>
      <c r="G56">
        <v>-0.98322537870031701</v>
      </c>
      <c r="H56">
        <v>1.3663649373409701E-2</v>
      </c>
      <c r="I56">
        <v>-3.1783483834806503E-2</v>
      </c>
      <c r="J56">
        <v>-1.95936190317218E-3</v>
      </c>
      <c r="K56">
        <v>2.57297962949418</v>
      </c>
      <c r="L56">
        <v>0.24557570003415399</v>
      </c>
      <c r="M56">
        <v>0</v>
      </c>
      <c r="N56">
        <v>0</v>
      </c>
      <c r="O56">
        <v>-0.32642874498964197</v>
      </c>
      <c r="P56">
        <v>0</v>
      </c>
      <c r="Q56">
        <v>3.0800378368427299E-2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7.9923693694286396E-2</v>
      </c>
      <c r="Z56">
        <v>-4.6314298075176799E-2</v>
      </c>
      <c r="AA56">
        <v>-7.3520022391048295E-2</v>
      </c>
      <c r="AB56">
        <v>-2.4381029770954001E-2</v>
      </c>
      <c r="AC56">
        <v>-6.7562460848597405E-2</v>
      </c>
      <c r="AD56">
        <v>-4.66997640490599E-3</v>
      </c>
      <c r="AE56">
        <v>1.2548774034029</v>
      </c>
      <c r="AF56">
        <v>-3.5002117029592301</v>
      </c>
      <c r="AH56" s="20">
        <f t="shared" si="2"/>
        <v>2.6521040862515237</v>
      </c>
      <c r="AI56" s="20">
        <f t="shared" si="6"/>
        <v>7.9132369994342971E-5</v>
      </c>
      <c r="AJ56" s="20">
        <f t="shared" si="11"/>
        <v>-4.6314298075176799E-2</v>
      </c>
      <c r="AK56" s="20">
        <f t="shared" si="11"/>
        <v>-7.3520022391048295E-2</v>
      </c>
      <c r="AL56" s="20">
        <f t="shared" si="11"/>
        <v>-2.4381029770954001E-2</v>
      </c>
      <c r="AM56" s="20">
        <f t="shared" si="11"/>
        <v>-6.7562460848597405E-2</v>
      </c>
      <c r="AN56" s="20">
        <f t="shared" si="11"/>
        <v>-4.66997640490599E-3</v>
      </c>
      <c r="AR56" s="22">
        <f t="shared" si="1"/>
        <v>44104</v>
      </c>
      <c r="AS56" s="21">
        <f>EA_raw_policy_shocks!AE195</f>
        <v>0.638207091863357</v>
      </c>
      <c r="AT56" s="21">
        <f>EA_raw_policy_shocks!AF195</f>
        <v>6.1487794992014601E-2</v>
      </c>
      <c r="AU56" s="21">
        <f>EA_raw_policy_shocks!AG195</f>
        <v>2.62663415301655E-2</v>
      </c>
      <c r="AV56" s="21">
        <f>EA_raw_policy_shocks!AH195</f>
        <v>2.26768858903286E-2</v>
      </c>
      <c r="AW56" s="21">
        <f>EA_raw_policy_shocks!AI195</f>
        <v>1.4843075857914299E-2</v>
      </c>
      <c r="AX56" s="21">
        <f>EA_raw_policy_shocks!AJ195</f>
        <v>8.9871566327449706E-3</v>
      </c>
      <c r="AY56" s="21">
        <f>EA_raw_policy_shocks!AK195</f>
        <v>4.3231284601443799E-3</v>
      </c>
      <c r="AZ56" s="20">
        <f t="shared" si="8"/>
        <v>0.77679147522666936</v>
      </c>
      <c r="BA56" s="22">
        <f t="shared" si="9"/>
        <v>44104</v>
      </c>
      <c r="BB56" s="20">
        <f t="shared" si="10"/>
        <v>0.66319800980566068</v>
      </c>
      <c r="BC56" s="20" t="e">
        <f>#REF!</f>
        <v>#REF!</v>
      </c>
    </row>
    <row r="57" spans="1:55" ht="15">
      <c r="A57" s="1">
        <v>44196</v>
      </c>
      <c r="B57">
        <v>9.2891353065807203E-2</v>
      </c>
      <c r="C57">
        <v>-0.48483133054801902</v>
      </c>
      <c r="D57">
        <v>0.21954913513864299</v>
      </c>
      <c r="E57">
        <v>-2.4948206756382798</v>
      </c>
      <c r="F57">
        <v>-4.3478894549228198</v>
      </c>
      <c r="G57">
        <v>-0.99450812879214301</v>
      </c>
      <c r="H57">
        <v>-2.0923206610601202E-3</v>
      </c>
      <c r="I57">
        <v>1.51016342092708E-2</v>
      </c>
      <c r="J57">
        <v>1.4499257199790699E-2</v>
      </c>
      <c r="K57">
        <v>3.25281228260683</v>
      </c>
      <c r="L57">
        <v>0.27162647083178199</v>
      </c>
      <c r="M57">
        <v>0</v>
      </c>
      <c r="N57">
        <v>0</v>
      </c>
      <c r="O57">
        <v>-0.29263631589445299</v>
      </c>
      <c r="P57">
        <v>0</v>
      </c>
      <c r="Q57">
        <v>1.9323796405861699E-2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0.18136644806534899</v>
      </c>
      <c r="Z57">
        <v>-5.1142307983469502E-3</v>
      </c>
      <c r="AA57">
        <v>-6.2639509864257606E-2</v>
      </c>
      <c r="AB57">
        <v>-7.1547177662588196E-2</v>
      </c>
      <c r="AC57">
        <v>-3.9980800062986398E-2</v>
      </c>
      <c r="AD57">
        <v>-5.9451701025610197E-2</v>
      </c>
      <c r="AE57">
        <v>1.2481295655189899</v>
      </c>
      <c r="AF57">
        <v>-3.5402117029592302</v>
      </c>
      <c r="AH57" s="20">
        <f t="shared" si="2"/>
        <v>3.4323650661915255</v>
      </c>
      <c r="AI57" s="20">
        <f t="shared" si="6"/>
        <v>1.7957074065876136E-4</v>
      </c>
      <c r="AJ57" s="20">
        <f t="shared" si="11"/>
        <v>-5.1142307983469502E-3</v>
      </c>
      <c r="AK57" s="20">
        <f t="shared" si="11"/>
        <v>-6.2639509864257606E-2</v>
      </c>
      <c r="AL57" s="20">
        <f t="shared" si="11"/>
        <v>-7.1547177662588196E-2</v>
      </c>
      <c r="AM57" s="20">
        <f t="shared" si="11"/>
        <v>-3.9980800062986398E-2</v>
      </c>
      <c r="AN57" s="20">
        <f t="shared" si="11"/>
        <v>-5.9451701025610197E-2</v>
      </c>
      <c r="AR57" s="22">
        <f t="shared" si="1"/>
        <v>44196</v>
      </c>
      <c r="AS57" s="21">
        <f>EA_raw_policy_shocks!AE196</f>
        <v>0.58428135466330999</v>
      </c>
      <c r="AT57" s="21">
        <f>EA_raw_policy_shocks!AF196</f>
        <v>9.4567898041968898E-2</v>
      </c>
      <c r="AU57" s="21">
        <f>EA_raw_policy_shocks!AG196</f>
        <v>2.8067507495561299E-2</v>
      </c>
      <c r="AV57" s="21">
        <f>EA_raw_policy_shocks!AH196</f>
        <v>1.94497562408786E-2</v>
      </c>
      <c r="AW57" s="21">
        <f>EA_raw_policy_shocks!AI196</f>
        <v>1.0654997859662001E-2</v>
      </c>
      <c r="AX57" s="21">
        <f>EA_raw_policy_shocks!AJ196</f>
        <v>5.3198716850731201E-3</v>
      </c>
      <c r="AY57" s="21">
        <f>EA_raw_policy_shocks!AK196</f>
        <v>1.0304913934177299E-3</v>
      </c>
      <c r="AZ57" s="20">
        <f t="shared" si="8"/>
        <v>0.74337187737987154</v>
      </c>
      <c r="BA57" s="22">
        <f t="shared" si="9"/>
        <v>44196</v>
      </c>
      <c r="BB57" s="20">
        <f t="shared" si="10"/>
        <v>0.60927227260561367</v>
      </c>
      <c r="BC57" s="20" t="e">
        <f>#REF!</f>
        <v>#REF!</v>
      </c>
    </row>
    <row r="58" spans="1:55" ht="15">
      <c r="A58" s="1">
        <v>44286</v>
      </c>
      <c r="B58">
        <v>0.233253497415154</v>
      </c>
      <c r="C58">
        <v>-0.54485233650136</v>
      </c>
      <c r="D58">
        <v>0.18362636053200199</v>
      </c>
      <c r="E58">
        <v>-2.6646556193072302</v>
      </c>
      <c r="F58">
        <v>-4.2988201501027596</v>
      </c>
      <c r="G58">
        <v>-1.0408771922298901</v>
      </c>
      <c r="H58">
        <v>-6.0300139898789802E-2</v>
      </c>
      <c r="I58">
        <v>0.15336935875872301</v>
      </c>
      <c r="J58">
        <v>2.6706066675146301E-2</v>
      </c>
      <c r="K58">
        <v>3.03227249518357</v>
      </c>
      <c r="L58">
        <v>0.32586895571022501</v>
      </c>
      <c r="M58">
        <v>0</v>
      </c>
      <c r="N58">
        <v>0</v>
      </c>
      <c r="O58">
        <v>-0.32121882075163799</v>
      </c>
      <c r="P58">
        <v>0</v>
      </c>
      <c r="Q58">
        <v>1.35039669145965E-2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0.38175521901231302</v>
      </c>
      <c r="Z58">
        <v>5.9340988362629903E-2</v>
      </c>
      <c r="AA58">
        <v>-4.1186091171454699E-2</v>
      </c>
      <c r="AB58">
        <v>-6.3306023200479095E-2</v>
      </c>
      <c r="AC58">
        <v>-7.4273014390260003E-2</v>
      </c>
      <c r="AD58">
        <v>-8.1864173464440901E-2</v>
      </c>
      <c r="AE58">
        <v>1.24144494962555</v>
      </c>
      <c r="AF58">
        <v>-3.5402117029592302</v>
      </c>
      <c r="AH58" s="20">
        <f t="shared" si="2"/>
        <v>3.4102101620057597</v>
      </c>
      <c r="AI58" s="20">
        <f t="shared" si="6"/>
        <v>3.7797546436862673E-4</v>
      </c>
      <c r="AJ58" s="20">
        <f t="shared" si="11"/>
        <v>5.9340988362629903E-2</v>
      </c>
      <c r="AK58" s="20">
        <f t="shared" si="11"/>
        <v>-4.1186091171454699E-2</v>
      </c>
      <c r="AL58" s="20">
        <f t="shared" si="11"/>
        <v>-6.3306023200479095E-2</v>
      </c>
      <c r="AM58" s="20">
        <f t="shared" si="11"/>
        <v>-7.4273014390260003E-2</v>
      </c>
      <c r="AN58" s="20">
        <f t="shared" si="11"/>
        <v>-8.1864173464440901E-2</v>
      </c>
      <c r="AR58" s="22">
        <f t="shared" si="1"/>
        <v>44286</v>
      </c>
      <c r="AS58" s="21">
        <f>EA_raw_policy_shocks!AE197</f>
        <v>0.26997458306090899</v>
      </c>
      <c r="AT58" s="21">
        <f>EA_raw_policy_shocks!AF197</f>
        <v>6.5117668311579099E-2</v>
      </c>
      <c r="AU58" s="21">
        <f>EA_raw_policy_shocks!AG197</f>
        <v>1.40551037593183E-2</v>
      </c>
      <c r="AV58" s="21">
        <f>EA_raw_policy_shocks!AH197</f>
        <v>1.31401793492093E-2</v>
      </c>
      <c r="AW58" s="21">
        <f>EA_raw_policy_shocks!AI197</f>
        <v>7.4290895971492396E-3</v>
      </c>
      <c r="AX58" s="21">
        <f>EA_raw_policy_shocks!AJ197</f>
        <v>3.9739709928798602E-3</v>
      </c>
      <c r="AY58" s="21">
        <f>EA_raw_policy_shocks!AK197</f>
        <v>1.14412389147376E-3</v>
      </c>
      <c r="AZ58" s="20">
        <f t="shared" si="8"/>
        <v>0.37483471896251858</v>
      </c>
      <c r="BA58" s="22">
        <f t="shared" si="9"/>
        <v>44286</v>
      </c>
      <c r="BB58" s="20">
        <f t="shared" si="10"/>
        <v>0.29496550100321267</v>
      </c>
      <c r="BC58" s="20" t="e">
        <f>#REF!</f>
        <v>#REF!</v>
      </c>
    </row>
    <row r="59" spans="1:55" ht="15">
      <c r="A59" s="1">
        <v>44377</v>
      </c>
      <c r="B59">
        <v>0.20080508678303</v>
      </c>
      <c r="C59">
        <v>-0.30251808758538601</v>
      </c>
      <c r="D59">
        <v>0.185494000067016</v>
      </c>
      <c r="E59">
        <v>-1.6418920831274599</v>
      </c>
      <c r="F59">
        <v>-4.1260543561773897</v>
      </c>
      <c r="G59">
        <v>-1.0580928904203299</v>
      </c>
      <c r="H59">
        <v>1.9482617541631001E-2</v>
      </c>
      <c r="I59">
        <v>8.3326326430152697E-2</v>
      </c>
      <c r="J59">
        <v>3.5288397389216297E-2</v>
      </c>
      <c r="K59">
        <v>1.0845631774457201</v>
      </c>
      <c r="L59">
        <v>0.38187690834983101</v>
      </c>
      <c r="M59">
        <v>0</v>
      </c>
      <c r="N59">
        <v>0</v>
      </c>
      <c r="O59">
        <v>-0.29331968688820598</v>
      </c>
      <c r="P59">
        <v>0</v>
      </c>
      <c r="Q59">
        <v>1.75487173666461E-3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0.56370691993455202</v>
      </c>
      <c r="Z59">
        <v>0.19455737234463599</v>
      </c>
      <c r="AA59">
        <v>6.1126663037659103E-2</v>
      </c>
      <c r="AB59">
        <v>-1.62101439482128E-2</v>
      </c>
      <c r="AC59">
        <v>-4.0145155726794599E-2</v>
      </c>
      <c r="AD59">
        <v>-0.10878455249416701</v>
      </c>
      <c r="AE59">
        <v>1.2348229124788701</v>
      </c>
      <c r="AF59">
        <v>-3.5402117029592302</v>
      </c>
      <c r="AH59" s="20">
        <f t="shared" si="2"/>
        <v>1.6426330281809265</v>
      </c>
      <c r="AI59" s="20">
        <f t="shared" si="6"/>
        <v>5.5812566330153666E-4</v>
      </c>
      <c r="AJ59" s="20">
        <f t="shared" si="11"/>
        <v>0.19455737234463599</v>
      </c>
      <c r="AK59" s="20">
        <f t="shared" si="11"/>
        <v>6.1126663037659103E-2</v>
      </c>
      <c r="AL59" s="20">
        <f t="shared" si="11"/>
        <v>-1.62101439482128E-2</v>
      </c>
      <c r="AM59" s="20">
        <f t="shared" si="11"/>
        <v>-4.0145155726794599E-2</v>
      </c>
      <c r="AN59" s="20">
        <f t="shared" si="11"/>
        <v>-0.10878455249416701</v>
      </c>
      <c r="AR59" s="22">
        <f t="shared" si="1"/>
        <v>44377</v>
      </c>
      <c r="AS59" s="21">
        <f>EA_raw_policy_shocks!AE198</f>
        <v>-0.52720721617412603</v>
      </c>
      <c r="AT59" s="21">
        <f>EA_raw_policy_shocks!AF198</f>
        <v>-2.48677505473048E-2</v>
      </c>
      <c r="AU59" s="21">
        <f>EA_raw_policy_shocks!AG198</f>
        <v>-4.1761827369391803E-2</v>
      </c>
      <c r="AV59" s="21">
        <f>EA_raw_policy_shocks!AH198</f>
        <v>-3.0152436346291601E-2</v>
      </c>
      <c r="AW59" s="21">
        <f>EA_raw_policy_shocks!AI198</f>
        <v>-2.6110892034707098E-2</v>
      </c>
      <c r="AX59" s="21">
        <f>EA_raw_policy_shocks!AJ198</f>
        <v>-2.2055694261354401E-2</v>
      </c>
      <c r="AY59" s="21">
        <f>EA_raw_policy_shocks!AK198</f>
        <v>-1.9951832587264601E-2</v>
      </c>
      <c r="AZ59" s="20">
        <f t="shared" si="8"/>
        <v>-0.69210764932044044</v>
      </c>
      <c r="BA59" s="22">
        <f t="shared" si="9"/>
        <v>44377</v>
      </c>
      <c r="BB59" s="20">
        <f t="shared" si="10"/>
        <v>-0.50221629823182234</v>
      </c>
      <c r="BC59" s="20" t="e">
        <f>#REF!</f>
        <v>#REF!</v>
      </c>
    </row>
    <row r="60" spans="1:55" ht="15">
      <c r="A60" s="1">
        <v>44469</v>
      </c>
      <c r="B60">
        <v>8.3332728526890207E-2</v>
      </c>
      <c r="C60">
        <v>-0.14890310681655899</v>
      </c>
      <c r="D60">
        <v>0.14405400661963999</v>
      </c>
      <c r="E60">
        <v>-0.959074204239317</v>
      </c>
      <c r="F60">
        <v>-3.9982064205746299</v>
      </c>
      <c r="G60">
        <v>-1.0756156162318</v>
      </c>
      <c r="H60">
        <v>2.4920221899505401E-3</v>
      </c>
      <c r="I60">
        <v>0.22280834429237301</v>
      </c>
      <c r="J60">
        <v>4.6183132119381201E-2</v>
      </c>
      <c r="K60">
        <v>-4.3963104456697301E-2</v>
      </c>
      <c r="L60">
        <v>0.40087884195109602</v>
      </c>
      <c r="M60">
        <v>0</v>
      </c>
      <c r="N60">
        <v>0</v>
      </c>
      <c r="O60">
        <v>-0.26977054009740797</v>
      </c>
      <c r="P60">
        <v>0</v>
      </c>
      <c r="Q60">
        <v>4.7089902565644597E-2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0.40698300414858002</v>
      </c>
      <c r="Z60">
        <v>0.29011394976579102</v>
      </c>
      <c r="AA60">
        <v>0.14584823800765001</v>
      </c>
      <c r="AB60">
        <v>5.1881821289584497E-2</v>
      </c>
      <c r="AC60">
        <v>-8.8156143098152701E-3</v>
      </c>
      <c r="AD60">
        <v>-0.105791905041533</v>
      </c>
      <c r="AE60">
        <v>1.2282628174613801</v>
      </c>
      <c r="AF60">
        <v>-3.5402117029592302</v>
      </c>
      <c r="AH60" s="20">
        <f t="shared" si="2"/>
        <v>0.35895006965039689</v>
      </c>
      <c r="AI60" s="20">
        <f t="shared" si="6"/>
        <v>4.0295346945403961E-4</v>
      </c>
      <c r="AJ60" s="20">
        <f t="shared" si="11"/>
        <v>0.29011394976579102</v>
      </c>
      <c r="AK60" s="20">
        <f t="shared" si="11"/>
        <v>0.14584823800765001</v>
      </c>
      <c r="AL60" s="20">
        <f t="shared" si="11"/>
        <v>5.1881821289584497E-2</v>
      </c>
      <c r="AM60" s="20">
        <f t="shared" si="11"/>
        <v>-8.8156143098152701E-3</v>
      </c>
      <c r="AN60" s="20">
        <f t="shared" si="11"/>
        <v>-0.105791905041533</v>
      </c>
      <c r="AR60" s="22">
        <f t="shared" si="1"/>
        <v>44469</v>
      </c>
      <c r="AS60" s="21">
        <f>EA_raw_policy_shocks!AE199</f>
        <v>-0.44702695287873001</v>
      </c>
      <c r="AT60" s="21">
        <f>EA_raw_policy_shocks!AF199</f>
        <v>-3.3276084344473301E-2</v>
      </c>
      <c r="AU60" s="21">
        <f>EA_raw_policy_shocks!AG199</f>
        <v>-4.8285690684055797E-2</v>
      </c>
      <c r="AV60" s="21">
        <f>EA_raw_policy_shocks!AH199</f>
        <v>-3.40473937051868E-2</v>
      </c>
      <c r="AW60" s="21">
        <f>EA_raw_policy_shocks!AI199</f>
        <v>-2.8080578158102401E-2</v>
      </c>
      <c r="AX60" s="21">
        <f>EA_raw_policy_shocks!AJ199</f>
        <v>-2.2753427647530699E-2</v>
      </c>
      <c r="AY60" s="21">
        <f>EA_raw_policy_shocks!AK199</f>
        <v>-1.9847768355553099E-2</v>
      </c>
      <c r="AZ60" s="20">
        <f t="shared" si="8"/>
        <v>-0.63331789577363218</v>
      </c>
      <c r="BA60" s="22">
        <f t="shared" si="9"/>
        <v>44469</v>
      </c>
      <c r="BB60" s="20">
        <f t="shared" si="10"/>
        <v>-0.42203603493642633</v>
      </c>
      <c r="BC60" s="20" t="e">
        <f>#REF!</f>
        <v>#REF!</v>
      </c>
    </row>
    <row r="61" spans="1:55" ht="15">
      <c r="A61" s="1">
        <v>44561</v>
      </c>
      <c r="B61">
        <v>7.7602428612854796E-2</v>
      </c>
      <c r="C61">
        <v>-0.23047795893329401</v>
      </c>
      <c r="D61">
        <v>0.11377569738288699</v>
      </c>
      <c r="E61">
        <v>-1.0609930468823701</v>
      </c>
      <c r="F61">
        <v>-3.8523727546433699</v>
      </c>
      <c r="G61">
        <v>-1.0454902846660501</v>
      </c>
      <c r="H61">
        <v>-1.6043363804628199E-2</v>
      </c>
      <c r="I61">
        <v>0.37639321100529399</v>
      </c>
      <c r="J61">
        <v>4.3079644609938003E-2</v>
      </c>
      <c r="K61">
        <v>-1.21055118409139E-2</v>
      </c>
      <c r="L61">
        <v>0.386425295797244</v>
      </c>
      <c r="M61">
        <v>0</v>
      </c>
      <c r="N61">
        <v>0</v>
      </c>
      <c r="O61">
        <v>-0.182430083257661</v>
      </c>
      <c r="P61">
        <v>0</v>
      </c>
      <c r="Q61">
        <v>-9.1926131859652697E-3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0.27394727553105103</v>
      </c>
      <c r="Z61">
        <v>0.10626854846415</v>
      </c>
      <c r="AA61">
        <v>0.21615418586972901</v>
      </c>
      <c r="AB61">
        <v>9.9829188999157006E-2</v>
      </c>
      <c r="AC61">
        <v>1.6530638112216701E-2</v>
      </c>
      <c r="AD61">
        <v>-0.102876234513248</v>
      </c>
      <c r="AE61">
        <v>1.22176403451249</v>
      </c>
      <c r="AF61">
        <v>-3.5802117029592302</v>
      </c>
      <c r="AH61" s="20">
        <f t="shared" si="2"/>
        <v>0.25910229093482662</v>
      </c>
      <c r="AI61" s="20">
        <f t="shared" si="6"/>
        <v>2.7123492626836737E-4</v>
      </c>
      <c r="AJ61" s="20">
        <f t="shared" si="11"/>
        <v>0.10626854846415</v>
      </c>
      <c r="AK61" s="20">
        <f t="shared" si="11"/>
        <v>0.21615418586972901</v>
      </c>
      <c r="AL61" s="20">
        <f t="shared" si="11"/>
        <v>9.9829188999157006E-2</v>
      </c>
      <c r="AM61" s="20">
        <f t="shared" si="11"/>
        <v>1.6530638112216701E-2</v>
      </c>
      <c r="AN61" s="20">
        <f t="shared" si="11"/>
        <v>-0.102876234513248</v>
      </c>
      <c r="AR61" s="22">
        <f t="shared" si="1"/>
        <v>44561</v>
      </c>
      <c r="AS61" s="21">
        <f>EA_raw_policy_shocks!AE200</f>
        <v>-0.106449297655619</v>
      </c>
      <c r="AT61" s="21">
        <f>EA_raw_policy_shocks!AF200</f>
        <v>-4.0294974451643897E-3</v>
      </c>
      <c r="AU61" s="21">
        <f>EA_raw_policy_shocks!AG200</f>
        <v>-3.8201320750806601E-2</v>
      </c>
      <c r="AV61" s="21">
        <f>EA_raw_policy_shocks!AH200</f>
        <v>-2.1969341651982301E-2</v>
      </c>
      <c r="AW61" s="21">
        <f>EA_raw_policy_shocks!AI200</f>
        <v>-1.83518139173534E-2</v>
      </c>
      <c r="AX61" s="21">
        <f>EA_raw_policy_shocks!AJ200</f>
        <v>2.6136925326860302E-3</v>
      </c>
      <c r="AY61" s="21">
        <f>EA_raw_policy_shocks!AK200</f>
        <v>2.04851648721735E-2</v>
      </c>
      <c r="AZ61" s="20">
        <f t="shared" si="8"/>
        <v>-0.16590241401606617</v>
      </c>
      <c r="BA61" s="22">
        <f t="shared" si="9"/>
        <v>44561</v>
      </c>
      <c r="BB61" s="20">
        <f t="shared" si="10"/>
        <v>-8.1458379713315293E-2</v>
      </c>
      <c r="BC61" s="20" t="e">
        <f>#REF!</f>
        <v>#REF!</v>
      </c>
    </row>
    <row r="62" spans="1:55" ht="15">
      <c r="A62" s="1">
        <v>44651</v>
      </c>
      <c r="B62">
        <v>4.9831222602999901E-2</v>
      </c>
      <c r="C62">
        <v>-0.24239965892314999</v>
      </c>
      <c r="D62">
        <v>9.1396344718421202E-2</v>
      </c>
      <c r="E62">
        <v>-0.90301396075877305</v>
      </c>
      <c r="F62">
        <v>-3.6798798165391702</v>
      </c>
      <c r="G62">
        <v>-0.96970479949586696</v>
      </c>
      <c r="H62">
        <v>1.7913278911596799E-2</v>
      </c>
      <c r="I62">
        <v>0.52664051327820105</v>
      </c>
      <c r="J62">
        <v>2.63136750457704E-2</v>
      </c>
      <c r="K62">
        <v>-0.37298065498383298</v>
      </c>
      <c r="L62">
        <v>0.37522332794207602</v>
      </c>
      <c r="M62">
        <v>0</v>
      </c>
      <c r="N62">
        <v>0</v>
      </c>
      <c r="O62">
        <v>-0.119438802823792</v>
      </c>
      <c r="P62">
        <v>0</v>
      </c>
      <c r="Q62">
        <v>-3.47542988523796E-2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0.33413290329818102</v>
      </c>
      <c r="Z62">
        <v>-1.6869006569079099E-2</v>
      </c>
      <c r="AA62">
        <v>6.2044107500841501E-2</v>
      </c>
      <c r="AB62">
        <v>0.145541841297017</v>
      </c>
      <c r="AC62">
        <v>3.1728426706943397E-2</v>
      </c>
      <c r="AD62">
        <v>-7.7262285247391205E-2</v>
      </c>
      <c r="AE62">
        <v>1.2153259400601</v>
      </c>
      <c r="AF62">
        <v>-3.5402117029592302</v>
      </c>
      <c r="AH62" s="20">
        <f t="shared" si="2"/>
        <v>-4.2189080718633774E-2</v>
      </c>
      <c r="AI62" s="20">
        <f t="shared" si="6"/>
        <v>3.3082465673087228E-4</v>
      </c>
      <c r="AJ62" s="20">
        <f t="shared" si="11"/>
        <v>-1.6869006569079099E-2</v>
      </c>
      <c r="AK62" s="20">
        <f t="shared" si="11"/>
        <v>6.2044107500841501E-2</v>
      </c>
      <c r="AL62" s="20">
        <f t="shared" si="11"/>
        <v>0.145541841297017</v>
      </c>
      <c r="AM62" s="20">
        <f t="shared" si="11"/>
        <v>3.1728426706943397E-2</v>
      </c>
      <c r="AN62" s="20">
        <f t="shared" si="11"/>
        <v>-7.7262285247391205E-2</v>
      </c>
      <c r="AR62" s="22">
        <f t="shared" si="1"/>
        <v>44651</v>
      </c>
      <c r="AS62" s="21">
        <f>EA_raw_policy_shocks!AE201</f>
        <v>-0.24082499018470899</v>
      </c>
      <c r="AT62" s="21">
        <f>EA_raw_policy_shocks!AF201</f>
        <v>-2.8635933055124099E-2</v>
      </c>
      <c r="AU62" s="21">
        <f>EA_raw_policy_shocks!AG201</f>
        <v>-1.5232096510049699E-2</v>
      </c>
      <c r="AV62" s="21">
        <f>EA_raw_policy_shocks!AH201</f>
        <v>-2.6758316678113501E-3</v>
      </c>
      <c r="AW62" s="21">
        <f>EA_raw_policy_shocks!AI201</f>
        <v>8.9280170921685401E-3</v>
      </c>
      <c r="AX62" s="21">
        <f>EA_raw_policy_shocks!AJ201</f>
        <v>2.72630324219055E-2</v>
      </c>
      <c r="AY62" s="21">
        <f>EA_raw_policy_shocks!AK201</f>
        <v>3.5348685536075201E-3</v>
      </c>
      <c r="AZ62" s="20">
        <f t="shared" si="8"/>
        <v>-0.24764293335001253</v>
      </c>
      <c r="BA62" s="22">
        <f t="shared" si="9"/>
        <v>44651</v>
      </c>
      <c r="BB62" s="20">
        <f t="shared" si="10"/>
        <v>-0.21583407224240528</v>
      </c>
      <c r="BC62" s="20" t="e">
        <f>#REF!</f>
        <v>#REF!</v>
      </c>
    </row>
    <row r="63" spans="1:55" ht="15">
      <c r="A63" s="1">
        <v>44742</v>
      </c>
      <c r="B63">
        <v>-2.2432621282131599E-2</v>
      </c>
      <c r="C63">
        <v>-0.25114191887404003</v>
      </c>
      <c r="D63">
        <v>0.145427406562913</v>
      </c>
      <c r="E63">
        <v>-0.766164572116521</v>
      </c>
      <c r="F63">
        <v>-3.46234628945483</v>
      </c>
      <c r="G63">
        <v>-0.86743045623070802</v>
      </c>
      <c r="H63">
        <v>-2.8692938444381602E-3</v>
      </c>
      <c r="I63">
        <v>0.677136288771372</v>
      </c>
      <c r="J63">
        <v>1.88688156399482E-3</v>
      </c>
      <c r="K63">
        <v>-0.71862373010819303</v>
      </c>
      <c r="L63">
        <v>0.365066512823501</v>
      </c>
      <c r="M63">
        <v>0</v>
      </c>
      <c r="N63">
        <v>0</v>
      </c>
      <c r="O63">
        <v>-5.7443731094529098E-2</v>
      </c>
      <c r="P63">
        <v>0</v>
      </c>
      <c r="Q63">
        <v>7.83225878246099E-3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0.30916230060481298</v>
      </c>
      <c r="Z63">
        <v>-0.101009032196881</v>
      </c>
      <c r="AA63">
        <v>-4.2743951830019597E-2</v>
      </c>
      <c r="AB63">
        <v>2.7112963310779101E-2</v>
      </c>
      <c r="AC63">
        <v>5.8132998245044802E-2</v>
      </c>
      <c r="AD63">
        <v>-4.8711633417399598E-2</v>
      </c>
      <c r="AE63">
        <v>1.2089479169528701</v>
      </c>
      <c r="AF63">
        <v>-3.5402117029592302</v>
      </c>
      <c r="AH63" s="20">
        <f t="shared" si="2"/>
        <v>-0.4125530525094282</v>
      </c>
      <c r="AI63" s="20">
        <f t="shared" si="6"/>
        <v>3.0610128772753763E-4</v>
      </c>
      <c r="AJ63" s="20">
        <f t="shared" si="11"/>
        <v>-0.101009032196881</v>
      </c>
      <c r="AK63" s="20">
        <f t="shared" si="11"/>
        <v>-4.2743951830019597E-2</v>
      </c>
      <c r="AL63" s="20">
        <f t="shared" si="11"/>
        <v>2.7112963310779101E-2</v>
      </c>
      <c r="AM63" s="20">
        <f t="shared" si="11"/>
        <v>5.8132998245044802E-2</v>
      </c>
      <c r="AN63" s="20">
        <f t="shared" si="11"/>
        <v>-4.8711633417399598E-2</v>
      </c>
      <c r="AR63" s="22">
        <f t="shared" si="1"/>
        <v>44742</v>
      </c>
      <c r="AS63" s="21">
        <f>EA_raw_policy_shocks!AE202</f>
        <v>-0.26002079553936802</v>
      </c>
      <c r="AT63" s="21">
        <f>EA_raw_policy_shocks!AF202</f>
        <v>1.4278272149815001E-2</v>
      </c>
      <c r="AU63" s="21">
        <f>EA_raw_policy_shocks!AG202</f>
        <v>2.4446597109481698E-2</v>
      </c>
      <c r="AV63" s="21">
        <f>EA_raw_policy_shocks!AH202</f>
        <v>2.31306302751468E-2</v>
      </c>
      <c r="AW63" s="21">
        <f>EA_raw_policy_shocks!AI202</f>
        <v>3.9742186715325797E-2</v>
      </c>
      <c r="AX63" s="21">
        <f>EA_raw_policy_shocks!AJ202</f>
        <v>1.11669829822929E-2</v>
      </c>
      <c r="AY63" s="21">
        <f>EA_raw_policy_shocks!AK202</f>
        <v>7.8201314869196792E-3</v>
      </c>
      <c r="AZ63" s="20">
        <f t="shared" si="8"/>
        <v>-0.13943599482038616</v>
      </c>
      <c r="BA63" s="22">
        <f t="shared" si="9"/>
        <v>44742</v>
      </c>
      <c r="BB63" s="20">
        <f t="shared" si="10"/>
        <v>-0.23502987759706431</v>
      </c>
      <c r="BC63" s="20" t="e">
        <f>#REF!</f>
        <v>#REF!</v>
      </c>
    </row>
    <row r="64" spans="1:55" ht="15">
      <c r="A64" s="1">
        <v>44834</v>
      </c>
      <c r="B64">
        <v>-0.105374223346811</v>
      </c>
      <c r="C64">
        <v>-0.208035716603268</v>
      </c>
      <c r="D64">
        <v>0.19616107111674999</v>
      </c>
      <c r="E64">
        <v>-0.50669443821801297</v>
      </c>
      <c r="F64">
        <v>-3.2766914003155501</v>
      </c>
      <c r="G64">
        <v>-0.74420934478569301</v>
      </c>
      <c r="H64">
        <v>-3.1468758303502702E-2</v>
      </c>
      <c r="I64">
        <v>0.82531794791701996</v>
      </c>
      <c r="J64">
        <v>-1.43360950988106E-2</v>
      </c>
      <c r="K64">
        <v>-0.68177013395308395</v>
      </c>
      <c r="L64">
        <v>0.34556847205052099</v>
      </c>
      <c r="M64">
        <v>0</v>
      </c>
      <c r="N64">
        <v>0</v>
      </c>
      <c r="O64">
        <v>-4.6349074589260497E-3</v>
      </c>
      <c r="P64">
        <v>0</v>
      </c>
      <c r="Q64">
        <v>6.1779989389932604E-3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0.33370966119874801</v>
      </c>
      <c r="Z64">
        <v>-0.10468575984970201</v>
      </c>
      <c r="AA64">
        <v>-6.8340128894486096E-2</v>
      </c>
      <c r="AB64">
        <v>-3.67813822121335E-2</v>
      </c>
      <c r="AC64">
        <v>-3.08536925062106E-2</v>
      </c>
      <c r="AD64">
        <v>4.0997730981516302E-3</v>
      </c>
      <c r="AE64">
        <v>1.20262935439329</v>
      </c>
      <c r="AF64">
        <v>-2.90021170295923</v>
      </c>
      <c r="AH64" s="20">
        <f t="shared" si="2"/>
        <v>-0.35139756936632344</v>
      </c>
      <c r="AI64" s="20">
        <f t="shared" si="6"/>
        <v>3.3040560514727526E-4</v>
      </c>
      <c r="AJ64" s="20">
        <f t="shared" si="11"/>
        <v>-0.10468575984970201</v>
      </c>
      <c r="AK64" s="20">
        <f t="shared" si="11"/>
        <v>-6.8340128894486096E-2</v>
      </c>
      <c r="AL64" s="20">
        <f t="shared" si="11"/>
        <v>-3.67813822121335E-2</v>
      </c>
      <c r="AM64" s="20">
        <f t="shared" si="11"/>
        <v>-3.08536925062106E-2</v>
      </c>
      <c r="AN64" s="20">
        <f t="shared" si="11"/>
        <v>4.0997730981516302E-3</v>
      </c>
      <c r="AR64" s="22">
        <f t="shared" si="1"/>
        <v>44834</v>
      </c>
      <c r="AS64" s="21">
        <f>EA_raw_policy_shocks!AE203</f>
        <v>-8.4684901935361906E-2</v>
      </c>
      <c r="AT64" s="21">
        <f>EA_raw_policy_shocks!AF203</f>
        <v>4.0674004269464201E-2</v>
      </c>
      <c r="AU64" s="21">
        <f>EA_raw_policy_shocks!AG203</f>
        <v>2.36828339978538E-2</v>
      </c>
      <c r="AV64" s="21">
        <f>EA_raw_policy_shocks!AH203</f>
        <v>4.0300245939031198E-2</v>
      </c>
      <c r="AW64" s="21">
        <f>EA_raw_policy_shocks!AI203</f>
        <v>8.1452138550923703E-3</v>
      </c>
      <c r="AX64" s="21">
        <f>EA_raw_policy_shocks!AJ203</f>
        <v>5.9915565741759597E-3</v>
      </c>
      <c r="AY64" s="21">
        <f>EA_raw_policy_shocks!AK203</f>
        <v>-2.4869440103947901E-3</v>
      </c>
      <c r="AZ64" s="20">
        <f t="shared" si="8"/>
        <v>3.1622008689860835E-2</v>
      </c>
      <c r="BA64" s="22">
        <f t="shared" si="9"/>
        <v>44834</v>
      </c>
      <c r="BB64" s="20">
        <f t="shared" si="10"/>
        <v>-5.9693983993058204E-2</v>
      </c>
      <c r="BC64" s="20" t="e">
        <f>#REF!</f>
        <v>#REF!</v>
      </c>
    </row>
    <row r="65" spans="1:55" ht="15">
      <c r="A65" s="1">
        <v>44926</v>
      </c>
      <c r="B65">
        <v>-7.9029291053217196E-2</v>
      </c>
      <c r="C65">
        <v>-0.12420432783357201</v>
      </c>
      <c r="D65">
        <v>0.23363352674413501</v>
      </c>
      <c r="E65">
        <v>-0.19730316387605701</v>
      </c>
      <c r="F65">
        <v>-3.1452991776897599</v>
      </c>
      <c r="G65">
        <v>-0.71612427304912796</v>
      </c>
      <c r="H65">
        <v>-1.44315862217299E-2</v>
      </c>
      <c r="I65">
        <v>0.99916832583496595</v>
      </c>
      <c r="J65">
        <v>-3.1395700348131599E-2</v>
      </c>
      <c r="K65">
        <v>-8.6293042985819995E-2</v>
      </c>
      <c r="L65">
        <v>0.31694660168783101</v>
      </c>
      <c r="M65">
        <v>0</v>
      </c>
      <c r="N65">
        <v>0</v>
      </c>
      <c r="O65">
        <v>-3.73291506656169E-2</v>
      </c>
      <c r="P65">
        <v>0</v>
      </c>
      <c r="Q65">
        <v>-9.6334488615602995E-2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0.34114279833696298</v>
      </c>
      <c r="Z65">
        <v>-2.8908442817180001E-3</v>
      </c>
      <c r="AA65">
        <v>-1.24707174065981E-2</v>
      </c>
      <c r="AB65">
        <v>-5.4847134626174202E-2</v>
      </c>
      <c r="AC65">
        <v>-8.4654390469895299E-2</v>
      </c>
      <c r="AD65">
        <v>-2.4865314186084699E-2</v>
      </c>
      <c r="AE65">
        <v>1.1963696478714301</v>
      </c>
      <c r="AF65">
        <v>-1.62021170295923</v>
      </c>
      <c r="AH65" s="20">
        <f t="shared" si="2"/>
        <v>0.25143832736777333</v>
      </c>
      <c r="AI65" s="20">
        <f t="shared" si="6"/>
        <v>3.3776514686828019E-4</v>
      </c>
      <c r="AJ65" s="20">
        <f t="shared" si="11"/>
        <v>-2.8908442817180001E-3</v>
      </c>
      <c r="AK65" s="20">
        <f t="shared" si="11"/>
        <v>-1.24707174065981E-2</v>
      </c>
      <c r="AL65" s="20">
        <f t="shared" si="11"/>
        <v>-5.4847134626174202E-2</v>
      </c>
      <c r="AM65" s="20">
        <f t="shared" si="11"/>
        <v>-8.4654390469895299E-2</v>
      </c>
      <c r="AN65" s="20">
        <f t="shared" si="11"/>
        <v>-2.4865314186084699E-2</v>
      </c>
      <c r="AR65" s="22">
        <f t="shared" ref="AR65:AR128" si="12">A65</f>
        <v>44926</v>
      </c>
      <c r="AS65" s="21">
        <f>EA_raw_policy_shocks!AE204</f>
        <v>0.19504715455560701</v>
      </c>
      <c r="AT65" s="21">
        <f>EA_raw_policy_shocks!AF204</f>
        <v>4.3311666416656097E-2</v>
      </c>
      <c r="AU65" s="21">
        <f>EA_raw_policy_shocks!AG204</f>
        <v>5.2307671556407503E-2</v>
      </c>
      <c r="AV65" s="21">
        <f>EA_raw_policy_shocks!AH204</f>
        <v>1.47655919143206E-2</v>
      </c>
      <c r="AW65" s="21">
        <f>EA_raw_policy_shocks!AI204</f>
        <v>1.2746187534520399E-2</v>
      </c>
      <c r="AX65" s="21">
        <f>EA_raw_policy_shocks!AJ204</f>
        <v>2.8924204517759098E-3</v>
      </c>
      <c r="AY65" s="21">
        <f>EA_raw_policy_shocks!AK204</f>
        <v>3.81324182105971E-3</v>
      </c>
      <c r="AZ65" s="20">
        <f t="shared" si="8"/>
        <v>0.32488393425034717</v>
      </c>
      <c r="BA65" s="22">
        <f t="shared" si="9"/>
        <v>44926</v>
      </c>
      <c r="BB65" s="20">
        <f t="shared" si="10"/>
        <v>0.22003807249791071</v>
      </c>
      <c r="BC65" s="20" t="e">
        <f>#REF!</f>
        <v>#REF!</v>
      </c>
    </row>
    <row r="66" spans="1:55" ht="15">
      <c r="A66" s="1">
        <v>45016</v>
      </c>
      <c r="B66">
        <v>-5.3495534347562497E-2</v>
      </c>
      <c r="C66">
        <v>3.6478694123091397E-2</v>
      </c>
      <c r="D66">
        <v>0.24913126334852101</v>
      </c>
      <c r="E66">
        <v>0.27444232822891101</v>
      </c>
      <c r="F66">
        <v>-3.08456015521829</v>
      </c>
      <c r="G66">
        <v>-0.70086218186223004</v>
      </c>
      <c r="H66">
        <v>2.3612051445657201E-2</v>
      </c>
      <c r="I66">
        <v>1.08296886317617</v>
      </c>
      <c r="J66">
        <v>-5.2848010808981397E-2</v>
      </c>
      <c r="K66">
        <v>3.9486835301682899E-2</v>
      </c>
      <c r="L66">
        <v>0.26630583901872201</v>
      </c>
      <c r="M66">
        <v>0</v>
      </c>
      <c r="N66">
        <v>0</v>
      </c>
      <c r="O66">
        <v>-0.116341224291891</v>
      </c>
      <c r="P66">
        <v>0</v>
      </c>
      <c r="Q66">
        <v>-0.15066139810099399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0.38165976567561</v>
      </c>
      <c r="Z66">
        <v>3.9624032915937898E-2</v>
      </c>
      <c r="AA66">
        <v>6.6893084126106395E-2</v>
      </c>
      <c r="AB66">
        <v>-2.1638863361762899E-2</v>
      </c>
      <c r="AC66">
        <v>-1.2576843233213701E-2</v>
      </c>
      <c r="AD66">
        <v>-7.7998448069565393E-2</v>
      </c>
      <c r="AE66">
        <v>1.19016819909935</v>
      </c>
      <c r="AF66">
        <v>-0.620211702959234</v>
      </c>
      <c r="AH66" s="20">
        <f t="shared" ref="AH66:AH129" si="13">K66+Y66-Y66/100</f>
        <v>0.41733000332053677</v>
      </c>
      <c r="AI66" s="20">
        <f t="shared" si="6"/>
        <v>3.7788095611446536E-4</v>
      </c>
      <c r="AJ66" s="20">
        <f t="shared" si="11"/>
        <v>3.9624032915937898E-2</v>
      </c>
      <c r="AK66" s="20">
        <f t="shared" si="11"/>
        <v>6.6893084126106395E-2</v>
      </c>
      <c r="AL66" s="20">
        <f t="shared" si="11"/>
        <v>-2.1638863361762899E-2</v>
      </c>
      <c r="AM66" s="20">
        <f t="shared" si="11"/>
        <v>-1.2576843233213701E-2</v>
      </c>
      <c r="AN66" s="20">
        <f t="shared" si="11"/>
        <v>-7.7998448069565393E-2</v>
      </c>
      <c r="AR66" s="22">
        <f t="shared" si="12"/>
        <v>45016</v>
      </c>
      <c r="AS66" s="21">
        <f>EA_raw_policy_shocks!AE205</f>
        <v>6.7853325056823205E-2</v>
      </c>
      <c r="AT66" s="21">
        <f>EA_raw_policy_shocks!AF205</f>
        <v>4.14353940302725E-2</v>
      </c>
      <c r="AU66" s="21">
        <f>EA_raw_policy_shocks!AG205</f>
        <v>4.3886303609311497E-3</v>
      </c>
      <c r="AV66" s="21">
        <f>EA_raw_policy_shocks!AH205</f>
        <v>5.1707779408656203E-3</v>
      </c>
      <c r="AW66" s="21">
        <f>EA_raw_policy_shocks!AI205</f>
        <v>-4.01373117988144E-3</v>
      </c>
      <c r="AX66" s="21">
        <f>EA_raw_policy_shocks!AJ205</f>
        <v>-2.90693712937068E-3</v>
      </c>
      <c r="AY66" s="21">
        <f>EA_raw_policy_shocks!AK205</f>
        <v>-8.63401377754653E-3</v>
      </c>
      <c r="AZ66" s="20">
        <f t="shared" ref="AZ66:AZ97" si="14">SUM(AS66:AY66)</f>
        <v>0.10329344530209383</v>
      </c>
      <c r="BA66" s="22">
        <f t="shared" ref="BA66:BA97" si="15">AR66</f>
        <v>45016</v>
      </c>
      <c r="BB66" s="20">
        <f t="shared" ref="BB66:BB97" si="16">AS66-$AS$2</f>
        <v>9.2844242999126914E-2</v>
      </c>
      <c r="BC66" s="20" t="e">
        <f>#REF!</f>
        <v>#REF!</v>
      </c>
    </row>
    <row r="67" spans="1:55" ht="15">
      <c r="A67" s="1">
        <v>45107</v>
      </c>
      <c r="B67">
        <v>-7.0688853293254694E-2</v>
      </c>
      <c r="C67">
        <v>0.13518347501103001</v>
      </c>
      <c r="D67">
        <v>0.28410323090357997</v>
      </c>
      <c r="E67">
        <v>0.63151774962930096</v>
      </c>
      <c r="F67">
        <v>-2.9663436777536201</v>
      </c>
      <c r="G67">
        <v>-0.69555018596143303</v>
      </c>
      <c r="H67">
        <v>-7.2525181126041503E-3</v>
      </c>
      <c r="I67">
        <v>1.0052609178435099</v>
      </c>
      <c r="J67">
        <v>-7.4778240552279093E-2</v>
      </c>
      <c r="K67">
        <v>0.14612710613529201</v>
      </c>
      <c r="L67">
        <v>0.24748916328809101</v>
      </c>
      <c r="M67">
        <v>0</v>
      </c>
      <c r="N67">
        <v>0</v>
      </c>
      <c r="O67">
        <v>-0.108850439353895</v>
      </c>
      <c r="P67">
        <v>0</v>
      </c>
      <c r="Q67">
        <v>-0.100265906162143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0.32746064596796198</v>
      </c>
      <c r="Z67">
        <v>8.8544464671599002E-2</v>
      </c>
      <c r="AA67">
        <v>8.4441453906105093E-2</v>
      </c>
      <c r="AB67">
        <v>4.1745241493689002E-2</v>
      </c>
      <c r="AC67">
        <v>4.10736134083012E-2</v>
      </c>
      <c r="AD67">
        <v>-1.34533598515234E-2</v>
      </c>
      <c r="AE67">
        <v>1.18402441594637</v>
      </c>
      <c r="AF67">
        <v>0.17978829704076499</v>
      </c>
      <c r="AH67" s="20">
        <f t="shared" si="13"/>
        <v>0.47031314564357435</v>
      </c>
      <c r="AI67" s="20">
        <f t="shared" si="6"/>
        <v>3.2421846135441781E-4</v>
      </c>
      <c r="AJ67" s="20">
        <f t="shared" si="11"/>
        <v>8.8544464671599002E-2</v>
      </c>
      <c r="AK67" s="20">
        <f t="shared" si="11"/>
        <v>8.4441453906105093E-2</v>
      </c>
      <c r="AL67" s="20">
        <f t="shared" si="11"/>
        <v>4.1745241493689002E-2</v>
      </c>
      <c r="AM67" s="20">
        <f t="shared" si="11"/>
        <v>4.10736134083012E-2</v>
      </c>
      <c r="AN67" s="20">
        <f t="shared" si="11"/>
        <v>-1.34533598515234E-2</v>
      </c>
      <c r="AR67" s="22">
        <f t="shared" si="12"/>
        <v>45107</v>
      </c>
      <c r="AS67" s="21">
        <f>EA_raw_policy_shocks!AE206</f>
        <v>9.7175789513415295E-2</v>
      </c>
      <c r="AT67" s="21">
        <f>EA_raw_policy_shocks!AF206</f>
        <v>2.9643422887094201E-3</v>
      </c>
      <c r="AU67" s="21">
        <f>EA_raw_policy_shocks!AG206</f>
        <v>4.9317176166744203E-3</v>
      </c>
      <c r="AV67" s="21">
        <f>EA_raw_policy_shocks!AH206</f>
        <v>-5.4223978143280597E-3</v>
      </c>
      <c r="AW67" s="21">
        <f>EA_raw_policy_shocks!AI206</f>
        <v>-5.7844490735295996E-3</v>
      </c>
      <c r="AX67" s="21">
        <f>EA_raw_policy_shocks!AJ206</f>
        <v>-1.4961585912818201E-2</v>
      </c>
      <c r="AY67" s="21">
        <f>EA_raw_policy_shocks!AK206</f>
        <v>-5.3626113645082402E-3</v>
      </c>
      <c r="AZ67" s="20">
        <f t="shared" si="14"/>
        <v>7.3540805253615046E-2</v>
      </c>
      <c r="BA67" s="22">
        <f t="shared" si="15"/>
        <v>45107</v>
      </c>
      <c r="BB67" s="20">
        <f t="shared" si="16"/>
        <v>0.122166707455719</v>
      </c>
      <c r="BC67" s="20" t="e">
        <f>#REF!</f>
        <v>#REF!</v>
      </c>
    </row>
    <row r="68" spans="1:55" ht="15">
      <c r="A68" s="1">
        <v>45199</v>
      </c>
      <c r="B68">
        <v>-8.3501931764161694E-2</v>
      </c>
      <c r="C68">
        <v>0.198631940478144</v>
      </c>
      <c r="D68">
        <v>0.358820271231164</v>
      </c>
      <c r="E68">
        <v>0.84140472231825003</v>
      </c>
      <c r="F68">
        <v>-2.8354240775372501</v>
      </c>
      <c r="G68">
        <v>-0.69657042531742397</v>
      </c>
      <c r="H68">
        <v>8.9765919522200605E-3</v>
      </c>
      <c r="I68">
        <v>0.86714520414769203</v>
      </c>
      <c r="J68">
        <v>-8.4248721360071999E-2</v>
      </c>
      <c r="K68">
        <v>0.26208545325405402</v>
      </c>
      <c r="L68">
        <v>0.21196102524295701</v>
      </c>
      <c r="M68">
        <v>0</v>
      </c>
      <c r="N68">
        <v>0</v>
      </c>
      <c r="O68">
        <v>-8.49387741422927E-2</v>
      </c>
      <c r="P68">
        <v>0</v>
      </c>
      <c r="Q68">
        <v>-9.1846909311710107E-2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0.26281571275653398</v>
      </c>
      <c r="Z68">
        <v>6.5227378550093196E-2</v>
      </c>
      <c r="AA68">
        <v>0.106783580474584</v>
      </c>
      <c r="AB68">
        <v>5.2368752388397999E-2</v>
      </c>
      <c r="AC68">
        <v>9.1901819878563995E-2</v>
      </c>
      <c r="AD68">
        <v>3.02589715484387E-2</v>
      </c>
      <c r="AE68">
        <v>1.1779377123749499</v>
      </c>
      <c r="AF68">
        <v>0.65978829704076503</v>
      </c>
      <c r="AH68" s="20">
        <f t="shared" si="13"/>
        <v>0.52227300888302264</v>
      </c>
      <c r="AI68" s="20">
        <f t="shared" si="6"/>
        <v>2.6021357698666729E-4</v>
      </c>
      <c r="AJ68" s="20">
        <f t="shared" si="11"/>
        <v>6.5227378550093196E-2</v>
      </c>
      <c r="AK68" s="20">
        <f t="shared" si="11"/>
        <v>0.106783580474584</v>
      </c>
      <c r="AL68" s="20">
        <f t="shared" si="11"/>
        <v>5.2368752388397999E-2</v>
      </c>
      <c r="AM68" s="20">
        <f t="shared" si="11"/>
        <v>9.1901819878563995E-2</v>
      </c>
      <c r="AN68" s="20">
        <f t="shared" si="11"/>
        <v>3.02589715484387E-2</v>
      </c>
      <c r="AR68" s="22">
        <f t="shared" si="12"/>
        <v>45199</v>
      </c>
      <c r="AS68" s="21">
        <f>EA_raw_policy_shocks!AE207</f>
        <v>7.2230044057408405E-2</v>
      </c>
      <c r="AT68" s="21">
        <f>EA_raw_policy_shocks!AF207</f>
        <v>8.4556108529052904E-3</v>
      </c>
      <c r="AU68" s="21">
        <f>EA_raw_policy_shocks!AG207</f>
        <v>-5.7305121648797896E-3</v>
      </c>
      <c r="AV68" s="21">
        <f>EA_raw_policy_shocks!AH207</f>
        <v>-8.5910144321421893E-3</v>
      </c>
      <c r="AW68" s="21">
        <f>EA_raw_policy_shocks!AI207</f>
        <v>-2.1796390741324199E-2</v>
      </c>
      <c r="AX68" s="21">
        <f>EA_raw_policy_shocks!AJ207</f>
        <v>-1.1597694335807899E-2</v>
      </c>
      <c r="AY68" s="21">
        <f>EA_raw_policy_shocks!AK207</f>
        <v>-5.8128839275354898E-3</v>
      </c>
      <c r="AZ68" s="20">
        <f t="shared" si="14"/>
        <v>2.7157159308624133E-2</v>
      </c>
      <c r="BA68" s="22">
        <f t="shared" si="15"/>
        <v>45199</v>
      </c>
      <c r="BB68" s="20">
        <f t="shared" si="16"/>
        <v>9.7220961999712113E-2</v>
      </c>
      <c r="BC68" s="20" t="e">
        <f>#REF!</f>
        <v>#REF!</v>
      </c>
    </row>
    <row r="69" spans="1:55" ht="15">
      <c r="A69" s="1">
        <v>45291</v>
      </c>
      <c r="B69">
        <v>-5.1610075582464401E-2</v>
      </c>
      <c r="C69">
        <v>0.17407130060369599</v>
      </c>
      <c r="D69">
        <v>0.39911932281824303</v>
      </c>
      <c r="E69">
        <v>0.74048302781853803</v>
      </c>
      <c r="F69">
        <v>-2.7400579021698599</v>
      </c>
      <c r="G69">
        <v>-0.67187353203529798</v>
      </c>
      <c r="H69">
        <v>2.3110473683718201E-3</v>
      </c>
      <c r="I69">
        <v>0.74578273768499204</v>
      </c>
      <c r="J69">
        <v>-9.0661989592348599E-2</v>
      </c>
      <c r="K69">
        <v>0.547263543826634</v>
      </c>
      <c r="L69">
        <v>0.16730264727479699</v>
      </c>
      <c r="M69">
        <v>0</v>
      </c>
      <c r="N69">
        <v>0</v>
      </c>
      <c r="O69">
        <v>-6.4576339050460896E-2</v>
      </c>
      <c r="P69">
        <v>0</v>
      </c>
      <c r="Q69">
        <v>-8.3108466561664707E-2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0.213077838946853</v>
      </c>
      <c r="Z69">
        <v>4.8450452977834499E-2</v>
      </c>
      <c r="AA69">
        <v>8.7266888764133202E-2</v>
      </c>
      <c r="AB69">
        <v>8.2766158317631497E-2</v>
      </c>
      <c r="AC69">
        <v>9.9208406566259705E-2</v>
      </c>
      <c r="AD69">
        <v>8.2665720809037196E-2</v>
      </c>
      <c r="AE69">
        <v>1.1719075083771</v>
      </c>
      <c r="AF69">
        <v>0.85978829704076498</v>
      </c>
      <c r="AH69" s="20">
        <f t="shared" si="13"/>
        <v>0.75821060438401855</v>
      </c>
      <c r="AI69" s="20">
        <f t="shared" si="6"/>
        <v>2.1096815737312179E-4</v>
      </c>
      <c r="AJ69" s="20">
        <f t="shared" si="11"/>
        <v>4.8450452977834499E-2</v>
      </c>
      <c r="AK69" s="20">
        <f t="shared" si="11"/>
        <v>8.7266888764133202E-2</v>
      </c>
      <c r="AL69" s="20">
        <f t="shared" si="11"/>
        <v>8.2766158317631497E-2</v>
      </c>
      <c r="AM69" s="20">
        <f t="shared" si="11"/>
        <v>9.9208406566259705E-2</v>
      </c>
      <c r="AN69" s="20">
        <f t="shared" si="11"/>
        <v>8.2665720809037196E-2</v>
      </c>
      <c r="AR69" s="22">
        <f t="shared" si="12"/>
        <v>45291</v>
      </c>
      <c r="AS69" s="21">
        <f>EA_raw_policy_shocks!AE208</f>
        <v>0.14282199116419</v>
      </c>
      <c r="AT69" s="21">
        <f>EA_raw_policy_shocks!AF208</f>
        <v>7.1751511631156601E-3</v>
      </c>
      <c r="AU69" s="21">
        <f>EA_raw_policy_shocks!AG208</f>
        <v>-4.2408401272856699E-3</v>
      </c>
      <c r="AV69" s="21">
        <f>EA_raw_policy_shocks!AH208</f>
        <v>-2.3119289769440401E-2</v>
      </c>
      <c r="AW69" s="21">
        <f>EA_raw_policy_shocks!AI208</f>
        <v>-1.32158097405966E-2</v>
      </c>
      <c r="AX69" s="21">
        <f>EA_raw_policy_shocks!AJ208</f>
        <v>-7.6369898242944299E-3</v>
      </c>
      <c r="AY69" s="21">
        <f>EA_raw_policy_shocks!AK208</f>
        <v>-1.9723235548954401E-3</v>
      </c>
      <c r="AZ69" s="20">
        <f t="shared" si="14"/>
        <v>9.98118893107931E-2</v>
      </c>
      <c r="BA69" s="22">
        <f t="shared" si="15"/>
        <v>45291</v>
      </c>
      <c r="BB69" s="20">
        <f t="shared" si="16"/>
        <v>0.16781290910649371</v>
      </c>
      <c r="BC69" s="20" t="e">
        <f>#REF!</f>
        <v>#REF!</v>
      </c>
    </row>
    <row r="70" spans="1:55" ht="15">
      <c r="A70" s="1">
        <v>45382</v>
      </c>
      <c r="B70">
        <v>-4.1691754497579697E-2</v>
      </c>
      <c r="C70">
        <v>0.25145732180192798</v>
      </c>
      <c r="D70">
        <v>0.33501932374729698</v>
      </c>
      <c r="E70">
        <v>1.0104795606800101</v>
      </c>
      <c r="F70">
        <v>-2.7085381040476402</v>
      </c>
      <c r="G70">
        <v>-0.73067137676446703</v>
      </c>
      <c r="H70">
        <v>2.9244273773717101E-3</v>
      </c>
      <c r="I70">
        <v>0.61964581254201401</v>
      </c>
      <c r="J70">
        <v>-8.9734069268683297E-2</v>
      </c>
      <c r="K70">
        <v>0.42563700002712501</v>
      </c>
      <c r="L70">
        <v>0.135078300162874</v>
      </c>
      <c r="M70">
        <v>0</v>
      </c>
      <c r="N70">
        <v>0</v>
      </c>
      <c r="O70">
        <v>-0.123036946346676</v>
      </c>
      <c r="P70">
        <v>0</v>
      </c>
      <c r="Q70">
        <v>-3.0950704044058901E-2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0.24346283504257299</v>
      </c>
      <c r="Z70">
        <v>5.5009796848123703E-2</v>
      </c>
      <c r="AA70">
        <v>8.3827369111769204E-2</v>
      </c>
      <c r="AB70">
        <v>7.8392787577386505E-2</v>
      </c>
      <c r="AC70">
        <v>0.1245040680346</v>
      </c>
      <c r="AD70">
        <v>9.3039419265189105E-2</v>
      </c>
      <c r="AE70">
        <v>1.16593322991202</v>
      </c>
      <c r="AF70">
        <v>0.89978829704076502</v>
      </c>
      <c r="AH70" s="20">
        <f t="shared" si="13"/>
        <v>0.66666520671927221</v>
      </c>
      <c r="AI70" s="20">
        <f t="shared" si="6"/>
        <v>2.410523119233396E-4</v>
      </c>
      <c r="AJ70" s="20">
        <f t="shared" si="11"/>
        <v>5.5009796848123703E-2</v>
      </c>
      <c r="AK70" s="20">
        <f t="shared" si="11"/>
        <v>8.3827369111769204E-2</v>
      </c>
      <c r="AL70" s="20">
        <f t="shared" si="11"/>
        <v>7.8392787577386505E-2</v>
      </c>
      <c r="AM70" s="20">
        <f t="shared" si="11"/>
        <v>0.1245040680346</v>
      </c>
      <c r="AN70" s="20">
        <f t="shared" si="11"/>
        <v>9.3039419265189105E-2</v>
      </c>
      <c r="AR70" s="22">
        <f t="shared" si="12"/>
        <v>45382</v>
      </c>
      <c r="AS70" s="21">
        <f>EA_raw_policy_shocks!AE209</f>
        <v>-6.4293396076666497E-3</v>
      </c>
      <c r="AT70" s="21">
        <f>EA_raw_policy_shocks!AF209</f>
        <v>-1.92670646632675E-2</v>
      </c>
      <c r="AU70" s="21">
        <f>EA_raw_policy_shocks!AG209</f>
        <v>-3.5676220759558702E-2</v>
      </c>
      <c r="AV70" s="21">
        <f>EA_raw_policy_shocks!AH209</f>
        <v>-2.2861864050057999E-2</v>
      </c>
      <c r="AW70" s="21">
        <f>EA_raw_policy_shocks!AI209</f>
        <v>-1.5259031669921101E-2</v>
      </c>
      <c r="AX70" s="21">
        <f>EA_raw_policy_shocks!AJ209</f>
        <v>-8.0980005813044691E-3</v>
      </c>
      <c r="AY70" s="21">
        <f>EA_raw_policy_shocks!AK209</f>
        <v>-4.9361232806307302E-3</v>
      </c>
      <c r="AZ70" s="20">
        <f t="shared" si="14"/>
        <v>-0.11252764461240715</v>
      </c>
      <c r="BA70" s="22">
        <f t="shared" si="15"/>
        <v>45382</v>
      </c>
      <c r="BB70" s="20">
        <f t="shared" si="16"/>
        <v>1.8561578334637053E-2</v>
      </c>
      <c r="BC70" s="20" t="e">
        <f>#REF!</f>
        <v>#REF!</v>
      </c>
    </row>
    <row r="71" spans="1:55" ht="15">
      <c r="A71" s="1">
        <v>45473</v>
      </c>
      <c r="B71">
        <v>-2.1964484584196801E-2</v>
      </c>
      <c r="C71">
        <v>0.22292014378208999</v>
      </c>
      <c r="D71">
        <v>0.29094048224462798</v>
      </c>
      <c r="E71">
        <v>0.965402609706694</v>
      </c>
      <c r="F71">
        <v>-2.6418353559064198</v>
      </c>
      <c r="G71">
        <v>-0.75078092544473596</v>
      </c>
      <c r="H71">
        <v>3.2404984768084101E-3</v>
      </c>
      <c r="I71">
        <v>0.51760404623488299</v>
      </c>
      <c r="J71">
        <v>-8.7999032084439405E-2</v>
      </c>
      <c r="K71">
        <v>0.60342178791978396</v>
      </c>
      <c r="L71">
        <v>9.3153299472386097E-2</v>
      </c>
      <c r="M71">
        <v>0</v>
      </c>
      <c r="N71">
        <v>0</v>
      </c>
      <c r="O71">
        <v>-0.13614345871594299</v>
      </c>
      <c r="P71">
        <v>0</v>
      </c>
      <c r="Q71">
        <v>-3.19277051600231E-2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0.16909739545394201</v>
      </c>
      <c r="Z71">
        <v>6.9829461870560605E-2</v>
      </c>
      <c r="AA71">
        <v>6.8841239040771704E-2</v>
      </c>
      <c r="AB71">
        <v>6.7811454273016006E-2</v>
      </c>
      <c r="AC71">
        <v>0.10786289917578901</v>
      </c>
      <c r="AD71">
        <v>0.110299632561182</v>
      </c>
      <c r="AE71">
        <v>1.1600143088435499</v>
      </c>
      <c r="AF71">
        <v>0.77978829704076502</v>
      </c>
      <c r="AH71" s="20">
        <f t="shared" si="13"/>
        <v>0.77082820941918651</v>
      </c>
      <c r="AI71" s="20">
        <f t="shared" si="6"/>
        <v>1.6742316381578417E-4</v>
      </c>
      <c r="AJ71" s="20">
        <f t="shared" si="11"/>
        <v>6.9829461870560605E-2</v>
      </c>
      <c r="AK71" s="20">
        <f t="shared" si="11"/>
        <v>6.8841239040771704E-2</v>
      </c>
      <c r="AL71" s="20">
        <f t="shared" si="11"/>
        <v>6.7811454273016006E-2</v>
      </c>
      <c r="AM71" s="20">
        <f t="shared" si="11"/>
        <v>0.10786289917578901</v>
      </c>
      <c r="AN71" s="20">
        <f t="shared" si="11"/>
        <v>0.110299632561182</v>
      </c>
      <c r="AR71" s="22">
        <f t="shared" si="12"/>
        <v>45473</v>
      </c>
      <c r="AS71" s="21">
        <f>EA_raw_policy_shocks!AE210</f>
        <v>7.5541036338766396E-2</v>
      </c>
      <c r="AT71" s="21">
        <f>EA_raw_policy_shocks!AF210</f>
        <v>-2.7110770959999399E-2</v>
      </c>
      <c r="AU71" s="21">
        <f>EA_raw_policy_shocks!AG210</f>
        <v>-1.8482684204911601E-2</v>
      </c>
      <c r="AV71" s="21">
        <f>EA_raw_policy_shocks!AH210</f>
        <v>-1.2157127543457E-2</v>
      </c>
      <c r="AW71" s="21">
        <f>EA_raw_policy_shocks!AI210</f>
        <v>-5.8524159786189998E-3</v>
      </c>
      <c r="AX71" s="21">
        <f>EA_raw_policy_shocks!AJ210</f>
        <v>-3.2937908317254199E-3</v>
      </c>
      <c r="AY71" s="21">
        <f>EA_raw_policy_shocks!AK210</f>
        <v>1.1952302463265601E-3</v>
      </c>
      <c r="AZ71" s="20">
        <f t="shared" si="14"/>
        <v>9.8394770663805375E-3</v>
      </c>
      <c r="BA71" s="22">
        <f t="shared" si="15"/>
        <v>45473</v>
      </c>
      <c r="BB71" s="20">
        <f t="shared" si="16"/>
        <v>0.10053195428107009</v>
      </c>
      <c r="BC71" s="20" t="e">
        <f>#REF!</f>
        <v>#REF!</v>
      </c>
    </row>
    <row r="72" spans="1:55" ht="15">
      <c r="A72" s="1">
        <v>45565</v>
      </c>
      <c r="B72">
        <v>-1.6511206187250198E-2</v>
      </c>
      <c r="C72">
        <v>0.20000545283323701</v>
      </c>
      <c r="D72">
        <v>0.27161945314600899</v>
      </c>
      <c r="E72">
        <v>0.89021548493493496</v>
      </c>
      <c r="F72">
        <v>-2.58948160020087</v>
      </c>
      <c r="G72">
        <v>-0.74269174429823603</v>
      </c>
      <c r="H72">
        <v>9.9471320406132398E-4</v>
      </c>
      <c r="I72">
        <v>0.43914604106666</v>
      </c>
      <c r="J72">
        <v>-8.6428877729515602E-2</v>
      </c>
      <c r="K72">
        <v>0.57782770160947405</v>
      </c>
      <c r="L72">
        <v>6.2557399907046105E-2</v>
      </c>
      <c r="M72">
        <v>0</v>
      </c>
      <c r="N72">
        <v>0</v>
      </c>
      <c r="O72">
        <v>-0.138526197397808</v>
      </c>
      <c r="P72">
        <v>0</v>
      </c>
      <c r="Q72">
        <v>-2.30042827774673E-2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0.160047474438343</v>
      </c>
      <c r="Z72">
        <v>2.6619596085295499E-2</v>
      </c>
      <c r="AA72">
        <v>5.74533078846199E-2</v>
      </c>
      <c r="AB72">
        <v>3.7950887149951297E-2</v>
      </c>
      <c r="AC72">
        <v>7.7373611264857797E-2</v>
      </c>
      <c r="AD72">
        <v>8.2782217874227806E-2</v>
      </c>
      <c r="AE72">
        <v>1.15415018287917</v>
      </c>
      <c r="AF72">
        <v>0.44209961568675998</v>
      </c>
      <c r="AH72" s="20">
        <f t="shared" si="13"/>
        <v>0.73627470130343364</v>
      </c>
      <c r="AI72" s="20">
        <f t="shared" si="6"/>
        <v>1.5846284597855742E-4</v>
      </c>
      <c r="AJ72" s="20">
        <f t="shared" si="11"/>
        <v>2.6619596085295499E-2</v>
      </c>
      <c r="AK72" s="20">
        <f t="shared" si="11"/>
        <v>5.74533078846199E-2</v>
      </c>
      <c r="AL72" s="20">
        <f t="shared" si="11"/>
        <v>3.7950887149951297E-2</v>
      </c>
      <c r="AM72" s="20">
        <f t="shared" si="11"/>
        <v>7.7373611264857797E-2</v>
      </c>
      <c r="AN72" s="20">
        <f t="shared" si="11"/>
        <v>8.2782217874227806E-2</v>
      </c>
      <c r="AR72" s="22">
        <f t="shared" si="12"/>
        <v>45565</v>
      </c>
      <c r="AS72" s="21">
        <f>EA_raw_policy_shocks!AE211</f>
        <v>0</v>
      </c>
      <c r="AT72" s="21">
        <f>EA_raw_policy_shocks!AF211</f>
        <v>0</v>
      </c>
      <c r="AU72" s="21">
        <f>EA_raw_policy_shocks!AG211</f>
        <v>0</v>
      </c>
      <c r="AV72" s="21">
        <f>EA_raw_policy_shocks!AH211</f>
        <v>0</v>
      </c>
      <c r="AW72" s="21">
        <f>EA_raw_policy_shocks!AI211</f>
        <v>0</v>
      </c>
      <c r="AX72" s="21">
        <f>EA_raw_policy_shocks!AJ211</f>
        <v>0</v>
      </c>
      <c r="AY72" s="21">
        <f>EA_raw_policy_shocks!AK211</f>
        <v>0</v>
      </c>
      <c r="AZ72" s="20">
        <f t="shared" si="14"/>
        <v>0</v>
      </c>
      <c r="BA72" s="22">
        <f t="shared" si="15"/>
        <v>45565</v>
      </c>
      <c r="BB72" s="20">
        <f t="shared" si="16"/>
        <v>2.4990917942303702E-2</v>
      </c>
      <c r="BC72" s="20" t="e">
        <f>#REF!</f>
        <v>#REF!</v>
      </c>
    </row>
    <row r="73" spans="1:55" ht="15">
      <c r="A73" s="1">
        <v>45657</v>
      </c>
      <c r="B73">
        <v>-1.4244129334467399E-2</v>
      </c>
      <c r="C73">
        <v>0.18023295106781401</v>
      </c>
      <c r="D73">
        <v>0.26200106361599201</v>
      </c>
      <c r="E73">
        <v>0.80867873209390595</v>
      </c>
      <c r="F73">
        <v>-2.5445139833624699</v>
      </c>
      <c r="G73">
        <v>-0.72518516723265802</v>
      </c>
      <c r="H73">
        <v>2.3888979616495701E-4</v>
      </c>
      <c r="I73">
        <v>0.37405866982404701</v>
      </c>
      <c r="J73">
        <v>-8.4297607340335395E-2</v>
      </c>
      <c r="K73">
        <v>0.50234066358038398</v>
      </c>
      <c r="L73">
        <v>3.6530473772250299E-2</v>
      </c>
      <c r="M73">
        <v>0</v>
      </c>
      <c r="N73">
        <v>0</v>
      </c>
      <c r="O73">
        <v>-0.137019912656725</v>
      </c>
      <c r="P73">
        <v>0</v>
      </c>
      <c r="Q73">
        <v>-1.6438380788861E-2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0.13824194622138899</v>
      </c>
      <c r="Z73">
        <v>2.7515088208628399E-2</v>
      </c>
      <c r="AA73">
        <v>1.6711893183822699E-2</v>
      </c>
      <c r="AB73">
        <v>2.3208694069328399E-2</v>
      </c>
      <c r="AC73">
        <v>4.11659134365739E-2</v>
      </c>
      <c r="AD73">
        <v>5.4039731271063297E-2</v>
      </c>
      <c r="AE73">
        <v>1.1483402955090201</v>
      </c>
      <c r="AF73">
        <v>9.1605824934856805E-2</v>
      </c>
      <c r="AH73" s="20">
        <f t="shared" si="13"/>
        <v>0.6392001903395591</v>
      </c>
      <c r="AI73" s="20">
        <f t="shared" ref="AI73:AI132" si="17">Y73/1010</f>
        <v>1.3687321408058315E-4</v>
      </c>
      <c r="AJ73" s="20">
        <f t="shared" si="11"/>
        <v>2.7515088208628399E-2</v>
      </c>
      <c r="AK73" s="20">
        <f t="shared" si="11"/>
        <v>1.6711893183822699E-2</v>
      </c>
      <c r="AL73" s="20">
        <f t="shared" si="11"/>
        <v>2.3208694069328399E-2</v>
      </c>
      <c r="AM73" s="20">
        <f t="shared" si="11"/>
        <v>4.11659134365739E-2</v>
      </c>
      <c r="AN73" s="20">
        <f t="shared" si="11"/>
        <v>5.4039731271063297E-2</v>
      </c>
      <c r="AR73" s="22">
        <f t="shared" si="12"/>
        <v>45657</v>
      </c>
      <c r="AS73" s="21">
        <f>EA_raw_policy_shocks!AE212</f>
        <v>0</v>
      </c>
      <c r="AT73" s="21">
        <f>EA_raw_policy_shocks!AF212</f>
        <v>0</v>
      </c>
      <c r="AU73" s="21">
        <f>EA_raw_policy_shocks!AG212</f>
        <v>0</v>
      </c>
      <c r="AV73" s="21">
        <f>EA_raw_policy_shocks!AH212</f>
        <v>0</v>
      </c>
      <c r="AW73" s="21">
        <f>EA_raw_policy_shocks!AI212</f>
        <v>0</v>
      </c>
      <c r="AX73" s="21">
        <f>EA_raw_policy_shocks!AJ212</f>
        <v>0</v>
      </c>
      <c r="AY73" s="21">
        <f>EA_raw_policy_shocks!AK212</f>
        <v>0</v>
      </c>
      <c r="AZ73" s="20">
        <f t="shared" si="14"/>
        <v>0</v>
      </c>
      <c r="BA73" s="22">
        <f t="shared" si="15"/>
        <v>45657</v>
      </c>
      <c r="BB73" s="20">
        <f t="shared" si="16"/>
        <v>2.4990917942303702E-2</v>
      </c>
      <c r="BC73" s="20" t="e">
        <f>#REF!</f>
        <v>#REF!</v>
      </c>
    </row>
    <row r="74" spans="1:55" ht="15">
      <c r="A74" s="1">
        <v>45747</v>
      </c>
      <c r="B74">
        <v>-1.2559593540136501E-2</v>
      </c>
      <c r="C74">
        <v>0.16257561899112899</v>
      </c>
      <c r="D74">
        <v>0.25620292453326798</v>
      </c>
      <c r="E74">
        <v>0.729495397730618</v>
      </c>
      <c r="F74">
        <v>-2.5039958876605901</v>
      </c>
      <c r="G74">
        <v>-0.70459378795027605</v>
      </c>
      <c r="H74" s="16">
        <v>3.2599197266274703E-5</v>
      </c>
      <c r="I74">
        <v>0.31859396224457198</v>
      </c>
      <c r="J74">
        <v>-8.1560930224766501E-2</v>
      </c>
      <c r="K74">
        <v>0.42331647632838498</v>
      </c>
      <c r="L74">
        <v>1.3177305122263601E-2</v>
      </c>
      <c r="M74">
        <v>0</v>
      </c>
      <c r="N74">
        <v>0</v>
      </c>
      <c r="O74">
        <v>-0.13429714656668701</v>
      </c>
      <c r="P74">
        <v>0</v>
      </c>
      <c r="Q74">
        <v>-1.3217838486826099E-2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0.115721116631085</v>
      </c>
      <c r="Z74">
        <v>2.4740504625725999E-2</v>
      </c>
      <c r="AA74">
        <v>1.45638691434059E-2</v>
      </c>
      <c r="AB74">
        <v>-8.2193858922088893E-3</v>
      </c>
      <c r="AC74">
        <v>2.21656421091487E-2</v>
      </c>
      <c r="AD74">
        <v>2.1000706944569299E-2</v>
      </c>
      <c r="AE74">
        <v>1.1425840959459601</v>
      </c>
      <c r="AF74">
        <v>-0.21427435077403501</v>
      </c>
      <c r="AH74" s="20">
        <f t="shared" si="13"/>
        <v>0.53788038179315911</v>
      </c>
      <c r="AI74" s="20">
        <f t="shared" si="17"/>
        <v>1.1457536300107426E-4</v>
      </c>
      <c r="AJ74" s="20">
        <f t="shared" si="11"/>
        <v>2.4740504625725999E-2</v>
      </c>
      <c r="AK74" s="20">
        <f t="shared" si="11"/>
        <v>1.45638691434059E-2</v>
      </c>
      <c r="AL74" s="20">
        <f t="shared" si="11"/>
        <v>-8.2193858922088893E-3</v>
      </c>
      <c r="AM74" s="20">
        <f t="shared" si="11"/>
        <v>2.21656421091487E-2</v>
      </c>
      <c r="AN74" s="20">
        <f t="shared" si="11"/>
        <v>2.1000706944569299E-2</v>
      </c>
      <c r="AR74" s="22">
        <f t="shared" si="12"/>
        <v>45747</v>
      </c>
      <c r="AS74" s="21">
        <f>EA_raw_policy_shocks!AE213</f>
        <v>0</v>
      </c>
      <c r="AT74" s="21">
        <f>EA_raw_policy_shocks!AF213</f>
        <v>0</v>
      </c>
      <c r="AU74" s="21">
        <f>EA_raw_policy_shocks!AG213</f>
        <v>0</v>
      </c>
      <c r="AV74" s="21">
        <f>EA_raw_policy_shocks!AH213</f>
        <v>0</v>
      </c>
      <c r="AW74" s="21">
        <f>EA_raw_policy_shocks!AI213</f>
        <v>0</v>
      </c>
      <c r="AX74" s="21">
        <f>EA_raw_policy_shocks!AJ213</f>
        <v>0</v>
      </c>
      <c r="AY74" s="21">
        <f>EA_raw_policy_shocks!AK213</f>
        <v>0</v>
      </c>
      <c r="AZ74" s="20">
        <f t="shared" si="14"/>
        <v>0</v>
      </c>
      <c r="BA74" s="22">
        <f t="shared" si="15"/>
        <v>45747</v>
      </c>
      <c r="BB74" s="20">
        <f t="shared" si="16"/>
        <v>2.4990917942303702E-2</v>
      </c>
      <c r="BC74" s="20" t="e">
        <f>#REF!</f>
        <v>#REF!</v>
      </c>
    </row>
    <row r="75" spans="1:55" ht="15">
      <c r="A75" s="1">
        <v>45838</v>
      </c>
      <c r="B75">
        <v>-1.09998780996448E-2</v>
      </c>
      <c r="C75">
        <v>0.146572462306682</v>
      </c>
      <c r="D75">
        <v>0.25193111060062201</v>
      </c>
      <c r="E75">
        <v>0.65560403459476602</v>
      </c>
      <c r="F75">
        <v>-2.4665885775624101</v>
      </c>
      <c r="G75">
        <v>-0.68303601324236696</v>
      </c>
      <c r="H75" s="16">
        <v>-1.9657609003165299E-5</v>
      </c>
      <c r="I75">
        <v>0.27104205577798002</v>
      </c>
      <c r="J75">
        <v>-7.8296699589696303E-2</v>
      </c>
      <c r="K75">
        <v>0.35303961916068</v>
      </c>
      <c r="L75">
        <v>-7.9820561924666602E-3</v>
      </c>
      <c r="M75">
        <v>0</v>
      </c>
      <c r="N75">
        <v>0</v>
      </c>
      <c r="O75">
        <v>-0.131369851082552</v>
      </c>
      <c r="P75">
        <v>0</v>
      </c>
      <c r="Q75">
        <v>-1.22319755714832E-2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9.5856177447194796E-2</v>
      </c>
      <c r="Z75">
        <v>2.12563355026789E-2</v>
      </c>
      <c r="AA75">
        <v>1.24797000872485E-2</v>
      </c>
      <c r="AB75">
        <v>-8.3926621885293592E-3</v>
      </c>
      <c r="AC75">
        <v>-5.5653778632875697E-3</v>
      </c>
      <c r="AD75">
        <v>3.4428907587152301E-3</v>
      </c>
      <c r="AE75">
        <v>1.13688103906602</v>
      </c>
      <c r="AF75">
        <v>-0.45637732369870099</v>
      </c>
      <c r="AH75" s="20">
        <f t="shared" si="13"/>
        <v>0.44793723483340286</v>
      </c>
      <c r="AI75" s="20">
        <f t="shared" si="17"/>
        <v>9.4907106383361191E-5</v>
      </c>
      <c r="AJ75" s="20">
        <f t="shared" si="11"/>
        <v>2.12563355026789E-2</v>
      </c>
      <c r="AK75" s="20">
        <f t="shared" si="11"/>
        <v>1.24797000872485E-2</v>
      </c>
      <c r="AL75" s="20">
        <f t="shared" si="11"/>
        <v>-8.3926621885293592E-3</v>
      </c>
      <c r="AM75" s="20">
        <f t="shared" si="11"/>
        <v>-5.5653778632875697E-3</v>
      </c>
      <c r="AN75" s="20">
        <f t="shared" si="11"/>
        <v>3.4428907587152301E-3</v>
      </c>
      <c r="AR75" s="22">
        <f t="shared" si="12"/>
        <v>45838</v>
      </c>
      <c r="AS75" s="21">
        <f>EA_raw_policy_shocks!AE214</f>
        <v>0</v>
      </c>
      <c r="AT75" s="21">
        <f>EA_raw_policy_shocks!AF214</f>
        <v>0</v>
      </c>
      <c r="AU75" s="21">
        <f>EA_raw_policy_shocks!AG214</f>
        <v>0</v>
      </c>
      <c r="AV75" s="21">
        <f>EA_raw_policy_shocks!AH214</f>
        <v>0</v>
      </c>
      <c r="AW75" s="21">
        <f>EA_raw_policy_shocks!AI214</f>
        <v>0</v>
      </c>
      <c r="AX75" s="21">
        <f>EA_raw_policy_shocks!AJ214</f>
        <v>0</v>
      </c>
      <c r="AY75" s="21">
        <f>EA_raw_policy_shocks!AK214</f>
        <v>0</v>
      </c>
      <c r="AZ75" s="20">
        <f t="shared" si="14"/>
        <v>0</v>
      </c>
      <c r="BA75" s="22">
        <f t="shared" si="15"/>
        <v>45838</v>
      </c>
      <c r="BB75" s="20">
        <f t="shared" si="16"/>
        <v>2.4990917942303702E-2</v>
      </c>
      <c r="BC75" s="20" t="e">
        <f>#REF!</f>
        <v>#REF!</v>
      </c>
    </row>
    <row r="76" spans="1:55" ht="15">
      <c r="A76" s="1">
        <v>45930</v>
      </c>
      <c r="B76">
        <v>-9.5565205383687304E-3</v>
      </c>
      <c r="C76">
        <v>0.13198553941445901</v>
      </c>
      <c r="D76">
        <v>0.24829351533156799</v>
      </c>
      <c r="E76">
        <v>0.587759363374598</v>
      </c>
      <c r="F76">
        <v>-2.4315988554568002</v>
      </c>
      <c r="G76">
        <v>-0.66120612413792601</v>
      </c>
      <c r="H76" s="16">
        <v>-3.45208101872558E-5</v>
      </c>
      <c r="I76">
        <v>0.230328697607218</v>
      </c>
      <c r="J76">
        <v>-7.4615662867407298E-2</v>
      </c>
      <c r="K76">
        <v>0.29348452450572099</v>
      </c>
      <c r="L76">
        <v>-2.7055936819207E-2</v>
      </c>
      <c r="M76">
        <v>0</v>
      </c>
      <c r="N76">
        <v>0</v>
      </c>
      <c r="O76">
        <v>-0.12859424912189599</v>
      </c>
      <c r="P76">
        <v>0</v>
      </c>
      <c r="Q76">
        <v>-1.2433075254865899E-2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7.9231381001802298E-2</v>
      </c>
      <c r="Z76">
        <v>1.7980838940954199E-2</v>
      </c>
      <c r="AA76">
        <v>1.06423220866239E-2</v>
      </c>
      <c r="AB76">
        <v>-7.2528139265798904E-3</v>
      </c>
      <c r="AC76">
        <v>-7.5729229307213196E-3</v>
      </c>
      <c r="AD76">
        <v>-1.8027363383946299E-2</v>
      </c>
      <c r="AE76">
        <v>1.13123058534976</v>
      </c>
      <c r="AF76">
        <v>-0.64701127763508104</v>
      </c>
      <c r="AH76" s="20">
        <f t="shared" si="13"/>
        <v>0.37192359169750527</v>
      </c>
      <c r="AI76" s="20">
        <f t="shared" si="17"/>
        <v>7.8446911882972575E-5</v>
      </c>
      <c r="AJ76" s="20">
        <f t="shared" si="11"/>
        <v>1.7980838940954199E-2</v>
      </c>
      <c r="AK76" s="20">
        <f t="shared" si="11"/>
        <v>1.06423220866239E-2</v>
      </c>
      <c r="AL76" s="20">
        <f t="shared" si="11"/>
        <v>-7.2528139265798904E-3</v>
      </c>
      <c r="AM76" s="20">
        <f t="shared" si="11"/>
        <v>-7.5729229307213196E-3</v>
      </c>
      <c r="AN76" s="20">
        <f t="shared" si="11"/>
        <v>-1.8027363383946299E-2</v>
      </c>
      <c r="AR76" s="22">
        <f t="shared" si="12"/>
        <v>45930</v>
      </c>
      <c r="AS76" s="21">
        <f>EA_raw_policy_shocks!AE215</f>
        <v>0</v>
      </c>
      <c r="AT76" s="21">
        <f>EA_raw_policy_shocks!AF215</f>
        <v>0</v>
      </c>
      <c r="AU76" s="21">
        <f>EA_raw_policy_shocks!AG215</f>
        <v>0</v>
      </c>
      <c r="AV76" s="21">
        <f>EA_raw_policy_shocks!AH215</f>
        <v>0</v>
      </c>
      <c r="AW76" s="21">
        <f>EA_raw_policy_shocks!AI215</f>
        <v>0</v>
      </c>
      <c r="AX76" s="21">
        <f>EA_raw_policy_shocks!AJ215</f>
        <v>0</v>
      </c>
      <c r="AY76" s="21">
        <f>EA_raw_policy_shocks!AK215</f>
        <v>0</v>
      </c>
      <c r="AZ76" s="20">
        <f t="shared" si="14"/>
        <v>0</v>
      </c>
      <c r="BA76" s="22">
        <f t="shared" si="15"/>
        <v>45930</v>
      </c>
      <c r="BB76" s="20">
        <f t="shared" si="16"/>
        <v>2.4990917942303702E-2</v>
      </c>
      <c r="BC76" s="20" t="e">
        <f>#REF!</f>
        <v>#REF!</v>
      </c>
    </row>
    <row r="77" spans="1:55" ht="15">
      <c r="A77" s="1">
        <v>46022</v>
      </c>
      <c r="B77">
        <v>-8.2666254066741298E-3</v>
      </c>
      <c r="C77">
        <v>0.118667130847187</v>
      </c>
      <c r="D77">
        <v>0.24494463171721201</v>
      </c>
      <c r="E77">
        <v>0.52590913739814005</v>
      </c>
      <c r="F77">
        <v>-2.39860484733715</v>
      </c>
      <c r="G77">
        <v>-0.63932384589438895</v>
      </c>
      <c r="H77" s="16">
        <v>-4.1680397281505803E-5</v>
      </c>
      <c r="I77">
        <v>0.19559479630969401</v>
      </c>
      <c r="J77">
        <v>-7.0629756983643793E-2</v>
      </c>
      <c r="K77">
        <v>0.243808855340374</v>
      </c>
      <c r="L77">
        <v>-4.4081272999358302E-2</v>
      </c>
      <c r="M77">
        <v>0</v>
      </c>
      <c r="N77">
        <v>0</v>
      </c>
      <c r="O77">
        <v>-0.12607225206214301</v>
      </c>
      <c r="P77">
        <v>0</v>
      </c>
      <c r="Q77">
        <v>-1.3150315190242901E-2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6.5603154746738002E-2</v>
      </c>
      <c r="Z77">
        <v>1.5147411407566E-2</v>
      </c>
      <c r="AA77">
        <v>9.0957371949436806E-3</v>
      </c>
      <c r="AB77">
        <v>-5.91403943968314E-3</v>
      </c>
      <c r="AC77">
        <v>-7.00319317033519E-3</v>
      </c>
      <c r="AD77">
        <v>-1.8938523977782701E-2</v>
      </c>
      <c r="AE77">
        <v>1.1256322008238799</v>
      </c>
      <c r="AF77">
        <v>-0.78762329707280299</v>
      </c>
      <c r="AH77" s="20">
        <f t="shared" si="13"/>
        <v>0.30875597853964459</v>
      </c>
      <c r="AI77" s="20">
        <f t="shared" si="17"/>
        <v>6.4953618561126731E-5</v>
      </c>
      <c r="AJ77" s="20">
        <f t="shared" si="11"/>
        <v>1.5147411407566E-2</v>
      </c>
      <c r="AK77" s="20">
        <f t="shared" si="11"/>
        <v>9.0957371949436806E-3</v>
      </c>
      <c r="AL77" s="20">
        <f t="shared" si="11"/>
        <v>-5.91403943968314E-3</v>
      </c>
      <c r="AM77" s="20">
        <f t="shared" si="11"/>
        <v>-7.00319317033519E-3</v>
      </c>
      <c r="AN77" s="20">
        <f t="shared" si="11"/>
        <v>-1.8938523977782701E-2</v>
      </c>
      <c r="AR77" s="22">
        <f t="shared" si="12"/>
        <v>46022</v>
      </c>
      <c r="AS77" s="21">
        <f>EA_raw_policy_shocks!AE216</f>
        <v>0</v>
      </c>
      <c r="AT77" s="21">
        <f>EA_raw_policy_shocks!AF216</f>
        <v>0</v>
      </c>
      <c r="AU77" s="21">
        <f>EA_raw_policy_shocks!AG216</f>
        <v>0</v>
      </c>
      <c r="AV77" s="21">
        <f>EA_raw_policy_shocks!AH216</f>
        <v>0</v>
      </c>
      <c r="AW77" s="21">
        <f>EA_raw_policy_shocks!AI216</f>
        <v>0</v>
      </c>
      <c r="AX77" s="21">
        <f>EA_raw_policy_shocks!AJ216</f>
        <v>0</v>
      </c>
      <c r="AY77" s="21">
        <f>EA_raw_policy_shocks!AK216</f>
        <v>0</v>
      </c>
      <c r="AZ77" s="20">
        <f t="shared" si="14"/>
        <v>0</v>
      </c>
      <c r="BA77" s="22">
        <f t="shared" si="15"/>
        <v>46022</v>
      </c>
      <c r="BB77" s="20">
        <f t="shared" si="16"/>
        <v>2.4990917942303702E-2</v>
      </c>
      <c r="BC77" s="20" t="e">
        <f>#REF!</f>
        <v>#REF!</v>
      </c>
    </row>
    <row r="78" spans="1:55" ht="15">
      <c r="A78" s="1">
        <v>46112</v>
      </c>
      <c r="B78">
        <v>-7.14369123193089E-3</v>
      </c>
      <c r="C78">
        <v>0.10650807581971</v>
      </c>
      <c r="D78">
        <v>0.24175146164129299</v>
      </c>
      <c r="E78">
        <v>0.469721182591262</v>
      </c>
      <c r="F78">
        <v>-2.3673080678385299</v>
      </c>
      <c r="G78">
        <v>-0.617455982336652</v>
      </c>
      <c r="H78" s="16">
        <v>-4.72557792853713E-5</v>
      </c>
      <c r="I78">
        <v>0.16607999257200501</v>
      </c>
      <c r="J78">
        <v>-6.6441333264805502E-2</v>
      </c>
      <c r="K78">
        <v>0.20260342832344999</v>
      </c>
      <c r="L78">
        <v>-5.9101572415009698E-2</v>
      </c>
      <c r="M78">
        <v>0</v>
      </c>
      <c r="N78">
        <v>0</v>
      </c>
      <c r="O78">
        <v>-0.123810739115346</v>
      </c>
      <c r="P78">
        <v>0</v>
      </c>
      <c r="Q78">
        <v>-1.4008006657160701E-2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5.4534033175567299E-2</v>
      </c>
      <c r="Z78">
        <v>1.27697023649782E-2</v>
      </c>
      <c r="AA78">
        <v>7.8243662764074205E-3</v>
      </c>
      <c r="AB78">
        <v>-4.6843436983090197E-3</v>
      </c>
      <c r="AC78">
        <v>-5.8134140543408697E-3</v>
      </c>
      <c r="AD78">
        <v>-1.6888938674927099E-2</v>
      </c>
      <c r="AE78">
        <v>1.12008535700394</v>
      </c>
      <c r="AF78">
        <v>-0.900825745297543</v>
      </c>
      <c r="AH78" s="20">
        <f t="shared" si="13"/>
        <v>0.2565921211672616</v>
      </c>
      <c r="AI78" s="20">
        <f t="shared" si="17"/>
        <v>5.3994092253036927E-5</v>
      </c>
      <c r="AJ78" s="20">
        <f t="shared" si="11"/>
        <v>1.27697023649782E-2</v>
      </c>
      <c r="AK78" s="20">
        <f t="shared" si="11"/>
        <v>7.8243662764074205E-3</v>
      </c>
      <c r="AL78" s="20">
        <f t="shared" si="11"/>
        <v>-4.6843436983090197E-3</v>
      </c>
      <c r="AM78" s="20">
        <f t="shared" si="11"/>
        <v>-5.8134140543408697E-3</v>
      </c>
      <c r="AN78" s="20">
        <f t="shared" si="11"/>
        <v>-1.6888938674927099E-2</v>
      </c>
      <c r="AR78" s="22">
        <f t="shared" si="12"/>
        <v>46112</v>
      </c>
      <c r="AS78" s="21">
        <f>EA_raw_policy_shocks!AE217</f>
        <v>0</v>
      </c>
      <c r="AT78" s="21">
        <f>EA_raw_policy_shocks!AF217</f>
        <v>0</v>
      </c>
      <c r="AU78" s="21">
        <f>EA_raw_policy_shocks!AG217</f>
        <v>0</v>
      </c>
      <c r="AV78" s="21">
        <f>EA_raw_policy_shocks!AH217</f>
        <v>0</v>
      </c>
      <c r="AW78" s="21">
        <f>EA_raw_policy_shocks!AI217</f>
        <v>0</v>
      </c>
      <c r="AX78" s="21">
        <f>EA_raw_policy_shocks!AJ217</f>
        <v>0</v>
      </c>
      <c r="AY78" s="21">
        <f>EA_raw_policy_shocks!AK217</f>
        <v>0</v>
      </c>
      <c r="AZ78" s="20">
        <f t="shared" si="14"/>
        <v>0</v>
      </c>
      <c r="BA78" s="22">
        <f t="shared" si="15"/>
        <v>46112</v>
      </c>
      <c r="BB78" s="20">
        <f t="shared" si="16"/>
        <v>2.4990917942303702E-2</v>
      </c>
      <c r="BC78" s="20" t="e">
        <f>#REF!</f>
        <v>#REF!</v>
      </c>
    </row>
    <row r="79" spans="1:55" ht="15">
      <c r="A79" s="1">
        <v>46203</v>
      </c>
      <c r="B79">
        <v>-6.1804558485696499E-3</v>
      </c>
      <c r="C79">
        <v>9.5417490137672895E-2</v>
      </c>
      <c r="D79">
        <v>0.23866318025636299</v>
      </c>
      <c r="E79">
        <v>0.41878307077994398</v>
      </c>
      <c r="F79">
        <v>-2.3374740392286801</v>
      </c>
      <c r="G79">
        <v>-0.59562434625773397</v>
      </c>
      <c r="H79" s="16">
        <v>-5.1897691273851801E-5</v>
      </c>
      <c r="I79">
        <v>0.14109488596168299</v>
      </c>
      <c r="J79">
        <v>-6.2140016024559999E-2</v>
      </c>
      <c r="K79">
        <v>0.168508093814104</v>
      </c>
      <c r="L79">
        <v>-7.2181809245674702E-2</v>
      </c>
      <c r="M79">
        <v>0</v>
      </c>
      <c r="N79">
        <v>0</v>
      </c>
      <c r="O79">
        <v>-0.12178411350157201</v>
      </c>
      <c r="P79">
        <v>0</v>
      </c>
      <c r="Q79">
        <v>-1.48115379138236E-2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4.5586671151909897E-2</v>
      </c>
      <c r="Z79">
        <v>1.0798247907471401E-2</v>
      </c>
      <c r="AA79">
        <v>6.7914946445279704E-3</v>
      </c>
      <c r="AB79">
        <v>-3.62795277908787E-3</v>
      </c>
      <c r="AC79">
        <v>-4.5954396539156098E-3</v>
      </c>
      <c r="AD79">
        <v>-1.4292626820642499E-2</v>
      </c>
      <c r="AE79">
        <v>1.1145895308370399</v>
      </c>
      <c r="AF79">
        <v>-0.99253156947472598</v>
      </c>
      <c r="AH79" s="20">
        <f t="shared" si="13"/>
        <v>0.21363889825449481</v>
      </c>
      <c r="AI79" s="20">
        <f t="shared" si="17"/>
        <v>4.5135317972188016E-5</v>
      </c>
      <c r="AJ79" s="20">
        <f t="shared" si="11"/>
        <v>1.0798247907471401E-2</v>
      </c>
      <c r="AK79" s="20">
        <f t="shared" si="11"/>
        <v>6.7914946445279704E-3</v>
      </c>
      <c r="AL79" s="20">
        <f t="shared" si="11"/>
        <v>-3.62795277908787E-3</v>
      </c>
      <c r="AM79" s="20">
        <f t="shared" si="11"/>
        <v>-4.5954396539156098E-3</v>
      </c>
      <c r="AN79" s="20">
        <f t="shared" si="11"/>
        <v>-1.4292626820642499E-2</v>
      </c>
      <c r="AR79" s="22">
        <f t="shared" si="12"/>
        <v>46203</v>
      </c>
      <c r="AS79" s="21">
        <f>EA_raw_policy_shocks!AE218</f>
        <v>0</v>
      </c>
      <c r="AT79" s="21">
        <f>EA_raw_policy_shocks!AF218</f>
        <v>0</v>
      </c>
      <c r="AU79" s="21">
        <f>EA_raw_policy_shocks!AG218</f>
        <v>0</v>
      </c>
      <c r="AV79" s="21">
        <f>EA_raw_policy_shocks!AH218</f>
        <v>0</v>
      </c>
      <c r="AW79" s="21">
        <f>EA_raw_policy_shocks!AI218</f>
        <v>0</v>
      </c>
      <c r="AX79" s="21">
        <f>EA_raw_policy_shocks!AJ218</f>
        <v>0</v>
      </c>
      <c r="AY79" s="21">
        <f>EA_raw_policy_shocks!AK218</f>
        <v>0</v>
      </c>
      <c r="AZ79" s="20">
        <f t="shared" si="14"/>
        <v>0</v>
      </c>
      <c r="BA79" s="22">
        <f t="shared" si="15"/>
        <v>46203</v>
      </c>
      <c r="BB79" s="20">
        <f t="shared" si="16"/>
        <v>2.4990917942303702E-2</v>
      </c>
      <c r="BC79" s="20" t="e">
        <f>#REF!</f>
        <v>#REF!</v>
      </c>
    </row>
    <row r="80" spans="1:55" ht="15">
      <c r="A80" s="1">
        <v>46295</v>
      </c>
      <c r="B80">
        <v>-5.35978709246552E-3</v>
      </c>
      <c r="C80">
        <v>8.5314644337459597E-2</v>
      </c>
      <c r="D80">
        <v>0.23566038631108699</v>
      </c>
      <c r="E80">
        <v>0.372675983087429</v>
      </c>
      <c r="F80">
        <v>-2.3089076058795501</v>
      </c>
      <c r="G80">
        <v>-0.57384118774789905</v>
      </c>
      <c r="H80" s="16">
        <v>-5.5398105188918902E-5</v>
      </c>
      <c r="I80">
        <v>0.120016029536445</v>
      </c>
      <c r="J80">
        <v>-5.7802352140513498E-2</v>
      </c>
      <c r="K80">
        <v>0.14034451520365099</v>
      </c>
      <c r="L80">
        <v>-8.3407107532270999E-2</v>
      </c>
      <c r="M80">
        <v>0</v>
      </c>
      <c r="N80">
        <v>0</v>
      </c>
      <c r="O80">
        <v>-0.119958408358613</v>
      </c>
      <c r="P80">
        <v>0</v>
      </c>
      <c r="Q80">
        <v>-1.5468080376870599E-2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3.8375538394305499E-2</v>
      </c>
      <c r="Z80">
        <v>9.1716077757347404E-3</v>
      </c>
      <c r="AA80">
        <v>5.9563800574589801E-3</v>
      </c>
      <c r="AB80">
        <v>-2.74116890434002E-3</v>
      </c>
      <c r="AC80">
        <v>-3.5083953741476799E-3</v>
      </c>
      <c r="AD80">
        <v>-1.1858817385229399E-2</v>
      </c>
      <c r="AE80">
        <v>1.1091442046458799</v>
      </c>
      <c r="AF80">
        <v>-1.0662490195474501</v>
      </c>
      <c r="AH80" s="20">
        <f t="shared" si="13"/>
        <v>0.17833629821401342</v>
      </c>
      <c r="AI80" s="20">
        <f t="shared" si="17"/>
        <v>3.7995582568619306E-5</v>
      </c>
      <c r="AJ80" s="20">
        <f t="shared" si="11"/>
        <v>9.1716077757347404E-3</v>
      </c>
      <c r="AK80" s="20">
        <f t="shared" si="11"/>
        <v>5.9563800574589801E-3</v>
      </c>
      <c r="AL80" s="20">
        <f t="shared" si="11"/>
        <v>-2.74116890434002E-3</v>
      </c>
      <c r="AM80" s="20">
        <f t="shared" si="11"/>
        <v>-3.5083953741476799E-3</v>
      </c>
      <c r="AN80" s="20">
        <f t="shared" si="11"/>
        <v>-1.1858817385229399E-2</v>
      </c>
      <c r="AR80" s="22">
        <f t="shared" si="12"/>
        <v>46295</v>
      </c>
      <c r="AS80" s="21">
        <f>EA_raw_policy_shocks!AE219</f>
        <v>0</v>
      </c>
      <c r="AT80" s="21">
        <f>EA_raw_policy_shocks!AF219</f>
        <v>0</v>
      </c>
      <c r="AU80" s="21">
        <f>EA_raw_policy_shocks!AG219</f>
        <v>0</v>
      </c>
      <c r="AV80" s="21">
        <f>EA_raw_policy_shocks!AH219</f>
        <v>0</v>
      </c>
      <c r="AW80" s="21">
        <f>EA_raw_policy_shocks!AI219</f>
        <v>0</v>
      </c>
      <c r="AX80" s="21">
        <f>EA_raw_policy_shocks!AJ219</f>
        <v>0</v>
      </c>
      <c r="AY80" s="21">
        <f>EA_raw_policy_shocks!AK219</f>
        <v>0</v>
      </c>
      <c r="AZ80" s="20">
        <f t="shared" si="14"/>
        <v>0</v>
      </c>
      <c r="BA80" s="22">
        <f t="shared" si="15"/>
        <v>46295</v>
      </c>
      <c r="BB80" s="20">
        <f t="shared" si="16"/>
        <v>2.4990917942303702E-2</v>
      </c>
      <c r="BC80" s="20" t="e">
        <f>#REF!</f>
        <v>#REF!</v>
      </c>
    </row>
    <row r="81" spans="1:55" ht="15">
      <c r="A81" s="1">
        <v>46387</v>
      </c>
      <c r="B81">
        <v>-4.6618960026981304E-3</v>
      </c>
      <c r="C81">
        <v>7.6125577743785505E-2</v>
      </c>
      <c r="D81">
        <v>0.232735407719215</v>
      </c>
      <c r="E81">
        <v>0.33100048068938198</v>
      </c>
      <c r="F81">
        <v>-2.2814418981368099</v>
      </c>
      <c r="G81">
        <v>-0.55212013861065301</v>
      </c>
      <c r="H81" s="16">
        <v>-5.7634933737436198E-5</v>
      </c>
      <c r="I81">
        <v>0.102284852074619</v>
      </c>
      <c r="J81">
        <v>-5.3492476404029099E-2</v>
      </c>
      <c r="K81">
        <v>0.117119170944825</v>
      </c>
      <c r="L81">
        <v>-9.2878212681644506E-2</v>
      </c>
      <c r="M81">
        <v>0</v>
      </c>
      <c r="N81">
        <v>0</v>
      </c>
      <c r="O81">
        <v>-0.118300202698693</v>
      </c>
      <c r="P81">
        <v>0</v>
      </c>
      <c r="Q81">
        <v>-1.5940006054003399E-2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3.2574559927373799E-2</v>
      </c>
      <c r="Z81">
        <v>7.8319701562113795E-3</v>
      </c>
      <c r="AA81">
        <v>5.2811425106899E-3</v>
      </c>
      <c r="AB81">
        <v>-2.0047280245058599E-3</v>
      </c>
      <c r="AC81">
        <v>-2.5803341414700402E-3</v>
      </c>
      <c r="AD81">
        <v>-9.7548848561960205E-3</v>
      </c>
      <c r="AE81">
        <v>1.10374886607289</v>
      </c>
      <c r="AF81">
        <v>-1.12453038470536</v>
      </c>
      <c r="AH81" s="20">
        <f t="shared" si="13"/>
        <v>0.14936798527292508</v>
      </c>
      <c r="AI81" s="20">
        <f t="shared" si="17"/>
        <v>3.2252039532053265E-5</v>
      </c>
      <c r="AJ81" s="20">
        <f t="shared" ref="AJ81:AN112" si="18">Z81</f>
        <v>7.8319701562113795E-3</v>
      </c>
      <c r="AK81" s="20">
        <f t="shared" si="18"/>
        <v>5.2811425106899E-3</v>
      </c>
      <c r="AL81" s="20">
        <f t="shared" si="18"/>
        <v>-2.0047280245058599E-3</v>
      </c>
      <c r="AM81" s="20">
        <f t="shared" si="18"/>
        <v>-2.5803341414700402E-3</v>
      </c>
      <c r="AN81" s="20">
        <f t="shared" si="18"/>
        <v>-9.7548848561960205E-3</v>
      </c>
      <c r="AR81" s="22">
        <f t="shared" si="12"/>
        <v>46387</v>
      </c>
      <c r="AS81" s="21">
        <f>EA_raw_policy_shocks!AE220</f>
        <v>0</v>
      </c>
      <c r="AT81" s="21">
        <f>EA_raw_policy_shocks!AF220</f>
        <v>0</v>
      </c>
      <c r="AU81" s="21">
        <f>EA_raw_policy_shocks!AG220</f>
        <v>0</v>
      </c>
      <c r="AV81" s="21">
        <f>EA_raw_policy_shocks!AH220</f>
        <v>0</v>
      </c>
      <c r="AW81" s="21">
        <f>EA_raw_policy_shocks!AI220</f>
        <v>0</v>
      </c>
      <c r="AX81" s="21">
        <f>EA_raw_policy_shocks!AJ220</f>
        <v>0</v>
      </c>
      <c r="AY81" s="21">
        <f>EA_raw_policy_shocks!AK220</f>
        <v>0</v>
      </c>
      <c r="AZ81" s="20">
        <f t="shared" si="14"/>
        <v>0</v>
      </c>
      <c r="BA81" s="22">
        <f t="shared" si="15"/>
        <v>46387</v>
      </c>
      <c r="BB81" s="20">
        <f t="shared" si="16"/>
        <v>2.4990917942303702E-2</v>
      </c>
      <c r="BC81" s="20" t="e">
        <f>#REF!</f>
        <v>#REF!</v>
      </c>
    </row>
    <row r="82" spans="1:55" ht="15">
      <c r="A82" s="1">
        <v>46477</v>
      </c>
      <c r="B82">
        <v>-4.06784269561158E-3</v>
      </c>
      <c r="C82">
        <v>6.7781577306579202E-2</v>
      </c>
      <c r="D82">
        <v>0.229884711697835</v>
      </c>
      <c r="E82">
        <v>0.29338411302625</v>
      </c>
      <c r="F82">
        <v>-2.25493272464348</v>
      </c>
      <c r="G82">
        <v>-0.53047896172931297</v>
      </c>
      <c r="H82" s="16">
        <v>-5.8648101034277798E-5</v>
      </c>
      <c r="I82">
        <v>8.7405885475884695E-2</v>
      </c>
      <c r="J82">
        <v>-4.9263133118806299E-2</v>
      </c>
      <c r="K82">
        <v>9.7998716637171898E-2</v>
      </c>
      <c r="L82">
        <v>-0.100706988615587</v>
      </c>
      <c r="M82">
        <v>0</v>
      </c>
      <c r="N82">
        <v>0</v>
      </c>
      <c r="O82">
        <v>-0.116779596399326</v>
      </c>
      <c r="P82">
        <v>0</v>
      </c>
      <c r="Q82">
        <v>-1.62191997570834E-2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2.7912335644316201E-2</v>
      </c>
      <c r="Z82">
        <v>6.7290752134554904E-3</v>
      </c>
      <c r="AA82">
        <v>4.7330504343799703E-3</v>
      </c>
      <c r="AB82">
        <v>-1.3981236418171899E-3</v>
      </c>
      <c r="AC82">
        <v>-1.8028048922877401E-3</v>
      </c>
      <c r="AD82">
        <v>-7.9858481906172896E-3</v>
      </c>
      <c r="AE82">
        <v>1.0984030080249301</v>
      </c>
      <c r="AF82">
        <v>-1.16946139832408</v>
      </c>
      <c r="AH82" s="20">
        <f t="shared" si="13"/>
        <v>0.12563192892504493</v>
      </c>
      <c r="AI82" s="20">
        <f t="shared" si="17"/>
        <v>2.7635975885461585E-5</v>
      </c>
      <c r="AJ82" s="20">
        <f t="shared" si="18"/>
        <v>6.7290752134554904E-3</v>
      </c>
      <c r="AK82" s="20">
        <f t="shared" si="18"/>
        <v>4.7330504343799703E-3</v>
      </c>
      <c r="AL82" s="20">
        <f t="shared" si="18"/>
        <v>-1.3981236418171899E-3</v>
      </c>
      <c r="AM82" s="20">
        <f t="shared" si="18"/>
        <v>-1.8028048922877401E-3</v>
      </c>
      <c r="AN82" s="20">
        <f t="shared" si="18"/>
        <v>-7.9858481906172896E-3</v>
      </c>
      <c r="AR82" s="22">
        <f t="shared" si="12"/>
        <v>46477</v>
      </c>
      <c r="AS82" s="21">
        <f>EA_raw_policy_shocks!AE221</f>
        <v>0</v>
      </c>
      <c r="AT82" s="21">
        <f>EA_raw_policy_shocks!AF221</f>
        <v>0</v>
      </c>
      <c r="AU82" s="21">
        <f>EA_raw_policy_shocks!AG221</f>
        <v>0</v>
      </c>
      <c r="AV82" s="21">
        <f>EA_raw_policy_shocks!AH221</f>
        <v>0</v>
      </c>
      <c r="AW82" s="21">
        <f>EA_raw_policy_shocks!AI221</f>
        <v>0</v>
      </c>
      <c r="AX82" s="21">
        <f>EA_raw_policy_shocks!AJ221</f>
        <v>0</v>
      </c>
      <c r="AY82" s="21">
        <f>EA_raw_policy_shocks!AK221</f>
        <v>0</v>
      </c>
      <c r="AZ82" s="20">
        <f t="shared" si="14"/>
        <v>0</v>
      </c>
      <c r="BA82" s="22">
        <f t="shared" si="15"/>
        <v>46477</v>
      </c>
      <c r="BB82" s="20">
        <f t="shared" si="16"/>
        <v>2.4990917942303702E-2</v>
      </c>
      <c r="BC82" s="20" t="e">
        <f>#REF!</f>
        <v>#REF!</v>
      </c>
    </row>
    <row r="83" spans="1:55" ht="15">
      <c r="A83" s="1">
        <v>46568</v>
      </c>
      <c r="B83">
        <v>-3.5608739181966502E-3</v>
      </c>
      <c r="C83">
        <v>6.0218407639238497E-2</v>
      </c>
      <c r="D83">
        <v>0.22710602549266001</v>
      </c>
      <c r="E83">
        <v>0.25948235730324198</v>
      </c>
      <c r="F83">
        <v>-2.22925518081485</v>
      </c>
      <c r="G83">
        <v>-0.508939617686057</v>
      </c>
      <c r="H83" s="16">
        <v>-5.8570591392911398E-5</v>
      </c>
      <c r="I83">
        <v>7.4943666934383202E-2</v>
      </c>
      <c r="J83">
        <v>-4.5156802370848501E-2</v>
      </c>
      <c r="K83">
        <v>8.2284144268132894E-2</v>
      </c>
      <c r="L83">
        <v>-0.107012557937814</v>
      </c>
      <c r="M83">
        <v>0</v>
      </c>
      <c r="N83">
        <v>0</v>
      </c>
      <c r="O83">
        <v>-0.115370906213182</v>
      </c>
      <c r="P83">
        <v>0</v>
      </c>
      <c r="Q83">
        <v>-1.6313175264802499E-2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2.4164723985353201E-2</v>
      </c>
      <c r="Z83">
        <v>5.8204699094984696E-3</v>
      </c>
      <c r="AA83">
        <v>4.2848546375039397E-3</v>
      </c>
      <c r="AB83">
        <v>-9.0286377760058403E-4</v>
      </c>
      <c r="AC83">
        <v>-1.1591412875040399E-3</v>
      </c>
      <c r="AD83">
        <v>-6.5144242231373103E-3</v>
      </c>
      <c r="AE83">
        <v>1.093106128619</v>
      </c>
      <c r="AF83">
        <v>-1.2028333352962901</v>
      </c>
      <c r="AH83" s="20">
        <f t="shared" si="13"/>
        <v>0.10620722101363256</v>
      </c>
      <c r="AI83" s="20">
        <f t="shared" si="17"/>
        <v>2.3925469292428911E-5</v>
      </c>
      <c r="AJ83" s="20">
        <f t="shared" si="18"/>
        <v>5.8204699094984696E-3</v>
      </c>
      <c r="AK83" s="20">
        <f t="shared" si="18"/>
        <v>4.2848546375039397E-3</v>
      </c>
      <c r="AL83" s="20">
        <f t="shared" si="18"/>
        <v>-9.0286377760058403E-4</v>
      </c>
      <c r="AM83" s="20">
        <f t="shared" si="18"/>
        <v>-1.1591412875040399E-3</v>
      </c>
      <c r="AN83" s="20">
        <f t="shared" si="18"/>
        <v>-6.5144242231373103E-3</v>
      </c>
      <c r="AR83" s="22">
        <f t="shared" si="12"/>
        <v>46568</v>
      </c>
      <c r="AS83" s="21">
        <f>EA_raw_policy_shocks!AE222</f>
        <v>0</v>
      </c>
      <c r="AT83" s="21">
        <f>EA_raw_policy_shocks!AF222</f>
        <v>0</v>
      </c>
      <c r="AU83" s="21">
        <f>EA_raw_policy_shocks!AG222</f>
        <v>0</v>
      </c>
      <c r="AV83" s="21">
        <f>EA_raw_policy_shocks!AH222</f>
        <v>0</v>
      </c>
      <c r="AW83" s="21">
        <f>EA_raw_policy_shocks!AI222</f>
        <v>0</v>
      </c>
      <c r="AX83" s="21">
        <f>EA_raw_policy_shocks!AJ222</f>
        <v>0</v>
      </c>
      <c r="AY83" s="21">
        <f>EA_raw_policy_shocks!AK222</f>
        <v>0</v>
      </c>
      <c r="AZ83" s="20">
        <f t="shared" si="14"/>
        <v>0</v>
      </c>
      <c r="BA83" s="22">
        <f t="shared" si="15"/>
        <v>46568</v>
      </c>
      <c r="BB83" s="20">
        <f t="shared" si="16"/>
        <v>2.4990917942303702E-2</v>
      </c>
      <c r="BC83" s="20" t="e">
        <f>#REF!</f>
        <v>#REF!</v>
      </c>
    </row>
    <row r="84" spans="1:55" ht="15">
      <c r="A84" s="1">
        <v>46660</v>
      </c>
      <c r="B84">
        <v>-3.12671512024077E-3</v>
      </c>
      <c r="C84">
        <v>5.3375857381695799E-2</v>
      </c>
      <c r="D84">
        <v>0.22439728489159799</v>
      </c>
      <c r="E84">
        <v>0.228977274129432</v>
      </c>
      <c r="F84">
        <v>-2.2043012158567299</v>
      </c>
      <c r="G84">
        <v>-0.48752751020665103</v>
      </c>
      <c r="H84" s="16">
        <v>-5.75694745788106E-5</v>
      </c>
      <c r="I84">
        <v>6.4518631688400094E-2</v>
      </c>
      <c r="J84">
        <v>-4.1206830346521499E-2</v>
      </c>
      <c r="K84">
        <v>6.9388938299581704E-2</v>
      </c>
      <c r="L84">
        <v>-0.11191808938346701</v>
      </c>
      <c r="M84">
        <v>0</v>
      </c>
      <c r="N84">
        <v>0</v>
      </c>
      <c r="O84">
        <v>-0.114052524358083</v>
      </c>
      <c r="P84">
        <v>0</v>
      </c>
      <c r="Q84">
        <v>-1.6237538708836499E-2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2.1147599941395E-2</v>
      </c>
      <c r="Z84">
        <v>5.0707292273421897E-3</v>
      </c>
      <c r="AA84">
        <v>3.9143649694335101E-3</v>
      </c>
      <c r="AB84">
        <v>-5.0281447331494602E-4</v>
      </c>
      <c r="AC84">
        <v>-6.3227793993997903E-4</v>
      </c>
      <c r="AD84">
        <v>-5.2970831826700798E-3</v>
      </c>
      <c r="AE84">
        <v>1.0878577311280699</v>
      </c>
      <c r="AF84">
        <v>-1.22621175739389</v>
      </c>
      <c r="AH84" s="20">
        <f t="shared" si="13"/>
        <v>9.0325062241562767E-2</v>
      </c>
      <c r="AI84" s="20">
        <f t="shared" si="17"/>
        <v>2.0938217763757427E-5</v>
      </c>
      <c r="AJ84" s="20">
        <f t="shared" si="18"/>
        <v>5.0707292273421897E-3</v>
      </c>
      <c r="AK84" s="20">
        <f t="shared" si="18"/>
        <v>3.9143649694335101E-3</v>
      </c>
      <c r="AL84" s="20">
        <f t="shared" si="18"/>
        <v>-5.0281447331494602E-4</v>
      </c>
      <c r="AM84" s="20">
        <f t="shared" si="18"/>
        <v>-6.3227793993997903E-4</v>
      </c>
      <c r="AN84" s="20">
        <f t="shared" si="18"/>
        <v>-5.2970831826700798E-3</v>
      </c>
      <c r="AR84" s="22">
        <f t="shared" si="12"/>
        <v>46660</v>
      </c>
      <c r="AS84" s="21">
        <f>EA_raw_policy_shocks!AE223</f>
        <v>0</v>
      </c>
      <c r="AT84" s="21">
        <f>EA_raw_policy_shocks!AF223</f>
        <v>0</v>
      </c>
      <c r="AU84" s="21">
        <f>EA_raw_policy_shocks!AG223</f>
        <v>0</v>
      </c>
      <c r="AV84" s="21">
        <f>EA_raw_policy_shocks!AH223</f>
        <v>0</v>
      </c>
      <c r="AW84" s="21">
        <f>EA_raw_policy_shocks!AI223</f>
        <v>0</v>
      </c>
      <c r="AX84" s="21">
        <f>EA_raw_policy_shocks!AJ223</f>
        <v>0</v>
      </c>
      <c r="AY84" s="21">
        <f>EA_raw_policy_shocks!AK223</f>
        <v>0</v>
      </c>
      <c r="AZ84" s="20">
        <f t="shared" si="14"/>
        <v>0</v>
      </c>
      <c r="BA84" s="22">
        <f t="shared" si="15"/>
        <v>46660</v>
      </c>
      <c r="BB84" s="20">
        <f t="shared" si="16"/>
        <v>2.4990917942303702E-2</v>
      </c>
      <c r="BC84" s="20" t="e">
        <f>#REF!</f>
        <v>#REF!</v>
      </c>
    </row>
    <row r="85" spans="1:55" ht="15">
      <c r="A85" s="1">
        <v>46752</v>
      </c>
      <c r="B85">
        <v>-2.7534257979707098E-3</v>
      </c>
      <c r="C85">
        <v>4.7197429412389198E-2</v>
      </c>
      <c r="D85">
        <v>0.22175628734622199</v>
      </c>
      <c r="E85">
        <v>0.20157552650187699</v>
      </c>
      <c r="F85">
        <v>-2.1799776631994199</v>
      </c>
      <c r="G85">
        <v>-0.46627053791390499</v>
      </c>
      <c r="H85" s="16">
        <v>-5.5813495773848599E-5</v>
      </c>
      <c r="I85">
        <v>5.5802421312426603E-2</v>
      </c>
      <c r="J85">
        <v>-3.7438520411922097E-2</v>
      </c>
      <c r="K85">
        <v>5.8821239184172799E-2</v>
      </c>
      <c r="L85">
        <v>-0.11554813807992501</v>
      </c>
      <c r="M85">
        <v>0</v>
      </c>
      <c r="N85">
        <v>0</v>
      </c>
      <c r="O85">
        <v>-0.112806501724191</v>
      </c>
      <c r="P85">
        <v>0</v>
      </c>
      <c r="Q85">
        <v>-1.6011813878361501E-2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1.8710459063368899E-2</v>
      </c>
      <c r="Z85">
        <v>4.4504803345087E-3</v>
      </c>
      <c r="AA85">
        <v>3.60378670679277E-3</v>
      </c>
      <c r="AB85">
        <v>-1.8393179845097799E-4</v>
      </c>
      <c r="AC85">
        <v>-2.06576359342128E-4</v>
      </c>
      <c r="AD85">
        <v>-4.2937795056876404E-3</v>
      </c>
      <c r="AE85">
        <v>1.08265732392793</v>
      </c>
      <c r="AF85">
        <v>-1.2409717483750999</v>
      </c>
      <c r="AH85" s="20">
        <f t="shared" si="13"/>
        <v>7.7344593656908003E-2</v>
      </c>
      <c r="AI85" s="20">
        <f t="shared" si="17"/>
        <v>1.8525206993434552E-5</v>
      </c>
      <c r="AJ85" s="20">
        <f t="shared" si="18"/>
        <v>4.4504803345087E-3</v>
      </c>
      <c r="AK85" s="20">
        <f t="shared" si="18"/>
        <v>3.60378670679277E-3</v>
      </c>
      <c r="AL85" s="20">
        <f t="shared" si="18"/>
        <v>-1.8393179845097799E-4</v>
      </c>
      <c r="AM85" s="20">
        <f t="shared" si="18"/>
        <v>-2.06576359342128E-4</v>
      </c>
      <c r="AN85" s="20">
        <f t="shared" si="18"/>
        <v>-4.2937795056876404E-3</v>
      </c>
      <c r="AR85" s="22">
        <f t="shared" si="12"/>
        <v>46752</v>
      </c>
      <c r="AS85" s="21">
        <f>EA_raw_policy_shocks!AE224</f>
        <v>0</v>
      </c>
      <c r="AT85" s="21">
        <f>EA_raw_policy_shocks!AF224</f>
        <v>0</v>
      </c>
      <c r="AU85" s="21">
        <f>EA_raw_policy_shocks!AG224</f>
        <v>0</v>
      </c>
      <c r="AV85" s="21">
        <f>EA_raw_policy_shocks!AH224</f>
        <v>0</v>
      </c>
      <c r="AW85" s="21">
        <f>EA_raw_policy_shocks!AI224</f>
        <v>0</v>
      </c>
      <c r="AX85" s="21">
        <f>EA_raw_policy_shocks!AJ224</f>
        <v>0</v>
      </c>
      <c r="AY85" s="21">
        <f>EA_raw_policy_shocks!AK224</f>
        <v>0</v>
      </c>
      <c r="AZ85" s="20">
        <f t="shared" si="14"/>
        <v>0</v>
      </c>
      <c r="BA85" s="22">
        <f t="shared" si="15"/>
        <v>46752</v>
      </c>
      <c r="BB85" s="20">
        <f t="shared" si="16"/>
        <v>2.4990917942303702E-2</v>
      </c>
      <c r="BC85" s="20" t="e">
        <f>#REF!</f>
        <v>#REF!</v>
      </c>
    </row>
    <row r="86" spans="1:55" ht="15">
      <c r="A86" s="1">
        <v>46843</v>
      </c>
      <c r="B86">
        <v>-2.43110704095751E-3</v>
      </c>
      <c r="C86">
        <v>4.1630104212661397E-2</v>
      </c>
      <c r="D86">
        <v>0.21918061244881601</v>
      </c>
      <c r="E86">
        <v>0.177006358423837</v>
      </c>
      <c r="F86">
        <v>-2.1562045365953701</v>
      </c>
      <c r="G86">
        <v>-0.44519816291044001</v>
      </c>
      <c r="H86" s="16">
        <v>-5.3458618742338102E-5</v>
      </c>
      <c r="I86">
        <v>4.8512950933201703E-2</v>
      </c>
      <c r="J86">
        <v>-3.38701646425816E-2</v>
      </c>
      <c r="K86">
        <v>5.01691649283868E-2</v>
      </c>
      <c r="L86">
        <v>-0.11802645379509</v>
      </c>
      <c r="M86">
        <v>0</v>
      </c>
      <c r="N86">
        <v>0</v>
      </c>
      <c r="O86">
        <v>-0.11161807068018199</v>
      </c>
      <c r="P86">
        <v>0</v>
      </c>
      <c r="Q86">
        <v>-1.5657060216491301E-2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1.6730927584494501E-2</v>
      </c>
      <c r="Z86">
        <v>3.9354769642184397E-3</v>
      </c>
      <c r="AA86">
        <v>3.33902970062934E-3</v>
      </c>
      <c r="AB86" s="16">
        <v>6.6045947034639696E-5</v>
      </c>
      <c r="AC86">
        <v>1.3194687712447001E-4</v>
      </c>
      <c r="AD86">
        <v>-3.46984936006641E-3</v>
      </c>
      <c r="AE86">
        <v>1.0775044204439801</v>
      </c>
      <c r="AF86">
        <v>-1.2483218253953501</v>
      </c>
      <c r="AH86" s="20">
        <f t="shared" si="13"/>
        <v>6.6732783237036353E-2</v>
      </c>
      <c r="AI86" s="20">
        <f t="shared" si="17"/>
        <v>1.6565274836133169E-5</v>
      </c>
      <c r="AJ86" s="20">
        <f t="shared" si="18"/>
        <v>3.9354769642184397E-3</v>
      </c>
      <c r="AK86" s="20">
        <f t="shared" si="18"/>
        <v>3.33902970062934E-3</v>
      </c>
      <c r="AL86" s="20">
        <f t="shared" si="18"/>
        <v>6.6045947034639696E-5</v>
      </c>
      <c r="AM86" s="20">
        <f t="shared" si="18"/>
        <v>1.3194687712447001E-4</v>
      </c>
      <c r="AN86" s="20">
        <f t="shared" si="18"/>
        <v>-3.46984936006641E-3</v>
      </c>
      <c r="AR86" s="22">
        <f t="shared" si="12"/>
        <v>46843</v>
      </c>
      <c r="AS86" s="21">
        <f>EA_raw_policy_shocks!AE225</f>
        <v>0</v>
      </c>
      <c r="AT86" s="21">
        <f>EA_raw_policy_shocks!AF225</f>
        <v>0</v>
      </c>
      <c r="AU86" s="21">
        <f>EA_raw_policy_shocks!AG225</f>
        <v>0</v>
      </c>
      <c r="AV86" s="21">
        <f>EA_raw_policy_shocks!AH225</f>
        <v>0</v>
      </c>
      <c r="AW86" s="21">
        <f>EA_raw_policy_shocks!AI225</f>
        <v>0</v>
      </c>
      <c r="AX86" s="21">
        <f>EA_raw_policy_shocks!AJ225</f>
        <v>0</v>
      </c>
      <c r="AY86" s="21">
        <f>EA_raw_policy_shocks!AK225</f>
        <v>0</v>
      </c>
      <c r="AZ86" s="20">
        <f t="shared" si="14"/>
        <v>0</v>
      </c>
      <c r="BA86" s="22">
        <f t="shared" si="15"/>
        <v>46843</v>
      </c>
      <c r="BB86" s="20">
        <f t="shared" si="16"/>
        <v>2.4990917942303702E-2</v>
      </c>
      <c r="BC86" s="20" t="e">
        <f>#REF!</f>
        <v>#REF!</v>
      </c>
    </row>
    <row r="87" spans="1:55" ht="15">
      <c r="A87" s="1">
        <v>46934</v>
      </c>
      <c r="B87">
        <v>-2.1515858036607102E-3</v>
      </c>
      <c r="C87">
        <v>3.6624145493427303E-2</v>
      </c>
      <c r="D87">
        <v>0.21666763978734299</v>
      </c>
      <c r="E87">
        <v>0.155019729118093</v>
      </c>
      <c r="F87">
        <v>-2.13291351014509</v>
      </c>
      <c r="G87">
        <v>-0.42434056526826802</v>
      </c>
      <c r="H87" s="16">
        <v>-5.0642999366885403E-5</v>
      </c>
      <c r="I87">
        <v>4.2409479074444201E-2</v>
      </c>
      <c r="J87">
        <v>-3.0514005634991102E-2</v>
      </c>
      <c r="K87">
        <v>4.3088551514784801E-2</v>
      </c>
      <c r="L87">
        <v>-0.119474192781046</v>
      </c>
      <c r="M87">
        <v>0</v>
      </c>
      <c r="N87">
        <v>0</v>
      </c>
      <c r="O87">
        <v>-0.110475186244732</v>
      </c>
      <c r="P87">
        <v>0</v>
      </c>
      <c r="Q87">
        <v>-1.51944698123949E-2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1.5110088480713499E-2</v>
      </c>
      <c r="Z87">
        <v>3.5057842113111501E-3</v>
      </c>
      <c r="AA87">
        <v>3.1090711043130401E-3</v>
      </c>
      <c r="AB87">
        <v>2.5784410212929799E-4</v>
      </c>
      <c r="AC87">
        <v>3.9574219718629201E-4</v>
      </c>
      <c r="AD87">
        <v>-2.7957946744351998E-3</v>
      </c>
      <c r="AE87">
        <v>1.0723985390993001</v>
      </c>
      <c r="AF87">
        <v>-1.2493233391808201</v>
      </c>
      <c r="AH87" s="20">
        <f t="shared" si="13"/>
        <v>5.8047539110691167E-2</v>
      </c>
      <c r="AI87" s="20">
        <f t="shared" si="17"/>
        <v>1.4960483644270792E-5</v>
      </c>
      <c r="AJ87" s="20">
        <f t="shared" si="18"/>
        <v>3.5057842113111501E-3</v>
      </c>
      <c r="AK87" s="20">
        <f t="shared" si="18"/>
        <v>3.1090711043130401E-3</v>
      </c>
      <c r="AL87" s="20">
        <f t="shared" si="18"/>
        <v>2.5784410212929799E-4</v>
      </c>
      <c r="AM87" s="20">
        <f t="shared" si="18"/>
        <v>3.9574219718629201E-4</v>
      </c>
      <c r="AN87" s="20">
        <f t="shared" si="18"/>
        <v>-2.7957946744351998E-3</v>
      </c>
      <c r="AR87" s="22">
        <f t="shared" si="12"/>
        <v>46934</v>
      </c>
      <c r="AS87" s="21">
        <f>EA_raw_policy_shocks!AE226</f>
        <v>0</v>
      </c>
      <c r="AT87" s="21">
        <f>EA_raw_policy_shocks!AF226</f>
        <v>0</v>
      </c>
      <c r="AU87" s="21">
        <f>EA_raw_policy_shocks!AG226</f>
        <v>0</v>
      </c>
      <c r="AV87" s="21">
        <f>EA_raw_policy_shocks!AH226</f>
        <v>0</v>
      </c>
      <c r="AW87" s="21">
        <f>EA_raw_policy_shocks!AI226</f>
        <v>0</v>
      </c>
      <c r="AX87" s="21">
        <f>EA_raw_policy_shocks!AJ226</f>
        <v>0</v>
      </c>
      <c r="AY87" s="21">
        <f>EA_raw_policy_shocks!AK226</f>
        <v>0</v>
      </c>
      <c r="AZ87" s="20">
        <f t="shared" si="14"/>
        <v>0</v>
      </c>
      <c r="BA87" s="22">
        <f t="shared" si="15"/>
        <v>46934</v>
      </c>
      <c r="BB87" s="20">
        <f t="shared" si="16"/>
        <v>2.4990917942303702E-2</v>
      </c>
      <c r="BC87" s="20" t="e">
        <f>#REF!</f>
        <v>#REF!</v>
      </c>
    </row>
    <row r="88" spans="1:55" ht="15">
      <c r="A88" s="1">
        <v>47026</v>
      </c>
      <c r="B88">
        <v>-1.9081237436095299E-3</v>
      </c>
      <c r="C88">
        <v>3.2132933076109503E-2</v>
      </c>
      <c r="D88">
        <v>0.21421459833464401</v>
      </c>
      <c r="E88">
        <v>0.135384649131611</v>
      </c>
      <c r="F88">
        <v>-2.1100465458358602</v>
      </c>
      <c r="G88">
        <v>-0.40372790381982498</v>
      </c>
      <c r="H88" s="16">
        <v>-4.7486312491690997E-5</v>
      </c>
      <c r="I88">
        <v>3.7287843202851799E-2</v>
      </c>
      <c r="J88">
        <v>-2.7377123591256901E-2</v>
      </c>
      <c r="K88">
        <v>3.7292593260444699E-2</v>
      </c>
      <c r="L88">
        <v>-0.120008482861804</v>
      </c>
      <c r="M88">
        <v>0</v>
      </c>
      <c r="N88">
        <v>0</v>
      </c>
      <c r="O88">
        <v>-0.10936811141472801</v>
      </c>
      <c r="P88">
        <v>0</v>
      </c>
      <c r="Q88">
        <v>-1.4644519927728E-2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1.3768512364938401E-2</v>
      </c>
      <c r="Z88">
        <v>3.1450777597308299E-3</v>
      </c>
      <c r="AA88">
        <v>2.90539672836157E-3</v>
      </c>
      <c r="AB88">
        <v>4.00841081651276E-4</v>
      </c>
      <c r="AC88">
        <v>5.9588507523563304E-4</v>
      </c>
      <c r="AD88">
        <v>-2.2466254729312102E-3</v>
      </c>
      <c r="AE88">
        <v>1.0673392032627</v>
      </c>
      <c r="AF88">
        <v>-1.2449073897018399</v>
      </c>
      <c r="AH88" s="20">
        <f t="shared" si="13"/>
        <v>5.0923420501733721E-2</v>
      </c>
      <c r="AI88" s="20">
        <f t="shared" si="17"/>
        <v>1.363219046033505E-5</v>
      </c>
      <c r="AJ88" s="20">
        <f t="shared" si="18"/>
        <v>3.1450777597308299E-3</v>
      </c>
      <c r="AK88" s="20">
        <f t="shared" si="18"/>
        <v>2.90539672836157E-3</v>
      </c>
      <c r="AL88" s="20">
        <f t="shared" si="18"/>
        <v>4.00841081651276E-4</v>
      </c>
      <c r="AM88" s="20">
        <f t="shared" si="18"/>
        <v>5.9588507523563304E-4</v>
      </c>
      <c r="AN88" s="20">
        <f t="shared" si="18"/>
        <v>-2.2466254729312102E-3</v>
      </c>
      <c r="AR88" s="22">
        <f t="shared" si="12"/>
        <v>47026</v>
      </c>
      <c r="AS88" s="21">
        <f>EA_raw_policy_shocks!AE227</f>
        <v>0</v>
      </c>
      <c r="AT88" s="21">
        <f>EA_raw_policy_shocks!AF227</f>
        <v>0</v>
      </c>
      <c r="AU88" s="21">
        <f>EA_raw_policy_shocks!AG227</f>
        <v>0</v>
      </c>
      <c r="AV88" s="21">
        <f>EA_raw_policy_shocks!AH227</f>
        <v>0</v>
      </c>
      <c r="AW88" s="21">
        <f>EA_raw_policy_shocks!AI227</f>
        <v>0</v>
      </c>
      <c r="AX88" s="21">
        <f>EA_raw_policy_shocks!AJ227</f>
        <v>0</v>
      </c>
      <c r="AY88" s="21">
        <f>EA_raw_policy_shocks!AK227</f>
        <v>0</v>
      </c>
      <c r="AZ88" s="20">
        <f t="shared" si="14"/>
        <v>0</v>
      </c>
      <c r="BA88" s="22">
        <f t="shared" si="15"/>
        <v>47026</v>
      </c>
      <c r="BB88" s="20">
        <f t="shared" si="16"/>
        <v>2.4990917942303702E-2</v>
      </c>
      <c r="BC88" s="20" t="e">
        <f>#REF!</f>
        <v>#REF!</v>
      </c>
    </row>
    <row r="89" spans="1:55" ht="15">
      <c r="A89" s="1">
        <v>47118</v>
      </c>
      <c r="B89">
        <v>-1.69516511681539E-3</v>
      </c>
      <c r="C89">
        <v>2.8112814645305101E-2</v>
      </c>
      <c r="D89">
        <v>0.21181862211607699</v>
      </c>
      <c r="E89">
        <v>0.117887711257363</v>
      </c>
      <c r="F89">
        <v>-2.0875546499362798</v>
      </c>
      <c r="G89">
        <v>-0.38338968627414099</v>
      </c>
      <c r="H89" s="16">
        <v>-4.4090869541259403E-5</v>
      </c>
      <c r="I89">
        <v>3.2975964772586998E-2</v>
      </c>
      <c r="J89">
        <v>-2.4462246734884001E-2</v>
      </c>
      <c r="K89">
        <v>3.2543026259561798E-2</v>
      </c>
      <c r="L89">
        <v>-0.119741299509635</v>
      </c>
      <c r="M89">
        <v>0</v>
      </c>
      <c r="N89">
        <v>0</v>
      </c>
      <c r="O89">
        <v>-0.10828905221561901</v>
      </c>
      <c r="P89">
        <v>0</v>
      </c>
      <c r="Q89">
        <v>-1.4026456689928E-2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1.26428922421467E-2</v>
      </c>
      <c r="Z89">
        <v>2.8400466695899899E-3</v>
      </c>
      <c r="AA89">
        <v>2.7215234948287001E-3</v>
      </c>
      <c r="AB89">
        <v>5.0322045673413095E-4</v>
      </c>
      <c r="AC89">
        <v>7.4221093375675105E-4</v>
      </c>
      <c r="AD89">
        <v>-1.8012007342189901E-3</v>
      </c>
      <c r="AE89">
        <v>1.0623259411977799</v>
      </c>
      <c r="AF89">
        <v>-1.2358898740352899</v>
      </c>
      <c r="AH89" s="20">
        <f t="shared" si="13"/>
        <v>4.5059489579287029E-2</v>
      </c>
      <c r="AI89" s="20">
        <f t="shared" si="17"/>
        <v>1.2517715091234356E-5</v>
      </c>
      <c r="AJ89" s="20">
        <f t="shared" si="18"/>
        <v>2.8400466695899899E-3</v>
      </c>
      <c r="AK89" s="20">
        <f t="shared" si="18"/>
        <v>2.7215234948287001E-3</v>
      </c>
      <c r="AL89" s="20">
        <f t="shared" si="18"/>
        <v>5.0322045673413095E-4</v>
      </c>
      <c r="AM89" s="20">
        <f t="shared" si="18"/>
        <v>7.4221093375675105E-4</v>
      </c>
      <c r="AN89" s="20">
        <f t="shared" si="18"/>
        <v>-1.8012007342189901E-3</v>
      </c>
      <c r="AR89" s="22">
        <f t="shared" si="12"/>
        <v>47118</v>
      </c>
      <c r="AS89" s="21">
        <f>EA_raw_policy_shocks!AE228</f>
        <v>0</v>
      </c>
      <c r="AT89" s="21">
        <f>EA_raw_policy_shocks!AF228</f>
        <v>0</v>
      </c>
      <c r="AU89" s="21">
        <f>EA_raw_policy_shocks!AG228</f>
        <v>0</v>
      </c>
      <c r="AV89" s="21">
        <f>EA_raw_policy_shocks!AH228</f>
        <v>0</v>
      </c>
      <c r="AW89" s="21">
        <f>EA_raw_policy_shocks!AI228</f>
        <v>0</v>
      </c>
      <c r="AX89" s="21">
        <f>EA_raw_policy_shocks!AJ228</f>
        <v>0</v>
      </c>
      <c r="AY89" s="21">
        <f>EA_raw_policy_shocks!AK228</f>
        <v>0</v>
      </c>
      <c r="AZ89" s="20">
        <f t="shared" si="14"/>
        <v>0</v>
      </c>
      <c r="BA89" s="22">
        <f t="shared" si="15"/>
        <v>47118</v>
      </c>
      <c r="BB89" s="20">
        <f t="shared" si="16"/>
        <v>2.4990917942303702E-2</v>
      </c>
      <c r="BC89" s="20" t="e">
        <f>#REF!</f>
        <v>#REF!</v>
      </c>
    </row>
    <row r="90" spans="1:55" ht="15">
      <c r="A90" s="1">
        <v>47208</v>
      </c>
      <c r="B90">
        <v>-1.5081247349490799E-3</v>
      </c>
      <c r="C90">
        <v>2.4522971008526798E-2</v>
      </c>
      <c r="D90">
        <v>0.209476802737246</v>
      </c>
      <c r="E90">
        <v>0.102331792539379</v>
      </c>
      <c r="F90">
        <v>-2.0653967466018401</v>
      </c>
      <c r="G90">
        <v>-0.36335424503185698</v>
      </c>
      <c r="H90" s="16">
        <v>-4.0543345077698297E-5</v>
      </c>
      <c r="I90">
        <v>2.93296851323138E-2</v>
      </c>
      <c r="J90">
        <v>-2.1768485176108202E-2</v>
      </c>
      <c r="K90">
        <v>2.8642598541635599E-2</v>
      </c>
      <c r="L90">
        <v>-0.118778615392263</v>
      </c>
      <c r="M90">
        <v>0</v>
      </c>
      <c r="N90">
        <v>0</v>
      </c>
      <c r="O90">
        <v>-0.107231840632526</v>
      </c>
      <c r="P90">
        <v>0</v>
      </c>
      <c r="Q90">
        <v>-1.33579872183247E-2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1.16831956618363E-2</v>
      </c>
      <c r="Z90">
        <v>2.57988633879066E-3</v>
      </c>
      <c r="AA90">
        <v>2.5525969991327898E-3</v>
      </c>
      <c r="AB90">
        <v>5.7209956023107102E-4</v>
      </c>
      <c r="AC90">
        <v>8.4342699001571804E-4</v>
      </c>
      <c r="AD90">
        <v>-1.441657131306E-3</v>
      </c>
      <c r="AE90">
        <v>1.05735828601211</v>
      </c>
      <c r="AF90">
        <v>-1.2229849037429401</v>
      </c>
      <c r="AH90" s="20">
        <f t="shared" si="13"/>
        <v>4.0208962246853532E-2</v>
      </c>
      <c r="AI90" s="20">
        <f t="shared" si="17"/>
        <v>1.1567520457263662E-5</v>
      </c>
      <c r="AJ90" s="20">
        <f t="shared" si="18"/>
        <v>2.57988633879066E-3</v>
      </c>
      <c r="AK90" s="20">
        <f t="shared" si="18"/>
        <v>2.5525969991327898E-3</v>
      </c>
      <c r="AL90" s="20">
        <f t="shared" si="18"/>
        <v>5.7209956023107102E-4</v>
      </c>
      <c r="AM90" s="20">
        <f t="shared" si="18"/>
        <v>8.4342699001571804E-4</v>
      </c>
      <c r="AN90" s="20">
        <f t="shared" si="18"/>
        <v>-1.441657131306E-3</v>
      </c>
      <c r="AR90" s="22">
        <f t="shared" si="12"/>
        <v>47208</v>
      </c>
      <c r="AS90" s="21">
        <f>EA_raw_policy_shocks!AE229</f>
        <v>0</v>
      </c>
      <c r="AT90" s="21">
        <f>EA_raw_policy_shocks!AF229</f>
        <v>0</v>
      </c>
      <c r="AU90" s="21">
        <f>EA_raw_policy_shocks!AG229</f>
        <v>0</v>
      </c>
      <c r="AV90" s="21">
        <f>EA_raw_policy_shocks!AH229</f>
        <v>0</v>
      </c>
      <c r="AW90" s="21">
        <f>EA_raw_policy_shocks!AI229</f>
        <v>0</v>
      </c>
      <c r="AX90" s="21">
        <f>EA_raw_policy_shocks!AJ229</f>
        <v>0</v>
      </c>
      <c r="AY90" s="21">
        <f>EA_raw_policy_shocks!AK229</f>
        <v>0</v>
      </c>
      <c r="AZ90" s="20">
        <f t="shared" si="14"/>
        <v>0</v>
      </c>
      <c r="BA90" s="22">
        <f t="shared" si="15"/>
        <v>47208</v>
      </c>
      <c r="BB90" s="20">
        <f t="shared" si="16"/>
        <v>2.4990917942303702E-2</v>
      </c>
      <c r="BC90" s="20" t="e">
        <f>#REF!</f>
        <v>#REF!</v>
      </c>
    </row>
    <row r="91" spans="1:55" ht="15">
      <c r="A91" s="1">
        <v>47299</v>
      </c>
      <c r="B91">
        <v>-1.34321213977415E-3</v>
      </c>
      <c r="C91">
        <v>2.1325291081674701E-2</v>
      </c>
      <c r="D91">
        <v>0.207186235545328</v>
      </c>
      <c r="E91">
        <v>8.8534900689479598E-2</v>
      </c>
      <c r="F91">
        <v>-2.0435386598680401</v>
      </c>
      <c r="G91">
        <v>-0.34364831224513898</v>
      </c>
      <c r="H91" s="16">
        <v>-3.6916604292738303E-5</v>
      </c>
      <c r="I91">
        <v>2.6228963541588799E-2</v>
      </c>
      <c r="J91">
        <v>-1.9291989828601499E-2</v>
      </c>
      <c r="K91">
        <v>2.54286314169179E-2</v>
      </c>
      <c r="L91">
        <v>-0.117219789051674</v>
      </c>
      <c r="M91">
        <v>0</v>
      </c>
      <c r="N91">
        <v>0</v>
      </c>
      <c r="O91">
        <v>-0.106191661147542</v>
      </c>
      <c r="P91">
        <v>0</v>
      </c>
      <c r="Q91">
        <v>-1.26551098927523E-2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1.08502606802064E-2</v>
      </c>
      <c r="Z91">
        <v>2.3558690942018798E-3</v>
      </c>
      <c r="AA91">
        <v>2.3950555738356401E-3</v>
      </c>
      <c r="AB91">
        <v>6.1364257006831999E-4</v>
      </c>
      <c r="AC91">
        <v>9.0720931962812797E-4</v>
      </c>
      <c r="AD91">
        <v>-1.15292671517543E-3</v>
      </c>
      <c r="AE91">
        <v>1.0524357756072</v>
      </c>
      <c r="AF91">
        <v>-1.2068167423728</v>
      </c>
      <c r="AH91" s="20">
        <f t="shared" si="13"/>
        <v>3.6170389490322238E-2</v>
      </c>
      <c r="AI91" s="20">
        <f t="shared" si="17"/>
        <v>1.0742832356640001E-5</v>
      </c>
      <c r="AJ91" s="20">
        <f t="shared" si="18"/>
        <v>2.3558690942018798E-3</v>
      </c>
      <c r="AK91" s="20">
        <f t="shared" si="18"/>
        <v>2.3950555738356401E-3</v>
      </c>
      <c r="AL91" s="20">
        <f t="shared" si="18"/>
        <v>6.1364257006831999E-4</v>
      </c>
      <c r="AM91" s="20">
        <f t="shared" si="18"/>
        <v>9.0720931962812797E-4</v>
      </c>
      <c r="AN91" s="20">
        <f t="shared" si="18"/>
        <v>-1.15292671517543E-3</v>
      </c>
      <c r="AR91" s="22">
        <f t="shared" si="12"/>
        <v>47299</v>
      </c>
      <c r="AS91" s="21">
        <f>EA_raw_policy_shocks!AE230</f>
        <v>0</v>
      </c>
      <c r="AT91" s="21">
        <f>EA_raw_policy_shocks!AF230</f>
        <v>0</v>
      </c>
      <c r="AU91" s="21">
        <f>EA_raw_policy_shocks!AG230</f>
        <v>0</v>
      </c>
      <c r="AV91" s="21">
        <f>EA_raw_policy_shocks!AH230</f>
        <v>0</v>
      </c>
      <c r="AW91" s="21">
        <f>EA_raw_policy_shocks!AI230</f>
        <v>0</v>
      </c>
      <c r="AX91" s="21">
        <f>EA_raw_policy_shocks!AJ230</f>
        <v>0</v>
      </c>
      <c r="AY91" s="21">
        <f>EA_raw_policy_shocks!AK230</f>
        <v>0</v>
      </c>
      <c r="AZ91" s="20">
        <f t="shared" si="14"/>
        <v>0</v>
      </c>
      <c r="BA91" s="22">
        <f t="shared" si="15"/>
        <v>47299</v>
      </c>
      <c r="BB91" s="20">
        <f t="shared" si="16"/>
        <v>2.4990917942303702E-2</v>
      </c>
      <c r="BC91" s="20" t="e">
        <f>#REF!</f>
        <v>#REF!</v>
      </c>
    </row>
    <row r="92" spans="1:55" ht="15">
      <c r="A92" s="1">
        <v>47391</v>
      </c>
      <c r="B92">
        <v>-1.19728687103177E-3</v>
      </c>
      <c r="C92">
        <v>1.8484253802544402E-2</v>
      </c>
      <c r="D92">
        <v>0.20494405862321899</v>
      </c>
      <c r="E92">
        <v>7.6329140173584803E-2</v>
      </c>
      <c r="F92">
        <v>-2.02195219639867</v>
      </c>
      <c r="G92">
        <v>-0.32429668634026398</v>
      </c>
      <c r="H92" s="16">
        <v>-3.3271430892290199E-5</v>
      </c>
      <c r="I92">
        <v>2.3574447341486601E-2</v>
      </c>
      <c r="J92">
        <v>-1.70265390727453E-2</v>
      </c>
      <c r="K92">
        <v>2.2767515029390999E-2</v>
      </c>
      <c r="L92">
        <v>-0.11515716093313499</v>
      </c>
      <c r="M92">
        <v>0</v>
      </c>
      <c r="N92">
        <v>0</v>
      </c>
      <c r="O92">
        <v>-0.105164816070956</v>
      </c>
      <c r="P92">
        <v>0</v>
      </c>
      <c r="Q92">
        <v>-1.1932040106310301E-2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1.0113772633420301E-2</v>
      </c>
      <c r="Z92">
        <v>2.1609813907589501E-3</v>
      </c>
      <c r="AA92">
        <v>2.2463519767694801E-3</v>
      </c>
      <c r="AB92">
        <v>6.3316225700167997E-4</v>
      </c>
      <c r="AC92">
        <v>9.4029112965900098E-4</v>
      </c>
      <c r="AD92">
        <v>-9.2232860941178702E-4</v>
      </c>
      <c r="AE92">
        <v>1.0475579526289001</v>
      </c>
      <c r="AF92">
        <v>-1.1879303988466099</v>
      </c>
      <c r="AH92" s="20">
        <f t="shared" si="13"/>
        <v>3.2780149936477099E-2</v>
      </c>
      <c r="AI92" s="20">
        <f t="shared" si="17"/>
        <v>1.0013636270713168E-5</v>
      </c>
      <c r="AJ92" s="20">
        <f t="shared" si="18"/>
        <v>2.1609813907589501E-3</v>
      </c>
      <c r="AK92" s="20">
        <f t="shared" si="18"/>
        <v>2.2463519767694801E-3</v>
      </c>
      <c r="AL92" s="20">
        <f t="shared" si="18"/>
        <v>6.3316225700167997E-4</v>
      </c>
      <c r="AM92" s="20">
        <f t="shared" si="18"/>
        <v>9.4029112965900098E-4</v>
      </c>
      <c r="AN92" s="20">
        <f t="shared" si="18"/>
        <v>-9.2232860941178702E-4</v>
      </c>
      <c r="AR92" s="22">
        <f t="shared" si="12"/>
        <v>47391</v>
      </c>
      <c r="AS92" s="21">
        <f>EA_raw_policy_shocks!AE231</f>
        <v>0</v>
      </c>
      <c r="AT92" s="21">
        <f>EA_raw_policy_shocks!AF231</f>
        <v>0</v>
      </c>
      <c r="AU92" s="21">
        <f>EA_raw_policy_shocks!AG231</f>
        <v>0</v>
      </c>
      <c r="AV92" s="21">
        <f>EA_raw_policy_shocks!AH231</f>
        <v>0</v>
      </c>
      <c r="AW92" s="21">
        <f>EA_raw_policy_shocks!AI231</f>
        <v>0</v>
      </c>
      <c r="AX92" s="21">
        <f>EA_raw_policy_shocks!AJ231</f>
        <v>0</v>
      </c>
      <c r="AY92" s="21">
        <f>EA_raw_policy_shocks!AK231</f>
        <v>0</v>
      </c>
      <c r="AZ92" s="20">
        <f t="shared" si="14"/>
        <v>0</v>
      </c>
      <c r="BA92" s="22">
        <f t="shared" si="15"/>
        <v>47391</v>
      </c>
      <c r="BB92" s="20">
        <f t="shared" si="16"/>
        <v>2.4990917942303702E-2</v>
      </c>
      <c r="BC92" s="20" t="e">
        <f>#REF!</f>
        <v>#REF!</v>
      </c>
    </row>
    <row r="93" spans="1:55" ht="15">
      <c r="A93" s="1">
        <v>47483</v>
      </c>
      <c r="B93">
        <v>-1.0677398015635901E-3</v>
      </c>
      <c r="C93">
        <v>1.5966814879739801E-2</v>
      </c>
      <c r="D93">
        <v>0.20274748476443999</v>
      </c>
      <c r="E93">
        <v>6.5559776629030606E-2</v>
      </c>
      <c r="F93">
        <v>-2.0006143219185701</v>
      </c>
      <c r="G93">
        <v>-0.30532198158510598</v>
      </c>
      <c r="H93" s="16">
        <v>-2.9658088452319399E-5</v>
      </c>
      <c r="I93">
        <v>2.1284409623433202E-2</v>
      </c>
      <c r="J93">
        <v>-1.49640566596473E-2</v>
      </c>
      <c r="K93">
        <v>2.0550007564761798E-2</v>
      </c>
      <c r="L93">
        <v>-0.112675827338877</v>
      </c>
      <c r="M93">
        <v>0</v>
      </c>
      <c r="N93">
        <v>0</v>
      </c>
      <c r="O93">
        <v>-0.10414852501022701</v>
      </c>
      <c r="P93">
        <v>0</v>
      </c>
      <c r="Q93">
        <v>-1.1201203882500101E-2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9.4505674504939494E-3</v>
      </c>
      <c r="Z93">
        <v>1.98961808788155E-3</v>
      </c>
      <c r="AA93">
        <v>2.10472442772845E-3</v>
      </c>
      <c r="AB93">
        <v>6.3521257047639997E-4</v>
      </c>
      <c r="AC93">
        <v>9.4854536798632302E-4</v>
      </c>
      <c r="AD93">
        <v>-7.3922075252830395E-4</v>
      </c>
      <c r="AE93">
        <v>1.0427243644184001</v>
      </c>
      <c r="AF93">
        <v>-1.1668010092529999</v>
      </c>
      <c r="AH93" s="20">
        <f t="shared" si="13"/>
        <v>2.990606934075081E-2</v>
      </c>
      <c r="AI93" s="20">
        <f t="shared" si="17"/>
        <v>9.3569974757365839E-6</v>
      </c>
      <c r="AJ93" s="20">
        <f t="shared" si="18"/>
        <v>1.98961808788155E-3</v>
      </c>
      <c r="AK93" s="20">
        <f t="shared" si="18"/>
        <v>2.10472442772845E-3</v>
      </c>
      <c r="AL93" s="20">
        <f t="shared" si="18"/>
        <v>6.3521257047639997E-4</v>
      </c>
      <c r="AM93" s="20">
        <f t="shared" si="18"/>
        <v>9.4854536798632302E-4</v>
      </c>
      <c r="AN93" s="20">
        <f t="shared" si="18"/>
        <v>-7.3922075252830395E-4</v>
      </c>
      <c r="AR93" s="22">
        <f t="shared" si="12"/>
        <v>47483</v>
      </c>
      <c r="AS93" s="21">
        <f>EA_raw_policy_shocks!AE232</f>
        <v>0</v>
      </c>
      <c r="AT93" s="21">
        <f>EA_raw_policy_shocks!AF232</f>
        <v>0</v>
      </c>
      <c r="AU93" s="21">
        <f>EA_raw_policy_shocks!AG232</f>
        <v>0</v>
      </c>
      <c r="AV93" s="21">
        <f>EA_raw_policy_shocks!AH232</f>
        <v>0</v>
      </c>
      <c r="AW93" s="21">
        <f>EA_raw_policy_shocks!AI232</f>
        <v>0</v>
      </c>
      <c r="AX93" s="21">
        <f>EA_raw_policy_shocks!AJ232</f>
        <v>0</v>
      </c>
      <c r="AY93" s="21">
        <f>EA_raw_policy_shocks!AK232</f>
        <v>0</v>
      </c>
      <c r="AZ93" s="20">
        <f t="shared" si="14"/>
        <v>0</v>
      </c>
      <c r="BA93" s="22">
        <f t="shared" si="15"/>
        <v>47483</v>
      </c>
      <c r="BB93" s="20">
        <f t="shared" si="16"/>
        <v>2.4990917942303702E-2</v>
      </c>
      <c r="BC93" s="20" t="e">
        <f>#REF!</f>
        <v>#REF!</v>
      </c>
    </row>
    <row r="94" spans="1:55" ht="15">
      <c r="A94" s="1">
        <v>47573</v>
      </c>
      <c r="B94">
        <v>-9.5239607390251095E-4</v>
      </c>
      <c r="C94">
        <v>1.37422968355475E-2</v>
      </c>
      <c r="D94">
        <v>0.20059382694094199</v>
      </c>
      <c r="E94">
        <v>5.6084381871909603E-2</v>
      </c>
      <c r="F94">
        <v>-1.9795064245871701</v>
      </c>
      <c r="G94">
        <v>-0.286744452040677</v>
      </c>
      <c r="H94" s="16">
        <v>-2.6117703677583299E-5</v>
      </c>
      <c r="I94">
        <v>1.9292039818661001E-2</v>
      </c>
      <c r="J94">
        <v>-1.3095064913929901E-2</v>
      </c>
      <c r="K94">
        <v>1.8687227217959099E-2</v>
      </c>
      <c r="L94">
        <v>-0.10985356519193799</v>
      </c>
      <c r="M94">
        <v>0</v>
      </c>
      <c r="N94">
        <v>0</v>
      </c>
      <c r="O94">
        <v>-0.103140754205524</v>
      </c>
      <c r="P94">
        <v>0</v>
      </c>
      <c r="Q94">
        <v>-1.04732803050881E-2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8.84321456286127E-3</v>
      </c>
      <c r="Z94">
        <v>1.8373255818475299E-3</v>
      </c>
      <c r="AA94">
        <v>1.9690095925613102E-3</v>
      </c>
      <c r="AB94">
        <v>6.2367324734499002E-4</v>
      </c>
      <c r="AC94">
        <v>9.3706299311485696E-4</v>
      </c>
      <c r="AD94">
        <v>-5.9470109360186204E-4</v>
      </c>
      <c r="AE94">
        <v>1.03793456296377</v>
      </c>
      <c r="AF94">
        <v>-1.1438421344888501</v>
      </c>
      <c r="AH94" s="20">
        <f t="shared" si="13"/>
        <v>2.7442009635191757E-2</v>
      </c>
      <c r="AI94" s="20">
        <f t="shared" si="17"/>
        <v>8.7556579830309604E-6</v>
      </c>
      <c r="AJ94" s="20">
        <f t="shared" si="18"/>
        <v>1.8373255818475299E-3</v>
      </c>
      <c r="AK94" s="20">
        <f t="shared" si="18"/>
        <v>1.9690095925613102E-3</v>
      </c>
      <c r="AL94" s="20">
        <f t="shared" si="18"/>
        <v>6.2367324734499002E-4</v>
      </c>
      <c r="AM94" s="20">
        <f t="shared" si="18"/>
        <v>9.3706299311485696E-4</v>
      </c>
      <c r="AN94" s="20">
        <f t="shared" si="18"/>
        <v>-5.9470109360186204E-4</v>
      </c>
      <c r="AR94" s="22">
        <f t="shared" si="12"/>
        <v>47573</v>
      </c>
      <c r="AS94" s="21">
        <f>EA_raw_policy_shocks!AE233</f>
        <v>0</v>
      </c>
      <c r="AT94" s="21">
        <f>EA_raw_policy_shocks!AF233</f>
        <v>0</v>
      </c>
      <c r="AU94" s="21">
        <f>EA_raw_policy_shocks!AG233</f>
        <v>0</v>
      </c>
      <c r="AV94" s="21">
        <f>EA_raw_policy_shocks!AH233</f>
        <v>0</v>
      </c>
      <c r="AW94" s="21">
        <f>EA_raw_policy_shocks!AI233</f>
        <v>0</v>
      </c>
      <c r="AX94" s="21">
        <f>EA_raw_policy_shocks!AJ233</f>
        <v>0</v>
      </c>
      <c r="AY94" s="21">
        <f>EA_raw_policy_shocks!AK233</f>
        <v>0</v>
      </c>
      <c r="AZ94" s="20">
        <f t="shared" si="14"/>
        <v>0</v>
      </c>
      <c r="BA94" s="22">
        <f t="shared" si="15"/>
        <v>47573</v>
      </c>
      <c r="BB94" s="20">
        <f t="shared" si="16"/>
        <v>2.4990917942303702E-2</v>
      </c>
      <c r="BC94" s="20" t="e">
        <f>#REF!</f>
        <v>#REF!</v>
      </c>
    </row>
    <row r="95" spans="1:55" ht="15">
      <c r="A95" s="1">
        <v>47664</v>
      </c>
      <c r="B95">
        <v>-8.4943583166493402E-4</v>
      </c>
      <c r="C95">
        <v>1.1782281248898401E-2</v>
      </c>
      <c r="D95">
        <v>0.19848051790455301</v>
      </c>
      <c r="E95">
        <v>4.7772045083114001E-2</v>
      </c>
      <c r="F95">
        <v>-1.9586136588157399</v>
      </c>
      <c r="G95">
        <v>-0.26858188125394</v>
      </c>
      <c r="H95" s="16">
        <v>-2.26834813672633E-5</v>
      </c>
      <c r="I95">
        <v>1.75430662353145E-2</v>
      </c>
      <c r="J95">
        <v>-1.1409077665213201E-2</v>
      </c>
      <c r="K95">
        <v>1.71072416172822E-2</v>
      </c>
      <c r="L95">
        <v>-0.106760882801086</v>
      </c>
      <c r="M95">
        <v>0</v>
      </c>
      <c r="N95">
        <v>0</v>
      </c>
      <c r="O95">
        <v>-0.102140071897958</v>
      </c>
      <c r="P95">
        <v>0</v>
      </c>
      <c r="Q95">
        <v>-9.7572788890345798E-3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8.2788387274598599E-3</v>
      </c>
      <c r="Z95">
        <v>1.7005866976323399E-3</v>
      </c>
      <c r="AA95">
        <v>1.83849102228648E-3</v>
      </c>
      <c r="AB95">
        <v>6.0182716586253495E-4</v>
      </c>
      <c r="AC95">
        <v>9.10227316007827E-4</v>
      </c>
      <c r="AD95">
        <v>-4.8135034400182401E-4</v>
      </c>
      <c r="AE95">
        <v>1.0331881048518401</v>
      </c>
      <c r="AF95">
        <v>-1.11941309310964</v>
      </c>
      <c r="AH95" s="20">
        <f t="shared" si="13"/>
        <v>2.5303291957467462E-2</v>
      </c>
      <c r="AI95" s="20">
        <f t="shared" si="17"/>
        <v>8.1968700271879795E-6</v>
      </c>
      <c r="AJ95" s="20">
        <f t="shared" si="18"/>
        <v>1.7005866976323399E-3</v>
      </c>
      <c r="AK95" s="20">
        <f t="shared" si="18"/>
        <v>1.83849102228648E-3</v>
      </c>
      <c r="AL95" s="20">
        <f t="shared" si="18"/>
        <v>6.0182716586253495E-4</v>
      </c>
      <c r="AM95" s="20">
        <f t="shared" si="18"/>
        <v>9.10227316007827E-4</v>
      </c>
      <c r="AN95" s="20">
        <f t="shared" si="18"/>
        <v>-4.8135034400182401E-4</v>
      </c>
      <c r="AR95" s="22">
        <f t="shared" si="12"/>
        <v>47664</v>
      </c>
      <c r="AS95" s="21">
        <f>EA_raw_policy_shocks!AE234</f>
        <v>0</v>
      </c>
      <c r="AT95" s="21">
        <f>EA_raw_policy_shocks!AF234</f>
        <v>0</v>
      </c>
      <c r="AU95" s="21">
        <f>EA_raw_policy_shocks!AG234</f>
        <v>0</v>
      </c>
      <c r="AV95" s="21">
        <f>EA_raw_policy_shocks!AH234</f>
        <v>0</v>
      </c>
      <c r="AW95" s="21">
        <f>EA_raw_policy_shocks!AI234</f>
        <v>0</v>
      </c>
      <c r="AX95" s="21">
        <f>EA_raw_policy_shocks!AJ234</f>
        <v>0</v>
      </c>
      <c r="AY95" s="21">
        <f>EA_raw_policy_shocks!AK234</f>
        <v>0</v>
      </c>
      <c r="AZ95" s="20">
        <f t="shared" si="14"/>
        <v>0</v>
      </c>
      <c r="BA95" s="22">
        <f t="shared" si="15"/>
        <v>47664</v>
      </c>
      <c r="BB95" s="20">
        <f t="shared" si="16"/>
        <v>2.4990917942303702E-2</v>
      </c>
      <c r="BC95" s="20" t="e">
        <f>#REF!</f>
        <v>#REF!</v>
      </c>
    </row>
    <row r="96" spans="1:55" ht="15">
      <c r="A96" s="1">
        <v>47756</v>
      </c>
      <c r="B96">
        <v>-7.5732956226376598E-4</v>
      </c>
      <c r="C96">
        <v>1.0060502470961699E-2</v>
      </c>
      <c r="D96">
        <v>0.19640512459357301</v>
      </c>
      <c r="E96">
        <v>4.0502638678642303E-2</v>
      </c>
      <c r="F96">
        <v>-1.9379243632596099</v>
      </c>
      <c r="G96">
        <v>-0.25084952925555298</v>
      </c>
      <c r="H96" s="16">
        <v>-1.9381767953354601E-5</v>
      </c>
      <c r="I96">
        <v>1.5993685770783701E-2</v>
      </c>
      <c r="J96">
        <v>-9.8949375527880301E-3</v>
      </c>
      <c r="K96">
        <v>1.5752172305847401E-2</v>
      </c>
      <c r="L96">
        <v>-0.103461174109218</v>
      </c>
      <c r="M96">
        <v>0</v>
      </c>
      <c r="N96">
        <v>0</v>
      </c>
      <c r="O96">
        <v>-0.101145526321817</v>
      </c>
      <c r="P96">
        <v>0</v>
      </c>
      <c r="Q96">
        <v>-9.0606413765204497E-3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7.7481454891190904E-3</v>
      </c>
      <c r="Z96">
        <v>1.5766412104603199E-3</v>
      </c>
      <c r="AA96">
        <v>1.71277740881783E-3</v>
      </c>
      <c r="AB96">
        <v>5.7243095831619004E-4</v>
      </c>
      <c r="AC96">
        <v>8.7178443195937703E-4</v>
      </c>
      <c r="AD96">
        <v>-3.9301019002932198E-4</v>
      </c>
      <c r="AE96">
        <v>1.0284845512206</v>
      </c>
      <c r="AF96">
        <v>-1.0938254388565101</v>
      </c>
      <c r="AH96" s="20">
        <f t="shared" si="13"/>
        <v>2.34228363400753E-2</v>
      </c>
      <c r="AI96" s="20">
        <f t="shared" si="17"/>
        <v>7.6714311773456333E-6</v>
      </c>
      <c r="AJ96" s="20">
        <f t="shared" si="18"/>
        <v>1.5766412104603199E-3</v>
      </c>
      <c r="AK96" s="20">
        <f t="shared" si="18"/>
        <v>1.71277740881783E-3</v>
      </c>
      <c r="AL96" s="20">
        <f t="shared" si="18"/>
        <v>5.7243095831619004E-4</v>
      </c>
      <c r="AM96" s="20">
        <f t="shared" si="18"/>
        <v>8.7178443195937703E-4</v>
      </c>
      <c r="AN96" s="20">
        <f t="shared" si="18"/>
        <v>-3.9301019002932198E-4</v>
      </c>
      <c r="AR96" s="22">
        <f t="shared" si="12"/>
        <v>47756</v>
      </c>
      <c r="AS96" s="21">
        <f>EA_raw_policy_shocks!AE235</f>
        <v>0</v>
      </c>
      <c r="AT96" s="21">
        <f>EA_raw_policy_shocks!AF235</f>
        <v>0</v>
      </c>
      <c r="AU96" s="21">
        <f>EA_raw_policy_shocks!AG235</f>
        <v>0</v>
      </c>
      <c r="AV96" s="21">
        <f>EA_raw_policy_shocks!AH235</f>
        <v>0</v>
      </c>
      <c r="AW96" s="21">
        <f>EA_raw_policy_shocks!AI235</f>
        <v>0</v>
      </c>
      <c r="AX96" s="21">
        <f>EA_raw_policy_shocks!AJ235</f>
        <v>0</v>
      </c>
      <c r="AY96" s="21">
        <f>EA_raw_policy_shocks!AK235</f>
        <v>0</v>
      </c>
      <c r="AZ96" s="20">
        <f t="shared" si="14"/>
        <v>0</v>
      </c>
      <c r="BA96" s="22">
        <f t="shared" si="15"/>
        <v>47756</v>
      </c>
      <c r="BB96" s="20">
        <f t="shared" si="16"/>
        <v>2.4990917942303702E-2</v>
      </c>
      <c r="BC96" s="20" t="e">
        <f>#REF!</f>
        <v>#REF!</v>
      </c>
    </row>
    <row r="97" spans="1:55" ht="15">
      <c r="A97" s="1">
        <v>47848</v>
      </c>
      <c r="B97">
        <v>-6.7478541304683698E-4</v>
      </c>
      <c r="C97">
        <v>8.5527423834608398E-3</v>
      </c>
      <c r="D97">
        <v>0.194365358004016</v>
      </c>
      <c r="E97">
        <v>3.4166129851249998E-2</v>
      </c>
      <c r="F97">
        <v>-1.9174295469490701</v>
      </c>
      <c r="G97">
        <v>-0.23356012877348101</v>
      </c>
      <c r="H97" s="16">
        <v>-1.62329817160188E-5</v>
      </c>
      <c r="I97">
        <v>1.4608774123401599E-2</v>
      </c>
      <c r="J97">
        <v>-8.5411024343582508E-3</v>
      </c>
      <c r="K97">
        <v>1.45757428276647E-2</v>
      </c>
      <c r="L97">
        <v>-0.100010956160948</v>
      </c>
      <c r="M97">
        <v>0</v>
      </c>
      <c r="N97">
        <v>0</v>
      </c>
      <c r="O97">
        <v>-0.100156543304023</v>
      </c>
      <c r="P97">
        <v>0</v>
      </c>
      <c r="Q97">
        <v>-8.38935977566963E-3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7.2446197135039598E-3</v>
      </c>
      <c r="Z97">
        <v>1.4633367019083101E-3</v>
      </c>
      <c r="AA97">
        <v>1.591705789771E-3</v>
      </c>
      <c r="AB97">
        <v>5.3777930330450798E-4</v>
      </c>
      <c r="AC97">
        <v>8.24909628912082E-4</v>
      </c>
      <c r="AD97">
        <v>-3.24592057680394E-4</v>
      </c>
      <c r="AE97">
        <v>1.02382346771245</v>
      </c>
      <c r="AF97">
        <v>-1.06734868181022</v>
      </c>
      <c r="AH97" s="20">
        <f t="shared" si="13"/>
        <v>2.174791634403362E-2</v>
      </c>
      <c r="AI97" s="20">
        <f t="shared" si="17"/>
        <v>7.1728908054494653E-6</v>
      </c>
      <c r="AJ97" s="20">
        <f t="shared" si="18"/>
        <v>1.4633367019083101E-3</v>
      </c>
      <c r="AK97" s="20">
        <f t="shared" si="18"/>
        <v>1.591705789771E-3</v>
      </c>
      <c r="AL97" s="20">
        <f t="shared" si="18"/>
        <v>5.3777930330450798E-4</v>
      </c>
      <c r="AM97" s="20">
        <f t="shared" si="18"/>
        <v>8.24909628912082E-4</v>
      </c>
      <c r="AN97" s="20">
        <f t="shared" si="18"/>
        <v>-3.24592057680394E-4</v>
      </c>
      <c r="AR97" s="22">
        <f t="shared" si="12"/>
        <v>47848</v>
      </c>
      <c r="AS97" s="21">
        <f>EA_raw_policy_shocks!AE236</f>
        <v>0</v>
      </c>
      <c r="AT97" s="21">
        <f>EA_raw_policy_shocks!AF236</f>
        <v>0</v>
      </c>
      <c r="AU97" s="21">
        <f>EA_raw_policy_shocks!AG236</f>
        <v>0</v>
      </c>
      <c r="AV97" s="21">
        <f>EA_raw_policy_shocks!AH236</f>
        <v>0</v>
      </c>
      <c r="AW97" s="21">
        <f>EA_raw_policy_shocks!AI236</f>
        <v>0</v>
      </c>
      <c r="AX97" s="21">
        <f>EA_raw_policy_shocks!AJ236</f>
        <v>0</v>
      </c>
      <c r="AY97" s="21">
        <f>EA_raw_policy_shocks!AK236</f>
        <v>0</v>
      </c>
      <c r="AZ97" s="20">
        <f t="shared" si="14"/>
        <v>0</v>
      </c>
      <c r="BA97" s="22">
        <f t="shared" si="15"/>
        <v>47848</v>
      </c>
      <c r="BB97" s="20">
        <f t="shared" si="16"/>
        <v>2.4990917942303702E-2</v>
      </c>
      <c r="BC97" s="20" t="e">
        <f>#REF!</f>
        <v>#REF!</v>
      </c>
    </row>
    <row r="98" spans="1:55" ht="15">
      <c r="A98" s="1">
        <v>47938</v>
      </c>
      <c r="B98">
        <v>-6.0070630515222196E-4</v>
      </c>
      <c r="C98">
        <v>7.23672600715083E-3</v>
      </c>
      <c r="D98">
        <v>0.19235907915316899</v>
      </c>
      <c r="E98">
        <v>2.8661930840419101E-2</v>
      </c>
      <c r="F98">
        <v>-1.8971224377689599</v>
      </c>
      <c r="G98">
        <v>-0.216723923021923</v>
      </c>
      <c r="H98" s="16">
        <v>-1.3252426779186099E-5</v>
      </c>
      <c r="I98">
        <v>1.3360349289911E-2</v>
      </c>
      <c r="J98">
        <v>-7.3358856128812704E-3</v>
      </c>
      <c r="K98">
        <v>1.35412083801722E-2</v>
      </c>
      <c r="L98">
        <v>-9.6460171713617399E-2</v>
      </c>
      <c r="M98">
        <v>0</v>
      </c>
      <c r="N98">
        <v>0</v>
      </c>
      <c r="O98">
        <v>-9.9172840807850396E-2</v>
      </c>
      <c r="P98">
        <v>0</v>
      </c>
      <c r="Q98">
        <v>-7.7481041885160496E-3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6.7638707299933001E-3</v>
      </c>
      <c r="Z98">
        <v>1.3590051787390699E-3</v>
      </c>
      <c r="AA98">
        <v>1.47526551829541E-3</v>
      </c>
      <c r="AB98">
        <v>4.9976327833792797E-4</v>
      </c>
      <c r="AC98">
        <v>7.7226964693611299E-4</v>
      </c>
      <c r="AD98">
        <v>-2.7191234102639898E-4</v>
      </c>
      <c r="AE98">
        <v>1.01920442442748</v>
      </c>
      <c r="AF98">
        <v>-1.0402153417359501</v>
      </c>
      <c r="AH98" s="20">
        <f t="shared" si="13"/>
        <v>2.0237440402865566E-2</v>
      </c>
      <c r="AI98" s="20">
        <f t="shared" si="17"/>
        <v>6.6969017128646534E-6</v>
      </c>
      <c r="AJ98" s="20">
        <f t="shared" si="18"/>
        <v>1.3590051787390699E-3</v>
      </c>
      <c r="AK98" s="20">
        <f t="shared" si="18"/>
        <v>1.47526551829541E-3</v>
      </c>
      <c r="AL98" s="20">
        <f t="shared" si="18"/>
        <v>4.9976327833792797E-4</v>
      </c>
      <c r="AM98" s="20">
        <f t="shared" si="18"/>
        <v>7.7226964693611299E-4</v>
      </c>
      <c r="AN98" s="20">
        <f t="shared" si="18"/>
        <v>-2.7191234102639898E-4</v>
      </c>
      <c r="AR98" s="22">
        <f t="shared" si="12"/>
        <v>47938</v>
      </c>
      <c r="AS98" s="21">
        <f>EA_raw_policy_shocks!AE237</f>
        <v>0</v>
      </c>
      <c r="AT98" s="21">
        <f>EA_raw_policy_shocks!AF237</f>
        <v>0</v>
      </c>
      <c r="AU98" s="21">
        <f>EA_raw_policy_shocks!AG237</f>
        <v>0</v>
      </c>
      <c r="AV98" s="21">
        <f>EA_raw_policy_shocks!AH237</f>
        <v>0</v>
      </c>
      <c r="AW98" s="21">
        <f>EA_raw_policy_shocks!AI237</f>
        <v>0</v>
      </c>
      <c r="AX98" s="21">
        <f>EA_raw_policy_shocks!AJ237</f>
        <v>0</v>
      </c>
      <c r="AY98" s="21">
        <f>EA_raw_policy_shocks!AK237</f>
        <v>0</v>
      </c>
      <c r="AZ98" s="20">
        <f t="shared" ref="AZ98:AZ129" si="19">SUM(AS98:AY98)</f>
        <v>0</v>
      </c>
      <c r="BA98" s="22">
        <f t="shared" ref="BA98:BA132" si="20">AR98</f>
        <v>47938</v>
      </c>
      <c r="BB98" s="20">
        <f t="shared" ref="BB98:BB132" si="21">AS98-$AS$2</f>
        <v>2.4990917942303702E-2</v>
      </c>
      <c r="BC98" s="20" t="e">
        <f>#REF!</f>
        <v>#REF!</v>
      </c>
    </row>
    <row r="99" spans="1:55" ht="15">
      <c r="A99" s="1">
        <v>48029</v>
      </c>
      <c r="B99">
        <v>-5.3415505502667996E-4</v>
      </c>
      <c r="C99">
        <v>6.09201795241005E-3</v>
      </c>
      <c r="D99">
        <v>0.19038430172162299</v>
      </c>
      <c r="E99">
        <v>2.3898282685982899E-2</v>
      </c>
      <c r="F99">
        <v>-1.87699808775681</v>
      </c>
      <c r="G99">
        <v>-0.20034873794541</v>
      </c>
      <c r="H99" s="16">
        <v>-1.0451006235413301E-5</v>
      </c>
      <c r="I99">
        <v>1.2226261560555399E-2</v>
      </c>
      <c r="J99">
        <v>-6.2676544968973801E-3</v>
      </c>
      <c r="K99">
        <v>1.2619613151409401E-2</v>
      </c>
      <c r="L99">
        <v>-9.2852541016064993E-2</v>
      </c>
      <c r="M99">
        <v>0</v>
      </c>
      <c r="N99">
        <v>0</v>
      </c>
      <c r="O99">
        <v>-9.8194358074667407E-2</v>
      </c>
      <c r="P99">
        <v>0</v>
      </c>
      <c r="Q99">
        <v>-7.1403553209914896E-3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6.3031012163193897E-3</v>
      </c>
      <c r="Z99">
        <v>1.2623615111020899E-3</v>
      </c>
      <c r="AA99">
        <v>1.36353941453955E-3</v>
      </c>
      <c r="AB99">
        <v>4.5992313533661501E-4</v>
      </c>
      <c r="AC99">
        <v>7.1608070108397604E-4</v>
      </c>
      <c r="AD99">
        <v>-2.3155061314721799E-4</v>
      </c>
      <c r="AE99">
        <v>1.0146269958774401</v>
      </c>
      <c r="AF99">
        <v>-1.0126254123573499</v>
      </c>
      <c r="AH99" s="20">
        <f t="shared" si="13"/>
        <v>1.88596833555656E-2</v>
      </c>
      <c r="AI99" s="20">
        <f t="shared" si="17"/>
        <v>6.2406942735835541E-6</v>
      </c>
      <c r="AJ99" s="20">
        <f t="shared" si="18"/>
        <v>1.2623615111020899E-3</v>
      </c>
      <c r="AK99" s="20">
        <f t="shared" si="18"/>
        <v>1.36353941453955E-3</v>
      </c>
      <c r="AL99" s="20">
        <f t="shared" si="18"/>
        <v>4.5992313533661501E-4</v>
      </c>
      <c r="AM99" s="20">
        <f t="shared" si="18"/>
        <v>7.1608070108397604E-4</v>
      </c>
      <c r="AN99" s="20">
        <f t="shared" si="18"/>
        <v>-2.3155061314721799E-4</v>
      </c>
      <c r="AR99" s="22">
        <f t="shared" si="12"/>
        <v>48029</v>
      </c>
      <c r="AS99" s="21">
        <f>EA_raw_policy_shocks!AE238</f>
        <v>0</v>
      </c>
      <c r="AT99" s="21">
        <f>EA_raw_policy_shocks!AF238</f>
        <v>0</v>
      </c>
      <c r="AU99" s="21">
        <f>EA_raw_policy_shocks!AG238</f>
        <v>0</v>
      </c>
      <c r="AV99" s="21">
        <f>EA_raw_policy_shocks!AH238</f>
        <v>0</v>
      </c>
      <c r="AW99" s="21">
        <f>EA_raw_policy_shocks!AI238</f>
        <v>0</v>
      </c>
      <c r="AX99" s="21">
        <f>EA_raw_policy_shocks!AJ238</f>
        <v>0</v>
      </c>
      <c r="AY99" s="21">
        <f>EA_raw_policy_shocks!AK238</f>
        <v>0</v>
      </c>
      <c r="AZ99" s="20">
        <f t="shared" si="19"/>
        <v>0</v>
      </c>
      <c r="BA99" s="22">
        <f t="shared" si="20"/>
        <v>48029</v>
      </c>
      <c r="BB99" s="20">
        <f t="shared" si="21"/>
        <v>2.4990917942303702E-2</v>
      </c>
      <c r="BC99" s="20" t="e">
        <f>#REF!</f>
        <v>#REF!</v>
      </c>
    </row>
    <row r="100" spans="1:55" ht="15">
      <c r="A100" s="1">
        <v>48121</v>
      </c>
      <c r="B100">
        <v>-4.7432603303922003E-4</v>
      </c>
      <c r="C100">
        <v>5.0999198423818601E-3</v>
      </c>
      <c r="D100">
        <v>0.18843919191356601</v>
      </c>
      <c r="E100">
        <v>1.9791668591973399E-2</v>
      </c>
      <c r="F100">
        <v>-1.8570530299633601</v>
      </c>
      <c r="G100">
        <v>-0.18444008236550599</v>
      </c>
      <c r="H100" s="16">
        <v>-7.8358478443964393E-6</v>
      </c>
      <c r="I100">
        <v>1.11890843074483E-2</v>
      </c>
      <c r="J100">
        <v>-5.3249921477463904E-3</v>
      </c>
      <c r="K100">
        <v>1.17883285541936E-2</v>
      </c>
      <c r="L100">
        <v>-8.9225948772269206E-2</v>
      </c>
      <c r="M100">
        <v>0</v>
      </c>
      <c r="N100">
        <v>0</v>
      </c>
      <c r="O100">
        <v>-9.7221197300064302E-2</v>
      </c>
      <c r="P100">
        <v>0</v>
      </c>
      <c r="Q100">
        <v>-6.5685376526362802E-3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5.8606800997940299E-3</v>
      </c>
      <c r="Z100">
        <v>1.17242029344768E-3</v>
      </c>
      <c r="AA100">
        <v>1.25665904067445E-3</v>
      </c>
      <c r="AB100">
        <v>4.1949585232503703E-4</v>
      </c>
      <c r="AC100">
        <v>6.5816223339672903E-4</v>
      </c>
      <c r="AD100">
        <v>-2.00727816980396E-4</v>
      </c>
      <c r="AE100">
        <v>1.01009076094035</v>
      </c>
      <c r="AF100">
        <v>-0.98475030622974202</v>
      </c>
      <c r="AH100" s="20">
        <f t="shared" si="13"/>
        <v>1.7590401852989688E-2</v>
      </c>
      <c r="AI100" s="20">
        <f t="shared" si="17"/>
        <v>5.8026535641525049E-6</v>
      </c>
      <c r="AJ100" s="20">
        <f t="shared" si="18"/>
        <v>1.17242029344768E-3</v>
      </c>
      <c r="AK100" s="20">
        <f t="shared" si="18"/>
        <v>1.25665904067445E-3</v>
      </c>
      <c r="AL100" s="20">
        <f t="shared" si="18"/>
        <v>4.1949585232503703E-4</v>
      </c>
      <c r="AM100" s="20">
        <f t="shared" si="18"/>
        <v>6.5816223339672903E-4</v>
      </c>
      <c r="AN100" s="20">
        <f t="shared" si="18"/>
        <v>-2.00727816980396E-4</v>
      </c>
      <c r="AR100" s="22">
        <f t="shared" si="12"/>
        <v>48121</v>
      </c>
      <c r="AS100" s="21">
        <f>EA_raw_policy_shocks!AE239</f>
        <v>0</v>
      </c>
      <c r="AT100" s="21">
        <f>EA_raw_policy_shocks!AF239</f>
        <v>0</v>
      </c>
      <c r="AU100" s="21">
        <f>EA_raw_policy_shocks!AG239</f>
        <v>0</v>
      </c>
      <c r="AV100" s="21">
        <f>EA_raw_policy_shocks!AH239</f>
        <v>0</v>
      </c>
      <c r="AW100" s="21">
        <f>EA_raw_policy_shocks!AI239</f>
        <v>0</v>
      </c>
      <c r="AX100" s="21">
        <f>EA_raw_policy_shocks!AJ239</f>
        <v>0</v>
      </c>
      <c r="AY100" s="21">
        <f>EA_raw_policy_shocks!AK239</f>
        <v>0</v>
      </c>
      <c r="AZ100" s="20">
        <f t="shared" si="19"/>
        <v>0</v>
      </c>
      <c r="BA100" s="22">
        <f t="shared" si="20"/>
        <v>48121</v>
      </c>
      <c r="BB100" s="20">
        <f t="shared" si="21"/>
        <v>2.4990917942303702E-2</v>
      </c>
      <c r="BC100" s="20" t="e">
        <f>#REF!</f>
        <v>#REF!</v>
      </c>
    </row>
    <row r="101" spans="1:55" ht="15">
      <c r="A101" s="1">
        <v>48213</v>
      </c>
      <c r="B101">
        <v>-4.2052215236122899E-4</v>
      </c>
      <c r="C101">
        <v>4.2433689379860699E-3</v>
      </c>
      <c r="D101">
        <v>0.18652206602679799</v>
      </c>
      <c r="E101">
        <v>1.6266254115204801E-2</v>
      </c>
      <c r="F101">
        <v>-1.83728498190373</v>
      </c>
      <c r="G101">
        <v>-0.16900127006834201</v>
      </c>
      <c r="H101" s="16">
        <v>-5.4108539305356997E-6</v>
      </c>
      <c r="I101">
        <v>1.02351813743695E-2</v>
      </c>
      <c r="J101">
        <v>-4.4968259574500501E-3</v>
      </c>
      <c r="K101">
        <v>1.10298317531732E-2</v>
      </c>
      <c r="L101">
        <v>-8.5612854177994802E-2</v>
      </c>
      <c r="M101">
        <v>0</v>
      </c>
      <c r="N101">
        <v>0</v>
      </c>
      <c r="O101">
        <v>-9.6253576032548305E-2</v>
      </c>
      <c r="P101">
        <v>0</v>
      </c>
      <c r="Q101">
        <v>-6.03415013676698E-3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5.4358024990930499E-3</v>
      </c>
      <c r="Z101">
        <v>1.0884282072841E-3</v>
      </c>
      <c r="AA101">
        <v>1.15477149934603E-3</v>
      </c>
      <c r="AB101">
        <v>3.7945780816508502E-4</v>
      </c>
      <c r="AC101">
        <v>5.9998641472106104E-4</v>
      </c>
      <c r="AD101">
        <v>-1.7720182726800999E-4</v>
      </c>
      <c r="AE101">
        <v>1.00559530281527</v>
      </c>
      <c r="AF101">
        <v>-0.95673634165888499</v>
      </c>
      <c r="AH101" s="20">
        <f t="shared" si="13"/>
        <v>1.6411276227275319E-2</v>
      </c>
      <c r="AI101" s="20">
        <f t="shared" si="17"/>
        <v>5.3819826723693565E-6</v>
      </c>
      <c r="AJ101" s="20">
        <f t="shared" si="18"/>
        <v>1.0884282072841E-3</v>
      </c>
      <c r="AK101" s="20">
        <f t="shared" si="18"/>
        <v>1.15477149934603E-3</v>
      </c>
      <c r="AL101" s="20">
        <f t="shared" si="18"/>
        <v>3.7945780816508502E-4</v>
      </c>
      <c r="AM101" s="20">
        <f t="shared" si="18"/>
        <v>5.9998641472106104E-4</v>
      </c>
      <c r="AN101" s="20">
        <f t="shared" si="18"/>
        <v>-1.7720182726800999E-4</v>
      </c>
      <c r="AR101" s="22">
        <f t="shared" si="12"/>
        <v>48213</v>
      </c>
      <c r="AS101" s="21">
        <f>EA_raw_policy_shocks!AE240</f>
        <v>0</v>
      </c>
      <c r="AT101" s="21">
        <f>EA_raw_policy_shocks!AF240</f>
        <v>0</v>
      </c>
      <c r="AU101" s="21">
        <f>EA_raw_policy_shocks!AG240</f>
        <v>0</v>
      </c>
      <c r="AV101" s="21">
        <f>EA_raw_policy_shocks!AH240</f>
        <v>0</v>
      </c>
      <c r="AW101" s="21">
        <f>EA_raw_policy_shocks!AI240</f>
        <v>0</v>
      </c>
      <c r="AX101" s="21">
        <f>EA_raw_policy_shocks!AJ240</f>
        <v>0</v>
      </c>
      <c r="AY101" s="21">
        <f>EA_raw_policy_shocks!AK240</f>
        <v>0</v>
      </c>
      <c r="AZ101" s="20">
        <f t="shared" si="19"/>
        <v>0</v>
      </c>
      <c r="BA101" s="22">
        <f t="shared" si="20"/>
        <v>48213</v>
      </c>
      <c r="BB101" s="20">
        <f t="shared" si="21"/>
        <v>2.4990917942303702E-2</v>
      </c>
      <c r="BC101" s="20" t="e">
        <f>#REF!</f>
        <v>#REF!</v>
      </c>
    </row>
    <row r="102" spans="1:55" ht="15">
      <c r="A102" s="1">
        <v>48304</v>
      </c>
      <c r="B102">
        <v>-3.7213619861382202E-4</v>
      </c>
      <c r="C102">
        <v>3.5068382594444498E-3</v>
      </c>
      <c r="D102">
        <v>0.18463138617515801</v>
      </c>
      <c r="E102">
        <v>1.32533522390008E-2</v>
      </c>
      <c r="F102">
        <v>-1.8176925909198101</v>
      </c>
      <c r="G102">
        <v>-0.15403355847304701</v>
      </c>
      <c r="H102" s="16">
        <v>-3.1771854561198302E-6</v>
      </c>
      <c r="I102">
        <v>9.3539286457886405E-3</v>
      </c>
      <c r="J102">
        <v>-3.7725274571464599E-3</v>
      </c>
      <c r="K102">
        <v>1.0330689276689099E-2</v>
      </c>
      <c r="L102">
        <v>-8.2040713658582204E-2</v>
      </c>
      <c r="M102">
        <v>0</v>
      </c>
      <c r="N102">
        <v>0</v>
      </c>
      <c r="O102">
        <v>-9.52917887071906E-2</v>
      </c>
      <c r="P102">
        <v>0</v>
      </c>
      <c r="Q102">
        <v>-5.5378920450313797E-3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5.0282221335573099E-3</v>
      </c>
      <c r="Z102">
        <v>1.0098093788994901E-3</v>
      </c>
      <c r="AA102">
        <v>1.0580155536039E-3</v>
      </c>
      <c r="AB102">
        <v>3.4056292088363002E-4</v>
      </c>
      <c r="AC102">
        <v>5.4272346703854797E-4</v>
      </c>
      <c r="AD102">
        <v>-1.5917810803277001E-4</v>
      </c>
      <c r="AE102">
        <v>1.0011402089778001</v>
      </c>
      <c r="AF102">
        <v>-0.92870782572495203</v>
      </c>
      <c r="AH102" s="20">
        <f t="shared" si="13"/>
        <v>1.5308629188910836E-2</v>
      </c>
      <c r="AI102" s="20">
        <f t="shared" si="17"/>
        <v>4.9784377559973367E-6</v>
      </c>
      <c r="AJ102" s="20">
        <f t="shared" si="18"/>
        <v>1.0098093788994901E-3</v>
      </c>
      <c r="AK102" s="20">
        <f t="shared" si="18"/>
        <v>1.0580155536039E-3</v>
      </c>
      <c r="AL102" s="20">
        <f t="shared" si="18"/>
        <v>3.4056292088363002E-4</v>
      </c>
      <c r="AM102" s="20">
        <f t="shared" si="18"/>
        <v>5.4272346703854797E-4</v>
      </c>
      <c r="AN102" s="20">
        <f t="shared" si="18"/>
        <v>-1.5917810803277001E-4</v>
      </c>
      <c r="AR102" s="22">
        <f t="shared" si="12"/>
        <v>48304</v>
      </c>
      <c r="AS102" s="21">
        <f>EA_raw_policy_shocks!AE241</f>
        <v>0</v>
      </c>
      <c r="AT102" s="21">
        <f>EA_raw_policy_shocks!AF241</f>
        <v>0</v>
      </c>
      <c r="AU102" s="21">
        <f>EA_raw_policy_shocks!AG241</f>
        <v>0</v>
      </c>
      <c r="AV102" s="21">
        <f>EA_raw_policy_shocks!AH241</f>
        <v>0</v>
      </c>
      <c r="AW102" s="21">
        <f>EA_raw_policy_shocks!AI241</f>
        <v>0</v>
      </c>
      <c r="AX102" s="21">
        <f>EA_raw_policy_shocks!AJ241</f>
        <v>0</v>
      </c>
      <c r="AY102" s="21">
        <f>EA_raw_policy_shocks!AK241</f>
        <v>0</v>
      </c>
      <c r="AZ102" s="20">
        <f t="shared" si="19"/>
        <v>0</v>
      </c>
      <c r="BA102" s="22">
        <f t="shared" si="20"/>
        <v>48304</v>
      </c>
      <c r="BB102" s="20">
        <f t="shared" si="21"/>
        <v>2.4990917942303702E-2</v>
      </c>
      <c r="BC102" s="20" t="e">
        <f>#REF!</f>
        <v>#REF!</v>
      </c>
    </row>
    <row r="103" spans="1:55" ht="15">
      <c r="A103" s="1">
        <v>48395</v>
      </c>
      <c r="B103">
        <v>-3.28635689688754E-4</v>
      </c>
      <c r="C103">
        <v>2.8762385363386598E-3</v>
      </c>
      <c r="D103">
        <v>0.18276575455819599</v>
      </c>
      <c r="E103">
        <v>1.0690912034108499E-2</v>
      </c>
      <c r="F103">
        <v>-1.7982752170710901</v>
      </c>
      <c r="G103">
        <v>-0.139536299114986</v>
      </c>
      <c r="H103" s="16">
        <v>-1.13368879047139E-6</v>
      </c>
      <c r="I103">
        <v>8.5370692730006494E-3</v>
      </c>
      <c r="J103">
        <v>-3.14198698902868E-3</v>
      </c>
      <c r="K103">
        <v>9.6807152171205103E-3</v>
      </c>
      <c r="L103">
        <v>-7.8532407538876206E-2</v>
      </c>
      <c r="M103">
        <v>0</v>
      </c>
      <c r="N103">
        <v>0</v>
      </c>
      <c r="O103">
        <v>-9.4336175926142199E-2</v>
      </c>
      <c r="P103">
        <v>0</v>
      </c>
      <c r="Q103">
        <v>-5.0797821910932104E-3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4.6380437251978797E-3</v>
      </c>
      <c r="Z103">
        <v>9.3612158519296802E-4</v>
      </c>
      <c r="AA103">
        <v>9.6650521171537601E-4</v>
      </c>
      <c r="AB103">
        <v>3.0337658290721301E-4</v>
      </c>
      <c r="AC103">
        <v>4.8728291994318501E-4</v>
      </c>
      <c r="AD103">
        <v>-1.4523347658465801E-4</v>
      </c>
      <c r="AE103">
        <v>0.99672507113592601</v>
      </c>
      <c r="AF103">
        <v>-0.90076978090655901</v>
      </c>
      <c r="AH103" s="20">
        <f t="shared" si="13"/>
        <v>1.4272378505066413E-2</v>
      </c>
      <c r="AI103" s="20">
        <f t="shared" si="17"/>
        <v>4.5921225001959208E-6</v>
      </c>
      <c r="AJ103" s="20">
        <f t="shared" si="18"/>
        <v>9.3612158519296802E-4</v>
      </c>
      <c r="AK103" s="20">
        <f t="shared" si="18"/>
        <v>9.6650521171537601E-4</v>
      </c>
      <c r="AL103" s="20">
        <f t="shared" si="18"/>
        <v>3.0337658290721301E-4</v>
      </c>
      <c r="AM103" s="20">
        <f t="shared" si="18"/>
        <v>4.8728291994318501E-4</v>
      </c>
      <c r="AN103" s="20">
        <f t="shared" si="18"/>
        <v>-1.4523347658465801E-4</v>
      </c>
      <c r="AR103" s="22">
        <f t="shared" si="12"/>
        <v>48395</v>
      </c>
      <c r="AS103" s="21">
        <f>EA_raw_policy_shocks!AE242</f>
        <v>0</v>
      </c>
      <c r="AT103" s="21">
        <f>EA_raw_policy_shocks!AF242</f>
        <v>0</v>
      </c>
      <c r="AU103" s="21">
        <f>EA_raw_policy_shocks!AG242</f>
        <v>0</v>
      </c>
      <c r="AV103" s="21">
        <f>EA_raw_policy_shocks!AH242</f>
        <v>0</v>
      </c>
      <c r="AW103" s="21">
        <f>EA_raw_policy_shocks!AI242</f>
        <v>0</v>
      </c>
      <c r="AX103" s="21">
        <f>EA_raw_policy_shocks!AJ242</f>
        <v>0</v>
      </c>
      <c r="AY103" s="21">
        <f>EA_raw_policy_shocks!AK242</f>
        <v>0</v>
      </c>
      <c r="AZ103" s="20">
        <f t="shared" si="19"/>
        <v>0</v>
      </c>
      <c r="BA103" s="22">
        <f t="shared" si="20"/>
        <v>48395</v>
      </c>
      <c r="BB103" s="20">
        <f t="shared" si="21"/>
        <v>2.4990917942303702E-2</v>
      </c>
      <c r="BC103" s="20" t="e">
        <f>#REF!</f>
        <v>#REF!</v>
      </c>
    </row>
    <row r="104" spans="1:55" ht="15">
      <c r="A104" s="1">
        <v>48487</v>
      </c>
      <c r="B104">
        <v>-2.8955060232733597E-4</v>
      </c>
      <c r="C104">
        <v>2.3388223327691E-3</v>
      </c>
      <c r="D104">
        <v>0.18092390662663399</v>
      </c>
      <c r="E104">
        <v>8.5230300802859801E-3</v>
      </c>
      <c r="F104">
        <v>-1.77903274946974</v>
      </c>
      <c r="G104">
        <v>-0.12550709575753</v>
      </c>
      <c r="H104" s="16">
        <v>7.2272757101748799E-7</v>
      </c>
      <c r="I104">
        <v>7.7781839736457102E-3</v>
      </c>
      <c r="J104">
        <v>-2.5956666941225801E-3</v>
      </c>
      <c r="K104">
        <v>9.0722776386417507E-3</v>
      </c>
      <c r="L104">
        <v>-7.5106663340054003E-2</v>
      </c>
      <c r="M104">
        <v>0</v>
      </c>
      <c r="N104">
        <v>0</v>
      </c>
      <c r="O104">
        <v>-9.3387100275375501E-2</v>
      </c>
      <c r="P104">
        <v>0</v>
      </c>
      <c r="Q104">
        <v>-4.6592702860306003E-3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4.2655647482878504E-3</v>
      </c>
      <c r="Z104">
        <v>8.6702147357760795E-4</v>
      </c>
      <c r="AA104">
        <v>8.8031921906355697E-4</v>
      </c>
      <c r="AB104">
        <v>2.6830571788927801E-4</v>
      </c>
      <c r="AC104">
        <v>4.3435095020320801E-4</v>
      </c>
      <c r="AD104">
        <v>-1.3425123375975E-4</v>
      </c>
      <c r="AE104">
        <v>0.992349485186234</v>
      </c>
      <c r="AF104">
        <v>-0.87301035698398699</v>
      </c>
      <c r="AH104" s="20">
        <f t="shared" si="13"/>
        <v>1.3295186739446723E-2</v>
      </c>
      <c r="AI104" s="20">
        <f t="shared" si="17"/>
        <v>4.2233314339483667E-6</v>
      </c>
      <c r="AJ104" s="20">
        <f t="shared" si="18"/>
        <v>8.6702147357760795E-4</v>
      </c>
      <c r="AK104" s="20">
        <f t="shared" si="18"/>
        <v>8.8031921906355697E-4</v>
      </c>
      <c r="AL104" s="20">
        <f t="shared" si="18"/>
        <v>2.6830571788927801E-4</v>
      </c>
      <c r="AM104" s="20">
        <f t="shared" si="18"/>
        <v>4.3435095020320801E-4</v>
      </c>
      <c r="AN104" s="20">
        <f t="shared" si="18"/>
        <v>-1.3425123375975E-4</v>
      </c>
      <c r="AR104" s="22">
        <f t="shared" si="12"/>
        <v>48487</v>
      </c>
      <c r="AS104" s="21">
        <f>EA_raw_policy_shocks!AE243</f>
        <v>0</v>
      </c>
      <c r="AT104" s="21">
        <f>EA_raw_policy_shocks!AF243</f>
        <v>0</v>
      </c>
      <c r="AU104" s="21">
        <f>EA_raw_policy_shocks!AG243</f>
        <v>0</v>
      </c>
      <c r="AV104" s="21">
        <f>EA_raw_policy_shocks!AH243</f>
        <v>0</v>
      </c>
      <c r="AW104" s="21">
        <f>EA_raw_policy_shocks!AI243</f>
        <v>0</v>
      </c>
      <c r="AX104" s="21">
        <f>EA_raw_policy_shocks!AJ243</f>
        <v>0</v>
      </c>
      <c r="AY104" s="21">
        <f>EA_raw_policy_shocks!AK243</f>
        <v>0</v>
      </c>
      <c r="AZ104" s="20">
        <f t="shared" si="19"/>
        <v>0</v>
      </c>
      <c r="BA104" s="22">
        <f t="shared" si="20"/>
        <v>48487</v>
      </c>
      <c r="BB104" s="20">
        <f t="shared" si="21"/>
        <v>2.4990917942303702E-2</v>
      </c>
      <c r="BC104" s="20" t="e">
        <f>#REF!</f>
        <v>#REF!</v>
      </c>
    </row>
    <row r="105" spans="1:55" ht="15">
      <c r="A105" s="1">
        <v>48579</v>
      </c>
      <c r="B105">
        <v>-2.5446342305354198E-4</v>
      </c>
      <c r="C105">
        <v>1.88309069052372E-3</v>
      </c>
      <c r="D105">
        <v>0.17910470344820201</v>
      </c>
      <c r="E105">
        <v>6.6994841536063702E-3</v>
      </c>
      <c r="F105">
        <v>-1.75996545227206</v>
      </c>
      <c r="G105">
        <v>-0.11194196649982301</v>
      </c>
      <c r="H105" s="16">
        <v>2.3967601734968601E-6</v>
      </c>
      <c r="I105">
        <v>7.0722597319726596E-3</v>
      </c>
      <c r="J105">
        <v>-2.1246349816472902E-3</v>
      </c>
      <c r="K105">
        <v>8.4997304054988294E-3</v>
      </c>
      <c r="L105">
        <v>-7.1778469722924398E-2</v>
      </c>
      <c r="M105">
        <v>0</v>
      </c>
      <c r="N105">
        <v>0</v>
      </c>
      <c r="O105">
        <v>-9.2444927624665302E-2</v>
      </c>
      <c r="P105">
        <v>0</v>
      </c>
      <c r="Q105">
        <v>-4.27533960772313E-3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3.9111574744196799E-3</v>
      </c>
      <c r="Z105">
        <v>8.0223723341626204E-4</v>
      </c>
      <c r="AA105">
        <v>7.9949515712362303E-4</v>
      </c>
      <c r="AB105">
        <v>2.35625273712196E-4</v>
      </c>
      <c r="AC105">
        <v>3.8442398124456499E-4</v>
      </c>
      <c r="AD105">
        <v>-1.25366137082972E-4</v>
      </c>
      <c r="AE105">
        <v>0.98801305117100802</v>
      </c>
      <c r="AF105">
        <v>-0.84550296478795695</v>
      </c>
      <c r="AH105" s="20">
        <f t="shared" si="13"/>
        <v>1.2371776305174312E-2</v>
      </c>
      <c r="AI105" s="20">
        <f t="shared" si="17"/>
        <v>3.8724331429897823E-6</v>
      </c>
      <c r="AJ105" s="20">
        <f t="shared" si="18"/>
        <v>8.0223723341626204E-4</v>
      </c>
      <c r="AK105" s="20">
        <f t="shared" si="18"/>
        <v>7.9949515712362303E-4</v>
      </c>
      <c r="AL105" s="20">
        <f t="shared" si="18"/>
        <v>2.35625273712196E-4</v>
      </c>
      <c r="AM105" s="20">
        <f t="shared" si="18"/>
        <v>3.8442398124456499E-4</v>
      </c>
      <c r="AN105" s="20">
        <f t="shared" si="18"/>
        <v>-1.25366137082972E-4</v>
      </c>
      <c r="AR105" s="22">
        <f t="shared" si="12"/>
        <v>48579</v>
      </c>
      <c r="AS105" s="21">
        <f>EA_raw_policy_shocks!AE244</f>
        <v>0</v>
      </c>
      <c r="AT105" s="21">
        <f>EA_raw_policy_shocks!AF244</f>
        <v>0</v>
      </c>
      <c r="AU105" s="21">
        <f>EA_raw_policy_shocks!AG244</f>
        <v>0</v>
      </c>
      <c r="AV105" s="21">
        <f>EA_raw_policy_shocks!AH244</f>
        <v>0</v>
      </c>
      <c r="AW105" s="21">
        <f>EA_raw_policy_shocks!AI244</f>
        <v>0</v>
      </c>
      <c r="AX105" s="21">
        <f>EA_raw_policy_shocks!AJ244</f>
        <v>0</v>
      </c>
      <c r="AY105" s="21">
        <f>EA_raw_policy_shocks!AK244</f>
        <v>0</v>
      </c>
      <c r="AZ105" s="20">
        <f t="shared" si="19"/>
        <v>0</v>
      </c>
      <c r="BA105" s="22">
        <f t="shared" si="20"/>
        <v>48579</v>
      </c>
      <c r="BB105" s="20">
        <f t="shared" si="21"/>
        <v>2.4990917942303702E-2</v>
      </c>
      <c r="BC105" s="20" t="e">
        <f>#REF!</f>
        <v>#REF!</v>
      </c>
    </row>
    <row r="106" spans="1:55" ht="15">
      <c r="A106" s="1">
        <v>48669</v>
      </c>
      <c r="B106">
        <v>-2.2300108050305999E-4</v>
      </c>
      <c r="C106">
        <v>1.4987026153931E-3</v>
      </c>
      <c r="D106">
        <v>0.17730712353707101</v>
      </c>
      <c r="E106">
        <v>5.1752889028454704E-3</v>
      </c>
      <c r="F106">
        <v>-1.74107383683084</v>
      </c>
      <c r="G106">
        <v>-9.8835506772257206E-2</v>
      </c>
      <c r="H106" s="16">
        <v>3.8944164195001796E-6</v>
      </c>
      <c r="I106">
        <v>6.4153420656536996E-3</v>
      </c>
      <c r="J106">
        <v>-1.72058535939639E-3</v>
      </c>
      <c r="K106">
        <v>7.9589507822204093E-3</v>
      </c>
      <c r="L106">
        <v>-6.8559476286123494E-2</v>
      </c>
      <c r="M106">
        <v>0</v>
      </c>
      <c r="N106">
        <v>0</v>
      </c>
      <c r="O106">
        <v>-9.1510012997741794E-2</v>
      </c>
      <c r="P106">
        <v>0</v>
      </c>
      <c r="Q106">
        <v>-3.92660052005263E-3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3.5751836452702301E-3</v>
      </c>
      <c r="Z106">
        <v>7.41547391768678E-4</v>
      </c>
      <c r="AA106">
        <v>7.2402707127130204E-4</v>
      </c>
      <c r="AB106">
        <v>2.0550145474275801E-4</v>
      </c>
      <c r="AC106">
        <v>3.37838740458533E-4</v>
      </c>
      <c r="AD106">
        <v>-1.17917883489538E-4</v>
      </c>
      <c r="AE106">
        <v>0.98371537323513003</v>
      </c>
      <c r="AF106">
        <v>-0.81830816387206096</v>
      </c>
      <c r="AH106" s="20">
        <f t="shared" si="13"/>
        <v>1.1498382591037937E-2</v>
      </c>
      <c r="AI106" s="20">
        <f t="shared" si="17"/>
        <v>3.5397857873962672E-6</v>
      </c>
      <c r="AJ106" s="20">
        <f t="shared" si="18"/>
        <v>7.41547391768678E-4</v>
      </c>
      <c r="AK106" s="20">
        <f t="shared" si="18"/>
        <v>7.2402707127130204E-4</v>
      </c>
      <c r="AL106" s="20">
        <f t="shared" si="18"/>
        <v>2.0550145474275801E-4</v>
      </c>
      <c r="AM106" s="20">
        <f t="shared" si="18"/>
        <v>3.37838740458533E-4</v>
      </c>
      <c r="AN106" s="20">
        <f t="shared" si="18"/>
        <v>-1.17917883489538E-4</v>
      </c>
      <c r="AR106" s="22">
        <f t="shared" si="12"/>
        <v>48669</v>
      </c>
      <c r="AS106" s="21">
        <f>EA_raw_policy_shocks!AE245</f>
        <v>0</v>
      </c>
      <c r="AT106" s="21">
        <f>EA_raw_policy_shocks!AF245</f>
        <v>0</v>
      </c>
      <c r="AU106" s="21">
        <f>EA_raw_policy_shocks!AG245</f>
        <v>0</v>
      </c>
      <c r="AV106" s="21">
        <f>EA_raw_policy_shocks!AH245</f>
        <v>0</v>
      </c>
      <c r="AW106" s="21">
        <f>EA_raw_policy_shocks!AI245</f>
        <v>0</v>
      </c>
      <c r="AX106" s="21">
        <f>EA_raw_policy_shocks!AJ245</f>
        <v>0</v>
      </c>
      <c r="AY106" s="21">
        <f>EA_raw_policy_shocks!AK245</f>
        <v>0</v>
      </c>
      <c r="AZ106" s="20">
        <f t="shared" si="19"/>
        <v>0</v>
      </c>
      <c r="BA106" s="22">
        <f t="shared" si="20"/>
        <v>48669</v>
      </c>
      <c r="BB106" s="20">
        <f t="shared" si="21"/>
        <v>2.4990917942303702E-2</v>
      </c>
      <c r="BC106" s="20" t="e">
        <f>#REF!</f>
        <v>#REF!</v>
      </c>
    </row>
    <row r="107" spans="1:55" ht="15">
      <c r="A107" s="1">
        <v>48760</v>
      </c>
      <c r="B107">
        <v>-1.9482839786663699E-4</v>
      </c>
      <c r="C107">
        <v>1.17638770346333E-3</v>
      </c>
      <c r="D107">
        <v>0.17553025437175901</v>
      </c>
      <c r="E107">
        <v>3.9102733666040602E-3</v>
      </c>
      <c r="F107">
        <v>-1.7223585567987301</v>
      </c>
      <c r="G107">
        <v>-8.6181050600249595E-2</v>
      </c>
      <c r="H107" s="16">
        <v>5.2227545866959896E-6</v>
      </c>
      <c r="I107">
        <v>5.8042577608278497E-3</v>
      </c>
      <c r="J107">
        <v>-1.3758422235581099E-3</v>
      </c>
      <c r="K107">
        <v>7.4469658961518297E-3</v>
      </c>
      <c r="L107">
        <v>-6.5458375484902298E-2</v>
      </c>
      <c r="M107">
        <v>0</v>
      </c>
      <c r="N107">
        <v>0</v>
      </c>
      <c r="O107">
        <v>-9.0582690223536405E-2</v>
      </c>
      <c r="P107">
        <v>0</v>
      </c>
      <c r="Q107">
        <v>-3.61137466533359E-3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3.25793530584908E-3</v>
      </c>
      <c r="Z107">
        <v>6.8476460986262896E-4</v>
      </c>
      <c r="AA107">
        <v>6.5386573931192603E-4</v>
      </c>
      <c r="AB107">
        <v>1.7801198367605901E-4</v>
      </c>
      <c r="AC107">
        <v>2.9479898715574E-4</v>
      </c>
      <c r="AD107">
        <v>-1.11411934862805E-4</v>
      </c>
      <c r="AE107">
        <v>0.97945605958397597</v>
      </c>
      <c r="AF107">
        <v>-0.79147533226567002</v>
      </c>
      <c r="AH107" s="20">
        <f t="shared" si="13"/>
        <v>1.067232184894242E-2</v>
      </c>
      <c r="AI107" s="20">
        <f t="shared" si="17"/>
        <v>3.2256785206426535E-6</v>
      </c>
      <c r="AJ107" s="20">
        <f t="shared" si="18"/>
        <v>6.8476460986262896E-4</v>
      </c>
      <c r="AK107" s="20">
        <f t="shared" si="18"/>
        <v>6.5386573931192603E-4</v>
      </c>
      <c r="AL107" s="20">
        <f t="shared" si="18"/>
        <v>1.7801198367605901E-4</v>
      </c>
      <c r="AM107" s="20">
        <f t="shared" si="18"/>
        <v>2.9479898715574E-4</v>
      </c>
      <c r="AN107" s="20">
        <f t="shared" si="18"/>
        <v>-1.11411934862805E-4</v>
      </c>
      <c r="AR107" s="22">
        <f t="shared" si="12"/>
        <v>48760</v>
      </c>
      <c r="AS107" s="21">
        <f>EA_raw_policy_shocks!AE246</f>
        <v>0</v>
      </c>
      <c r="AT107" s="21">
        <f>EA_raw_policy_shocks!AF246</f>
        <v>0</v>
      </c>
      <c r="AU107" s="21">
        <f>EA_raw_policy_shocks!AG246</f>
        <v>0</v>
      </c>
      <c r="AV107" s="21">
        <f>EA_raw_policy_shocks!AH246</f>
        <v>0</v>
      </c>
      <c r="AW107" s="21">
        <f>EA_raw_policy_shocks!AI246</f>
        <v>0</v>
      </c>
      <c r="AX107" s="21">
        <f>EA_raw_policy_shocks!AJ246</f>
        <v>0</v>
      </c>
      <c r="AY107" s="21">
        <f>EA_raw_policy_shocks!AK246</f>
        <v>0</v>
      </c>
      <c r="AZ107" s="20">
        <f t="shared" si="19"/>
        <v>0</v>
      </c>
      <c r="BA107" s="22">
        <f t="shared" si="20"/>
        <v>48760</v>
      </c>
      <c r="BB107" s="20">
        <f t="shared" si="21"/>
        <v>2.4990917942303702E-2</v>
      </c>
      <c r="BC107" s="20" t="e">
        <f>#REF!</f>
        <v>#REF!</v>
      </c>
    </row>
    <row r="108" spans="1:55" ht="15">
      <c r="A108" s="1">
        <v>48852</v>
      </c>
      <c r="B108">
        <v>-1.6964277120597399E-4</v>
      </c>
      <c r="C108">
        <v>9.0786216846742204E-4</v>
      </c>
      <c r="D108">
        <v>0.17377328379106799</v>
      </c>
      <c r="E108">
        <v>2.8686802410358798E-3</v>
      </c>
      <c r="F108">
        <v>-1.7038203232495099</v>
      </c>
      <c r="G108">
        <v>-7.3970827967652003E-2</v>
      </c>
      <c r="H108" s="16">
        <v>6.38965425756262E-6</v>
      </c>
      <c r="I108">
        <v>5.2363965919672599E-3</v>
      </c>
      <c r="J108">
        <v>-1.08335593456667E-3</v>
      </c>
      <c r="K108">
        <v>6.9616535415438401E-3</v>
      </c>
      <c r="L108">
        <v>-6.2481263867909399E-2</v>
      </c>
      <c r="M108">
        <v>0</v>
      </c>
      <c r="N108">
        <v>0</v>
      </c>
      <c r="O108">
        <v>-8.9663264689147801E-2</v>
      </c>
      <c r="P108">
        <v>0</v>
      </c>
      <c r="Q108">
        <v>-3.3277698838693201E-3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2.95959636966194E-3</v>
      </c>
      <c r="Z108">
        <v>6.3172353259987896E-4</v>
      </c>
      <c r="AA108">
        <v>5.8892085504437303E-4</v>
      </c>
      <c r="AB108">
        <v>1.5316366952191E-4</v>
      </c>
      <c r="AC108">
        <v>2.55399133490445E-4</v>
      </c>
      <c r="AD108">
        <v>-1.05486666028807E-4</v>
      </c>
      <c r="AE108">
        <v>0.97523472244152998</v>
      </c>
      <c r="AF108">
        <v>-0.765044143039599</v>
      </c>
      <c r="AH108" s="20">
        <f t="shared" si="13"/>
        <v>9.8916539475091617E-3</v>
      </c>
      <c r="AI108" s="20">
        <f t="shared" si="17"/>
        <v>2.9302934353088516E-6</v>
      </c>
      <c r="AJ108" s="20">
        <f t="shared" si="18"/>
        <v>6.3172353259987896E-4</v>
      </c>
      <c r="AK108" s="20">
        <f t="shared" si="18"/>
        <v>5.8892085504437303E-4</v>
      </c>
      <c r="AL108" s="20">
        <f t="shared" si="18"/>
        <v>1.5316366952191E-4</v>
      </c>
      <c r="AM108" s="20">
        <f t="shared" si="18"/>
        <v>2.55399133490445E-4</v>
      </c>
      <c r="AN108" s="20">
        <f t="shared" si="18"/>
        <v>-1.05486666028807E-4</v>
      </c>
      <c r="AR108" s="22">
        <f t="shared" si="12"/>
        <v>48852</v>
      </c>
      <c r="AS108" s="21">
        <f>EA_raw_policy_shocks!AE247</f>
        <v>0</v>
      </c>
      <c r="AT108" s="21">
        <f>EA_raw_policy_shocks!AF247</f>
        <v>0</v>
      </c>
      <c r="AU108" s="21">
        <f>EA_raw_policy_shocks!AG247</f>
        <v>0</v>
      </c>
      <c r="AV108" s="21">
        <f>EA_raw_policy_shocks!AH247</f>
        <v>0</v>
      </c>
      <c r="AW108" s="21">
        <f>EA_raw_policy_shocks!AI247</f>
        <v>0</v>
      </c>
      <c r="AX108" s="21">
        <f>EA_raw_policy_shocks!AJ247</f>
        <v>0</v>
      </c>
      <c r="AY108" s="21">
        <f>EA_raw_policy_shocks!AK247</f>
        <v>0</v>
      </c>
      <c r="AZ108" s="20">
        <f t="shared" si="19"/>
        <v>0</v>
      </c>
      <c r="BA108" s="22">
        <f t="shared" si="20"/>
        <v>48852</v>
      </c>
      <c r="BB108" s="20">
        <f t="shared" si="21"/>
        <v>2.4990917942303702E-2</v>
      </c>
      <c r="BC108" s="20" t="e">
        <f>#REF!</f>
        <v>#REF!</v>
      </c>
    </row>
    <row r="109" spans="1:55" ht="15">
      <c r="A109" s="1">
        <v>48944</v>
      </c>
      <c r="B109">
        <v>-1.47169834386284E-4</v>
      </c>
      <c r="C109">
        <v>6.8574849069968598E-4</v>
      </c>
      <c r="D109">
        <v>0.17203549142553801</v>
      </c>
      <c r="E109">
        <v>2.01878681320916E-3</v>
      </c>
      <c r="F109">
        <v>-1.6854598371501199</v>
      </c>
      <c r="G109">
        <v>-6.2196116523415702E-2</v>
      </c>
      <c r="H109" s="16">
        <v>7.40361392287843E-6</v>
      </c>
      <c r="I109">
        <v>4.7095420273716004E-3</v>
      </c>
      <c r="J109">
        <v>-8.36689245910756E-4</v>
      </c>
      <c r="K109">
        <v>6.50150488606139E-3</v>
      </c>
      <c r="L109">
        <v>-5.9631980642543603E-2</v>
      </c>
      <c r="M109">
        <v>0</v>
      </c>
      <c r="N109">
        <v>0</v>
      </c>
      <c r="O109">
        <v>-8.8752008612004593E-2</v>
      </c>
      <c r="P109">
        <v>0</v>
      </c>
      <c r="Q109">
        <v>-3.0737460957278302E-3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2.6802203834595901E-3</v>
      </c>
      <c r="Z109">
        <v>5.8227189503521704E-4</v>
      </c>
      <c r="AA109">
        <v>5.2906453937182497E-4</v>
      </c>
      <c r="AB109">
        <v>1.3090754369133499E-4</v>
      </c>
      <c r="AC109">
        <v>2.19644985481465E-4</v>
      </c>
      <c r="AD109" s="16">
        <v>-9.9885943583612595E-5</v>
      </c>
      <c r="AE109">
        <v>0.97105097800878803</v>
      </c>
      <c r="AF109">
        <v>-0.73904586943498696</v>
      </c>
      <c r="AH109" s="20">
        <f t="shared" si="13"/>
        <v>9.154923065686384E-3</v>
      </c>
      <c r="AI109" s="20">
        <f t="shared" si="17"/>
        <v>2.6536835479797921E-6</v>
      </c>
      <c r="AJ109" s="20">
        <f t="shared" si="18"/>
        <v>5.8227189503521704E-4</v>
      </c>
      <c r="AK109" s="20">
        <f t="shared" si="18"/>
        <v>5.2906453937182497E-4</v>
      </c>
      <c r="AL109" s="20">
        <f t="shared" si="18"/>
        <v>1.3090754369133499E-4</v>
      </c>
      <c r="AM109" s="20">
        <f t="shared" si="18"/>
        <v>2.19644985481465E-4</v>
      </c>
      <c r="AN109" s="20">
        <f t="shared" si="18"/>
        <v>-9.9885943583612595E-5</v>
      </c>
      <c r="AR109" s="22">
        <f t="shared" si="12"/>
        <v>48944</v>
      </c>
      <c r="AS109" s="21">
        <f>EA_raw_policy_shocks!AE248</f>
        <v>0</v>
      </c>
      <c r="AT109" s="21">
        <f>EA_raw_policy_shocks!AF248</f>
        <v>0</v>
      </c>
      <c r="AU109" s="21">
        <f>EA_raw_policy_shocks!AG248</f>
        <v>0</v>
      </c>
      <c r="AV109" s="21">
        <f>EA_raw_policy_shocks!AH248</f>
        <v>0</v>
      </c>
      <c r="AW109" s="21">
        <f>EA_raw_policy_shocks!AI248</f>
        <v>0</v>
      </c>
      <c r="AX109" s="21">
        <f>EA_raw_policy_shocks!AJ248</f>
        <v>0</v>
      </c>
      <c r="AY109" s="21">
        <f>EA_raw_policy_shocks!AK248</f>
        <v>0</v>
      </c>
      <c r="AZ109" s="20">
        <f t="shared" si="19"/>
        <v>0</v>
      </c>
      <c r="BA109" s="22">
        <f t="shared" si="20"/>
        <v>48944</v>
      </c>
      <c r="BB109" s="20">
        <f t="shared" si="21"/>
        <v>2.4990917942303702E-2</v>
      </c>
      <c r="BC109" s="20" t="e">
        <f>#REF!</f>
        <v>#REF!</v>
      </c>
    </row>
    <row r="110" spans="1:55" ht="15">
      <c r="A110" s="1">
        <v>49034</v>
      </c>
      <c r="B110">
        <v>-1.2715991643099401E-4</v>
      </c>
      <c r="C110">
        <v>5.0349886478277101E-4</v>
      </c>
      <c r="D110">
        <v>0.170316240292922</v>
      </c>
      <c r="E110">
        <v>1.3325474415472199E-3</v>
      </c>
      <c r="F110">
        <v>-1.6672777367704501</v>
      </c>
      <c r="G110">
        <v>-5.0847386247287803E-2</v>
      </c>
      <c r="H110" s="16">
        <v>8.2735729775221996E-6</v>
      </c>
      <c r="I110">
        <v>4.2217422711714296E-3</v>
      </c>
      <c r="J110">
        <v>-6.2999690748396305E-4</v>
      </c>
      <c r="K110">
        <v>6.0654384525232396E-3</v>
      </c>
      <c r="L110">
        <v>-5.6912422281709799E-2</v>
      </c>
      <c r="M110">
        <v>0</v>
      </c>
      <c r="N110">
        <v>0</v>
      </c>
      <c r="O110">
        <v>-8.7849158334038793E-2</v>
      </c>
      <c r="P110">
        <v>0</v>
      </c>
      <c r="Q110">
        <v>-2.8471725187113901E-3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2.4197207303227998E-3</v>
      </c>
      <c r="Z110">
        <v>5.3626422017187504E-4</v>
      </c>
      <c r="AA110">
        <v>4.7413570852881899E-4</v>
      </c>
      <c r="AB110">
        <v>1.11151810952736E-4</v>
      </c>
      <c r="AC110">
        <v>1.8747183204744199E-4</v>
      </c>
      <c r="AD110" s="16">
        <v>-9.4436357228585094E-5</v>
      </c>
      <c r="AE110">
        <v>0.96690444642294604</v>
      </c>
      <c r="AF110">
        <v>-0.71350453771231404</v>
      </c>
      <c r="AH110" s="20">
        <f t="shared" si="13"/>
        <v>8.4609619755428109E-3</v>
      </c>
      <c r="AI110" s="20">
        <f t="shared" si="17"/>
        <v>2.3957630993295048E-6</v>
      </c>
      <c r="AJ110" s="20">
        <f t="shared" si="18"/>
        <v>5.3626422017187504E-4</v>
      </c>
      <c r="AK110" s="20">
        <f t="shared" si="18"/>
        <v>4.7413570852881899E-4</v>
      </c>
      <c r="AL110" s="20">
        <f t="shared" si="18"/>
        <v>1.11151810952736E-4</v>
      </c>
      <c r="AM110" s="20">
        <f t="shared" si="18"/>
        <v>1.8747183204744199E-4</v>
      </c>
      <c r="AN110" s="20">
        <f t="shared" si="18"/>
        <v>-9.4436357228585094E-5</v>
      </c>
      <c r="AR110" s="22">
        <f t="shared" si="12"/>
        <v>49034</v>
      </c>
      <c r="AS110" s="21">
        <f>EA_raw_policy_shocks!AE249</f>
        <v>0</v>
      </c>
      <c r="AT110" s="21">
        <f>EA_raw_policy_shocks!AF249</f>
        <v>0</v>
      </c>
      <c r="AU110" s="21">
        <f>EA_raw_policy_shocks!AG249</f>
        <v>0</v>
      </c>
      <c r="AV110" s="21">
        <f>EA_raw_policy_shocks!AH249</f>
        <v>0</v>
      </c>
      <c r="AW110" s="21">
        <f>EA_raw_policy_shocks!AI249</f>
        <v>0</v>
      </c>
      <c r="AX110" s="21">
        <f>EA_raw_policy_shocks!AJ249</f>
        <v>0</v>
      </c>
      <c r="AY110" s="21">
        <f>EA_raw_policy_shocks!AK249</f>
        <v>0</v>
      </c>
      <c r="AZ110" s="20">
        <f t="shared" si="19"/>
        <v>0</v>
      </c>
      <c r="BA110" s="22">
        <f t="shared" si="20"/>
        <v>49034</v>
      </c>
      <c r="BB110" s="20">
        <f t="shared" si="21"/>
        <v>2.4990917942303702E-2</v>
      </c>
      <c r="BC110" s="20" t="e">
        <f>#REF!</f>
        <v>#REF!</v>
      </c>
    </row>
    <row r="111" spans="1:55" ht="15">
      <c r="A111" s="1">
        <v>49125</v>
      </c>
      <c r="B111">
        <v>-1.09385133996517E-4</v>
      </c>
      <c r="C111">
        <v>3.5532257951704799E-4</v>
      </c>
      <c r="D111">
        <v>0.168614968660352</v>
      </c>
      <c r="E111">
        <v>7.8525740437274897E-4</v>
      </c>
      <c r="F111">
        <v>-1.64927455785904</v>
      </c>
      <c r="G111">
        <v>-3.9914436022403299E-2</v>
      </c>
      <c r="H111" s="16">
        <v>9.0087557032657295E-6</v>
      </c>
      <c r="I111">
        <v>3.7712142097883201E-3</v>
      </c>
      <c r="J111">
        <v>-4.5800003553125802E-4</v>
      </c>
      <c r="K111">
        <v>5.6526563238169097E-3</v>
      </c>
      <c r="L111">
        <v>-5.4322832484414003E-2</v>
      </c>
      <c r="M111">
        <v>0</v>
      </c>
      <c r="N111">
        <v>0</v>
      </c>
      <c r="O111">
        <v>-8.6954913215660595E-2</v>
      </c>
      <c r="P111">
        <v>0</v>
      </c>
      <c r="Q111">
        <v>-2.6458766992754701E-3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2.1778701710794299E-3</v>
      </c>
      <c r="Z111">
        <v>4.93557554281875E-4</v>
      </c>
      <c r="AA111">
        <v>4.2394492765207499E-4</v>
      </c>
      <c r="AB111" s="16">
        <v>9.3772846465941606E-5</v>
      </c>
      <c r="AC111">
        <v>1.5876010739898001E-4</v>
      </c>
      <c r="AD111" s="16">
        <v>-8.9028425046894995E-5</v>
      </c>
      <c r="AE111">
        <v>0.96279475171681705</v>
      </c>
      <c r="AF111">
        <v>-0.68843794461795105</v>
      </c>
      <c r="AH111" s="20">
        <f t="shared" si="13"/>
        <v>7.8087477931855455E-3</v>
      </c>
      <c r="AI111" s="20">
        <f t="shared" si="17"/>
        <v>2.1563071000786435E-6</v>
      </c>
      <c r="AJ111" s="20">
        <f t="shared" si="18"/>
        <v>4.93557554281875E-4</v>
      </c>
      <c r="AK111" s="20">
        <f t="shared" si="18"/>
        <v>4.2394492765207499E-4</v>
      </c>
      <c r="AL111" s="20">
        <f t="shared" si="18"/>
        <v>9.3772846465941606E-5</v>
      </c>
      <c r="AM111" s="20">
        <f t="shared" si="18"/>
        <v>1.5876010739898001E-4</v>
      </c>
      <c r="AN111" s="20">
        <f t="shared" si="18"/>
        <v>-8.9028425046894995E-5</v>
      </c>
      <c r="AR111" s="22">
        <f t="shared" si="12"/>
        <v>49125</v>
      </c>
      <c r="AS111" s="21">
        <f>EA_raw_policy_shocks!AE250</f>
        <v>0</v>
      </c>
      <c r="AT111" s="21">
        <f>EA_raw_policy_shocks!AF250</f>
        <v>0</v>
      </c>
      <c r="AU111" s="21">
        <f>EA_raw_policy_shocks!AG250</f>
        <v>0</v>
      </c>
      <c r="AV111" s="21">
        <f>EA_raw_policy_shocks!AH250</f>
        <v>0</v>
      </c>
      <c r="AW111" s="21">
        <f>EA_raw_policy_shocks!AI250</f>
        <v>0</v>
      </c>
      <c r="AX111" s="21">
        <f>EA_raw_policy_shocks!AJ250</f>
        <v>0</v>
      </c>
      <c r="AY111" s="21">
        <f>EA_raw_policy_shocks!AK250</f>
        <v>0</v>
      </c>
      <c r="AZ111" s="20">
        <f t="shared" si="19"/>
        <v>0</v>
      </c>
      <c r="BA111" s="22">
        <f t="shared" si="20"/>
        <v>49125</v>
      </c>
      <c r="BB111" s="20">
        <f t="shared" si="21"/>
        <v>2.4990917942303702E-2</v>
      </c>
      <c r="BC111" s="20" t="e">
        <f>#REF!</f>
        <v>#REF!</v>
      </c>
    </row>
    <row r="112" spans="1:55" ht="15">
      <c r="A112" s="1">
        <v>49217</v>
      </c>
      <c r="B112" s="16">
        <v>-9.3636991836046205E-5</v>
      </c>
      <c r="C112">
        <v>2.3611741957556699E-4</v>
      </c>
      <c r="D112">
        <v>0.16693118225298201</v>
      </c>
      <c r="E112">
        <v>3.5523786008086699E-4</v>
      </c>
      <c r="F112">
        <v>-1.6314507046397799</v>
      </c>
      <c r="G112">
        <v>-2.9386521357915099E-2</v>
      </c>
      <c r="H112" s="16">
        <v>9.6185351415633106E-6</v>
      </c>
      <c r="I112">
        <v>3.35627391917787E-3</v>
      </c>
      <c r="J112">
        <v>-3.1595662844035802E-4</v>
      </c>
      <c r="K112">
        <v>5.2625348861066101E-3</v>
      </c>
      <c r="L112">
        <v>-5.1862067308013397E-2</v>
      </c>
      <c r="M112">
        <v>0</v>
      </c>
      <c r="N112">
        <v>0</v>
      </c>
      <c r="O112">
        <v>-8.6069435773032194E-2</v>
      </c>
      <c r="P112">
        <v>0</v>
      </c>
      <c r="Q112">
        <v>-2.4676859053814502E-3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1.95430718906481E-3</v>
      </c>
      <c r="Z112">
        <v>4.5400878164741698E-4</v>
      </c>
      <c r="AA112">
        <v>3.7827946060970497E-4</v>
      </c>
      <c r="AB112" s="16">
        <v>7.86244543721642E-5</v>
      </c>
      <c r="AC112">
        <v>1.33348846783053E-4</v>
      </c>
      <c r="AD112" s="16">
        <v>-8.3601182007689696E-5</v>
      </c>
      <c r="AE112">
        <v>0.95872152177858205</v>
      </c>
      <c r="AF112">
        <v>-0.66385855440212405</v>
      </c>
      <c r="AH112" s="20">
        <f t="shared" si="13"/>
        <v>7.1972990032807722E-3</v>
      </c>
      <c r="AI112" s="20">
        <f t="shared" si="17"/>
        <v>1.9349576129354556E-6</v>
      </c>
      <c r="AJ112" s="20">
        <f t="shared" si="18"/>
        <v>4.5400878164741698E-4</v>
      </c>
      <c r="AK112" s="20">
        <f t="shared" si="18"/>
        <v>3.7827946060970497E-4</v>
      </c>
      <c r="AL112" s="20">
        <f t="shared" si="18"/>
        <v>7.86244543721642E-5</v>
      </c>
      <c r="AM112" s="20">
        <f t="shared" si="18"/>
        <v>1.33348846783053E-4</v>
      </c>
      <c r="AN112" s="20">
        <f t="shared" si="18"/>
        <v>-8.3601182007689696E-5</v>
      </c>
      <c r="AR112" s="22">
        <f t="shared" si="12"/>
        <v>49217</v>
      </c>
      <c r="AS112" s="21">
        <f>EA_raw_policy_shocks!AE251</f>
        <v>0</v>
      </c>
      <c r="AT112" s="21">
        <f>EA_raw_policy_shocks!AF251</f>
        <v>0</v>
      </c>
      <c r="AU112" s="21">
        <f>EA_raw_policy_shocks!AG251</f>
        <v>0</v>
      </c>
      <c r="AV112" s="21">
        <f>EA_raw_policy_shocks!AH251</f>
        <v>0</v>
      </c>
      <c r="AW112" s="21">
        <f>EA_raw_policy_shocks!AI251</f>
        <v>0</v>
      </c>
      <c r="AX112" s="21">
        <f>EA_raw_policy_shocks!AJ251</f>
        <v>0</v>
      </c>
      <c r="AY112" s="21">
        <f>EA_raw_policy_shocks!AK251</f>
        <v>0</v>
      </c>
      <c r="AZ112" s="20">
        <f t="shared" si="19"/>
        <v>0</v>
      </c>
      <c r="BA112" s="22">
        <f t="shared" si="20"/>
        <v>49217</v>
      </c>
      <c r="BB112" s="20">
        <f t="shared" si="21"/>
        <v>2.4990917942303702E-2</v>
      </c>
      <c r="BC112" s="20" t="e">
        <f>#REF!</f>
        <v>#REF!</v>
      </c>
    </row>
    <row r="113" spans="1:55" ht="15">
      <c r="A113" s="1">
        <v>49309</v>
      </c>
      <c r="B113" s="16">
        <v>-7.9724388764301605E-5</v>
      </c>
      <c r="C113">
        <v>1.4140513705835099E-4</v>
      </c>
      <c r="D113">
        <v>0.165264446868819</v>
      </c>
      <c r="E113" s="16">
        <v>2.3541575758346301E-5</v>
      </c>
      <c r="F113">
        <v>-1.61380642989732</v>
      </c>
      <c r="G113">
        <v>-1.92524727616636E-2</v>
      </c>
      <c r="H113" s="16">
        <v>1.01123150109816E-5</v>
      </c>
      <c r="I113">
        <v>2.9752883553507102E-3</v>
      </c>
      <c r="J113">
        <v>-1.9962941199171E-4</v>
      </c>
      <c r="K113">
        <v>4.8945436100323999E-3</v>
      </c>
      <c r="L113">
        <v>-4.9527835709481702E-2</v>
      </c>
      <c r="M113">
        <v>0</v>
      </c>
      <c r="N113">
        <v>0</v>
      </c>
      <c r="O113">
        <v>-8.5192852759537002E-2</v>
      </c>
      <c r="P113">
        <v>0</v>
      </c>
      <c r="Q113">
        <v>-2.3104614768806602E-3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1.74854708409992E-3</v>
      </c>
      <c r="Z113">
        <v>4.1747314221023298E-4</v>
      </c>
      <c r="AA113">
        <v>3.3690829586952503E-4</v>
      </c>
      <c r="AB113" s="16">
        <v>6.55455877062919E-5</v>
      </c>
      <c r="AC113">
        <v>1.1104714799746701E-4</v>
      </c>
      <c r="AD113" s="16">
        <v>-7.81296383492923E-5</v>
      </c>
      <c r="AE113">
        <v>0.954684388312108</v>
      </c>
      <c r="AF113">
        <v>-0.63977428861180796</v>
      </c>
      <c r="AH113" s="20">
        <f t="shared" si="13"/>
        <v>6.6256052232913209E-3</v>
      </c>
      <c r="AI113" s="20">
        <f t="shared" si="17"/>
        <v>1.731234736732594E-6</v>
      </c>
      <c r="AJ113" s="20">
        <f t="shared" ref="AJ113:AN132" si="22">Z113</f>
        <v>4.1747314221023298E-4</v>
      </c>
      <c r="AK113" s="20">
        <f t="shared" si="22"/>
        <v>3.3690829586952503E-4</v>
      </c>
      <c r="AL113" s="20">
        <f t="shared" si="22"/>
        <v>6.55455877062919E-5</v>
      </c>
      <c r="AM113" s="20">
        <f t="shared" si="22"/>
        <v>1.1104714799746701E-4</v>
      </c>
      <c r="AN113" s="20">
        <f t="shared" si="22"/>
        <v>-7.81296383492923E-5</v>
      </c>
      <c r="AR113" s="22">
        <f t="shared" si="12"/>
        <v>49309</v>
      </c>
      <c r="AS113" s="21">
        <f>EA_raw_policy_shocks!AE252</f>
        <v>0</v>
      </c>
      <c r="AT113" s="21">
        <f>EA_raw_policy_shocks!AF252</f>
        <v>0</v>
      </c>
      <c r="AU113" s="21">
        <f>EA_raw_policy_shocks!AG252</f>
        <v>0</v>
      </c>
      <c r="AV113" s="21">
        <f>EA_raw_policy_shocks!AH252</f>
        <v>0</v>
      </c>
      <c r="AW113" s="21">
        <f>EA_raw_policy_shocks!AI252</f>
        <v>0</v>
      </c>
      <c r="AX113" s="21">
        <f>EA_raw_policy_shocks!AJ252</f>
        <v>0</v>
      </c>
      <c r="AY113" s="21">
        <f>EA_raw_policy_shocks!AK252</f>
        <v>0</v>
      </c>
      <c r="AZ113" s="20">
        <f t="shared" si="19"/>
        <v>0</v>
      </c>
      <c r="BA113" s="22">
        <f t="shared" si="20"/>
        <v>49309</v>
      </c>
      <c r="BB113" s="20">
        <f t="shared" si="21"/>
        <v>2.4990917942303702E-2</v>
      </c>
      <c r="BC113" s="20" t="e">
        <f>#REF!</f>
        <v>#REF!</v>
      </c>
    </row>
    <row r="114" spans="1:55" ht="15">
      <c r="A114" s="1">
        <v>49399</v>
      </c>
      <c r="B114" s="16">
        <v>-6.7471946733909101E-5</v>
      </c>
      <c r="C114" s="16">
        <v>6.7271001736179397E-5</v>
      </c>
      <c r="D114">
        <v>0.163614381442101</v>
      </c>
      <c r="E114">
        <v>-2.2632100862378301E-4</v>
      </c>
      <c r="F114">
        <v>-1.5963418226170301</v>
      </c>
      <c r="G114">
        <v>-9.50080448598686E-3</v>
      </c>
      <c r="H114" s="16">
        <v>1.04994280287536E-5</v>
      </c>
      <c r="I114">
        <v>2.62664370247456E-3</v>
      </c>
      <c r="J114">
        <v>-1.05252019272507E-4</v>
      </c>
      <c r="K114">
        <v>4.54818639392051E-3</v>
      </c>
      <c r="L114">
        <v>-4.7316916075268299E-2</v>
      </c>
      <c r="M114">
        <v>0</v>
      </c>
      <c r="N114">
        <v>0</v>
      </c>
      <c r="O114">
        <v>-8.4325256942307095E-2</v>
      </c>
      <c r="P114">
        <v>0</v>
      </c>
      <c r="Q114">
        <v>-2.1721267543951799E-3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1.5599961689963301E-3</v>
      </c>
      <c r="Z114">
        <v>3.8380364494290599E-4</v>
      </c>
      <c r="AA114">
        <v>2.9958698513314603E-4</v>
      </c>
      <c r="AB114" s="16">
        <v>5.4366713872071097E-5</v>
      </c>
      <c r="AC114" s="16">
        <v>9.1643841772087801E-5</v>
      </c>
      <c r="AD114" s="16">
        <v>-7.2614662601613395E-5</v>
      </c>
      <c r="AE114">
        <v>0.95068298679760299</v>
      </c>
      <c r="AF114">
        <v>-0.61618922039144797</v>
      </c>
      <c r="AH114" s="20">
        <f t="shared" si="13"/>
        <v>6.0925826012268765E-3</v>
      </c>
      <c r="AI114" s="20">
        <f t="shared" si="17"/>
        <v>1.544550662372604E-6</v>
      </c>
      <c r="AJ114" s="20">
        <f t="shared" si="22"/>
        <v>3.8380364494290599E-4</v>
      </c>
      <c r="AK114" s="20">
        <f t="shared" si="22"/>
        <v>2.9958698513314603E-4</v>
      </c>
      <c r="AL114" s="20">
        <f t="shared" si="22"/>
        <v>5.4366713872071097E-5</v>
      </c>
      <c r="AM114" s="20">
        <f t="shared" si="22"/>
        <v>9.1643841772087801E-5</v>
      </c>
      <c r="AN114" s="20">
        <f t="shared" si="22"/>
        <v>-7.2614662601613395E-5</v>
      </c>
      <c r="AR114" s="22">
        <f t="shared" si="12"/>
        <v>49399</v>
      </c>
      <c r="AS114" s="21">
        <f>EA_raw_policy_shocks!AE253</f>
        <v>0</v>
      </c>
      <c r="AT114" s="21">
        <f>EA_raw_policy_shocks!AF253</f>
        <v>0</v>
      </c>
      <c r="AU114" s="21">
        <f>EA_raw_policy_shocks!AG253</f>
        <v>0</v>
      </c>
      <c r="AV114" s="21">
        <f>EA_raw_policy_shocks!AH253</f>
        <v>0</v>
      </c>
      <c r="AW114" s="21">
        <f>EA_raw_policy_shocks!AI253</f>
        <v>0</v>
      </c>
      <c r="AX114" s="21">
        <f>EA_raw_policy_shocks!AJ253</f>
        <v>0</v>
      </c>
      <c r="AY114" s="21">
        <f>EA_raw_policy_shocks!AK253</f>
        <v>0</v>
      </c>
      <c r="AZ114" s="20">
        <f t="shared" si="19"/>
        <v>0</v>
      </c>
      <c r="BA114" s="22">
        <f t="shared" si="20"/>
        <v>49399</v>
      </c>
      <c r="BB114" s="20">
        <f t="shared" si="21"/>
        <v>2.4990917942303702E-2</v>
      </c>
      <c r="BC114" s="20" t="e">
        <f>#REF!</f>
        <v>#REF!</v>
      </c>
    </row>
    <row r="115" spans="1:55" ht="15">
      <c r="A115" s="1">
        <v>49490</v>
      </c>
      <c r="B115" s="16">
        <v>-5.6718596999509298E-5</v>
      </c>
      <c r="C115" s="16">
        <v>1.0307402806459801E-5</v>
      </c>
      <c r="D115">
        <v>0.16198065158262001</v>
      </c>
      <c r="E115">
        <v>-4.0863590117886701E-4</v>
      </c>
      <c r="F115">
        <v>-1.5790568018283799</v>
      </c>
      <c r="G115">
        <v>-1.1981355996862E-4</v>
      </c>
      <c r="H115" s="16">
        <v>1.07890491626056E-5</v>
      </c>
      <c r="I115">
        <v>2.3087265989343098E-3</v>
      </c>
      <c r="J115" s="16">
        <v>-2.94943490260815E-5</v>
      </c>
      <c r="K115">
        <v>4.2229608767765702E-3</v>
      </c>
      <c r="L115">
        <v>-4.5225349592249102E-2</v>
      </c>
      <c r="M115">
        <v>0</v>
      </c>
      <c r="N115">
        <v>0</v>
      </c>
      <c r="O115">
        <v>-8.3466709368008499E-2</v>
      </c>
      <c r="P115">
        <v>0</v>
      </c>
      <c r="Q115">
        <v>-2.05068921564353E-3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1.3879677654125601E-3</v>
      </c>
      <c r="Z115">
        <v>3.5285112843417801E-4</v>
      </c>
      <c r="AA115">
        <v>2.6606217816528397E-4</v>
      </c>
      <c r="AB115" s="16">
        <v>4.4914994726601901E-5</v>
      </c>
      <c r="AC115" s="16">
        <v>7.4915563482184805E-5</v>
      </c>
      <c r="AD115" s="16">
        <v>-6.7074903935950196E-5</v>
      </c>
      <c r="AE115">
        <v>0.94671695645281395</v>
      </c>
      <c r="AF115">
        <v>-0.59310418372190699</v>
      </c>
      <c r="AH115" s="20">
        <f t="shared" si="13"/>
        <v>5.5970489645350043E-3</v>
      </c>
      <c r="AI115" s="20">
        <f t="shared" si="17"/>
        <v>1.3742255103094655E-6</v>
      </c>
      <c r="AJ115" s="20">
        <f t="shared" si="22"/>
        <v>3.5285112843417801E-4</v>
      </c>
      <c r="AK115" s="20">
        <f t="shared" si="22"/>
        <v>2.6606217816528397E-4</v>
      </c>
      <c r="AL115" s="20">
        <f t="shared" si="22"/>
        <v>4.4914994726601901E-5</v>
      </c>
      <c r="AM115" s="20">
        <f t="shared" si="22"/>
        <v>7.4915563482184805E-5</v>
      </c>
      <c r="AN115" s="20">
        <f t="shared" si="22"/>
        <v>-6.7074903935950196E-5</v>
      </c>
      <c r="AR115" s="22">
        <f t="shared" si="12"/>
        <v>49490</v>
      </c>
      <c r="AS115" s="21">
        <f>EA_raw_policy_shocks!AE254</f>
        <v>0</v>
      </c>
      <c r="AT115" s="21">
        <f>EA_raw_policy_shocks!AF254</f>
        <v>0</v>
      </c>
      <c r="AU115" s="21">
        <f>EA_raw_policy_shocks!AG254</f>
        <v>0</v>
      </c>
      <c r="AV115" s="21">
        <f>EA_raw_policy_shocks!AH254</f>
        <v>0</v>
      </c>
      <c r="AW115" s="21">
        <f>EA_raw_policy_shocks!AI254</f>
        <v>0</v>
      </c>
      <c r="AX115" s="21">
        <f>EA_raw_policy_shocks!AJ254</f>
        <v>0</v>
      </c>
      <c r="AY115" s="21">
        <f>EA_raw_policy_shocks!AK254</f>
        <v>0</v>
      </c>
      <c r="AZ115" s="20">
        <f t="shared" si="19"/>
        <v>0</v>
      </c>
      <c r="BA115" s="22">
        <f t="shared" si="20"/>
        <v>49490</v>
      </c>
      <c r="BB115" s="20">
        <f t="shared" si="21"/>
        <v>2.4990917942303702E-2</v>
      </c>
      <c r="BC115" s="20" t="e">
        <f>#REF!</f>
        <v>#REF!</v>
      </c>
    </row>
    <row r="116" spans="1:55" ht="15">
      <c r="A116" s="1">
        <v>49582</v>
      </c>
      <c r="B116" s="16">
        <v>-4.7316370646312699E-5</v>
      </c>
      <c r="C116" s="16">
        <v>-3.2438557440347703E-5</v>
      </c>
      <c r="D116">
        <v>0.16036296360574101</v>
      </c>
      <c r="E116">
        <v>-5.3572046740567596E-4</v>
      </c>
      <c r="F116">
        <v>-1.56195111546931</v>
      </c>
      <c r="G116">
        <v>8.9023308189584704E-3</v>
      </c>
      <c r="H116" s="16">
        <v>1.0990122474954599E-5</v>
      </c>
      <c r="I116">
        <v>2.0199151110337102E-3</v>
      </c>
      <c r="J116" s="16">
        <v>3.0572198750056199E-5</v>
      </c>
      <c r="K116">
        <v>3.9183318893872702E-3</v>
      </c>
      <c r="L116">
        <v>-4.3248611523833899E-2</v>
      </c>
      <c r="M116">
        <v>0</v>
      </c>
      <c r="N116">
        <v>0</v>
      </c>
      <c r="O116">
        <v>-8.2617241949517806E-2</v>
      </c>
      <c r="P116">
        <v>0</v>
      </c>
      <c r="Q116">
        <v>-1.9442574421387601E-3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1.23169898391427E-3</v>
      </c>
      <c r="Z116">
        <v>3.2446476963054398E-4</v>
      </c>
      <c r="AA116">
        <v>2.36075775184656E-4</v>
      </c>
      <c r="AB116" s="16">
        <v>3.70184355822615E-5</v>
      </c>
      <c r="AC116" s="16">
        <v>6.0633407098602299E-5</v>
      </c>
      <c r="AD116" s="16">
        <v>-6.1540421218992503E-5</v>
      </c>
      <c r="AE116">
        <v>0.94278594019436301</v>
      </c>
      <c r="AF116">
        <v>-0.57051730688918001</v>
      </c>
      <c r="AH116" s="20">
        <f t="shared" si="13"/>
        <v>5.1377138834623973E-3</v>
      </c>
      <c r="AI116" s="20">
        <f t="shared" si="17"/>
        <v>1.2195039444695741E-6</v>
      </c>
      <c r="AJ116" s="20">
        <f t="shared" si="22"/>
        <v>3.2446476963054398E-4</v>
      </c>
      <c r="AK116" s="20">
        <f t="shared" si="22"/>
        <v>2.36075775184656E-4</v>
      </c>
      <c r="AL116" s="20">
        <f t="shared" si="22"/>
        <v>3.70184355822615E-5</v>
      </c>
      <c r="AM116" s="20">
        <f t="shared" si="22"/>
        <v>6.0633407098602299E-5</v>
      </c>
      <c r="AN116" s="20">
        <f t="shared" si="22"/>
        <v>-6.1540421218992503E-5</v>
      </c>
      <c r="AR116" s="22">
        <f t="shared" si="12"/>
        <v>49582</v>
      </c>
      <c r="AS116" s="21">
        <f>EA_raw_policy_shocks!AE255</f>
        <v>0</v>
      </c>
      <c r="AT116" s="21">
        <f>EA_raw_policy_shocks!AF255</f>
        <v>0</v>
      </c>
      <c r="AU116" s="21">
        <f>EA_raw_policy_shocks!AG255</f>
        <v>0</v>
      </c>
      <c r="AV116" s="21">
        <f>EA_raw_policy_shocks!AH255</f>
        <v>0</v>
      </c>
      <c r="AW116" s="21">
        <f>EA_raw_policy_shocks!AI255</f>
        <v>0</v>
      </c>
      <c r="AX116" s="21">
        <f>EA_raw_policy_shocks!AJ255</f>
        <v>0</v>
      </c>
      <c r="AY116" s="21">
        <f>EA_raw_policy_shocks!AK255</f>
        <v>0</v>
      </c>
      <c r="AZ116" s="20">
        <f t="shared" si="19"/>
        <v>0</v>
      </c>
      <c r="BA116" s="22">
        <f t="shared" si="20"/>
        <v>49582</v>
      </c>
      <c r="BB116" s="20">
        <f t="shared" si="21"/>
        <v>2.4990917942303702E-2</v>
      </c>
      <c r="BC116" s="20" t="e">
        <f>#REF!</f>
        <v>#REF!</v>
      </c>
    </row>
    <row r="117" spans="1:55" ht="15">
      <c r="A117" s="1">
        <v>49674</v>
      </c>
      <c r="B117" s="16">
        <v>-3.9129351546294697E-5</v>
      </c>
      <c r="C117" s="16">
        <v>-6.3513566248766097E-5</v>
      </c>
      <c r="D117">
        <v>0.15876105905728899</v>
      </c>
      <c r="E117">
        <v>-6.1813980542350596E-4</v>
      </c>
      <c r="F117">
        <v>-1.54502434324325</v>
      </c>
      <c r="G117">
        <v>1.7577507328584999E-2</v>
      </c>
      <c r="H117" s="16">
        <v>1.11113003331479E-5</v>
      </c>
      <c r="I117">
        <v>1.75857688554695E-3</v>
      </c>
      <c r="J117" s="16">
        <v>7.7509040312662001E-5</v>
      </c>
      <c r="K117">
        <v>3.63371586455625E-3</v>
      </c>
      <c r="L117">
        <v>-4.13817616128761E-2</v>
      </c>
      <c r="M117">
        <v>0</v>
      </c>
      <c r="N117">
        <v>0</v>
      </c>
      <c r="O117">
        <v>-8.1776860237304003E-2</v>
      </c>
      <c r="P117">
        <v>0</v>
      </c>
      <c r="Q117">
        <v>-1.8510535221110899E-3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1.09036751309181E-3</v>
      </c>
      <c r="Z117">
        <v>2.9849288315001203E-4</v>
      </c>
      <c r="AA117">
        <v>2.0936864865182499E-4</v>
      </c>
      <c r="AB117" s="16">
        <v>3.05091432545321E-5</v>
      </c>
      <c r="AC117" s="16">
        <v>4.8568330120317197E-5</v>
      </c>
      <c r="AD117" s="16">
        <v>-5.6047732424306399E-5</v>
      </c>
      <c r="AE117">
        <v>0.93888958459981497</v>
      </c>
      <c r="AF117">
        <v>-0.54842447847630105</v>
      </c>
      <c r="AH117" s="20">
        <f t="shared" si="13"/>
        <v>4.7131797025171422E-3</v>
      </c>
      <c r="AI117" s="20">
        <f t="shared" si="17"/>
        <v>1.079571795140406E-6</v>
      </c>
      <c r="AJ117" s="20">
        <f t="shared" si="22"/>
        <v>2.9849288315001203E-4</v>
      </c>
      <c r="AK117" s="20">
        <f t="shared" si="22"/>
        <v>2.0936864865182499E-4</v>
      </c>
      <c r="AL117" s="20">
        <f t="shared" si="22"/>
        <v>3.05091432545321E-5</v>
      </c>
      <c r="AM117" s="20">
        <f t="shared" si="22"/>
        <v>4.8568330120317197E-5</v>
      </c>
      <c r="AN117" s="20">
        <f t="shared" si="22"/>
        <v>-5.6047732424306399E-5</v>
      </c>
      <c r="AR117" s="22">
        <f t="shared" si="12"/>
        <v>49674</v>
      </c>
      <c r="AS117" s="21">
        <f>EA_raw_policy_shocks!AE256</f>
        <v>0</v>
      </c>
      <c r="AT117" s="21">
        <f>EA_raw_policy_shocks!AF256</f>
        <v>0</v>
      </c>
      <c r="AU117" s="21">
        <f>EA_raw_policy_shocks!AG256</f>
        <v>0</v>
      </c>
      <c r="AV117" s="21">
        <f>EA_raw_policy_shocks!AH256</f>
        <v>0</v>
      </c>
      <c r="AW117" s="21">
        <f>EA_raw_policy_shocks!AI256</f>
        <v>0</v>
      </c>
      <c r="AX117" s="21">
        <f>EA_raw_policy_shocks!AJ256</f>
        <v>0</v>
      </c>
      <c r="AY117" s="21">
        <f>EA_raw_policy_shocks!AK256</f>
        <v>0</v>
      </c>
      <c r="AZ117" s="20">
        <f t="shared" si="19"/>
        <v>0</v>
      </c>
      <c r="BA117" s="22">
        <f t="shared" si="20"/>
        <v>49674</v>
      </c>
      <c r="BB117" s="20">
        <f t="shared" si="21"/>
        <v>2.4990917942303702E-2</v>
      </c>
      <c r="BC117" s="20" t="e">
        <f>#REF!</f>
        <v>#REF!</v>
      </c>
    </row>
    <row r="118" spans="1:55" ht="15">
      <c r="A118" s="1">
        <v>49765</v>
      </c>
      <c r="B118" s="16">
        <v>-3.2032758531432897E-5</v>
      </c>
      <c r="C118" s="16">
        <v>-8.5102812212790798E-5</v>
      </c>
      <c r="D118">
        <v>0.157174709728746</v>
      </c>
      <c r="E118">
        <v>-6.64905329440857E-4</v>
      </c>
      <c r="F118">
        <v>-1.52827590258097</v>
      </c>
      <c r="G118">
        <v>2.59175716883378E-2</v>
      </c>
      <c r="H118" s="16">
        <v>1.1160893852001599E-5</v>
      </c>
      <c r="I118">
        <v>1.5230723948460899E-3</v>
      </c>
      <c r="J118">
        <v>1.13543823346771E-4</v>
      </c>
      <c r="K118">
        <v>3.3684735858998801E-3</v>
      </c>
      <c r="L118">
        <v>-3.9619574943689902E-2</v>
      </c>
      <c r="M118">
        <v>0</v>
      </c>
      <c r="N118">
        <v>0</v>
      </c>
      <c r="O118">
        <v>-8.0945546266867396E-2</v>
      </c>
      <c r="P118">
        <v>0</v>
      </c>
      <c r="Q118">
        <v>-1.76942146993001E-3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9.6310784116159203E-4</v>
      </c>
      <c r="Z118">
        <v>2.7478388817987097E-4</v>
      </c>
      <c r="AA118">
        <v>1.85683910428303E-4</v>
      </c>
      <c r="AB118" s="16">
        <v>2.5225819745524001E-5</v>
      </c>
      <c r="AC118" s="16">
        <v>3.8495465761352497E-5</v>
      </c>
      <c r="AD118" s="16">
        <v>-5.0636038647704002E-5</v>
      </c>
      <c r="AE118">
        <v>0.935027539869837</v>
      </c>
      <c r="AF118">
        <v>-0.52681975328994202</v>
      </c>
      <c r="AH118" s="20">
        <f t="shared" si="13"/>
        <v>4.3219503486498561E-3</v>
      </c>
      <c r="AI118" s="20">
        <f t="shared" si="17"/>
        <v>9.5357211996197229E-7</v>
      </c>
      <c r="AJ118" s="20">
        <f t="shared" si="22"/>
        <v>2.7478388817987097E-4</v>
      </c>
      <c r="AK118" s="20">
        <f t="shared" si="22"/>
        <v>1.85683910428303E-4</v>
      </c>
      <c r="AL118" s="20">
        <f t="shared" si="22"/>
        <v>2.5225819745524001E-5</v>
      </c>
      <c r="AM118" s="20">
        <f t="shared" si="22"/>
        <v>3.8495465761352497E-5</v>
      </c>
      <c r="AN118" s="20">
        <f t="shared" si="22"/>
        <v>-5.0636038647704002E-5</v>
      </c>
      <c r="AR118" s="22">
        <f t="shared" si="12"/>
        <v>49765</v>
      </c>
      <c r="AS118" s="21">
        <f>EA_raw_policy_shocks!AE257</f>
        <v>0</v>
      </c>
      <c r="AT118" s="21">
        <f>EA_raw_policy_shocks!AF257</f>
        <v>0</v>
      </c>
      <c r="AU118" s="21">
        <f>EA_raw_policy_shocks!AG257</f>
        <v>0</v>
      </c>
      <c r="AV118" s="21">
        <f>EA_raw_policy_shocks!AH257</f>
        <v>0</v>
      </c>
      <c r="AW118" s="21">
        <f>EA_raw_policy_shocks!AI257</f>
        <v>0</v>
      </c>
      <c r="AX118" s="21">
        <f>EA_raw_policy_shocks!AJ257</f>
        <v>0</v>
      </c>
      <c r="AY118" s="21">
        <f>EA_raw_policy_shocks!AK257</f>
        <v>0</v>
      </c>
      <c r="AZ118" s="20">
        <f t="shared" si="19"/>
        <v>0</v>
      </c>
      <c r="BA118" s="22">
        <f t="shared" si="20"/>
        <v>49765</v>
      </c>
      <c r="BB118" s="20">
        <f t="shared" si="21"/>
        <v>2.4990917942303702E-2</v>
      </c>
      <c r="BC118" s="20" t="e">
        <f>#REF!</f>
        <v>#REF!</v>
      </c>
    </row>
    <row r="119" spans="1:55" ht="15">
      <c r="A119" s="1">
        <v>49856</v>
      </c>
      <c r="B119" s="16">
        <v>-2.5912130612977199E-5</v>
      </c>
      <c r="C119" s="16">
        <v>-9.9071039957064798E-5</v>
      </c>
      <c r="D119">
        <v>0.15560371315114899</v>
      </c>
      <c r="E119">
        <v>-6.8365635769181902E-4</v>
      </c>
      <c r="F119">
        <v>-1.5117050569462001</v>
      </c>
      <c r="G119">
        <v>3.3934294551418102E-2</v>
      </c>
      <c r="H119" s="16">
        <v>1.11468335129225E-5</v>
      </c>
      <c r="I119">
        <v>1.31176160024536E-3</v>
      </c>
      <c r="J119">
        <v>1.40602584527997E-4</v>
      </c>
      <c r="K119">
        <v>3.1219091307089098E-3</v>
      </c>
      <c r="L119">
        <v>-3.7956654665686103E-2</v>
      </c>
      <c r="M119">
        <v>0</v>
      </c>
      <c r="N119">
        <v>0</v>
      </c>
      <c r="O119">
        <v>-8.0123261397007206E-2</v>
      </c>
      <c r="P119">
        <v>0</v>
      </c>
      <c r="Q119">
        <v>-1.6978322104141299E-3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8.4902649644277796E-4</v>
      </c>
      <c r="Z119">
        <v>2.5318734865431201E-4</v>
      </c>
      <c r="AA119">
        <v>1.647697190845E-4</v>
      </c>
      <c r="AB119" s="16">
        <v>2.10156053183749E-5</v>
      </c>
      <c r="AC119" s="16">
        <v>3.01974861160813E-5</v>
      </c>
      <c r="AD119" s="16">
        <v>-4.5344412526847499E-5</v>
      </c>
      <c r="AE119">
        <v>0.93119945979089602</v>
      </c>
      <c r="AF119">
        <v>-0.50569570486177096</v>
      </c>
      <c r="AH119" s="20">
        <f t="shared" si="13"/>
        <v>3.9624453621872596E-3</v>
      </c>
      <c r="AI119" s="20">
        <f t="shared" si="17"/>
        <v>8.4062029350770093E-7</v>
      </c>
      <c r="AJ119" s="20">
        <f t="shared" si="22"/>
        <v>2.5318734865431201E-4</v>
      </c>
      <c r="AK119" s="20">
        <f t="shared" si="22"/>
        <v>1.647697190845E-4</v>
      </c>
      <c r="AL119" s="20">
        <f t="shared" si="22"/>
        <v>2.10156053183749E-5</v>
      </c>
      <c r="AM119" s="20">
        <f t="shared" si="22"/>
        <v>3.01974861160813E-5</v>
      </c>
      <c r="AN119" s="20">
        <f t="shared" si="22"/>
        <v>-4.5344412526847499E-5</v>
      </c>
      <c r="AR119" s="22">
        <f t="shared" si="12"/>
        <v>49856</v>
      </c>
      <c r="AS119" s="21">
        <f>EA_raw_policy_shocks!AE258</f>
        <v>0</v>
      </c>
      <c r="AT119" s="21">
        <f>EA_raw_policy_shocks!AF258</f>
        <v>0</v>
      </c>
      <c r="AU119" s="21">
        <f>EA_raw_policy_shocks!AG258</f>
        <v>0</v>
      </c>
      <c r="AV119" s="21">
        <f>EA_raw_policy_shocks!AH258</f>
        <v>0</v>
      </c>
      <c r="AW119" s="21">
        <f>EA_raw_policy_shocks!AI258</f>
        <v>0</v>
      </c>
      <c r="AX119" s="21">
        <f>EA_raw_policy_shocks!AJ258</f>
        <v>0</v>
      </c>
      <c r="AY119" s="21">
        <f>EA_raw_policy_shocks!AK258</f>
        <v>0</v>
      </c>
      <c r="AZ119" s="20">
        <f t="shared" si="19"/>
        <v>0</v>
      </c>
      <c r="BA119" s="22">
        <f t="shared" si="20"/>
        <v>49856</v>
      </c>
      <c r="BB119" s="20">
        <f t="shared" si="21"/>
        <v>2.4990917942303702E-2</v>
      </c>
      <c r="BC119" s="20" t="e">
        <f>#REF!</f>
        <v>#REF!</v>
      </c>
    </row>
    <row r="120" spans="1:55" ht="15">
      <c r="A120" s="1">
        <v>49948</v>
      </c>
      <c r="B120" s="16">
        <v>-2.0662594736443798E-5</v>
      </c>
      <c r="C120">
        <v>-1.07000098363132E-4</v>
      </c>
      <c r="D120">
        <v>0.15404788855052701</v>
      </c>
      <c r="E120">
        <v>-6.8082554378274304E-4</v>
      </c>
      <c r="F120">
        <v>-1.49531092583848</v>
      </c>
      <c r="G120">
        <v>4.1639307661600997E-2</v>
      </c>
      <c r="H120" s="16">
        <v>1.1076638971053699E-5</v>
      </c>
      <c r="I120">
        <v>1.12301270844577E-3</v>
      </c>
      <c r="J120">
        <v>1.6034038130409301E-4</v>
      </c>
      <c r="K120">
        <v>2.8932732667292099E-3</v>
      </c>
      <c r="L120">
        <v>-3.6387528016950998E-2</v>
      </c>
      <c r="M120">
        <v>0</v>
      </c>
      <c r="N120">
        <v>0</v>
      </c>
      <c r="O120">
        <v>-7.9309949073498795E-2</v>
      </c>
      <c r="P120">
        <v>0</v>
      </c>
      <c r="Q120">
        <v>-1.6348856400870799E-3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7.4721602558750801E-4</v>
      </c>
      <c r="Z120">
        <v>2.33555016026071E-4</v>
      </c>
      <c r="AA120">
        <v>1.46381636468422E-4</v>
      </c>
      <c r="AB120" s="16">
        <v>1.7735372632599099E-5</v>
      </c>
      <c r="AC120" s="16">
        <v>2.3467147604772102E-5</v>
      </c>
      <c r="AD120" s="16">
        <v>-4.0209771950911499E-5</v>
      </c>
      <c r="AE120">
        <v>0.92740500169856199</v>
      </c>
      <c r="AF120">
        <v>-0.485043730473113</v>
      </c>
      <c r="AH120" s="20">
        <f t="shared" si="13"/>
        <v>3.6330171320608428E-3</v>
      </c>
      <c r="AI120" s="20">
        <f t="shared" si="17"/>
        <v>7.3981784711634457E-7</v>
      </c>
      <c r="AJ120" s="20">
        <f t="shared" si="22"/>
        <v>2.33555016026071E-4</v>
      </c>
      <c r="AK120" s="20">
        <f t="shared" si="22"/>
        <v>1.46381636468422E-4</v>
      </c>
      <c r="AL120" s="20">
        <f t="shared" si="22"/>
        <v>1.7735372632599099E-5</v>
      </c>
      <c r="AM120" s="20">
        <f t="shared" si="22"/>
        <v>2.3467147604772102E-5</v>
      </c>
      <c r="AN120" s="20">
        <f t="shared" si="22"/>
        <v>-4.0209771950911499E-5</v>
      </c>
      <c r="AR120" s="22">
        <f t="shared" si="12"/>
        <v>49948</v>
      </c>
      <c r="AS120" s="21">
        <f>EA_raw_policy_shocks!AE259</f>
        <v>0</v>
      </c>
      <c r="AT120" s="21">
        <f>EA_raw_policy_shocks!AF259</f>
        <v>0</v>
      </c>
      <c r="AU120" s="21">
        <f>EA_raw_policy_shocks!AG259</f>
        <v>0</v>
      </c>
      <c r="AV120" s="21">
        <f>EA_raw_policy_shocks!AH259</f>
        <v>0</v>
      </c>
      <c r="AW120" s="21">
        <f>EA_raw_policy_shocks!AI259</f>
        <v>0</v>
      </c>
      <c r="AX120" s="21">
        <f>EA_raw_policy_shocks!AJ259</f>
        <v>0</v>
      </c>
      <c r="AY120" s="21">
        <f>EA_raw_policy_shocks!AK259</f>
        <v>0</v>
      </c>
      <c r="AZ120" s="20">
        <f t="shared" si="19"/>
        <v>0</v>
      </c>
      <c r="BA120" s="22">
        <f t="shared" si="20"/>
        <v>49948</v>
      </c>
      <c r="BB120" s="20">
        <f t="shared" si="21"/>
        <v>2.4990917942303702E-2</v>
      </c>
      <c r="BC120" s="20" t="e">
        <f>#REF!</f>
        <v>#REF!</v>
      </c>
    </row>
    <row r="121" spans="1:55" ht="15">
      <c r="A121" s="1">
        <v>50040</v>
      </c>
      <c r="B121" s="16">
        <v>-1.6188200096986399E-5</v>
      </c>
      <c r="C121">
        <v>-1.1022314640532699E-4</v>
      </c>
      <c r="D121">
        <v>0.15250707324343599</v>
      </c>
      <c r="E121">
        <v>-6.6178902185797905E-4</v>
      </c>
      <c r="F121">
        <v>-1.47909249594865</v>
      </c>
      <c r="G121">
        <v>4.9044057766576499E-2</v>
      </c>
      <c r="H121" s="16">
        <v>1.0957397121092301E-5</v>
      </c>
      <c r="I121">
        <v>9.55211989923049E-4</v>
      </c>
      <c r="J121">
        <v>1.7417020480044E-4</v>
      </c>
      <c r="K121">
        <v>2.6817699046816201E-3</v>
      </c>
      <c r="L121">
        <v>-3.4906727092977298E-2</v>
      </c>
      <c r="M121">
        <v>0</v>
      </c>
      <c r="N121">
        <v>0</v>
      </c>
      <c r="O121">
        <v>-7.8505537469386696E-2</v>
      </c>
      <c r="P121">
        <v>0</v>
      </c>
      <c r="Q121">
        <v>-1.57931023823932E-3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6.5676753495557305E-4</v>
      </c>
      <c r="Z121">
        <v>2.1574182323993001E-4</v>
      </c>
      <c r="AA121">
        <v>1.30284553264807E-4</v>
      </c>
      <c r="AB121" s="16">
        <v>1.5252562304334099E-5</v>
      </c>
      <c r="AC121" s="16">
        <v>1.8109137868268599E-5</v>
      </c>
      <c r="AD121" s="16">
        <v>-3.5265487069973298E-5</v>
      </c>
      <c r="AE121">
        <v>0.92364382644054699</v>
      </c>
      <c r="AF121">
        <v>-0.46485431404569</v>
      </c>
      <c r="AH121" s="20">
        <f t="shared" si="13"/>
        <v>3.3319697642876372E-3</v>
      </c>
      <c r="AI121" s="20">
        <f t="shared" si="17"/>
        <v>6.5026488609462675E-7</v>
      </c>
      <c r="AJ121" s="20">
        <f t="shared" si="22"/>
        <v>2.1574182323993001E-4</v>
      </c>
      <c r="AK121" s="20">
        <f t="shared" si="22"/>
        <v>1.30284553264807E-4</v>
      </c>
      <c r="AL121" s="20">
        <f t="shared" si="22"/>
        <v>1.5252562304334099E-5</v>
      </c>
      <c r="AM121" s="20">
        <f t="shared" si="22"/>
        <v>1.8109137868268599E-5</v>
      </c>
      <c r="AN121" s="20">
        <f t="shared" si="22"/>
        <v>-3.5265487069973298E-5</v>
      </c>
      <c r="AR121" s="22">
        <f t="shared" si="12"/>
        <v>50040</v>
      </c>
      <c r="AS121" s="21">
        <f>EA_raw_policy_shocks!AE260</f>
        <v>0</v>
      </c>
      <c r="AT121" s="21">
        <f>EA_raw_policy_shocks!AF260</f>
        <v>0</v>
      </c>
      <c r="AU121" s="21">
        <f>EA_raw_policy_shocks!AG260</f>
        <v>0</v>
      </c>
      <c r="AV121" s="21">
        <f>EA_raw_policy_shocks!AH260</f>
        <v>0</v>
      </c>
      <c r="AW121" s="21">
        <f>EA_raw_policy_shocks!AI260</f>
        <v>0</v>
      </c>
      <c r="AX121" s="21">
        <f>EA_raw_policy_shocks!AJ260</f>
        <v>0</v>
      </c>
      <c r="AY121" s="21">
        <f>EA_raw_policy_shocks!AK260</f>
        <v>0</v>
      </c>
      <c r="AZ121" s="20">
        <f t="shared" si="19"/>
        <v>0</v>
      </c>
      <c r="BA121" s="22">
        <f t="shared" si="20"/>
        <v>50040</v>
      </c>
      <c r="BB121" s="20">
        <f t="shared" si="21"/>
        <v>2.4990917942303702E-2</v>
      </c>
      <c r="BC121" s="20" t="e">
        <f>#REF!</f>
        <v>#REF!</v>
      </c>
    </row>
    <row r="122" spans="1:55" ht="15">
      <c r="A122" s="1">
        <v>50130</v>
      </c>
      <c r="B122" s="16">
        <v>-1.2401306657319801E-5</v>
      </c>
      <c r="C122">
        <v>-1.0985569066471099E-4</v>
      </c>
      <c r="D122">
        <v>0.15098111944803</v>
      </c>
      <c r="E122">
        <v>-6.3100215654922896E-4</v>
      </c>
      <c r="F122">
        <v>-1.46304863301344</v>
      </c>
      <c r="G122">
        <v>5.6159767748957298E-2</v>
      </c>
      <c r="H122" s="16">
        <v>1.0795747546029501E-5</v>
      </c>
      <c r="I122">
        <v>8.0677387359457395E-4</v>
      </c>
      <c r="J122">
        <v>1.8329004482147801E-4</v>
      </c>
      <c r="K122">
        <v>2.4865644961869801E-3</v>
      </c>
      <c r="L122">
        <v>-3.3508855788764898E-2</v>
      </c>
      <c r="M122">
        <v>0</v>
      </c>
      <c r="N122">
        <v>0</v>
      </c>
      <c r="O122">
        <v>-7.7709941966954493E-2</v>
      </c>
      <c r="P122">
        <v>0</v>
      </c>
      <c r="Q122">
        <v>-1.52996065990059E-3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5.7678170501535204E-4</v>
      </c>
      <c r="Z122">
        <v>1.9960679413221001E-4</v>
      </c>
      <c r="AA122">
        <v>1.16254210826781E-4</v>
      </c>
      <c r="AB122" s="16">
        <v>1.3445639743535899E-5</v>
      </c>
      <c r="AC122" s="16">
        <v>1.3941331567634E-5</v>
      </c>
      <c r="AD122" s="16">
        <v>-3.0540492227030703E-5</v>
      </c>
      <c r="AE122">
        <v>0.91991559834095704</v>
      </c>
      <c r="AF122">
        <v>-0.44511725169358202</v>
      </c>
      <c r="AH122" s="20">
        <f t="shared" si="13"/>
        <v>3.0575783841521788E-3</v>
      </c>
      <c r="AI122" s="20">
        <f t="shared" si="17"/>
        <v>5.7107099506470501E-7</v>
      </c>
      <c r="AJ122" s="20">
        <f t="shared" si="22"/>
        <v>1.9960679413221001E-4</v>
      </c>
      <c r="AK122" s="20">
        <f t="shared" si="22"/>
        <v>1.16254210826781E-4</v>
      </c>
      <c r="AL122" s="20">
        <f t="shared" si="22"/>
        <v>1.3445639743535899E-5</v>
      </c>
      <c r="AM122" s="20">
        <f t="shared" si="22"/>
        <v>1.3941331567634E-5</v>
      </c>
      <c r="AN122" s="20">
        <f t="shared" si="22"/>
        <v>-3.0540492227030703E-5</v>
      </c>
      <c r="AR122" s="22">
        <f t="shared" si="12"/>
        <v>50130</v>
      </c>
      <c r="AS122" s="21">
        <f>EA_raw_policy_shocks!AE261</f>
        <v>0</v>
      </c>
      <c r="AT122" s="21">
        <f>EA_raw_policy_shocks!AF261</f>
        <v>0</v>
      </c>
      <c r="AU122" s="21">
        <f>EA_raw_policy_shocks!AG261</f>
        <v>0</v>
      </c>
      <c r="AV122" s="21">
        <f>EA_raw_policy_shocks!AH261</f>
        <v>0</v>
      </c>
      <c r="AW122" s="21">
        <f>EA_raw_policy_shocks!AI261</f>
        <v>0</v>
      </c>
      <c r="AX122" s="21">
        <f>EA_raw_policy_shocks!AJ261</f>
        <v>0</v>
      </c>
      <c r="AY122" s="21">
        <f>EA_raw_policy_shocks!AK261</f>
        <v>0</v>
      </c>
      <c r="AZ122" s="20">
        <f t="shared" si="19"/>
        <v>0</v>
      </c>
      <c r="BA122" s="22">
        <f t="shared" si="20"/>
        <v>50130</v>
      </c>
      <c r="BB122" s="20">
        <f t="shared" si="21"/>
        <v>2.4990917942303702E-2</v>
      </c>
      <c r="BC122" s="20" t="e">
        <f>#REF!</f>
        <v>#REF!</v>
      </c>
    </row>
    <row r="123" spans="1:55" ht="15">
      <c r="A123" s="1">
        <v>50221</v>
      </c>
      <c r="B123" s="16">
        <v>-9.2220183816165303E-6</v>
      </c>
      <c r="C123">
        <v>-1.0682363547672E-4</v>
      </c>
      <c r="D123">
        <v>0.14946989148395901</v>
      </c>
      <c r="E123">
        <v>-5.9212179891142197E-4</v>
      </c>
      <c r="F123">
        <v>-1.44717809399592</v>
      </c>
      <c r="G123">
        <v>6.2997404418072001E-2</v>
      </c>
      <c r="H123" s="16">
        <v>1.05978745228547E-5</v>
      </c>
      <c r="I123">
        <v>6.7615073535846697E-4</v>
      </c>
      <c r="J123">
        <v>1.88708032000394E-4</v>
      </c>
      <c r="K123">
        <v>2.3067935077732702E-3</v>
      </c>
      <c r="L123">
        <v>-3.2188644306057002E-2</v>
      </c>
      <c r="M123">
        <v>0</v>
      </c>
      <c r="N123">
        <v>0</v>
      </c>
      <c r="O123">
        <v>-7.6923067457864799E-2</v>
      </c>
      <c r="P123">
        <v>0</v>
      </c>
      <c r="Q123">
        <v>-1.48581370159682E-3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5.0637825357364801E-4</v>
      </c>
      <c r="Z123">
        <v>1.85013844983824E-4</v>
      </c>
      <c r="AA123">
        <v>1.0407835161006299E-4</v>
      </c>
      <c r="AB123" s="16">
        <v>1.2204243405389799E-5</v>
      </c>
      <c r="AC123" s="16">
        <v>1.07955513527926E-5</v>
      </c>
      <c r="AD123" s="16">
        <v>-2.6058794940172499E-5</v>
      </c>
      <c r="AE123">
        <v>0.91621998516423997</v>
      </c>
      <c r="AF123">
        <v>-0.42582184424805303</v>
      </c>
      <c r="AH123" s="20">
        <f t="shared" si="13"/>
        <v>2.8081079788111821E-3</v>
      </c>
      <c r="AI123" s="20">
        <f t="shared" si="17"/>
        <v>5.0136460749866145E-7</v>
      </c>
      <c r="AJ123" s="20">
        <f t="shared" si="22"/>
        <v>1.85013844983824E-4</v>
      </c>
      <c r="AK123" s="20">
        <f t="shared" si="22"/>
        <v>1.0407835161006299E-4</v>
      </c>
      <c r="AL123" s="20">
        <f t="shared" si="22"/>
        <v>1.2204243405389799E-5</v>
      </c>
      <c r="AM123" s="20">
        <f t="shared" si="22"/>
        <v>1.07955513527926E-5</v>
      </c>
      <c r="AN123" s="20">
        <f t="shared" si="22"/>
        <v>-2.6058794940172499E-5</v>
      </c>
      <c r="AR123" s="22">
        <f t="shared" si="12"/>
        <v>50221</v>
      </c>
      <c r="AS123" s="21">
        <f>EA_raw_policy_shocks!AE262</f>
        <v>0</v>
      </c>
      <c r="AT123" s="21">
        <f>EA_raw_policy_shocks!AF262</f>
        <v>0</v>
      </c>
      <c r="AU123" s="21">
        <f>EA_raw_policy_shocks!AG262</f>
        <v>0</v>
      </c>
      <c r="AV123" s="21">
        <f>EA_raw_policy_shocks!AH262</f>
        <v>0</v>
      </c>
      <c r="AW123" s="21">
        <f>EA_raw_policy_shocks!AI262</f>
        <v>0</v>
      </c>
      <c r="AX123" s="21">
        <f>EA_raw_policy_shocks!AJ262</f>
        <v>0</v>
      </c>
      <c r="AY123" s="21">
        <f>EA_raw_policy_shocks!AK262</f>
        <v>0</v>
      </c>
      <c r="AZ123" s="20">
        <f t="shared" si="19"/>
        <v>0</v>
      </c>
      <c r="BA123" s="22">
        <f t="shared" si="20"/>
        <v>50221</v>
      </c>
      <c r="BB123" s="20">
        <f t="shared" si="21"/>
        <v>2.4990917942303702E-2</v>
      </c>
      <c r="BC123" s="20" t="e">
        <f>#REF!</f>
        <v>#REF!</v>
      </c>
    </row>
    <row r="124" spans="1:55" ht="15">
      <c r="A124" s="1">
        <v>50313</v>
      </c>
      <c r="B124" s="16">
        <v>-6.5776539644025202E-6</v>
      </c>
      <c r="C124">
        <v>-1.01888530727403E-4</v>
      </c>
      <c r="D124">
        <v>0.14797326333305</v>
      </c>
      <c r="E124">
        <v>-5.4811595024814596E-4</v>
      </c>
      <c r="F124">
        <v>-1.4314795392891</v>
      </c>
      <c r="G124">
        <v>6.9567652399394803E-2</v>
      </c>
      <c r="H124" s="16">
        <v>1.0369504806586699E-5</v>
      </c>
      <c r="I124">
        <v>5.6184196477302199E-4</v>
      </c>
      <c r="J124">
        <v>1.9126562723614999E-4</v>
      </c>
      <c r="K124">
        <v>2.1415743022412501E-3</v>
      </c>
      <c r="L124">
        <v>-3.0940992565658101E-2</v>
      </c>
      <c r="M124">
        <v>0</v>
      </c>
      <c r="N124">
        <v>0</v>
      </c>
      <c r="O124">
        <v>-7.6144810447297803E-2</v>
      </c>
      <c r="P124">
        <v>0</v>
      </c>
      <c r="Q124">
        <v>-1.44596298993153E-3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4.4470387399806897E-4</v>
      </c>
      <c r="Z124">
        <v>1.71832464835717E-4</v>
      </c>
      <c r="AA124" s="16">
        <v>9.3557533564378605E-5</v>
      </c>
      <c r="AB124" s="16">
        <v>1.14290856676765E-5</v>
      </c>
      <c r="AC124" s="16">
        <v>8.5179196692625602E-6</v>
      </c>
      <c r="AD124" s="16">
        <v>-2.18392918172152E-5</v>
      </c>
      <c r="AE124">
        <v>0.91255665807985198</v>
      </c>
      <c r="AF124">
        <v>-0.40695706062943499</v>
      </c>
      <c r="AH124" s="20">
        <f t="shared" si="13"/>
        <v>2.5818311374993384E-3</v>
      </c>
      <c r="AI124" s="20">
        <f t="shared" si="17"/>
        <v>4.4030086534462272E-7</v>
      </c>
      <c r="AJ124" s="20">
        <f t="shared" si="22"/>
        <v>1.71832464835717E-4</v>
      </c>
      <c r="AK124" s="20">
        <f t="shared" si="22"/>
        <v>9.3557533564378605E-5</v>
      </c>
      <c r="AL124" s="20">
        <f t="shared" si="22"/>
        <v>1.14290856676765E-5</v>
      </c>
      <c r="AM124" s="20">
        <f t="shared" si="22"/>
        <v>8.5179196692625602E-6</v>
      </c>
      <c r="AN124" s="20">
        <f t="shared" si="22"/>
        <v>-2.18392918172152E-5</v>
      </c>
      <c r="AR124" s="22">
        <f t="shared" si="12"/>
        <v>50313</v>
      </c>
      <c r="AS124" s="21">
        <f>EA_raw_policy_shocks!AE263</f>
        <v>0</v>
      </c>
      <c r="AT124" s="21">
        <f>EA_raw_policy_shocks!AF263</f>
        <v>0</v>
      </c>
      <c r="AU124" s="21">
        <f>EA_raw_policy_shocks!AG263</f>
        <v>0</v>
      </c>
      <c r="AV124" s="21">
        <f>EA_raw_policy_shocks!AH263</f>
        <v>0</v>
      </c>
      <c r="AW124" s="21">
        <f>EA_raw_policy_shocks!AI263</f>
        <v>0</v>
      </c>
      <c r="AX124" s="21">
        <f>EA_raw_policy_shocks!AJ263</f>
        <v>0</v>
      </c>
      <c r="AY124" s="21">
        <f>EA_raw_policy_shocks!AK263</f>
        <v>0</v>
      </c>
      <c r="AZ124" s="20">
        <f t="shared" si="19"/>
        <v>0</v>
      </c>
      <c r="BA124" s="22">
        <f t="shared" si="20"/>
        <v>50313</v>
      </c>
      <c r="BB124" s="20">
        <f t="shared" si="21"/>
        <v>2.4990917942303702E-2</v>
      </c>
      <c r="BC124" s="20" t="e">
        <f>#REF!</f>
        <v>#REF!</v>
      </c>
    </row>
    <row r="125" spans="1:55" ht="15">
      <c r="A125" s="1">
        <v>50405</v>
      </c>
      <c r="B125" s="16">
        <v>-4.4022496088608501E-6</v>
      </c>
      <c r="C125" s="16">
        <v>-9.5670203844853199E-5</v>
      </c>
      <c r="D125">
        <v>0.14649111653213701</v>
      </c>
      <c r="E125">
        <v>-5.01361727797687E-4</v>
      </c>
      <c r="F125">
        <v>-1.4159515447016899</v>
      </c>
      <c r="G125">
        <v>7.5880893561225404E-2</v>
      </c>
      <c r="H125" s="16">
        <v>1.01159104598177E-5</v>
      </c>
      <c r="I125">
        <v>4.62402029328203E-4</v>
      </c>
      <c r="J125">
        <v>1.9165886560545199E-4</v>
      </c>
      <c r="K125">
        <v>1.9900149245036399E-3</v>
      </c>
      <c r="L125">
        <v>-2.9761003801069299E-2</v>
      </c>
      <c r="M125">
        <v>0</v>
      </c>
      <c r="N125">
        <v>0</v>
      </c>
      <c r="O125">
        <v>-7.5375060955449102E-2</v>
      </c>
      <c r="P125">
        <v>0</v>
      </c>
      <c r="Q125">
        <v>-1.40961270329129E-3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3.9093871201026402E-4</v>
      </c>
      <c r="Z125">
        <v>1.5993826886044599E-4</v>
      </c>
      <c r="AA125" s="16">
        <v>8.4505645248666406E-5</v>
      </c>
      <c r="AB125" s="16">
        <v>1.10316593928215E-5</v>
      </c>
      <c r="AC125" s="16">
        <v>6.9688771270948296E-6</v>
      </c>
      <c r="AD125" s="16">
        <v>-1.7895816610582802E-5</v>
      </c>
      <c r="AE125">
        <v>0.90892529162726898</v>
      </c>
      <c r="AF125">
        <v>-0.38851167554598598</v>
      </c>
      <c r="AH125" s="20">
        <f t="shared" si="13"/>
        <v>2.3770442493938012E-3</v>
      </c>
      <c r="AI125" s="20">
        <f t="shared" si="17"/>
        <v>3.8706803169333071E-7</v>
      </c>
      <c r="AJ125" s="20">
        <f t="shared" si="22"/>
        <v>1.5993826886044599E-4</v>
      </c>
      <c r="AK125" s="20">
        <f t="shared" si="22"/>
        <v>8.4505645248666406E-5</v>
      </c>
      <c r="AL125" s="20">
        <f t="shared" si="22"/>
        <v>1.10316593928215E-5</v>
      </c>
      <c r="AM125" s="20">
        <f t="shared" si="22"/>
        <v>6.9688771270948296E-6</v>
      </c>
      <c r="AN125" s="20">
        <f t="shared" si="22"/>
        <v>-1.7895816610582802E-5</v>
      </c>
      <c r="AR125" s="22">
        <f t="shared" si="12"/>
        <v>50405</v>
      </c>
      <c r="AS125" s="21">
        <f>EA_raw_policy_shocks!AE264</f>
        <v>0</v>
      </c>
      <c r="AT125" s="21">
        <f>EA_raw_policy_shocks!AF264</f>
        <v>0</v>
      </c>
      <c r="AU125" s="21">
        <f>EA_raw_policy_shocks!AG264</f>
        <v>0</v>
      </c>
      <c r="AV125" s="21">
        <f>EA_raw_policy_shocks!AH264</f>
        <v>0</v>
      </c>
      <c r="AW125" s="21">
        <f>EA_raw_policy_shocks!AI264</f>
        <v>0</v>
      </c>
      <c r="AX125" s="21">
        <f>EA_raw_policy_shocks!AJ264</f>
        <v>0</v>
      </c>
      <c r="AY125" s="21">
        <f>EA_raw_policy_shocks!AK264</f>
        <v>0</v>
      </c>
      <c r="AZ125" s="20">
        <f t="shared" si="19"/>
        <v>0</v>
      </c>
      <c r="BA125" s="22">
        <f t="shared" si="20"/>
        <v>50405</v>
      </c>
      <c r="BB125" s="20">
        <f t="shared" si="21"/>
        <v>2.4990917942303702E-2</v>
      </c>
      <c r="BC125" s="20" t="e">
        <f>#REF!</f>
        <v>#REF!</v>
      </c>
    </row>
    <row r="126" spans="1:55" ht="15">
      <c r="A126" s="1">
        <v>50495</v>
      </c>
      <c r="B126" s="16">
        <v>-2.6360897887546999E-6</v>
      </c>
      <c r="C126" s="16">
        <v>-8.8666961839946497E-5</v>
      </c>
      <c r="D126">
        <v>0.14502333836932799</v>
      </c>
      <c r="E126">
        <v>-4.5373251066655498E-4</v>
      </c>
      <c r="F126">
        <v>-1.4005926130380999</v>
      </c>
      <c r="G126">
        <v>8.1947191430130698E-2</v>
      </c>
      <c r="H126" s="16">
        <v>9.8419160399277001E-6</v>
      </c>
      <c r="I126">
        <v>3.7644736400907302E-4</v>
      </c>
      <c r="J126">
        <v>1.90457691856995E-4</v>
      </c>
      <c r="K126">
        <v>1.8512234250606099E-3</v>
      </c>
      <c r="L126">
        <v>-2.8644009537235799E-2</v>
      </c>
      <c r="M126">
        <v>0</v>
      </c>
      <c r="N126">
        <v>0</v>
      </c>
      <c r="O126">
        <v>-7.4613704215725593E-2</v>
      </c>
      <c r="P126">
        <v>0</v>
      </c>
      <c r="Q126">
        <v>-1.3760705988636001E-3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3.4430147135844802E-4</v>
      </c>
      <c r="Z126">
        <v>1.49213424940309E-4</v>
      </c>
      <c r="AA126" s="16">
        <v>7.6750158584429899E-5</v>
      </c>
      <c r="AB126" s="16">
        <v>1.0933795828618E-5</v>
      </c>
      <c r="AC126" s="16">
        <v>6.0229338948060796E-6</v>
      </c>
      <c r="AD126" s="16">
        <v>-1.42373588028432E-5</v>
      </c>
      <c r="AE126">
        <v>0.90532556368122097</v>
      </c>
      <c r="AF126">
        <v>-0.37047438464853599</v>
      </c>
      <c r="AH126" s="20">
        <f t="shared" si="13"/>
        <v>2.1920818817054732E-3</v>
      </c>
      <c r="AI126" s="20">
        <f t="shared" si="17"/>
        <v>3.4089254589945348E-7</v>
      </c>
      <c r="AJ126" s="20">
        <f t="shared" si="22"/>
        <v>1.49213424940309E-4</v>
      </c>
      <c r="AK126" s="20">
        <f t="shared" si="22"/>
        <v>7.6750158584429899E-5</v>
      </c>
      <c r="AL126" s="20">
        <f t="shared" si="22"/>
        <v>1.0933795828618E-5</v>
      </c>
      <c r="AM126" s="20">
        <f t="shared" si="22"/>
        <v>6.0229338948060796E-6</v>
      </c>
      <c r="AN126" s="20">
        <f t="shared" si="22"/>
        <v>-1.42373588028432E-5</v>
      </c>
      <c r="AR126" s="22">
        <f t="shared" si="12"/>
        <v>50495</v>
      </c>
      <c r="AS126" s="21">
        <f>EA_raw_policy_shocks!AE265</f>
        <v>0</v>
      </c>
      <c r="AT126" s="21">
        <f>EA_raw_policy_shocks!AF265</f>
        <v>0</v>
      </c>
      <c r="AU126" s="21">
        <f>EA_raw_policy_shocks!AG265</f>
        <v>0</v>
      </c>
      <c r="AV126" s="21">
        <f>EA_raw_policy_shocks!AH265</f>
        <v>0</v>
      </c>
      <c r="AW126" s="21">
        <f>EA_raw_policy_shocks!AI265</f>
        <v>0</v>
      </c>
      <c r="AX126" s="21">
        <f>EA_raw_policy_shocks!AJ265</f>
        <v>0</v>
      </c>
      <c r="AY126" s="21">
        <f>EA_raw_policy_shocks!AK265</f>
        <v>0</v>
      </c>
      <c r="AZ126" s="20">
        <f t="shared" si="19"/>
        <v>0</v>
      </c>
      <c r="BA126" s="22">
        <f t="shared" si="20"/>
        <v>50495</v>
      </c>
      <c r="BB126" s="20">
        <f t="shared" si="21"/>
        <v>2.4990917942303702E-2</v>
      </c>
      <c r="BC126" s="20" t="e">
        <f>#REF!</f>
        <v>#REF!</v>
      </c>
    </row>
    <row r="127" spans="1:55" ht="15">
      <c r="A127" s="1">
        <v>50586</v>
      </c>
      <c r="B127" s="16">
        <v>-1.22526298993189E-6</v>
      </c>
      <c r="C127" s="16">
        <v>-8.1273546633074301E-5</v>
      </c>
      <c r="D127">
        <v>0.14356982035549101</v>
      </c>
      <c r="E127">
        <v>-4.06675122175087E-4</v>
      </c>
      <c r="F127">
        <v>-1.38540118513098</v>
      </c>
      <c r="G127">
        <v>8.7776280062993595E-2</v>
      </c>
      <c r="H127" s="16">
        <v>9.5519095006548294E-6</v>
      </c>
      <c r="I127">
        <v>3.0266199921515601E-4</v>
      </c>
      <c r="J127">
        <v>1.88123448241512E-4</v>
      </c>
      <c r="K127">
        <v>1.7243164648865E-3</v>
      </c>
      <c r="L127">
        <v>-2.7585587079656401E-2</v>
      </c>
      <c r="M127">
        <v>0</v>
      </c>
      <c r="N127">
        <v>0</v>
      </c>
      <c r="O127">
        <v>-7.3860622173630305E-2</v>
      </c>
      <c r="P127">
        <v>0</v>
      </c>
      <c r="Q127">
        <v>-1.34474058107622E-3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3.0405325667232498E-4</v>
      </c>
      <c r="Z127">
        <v>1.3954695794809801E-4</v>
      </c>
      <c r="AA127" s="16">
        <v>7.0132155338985299E-5</v>
      </c>
      <c r="AB127" s="16">
        <v>1.1067112815048599E-5</v>
      </c>
      <c r="AC127" s="16">
        <v>5.5682120206215302E-6</v>
      </c>
      <c r="AD127" s="16">
        <v>-1.08684024092438E-5</v>
      </c>
      <c r="AE127">
        <v>0.90175715541741897</v>
      </c>
      <c r="AF127">
        <v>-0.352833899946768</v>
      </c>
      <c r="AH127" s="20">
        <f t="shared" si="13"/>
        <v>2.0253291889921021E-3</v>
      </c>
      <c r="AI127" s="20">
        <f t="shared" si="17"/>
        <v>3.0104282838844056E-7</v>
      </c>
      <c r="AJ127" s="20">
        <f t="shared" si="22"/>
        <v>1.3954695794809801E-4</v>
      </c>
      <c r="AK127" s="20">
        <f t="shared" si="22"/>
        <v>7.0132155338985299E-5</v>
      </c>
      <c r="AL127" s="20">
        <f t="shared" si="22"/>
        <v>1.1067112815048599E-5</v>
      </c>
      <c r="AM127" s="20">
        <f t="shared" si="22"/>
        <v>5.5682120206215302E-6</v>
      </c>
      <c r="AN127" s="20">
        <f t="shared" si="22"/>
        <v>-1.08684024092438E-5</v>
      </c>
      <c r="AR127" s="22">
        <f t="shared" si="12"/>
        <v>50586</v>
      </c>
      <c r="AS127" s="21">
        <f>EA_raw_policy_shocks!AE266</f>
        <v>0</v>
      </c>
      <c r="AT127" s="21">
        <f>EA_raw_policy_shocks!AF266</f>
        <v>0</v>
      </c>
      <c r="AU127" s="21">
        <f>EA_raw_policy_shocks!AG266</f>
        <v>0</v>
      </c>
      <c r="AV127" s="21">
        <f>EA_raw_policy_shocks!AH266</f>
        <v>0</v>
      </c>
      <c r="AW127" s="21">
        <f>EA_raw_policy_shocks!AI266</f>
        <v>0</v>
      </c>
      <c r="AX127" s="21">
        <f>EA_raw_policy_shocks!AJ266</f>
        <v>0</v>
      </c>
      <c r="AY127" s="21">
        <f>EA_raw_policy_shocks!AK266</f>
        <v>0</v>
      </c>
      <c r="AZ127" s="20">
        <f t="shared" si="19"/>
        <v>0</v>
      </c>
      <c r="BA127" s="22">
        <f t="shared" si="20"/>
        <v>50586</v>
      </c>
      <c r="BB127" s="20">
        <f t="shared" si="21"/>
        <v>2.4990917942303702E-2</v>
      </c>
      <c r="BC127" s="20" t="e">
        <f>#REF!</f>
        <v>#REF!</v>
      </c>
    </row>
    <row r="128" spans="1:55" ht="15">
      <c r="A128" s="1">
        <v>50678</v>
      </c>
      <c r="B128" s="16">
        <v>-1.2124023448543E-7</v>
      </c>
      <c r="C128" s="16">
        <v>-7.3797022649976199E-5</v>
      </c>
      <c r="D128">
        <v>0.14213045694349999</v>
      </c>
      <c r="E128">
        <v>-3.6127787693318402E-4</v>
      </c>
      <c r="F128">
        <v>-1.3703756502233</v>
      </c>
      <c r="G128">
        <v>9.3377556866591702E-2</v>
      </c>
      <c r="H128" s="16">
        <v>9.2498562089849398E-6</v>
      </c>
      <c r="I128">
        <v>2.3980190616187E-4</v>
      </c>
      <c r="J128">
        <v>1.85024593602239E-4</v>
      </c>
      <c r="K128">
        <v>1.60842703449487E-3</v>
      </c>
      <c r="L128">
        <v>-2.65815705568722E-2</v>
      </c>
      <c r="M128">
        <v>0</v>
      </c>
      <c r="N128">
        <v>0</v>
      </c>
      <c r="O128">
        <v>-7.3115694793866898E-2</v>
      </c>
      <c r="P128">
        <v>0</v>
      </c>
      <c r="Q128">
        <v>-1.31511501380586E-3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2.69500272734888E-4</v>
      </c>
      <c r="Z128">
        <v>1.3083493933366901E-4</v>
      </c>
      <c r="AA128" s="16">
        <v>6.4506161883732096E-5</v>
      </c>
      <c r="AB128" s="16">
        <v>1.1372386261496099E-5</v>
      </c>
      <c r="AC128" s="16">
        <v>5.5058287270490699E-6</v>
      </c>
      <c r="AD128" s="16">
        <v>-7.7893443218059301E-6</v>
      </c>
      <c r="AE128">
        <v>0.89821975127857001</v>
      </c>
      <c r="AF128">
        <v>-0.33557902800369499</v>
      </c>
      <c r="AH128" s="20">
        <f t="shared" si="13"/>
        <v>1.8752323045024091E-3</v>
      </c>
      <c r="AI128" s="20">
        <f t="shared" si="17"/>
        <v>2.6683195320285942E-7</v>
      </c>
      <c r="AJ128" s="20">
        <f t="shared" si="22"/>
        <v>1.3083493933366901E-4</v>
      </c>
      <c r="AK128" s="20">
        <f t="shared" si="22"/>
        <v>6.4506161883732096E-5</v>
      </c>
      <c r="AL128" s="20">
        <f t="shared" si="22"/>
        <v>1.1372386261496099E-5</v>
      </c>
      <c r="AM128" s="20">
        <f t="shared" si="22"/>
        <v>5.5058287270490699E-6</v>
      </c>
      <c r="AN128" s="20">
        <f t="shared" si="22"/>
        <v>-7.7893443218059301E-6</v>
      </c>
      <c r="AR128" s="22">
        <f t="shared" si="12"/>
        <v>50678</v>
      </c>
      <c r="AS128" s="21">
        <f>EA_raw_policy_shocks!AE267</f>
        <v>0</v>
      </c>
      <c r="AT128" s="21">
        <f>EA_raw_policy_shocks!AF267</f>
        <v>0</v>
      </c>
      <c r="AU128" s="21">
        <f>EA_raw_policy_shocks!AG267</f>
        <v>0</v>
      </c>
      <c r="AV128" s="21">
        <f>EA_raw_policy_shocks!AH267</f>
        <v>0</v>
      </c>
      <c r="AW128" s="21">
        <f>EA_raw_policy_shocks!AI267</f>
        <v>0</v>
      </c>
      <c r="AX128" s="21">
        <f>EA_raw_policy_shocks!AJ267</f>
        <v>0</v>
      </c>
      <c r="AY128" s="21">
        <f>EA_raw_policy_shocks!AK267</f>
        <v>0</v>
      </c>
      <c r="AZ128" s="20">
        <f t="shared" si="19"/>
        <v>0</v>
      </c>
      <c r="BA128" s="22">
        <f t="shared" si="20"/>
        <v>50678</v>
      </c>
      <c r="BB128" s="20">
        <f t="shared" si="21"/>
        <v>2.4990917942303702E-2</v>
      </c>
      <c r="BC128" s="20" t="e">
        <f>#REF!</f>
        <v>#REF!</v>
      </c>
    </row>
    <row r="129" spans="1:55" ht="15">
      <c r="A129" s="1">
        <v>50770</v>
      </c>
      <c r="B129" s="16">
        <v>7.1952520507466797E-7</v>
      </c>
      <c r="C129" s="16">
        <v>-6.6470770054936895E-5</v>
      </c>
      <c r="D129">
        <v>0.140705144468947</v>
      </c>
      <c r="E129">
        <v>-3.18330288481847E-4</v>
      </c>
      <c r="F129">
        <v>-1.35551435563031</v>
      </c>
      <c r="G129">
        <v>9.8760078881832802E-2</v>
      </c>
      <c r="H129" s="16">
        <v>8.9393155223977704E-6</v>
      </c>
      <c r="I129">
        <v>1.8669808879873801E-4</v>
      </c>
      <c r="J129">
        <v>1.81450746084199E-4</v>
      </c>
      <c r="K129">
        <v>1.5027111906515799E-3</v>
      </c>
      <c r="L129">
        <v>-2.5628056475281699E-2</v>
      </c>
      <c r="M129">
        <v>0</v>
      </c>
      <c r="N129">
        <v>0</v>
      </c>
      <c r="O129">
        <v>-7.2378801185784103E-2</v>
      </c>
      <c r="P129">
        <v>0</v>
      </c>
      <c r="Q129">
        <v>-1.2867669474473601E-3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2.3999550470107001E-4</v>
      </c>
      <c r="Z129">
        <v>1.2298057172100199E-4</v>
      </c>
      <c r="AA129" s="16">
        <v>5.9739824706329098E-5</v>
      </c>
      <c r="AB129" s="16">
        <v>1.17988725008067E-5</v>
      </c>
      <c r="AC129" s="16">
        <v>5.7491635645496002E-6</v>
      </c>
      <c r="AD129" s="16">
        <v>-4.9969597046491501E-6</v>
      </c>
      <c r="AE129">
        <v>0.89471303894076104</v>
      </c>
      <c r="AF129">
        <v>-0.318698733161904</v>
      </c>
      <c r="AH129" s="20">
        <f t="shared" si="13"/>
        <v>1.7403067403056393E-3</v>
      </c>
      <c r="AI129" s="20">
        <f t="shared" si="17"/>
        <v>2.3761931158521784E-7</v>
      </c>
      <c r="AJ129" s="20">
        <f t="shared" si="22"/>
        <v>1.2298057172100199E-4</v>
      </c>
      <c r="AK129" s="20">
        <f t="shared" si="22"/>
        <v>5.9739824706329098E-5</v>
      </c>
      <c r="AL129" s="20">
        <f t="shared" si="22"/>
        <v>1.17988725008067E-5</v>
      </c>
      <c r="AM129" s="20">
        <f t="shared" si="22"/>
        <v>5.7491635645496002E-6</v>
      </c>
      <c r="AN129" s="20">
        <f t="shared" si="22"/>
        <v>-4.9969597046491501E-6</v>
      </c>
      <c r="AR129" s="22">
        <f t="shared" ref="AR129:AR132" si="23">A129</f>
        <v>50770</v>
      </c>
      <c r="AS129" s="21">
        <f>EA_raw_policy_shocks!AE268</f>
        <v>0</v>
      </c>
      <c r="AT129" s="21">
        <f>EA_raw_policy_shocks!AF268</f>
        <v>0</v>
      </c>
      <c r="AU129" s="21">
        <f>EA_raw_policy_shocks!AG268</f>
        <v>0</v>
      </c>
      <c r="AV129" s="21">
        <f>EA_raw_policy_shocks!AH268</f>
        <v>0</v>
      </c>
      <c r="AW129" s="21">
        <f>EA_raw_policy_shocks!AI268</f>
        <v>0</v>
      </c>
      <c r="AX129" s="21">
        <f>EA_raw_policy_shocks!AJ268</f>
        <v>0</v>
      </c>
      <c r="AY129" s="21">
        <f>EA_raw_policy_shocks!AK268</f>
        <v>0</v>
      </c>
      <c r="AZ129" s="20">
        <f t="shared" si="19"/>
        <v>0</v>
      </c>
      <c r="BA129" s="22">
        <f t="shared" si="20"/>
        <v>50770</v>
      </c>
      <c r="BB129" s="20">
        <f t="shared" si="21"/>
        <v>2.4990917942303702E-2</v>
      </c>
      <c r="BC129" s="20" t="e">
        <f>#REF!</f>
        <v>#REF!</v>
      </c>
    </row>
    <row r="130" spans="1:55" ht="15">
      <c r="A130" s="1">
        <v>50860</v>
      </c>
      <c r="B130" s="16">
        <v>1.3359780506016901E-6</v>
      </c>
      <c r="C130" s="16">
        <v>-5.9466750270480003E-5</v>
      </c>
      <c r="D130">
        <v>0.139293780287327</v>
      </c>
      <c r="E130">
        <v>-2.7837519716071801E-4</v>
      </c>
      <c r="F130">
        <v>-1.3408156156390201</v>
      </c>
      <c r="G130">
        <v>0.103932562078682</v>
      </c>
      <c r="H130" s="16">
        <v>8.6234594153124708E-6</v>
      </c>
      <c r="I130">
        <v>1.42258487785551E-4</v>
      </c>
      <c r="J130">
        <v>1.77625151194142E-4</v>
      </c>
      <c r="K130">
        <v>1.4063537695191699E-3</v>
      </c>
      <c r="L130">
        <v>-2.47214046610401E-2</v>
      </c>
      <c r="M130">
        <v>0</v>
      </c>
      <c r="N130">
        <v>0</v>
      </c>
      <c r="O130">
        <v>-7.1649820559092595E-2</v>
      </c>
      <c r="P130">
        <v>0</v>
      </c>
      <c r="Q130">
        <v>-1.2593424032885799E-3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2.1493950466458701E-4</v>
      </c>
      <c r="Z130">
        <v>1.15894179514666E-4</v>
      </c>
      <c r="AA130" s="16">
        <v>5.5713456738287003E-5</v>
      </c>
      <c r="AB130" s="16">
        <v>1.2303604373698E-5</v>
      </c>
      <c r="AC130" s="16">
        <v>6.2230458284328696E-6</v>
      </c>
      <c r="AD130" s="16">
        <v>-2.4848888649161101E-6</v>
      </c>
      <c r="AE130">
        <v>0.89123670928009802</v>
      </c>
      <c r="AF130">
        <v>-0.30218218781536699</v>
      </c>
      <c r="AH130" s="20">
        <f t="shared" ref="AH130:AH132" si="24">K130+Y130-Y130/100</f>
        <v>1.619143879137111E-3</v>
      </c>
      <c r="AI130" s="20">
        <f t="shared" si="17"/>
        <v>2.1281139075701685E-7</v>
      </c>
      <c r="AJ130" s="20">
        <f t="shared" si="22"/>
        <v>1.15894179514666E-4</v>
      </c>
      <c r="AK130" s="20">
        <f t="shared" si="22"/>
        <v>5.5713456738287003E-5</v>
      </c>
      <c r="AL130" s="20">
        <f t="shared" si="22"/>
        <v>1.2303604373698E-5</v>
      </c>
      <c r="AM130" s="20">
        <f t="shared" si="22"/>
        <v>6.2230458284328696E-6</v>
      </c>
      <c r="AN130" s="20">
        <f t="shared" si="22"/>
        <v>-2.4848888649161101E-6</v>
      </c>
      <c r="AR130" s="22">
        <f t="shared" si="23"/>
        <v>50860</v>
      </c>
      <c r="AS130" s="21">
        <f>EA_raw_policy_shocks!AE269</f>
        <v>0</v>
      </c>
      <c r="AT130" s="21">
        <f>EA_raw_policy_shocks!AF269</f>
        <v>0</v>
      </c>
      <c r="AU130" s="21">
        <f>EA_raw_policy_shocks!AG269</f>
        <v>0</v>
      </c>
      <c r="AV130" s="21">
        <f>EA_raw_policy_shocks!AH269</f>
        <v>0</v>
      </c>
      <c r="AW130" s="21">
        <f>EA_raw_policy_shocks!AI269</f>
        <v>0</v>
      </c>
      <c r="AX130" s="21">
        <f>EA_raw_policy_shocks!AJ269</f>
        <v>0</v>
      </c>
      <c r="AY130" s="21">
        <f>EA_raw_policy_shocks!AK269</f>
        <v>0</v>
      </c>
      <c r="AZ130" s="20">
        <f t="shared" ref="AZ130:AZ132" si="25">SUM(AS130:AY130)</f>
        <v>0</v>
      </c>
      <c r="BA130" s="22">
        <f t="shared" si="20"/>
        <v>50860</v>
      </c>
      <c r="BB130" s="20">
        <f t="shared" si="21"/>
        <v>2.4990917942303702E-2</v>
      </c>
      <c r="BC130" s="20" t="e">
        <f>#REF!</f>
        <v>#REF!</v>
      </c>
    </row>
    <row r="131" spans="1:55" ht="15">
      <c r="A131" s="1">
        <v>50951</v>
      </c>
      <c r="B131" s="16">
        <v>1.7628220535519101E-6</v>
      </c>
      <c r="C131" s="16">
        <v>-5.2906202846723899E-5</v>
      </c>
      <c r="D131">
        <v>0.13789626208421099</v>
      </c>
      <c r="E131">
        <v>-2.41754038876601E-4</v>
      </c>
      <c r="F131">
        <v>-1.32627771962584</v>
      </c>
      <c r="G131">
        <v>0.108903383238562</v>
      </c>
      <c r="H131" s="16">
        <v>8.3050926869524998E-6</v>
      </c>
      <c r="I131">
        <v>1.05468787562807E-4</v>
      </c>
      <c r="J131">
        <v>1.73715682872176E-4</v>
      </c>
      <c r="K131">
        <v>1.31857307746025E-3</v>
      </c>
      <c r="L131">
        <v>-2.3858235380846901E-2</v>
      </c>
      <c r="M131">
        <v>0</v>
      </c>
      <c r="N131">
        <v>0</v>
      </c>
      <c r="O131">
        <v>-7.0928633022939794E-2</v>
      </c>
      <c r="P131">
        <v>0</v>
      </c>
      <c r="Q131">
        <v>-1.2325528316370099E-3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1.93780407444034E-4</v>
      </c>
      <c r="Z131">
        <v>1.0949311716957601E-4</v>
      </c>
      <c r="AA131" s="16">
        <v>5.2319481928152799E-5</v>
      </c>
      <c r="AB131" s="16">
        <v>1.28506797070646E-5</v>
      </c>
      <c r="AC131" s="16">
        <v>6.8628928153003399E-6</v>
      </c>
      <c r="AD131" s="16">
        <v>-2.4412583091132202E-7</v>
      </c>
      <c r="AE131">
        <v>0.88779045634006404</v>
      </c>
      <c r="AF131">
        <v>-0.28601881152413999</v>
      </c>
      <c r="AH131" s="20">
        <f t="shared" si="24"/>
        <v>1.5104156808298437E-3</v>
      </c>
      <c r="AI131" s="20">
        <f t="shared" si="17"/>
        <v>1.9186178954854852E-7</v>
      </c>
      <c r="AJ131" s="20">
        <f t="shared" si="22"/>
        <v>1.0949311716957601E-4</v>
      </c>
      <c r="AK131" s="20">
        <f t="shared" si="22"/>
        <v>5.2319481928152799E-5</v>
      </c>
      <c r="AL131" s="20">
        <f t="shared" si="22"/>
        <v>1.28506797070646E-5</v>
      </c>
      <c r="AM131" s="20">
        <f t="shared" si="22"/>
        <v>6.8628928153003399E-6</v>
      </c>
      <c r="AN131" s="20">
        <f t="shared" si="22"/>
        <v>-2.4412583091132202E-7</v>
      </c>
      <c r="AR131" s="22">
        <f t="shared" si="23"/>
        <v>50951</v>
      </c>
      <c r="AS131" s="21">
        <f>EA_raw_policy_shocks!AE270</f>
        <v>0</v>
      </c>
      <c r="AT131" s="21">
        <f>EA_raw_policy_shocks!AF270</f>
        <v>0</v>
      </c>
      <c r="AU131" s="21">
        <f>EA_raw_policy_shocks!AG270</f>
        <v>0</v>
      </c>
      <c r="AV131" s="21">
        <f>EA_raw_policy_shocks!AH270</f>
        <v>0</v>
      </c>
      <c r="AW131" s="21">
        <f>EA_raw_policy_shocks!AI270</f>
        <v>0</v>
      </c>
      <c r="AX131" s="21">
        <f>EA_raw_policy_shocks!AJ270</f>
        <v>0</v>
      </c>
      <c r="AY131" s="21">
        <f>EA_raw_policy_shocks!AK270</f>
        <v>0</v>
      </c>
      <c r="AZ131" s="20">
        <f t="shared" si="25"/>
        <v>0</v>
      </c>
      <c r="BA131" s="22">
        <f t="shared" si="20"/>
        <v>50951</v>
      </c>
      <c r="BB131" s="20">
        <f t="shared" si="21"/>
        <v>2.4990917942303702E-2</v>
      </c>
      <c r="BC131" s="20" t="e">
        <f>#REF!</f>
        <v>#REF!</v>
      </c>
    </row>
    <row r="132" spans="1:55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4"/>
        <v>3.8199787393950217E-5</v>
      </c>
      <c r="AI132" s="20">
        <f t="shared" si="17"/>
        <v>1.4030894592930397E-6</v>
      </c>
      <c r="AJ132" s="20">
        <f t="shared" si="22"/>
        <v>-1.44701836759519E-3</v>
      </c>
      <c r="AK132" s="20">
        <f t="shared" si="22"/>
        <v>5.4189821816485995E-4</v>
      </c>
      <c r="AL132" s="20">
        <f t="shared" si="22"/>
        <v>-2.9329793527210697E-4</v>
      </c>
      <c r="AM132" s="20">
        <f t="shared" si="22"/>
        <v>1.37178050825248E-3</v>
      </c>
      <c r="AN132" s="20">
        <f t="shared" si="22"/>
        <v>3.7302372362546499E-3</v>
      </c>
      <c r="AR132" s="22">
        <f t="shared" si="23"/>
        <v>51043</v>
      </c>
      <c r="AS132" s="21">
        <f>EA_raw_policy_shocks!AE271</f>
        <v>0</v>
      </c>
      <c r="AT132" s="21">
        <f>EA_raw_policy_shocks!AF271</f>
        <v>0</v>
      </c>
      <c r="AU132" s="21">
        <f>EA_raw_policy_shocks!AG271</f>
        <v>0</v>
      </c>
      <c r="AV132" s="21">
        <f>EA_raw_policy_shocks!AH271</f>
        <v>0</v>
      </c>
      <c r="AW132" s="21">
        <f>EA_raw_policy_shocks!AI271</f>
        <v>0</v>
      </c>
      <c r="AX132" s="21">
        <f>EA_raw_policy_shocks!AJ271</f>
        <v>0</v>
      </c>
      <c r="AY132" s="21">
        <f>EA_raw_policy_shocks!AK271</f>
        <v>0</v>
      </c>
      <c r="AZ132" s="20">
        <f t="shared" si="25"/>
        <v>0</v>
      </c>
      <c r="BA132" s="22">
        <f t="shared" si="20"/>
        <v>51043</v>
      </c>
      <c r="BB132" s="20">
        <f t="shared" si="21"/>
        <v>2.4990917942303702E-2</v>
      </c>
      <c r="BC132" s="20" t="e">
        <f>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4248-5435-4F00-9254-87D9DBBB144E}">
  <sheetPr codeName="Sheet15"/>
  <dimension ref="A1:BS132"/>
  <sheetViews>
    <sheetView topLeftCell="V107" zoomScale="185" zoomScaleNormal="205" workbookViewId="0">
      <selection sqref="A1:AF13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8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325</v>
      </c>
      <c r="AR1" s="20" t="str">
        <f t="shared" ref="AR1:AR32" si="1">A1</f>
        <v>date</v>
      </c>
      <c r="AS1" s="20" t="str">
        <f>AF1</f>
        <v>detrendedMean</v>
      </c>
      <c r="AT1" s="20" t="s">
        <v>324</v>
      </c>
      <c r="AU1" s="20" t="s">
        <v>326</v>
      </c>
      <c r="AV1" s="20" t="s">
        <v>323</v>
      </c>
      <c r="AW1" s="20" t="s">
        <v>322</v>
      </c>
      <c r="AX1" s="20" t="s">
        <v>321</v>
      </c>
      <c r="AY1" s="20" t="s">
        <v>320</v>
      </c>
      <c r="AZ1" s="20" t="s">
        <v>319</v>
      </c>
      <c r="BA1" s="20" t="s">
        <v>318</v>
      </c>
      <c r="BC1" s="20" t="s">
        <v>0</v>
      </c>
      <c r="BD1" s="20" t="s">
        <v>199</v>
      </c>
      <c r="BE1" s="20" t="s">
        <v>326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33" si="2">K2+Y2-Y2/100</f>
        <v>2.4806954661071801E-2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33" si="3">AF2*4+2</f>
        <v>2.8806527554902721</v>
      </c>
      <c r="AU2" s="20">
        <f t="shared" ref="AU2:AU33" si="4">SUM(AV2:BA2)</f>
        <v>0</v>
      </c>
      <c r="AV2" s="20">
        <f t="shared" ref="AV2:AV33" si="5">AI2</f>
        <v>0</v>
      </c>
      <c r="AW2" s="20">
        <f t="shared" ref="AW2:AW33" si="6">AJ2</f>
        <v>0</v>
      </c>
      <c r="AX2" s="20">
        <f t="shared" ref="AX2:AX33" si="7">AK2</f>
        <v>0</v>
      </c>
      <c r="AY2" s="20">
        <f t="shared" ref="AY2:AY33" si="8">AL2</f>
        <v>0</v>
      </c>
      <c r="AZ2" s="20">
        <f t="shared" ref="AZ2:AZ33" si="9">AM2</f>
        <v>0</v>
      </c>
      <c r="BA2" s="20">
        <f t="shared" ref="BA2:BA33" si="10">AN2</f>
        <v>0</v>
      </c>
      <c r="BC2" s="22">
        <f t="shared" ref="BC2:BC33" si="11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2"/>
        <v>2.52555020822109E-2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2.280917446057849</v>
      </c>
      <c r="AU3" s="20">
        <f t="shared" si="4"/>
        <v>0</v>
      </c>
      <c r="AV3" s="20">
        <f t="shared" si="5"/>
        <v>0</v>
      </c>
      <c r="AW3" s="20">
        <f t="shared" si="6"/>
        <v>0</v>
      </c>
      <c r="AX3" s="20">
        <f t="shared" si="7"/>
        <v>0</v>
      </c>
      <c r="AY3" s="20">
        <f t="shared" si="8"/>
        <v>0</v>
      </c>
      <c r="AZ3" s="20">
        <f t="shared" si="9"/>
        <v>0</v>
      </c>
      <c r="BA3" s="20">
        <f t="shared" si="10"/>
        <v>0</v>
      </c>
      <c r="BC3" s="22">
        <f t="shared" si="11"/>
        <v>39263</v>
      </c>
      <c r="BD3" s="20">
        <f t="shared" ref="BD3:BD66" si="12">AT3-$AT$2</f>
        <v>0</v>
      </c>
      <c r="BE3" s="20">
        <f t="shared" ref="BE3:BE33" si="13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2"/>
        <v>2.3798390827511801E-2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0.96337676813855611</v>
      </c>
      <c r="AU4" s="20">
        <f t="shared" si="4"/>
        <v>0</v>
      </c>
      <c r="AV4" s="20">
        <f t="shared" si="5"/>
        <v>0</v>
      </c>
      <c r="AW4" s="20">
        <f t="shared" si="6"/>
        <v>0</v>
      </c>
      <c r="AX4" s="20">
        <f t="shared" si="7"/>
        <v>0</v>
      </c>
      <c r="AY4" s="20">
        <f t="shared" si="8"/>
        <v>0</v>
      </c>
      <c r="AZ4" s="20">
        <f t="shared" si="9"/>
        <v>0</v>
      </c>
      <c r="BA4" s="20">
        <f t="shared" si="10"/>
        <v>0</v>
      </c>
      <c r="BC4" s="22">
        <f t="shared" si="11"/>
        <v>39355</v>
      </c>
      <c r="BD4" s="20">
        <f t="shared" si="12"/>
        <v>0</v>
      </c>
      <c r="BE4" s="20">
        <f t="shared" si="13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2"/>
        <v>2.4733448250358E-2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5.476283038041748</v>
      </c>
      <c r="AU5" s="20">
        <f t="shared" si="4"/>
        <v>0</v>
      </c>
      <c r="AV5" s="20">
        <f t="shared" si="5"/>
        <v>0</v>
      </c>
      <c r="AW5" s="20">
        <f t="shared" si="6"/>
        <v>0</v>
      </c>
      <c r="AX5" s="20">
        <f t="shared" si="7"/>
        <v>0</v>
      </c>
      <c r="AY5" s="20">
        <f t="shared" si="8"/>
        <v>0</v>
      </c>
      <c r="AZ5" s="20">
        <f t="shared" si="9"/>
        <v>0</v>
      </c>
      <c r="BA5" s="20">
        <f t="shared" si="10"/>
        <v>0</v>
      </c>
      <c r="BC5" s="22">
        <f t="shared" si="11"/>
        <v>39447</v>
      </c>
      <c r="BD5" s="20">
        <f t="shared" si="12"/>
        <v>0</v>
      </c>
      <c r="BE5" s="20">
        <f t="shared" si="13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2"/>
        <v>2.74314027338462E-2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6.3000912141520402</v>
      </c>
      <c r="AU6" s="20">
        <f t="shared" si="4"/>
        <v>0</v>
      </c>
      <c r="AV6" s="20">
        <f t="shared" si="5"/>
        <v>0</v>
      </c>
      <c r="AW6" s="20">
        <f t="shared" si="6"/>
        <v>0</v>
      </c>
      <c r="AX6" s="20">
        <f t="shared" si="7"/>
        <v>0</v>
      </c>
      <c r="AY6" s="20">
        <f t="shared" si="8"/>
        <v>0</v>
      </c>
      <c r="AZ6" s="20">
        <f t="shared" si="9"/>
        <v>0</v>
      </c>
      <c r="BA6" s="20">
        <f t="shared" si="10"/>
        <v>0</v>
      </c>
      <c r="BC6" s="22">
        <f t="shared" si="11"/>
        <v>39538</v>
      </c>
      <c r="BD6" s="20">
        <f t="shared" si="12"/>
        <v>0</v>
      </c>
      <c r="BE6" s="20">
        <f t="shared" si="13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2"/>
        <v>2.5474549002057999E-2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2.4364106887638961</v>
      </c>
      <c r="AU7" s="20">
        <f t="shared" si="4"/>
        <v>0</v>
      </c>
      <c r="AV7" s="20">
        <f t="shared" si="5"/>
        <v>0</v>
      </c>
      <c r="AW7" s="20">
        <f t="shared" si="6"/>
        <v>0</v>
      </c>
      <c r="AX7" s="20">
        <f t="shared" si="7"/>
        <v>0</v>
      </c>
      <c r="AY7" s="20">
        <f t="shared" si="8"/>
        <v>0</v>
      </c>
      <c r="AZ7" s="20">
        <f t="shared" si="9"/>
        <v>0</v>
      </c>
      <c r="BA7" s="20">
        <f t="shared" si="10"/>
        <v>0</v>
      </c>
      <c r="BC7" s="22">
        <f t="shared" si="11"/>
        <v>39629</v>
      </c>
      <c r="BD7" s="20">
        <f t="shared" si="12"/>
        <v>0</v>
      </c>
      <c r="BE7" s="20">
        <f t="shared" si="13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2"/>
        <v>2.39721664624825E-2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1.680234524391498</v>
      </c>
      <c r="AT8" s="20">
        <f>AH8-$AH$8</f>
        <v>0</v>
      </c>
      <c r="AU8" s="20">
        <f t="shared" si="4"/>
        <v>0</v>
      </c>
      <c r="AV8" s="20">
        <f t="shared" si="5"/>
        <v>0</v>
      </c>
      <c r="AW8" s="20">
        <f t="shared" si="6"/>
        <v>0</v>
      </c>
      <c r="AX8" s="20">
        <f t="shared" si="7"/>
        <v>0</v>
      </c>
      <c r="AY8" s="20">
        <f t="shared" si="8"/>
        <v>0</v>
      </c>
      <c r="AZ8" s="20">
        <f t="shared" si="9"/>
        <v>0</v>
      </c>
      <c r="BA8" s="20">
        <f t="shared" si="10"/>
        <v>0</v>
      </c>
      <c r="BC8" s="22">
        <f t="shared" si="11"/>
        <v>39721</v>
      </c>
      <c r="BD8" s="20">
        <f t="shared" si="12"/>
        <v>0</v>
      </c>
      <c r="BE8" s="20">
        <f t="shared" si="13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2"/>
        <v>2.2412310052324483E-2</v>
      </c>
      <c r="AI9" s="20">
        <f t="shared" ref="AI9:AI40" si="14">Y9/1010</f>
        <v>7.0141609218280199E-7</v>
      </c>
      <c r="AJ9" s="20">
        <f t="shared" ref="AJ9:AJ40" si="15">Z9</f>
        <v>-1.5217667850508901E-3</v>
      </c>
      <c r="AK9" s="20">
        <f t="shared" ref="AK9:AK40" si="16">AA9</f>
        <v>1.2434728799526301E-3</v>
      </c>
      <c r="AL9" s="20">
        <f t="shared" ref="AL9:AL40" si="17">AB9</f>
        <v>-1.12811994823491E-4</v>
      </c>
      <c r="AM9" s="20">
        <f t="shared" ref="AM9:AM40" si="18">AC9</f>
        <v>-2.7900982646489298E-4</v>
      </c>
      <c r="AN9" s="20">
        <f t="shared" ref="AN9:AN40" si="19">AD9</f>
        <v>-6.3304979868172796E-4</v>
      </c>
      <c r="AR9" s="22">
        <f t="shared" si="1"/>
        <v>39813</v>
      </c>
      <c r="AS9" s="20">
        <f t="shared" si="3"/>
        <v>0.75953925087497609</v>
      </c>
      <c r="AT9" s="20">
        <f t="shared" ref="AT9:AT72" si="20">AH9-$AH$8</f>
        <v>-1.559856410158017E-3</v>
      </c>
      <c r="AU9" s="20">
        <f t="shared" si="4"/>
        <v>-1.3024641089761893E-3</v>
      </c>
      <c r="AV9" s="20">
        <f t="shared" si="5"/>
        <v>7.0141609218280199E-7</v>
      </c>
      <c r="AW9" s="20">
        <f t="shared" si="6"/>
        <v>-1.5217667850508901E-3</v>
      </c>
      <c r="AX9" s="20">
        <f t="shared" si="7"/>
        <v>1.2434728799526301E-3</v>
      </c>
      <c r="AY9" s="20">
        <f t="shared" si="8"/>
        <v>-1.12811994823491E-4</v>
      </c>
      <c r="AZ9" s="20">
        <f t="shared" si="9"/>
        <v>-2.7900982646489298E-4</v>
      </c>
      <c r="BA9" s="20">
        <f t="shared" si="10"/>
        <v>-6.3304979868172796E-4</v>
      </c>
      <c r="BC9" s="22">
        <f t="shared" si="11"/>
        <v>39813</v>
      </c>
      <c r="BD9" s="20">
        <f t="shared" si="12"/>
        <v>-1.559856410158017E-3</v>
      </c>
      <c r="BE9" s="20">
        <f t="shared" si="13"/>
        <v>-1.3024641089761893E-3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2"/>
        <v>8.5356841432248729E-3</v>
      </c>
      <c r="AI10" s="20">
        <f t="shared" si="14"/>
        <v>-1.7163416345581585E-5</v>
      </c>
      <c r="AJ10" s="20">
        <f t="shared" si="15"/>
        <v>2.8225495183331601E-4</v>
      </c>
      <c r="AK10" s="20">
        <f t="shared" si="16"/>
        <v>1.58255156568198E-3</v>
      </c>
      <c r="AL10" s="20">
        <f t="shared" si="17"/>
        <v>-4.7262247443446899E-4</v>
      </c>
      <c r="AM10" s="20">
        <f t="shared" si="18"/>
        <v>-9.2929223443061204E-4</v>
      </c>
      <c r="AN10" s="20">
        <f t="shared" si="19"/>
        <v>-2.9323274728820701E-3</v>
      </c>
      <c r="AR10" s="22">
        <f t="shared" si="1"/>
        <v>39903</v>
      </c>
      <c r="AS10" s="20">
        <f t="shared" si="3"/>
        <v>-2.0742529591651202</v>
      </c>
      <c r="AT10" s="20">
        <f t="shared" si="20"/>
        <v>-1.5436482319257627E-2</v>
      </c>
      <c r="AU10" s="20">
        <f t="shared" si="4"/>
        <v>-2.4865990805774366E-3</v>
      </c>
      <c r="AV10" s="20">
        <f t="shared" si="5"/>
        <v>-1.7163416345581585E-5</v>
      </c>
      <c r="AW10" s="20">
        <f t="shared" si="6"/>
        <v>2.8225495183331601E-4</v>
      </c>
      <c r="AX10" s="20">
        <f t="shared" si="7"/>
        <v>1.58255156568198E-3</v>
      </c>
      <c r="AY10" s="20">
        <f t="shared" si="8"/>
        <v>-4.7262247443446899E-4</v>
      </c>
      <c r="AZ10" s="20">
        <f t="shared" si="9"/>
        <v>-9.2929223443061204E-4</v>
      </c>
      <c r="BA10" s="20">
        <f t="shared" si="10"/>
        <v>-2.9323274728820701E-3</v>
      </c>
      <c r="BC10" s="22">
        <f t="shared" si="11"/>
        <v>39903</v>
      </c>
      <c r="BD10" s="20">
        <f t="shared" si="12"/>
        <v>-1.5436482319257627E-2</v>
      </c>
      <c r="BE10" s="20">
        <f t="shared" si="13"/>
        <v>-2.4865990805774366E-3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2"/>
        <v>5.6929075893152039E-3</v>
      </c>
      <c r="AI11" s="20">
        <f t="shared" si="14"/>
        <v>-4.1514169082456338E-5</v>
      </c>
      <c r="AJ11" s="20">
        <f t="shared" si="15"/>
        <v>3.1215479758373E-3</v>
      </c>
      <c r="AK11" s="20">
        <f t="shared" si="16"/>
        <v>1.48382735019048E-3</v>
      </c>
      <c r="AL11" s="20">
        <f t="shared" si="17"/>
        <v>-1.1872850338101499E-3</v>
      </c>
      <c r="AM11" s="20">
        <f t="shared" si="18"/>
        <v>-1.13409872652958E-3</v>
      </c>
      <c r="AN11" s="20">
        <f t="shared" si="19"/>
        <v>-6.3679069389310696E-3</v>
      </c>
      <c r="AR11" s="22">
        <f t="shared" si="1"/>
        <v>39994</v>
      </c>
      <c r="AS11" s="20">
        <f t="shared" si="3"/>
        <v>-1.211556061840156</v>
      </c>
      <c r="AT11" s="20">
        <f t="shared" si="20"/>
        <v>-1.8279258873167295E-2</v>
      </c>
      <c r="AU11" s="20">
        <f t="shared" si="4"/>
        <v>-4.1254295423254761E-3</v>
      </c>
      <c r="AV11" s="20">
        <f t="shared" si="5"/>
        <v>-4.1514169082456338E-5</v>
      </c>
      <c r="AW11" s="20">
        <f t="shared" si="6"/>
        <v>3.1215479758373E-3</v>
      </c>
      <c r="AX11" s="20">
        <f t="shared" si="7"/>
        <v>1.48382735019048E-3</v>
      </c>
      <c r="AY11" s="20">
        <f t="shared" si="8"/>
        <v>-1.1872850338101499E-3</v>
      </c>
      <c r="AZ11" s="20">
        <f t="shared" si="9"/>
        <v>-1.13409872652958E-3</v>
      </c>
      <c r="BA11" s="20">
        <f t="shared" si="10"/>
        <v>-6.3679069389310696E-3</v>
      </c>
      <c r="BC11" s="22">
        <f t="shared" si="11"/>
        <v>39994</v>
      </c>
      <c r="BD11" s="20">
        <f t="shared" si="12"/>
        <v>-1.8279258873167295E-2</v>
      </c>
      <c r="BE11" s="20">
        <f t="shared" si="13"/>
        <v>-4.1254295423254761E-3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2"/>
        <v>9.379867574428824E-3</v>
      </c>
      <c r="AI12" s="20">
        <f t="shared" si="14"/>
        <v>-6.0279593370369607E-5</v>
      </c>
      <c r="AJ12" s="20">
        <f t="shared" si="15"/>
        <v>4.5827932133368698E-3</v>
      </c>
      <c r="AK12" s="20">
        <f t="shared" si="16"/>
        <v>8.7449552561569201E-4</v>
      </c>
      <c r="AL12" s="20">
        <f t="shared" si="17"/>
        <v>-2.4357544434749898E-3</v>
      </c>
      <c r="AM12" s="20">
        <f t="shared" si="18"/>
        <v>-1.90121592038572E-3</v>
      </c>
      <c r="AN12" s="20">
        <f t="shared" si="19"/>
        <v>-1.1224735346004801E-2</v>
      </c>
      <c r="AR12" s="22">
        <f t="shared" si="1"/>
        <v>40086</v>
      </c>
      <c r="AS12" s="20">
        <f t="shared" si="3"/>
        <v>-2.7913999482167204</v>
      </c>
      <c r="AT12" s="20">
        <f t="shared" si="20"/>
        <v>-1.4592298888053676E-2</v>
      </c>
      <c r="AU12" s="20">
        <f t="shared" si="4"/>
        <v>-1.0164696564283319E-2</v>
      </c>
      <c r="AV12" s="20">
        <f t="shared" si="5"/>
        <v>-6.0279593370369607E-5</v>
      </c>
      <c r="AW12" s="20">
        <f t="shared" si="6"/>
        <v>4.5827932133368698E-3</v>
      </c>
      <c r="AX12" s="20">
        <f t="shared" si="7"/>
        <v>8.7449552561569201E-4</v>
      </c>
      <c r="AY12" s="20">
        <f t="shared" si="8"/>
        <v>-2.4357544434749898E-3</v>
      </c>
      <c r="AZ12" s="20">
        <f t="shared" si="9"/>
        <v>-1.90121592038572E-3</v>
      </c>
      <c r="BA12" s="20">
        <f t="shared" si="10"/>
        <v>-1.1224735346004801E-2</v>
      </c>
      <c r="BC12" s="22">
        <f t="shared" si="11"/>
        <v>40086</v>
      </c>
      <c r="BD12" s="20">
        <f t="shared" si="12"/>
        <v>-1.4592298888053676E-2</v>
      </c>
      <c r="BE12" s="20">
        <f t="shared" si="13"/>
        <v>-1.0164696564283319E-2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2"/>
        <v>1.1196499053390541E-2</v>
      </c>
      <c r="AI13" s="20">
        <f t="shared" si="14"/>
        <v>-7.4611451444092769E-5</v>
      </c>
      <c r="AJ13" s="20">
        <f t="shared" si="15"/>
        <v>6.4716328235680997E-3</v>
      </c>
      <c r="AK13" s="20">
        <f t="shared" si="16"/>
        <v>4.0512964492034299E-4</v>
      </c>
      <c r="AL13" s="20">
        <f t="shared" si="17"/>
        <v>-3.35623593877842E-3</v>
      </c>
      <c r="AM13" s="20">
        <f t="shared" si="18"/>
        <v>-1.9804732856121198E-3</v>
      </c>
      <c r="AN13" s="20">
        <f t="shared" si="19"/>
        <v>-1.6332098878113401E-2</v>
      </c>
      <c r="AR13" s="22">
        <f t="shared" si="1"/>
        <v>40178</v>
      </c>
      <c r="AS13" s="20">
        <f t="shared" si="3"/>
        <v>-2.6248325375469603</v>
      </c>
      <c r="AT13" s="20">
        <f t="shared" si="20"/>
        <v>-1.2775667409091959E-2</v>
      </c>
      <c r="AU13" s="20">
        <f t="shared" si="4"/>
        <v>-1.4866657085459591E-2</v>
      </c>
      <c r="AV13" s="20">
        <f t="shared" si="5"/>
        <v>-7.4611451444092769E-5</v>
      </c>
      <c r="AW13" s="20">
        <f t="shared" si="6"/>
        <v>6.4716328235680997E-3</v>
      </c>
      <c r="AX13" s="20">
        <f t="shared" si="7"/>
        <v>4.0512964492034299E-4</v>
      </c>
      <c r="AY13" s="20">
        <f t="shared" si="8"/>
        <v>-3.35623593877842E-3</v>
      </c>
      <c r="AZ13" s="20">
        <f t="shared" si="9"/>
        <v>-1.9804732856121198E-3</v>
      </c>
      <c r="BA13" s="20">
        <f t="shared" si="10"/>
        <v>-1.6332098878113401E-2</v>
      </c>
      <c r="BC13" s="22">
        <f t="shared" si="11"/>
        <v>40178</v>
      </c>
      <c r="BD13" s="20">
        <f t="shared" si="12"/>
        <v>-1.2775667409091959E-2</v>
      </c>
      <c r="BE13" s="20">
        <f t="shared" si="13"/>
        <v>-1.4866657085459591E-2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2"/>
        <v>1.7515336461064082E-2</v>
      </c>
      <c r="AI14" s="20">
        <f t="shared" si="14"/>
        <v>-8.4322374872899212E-5</v>
      </c>
      <c r="AJ14" s="20">
        <f t="shared" si="15"/>
        <v>9.4093821022767001E-3</v>
      </c>
      <c r="AK14" s="20">
        <f t="shared" si="16"/>
        <v>1.37877717945045E-3</v>
      </c>
      <c r="AL14" s="20">
        <f t="shared" si="17"/>
        <v>-3.1525208990967799E-3</v>
      </c>
      <c r="AM14" s="20">
        <f t="shared" si="18"/>
        <v>-1.2348491730818001E-3</v>
      </c>
      <c r="AN14" s="20">
        <f t="shared" si="19"/>
        <v>-2.0652980650892602E-2</v>
      </c>
      <c r="AR14" s="22">
        <f t="shared" si="1"/>
        <v>40268</v>
      </c>
      <c r="AS14" s="20">
        <f t="shared" si="3"/>
        <v>-2.6322800835734403</v>
      </c>
      <c r="AT14" s="20">
        <f t="shared" si="20"/>
        <v>-6.4568300014184177E-3</v>
      </c>
      <c r="AU14" s="20">
        <f t="shared" si="4"/>
        <v>-1.4336513816216931E-2</v>
      </c>
      <c r="AV14" s="20">
        <f t="shared" si="5"/>
        <v>-8.4322374872899212E-5</v>
      </c>
      <c r="AW14" s="20">
        <f t="shared" si="6"/>
        <v>9.4093821022767001E-3</v>
      </c>
      <c r="AX14" s="20">
        <f t="shared" si="7"/>
        <v>1.37877717945045E-3</v>
      </c>
      <c r="AY14" s="20">
        <f t="shared" si="8"/>
        <v>-3.1525208990967799E-3</v>
      </c>
      <c r="AZ14" s="20">
        <f t="shared" si="9"/>
        <v>-1.2348491730818001E-3</v>
      </c>
      <c r="BA14" s="20">
        <f t="shared" si="10"/>
        <v>-2.0652980650892602E-2</v>
      </c>
      <c r="BC14" s="22">
        <f t="shared" si="11"/>
        <v>40268</v>
      </c>
      <c r="BD14" s="20">
        <f t="shared" si="12"/>
        <v>-6.4568300014184177E-3</v>
      </c>
      <c r="BE14" s="20">
        <f t="shared" si="13"/>
        <v>-1.4336513816216931E-2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2"/>
        <v>2.0459739902907489E-2</v>
      </c>
      <c r="AI15" s="20">
        <f t="shared" si="14"/>
        <v>-9.3286488696207133E-5</v>
      </c>
      <c r="AJ15" s="20">
        <f t="shared" si="15"/>
        <v>1.2620792913287099E-2</v>
      </c>
      <c r="AK15" s="20">
        <f t="shared" si="16"/>
        <v>3.7813697653987701E-3</v>
      </c>
      <c r="AL15" s="20">
        <f t="shared" si="17"/>
        <v>-1.28555556216936E-3</v>
      </c>
      <c r="AM15" s="20">
        <f t="shared" si="18"/>
        <v>5.6690679388626797E-4</v>
      </c>
      <c r="AN15" s="20">
        <f t="shared" si="19"/>
        <v>-2.31766054025528E-2</v>
      </c>
      <c r="AR15" s="22">
        <f t="shared" si="1"/>
        <v>40359</v>
      </c>
      <c r="AS15" s="20">
        <f t="shared" si="3"/>
        <v>-2.2943948069921198</v>
      </c>
      <c r="AT15" s="20">
        <f t="shared" si="20"/>
        <v>-3.5124265595750104E-3</v>
      </c>
      <c r="AU15" s="20">
        <f t="shared" si="4"/>
        <v>-7.5863779808462289E-3</v>
      </c>
      <c r="AV15" s="20">
        <f t="shared" si="5"/>
        <v>-9.3286488696207133E-5</v>
      </c>
      <c r="AW15" s="20">
        <f t="shared" si="6"/>
        <v>1.2620792913287099E-2</v>
      </c>
      <c r="AX15" s="20">
        <f t="shared" si="7"/>
        <v>3.7813697653987701E-3</v>
      </c>
      <c r="AY15" s="20">
        <f t="shared" si="8"/>
        <v>-1.28555556216936E-3</v>
      </c>
      <c r="AZ15" s="20">
        <f t="shared" si="9"/>
        <v>5.6690679388626797E-4</v>
      </c>
      <c r="BA15" s="20">
        <f t="shared" si="10"/>
        <v>-2.31766054025528E-2</v>
      </c>
      <c r="BC15" s="22">
        <f t="shared" si="11"/>
        <v>40359</v>
      </c>
      <c r="BD15" s="20">
        <f t="shared" si="12"/>
        <v>-3.5124265595750104E-3</v>
      </c>
      <c r="BE15" s="20">
        <f t="shared" si="13"/>
        <v>-7.5863779808462289E-3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2"/>
        <v>1.850476057036303E-2</v>
      </c>
      <c r="AI16" s="20">
        <f t="shared" si="14"/>
        <v>-1.0463238095020199E-4</v>
      </c>
      <c r="AJ16" s="20">
        <f t="shared" si="15"/>
        <v>1.45646317055492E-2</v>
      </c>
      <c r="AK16" s="20">
        <f t="shared" si="16"/>
        <v>4.6510980326930299E-3</v>
      </c>
      <c r="AL16" s="20">
        <f t="shared" si="17"/>
        <v>-2.8653285598645401E-4</v>
      </c>
      <c r="AM16" s="20">
        <f t="shared" si="18"/>
        <v>1.63138454134514E-3</v>
      </c>
      <c r="AN16" s="20">
        <f t="shared" si="19"/>
        <v>-2.4586607441212601E-2</v>
      </c>
      <c r="AR16" s="22">
        <f t="shared" si="1"/>
        <v>40451</v>
      </c>
      <c r="AS16" s="20">
        <f t="shared" si="3"/>
        <v>-0.75042838422185598</v>
      </c>
      <c r="AT16" s="20">
        <f t="shared" si="20"/>
        <v>-5.4674058921194701E-3</v>
      </c>
      <c r="AU16" s="20">
        <f t="shared" si="4"/>
        <v>-4.1306583985618872E-3</v>
      </c>
      <c r="AV16" s="20">
        <f t="shared" si="5"/>
        <v>-1.0463238095020199E-4</v>
      </c>
      <c r="AW16" s="20">
        <f t="shared" si="6"/>
        <v>1.45646317055492E-2</v>
      </c>
      <c r="AX16" s="20">
        <f t="shared" si="7"/>
        <v>4.6510980326930299E-3</v>
      </c>
      <c r="AY16" s="20">
        <f t="shared" si="8"/>
        <v>-2.8653285598645401E-4</v>
      </c>
      <c r="AZ16" s="20">
        <f t="shared" si="9"/>
        <v>1.63138454134514E-3</v>
      </c>
      <c r="BA16" s="20">
        <f t="shared" si="10"/>
        <v>-2.4586607441212601E-2</v>
      </c>
      <c r="BC16" s="22">
        <f t="shared" si="11"/>
        <v>40451</v>
      </c>
      <c r="BD16" s="20">
        <f t="shared" si="12"/>
        <v>-5.4674058921194701E-3</v>
      </c>
      <c r="BE16" s="20">
        <f t="shared" si="13"/>
        <v>-4.1306583985618872E-3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2"/>
        <v>1.4478505029745983E-2</v>
      </c>
      <c r="AI17" s="20">
        <f t="shared" si="14"/>
        <v>-1.2067470653980099E-4</v>
      </c>
      <c r="AJ17" s="20">
        <f t="shared" si="15"/>
        <v>1.60472106518483E-2</v>
      </c>
      <c r="AK17" s="20">
        <f t="shared" si="16"/>
        <v>4.6091224456201703E-3</v>
      </c>
      <c r="AL17" s="20">
        <f t="shared" si="17"/>
        <v>-2.3211069739570401E-4</v>
      </c>
      <c r="AM17" s="20">
        <f t="shared" si="18"/>
        <v>1.5502992818161501E-3</v>
      </c>
      <c r="AN17" s="20">
        <f t="shared" si="19"/>
        <v>-2.6035114327083098E-2</v>
      </c>
      <c r="AR17" s="22">
        <f t="shared" si="1"/>
        <v>40543</v>
      </c>
      <c r="AS17" s="20">
        <f t="shared" si="3"/>
        <v>-0.42358194713485586</v>
      </c>
      <c r="AT17" s="20">
        <f t="shared" si="20"/>
        <v>-9.4936614327365172E-3</v>
      </c>
      <c r="AU17" s="20">
        <f t="shared" si="4"/>
        <v>-4.1812673517339811E-3</v>
      </c>
      <c r="AV17" s="20">
        <f t="shared" si="5"/>
        <v>-1.2067470653980099E-4</v>
      </c>
      <c r="AW17" s="20">
        <f t="shared" si="6"/>
        <v>1.60472106518483E-2</v>
      </c>
      <c r="AX17" s="20">
        <f t="shared" si="7"/>
        <v>4.6091224456201703E-3</v>
      </c>
      <c r="AY17" s="20">
        <f t="shared" si="8"/>
        <v>-2.3211069739570401E-4</v>
      </c>
      <c r="AZ17" s="20">
        <f t="shared" si="9"/>
        <v>1.5502992818161501E-3</v>
      </c>
      <c r="BA17" s="20">
        <f t="shared" si="10"/>
        <v>-2.6035114327083098E-2</v>
      </c>
      <c r="BC17" s="22">
        <f t="shared" si="11"/>
        <v>40543</v>
      </c>
      <c r="BD17" s="20">
        <f t="shared" si="12"/>
        <v>-9.4936614327365172E-3</v>
      </c>
      <c r="BE17" s="20">
        <f t="shared" si="13"/>
        <v>-4.1812673517339811E-3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2"/>
        <v>8.7628235195190054E-3</v>
      </c>
      <c r="AI18" s="20">
        <f t="shared" si="14"/>
        <v>-1.4184062667455444E-4</v>
      </c>
      <c r="AJ18" s="20">
        <f t="shared" si="15"/>
        <v>1.5494468287657799E-2</v>
      </c>
      <c r="AK18" s="20">
        <f t="shared" si="16"/>
        <v>2.1559779097124398E-3</v>
      </c>
      <c r="AL18" s="20">
        <f t="shared" si="17"/>
        <v>-2.23328033830405E-3</v>
      </c>
      <c r="AM18" s="20">
        <f t="shared" si="18"/>
        <v>-2.4279061260346001E-4</v>
      </c>
      <c r="AN18" s="20">
        <f t="shared" si="19"/>
        <v>-2.89970772473058E-2</v>
      </c>
      <c r="AR18" s="22">
        <f t="shared" si="1"/>
        <v>40633</v>
      </c>
      <c r="AS18" s="20">
        <f t="shared" si="3"/>
        <v>1.1041449702905199</v>
      </c>
      <c r="AT18" s="20">
        <f t="shared" si="20"/>
        <v>-1.5209342942963494E-2</v>
      </c>
      <c r="AU18" s="20">
        <f t="shared" si="4"/>
        <v>-1.3964542627517626E-2</v>
      </c>
      <c r="AV18" s="20">
        <f t="shared" si="5"/>
        <v>-1.4184062667455444E-4</v>
      </c>
      <c r="AW18" s="20">
        <f t="shared" si="6"/>
        <v>1.5494468287657799E-2</v>
      </c>
      <c r="AX18" s="20">
        <f t="shared" si="7"/>
        <v>2.1559779097124398E-3</v>
      </c>
      <c r="AY18" s="20">
        <f t="shared" si="8"/>
        <v>-2.23328033830405E-3</v>
      </c>
      <c r="AZ18" s="20">
        <f t="shared" si="9"/>
        <v>-2.4279061260346001E-4</v>
      </c>
      <c r="BA18" s="20">
        <f t="shared" si="10"/>
        <v>-2.89970772473058E-2</v>
      </c>
      <c r="BC18" s="22">
        <f t="shared" si="11"/>
        <v>40633</v>
      </c>
      <c r="BD18" s="20">
        <f t="shared" si="12"/>
        <v>-1.5209342942963494E-2</v>
      </c>
      <c r="BE18" s="20">
        <f t="shared" si="13"/>
        <v>-1.3964542627517626E-2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2"/>
        <v>-1.3051849805502463E-3</v>
      </c>
      <c r="AI19" s="20">
        <f t="shared" si="14"/>
        <v>-1.7013832016274553E-4</v>
      </c>
      <c r="AJ19" s="20">
        <f t="shared" si="15"/>
        <v>1.64612166125177E-2</v>
      </c>
      <c r="AK19" s="20">
        <f t="shared" si="16"/>
        <v>6.9928078276770801E-4</v>
      </c>
      <c r="AL19" s="20">
        <f t="shared" si="17"/>
        <v>-3.19500066783273E-3</v>
      </c>
      <c r="AM19" s="20">
        <f t="shared" si="18"/>
        <v>-9.789042726748849E-4</v>
      </c>
      <c r="AN19" s="20">
        <f t="shared" si="19"/>
        <v>-3.2208722504589699E-2</v>
      </c>
      <c r="AR19" s="22">
        <f t="shared" si="1"/>
        <v>40724</v>
      </c>
      <c r="AS19" s="20">
        <f t="shared" si="3"/>
        <v>1.5865693580901401</v>
      </c>
      <c r="AT19" s="20">
        <f t="shared" si="20"/>
        <v>-2.5277351443032746E-2</v>
      </c>
      <c r="AU19" s="20">
        <f t="shared" si="4"/>
        <v>-1.9392268369974652E-2</v>
      </c>
      <c r="AV19" s="20">
        <f t="shared" si="5"/>
        <v>-1.7013832016274553E-4</v>
      </c>
      <c r="AW19" s="20">
        <f t="shared" si="6"/>
        <v>1.64612166125177E-2</v>
      </c>
      <c r="AX19" s="20">
        <f t="shared" si="7"/>
        <v>6.9928078276770801E-4</v>
      </c>
      <c r="AY19" s="20">
        <f t="shared" si="8"/>
        <v>-3.19500066783273E-3</v>
      </c>
      <c r="AZ19" s="20">
        <f t="shared" si="9"/>
        <v>-9.789042726748849E-4</v>
      </c>
      <c r="BA19" s="20">
        <f t="shared" si="10"/>
        <v>-3.2208722504589699E-2</v>
      </c>
      <c r="BC19" s="22">
        <f t="shared" si="11"/>
        <v>40724</v>
      </c>
      <c r="BD19" s="20">
        <f t="shared" si="12"/>
        <v>-2.5277351443032746E-2</v>
      </c>
      <c r="BE19" s="20">
        <f t="shared" si="13"/>
        <v>-1.9392268369974652E-2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2"/>
        <v>5.4784675344234741E-4</v>
      </c>
      <c r="AI20" s="20">
        <f t="shared" si="14"/>
        <v>-1.940269017445881E-4</v>
      </c>
      <c r="AJ20" s="20">
        <f t="shared" si="15"/>
        <v>2.2855452068681802E-2</v>
      </c>
      <c r="AK20" s="20">
        <f t="shared" si="16"/>
        <v>3.5417645940949401E-3</v>
      </c>
      <c r="AL20" s="20">
        <f t="shared" si="17"/>
        <v>-6.2814046689618698E-4</v>
      </c>
      <c r="AM20" s="20">
        <f t="shared" si="18"/>
        <v>1.0605801789242901E-3</v>
      </c>
      <c r="AN20" s="20">
        <f t="shared" si="19"/>
        <v>-3.3246180917945102E-2</v>
      </c>
      <c r="AR20" s="22">
        <f t="shared" si="1"/>
        <v>40816</v>
      </c>
      <c r="AS20" s="20">
        <f t="shared" si="3"/>
        <v>1.7208031771830152</v>
      </c>
      <c r="AT20" s="20">
        <f t="shared" si="20"/>
        <v>-2.3424319709040152E-2</v>
      </c>
      <c r="AU20" s="20">
        <f t="shared" si="4"/>
        <v>-6.6105514448848469E-3</v>
      </c>
      <c r="AV20" s="20">
        <f t="shared" si="5"/>
        <v>-1.940269017445881E-4</v>
      </c>
      <c r="AW20" s="20">
        <f t="shared" si="6"/>
        <v>2.2855452068681802E-2</v>
      </c>
      <c r="AX20" s="20">
        <f t="shared" si="7"/>
        <v>3.5417645940949401E-3</v>
      </c>
      <c r="AY20" s="20">
        <f t="shared" si="8"/>
        <v>-6.2814046689618698E-4</v>
      </c>
      <c r="AZ20" s="20">
        <f t="shared" si="9"/>
        <v>1.0605801789242901E-3</v>
      </c>
      <c r="BA20" s="20">
        <f t="shared" si="10"/>
        <v>-3.3246180917945102E-2</v>
      </c>
      <c r="BC20" s="22">
        <f t="shared" si="11"/>
        <v>40816</v>
      </c>
      <c r="BD20" s="20">
        <f t="shared" si="12"/>
        <v>-2.3424319709040152E-2</v>
      </c>
      <c r="BE20" s="20">
        <f t="shared" si="13"/>
        <v>-6.6105514448848469E-3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2"/>
        <v>8.0905861759230004E-3</v>
      </c>
      <c r="AI21" s="20">
        <f t="shared" si="14"/>
        <v>-2.1054100392574259E-4</v>
      </c>
      <c r="AJ21" s="20">
        <f t="shared" si="15"/>
        <v>2.7988550459467899E-2</v>
      </c>
      <c r="AK21" s="20">
        <f t="shared" si="16"/>
        <v>5.4221457500114303E-3</v>
      </c>
      <c r="AL21" s="20">
        <f t="shared" si="17"/>
        <v>1.3234863656341701E-3</v>
      </c>
      <c r="AM21" s="20">
        <f t="shared" si="18"/>
        <v>2.4980331430946002E-3</v>
      </c>
      <c r="AN21" s="20">
        <f t="shared" si="19"/>
        <v>-3.3171346627725001E-2</v>
      </c>
      <c r="AR21" s="22">
        <f t="shared" si="1"/>
        <v>40908</v>
      </c>
      <c r="AS21" s="20">
        <f t="shared" si="3"/>
        <v>1.8529673442426715</v>
      </c>
      <c r="AT21" s="20">
        <f t="shared" si="20"/>
        <v>-1.5881580286559498E-2</v>
      </c>
      <c r="AU21" s="20">
        <f t="shared" si="4"/>
        <v>3.8503280865573516E-3</v>
      </c>
      <c r="AV21" s="20">
        <f t="shared" si="5"/>
        <v>-2.1054100392574259E-4</v>
      </c>
      <c r="AW21" s="20">
        <f t="shared" si="6"/>
        <v>2.7988550459467899E-2</v>
      </c>
      <c r="AX21" s="20">
        <f t="shared" si="7"/>
        <v>5.4221457500114303E-3</v>
      </c>
      <c r="AY21" s="20">
        <f t="shared" si="8"/>
        <v>1.3234863656341701E-3</v>
      </c>
      <c r="AZ21" s="20">
        <f t="shared" si="9"/>
        <v>2.4980331430946002E-3</v>
      </c>
      <c r="BA21" s="20">
        <f t="shared" si="10"/>
        <v>-3.3171346627725001E-2</v>
      </c>
      <c r="BC21" s="22">
        <f t="shared" si="11"/>
        <v>40908</v>
      </c>
      <c r="BD21" s="20">
        <f t="shared" si="12"/>
        <v>-1.5881580286559498E-2</v>
      </c>
      <c r="BE21" s="20">
        <f t="shared" si="13"/>
        <v>3.8503280865573516E-3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2"/>
        <v>1.2744178348200323E-2</v>
      </c>
      <c r="AI22" s="20">
        <f t="shared" si="14"/>
        <v>-2.2189041147825249E-4</v>
      </c>
      <c r="AJ22" s="20">
        <f t="shared" si="15"/>
        <v>3.02713990951941E-2</v>
      </c>
      <c r="AK22" s="20">
        <f t="shared" si="16"/>
        <v>5.97227208367634E-3</v>
      </c>
      <c r="AL22" s="20">
        <f t="shared" si="17"/>
        <v>2.2585007847464298E-3</v>
      </c>
      <c r="AM22" s="20">
        <f t="shared" si="18"/>
        <v>3.3881754276876498E-3</v>
      </c>
      <c r="AN22" s="20">
        <f t="shared" si="19"/>
        <v>-3.2592870887604403E-2</v>
      </c>
      <c r="AR22" s="22">
        <f t="shared" si="1"/>
        <v>40999</v>
      </c>
      <c r="AS22" s="20">
        <f t="shared" si="3"/>
        <v>1.475533842731068</v>
      </c>
      <c r="AT22" s="20">
        <f t="shared" si="20"/>
        <v>-1.1227988114282177E-2</v>
      </c>
      <c r="AU22" s="20">
        <f t="shared" si="4"/>
        <v>9.0755860922218656E-3</v>
      </c>
      <c r="AV22" s="20">
        <f t="shared" si="5"/>
        <v>-2.2189041147825249E-4</v>
      </c>
      <c r="AW22" s="20">
        <f t="shared" si="6"/>
        <v>3.02713990951941E-2</v>
      </c>
      <c r="AX22" s="20">
        <f t="shared" si="7"/>
        <v>5.97227208367634E-3</v>
      </c>
      <c r="AY22" s="20">
        <f t="shared" si="8"/>
        <v>2.2585007847464298E-3</v>
      </c>
      <c r="AZ22" s="20">
        <f t="shared" si="9"/>
        <v>3.3881754276876498E-3</v>
      </c>
      <c r="BA22" s="20">
        <f t="shared" si="10"/>
        <v>-3.2592870887604403E-2</v>
      </c>
      <c r="BC22" s="22">
        <f t="shared" si="11"/>
        <v>40999</v>
      </c>
      <c r="BD22" s="20">
        <f t="shared" si="12"/>
        <v>-1.1227988114282177E-2</v>
      </c>
      <c r="BE22" s="20">
        <f t="shared" si="13"/>
        <v>9.0755860922218656E-3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2"/>
        <v>1.0982248512306716E-2</v>
      </c>
      <c r="AI23" s="20">
        <f t="shared" si="14"/>
        <v>-2.2984288540541583E-4</v>
      </c>
      <c r="AJ23" s="20">
        <f t="shared" si="15"/>
        <v>3.1589678963572697E-2</v>
      </c>
      <c r="AK23" s="20">
        <f t="shared" si="16"/>
        <v>6.2524416592601899E-3</v>
      </c>
      <c r="AL23" s="20">
        <f t="shared" si="17"/>
        <v>2.8871194956980799E-3</v>
      </c>
      <c r="AM23" s="20">
        <f t="shared" si="18"/>
        <v>4.0305946346963399E-3</v>
      </c>
      <c r="AN23" s="20">
        <f t="shared" si="19"/>
        <v>-3.1751853348604898E-2</v>
      </c>
      <c r="AR23" s="22">
        <f t="shared" si="1"/>
        <v>41090</v>
      </c>
      <c r="AS23" s="20">
        <f t="shared" si="3"/>
        <v>0.43120085442107592</v>
      </c>
      <c r="AT23" s="20">
        <f t="shared" si="20"/>
        <v>-1.2989917950175784E-2</v>
      </c>
      <c r="AU23" s="20">
        <f t="shared" si="4"/>
        <v>1.2778138519216997E-2</v>
      </c>
      <c r="AV23" s="20">
        <f t="shared" si="5"/>
        <v>-2.2984288540541583E-4</v>
      </c>
      <c r="AW23" s="20">
        <f t="shared" si="6"/>
        <v>3.1589678963572697E-2</v>
      </c>
      <c r="AX23" s="20">
        <f t="shared" si="7"/>
        <v>6.2524416592601899E-3</v>
      </c>
      <c r="AY23" s="20">
        <f t="shared" si="8"/>
        <v>2.8871194956980799E-3</v>
      </c>
      <c r="AZ23" s="20">
        <f t="shared" si="9"/>
        <v>4.0305946346963399E-3</v>
      </c>
      <c r="BA23" s="20">
        <f t="shared" si="10"/>
        <v>-3.1751853348604898E-2</v>
      </c>
      <c r="BC23" s="22">
        <f t="shared" si="11"/>
        <v>41090</v>
      </c>
      <c r="BD23" s="20">
        <f t="shared" si="12"/>
        <v>-1.2989917950175784E-2</v>
      </c>
      <c r="BE23" s="20">
        <f t="shared" si="13"/>
        <v>1.2778138519216997E-2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2"/>
        <v>1.1853935245051817E-2</v>
      </c>
      <c r="AI24" s="20">
        <f t="shared" si="14"/>
        <v>-2.3203721994958514E-4</v>
      </c>
      <c r="AJ24" s="20">
        <f t="shared" si="15"/>
        <v>3.20265587092416E-2</v>
      </c>
      <c r="AK24" s="20">
        <f t="shared" si="16"/>
        <v>6.4814402499502304E-3</v>
      </c>
      <c r="AL24" s="20">
        <f t="shared" si="17"/>
        <v>3.4489176814922399E-3</v>
      </c>
      <c r="AM24" s="20">
        <f t="shared" si="18"/>
        <v>4.5910132554727303E-3</v>
      </c>
      <c r="AN24" s="20">
        <f t="shared" si="19"/>
        <v>-3.0725839329270799E-2</v>
      </c>
      <c r="AR24" s="22">
        <f t="shared" si="1"/>
        <v>41182</v>
      </c>
      <c r="AS24" s="20">
        <f t="shared" si="3"/>
        <v>-0.76499424359037604</v>
      </c>
      <c r="AT24" s="20">
        <f t="shared" si="20"/>
        <v>-1.2118231217430683E-2</v>
      </c>
      <c r="AU24" s="20">
        <f t="shared" si="4"/>
        <v>1.559005334693642E-2</v>
      </c>
      <c r="AV24" s="20">
        <f t="shared" si="5"/>
        <v>-2.3203721994958514E-4</v>
      </c>
      <c r="AW24" s="20">
        <f t="shared" si="6"/>
        <v>3.20265587092416E-2</v>
      </c>
      <c r="AX24" s="20">
        <f t="shared" si="7"/>
        <v>6.4814402499502304E-3</v>
      </c>
      <c r="AY24" s="20">
        <f t="shared" si="8"/>
        <v>3.4489176814922399E-3</v>
      </c>
      <c r="AZ24" s="20">
        <f t="shared" si="9"/>
        <v>4.5910132554727303E-3</v>
      </c>
      <c r="BA24" s="20">
        <f t="shared" si="10"/>
        <v>-3.0725839329270799E-2</v>
      </c>
      <c r="BC24" s="22">
        <f t="shared" si="11"/>
        <v>41182</v>
      </c>
      <c r="BD24" s="20">
        <f t="shared" si="12"/>
        <v>-1.2118231217430683E-2</v>
      </c>
      <c r="BE24" s="20">
        <f t="shared" si="13"/>
        <v>1.559005334693642E-2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2"/>
        <v>1.0085817818442198E-2</v>
      </c>
      <c r="AI25" s="20">
        <f t="shared" si="14"/>
        <v>-2.3127844056427722E-4</v>
      </c>
      <c r="AJ25" s="20">
        <f t="shared" si="15"/>
        <v>3.1910261213230401E-2</v>
      </c>
      <c r="AK25" s="20">
        <f t="shared" si="16"/>
        <v>6.3269531307641397E-3</v>
      </c>
      <c r="AL25" s="20">
        <f t="shared" si="17"/>
        <v>3.7031260556208401E-3</v>
      </c>
      <c r="AM25" s="20">
        <f t="shared" si="18"/>
        <v>4.9035772696326401E-3</v>
      </c>
      <c r="AN25" s="20">
        <f t="shared" si="19"/>
        <v>-2.9719448517229099E-2</v>
      </c>
      <c r="AR25" s="22">
        <f t="shared" si="1"/>
        <v>41274</v>
      </c>
      <c r="AS25" s="20">
        <f t="shared" si="3"/>
        <v>0.38330997502522401</v>
      </c>
      <c r="AT25" s="20">
        <f t="shared" si="20"/>
        <v>-1.3886348644040302E-2</v>
      </c>
      <c r="AU25" s="20">
        <f t="shared" si="4"/>
        <v>1.6893190711454651E-2</v>
      </c>
      <c r="AV25" s="20">
        <f t="shared" si="5"/>
        <v>-2.3127844056427722E-4</v>
      </c>
      <c r="AW25" s="20">
        <f t="shared" si="6"/>
        <v>3.1910261213230401E-2</v>
      </c>
      <c r="AX25" s="20">
        <f t="shared" si="7"/>
        <v>6.3269531307641397E-3</v>
      </c>
      <c r="AY25" s="20">
        <f t="shared" si="8"/>
        <v>3.7031260556208401E-3</v>
      </c>
      <c r="AZ25" s="20">
        <f t="shared" si="9"/>
        <v>4.9035772696326401E-3</v>
      </c>
      <c r="BA25" s="20">
        <f t="shared" si="10"/>
        <v>-2.9719448517229099E-2</v>
      </c>
      <c r="BC25" s="22">
        <f t="shared" si="11"/>
        <v>41274</v>
      </c>
      <c r="BD25" s="20">
        <f t="shared" si="12"/>
        <v>-1.3886348644040302E-2</v>
      </c>
      <c r="BE25" s="20">
        <f t="shared" si="13"/>
        <v>1.6893190711454651E-2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2"/>
        <v>3.4160142762848702E-3</v>
      </c>
      <c r="AI26" s="20">
        <f t="shared" si="14"/>
        <v>-2.3030701030899703E-4</v>
      </c>
      <c r="AJ26" s="20">
        <f t="shared" si="15"/>
        <v>3.0699588803551E-2</v>
      </c>
      <c r="AK26" s="20">
        <f t="shared" si="16"/>
        <v>5.54241435408719E-3</v>
      </c>
      <c r="AL26" s="20">
        <f t="shared" si="17"/>
        <v>3.2869865447704401E-3</v>
      </c>
      <c r="AM26" s="20">
        <f t="shared" si="18"/>
        <v>4.6673967601496003E-3</v>
      </c>
      <c r="AN26" s="20">
        <f t="shared" si="19"/>
        <v>-2.9087161768215301E-2</v>
      </c>
      <c r="AR26" s="22">
        <f t="shared" si="1"/>
        <v>41364</v>
      </c>
      <c r="AS26" s="20">
        <f t="shared" si="3"/>
        <v>-0.96956982985036788</v>
      </c>
      <c r="AT26" s="20">
        <f t="shared" si="20"/>
        <v>-2.0556152186197628E-2</v>
      </c>
      <c r="AU26" s="20">
        <f t="shared" si="4"/>
        <v>1.4878917684033936E-2</v>
      </c>
      <c r="AV26" s="20">
        <f t="shared" si="5"/>
        <v>-2.3030701030899703E-4</v>
      </c>
      <c r="AW26" s="20">
        <f t="shared" si="6"/>
        <v>3.0699588803551E-2</v>
      </c>
      <c r="AX26" s="20">
        <f t="shared" si="7"/>
        <v>5.54241435408719E-3</v>
      </c>
      <c r="AY26" s="20">
        <f t="shared" si="8"/>
        <v>3.2869865447704401E-3</v>
      </c>
      <c r="AZ26" s="20">
        <f t="shared" si="9"/>
        <v>4.6673967601496003E-3</v>
      </c>
      <c r="BA26" s="20">
        <f t="shared" si="10"/>
        <v>-2.9087161768215301E-2</v>
      </c>
      <c r="BC26" s="22">
        <f t="shared" si="11"/>
        <v>41364</v>
      </c>
      <c r="BD26" s="20">
        <f t="shared" si="12"/>
        <v>-2.0556152186197628E-2</v>
      </c>
      <c r="BE26" s="20">
        <f t="shared" si="13"/>
        <v>1.4878917684033936E-2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2"/>
        <v>1.3444785047163304E-3</v>
      </c>
      <c r="AI27" s="20">
        <f t="shared" si="14"/>
        <v>-2.2720239437250793E-4</v>
      </c>
      <c r="AJ27" s="20">
        <f t="shared" si="15"/>
        <v>3.0370643666843802E-2</v>
      </c>
      <c r="AK27" s="20">
        <f t="shared" si="16"/>
        <v>5.4801992191766402E-3</v>
      </c>
      <c r="AL27" s="20">
        <f t="shared" si="17"/>
        <v>3.3887588028136402E-3</v>
      </c>
      <c r="AM27" s="20">
        <f t="shared" si="18"/>
        <v>4.79814677698531E-3</v>
      </c>
      <c r="AN27" s="20">
        <f t="shared" si="19"/>
        <v>-2.8444946685579599E-2</v>
      </c>
      <c r="AR27" s="22">
        <f t="shared" si="1"/>
        <v>41455</v>
      </c>
      <c r="AS27" s="20">
        <f t="shared" si="3"/>
        <v>-2.1404877529005599</v>
      </c>
      <c r="AT27" s="20">
        <f t="shared" si="20"/>
        <v>-2.2627687957766169E-2</v>
      </c>
      <c r="AU27" s="20">
        <f t="shared" si="4"/>
        <v>1.5365599385867283E-2</v>
      </c>
      <c r="AV27" s="20">
        <f t="shared" si="5"/>
        <v>-2.2720239437250793E-4</v>
      </c>
      <c r="AW27" s="20">
        <f t="shared" si="6"/>
        <v>3.0370643666843802E-2</v>
      </c>
      <c r="AX27" s="20">
        <f t="shared" si="7"/>
        <v>5.4801992191766402E-3</v>
      </c>
      <c r="AY27" s="20">
        <f t="shared" si="8"/>
        <v>3.3887588028136402E-3</v>
      </c>
      <c r="AZ27" s="20">
        <f t="shared" si="9"/>
        <v>4.79814677698531E-3</v>
      </c>
      <c r="BA27" s="20">
        <f t="shared" si="10"/>
        <v>-2.8444946685579599E-2</v>
      </c>
      <c r="BC27" s="22">
        <f t="shared" si="11"/>
        <v>41455</v>
      </c>
      <c r="BD27" s="20">
        <f t="shared" si="12"/>
        <v>-2.2627687957766169E-2</v>
      </c>
      <c r="BE27" s="20">
        <f t="shared" si="13"/>
        <v>1.5365599385867283E-2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2"/>
        <v>9.0337535863471274E-4</v>
      </c>
      <c r="AI28" s="20">
        <f t="shared" si="14"/>
        <v>-2.2407981581868417E-4</v>
      </c>
      <c r="AJ28" s="20">
        <f t="shared" si="15"/>
        <v>2.9954446575608501E-2</v>
      </c>
      <c r="AK28" s="20">
        <f t="shared" si="16"/>
        <v>5.1339268852812403E-3</v>
      </c>
      <c r="AL28" s="20">
        <f t="shared" si="17"/>
        <v>3.0261791961416701E-3</v>
      </c>
      <c r="AM28" s="20">
        <f t="shared" si="18"/>
        <v>4.5222799819111198E-3</v>
      </c>
      <c r="AN28" s="20">
        <f t="shared" si="19"/>
        <v>-2.81449546860046E-2</v>
      </c>
      <c r="AR28" s="22">
        <f t="shared" si="1"/>
        <v>41547</v>
      </c>
      <c r="AS28" s="20">
        <f t="shared" si="3"/>
        <v>-2.1501663313401602</v>
      </c>
      <c r="AT28" s="20">
        <f t="shared" si="20"/>
        <v>-2.3068791103847786E-2</v>
      </c>
      <c r="AU28" s="20">
        <f t="shared" si="4"/>
        <v>1.4267798137119245E-2</v>
      </c>
      <c r="AV28" s="20">
        <f t="shared" si="5"/>
        <v>-2.2407981581868417E-4</v>
      </c>
      <c r="AW28" s="20">
        <f t="shared" si="6"/>
        <v>2.9954446575608501E-2</v>
      </c>
      <c r="AX28" s="20">
        <f t="shared" si="7"/>
        <v>5.1339268852812403E-3</v>
      </c>
      <c r="AY28" s="20">
        <f t="shared" si="8"/>
        <v>3.0261791961416701E-3</v>
      </c>
      <c r="AZ28" s="20">
        <f t="shared" si="9"/>
        <v>4.5222799819111198E-3</v>
      </c>
      <c r="BA28" s="20">
        <f t="shared" si="10"/>
        <v>-2.81449546860046E-2</v>
      </c>
      <c r="BC28" s="22">
        <f t="shared" si="11"/>
        <v>41547</v>
      </c>
      <c r="BD28" s="20">
        <f t="shared" si="12"/>
        <v>-2.3068791103847786E-2</v>
      </c>
      <c r="BE28" s="20">
        <f t="shared" si="13"/>
        <v>1.4267798137119245E-2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2"/>
        <v>-1.0481692007166337E-3</v>
      </c>
      <c r="AI29" s="20">
        <f t="shared" si="14"/>
        <v>-2.2167940221380099E-4</v>
      </c>
      <c r="AJ29" s="20">
        <f t="shared" si="15"/>
        <v>2.9992445011295301E-2</v>
      </c>
      <c r="AK29" s="20">
        <f t="shared" si="16"/>
        <v>5.3028430677448599E-3</v>
      </c>
      <c r="AL29" s="20">
        <f t="shared" si="17"/>
        <v>3.2318513455420399E-3</v>
      </c>
      <c r="AM29" s="20">
        <f t="shared" si="18"/>
        <v>4.7339776624077904E-3</v>
      </c>
      <c r="AN29" s="20">
        <f t="shared" si="19"/>
        <v>-2.7700680426845301E-2</v>
      </c>
      <c r="AR29" s="22">
        <f t="shared" si="1"/>
        <v>41639</v>
      </c>
      <c r="AS29" s="20">
        <f t="shared" si="3"/>
        <v>-2.4876219421840799</v>
      </c>
      <c r="AT29" s="20">
        <f t="shared" si="20"/>
        <v>-2.5020335663199132E-2</v>
      </c>
      <c r="AU29" s="20">
        <f t="shared" si="4"/>
        <v>1.5338757257930893E-2</v>
      </c>
      <c r="AV29" s="20">
        <f t="shared" si="5"/>
        <v>-2.2167940221380099E-4</v>
      </c>
      <c r="AW29" s="20">
        <f t="shared" si="6"/>
        <v>2.9992445011295301E-2</v>
      </c>
      <c r="AX29" s="20">
        <f t="shared" si="7"/>
        <v>5.3028430677448599E-3</v>
      </c>
      <c r="AY29" s="20">
        <f t="shared" si="8"/>
        <v>3.2318513455420399E-3</v>
      </c>
      <c r="AZ29" s="20">
        <f t="shared" si="9"/>
        <v>4.7339776624077904E-3</v>
      </c>
      <c r="BA29" s="20">
        <f t="shared" si="10"/>
        <v>-2.7700680426845301E-2</v>
      </c>
      <c r="BC29" s="22">
        <f t="shared" si="11"/>
        <v>41639</v>
      </c>
      <c r="BD29" s="20">
        <f t="shared" si="12"/>
        <v>-2.5020335663199132E-2</v>
      </c>
      <c r="BE29" s="20">
        <f t="shared" si="13"/>
        <v>1.5338757257930893E-2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2"/>
        <v>-8.4504296771675345E-3</v>
      </c>
      <c r="AI30" s="20">
        <f t="shared" si="14"/>
        <v>-2.2106526129875843E-4</v>
      </c>
      <c r="AJ30" s="20">
        <f t="shared" si="15"/>
        <v>3.00834629081814E-2</v>
      </c>
      <c r="AK30" s="20">
        <f t="shared" si="16"/>
        <v>5.4777991856491603E-3</v>
      </c>
      <c r="AL30" s="20">
        <f t="shared" si="17"/>
        <v>3.5679555226097999E-3</v>
      </c>
      <c r="AM30" s="20">
        <f t="shared" si="18"/>
        <v>5.04913635235304E-3</v>
      </c>
      <c r="AN30" s="20">
        <f t="shared" si="19"/>
        <v>-2.70260067446348E-2</v>
      </c>
      <c r="AR30" s="22">
        <f t="shared" si="1"/>
        <v>41729</v>
      </c>
      <c r="AS30" s="20">
        <f t="shared" si="3"/>
        <v>-1.1861297668415358</v>
      </c>
      <c r="AT30" s="20">
        <f t="shared" si="20"/>
        <v>-3.2422596139650033E-2</v>
      </c>
      <c r="AU30" s="20">
        <f t="shared" si="4"/>
        <v>1.6931281962859836E-2</v>
      </c>
      <c r="AV30" s="20">
        <f t="shared" si="5"/>
        <v>-2.2106526129875843E-4</v>
      </c>
      <c r="AW30" s="20">
        <f t="shared" si="6"/>
        <v>3.00834629081814E-2</v>
      </c>
      <c r="AX30" s="20">
        <f t="shared" si="7"/>
        <v>5.4777991856491603E-3</v>
      </c>
      <c r="AY30" s="20">
        <f t="shared" si="8"/>
        <v>3.5679555226097999E-3</v>
      </c>
      <c r="AZ30" s="20">
        <f t="shared" si="9"/>
        <v>5.04913635235304E-3</v>
      </c>
      <c r="BA30" s="20">
        <f t="shared" si="10"/>
        <v>-2.70260067446348E-2</v>
      </c>
      <c r="BC30" s="22">
        <f t="shared" si="11"/>
        <v>41729</v>
      </c>
      <c r="BD30" s="20">
        <f t="shared" si="12"/>
        <v>-3.2422596139650033E-2</v>
      </c>
      <c r="BE30" s="20">
        <f t="shared" si="13"/>
        <v>1.6931281962859836E-2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2"/>
        <v>-1.0446244873785572E-2</v>
      </c>
      <c r="AI31" s="20">
        <f t="shared" si="14"/>
        <v>-2.197514006373693E-4</v>
      </c>
      <c r="AJ31" s="20">
        <f t="shared" si="15"/>
        <v>3.0386908700408201E-2</v>
      </c>
      <c r="AK31" s="20">
        <f t="shared" si="16"/>
        <v>5.47473055656499E-3</v>
      </c>
      <c r="AL31" s="20">
        <f t="shared" si="17"/>
        <v>3.72608657157602E-3</v>
      </c>
      <c r="AM31" s="20">
        <f t="shared" si="18"/>
        <v>5.2137744586566699E-3</v>
      </c>
      <c r="AN31" s="20">
        <f t="shared" si="19"/>
        <v>-2.61998122354389E-2</v>
      </c>
      <c r="AR31" s="22">
        <f t="shared" si="1"/>
        <v>41820</v>
      </c>
      <c r="AS31" s="20">
        <f t="shared" si="3"/>
        <v>-4.1340675865674799</v>
      </c>
      <c r="AT31" s="20">
        <f t="shared" si="20"/>
        <v>-3.4418411336268072E-2</v>
      </c>
      <c r="AU31" s="20">
        <f t="shared" si="4"/>
        <v>1.8381936651129617E-2</v>
      </c>
      <c r="AV31" s="20">
        <f t="shared" si="5"/>
        <v>-2.197514006373693E-4</v>
      </c>
      <c r="AW31" s="20">
        <f t="shared" si="6"/>
        <v>3.0386908700408201E-2</v>
      </c>
      <c r="AX31" s="20">
        <f t="shared" si="7"/>
        <v>5.47473055656499E-3</v>
      </c>
      <c r="AY31" s="20">
        <f t="shared" si="8"/>
        <v>3.72608657157602E-3</v>
      </c>
      <c r="AZ31" s="20">
        <f t="shared" si="9"/>
        <v>5.2137744586566699E-3</v>
      </c>
      <c r="BA31" s="20">
        <f t="shared" si="10"/>
        <v>-2.61998122354389E-2</v>
      </c>
      <c r="BC31" s="22">
        <f t="shared" si="11"/>
        <v>41820</v>
      </c>
      <c r="BD31" s="20">
        <f t="shared" si="12"/>
        <v>-3.4418411336268072E-2</v>
      </c>
      <c r="BE31" s="20">
        <f t="shared" si="13"/>
        <v>1.8381936651129617E-2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2"/>
        <v>-8.3940071534916554E-3</v>
      </c>
      <c r="AI32" s="20">
        <f t="shared" si="14"/>
        <v>-2.1647173107369703E-4</v>
      </c>
      <c r="AJ32" s="20">
        <f t="shared" si="15"/>
        <v>2.9948427555726E-2</v>
      </c>
      <c r="AK32" s="20">
        <f t="shared" si="16"/>
        <v>5.5602837857327003E-3</v>
      </c>
      <c r="AL32" s="20">
        <f t="shared" si="17"/>
        <v>3.9753122035523997E-3</v>
      </c>
      <c r="AM32" s="20">
        <f t="shared" si="18"/>
        <v>5.2908688776165296E-3</v>
      </c>
      <c r="AN32" s="20">
        <f t="shared" si="19"/>
        <v>-2.5236748966661601E-2</v>
      </c>
      <c r="AR32" s="22">
        <f t="shared" si="1"/>
        <v>41912</v>
      </c>
      <c r="AS32" s="20">
        <f t="shared" si="3"/>
        <v>-3.6493015558021202</v>
      </c>
      <c r="AT32" s="20">
        <f t="shared" si="20"/>
        <v>-3.2366173615974159E-2</v>
      </c>
      <c r="AU32" s="20">
        <f t="shared" si="4"/>
        <v>1.9321671724892332E-2</v>
      </c>
      <c r="AV32" s="20">
        <f t="shared" si="5"/>
        <v>-2.1647173107369703E-4</v>
      </c>
      <c r="AW32" s="20">
        <f t="shared" si="6"/>
        <v>2.9948427555726E-2</v>
      </c>
      <c r="AX32" s="20">
        <f t="shared" si="7"/>
        <v>5.5602837857327003E-3</v>
      </c>
      <c r="AY32" s="20">
        <f t="shared" si="8"/>
        <v>3.9753122035523997E-3</v>
      </c>
      <c r="AZ32" s="20">
        <f t="shared" si="9"/>
        <v>5.2908688776165296E-3</v>
      </c>
      <c r="BA32" s="20">
        <f t="shared" si="10"/>
        <v>-2.5236748966661601E-2</v>
      </c>
      <c r="BC32" s="22">
        <f t="shared" si="11"/>
        <v>41912</v>
      </c>
      <c r="BD32" s="20">
        <f t="shared" si="12"/>
        <v>-3.2366173615974159E-2</v>
      </c>
      <c r="BE32" s="20">
        <f t="shared" si="13"/>
        <v>1.9321671724892332E-2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2"/>
        <v>-7.3283432338682227E-3</v>
      </c>
      <c r="AI33" s="20">
        <f t="shared" si="14"/>
        <v>-2.1139863523195743E-4</v>
      </c>
      <c r="AJ33" s="20">
        <f t="shared" si="15"/>
        <v>2.9163307955082301E-2</v>
      </c>
      <c r="AK33" s="20">
        <f t="shared" si="16"/>
        <v>5.5080607276103404E-3</v>
      </c>
      <c r="AL33" s="20">
        <f t="shared" si="17"/>
        <v>4.1142351569156601E-3</v>
      </c>
      <c r="AM33" s="20">
        <f t="shared" si="18"/>
        <v>5.1434454814369701E-3</v>
      </c>
      <c r="AN33" s="20">
        <f t="shared" si="19"/>
        <v>-2.4290359889922401E-2</v>
      </c>
      <c r="AR33" s="22">
        <f t="shared" ref="AR33:AR64" si="21">A33</f>
        <v>42004</v>
      </c>
      <c r="AS33" s="20">
        <f t="shared" si="3"/>
        <v>-3.6529902557864</v>
      </c>
      <c r="AT33" s="20">
        <f t="shared" si="20"/>
        <v>-3.1300509696350724E-2</v>
      </c>
      <c r="AU33" s="20">
        <f t="shared" si="4"/>
        <v>1.9427290795890912E-2</v>
      </c>
      <c r="AV33" s="20">
        <f t="shared" si="5"/>
        <v>-2.1139863523195743E-4</v>
      </c>
      <c r="AW33" s="20">
        <f t="shared" si="6"/>
        <v>2.9163307955082301E-2</v>
      </c>
      <c r="AX33" s="20">
        <f t="shared" si="7"/>
        <v>5.5080607276103404E-3</v>
      </c>
      <c r="AY33" s="20">
        <f t="shared" si="8"/>
        <v>4.1142351569156601E-3</v>
      </c>
      <c r="AZ33" s="20">
        <f t="shared" si="9"/>
        <v>5.1434454814369701E-3</v>
      </c>
      <c r="BA33" s="20">
        <f t="shared" si="10"/>
        <v>-2.4290359889922401E-2</v>
      </c>
      <c r="BC33" s="22">
        <f t="shared" si="11"/>
        <v>42004</v>
      </c>
      <c r="BD33" s="20">
        <f t="shared" si="12"/>
        <v>-3.1300509696350724E-2</v>
      </c>
      <c r="BE33" s="20">
        <f t="shared" si="13"/>
        <v>1.9427290795890912E-2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ref="AH34:AH65" si="22">K34+Y34-Y34/100</f>
        <v>-9.2877669656260334E-3</v>
      </c>
      <c r="AI34" s="20">
        <f t="shared" si="14"/>
        <v>-2.0525743900920494E-4</v>
      </c>
      <c r="AJ34" s="20">
        <f t="shared" si="15"/>
        <v>2.8308055452819201E-2</v>
      </c>
      <c r="AK34" s="20">
        <f t="shared" si="16"/>
        <v>5.3182076370728E-3</v>
      </c>
      <c r="AL34" s="20">
        <f t="shared" si="17"/>
        <v>4.1492840729517796E-3</v>
      </c>
      <c r="AM34" s="20">
        <f t="shared" si="18"/>
        <v>4.9332208985397499E-3</v>
      </c>
      <c r="AN34" s="20">
        <f t="shared" si="19"/>
        <v>-2.3383700586065901E-2</v>
      </c>
      <c r="AR34" s="22">
        <f t="shared" si="21"/>
        <v>42094</v>
      </c>
      <c r="AS34" s="20">
        <f t="shared" ref="AS34:AS65" si="23">AF34*4+2</f>
        <v>1.0606957317861121</v>
      </c>
      <c r="AT34" s="20">
        <f t="shared" si="20"/>
        <v>-3.3259933428108533E-2</v>
      </c>
      <c r="AU34" s="20">
        <f t="shared" ref="AU34:AU65" si="24">SUM(AV34:BA34)</f>
        <v>1.9119810036308426E-2</v>
      </c>
      <c r="AV34" s="20">
        <f t="shared" ref="AV34:AV65" si="25">AI34</f>
        <v>-2.0525743900920494E-4</v>
      </c>
      <c r="AW34" s="20">
        <f t="shared" ref="AW34:AW65" si="26">AJ34</f>
        <v>2.8308055452819201E-2</v>
      </c>
      <c r="AX34" s="20">
        <f t="shared" ref="AX34:AX65" si="27">AK34</f>
        <v>5.3182076370728E-3</v>
      </c>
      <c r="AY34" s="20">
        <f t="shared" ref="AY34:AY65" si="28">AL34</f>
        <v>4.1492840729517796E-3</v>
      </c>
      <c r="AZ34" s="20">
        <f t="shared" ref="AZ34:AZ65" si="29">AM34</f>
        <v>4.9332208985397499E-3</v>
      </c>
      <c r="BA34" s="20">
        <f t="shared" ref="BA34:BA65" si="30">AN34</f>
        <v>-2.3383700586065901E-2</v>
      </c>
      <c r="BC34" s="22">
        <f t="shared" ref="BC34:BC65" si="31">AR34</f>
        <v>42094</v>
      </c>
      <c r="BD34" s="20">
        <f t="shared" si="12"/>
        <v>-3.3259933428108533E-2</v>
      </c>
      <c r="BE34" s="20">
        <f t="shared" ref="BE34:BE65" si="32">AU34</f>
        <v>1.9119810036308426E-2</v>
      </c>
    </row>
    <row r="35" spans="1:71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22"/>
        <v>-5.4779090057165501E-3</v>
      </c>
      <c r="AI35" s="20">
        <f t="shared" si="14"/>
        <v>-1.968802006184604E-4</v>
      </c>
      <c r="AJ35" s="20">
        <f t="shared" si="15"/>
        <v>2.7117033402279601E-2</v>
      </c>
      <c r="AK35" s="20">
        <f t="shared" si="16"/>
        <v>4.8857338493135602E-3</v>
      </c>
      <c r="AL35" s="20">
        <f t="shared" si="17"/>
        <v>3.8761434001388598E-3</v>
      </c>
      <c r="AM35" s="20">
        <f t="shared" si="18"/>
        <v>4.4783695587025099E-3</v>
      </c>
      <c r="AN35" s="20">
        <f t="shared" si="19"/>
        <v>-2.2757711382192999E-2</v>
      </c>
      <c r="AR35" s="22">
        <f t="shared" si="21"/>
        <v>42185</v>
      </c>
      <c r="AS35" s="20">
        <f t="shared" si="23"/>
        <v>-2.8605884750976402</v>
      </c>
      <c r="AT35" s="20">
        <f t="shared" si="20"/>
        <v>-2.9450075468199048E-2</v>
      </c>
      <c r="AU35" s="20">
        <f t="shared" si="24"/>
        <v>1.7402688627623071E-2</v>
      </c>
      <c r="AV35" s="20">
        <f t="shared" si="25"/>
        <v>-1.968802006184604E-4</v>
      </c>
      <c r="AW35" s="20">
        <f t="shared" si="26"/>
        <v>2.7117033402279601E-2</v>
      </c>
      <c r="AX35" s="20">
        <f t="shared" si="27"/>
        <v>4.8857338493135602E-3</v>
      </c>
      <c r="AY35" s="20">
        <f t="shared" si="28"/>
        <v>3.8761434001388598E-3</v>
      </c>
      <c r="AZ35" s="20">
        <f t="shared" si="29"/>
        <v>4.4783695587025099E-3</v>
      </c>
      <c r="BA35" s="20">
        <f t="shared" si="30"/>
        <v>-2.2757711382192999E-2</v>
      </c>
      <c r="BC35" s="22">
        <f t="shared" si="31"/>
        <v>42185</v>
      </c>
      <c r="BD35" s="20">
        <f t="shared" si="12"/>
        <v>-2.9450075468199048E-2</v>
      </c>
      <c r="BE35" s="20">
        <f t="shared" si="32"/>
        <v>1.7402688627623071E-2</v>
      </c>
    </row>
    <row r="36" spans="1:71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22"/>
        <v>-4.3044472511419071E-3</v>
      </c>
      <c r="AI36" s="20">
        <f t="shared" si="14"/>
        <v>-1.8716123674901981E-4</v>
      </c>
      <c r="AJ36" s="20">
        <f t="shared" si="15"/>
        <v>2.6420921638337001E-2</v>
      </c>
      <c r="AK36" s="20">
        <f t="shared" si="16"/>
        <v>5.1901514828811496E-3</v>
      </c>
      <c r="AL36" s="20">
        <f t="shared" si="17"/>
        <v>4.2700544921503401E-3</v>
      </c>
      <c r="AM36" s="20">
        <f t="shared" si="18"/>
        <v>4.6431467633611901E-3</v>
      </c>
      <c r="AN36" s="20">
        <f t="shared" si="19"/>
        <v>-2.1883722925797301E-2</v>
      </c>
      <c r="AR36" s="22">
        <f t="shared" si="21"/>
        <v>42277</v>
      </c>
      <c r="AS36" s="20">
        <f t="shared" si="23"/>
        <v>-2.86705545830144</v>
      </c>
      <c r="AT36" s="20">
        <f t="shared" si="20"/>
        <v>-2.8276613713624409E-2</v>
      </c>
      <c r="AU36" s="20">
        <f t="shared" si="24"/>
        <v>1.8453390214183352E-2</v>
      </c>
      <c r="AV36" s="20">
        <f t="shared" si="25"/>
        <v>-1.8716123674901981E-4</v>
      </c>
      <c r="AW36" s="20">
        <f t="shared" si="26"/>
        <v>2.6420921638337001E-2</v>
      </c>
      <c r="AX36" s="20">
        <f t="shared" si="27"/>
        <v>5.1901514828811496E-3</v>
      </c>
      <c r="AY36" s="20">
        <f t="shared" si="28"/>
        <v>4.2700544921503401E-3</v>
      </c>
      <c r="AZ36" s="20">
        <f t="shared" si="29"/>
        <v>4.6431467633611901E-3</v>
      </c>
      <c r="BA36" s="20">
        <f t="shared" si="30"/>
        <v>-2.1883722925797301E-2</v>
      </c>
      <c r="BC36" s="22">
        <f t="shared" si="31"/>
        <v>42277</v>
      </c>
      <c r="BD36" s="20">
        <f t="shared" si="12"/>
        <v>-2.8276613713624409E-2</v>
      </c>
      <c r="BE36" s="20">
        <f t="shared" si="32"/>
        <v>1.8453390214183352E-2</v>
      </c>
    </row>
    <row r="37" spans="1:71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22"/>
        <v>-1.4201784704869827E-3</v>
      </c>
      <c r="AI37" s="20">
        <f t="shared" si="14"/>
        <v>-1.755158724973297E-4</v>
      </c>
      <c r="AJ37" s="20">
        <f t="shared" si="15"/>
        <v>2.5494506251333399E-2</v>
      </c>
      <c r="AK37" s="20">
        <f t="shared" si="16"/>
        <v>5.3236561107450299E-3</v>
      </c>
      <c r="AL37" s="20">
        <f t="shared" si="17"/>
        <v>4.4110300893240801E-3</v>
      </c>
      <c r="AM37" s="20">
        <f t="shared" si="18"/>
        <v>4.5960867997019098E-3</v>
      </c>
      <c r="AN37" s="20">
        <f t="shared" si="19"/>
        <v>-2.0947683541894201E-2</v>
      </c>
      <c r="AR37" s="22">
        <f t="shared" si="21"/>
        <v>42369</v>
      </c>
      <c r="AS37" s="20">
        <f t="shared" si="23"/>
        <v>-1.7464897755981479</v>
      </c>
      <c r="AT37" s="20">
        <f t="shared" si="20"/>
        <v>-2.5392344932969484E-2</v>
      </c>
      <c r="AU37" s="20">
        <f t="shared" si="24"/>
        <v>1.8702079836712886E-2</v>
      </c>
      <c r="AV37" s="20">
        <f t="shared" si="25"/>
        <v>-1.755158724973297E-4</v>
      </c>
      <c r="AW37" s="20">
        <f t="shared" si="26"/>
        <v>2.5494506251333399E-2</v>
      </c>
      <c r="AX37" s="20">
        <f t="shared" si="27"/>
        <v>5.3236561107450299E-3</v>
      </c>
      <c r="AY37" s="20">
        <f t="shared" si="28"/>
        <v>4.4110300893240801E-3</v>
      </c>
      <c r="AZ37" s="20">
        <f t="shared" si="29"/>
        <v>4.5960867997019098E-3</v>
      </c>
      <c r="BA37" s="20">
        <f t="shared" si="30"/>
        <v>-2.0947683541894201E-2</v>
      </c>
      <c r="BC37" s="22">
        <f t="shared" si="31"/>
        <v>42369</v>
      </c>
      <c r="BD37" s="20">
        <f t="shared" si="12"/>
        <v>-2.5392344932969484E-2</v>
      </c>
      <c r="BE37" s="20">
        <f t="shared" si="32"/>
        <v>1.8702079836712886E-2</v>
      </c>
    </row>
    <row r="38" spans="1:71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22"/>
        <v>1.9620758361891715E-3</v>
      </c>
      <c r="AI38" s="20">
        <f t="shared" si="14"/>
        <v>-1.6118198520061189E-4</v>
      </c>
      <c r="AJ38" s="20">
        <f t="shared" si="15"/>
        <v>2.4634332011386199E-2</v>
      </c>
      <c r="AK38" s="20">
        <f t="shared" si="16"/>
        <v>5.8866995588768801E-3</v>
      </c>
      <c r="AL38" s="20">
        <f t="shared" si="17"/>
        <v>4.8586218124535502E-3</v>
      </c>
      <c r="AM38" s="20">
        <f t="shared" si="18"/>
        <v>4.6824500089526202E-3</v>
      </c>
      <c r="AN38" s="20">
        <f t="shared" si="19"/>
        <v>-1.9828844084490701E-2</v>
      </c>
      <c r="AR38" s="22">
        <f t="shared" si="21"/>
        <v>42460</v>
      </c>
      <c r="AS38" s="20">
        <f t="shared" si="23"/>
        <v>-2.5612610663163604</v>
      </c>
      <c r="AT38" s="20">
        <f t="shared" si="20"/>
        <v>-2.2010090626293329E-2</v>
      </c>
      <c r="AU38" s="20">
        <f t="shared" si="24"/>
        <v>2.0072077321977942E-2</v>
      </c>
      <c r="AV38" s="20">
        <f t="shared" si="25"/>
        <v>-1.6118198520061189E-4</v>
      </c>
      <c r="AW38" s="20">
        <f t="shared" si="26"/>
        <v>2.4634332011386199E-2</v>
      </c>
      <c r="AX38" s="20">
        <f t="shared" si="27"/>
        <v>5.8866995588768801E-3</v>
      </c>
      <c r="AY38" s="20">
        <f t="shared" si="28"/>
        <v>4.8586218124535502E-3</v>
      </c>
      <c r="AZ38" s="20">
        <f t="shared" si="29"/>
        <v>4.6824500089526202E-3</v>
      </c>
      <c r="BA38" s="20">
        <f t="shared" si="30"/>
        <v>-1.9828844084490701E-2</v>
      </c>
      <c r="BC38" s="22">
        <f t="shared" si="31"/>
        <v>42460</v>
      </c>
      <c r="BD38" s="20">
        <f t="shared" si="12"/>
        <v>-2.2010090626293329E-2</v>
      </c>
      <c r="BE38" s="20">
        <f t="shared" si="32"/>
        <v>2.0072077321977942E-2</v>
      </c>
    </row>
    <row r="39" spans="1:71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22"/>
        <v>4.8936914146377429E-3</v>
      </c>
      <c r="AI39" s="20">
        <f t="shared" si="14"/>
        <v>-1.458666931494792E-4</v>
      </c>
      <c r="AJ39" s="20">
        <f t="shared" si="15"/>
        <v>2.2944654256473698E-2</v>
      </c>
      <c r="AK39" s="20">
        <f t="shared" si="16"/>
        <v>6.0357838948865697E-3</v>
      </c>
      <c r="AL39" s="20">
        <f t="shared" si="17"/>
        <v>5.1581831785218997E-3</v>
      </c>
      <c r="AM39" s="20">
        <f t="shared" si="18"/>
        <v>4.7608320373093696E-3</v>
      </c>
      <c r="AN39" s="20">
        <f t="shared" si="19"/>
        <v>-1.8555885612192499E-2</v>
      </c>
      <c r="AR39" s="22">
        <f t="shared" si="21"/>
        <v>42551</v>
      </c>
      <c r="AS39" s="20">
        <f t="shared" si="23"/>
        <v>-4.9657205743348802</v>
      </c>
      <c r="AT39" s="20">
        <f t="shared" si="20"/>
        <v>-1.9078475047844757E-2</v>
      </c>
      <c r="AU39" s="20">
        <f t="shared" si="24"/>
        <v>2.0197701061849559E-2</v>
      </c>
      <c r="AV39" s="20">
        <f t="shared" si="25"/>
        <v>-1.458666931494792E-4</v>
      </c>
      <c r="AW39" s="20">
        <f t="shared" si="26"/>
        <v>2.2944654256473698E-2</v>
      </c>
      <c r="AX39" s="20">
        <f t="shared" si="27"/>
        <v>6.0357838948865697E-3</v>
      </c>
      <c r="AY39" s="20">
        <f t="shared" si="28"/>
        <v>5.1581831785218997E-3</v>
      </c>
      <c r="AZ39" s="20">
        <f t="shared" si="29"/>
        <v>4.7608320373093696E-3</v>
      </c>
      <c r="BA39" s="20">
        <f t="shared" si="30"/>
        <v>-1.8555885612192499E-2</v>
      </c>
      <c r="BC39" s="22">
        <f t="shared" si="31"/>
        <v>42551</v>
      </c>
      <c r="BD39" s="20">
        <f t="shared" si="12"/>
        <v>-1.9078475047844757E-2</v>
      </c>
      <c r="BE39" s="20">
        <f t="shared" si="32"/>
        <v>2.0197701061849559E-2</v>
      </c>
    </row>
    <row r="40" spans="1:71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22"/>
        <v>6.0471606454819962E-3</v>
      </c>
      <c r="AI40" s="20">
        <f t="shared" si="14"/>
        <v>-1.3024268744237622E-4</v>
      </c>
      <c r="AJ40" s="20">
        <f t="shared" si="15"/>
        <v>2.12310758853195E-2</v>
      </c>
      <c r="AK40" s="20">
        <f t="shared" si="16"/>
        <v>6.0029483218704202E-3</v>
      </c>
      <c r="AL40" s="20">
        <f t="shared" si="17"/>
        <v>5.2300762882317997E-3</v>
      </c>
      <c r="AM40" s="20">
        <f t="shared" si="18"/>
        <v>4.7528273258157202E-3</v>
      </c>
      <c r="AN40" s="20">
        <f t="shared" si="19"/>
        <v>-1.7214482140781501E-2</v>
      </c>
      <c r="AR40" s="22">
        <f t="shared" si="21"/>
        <v>42643</v>
      </c>
      <c r="AS40" s="20">
        <f t="shared" si="23"/>
        <v>-2.8913949150865204</v>
      </c>
      <c r="AT40" s="20">
        <f t="shared" si="20"/>
        <v>-1.7925005817000503E-2</v>
      </c>
      <c r="AU40" s="20">
        <f t="shared" si="24"/>
        <v>1.9872202993013566E-2</v>
      </c>
      <c r="AV40" s="20">
        <f t="shared" si="25"/>
        <v>-1.3024268744237622E-4</v>
      </c>
      <c r="AW40" s="20">
        <f t="shared" si="26"/>
        <v>2.12310758853195E-2</v>
      </c>
      <c r="AX40" s="20">
        <f t="shared" si="27"/>
        <v>6.0029483218704202E-3</v>
      </c>
      <c r="AY40" s="20">
        <f t="shared" si="28"/>
        <v>5.2300762882317997E-3</v>
      </c>
      <c r="AZ40" s="20">
        <f t="shared" si="29"/>
        <v>4.7528273258157202E-3</v>
      </c>
      <c r="BA40" s="20">
        <f t="shared" si="30"/>
        <v>-1.7214482140781501E-2</v>
      </c>
      <c r="BC40" s="22">
        <f t="shared" si="31"/>
        <v>42643</v>
      </c>
      <c r="BD40" s="20">
        <f t="shared" si="12"/>
        <v>-1.7925005817000503E-2</v>
      </c>
      <c r="BE40" s="20">
        <f t="shared" si="32"/>
        <v>1.9872202993013566E-2</v>
      </c>
    </row>
    <row r="41" spans="1:71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22"/>
        <v>1.0521551657756846E-2</v>
      </c>
      <c r="AI41" s="20">
        <f t="shared" ref="AI41:AI72" si="33">Y41/1010</f>
        <v>-1.1413485974444059E-4</v>
      </c>
      <c r="AJ41" s="20">
        <f t="shared" ref="AJ41:AJ72" si="34">Z41</f>
        <v>1.92283263707793E-2</v>
      </c>
      <c r="AK41" s="20">
        <f t="shared" ref="AK41:AK72" si="35">AA41</f>
        <v>5.6432498752201302E-3</v>
      </c>
      <c r="AL41" s="20">
        <f t="shared" ref="AL41:AL72" si="36">AB41</f>
        <v>4.8684726537961904E-3</v>
      </c>
      <c r="AM41" s="20">
        <f t="shared" ref="AM41:AM72" si="37">AC41</f>
        <v>4.3633354097849502E-3</v>
      </c>
      <c r="AN41" s="20">
        <f t="shared" ref="AN41:AN72" si="38">AD41</f>
        <v>-1.6170528235226401E-2</v>
      </c>
      <c r="AR41" s="22">
        <f t="shared" si="21"/>
        <v>42735</v>
      </c>
      <c r="AS41" s="20">
        <f t="shared" si="23"/>
        <v>-0.97896631834744019</v>
      </c>
      <c r="AT41" s="20">
        <f t="shared" si="20"/>
        <v>-1.3450614804725654E-2</v>
      </c>
      <c r="AU41" s="20">
        <f t="shared" si="24"/>
        <v>1.7818721214609732E-2</v>
      </c>
      <c r="AV41" s="20">
        <f t="shared" si="25"/>
        <v>-1.1413485974444059E-4</v>
      </c>
      <c r="AW41" s="20">
        <f t="shared" si="26"/>
        <v>1.92283263707793E-2</v>
      </c>
      <c r="AX41" s="20">
        <f t="shared" si="27"/>
        <v>5.6432498752201302E-3</v>
      </c>
      <c r="AY41" s="20">
        <f t="shared" si="28"/>
        <v>4.8684726537961904E-3</v>
      </c>
      <c r="AZ41" s="20">
        <f t="shared" si="29"/>
        <v>4.3633354097849502E-3</v>
      </c>
      <c r="BA41" s="20">
        <f t="shared" si="30"/>
        <v>-1.6170528235226401E-2</v>
      </c>
      <c r="BC41" s="22">
        <f t="shared" si="31"/>
        <v>42735</v>
      </c>
      <c r="BD41" s="20">
        <f t="shared" si="12"/>
        <v>-1.3450614804725654E-2</v>
      </c>
      <c r="BE41" s="20">
        <f t="shared" si="32"/>
        <v>1.7818721214609732E-2</v>
      </c>
    </row>
    <row r="42" spans="1:71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22"/>
        <v>1.3855593889083875E-2</v>
      </c>
      <c r="AI42" s="20">
        <f t="shared" si="33"/>
        <v>-9.795870830836495E-5</v>
      </c>
      <c r="AJ42" s="20">
        <f t="shared" si="34"/>
        <v>1.7311533545405398E-2</v>
      </c>
      <c r="AK42" s="20">
        <f t="shared" si="35"/>
        <v>5.3417286647538999E-3</v>
      </c>
      <c r="AL42" s="20">
        <f t="shared" si="36"/>
        <v>4.5053696317909299E-3</v>
      </c>
      <c r="AM42" s="20">
        <f t="shared" si="37"/>
        <v>4.0056956505774002E-3</v>
      </c>
      <c r="AN42" s="20">
        <f t="shared" si="38"/>
        <v>-1.5423506670919599E-2</v>
      </c>
      <c r="AR42" s="22">
        <f t="shared" si="21"/>
        <v>42825</v>
      </c>
      <c r="AS42" s="20">
        <f t="shared" si="23"/>
        <v>-1.952357416710492</v>
      </c>
      <c r="AT42" s="20">
        <f t="shared" si="20"/>
        <v>-1.0116572573398624E-2</v>
      </c>
      <c r="AU42" s="20">
        <f t="shared" si="24"/>
        <v>1.5642862113299669E-2</v>
      </c>
      <c r="AV42" s="20">
        <f t="shared" si="25"/>
        <v>-9.795870830836495E-5</v>
      </c>
      <c r="AW42" s="20">
        <f t="shared" si="26"/>
        <v>1.7311533545405398E-2</v>
      </c>
      <c r="AX42" s="20">
        <f t="shared" si="27"/>
        <v>5.3417286647538999E-3</v>
      </c>
      <c r="AY42" s="20">
        <f t="shared" si="28"/>
        <v>4.5053696317909299E-3</v>
      </c>
      <c r="AZ42" s="20">
        <f t="shared" si="29"/>
        <v>4.0056956505774002E-3</v>
      </c>
      <c r="BA42" s="20">
        <f t="shared" si="30"/>
        <v>-1.5423506670919599E-2</v>
      </c>
      <c r="BC42" s="22">
        <f t="shared" si="31"/>
        <v>42825</v>
      </c>
      <c r="BD42" s="20">
        <f t="shared" si="12"/>
        <v>-1.0116572573398624E-2</v>
      </c>
      <c r="BE42" s="20">
        <f t="shared" si="32"/>
        <v>1.5642862113299669E-2</v>
      </c>
    </row>
    <row r="43" spans="1:71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22"/>
        <v>1.6016472564030798E-2</v>
      </c>
      <c r="AI43" s="20">
        <f t="shared" si="33"/>
        <v>-8.218034737775238E-5</v>
      </c>
      <c r="AJ43" s="20">
        <f t="shared" si="34"/>
        <v>1.5065669743408099E-2</v>
      </c>
      <c r="AK43" s="20">
        <f t="shared" si="35"/>
        <v>4.7537894905857999E-3</v>
      </c>
      <c r="AL43" s="20">
        <f t="shared" si="36"/>
        <v>3.8260338455220399E-3</v>
      </c>
      <c r="AM43" s="20">
        <f t="shared" si="37"/>
        <v>3.4357930069006601E-3</v>
      </c>
      <c r="AN43" s="20">
        <f t="shared" si="38"/>
        <v>-1.5142689830749401E-2</v>
      </c>
      <c r="AR43" s="22">
        <f t="shared" si="21"/>
        <v>42916</v>
      </c>
      <c r="AS43" s="20">
        <f t="shared" si="23"/>
        <v>-0.6896695657248042</v>
      </c>
      <c r="AT43" s="20">
        <f t="shared" si="20"/>
        <v>-7.9556938984517017E-3</v>
      </c>
      <c r="AU43" s="20">
        <f t="shared" si="24"/>
        <v>1.1856415908289446E-2</v>
      </c>
      <c r="AV43" s="20">
        <f t="shared" si="25"/>
        <v>-8.218034737775238E-5</v>
      </c>
      <c r="AW43" s="20">
        <f t="shared" si="26"/>
        <v>1.5065669743408099E-2</v>
      </c>
      <c r="AX43" s="20">
        <f t="shared" si="27"/>
        <v>4.7537894905857999E-3</v>
      </c>
      <c r="AY43" s="20">
        <f t="shared" si="28"/>
        <v>3.8260338455220399E-3</v>
      </c>
      <c r="AZ43" s="20">
        <f t="shared" si="29"/>
        <v>3.4357930069006601E-3</v>
      </c>
      <c r="BA43" s="20">
        <f t="shared" si="30"/>
        <v>-1.5142689830749401E-2</v>
      </c>
      <c r="BC43" s="22">
        <f t="shared" si="31"/>
        <v>42916</v>
      </c>
      <c r="BD43" s="20">
        <f t="shared" si="12"/>
        <v>-7.9556938984517017E-3</v>
      </c>
      <c r="BE43" s="20">
        <f t="shared" si="32"/>
        <v>1.1856415908289446E-2</v>
      </c>
    </row>
    <row r="44" spans="1:71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22"/>
        <v>1.8284329235167471E-2</v>
      </c>
      <c r="AI44" s="20">
        <f t="shared" si="33"/>
        <v>-6.5967766415987424E-5</v>
      </c>
      <c r="AJ44" s="20">
        <f t="shared" si="34"/>
        <v>1.35679149835254E-2</v>
      </c>
      <c r="AK44" s="20">
        <f t="shared" si="35"/>
        <v>5.0320325846397998E-3</v>
      </c>
      <c r="AL44" s="20">
        <f t="shared" si="36"/>
        <v>3.9271257480155697E-3</v>
      </c>
      <c r="AM44" s="20">
        <f t="shared" si="37"/>
        <v>3.53748770376416E-3</v>
      </c>
      <c r="AN44" s="20">
        <f t="shared" si="38"/>
        <v>-1.47465878732711E-2</v>
      </c>
      <c r="AR44" s="22">
        <f t="shared" si="21"/>
        <v>43008</v>
      </c>
      <c r="AS44" s="20">
        <f t="shared" si="23"/>
        <v>-0.54893437826417601</v>
      </c>
      <c r="AT44" s="20">
        <f t="shared" si="20"/>
        <v>-5.6878372273150291E-3</v>
      </c>
      <c r="AU44" s="20">
        <f t="shared" si="24"/>
        <v>1.1252005380257842E-2</v>
      </c>
      <c r="AV44" s="20">
        <f t="shared" si="25"/>
        <v>-6.5967766415987424E-5</v>
      </c>
      <c r="AW44" s="20">
        <f t="shared" si="26"/>
        <v>1.35679149835254E-2</v>
      </c>
      <c r="AX44" s="20">
        <f t="shared" si="27"/>
        <v>5.0320325846397998E-3</v>
      </c>
      <c r="AY44" s="20">
        <f t="shared" si="28"/>
        <v>3.9271257480155697E-3</v>
      </c>
      <c r="AZ44" s="20">
        <f t="shared" si="29"/>
        <v>3.53748770376416E-3</v>
      </c>
      <c r="BA44" s="20">
        <f t="shared" si="30"/>
        <v>-1.47465878732711E-2</v>
      </c>
      <c r="BC44" s="22">
        <f t="shared" si="31"/>
        <v>43008</v>
      </c>
      <c r="BD44" s="20">
        <f t="shared" si="12"/>
        <v>-5.6878372273150291E-3</v>
      </c>
      <c r="BE44" s="20">
        <f t="shared" si="32"/>
        <v>1.1252005380257842E-2</v>
      </c>
    </row>
    <row r="45" spans="1:71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22"/>
        <v>2.1931840229541241E-2</v>
      </c>
      <c r="AI45" s="20">
        <f t="shared" si="33"/>
        <v>-5.0091613972489601E-5</v>
      </c>
      <c r="AJ45" s="20">
        <f t="shared" si="34"/>
        <v>1.20380565777233E-2</v>
      </c>
      <c r="AK45" s="20">
        <f t="shared" si="35"/>
        <v>5.1462657770784404E-3</v>
      </c>
      <c r="AL45" s="20">
        <f t="shared" si="36"/>
        <v>3.93122782464949E-3</v>
      </c>
      <c r="AM45" s="20">
        <f t="shared" si="37"/>
        <v>3.5774118677167599E-3</v>
      </c>
      <c r="AN45" s="20">
        <f t="shared" si="38"/>
        <v>-1.43533781336468E-2</v>
      </c>
      <c r="AR45" s="22">
        <f t="shared" si="21"/>
        <v>43100</v>
      </c>
      <c r="AS45" s="20">
        <f t="shared" si="23"/>
        <v>-3.2525815812764796</v>
      </c>
      <c r="AT45" s="20">
        <f t="shared" si="20"/>
        <v>-2.0403262329412586E-3</v>
      </c>
      <c r="AU45" s="20">
        <f t="shared" si="24"/>
        <v>1.0289492299548701E-2</v>
      </c>
      <c r="AV45" s="20">
        <f t="shared" si="25"/>
        <v>-5.0091613972489601E-5</v>
      </c>
      <c r="AW45" s="20">
        <f t="shared" si="26"/>
        <v>1.20380565777233E-2</v>
      </c>
      <c r="AX45" s="20">
        <f t="shared" si="27"/>
        <v>5.1462657770784404E-3</v>
      </c>
      <c r="AY45" s="20">
        <f t="shared" si="28"/>
        <v>3.93122782464949E-3</v>
      </c>
      <c r="AZ45" s="20">
        <f t="shared" si="29"/>
        <v>3.5774118677167599E-3</v>
      </c>
      <c r="BA45" s="20">
        <f t="shared" si="30"/>
        <v>-1.43533781336468E-2</v>
      </c>
      <c r="BC45" s="22">
        <f t="shared" si="31"/>
        <v>43100</v>
      </c>
      <c r="BD45" s="20">
        <f t="shared" si="12"/>
        <v>-2.0403262329412586E-3</v>
      </c>
      <c r="BE45" s="20">
        <f t="shared" si="32"/>
        <v>1.0289492299548701E-2</v>
      </c>
    </row>
    <row r="46" spans="1:71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22"/>
        <v>2.6081781248852944E-2</v>
      </c>
      <c r="AI46" s="20">
        <f t="shared" si="33"/>
        <v>-3.4752920691766237E-5</v>
      </c>
      <c r="AJ46" s="20">
        <f t="shared" si="34"/>
        <v>1.04488324236928E-2</v>
      </c>
      <c r="AK46" s="20">
        <f t="shared" si="35"/>
        <v>5.1823750580881596E-3</v>
      </c>
      <c r="AL46" s="20">
        <f t="shared" si="36"/>
        <v>3.8786460530237901E-3</v>
      </c>
      <c r="AM46" s="20">
        <f t="shared" si="37"/>
        <v>3.4723053931040499E-3</v>
      </c>
      <c r="AN46" s="20">
        <f t="shared" si="38"/>
        <v>-1.4284597017721799E-2</v>
      </c>
      <c r="AR46" s="22">
        <f t="shared" si="21"/>
        <v>43190</v>
      </c>
      <c r="AS46" s="20">
        <f t="shared" si="23"/>
        <v>-0.10344721652333222</v>
      </c>
      <c r="AT46" s="20">
        <f t="shared" si="20"/>
        <v>2.1096147863704437E-3</v>
      </c>
      <c r="AU46" s="20">
        <f t="shared" si="24"/>
        <v>8.6628089894952333E-3</v>
      </c>
      <c r="AV46" s="20">
        <f t="shared" si="25"/>
        <v>-3.4752920691766237E-5</v>
      </c>
      <c r="AW46" s="20">
        <f t="shared" si="26"/>
        <v>1.04488324236928E-2</v>
      </c>
      <c r="AX46" s="20">
        <f t="shared" si="27"/>
        <v>5.1823750580881596E-3</v>
      </c>
      <c r="AY46" s="20">
        <f t="shared" si="28"/>
        <v>3.8786460530237901E-3</v>
      </c>
      <c r="AZ46" s="20">
        <f t="shared" si="29"/>
        <v>3.4723053931040499E-3</v>
      </c>
      <c r="BA46" s="20">
        <f t="shared" si="30"/>
        <v>-1.4284597017721799E-2</v>
      </c>
      <c r="BC46" s="22">
        <f t="shared" si="31"/>
        <v>43190</v>
      </c>
      <c r="BD46" s="20">
        <f t="shared" si="12"/>
        <v>2.1096147863704437E-3</v>
      </c>
      <c r="BE46" s="20">
        <f t="shared" si="32"/>
        <v>8.6628089894952333E-3</v>
      </c>
    </row>
    <row r="47" spans="1:71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22"/>
        <v>3.0660977985109757E-2</v>
      </c>
      <c r="AI47" s="20">
        <f t="shared" si="33"/>
        <v>-1.9490924014599605E-5</v>
      </c>
      <c r="AJ47" s="20">
        <f t="shared" si="34"/>
        <v>8.8723413687707905E-3</v>
      </c>
      <c r="AK47" s="20">
        <f t="shared" si="35"/>
        <v>5.2506621189607403E-3</v>
      </c>
      <c r="AL47" s="20">
        <f t="shared" si="36"/>
        <v>3.9733242112704997E-3</v>
      </c>
      <c r="AM47" s="20">
        <f t="shared" si="37"/>
        <v>3.6664146210618701E-3</v>
      </c>
      <c r="AN47" s="20">
        <f t="shared" si="38"/>
        <v>-1.4246800782580201E-2</v>
      </c>
      <c r="AR47" s="22">
        <f t="shared" si="21"/>
        <v>43281</v>
      </c>
      <c r="AS47" s="20">
        <f t="shared" si="23"/>
        <v>-0.59821344956962808</v>
      </c>
      <c r="AT47" s="20">
        <f t="shared" si="20"/>
        <v>6.6888115226272568E-3</v>
      </c>
      <c r="AU47" s="20">
        <f t="shared" si="24"/>
        <v>7.4964506134691019E-3</v>
      </c>
      <c r="AV47" s="20">
        <f t="shared" si="25"/>
        <v>-1.9490924014599605E-5</v>
      </c>
      <c r="AW47" s="20">
        <f t="shared" si="26"/>
        <v>8.8723413687707905E-3</v>
      </c>
      <c r="AX47" s="20">
        <f t="shared" si="27"/>
        <v>5.2506621189607403E-3</v>
      </c>
      <c r="AY47" s="20">
        <f t="shared" si="28"/>
        <v>3.9733242112704997E-3</v>
      </c>
      <c r="AZ47" s="20">
        <f t="shared" si="29"/>
        <v>3.6664146210618701E-3</v>
      </c>
      <c r="BA47" s="20">
        <f t="shared" si="30"/>
        <v>-1.4246800782580201E-2</v>
      </c>
      <c r="BC47" s="22">
        <f t="shared" si="31"/>
        <v>43281</v>
      </c>
      <c r="BD47" s="20">
        <f t="shared" si="12"/>
        <v>6.6888115226272568E-3</v>
      </c>
      <c r="BE47" s="20">
        <f t="shared" si="32"/>
        <v>7.4964506134691019E-3</v>
      </c>
    </row>
    <row r="48" spans="1:71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22"/>
        <v>3.2198566588741005E-2</v>
      </c>
      <c r="AI48" s="20">
        <f t="shared" si="33"/>
        <v>-4.9716910625459502E-6</v>
      </c>
      <c r="AJ48" s="20">
        <f t="shared" si="34"/>
        <v>7.1575754093888798E-3</v>
      </c>
      <c r="AK48" s="20">
        <f t="shared" si="35"/>
        <v>5.3091603172683499E-3</v>
      </c>
      <c r="AL48" s="20">
        <f t="shared" si="36"/>
        <v>4.1436437688391302E-3</v>
      </c>
      <c r="AM48" s="20">
        <f t="shared" si="37"/>
        <v>3.9272061797435099E-3</v>
      </c>
      <c r="AN48" s="20">
        <f t="shared" si="38"/>
        <v>-1.42170854449452E-2</v>
      </c>
      <c r="AR48" s="22">
        <f t="shared" si="21"/>
        <v>43373</v>
      </c>
      <c r="AS48" s="20">
        <f t="shared" si="23"/>
        <v>-1.4008548456898602</v>
      </c>
      <c r="AT48" s="20">
        <f t="shared" si="20"/>
        <v>8.2264001262585054E-3</v>
      </c>
      <c r="AU48" s="20">
        <f t="shared" si="24"/>
        <v>6.315528539232125E-3</v>
      </c>
      <c r="AV48" s="20">
        <f t="shared" si="25"/>
        <v>-4.9716910625459502E-6</v>
      </c>
      <c r="AW48" s="20">
        <f t="shared" si="26"/>
        <v>7.1575754093888798E-3</v>
      </c>
      <c r="AX48" s="20">
        <f t="shared" si="27"/>
        <v>5.3091603172683499E-3</v>
      </c>
      <c r="AY48" s="20">
        <f t="shared" si="28"/>
        <v>4.1436437688391302E-3</v>
      </c>
      <c r="AZ48" s="20">
        <f t="shared" si="29"/>
        <v>3.9272061797435099E-3</v>
      </c>
      <c r="BA48" s="20">
        <f t="shared" si="30"/>
        <v>-1.42170854449452E-2</v>
      </c>
      <c r="BC48" s="22">
        <f t="shared" si="31"/>
        <v>43373</v>
      </c>
      <c r="BD48" s="20">
        <f t="shared" si="12"/>
        <v>8.2264001262585054E-3</v>
      </c>
      <c r="BE48" s="20">
        <f t="shared" si="32"/>
        <v>6.315528539232125E-3</v>
      </c>
    </row>
    <row r="49" spans="1:57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22"/>
        <v>3.5041256154760808E-2</v>
      </c>
      <c r="AI49" s="20">
        <f t="shared" si="33"/>
        <v>9.1826584405625639E-6</v>
      </c>
      <c r="AJ49" s="20">
        <f t="shared" si="34"/>
        <v>5.3938345047299602E-3</v>
      </c>
      <c r="AK49" s="20">
        <f t="shared" si="35"/>
        <v>5.01002542956374E-3</v>
      </c>
      <c r="AL49" s="20">
        <f t="shared" si="36"/>
        <v>3.97258541888767E-3</v>
      </c>
      <c r="AM49" s="20">
        <f t="shared" si="37"/>
        <v>3.898386586898E-3</v>
      </c>
      <c r="AN49" s="20">
        <f t="shared" si="38"/>
        <v>-1.44325341275841E-2</v>
      </c>
      <c r="AR49" s="22">
        <f t="shared" si="21"/>
        <v>43465</v>
      </c>
      <c r="AS49" s="20">
        <f t="shared" si="23"/>
        <v>-2.81857531627508</v>
      </c>
      <c r="AT49" s="20">
        <f t="shared" si="20"/>
        <v>1.1069089692278308E-2</v>
      </c>
      <c r="AU49" s="20">
        <f t="shared" si="24"/>
        <v>3.8514804709358329E-3</v>
      </c>
      <c r="AV49" s="20">
        <f t="shared" si="25"/>
        <v>9.1826584405625639E-6</v>
      </c>
      <c r="AW49" s="20">
        <f t="shared" si="26"/>
        <v>5.3938345047299602E-3</v>
      </c>
      <c r="AX49" s="20">
        <f t="shared" si="27"/>
        <v>5.01002542956374E-3</v>
      </c>
      <c r="AY49" s="20">
        <f t="shared" si="28"/>
        <v>3.97258541888767E-3</v>
      </c>
      <c r="AZ49" s="20">
        <f t="shared" si="29"/>
        <v>3.898386586898E-3</v>
      </c>
      <c r="BA49" s="20">
        <f t="shared" si="30"/>
        <v>-1.44325341275841E-2</v>
      </c>
      <c r="BC49" s="22">
        <f t="shared" si="31"/>
        <v>43465</v>
      </c>
      <c r="BD49" s="20">
        <f t="shared" si="12"/>
        <v>1.1069089692278308E-2</v>
      </c>
      <c r="BE49" s="20">
        <f t="shared" si="32"/>
        <v>3.8514804709358329E-3</v>
      </c>
    </row>
    <row r="50" spans="1:57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22"/>
        <v>3.579106403364421E-2</v>
      </c>
      <c r="AI50" s="20">
        <f t="shared" si="33"/>
        <v>2.2769539131741487E-5</v>
      </c>
      <c r="AJ50" s="20">
        <f t="shared" si="34"/>
        <v>3.8890397026536401E-3</v>
      </c>
      <c r="AK50" s="20">
        <f t="shared" si="35"/>
        <v>4.9740812152698696E-3</v>
      </c>
      <c r="AL50" s="20">
        <f t="shared" si="36"/>
        <v>4.0647918898795102E-3</v>
      </c>
      <c r="AM50" s="20">
        <f t="shared" si="37"/>
        <v>4.2113050727765602E-3</v>
      </c>
      <c r="AN50" s="20">
        <f t="shared" si="38"/>
        <v>-1.4401996081236899E-2</v>
      </c>
      <c r="AR50" s="22">
        <f t="shared" si="21"/>
        <v>43555</v>
      </c>
      <c r="AS50" s="20">
        <f t="shared" si="23"/>
        <v>-2.8252119857071198</v>
      </c>
      <c r="AT50" s="20">
        <f t="shared" si="20"/>
        <v>1.181889757116171E-2</v>
      </c>
      <c r="AU50" s="20">
        <f t="shared" si="24"/>
        <v>2.7599913384744219E-3</v>
      </c>
      <c r="AV50" s="20">
        <f t="shared" si="25"/>
        <v>2.2769539131741487E-5</v>
      </c>
      <c r="AW50" s="20">
        <f t="shared" si="26"/>
        <v>3.8890397026536401E-3</v>
      </c>
      <c r="AX50" s="20">
        <f t="shared" si="27"/>
        <v>4.9740812152698696E-3</v>
      </c>
      <c r="AY50" s="20">
        <f t="shared" si="28"/>
        <v>4.0647918898795102E-3</v>
      </c>
      <c r="AZ50" s="20">
        <f t="shared" si="29"/>
        <v>4.2113050727765602E-3</v>
      </c>
      <c r="BA50" s="20">
        <f t="shared" si="30"/>
        <v>-1.4401996081236899E-2</v>
      </c>
      <c r="BC50" s="22">
        <f t="shared" si="31"/>
        <v>43555</v>
      </c>
      <c r="BD50" s="20">
        <f t="shared" si="12"/>
        <v>1.181889757116171E-2</v>
      </c>
      <c r="BE50" s="20">
        <f t="shared" si="32"/>
        <v>2.7599913384744219E-3</v>
      </c>
    </row>
    <row r="51" spans="1:57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22"/>
        <v>3.9213871481963425E-2</v>
      </c>
      <c r="AI51" s="20">
        <f t="shared" si="33"/>
        <v>3.6396213074738417E-5</v>
      </c>
      <c r="AJ51" s="20">
        <f t="shared" si="34"/>
        <v>2.6065352490611802E-3</v>
      </c>
      <c r="AK51" s="20">
        <f t="shared" si="35"/>
        <v>4.96908733329526E-3</v>
      </c>
      <c r="AL51" s="20">
        <f t="shared" si="36"/>
        <v>4.1259309385921396E-3</v>
      </c>
      <c r="AM51" s="20">
        <f t="shared" si="37"/>
        <v>4.3896716117597301E-3</v>
      </c>
      <c r="AN51" s="20">
        <f t="shared" si="38"/>
        <v>-1.4121457977789201E-2</v>
      </c>
      <c r="AR51" s="22">
        <f t="shared" si="21"/>
        <v>43646</v>
      </c>
      <c r="AS51" s="20">
        <f t="shared" si="23"/>
        <v>1.2177666815278441</v>
      </c>
      <c r="AT51" s="20">
        <f t="shared" si="20"/>
        <v>1.5241705019480925E-2</v>
      </c>
      <c r="AU51" s="20">
        <f t="shared" si="24"/>
        <v>2.006163367993849E-3</v>
      </c>
      <c r="AV51" s="20">
        <f t="shared" si="25"/>
        <v>3.6396213074738417E-5</v>
      </c>
      <c r="AW51" s="20">
        <f t="shared" si="26"/>
        <v>2.6065352490611802E-3</v>
      </c>
      <c r="AX51" s="20">
        <f t="shared" si="27"/>
        <v>4.96908733329526E-3</v>
      </c>
      <c r="AY51" s="20">
        <f t="shared" si="28"/>
        <v>4.1259309385921396E-3</v>
      </c>
      <c r="AZ51" s="20">
        <f t="shared" si="29"/>
        <v>4.3896716117597301E-3</v>
      </c>
      <c r="BA51" s="20">
        <f t="shared" si="30"/>
        <v>-1.4121457977789201E-2</v>
      </c>
      <c r="BC51" s="22">
        <f t="shared" si="31"/>
        <v>43646</v>
      </c>
      <c r="BD51" s="20">
        <f t="shared" si="12"/>
        <v>1.5241705019480925E-2</v>
      </c>
      <c r="BE51" s="20">
        <f t="shared" si="32"/>
        <v>2.006163367993849E-3</v>
      </c>
    </row>
    <row r="52" spans="1:57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22"/>
        <v>4.3040627126906768E-2</v>
      </c>
      <c r="AI52" s="20">
        <f t="shared" si="33"/>
        <v>5.168970791149723E-5</v>
      </c>
      <c r="AJ52" s="20">
        <f t="shared" si="34"/>
        <v>2.6258811367751902E-3</v>
      </c>
      <c r="AK52" s="20">
        <f t="shared" si="35"/>
        <v>6.0704962391078202E-3</v>
      </c>
      <c r="AL52" s="20">
        <f t="shared" si="36"/>
        <v>5.0607598737206702E-3</v>
      </c>
      <c r="AM52" s="20">
        <f t="shared" si="37"/>
        <v>5.1732502437173899E-3</v>
      </c>
      <c r="AN52" s="20">
        <f t="shared" si="38"/>
        <v>-1.3018910357087601E-2</v>
      </c>
      <c r="AR52" s="22">
        <f t="shared" si="21"/>
        <v>43738</v>
      </c>
      <c r="AS52" s="20">
        <f t="shared" si="23"/>
        <v>-0.52452773011899589</v>
      </c>
      <c r="AT52" s="20">
        <f t="shared" si="20"/>
        <v>1.9068460664424268E-2</v>
      </c>
      <c r="AU52" s="20">
        <f t="shared" si="24"/>
        <v>5.9631668441449681E-3</v>
      </c>
      <c r="AV52" s="20">
        <f t="shared" si="25"/>
        <v>5.168970791149723E-5</v>
      </c>
      <c r="AW52" s="20">
        <f t="shared" si="26"/>
        <v>2.6258811367751902E-3</v>
      </c>
      <c r="AX52" s="20">
        <f t="shared" si="27"/>
        <v>6.0704962391078202E-3</v>
      </c>
      <c r="AY52" s="20">
        <f t="shared" si="28"/>
        <v>5.0607598737206702E-3</v>
      </c>
      <c r="AZ52" s="20">
        <f t="shared" si="29"/>
        <v>5.1732502437173899E-3</v>
      </c>
      <c r="BA52" s="20">
        <f t="shared" si="30"/>
        <v>-1.3018910357087601E-2</v>
      </c>
      <c r="BC52" s="22">
        <f t="shared" si="31"/>
        <v>43738</v>
      </c>
      <c r="BD52" s="20">
        <f t="shared" si="12"/>
        <v>1.9068460664424268E-2</v>
      </c>
      <c r="BE52" s="20">
        <f t="shared" si="32"/>
        <v>5.9631668441449681E-3</v>
      </c>
    </row>
    <row r="53" spans="1:57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22"/>
        <v>4.1662800114566051E-2</v>
      </c>
      <c r="AI53" s="20">
        <f t="shared" si="33"/>
        <v>6.4907423233291289E-5</v>
      </c>
      <c r="AJ53" s="20">
        <f t="shared" si="34"/>
        <v>-6.5241463098608595E-5</v>
      </c>
      <c r="AK53" s="20">
        <f t="shared" si="35"/>
        <v>5.1897238566356299E-3</v>
      </c>
      <c r="AL53" s="20">
        <f t="shared" si="36"/>
        <v>4.3391479095378199E-3</v>
      </c>
      <c r="AM53" s="20">
        <f t="shared" si="37"/>
        <v>4.4545719918298501E-3</v>
      </c>
      <c r="AN53" s="20">
        <f t="shared" si="38"/>
        <v>-1.24489791874737E-2</v>
      </c>
      <c r="AR53" s="22">
        <f t="shared" si="21"/>
        <v>43830</v>
      </c>
      <c r="AS53" s="20">
        <f t="shared" si="23"/>
        <v>-0.54375395472665611</v>
      </c>
      <c r="AT53" s="20">
        <f t="shared" si="20"/>
        <v>1.7690633652083551E-2</v>
      </c>
      <c r="AU53" s="20">
        <f t="shared" si="24"/>
        <v>1.5341305306642815E-3</v>
      </c>
      <c r="AV53" s="20">
        <f t="shared" si="25"/>
        <v>6.4907423233291289E-5</v>
      </c>
      <c r="AW53" s="20">
        <f t="shared" si="26"/>
        <v>-6.5241463098608595E-5</v>
      </c>
      <c r="AX53" s="20">
        <f t="shared" si="27"/>
        <v>5.1897238566356299E-3</v>
      </c>
      <c r="AY53" s="20">
        <f t="shared" si="28"/>
        <v>4.3391479095378199E-3</v>
      </c>
      <c r="AZ53" s="20">
        <f t="shared" si="29"/>
        <v>4.4545719918298501E-3</v>
      </c>
      <c r="BA53" s="20">
        <f t="shared" si="30"/>
        <v>-1.24489791874737E-2</v>
      </c>
      <c r="BC53" s="22">
        <f t="shared" si="31"/>
        <v>43830</v>
      </c>
      <c r="BD53" s="20">
        <f t="shared" si="12"/>
        <v>1.7690633652083551E-2</v>
      </c>
      <c r="BE53" s="20">
        <f t="shared" si="32"/>
        <v>1.5341305306642815E-3</v>
      </c>
    </row>
    <row r="54" spans="1:57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22"/>
        <v>3.222934631409257E-2</v>
      </c>
      <c r="AI54" s="20">
        <f t="shared" si="33"/>
        <v>7.7926773628180586E-5</v>
      </c>
      <c r="AJ54" s="20">
        <f t="shared" si="34"/>
        <v>-2.8717634064534502E-3</v>
      </c>
      <c r="AK54" s="20">
        <f t="shared" si="35"/>
        <v>4.5476869814597897E-3</v>
      </c>
      <c r="AL54" s="20">
        <f t="shared" si="36"/>
        <v>3.8750761797601199E-3</v>
      </c>
      <c r="AM54" s="20">
        <f t="shared" si="37"/>
        <v>3.8704445219028801E-3</v>
      </c>
      <c r="AN54" s="20">
        <f t="shared" si="38"/>
        <v>-1.21783989840973E-2</v>
      </c>
      <c r="AR54" s="22">
        <f t="shared" si="21"/>
        <v>43921</v>
      </c>
      <c r="AS54" s="20">
        <f t="shared" si="23"/>
        <v>-4.09457524210492</v>
      </c>
      <c r="AT54" s="20">
        <f t="shared" si="20"/>
        <v>8.2571798516100706E-3</v>
      </c>
      <c r="AU54" s="20">
        <f t="shared" si="24"/>
        <v>-2.679027933799781E-3</v>
      </c>
      <c r="AV54" s="20">
        <f t="shared" si="25"/>
        <v>7.7926773628180586E-5</v>
      </c>
      <c r="AW54" s="20">
        <f t="shared" si="26"/>
        <v>-2.8717634064534502E-3</v>
      </c>
      <c r="AX54" s="20">
        <f t="shared" si="27"/>
        <v>4.5476869814597897E-3</v>
      </c>
      <c r="AY54" s="20">
        <f t="shared" si="28"/>
        <v>3.8750761797601199E-3</v>
      </c>
      <c r="AZ54" s="20">
        <f t="shared" si="29"/>
        <v>3.8704445219028801E-3</v>
      </c>
      <c r="BA54" s="20">
        <f t="shared" si="30"/>
        <v>-1.21783989840973E-2</v>
      </c>
      <c r="BC54" s="22">
        <f t="shared" si="31"/>
        <v>43921</v>
      </c>
      <c r="BD54" s="20">
        <f t="shared" si="12"/>
        <v>8.2571798516100706E-3</v>
      </c>
      <c r="BE54" s="20">
        <f t="shared" si="32"/>
        <v>-2.679027933799781E-3</v>
      </c>
    </row>
    <row r="55" spans="1:57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22"/>
        <v>1.9416090285726328E-2</v>
      </c>
      <c r="AI55" s="20">
        <f t="shared" si="33"/>
        <v>9.0484315166216146E-5</v>
      </c>
      <c r="AJ55" s="20">
        <f t="shared" si="34"/>
        <v>-5.7815009798178798E-3</v>
      </c>
      <c r="AK55" s="20">
        <f t="shared" si="35"/>
        <v>3.9898564462514897E-3</v>
      </c>
      <c r="AL55" s="20">
        <f t="shared" si="36"/>
        <v>3.6445991909994598E-3</v>
      </c>
      <c r="AM55" s="20">
        <f t="shared" si="37"/>
        <v>3.5782092467684301E-3</v>
      </c>
      <c r="AN55" s="20">
        <f t="shared" si="38"/>
        <v>-1.1898329338499899E-2</v>
      </c>
      <c r="AR55" s="22">
        <f t="shared" si="21"/>
        <v>44012</v>
      </c>
      <c r="AS55" s="20">
        <f t="shared" si="23"/>
        <v>-1.184819380660552</v>
      </c>
      <c r="AT55" s="20">
        <f t="shared" si="20"/>
        <v>-4.5560761767561714E-3</v>
      </c>
      <c r="AU55" s="20">
        <f t="shared" si="24"/>
        <v>-6.3766811191321836E-3</v>
      </c>
      <c r="AV55" s="20">
        <f t="shared" si="25"/>
        <v>9.0484315166216146E-5</v>
      </c>
      <c r="AW55" s="20">
        <f t="shared" si="26"/>
        <v>-5.7815009798178798E-3</v>
      </c>
      <c r="AX55" s="20">
        <f t="shared" si="27"/>
        <v>3.9898564462514897E-3</v>
      </c>
      <c r="AY55" s="20">
        <f t="shared" si="28"/>
        <v>3.6445991909994598E-3</v>
      </c>
      <c r="AZ55" s="20">
        <f t="shared" si="29"/>
        <v>3.5782092467684301E-3</v>
      </c>
      <c r="BA55" s="20">
        <f t="shared" si="30"/>
        <v>-1.1898329338499899E-2</v>
      </c>
      <c r="BC55" s="22">
        <f t="shared" si="31"/>
        <v>44012</v>
      </c>
      <c r="BD55" s="20">
        <f t="shared" si="12"/>
        <v>-4.5560761767561714E-3</v>
      </c>
      <c r="BE55" s="20">
        <f t="shared" si="32"/>
        <v>-6.3766811191321836E-3</v>
      </c>
    </row>
    <row r="56" spans="1:57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22"/>
        <v>1.5741619718773556E-2</v>
      </c>
      <c r="AI56" s="20">
        <f t="shared" si="33"/>
        <v>1.0405104832688614E-4</v>
      </c>
      <c r="AJ56" s="20">
        <f t="shared" si="34"/>
        <v>-7.8249000713848105E-3</v>
      </c>
      <c r="AK56" s="20">
        <f t="shared" si="35"/>
        <v>3.7081849582509801E-3</v>
      </c>
      <c r="AL56" s="20">
        <f t="shared" si="36"/>
        <v>3.4824405420907901E-3</v>
      </c>
      <c r="AM56" s="20">
        <f t="shared" si="37"/>
        <v>3.3631315564885901E-3</v>
      </c>
      <c r="AN56" s="20">
        <f t="shared" si="38"/>
        <v>-1.1549229771412499E-2</v>
      </c>
      <c r="AR56" s="22">
        <f t="shared" si="21"/>
        <v>44104</v>
      </c>
      <c r="AS56" s="20">
        <f t="shared" si="23"/>
        <v>-7.1422977635266403</v>
      </c>
      <c r="AT56" s="20">
        <f t="shared" si="20"/>
        <v>-8.2305467437089434E-3</v>
      </c>
      <c r="AU56" s="20">
        <f t="shared" si="24"/>
        <v>-8.7163217376400627E-3</v>
      </c>
      <c r="AV56" s="20">
        <f t="shared" si="25"/>
        <v>1.0405104832688614E-4</v>
      </c>
      <c r="AW56" s="20">
        <f t="shared" si="26"/>
        <v>-7.8249000713848105E-3</v>
      </c>
      <c r="AX56" s="20">
        <f t="shared" si="27"/>
        <v>3.7081849582509801E-3</v>
      </c>
      <c r="AY56" s="20">
        <f t="shared" si="28"/>
        <v>3.4824405420907901E-3</v>
      </c>
      <c r="AZ56" s="20">
        <f t="shared" si="29"/>
        <v>3.3631315564885901E-3</v>
      </c>
      <c r="BA56" s="20">
        <f t="shared" si="30"/>
        <v>-1.1549229771412499E-2</v>
      </c>
      <c r="BC56" s="22">
        <f t="shared" si="31"/>
        <v>44104</v>
      </c>
      <c r="BD56" s="20">
        <f t="shared" si="12"/>
        <v>-8.2305467437089434E-3</v>
      </c>
      <c r="BE56" s="20">
        <f t="shared" si="32"/>
        <v>-8.7163217376400627E-3</v>
      </c>
    </row>
    <row r="57" spans="1:57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22"/>
        <v>-1.0394957639639965E-3</v>
      </c>
      <c r="AI57" s="20">
        <f t="shared" si="33"/>
        <v>1.1482098957415842E-4</v>
      </c>
      <c r="AJ57" s="20">
        <f t="shared" si="34"/>
        <v>-1.0738108616137301E-2</v>
      </c>
      <c r="AK57" s="20">
        <f t="shared" si="35"/>
        <v>3.13915351433102E-3</v>
      </c>
      <c r="AL57" s="20">
        <f t="shared" si="36"/>
        <v>3.1774319141142301E-3</v>
      </c>
      <c r="AM57" s="20">
        <f t="shared" si="37"/>
        <v>3.0510126508787E-3</v>
      </c>
      <c r="AN57" s="20">
        <f t="shared" si="38"/>
        <v>-1.1213214258298699E-2</v>
      </c>
      <c r="AR57" s="22">
        <f t="shared" si="21"/>
        <v>44196</v>
      </c>
      <c r="AS57" s="20">
        <f t="shared" si="23"/>
        <v>-5.1681623060360398</v>
      </c>
      <c r="AT57" s="20">
        <f t="shared" si="20"/>
        <v>-2.5011662226446497E-2</v>
      </c>
      <c r="AU57" s="20">
        <f t="shared" si="24"/>
        <v>-1.2468903805537892E-2</v>
      </c>
      <c r="AV57" s="20">
        <f t="shared" si="25"/>
        <v>1.1482098957415842E-4</v>
      </c>
      <c r="AW57" s="20">
        <f t="shared" si="26"/>
        <v>-1.0738108616137301E-2</v>
      </c>
      <c r="AX57" s="20">
        <f t="shared" si="27"/>
        <v>3.13915351433102E-3</v>
      </c>
      <c r="AY57" s="20">
        <f t="shared" si="28"/>
        <v>3.1774319141142301E-3</v>
      </c>
      <c r="AZ57" s="20">
        <f t="shared" si="29"/>
        <v>3.0510126508787E-3</v>
      </c>
      <c r="BA57" s="20">
        <f t="shared" si="30"/>
        <v>-1.1213214258298699E-2</v>
      </c>
      <c r="BC57" s="22">
        <f t="shared" si="31"/>
        <v>44196</v>
      </c>
      <c r="BD57" s="20">
        <f t="shared" si="12"/>
        <v>-2.5011662226446497E-2</v>
      </c>
      <c r="BE57" s="20">
        <f t="shared" si="32"/>
        <v>-1.2468903805537892E-2</v>
      </c>
    </row>
    <row r="58" spans="1:57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22"/>
        <v>-7.9313863551928529E-3</v>
      </c>
      <c r="AI58" s="20">
        <f t="shared" si="33"/>
        <v>1.2719667577572771E-4</v>
      </c>
      <c r="AJ58" s="20">
        <f t="shared" si="34"/>
        <v>-1.29579330838458E-2</v>
      </c>
      <c r="AK58" s="20">
        <f t="shared" si="35"/>
        <v>2.7082019124824398E-3</v>
      </c>
      <c r="AL58" s="20">
        <f t="shared" si="36"/>
        <v>2.9511457226849501E-3</v>
      </c>
      <c r="AM58" s="20">
        <f t="shared" si="37"/>
        <v>2.8218811890523502E-3</v>
      </c>
      <c r="AN58" s="20">
        <f t="shared" si="38"/>
        <v>-1.08147448696027E-2</v>
      </c>
      <c r="AR58" s="22">
        <f t="shared" si="21"/>
        <v>44286</v>
      </c>
      <c r="AS58" s="20">
        <f t="shared" si="23"/>
        <v>5.8956049025730799</v>
      </c>
      <c r="AT58" s="20">
        <f t="shared" si="20"/>
        <v>-3.1903552817675353E-2</v>
      </c>
      <c r="AU58" s="20">
        <f t="shared" si="24"/>
        <v>-1.5164252453453032E-2</v>
      </c>
      <c r="AV58" s="20">
        <f t="shared" si="25"/>
        <v>1.2719667577572771E-4</v>
      </c>
      <c r="AW58" s="20">
        <f t="shared" si="26"/>
        <v>-1.29579330838458E-2</v>
      </c>
      <c r="AX58" s="20">
        <f t="shared" si="27"/>
        <v>2.7082019124824398E-3</v>
      </c>
      <c r="AY58" s="20">
        <f t="shared" si="28"/>
        <v>2.9511457226849501E-3</v>
      </c>
      <c r="AZ58" s="20">
        <f t="shared" si="29"/>
        <v>2.8218811890523502E-3</v>
      </c>
      <c r="BA58" s="20">
        <f t="shared" si="30"/>
        <v>-1.08147448696027E-2</v>
      </c>
      <c r="BC58" s="22">
        <f t="shared" si="31"/>
        <v>44286</v>
      </c>
      <c r="BD58" s="20">
        <f t="shared" si="12"/>
        <v>-3.1903552817675353E-2</v>
      </c>
      <c r="BE58" s="20">
        <f t="shared" si="32"/>
        <v>-1.5164252453453032E-2</v>
      </c>
    </row>
    <row r="59" spans="1:57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22"/>
        <v>1.2107001193325698E-2</v>
      </c>
      <c r="AI59" s="20">
        <f t="shared" si="33"/>
        <v>1.4395470810141484E-4</v>
      </c>
      <c r="AJ59" s="20">
        <f t="shared" si="34"/>
        <v>-1.33903823218761E-2</v>
      </c>
      <c r="AK59" s="20">
        <f t="shared" si="35"/>
        <v>3.1116866988645199E-3</v>
      </c>
      <c r="AL59" s="20">
        <f t="shared" si="36"/>
        <v>3.10232255209541E-3</v>
      </c>
      <c r="AM59" s="20">
        <f t="shared" si="37"/>
        <v>2.6936741936989198E-3</v>
      </c>
      <c r="AN59" s="20">
        <f t="shared" si="38"/>
        <v>-1.0336928406884299E-2</v>
      </c>
      <c r="AR59" s="22">
        <f t="shared" si="21"/>
        <v>44377</v>
      </c>
      <c r="AS59" s="20">
        <f t="shared" si="23"/>
        <v>-3.8147876006532</v>
      </c>
      <c r="AT59" s="20">
        <f t="shared" si="20"/>
        <v>-1.1865165269156801E-2</v>
      </c>
      <c r="AU59" s="20">
        <f t="shared" si="24"/>
        <v>-1.4675672576000134E-2</v>
      </c>
      <c r="AV59" s="20">
        <f t="shared" si="25"/>
        <v>1.4395470810141484E-4</v>
      </c>
      <c r="AW59" s="20">
        <f t="shared" si="26"/>
        <v>-1.33903823218761E-2</v>
      </c>
      <c r="AX59" s="20">
        <f t="shared" si="27"/>
        <v>3.1116866988645199E-3</v>
      </c>
      <c r="AY59" s="20">
        <f t="shared" si="28"/>
        <v>3.10232255209541E-3</v>
      </c>
      <c r="AZ59" s="20">
        <f t="shared" si="29"/>
        <v>2.6936741936989198E-3</v>
      </c>
      <c r="BA59" s="20">
        <f t="shared" si="30"/>
        <v>-1.0336928406884299E-2</v>
      </c>
      <c r="BC59" s="22">
        <f t="shared" si="31"/>
        <v>44377</v>
      </c>
      <c r="BD59" s="20">
        <f t="shared" si="12"/>
        <v>-1.1865165269156801E-2</v>
      </c>
      <c r="BE59" s="20">
        <f t="shared" si="32"/>
        <v>-1.4675672576000134E-2</v>
      </c>
    </row>
    <row r="60" spans="1:57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22"/>
        <v>3.2359696713111147E-2</v>
      </c>
      <c r="AI60" s="20">
        <f t="shared" si="33"/>
        <v>1.6052685947097426E-4</v>
      </c>
      <c r="AJ60" s="20">
        <f t="shared" si="34"/>
        <v>-1.38210643108371E-2</v>
      </c>
      <c r="AK60" s="20">
        <f t="shared" si="35"/>
        <v>3.58274069842678E-3</v>
      </c>
      <c r="AL60" s="20">
        <f t="shared" si="36"/>
        <v>3.4277465903231798E-3</v>
      </c>
      <c r="AM60" s="20">
        <f t="shared" si="37"/>
        <v>2.6921184858918999E-3</v>
      </c>
      <c r="AN60" s="20">
        <f t="shared" si="38"/>
        <v>-9.7144856867292795E-3</v>
      </c>
      <c r="AR60" s="22">
        <f t="shared" si="21"/>
        <v>44469</v>
      </c>
      <c r="AS60" s="20">
        <f t="shared" si="23"/>
        <v>5.1746001836507887</v>
      </c>
      <c r="AT60" s="20">
        <f t="shared" si="20"/>
        <v>8.387530250628647E-3</v>
      </c>
      <c r="AU60" s="20">
        <f t="shared" si="24"/>
        <v>-1.3672417363453546E-2</v>
      </c>
      <c r="AV60" s="20">
        <f t="shared" si="25"/>
        <v>1.6052685947097426E-4</v>
      </c>
      <c r="AW60" s="20">
        <f t="shared" si="26"/>
        <v>-1.38210643108371E-2</v>
      </c>
      <c r="AX60" s="20">
        <f t="shared" si="27"/>
        <v>3.58274069842678E-3</v>
      </c>
      <c r="AY60" s="20">
        <f t="shared" si="28"/>
        <v>3.4277465903231798E-3</v>
      </c>
      <c r="AZ60" s="20">
        <f t="shared" si="29"/>
        <v>2.6921184858918999E-3</v>
      </c>
      <c r="BA60" s="20">
        <f t="shared" si="30"/>
        <v>-9.7144856867292795E-3</v>
      </c>
      <c r="BC60" s="22">
        <f t="shared" si="31"/>
        <v>44469</v>
      </c>
      <c r="BD60" s="20">
        <f t="shared" si="12"/>
        <v>8.387530250628647E-3</v>
      </c>
      <c r="BE60" s="20">
        <f t="shared" si="32"/>
        <v>-1.3672417363453546E-2</v>
      </c>
    </row>
    <row r="61" spans="1:57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22"/>
        <v>3.7217960272924927E-2</v>
      </c>
      <c r="AI61" s="20">
        <f t="shared" si="33"/>
        <v>1.7373507917268021E-4</v>
      </c>
      <c r="AJ61" s="20">
        <f t="shared" si="34"/>
        <v>-1.55139753816202E-2</v>
      </c>
      <c r="AK61" s="20">
        <f t="shared" si="35"/>
        <v>3.21203166480099E-3</v>
      </c>
      <c r="AL61" s="20">
        <f t="shared" si="36"/>
        <v>3.1899158327242101E-3</v>
      </c>
      <c r="AM61" s="20">
        <f t="shared" si="37"/>
        <v>1.94199382883564E-3</v>
      </c>
      <c r="AN61" s="20">
        <f t="shared" si="38"/>
        <v>-9.8792719779305892E-3</v>
      </c>
      <c r="AR61" s="22">
        <f t="shared" si="21"/>
        <v>44561</v>
      </c>
      <c r="AS61" s="20">
        <f t="shared" si="23"/>
        <v>7.5430014578130002</v>
      </c>
      <c r="AT61" s="20">
        <f t="shared" si="20"/>
        <v>1.3245793810442427E-2</v>
      </c>
      <c r="AU61" s="20">
        <f t="shared" si="24"/>
        <v>-1.6875570954017267E-2</v>
      </c>
      <c r="AV61" s="20">
        <f t="shared" si="25"/>
        <v>1.7373507917268021E-4</v>
      </c>
      <c r="AW61" s="20">
        <f t="shared" si="26"/>
        <v>-1.55139753816202E-2</v>
      </c>
      <c r="AX61" s="20">
        <f t="shared" si="27"/>
        <v>3.21203166480099E-3</v>
      </c>
      <c r="AY61" s="20">
        <f t="shared" si="28"/>
        <v>3.1899158327242101E-3</v>
      </c>
      <c r="AZ61" s="20">
        <f t="shared" si="29"/>
        <v>1.94199382883564E-3</v>
      </c>
      <c r="BA61" s="20">
        <f t="shared" si="30"/>
        <v>-9.8792719779305892E-3</v>
      </c>
      <c r="BC61" s="22">
        <f t="shared" si="31"/>
        <v>44561</v>
      </c>
      <c r="BD61" s="20">
        <f t="shared" si="12"/>
        <v>1.3245793810442427E-2</v>
      </c>
      <c r="BE61" s="20">
        <f t="shared" si="32"/>
        <v>-1.6875570954017267E-2</v>
      </c>
    </row>
    <row r="62" spans="1:57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22"/>
        <v>4.5062450713039583E-2</v>
      </c>
      <c r="AI62" s="20">
        <f t="shared" si="33"/>
        <v>1.8744868809410098E-4</v>
      </c>
      <c r="AJ62" s="20">
        <f t="shared" si="34"/>
        <v>-1.72449014266495E-2</v>
      </c>
      <c r="AK62" s="20">
        <f t="shared" si="35"/>
        <v>2.3269112621182499E-3</v>
      </c>
      <c r="AL62" s="20">
        <f t="shared" si="36"/>
        <v>2.6735153207280101E-3</v>
      </c>
      <c r="AM62" s="20">
        <f t="shared" si="37"/>
        <v>1.4638102340480601E-3</v>
      </c>
      <c r="AN62" s="20">
        <f t="shared" si="38"/>
        <v>-9.7292478884680698E-3</v>
      </c>
      <c r="AR62" s="22">
        <f t="shared" si="21"/>
        <v>44651</v>
      </c>
      <c r="AS62" s="20">
        <f t="shared" si="23"/>
        <v>11.852745789875961</v>
      </c>
      <c r="AT62" s="20">
        <f t="shared" si="20"/>
        <v>2.1090284250557083E-2</v>
      </c>
      <c r="AU62" s="20">
        <f t="shared" si="24"/>
        <v>-2.032246381012915E-2</v>
      </c>
      <c r="AV62" s="20">
        <f t="shared" si="25"/>
        <v>1.8744868809410098E-4</v>
      </c>
      <c r="AW62" s="20">
        <f t="shared" si="26"/>
        <v>-1.72449014266495E-2</v>
      </c>
      <c r="AX62" s="20">
        <f t="shared" si="27"/>
        <v>2.3269112621182499E-3</v>
      </c>
      <c r="AY62" s="20">
        <f t="shared" si="28"/>
        <v>2.6735153207280101E-3</v>
      </c>
      <c r="AZ62" s="20">
        <f t="shared" si="29"/>
        <v>1.4638102340480601E-3</v>
      </c>
      <c r="BA62" s="20">
        <f t="shared" si="30"/>
        <v>-9.7292478884680698E-3</v>
      </c>
      <c r="BC62" s="22">
        <f t="shared" si="31"/>
        <v>44651</v>
      </c>
      <c r="BD62" s="20">
        <f t="shared" si="12"/>
        <v>2.1090284250557083E-2</v>
      </c>
      <c r="BE62" s="20">
        <f t="shared" si="32"/>
        <v>-2.032246381012915E-2</v>
      </c>
    </row>
    <row r="63" spans="1:57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22"/>
        <v>4.6165836528330652E-2</v>
      </c>
      <c r="AI63" s="20">
        <f t="shared" si="33"/>
        <v>1.9222698868894754E-4</v>
      </c>
      <c r="AJ63" s="20">
        <f t="shared" si="34"/>
        <v>-1.7614286350942001E-2</v>
      </c>
      <c r="AK63" s="20">
        <f t="shared" si="35"/>
        <v>2.1518813365872802E-3</v>
      </c>
      <c r="AL63" s="20">
        <f t="shared" si="36"/>
        <v>2.7591346880795299E-3</v>
      </c>
      <c r="AM63" s="20">
        <f t="shared" si="37"/>
        <v>1.66980380953418E-3</v>
      </c>
      <c r="AN63" s="20">
        <f t="shared" si="38"/>
        <v>-8.8641516466592095E-3</v>
      </c>
      <c r="AR63" s="22">
        <f t="shared" si="21"/>
        <v>44742</v>
      </c>
      <c r="AS63" s="20">
        <f t="shared" si="23"/>
        <v>19.585931113503239</v>
      </c>
      <c r="AT63" s="20">
        <f t="shared" si="20"/>
        <v>2.2193670065848152E-2</v>
      </c>
      <c r="AU63" s="20">
        <f t="shared" si="24"/>
        <v>-1.9705391174711272E-2</v>
      </c>
      <c r="AV63" s="20">
        <f t="shared" si="25"/>
        <v>1.9222698868894754E-4</v>
      </c>
      <c r="AW63" s="20">
        <f t="shared" si="26"/>
        <v>-1.7614286350942001E-2</v>
      </c>
      <c r="AX63" s="20">
        <f t="shared" si="27"/>
        <v>2.1518813365872802E-3</v>
      </c>
      <c r="AY63" s="20">
        <f t="shared" si="28"/>
        <v>2.7591346880795299E-3</v>
      </c>
      <c r="AZ63" s="20">
        <f t="shared" si="29"/>
        <v>1.66980380953418E-3</v>
      </c>
      <c r="BA63" s="20">
        <f t="shared" si="30"/>
        <v>-8.8641516466592095E-3</v>
      </c>
      <c r="BC63" s="22">
        <f t="shared" si="31"/>
        <v>44742</v>
      </c>
      <c r="BD63" s="20">
        <f t="shared" si="12"/>
        <v>2.2193670065848152E-2</v>
      </c>
      <c r="BE63" s="20">
        <f t="shared" si="32"/>
        <v>-1.9705391174711272E-2</v>
      </c>
    </row>
    <row r="64" spans="1:57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22"/>
        <v>4.760704180864514E-2</v>
      </c>
      <c r="AI64" s="20">
        <f t="shared" si="33"/>
        <v>1.9152519254216335E-4</v>
      </c>
      <c r="AJ64" s="20">
        <f t="shared" si="34"/>
        <v>-1.70713043067705E-2</v>
      </c>
      <c r="AK64" s="20">
        <f t="shared" si="35"/>
        <v>2.44571442604701E-3</v>
      </c>
      <c r="AL64" s="20">
        <f t="shared" si="36"/>
        <v>3.2205011891717201E-3</v>
      </c>
      <c r="AM64" s="20">
        <f t="shared" si="37"/>
        <v>2.2430340400836301E-3</v>
      </c>
      <c r="AN64" s="20">
        <f t="shared" si="38"/>
        <v>-7.58189771477013E-3</v>
      </c>
      <c r="AR64" s="22">
        <f t="shared" si="21"/>
        <v>44834</v>
      </c>
      <c r="AS64" s="20">
        <f t="shared" si="23"/>
        <v>24.49533677697648</v>
      </c>
      <c r="AT64" s="20">
        <f t="shared" si="20"/>
        <v>2.363487534616264E-2</v>
      </c>
      <c r="AU64" s="20">
        <f t="shared" si="24"/>
        <v>-1.6552427173696104E-2</v>
      </c>
      <c r="AV64" s="20">
        <f t="shared" si="25"/>
        <v>1.9152519254216335E-4</v>
      </c>
      <c r="AW64" s="20">
        <f t="shared" si="26"/>
        <v>-1.70713043067705E-2</v>
      </c>
      <c r="AX64" s="20">
        <f t="shared" si="27"/>
        <v>2.44571442604701E-3</v>
      </c>
      <c r="AY64" s="20">
        <f t="shared" si="28"/>
        <v>3.2205011891717201E-3</v>
      </c>
      <c r="AZ64" s="20">
        <f t="shared" si="29"/>
        <v>2.2430340400836301E-3</v>
      </c>
      <c r="BA64" s="20">
        <f t="shared" si="30"/>
        <v>-7.58189771477013E-3</v>
      </c>
      <c r="BC64" s="22">
        <f t="shared" si="31"/>
        <v>44834</v>
      </c>
      <c r="BD64" s="20">
        <f t="shared" si="12"/>
        <v>2.363487534616264E-2</v>
      </c>
      <c r="BE64" s="20">
        <f t="shared" si="32"/>
        <v>-1.6552427173696104E-2</v>
      </c>
    </row>
    <row r="65" spans="1:57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22"/>
        <v>3.8781894156878251E-2</v>
      </c>
      <c r="AI65" s="20">
        <f t="shared" si="33"/>
        <v>1.8785989174076732E-4</v>
      </c>
      <c r="AJ65" s="20">
        <f t="shared" si="34"/>
        <v>-1.62713508630618E-2</v>
      </c>
      <c r="AK65" s="20">
        <f t="shared" si="35"/>
        <v>2.83340253586228E-3</v>
      </c>
      <c r="AL65" s="20">
        <f t="shared" si="36"/>
        <v>3.7093053210535101E-3</v>
      </c>
      <c r="AM65" s="20">
        <f t="shared" si="37"/>
        <v>2.8612251922410701E-3</v>
      </c>
      <c r="AN65" s="20">
        <f t="shared" si="38"/>
        <v>-6.2897723345223203E-3</v>
      </c>
      <c r="AR65" s="22">
        <f t="shared" ref="AR65:AR96" si="39">A65</f>
        <v>44926</v>
      </c>
      <c r="AS65" s="20">
        <f t="shared" si="23"/>
        <v>26.621684714008119</v>
      </c>
      <c r="AT65" s="20">
        <f t="shared" si="20"/>
        <v>1.4809727694395751E-2</v>
      </c>
      <c r="AU65" s="20">
        <f t="shared" si="24"/>
        <v>-1.2969330256686493E-2</v>
      </c>
      <c r="AV65" s="20">
        <f t="shared" si="25"/>
        <v>1.8785989174076732E-4</v>
      </c>
      <c r="AW65" s="20">
        <f t="shared" si="26"/>
        <v>-1.62713508630618E-2</v>
      </c>
      <c r="AX65" s="20">
        <f t="shared" si="27"/>
        <v>2.83340253586228E-3</v>
      </c>
      <c r="AY65" s="20">
        <f t="shared" si="28"/>
        <v>3.7093053210535101E-3</v>
      </c>
      <c r="AZ65" s="20">
        <f t="shared" si="29"/>
        <v>2.8612251922410701E-3</v>
      </c>
      <c r="BA65" s="20">
        <f t="shared" si="30"/>
        <v>-6.2897723345223203E-3</v>
      </c>
      <c r="BC65" s="22">
        <f t="shared" si="31"/>
        <v>44926</v>
      </c>
      <c r="BD65" s="20">
        <f t="shared" si="12"/>
        <v>1.4809727694395751E-2</v>
      </c>
      <c r="BE65" s="20">
        <f t="shared" si="32"/>
        <v>-1.2969330256686493E-2</v>
      </c>
    </row>
    <row r="66" spans="1:57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97" si="40">K66+Y66-Y66/100</f>
        <v>3.0428474170765808E-2</v>
      </c>
      <c r="AI66" s="20">
        <f t="shared" si="33"/>
        <v>1.8438791070308911E-4</v>
      </c>
      <c r="AJ66" s="20">
        <f t="shared" si="34"/>
        <v>-1.5367550138201101E-2</v>
      </c>
      <c r="AK66" s="20">
        <f t="shared" si="35"/>
        <v>3.2064891442251599E-3</v>
      </c>
      <c r="AL66" s="20">
        <f t="shared" si="36"/>
        <v>4.1694681408799197E-3</v>
      </c>
      <c r="AM66" s="20">
        <f t="shared" si="37"/>
        <v>3.4393591582970698E-3</v>
      </c>
      <c r="AN66" s="20">
        <f t="shared" si="38"/>
        <v>-4.9738461573967099E-3</v>
      </c>
      <c r="AR66" s="22">
        <f t="shared" si="39"/>
        <v>45016</v>
      </c>
      <c r="AS66" s="20">
        <f t="shared" ref="AS66:AS97" si="41">AF66*4+2</f>
        <v>23.32292207448376</v>
      </c>
      <c r="AT66" s="20">
        <f t="shared" si="20"/>
        <v>6.4563077082833084E-3</v>
      </c>
      <c r="AU66" s="20">
        <f t="shared" ref="AU66:AU97" si="42">SUM(AV66:BA66)</f>
        <v>-9.3416919414925741E-3</v>
      </c>
      <c r="AV66" s="20">
        <f t="shared" ref="AV66:AV97" si="43">AI66</f>
        <v>1.8438791070308911E-4</v>
      </c>
      <c r="AW66" s="20">
        <f t="shared" ref="AW66:AW97" si="44">AJ66</f>
        <v>-1.5367550138201101E-2</v>
      </c>
      <c r="AX66" s="20">
        <f t="shared" ref="AX66:AX97" si="45">AK66</f>
        <v>3.2064891442251599E-3</v>
      </c>
      <c r="AY66" s="20">
        <f t="shared" ref="AY66:AY97" si="46">AL66</f>
        <v>4.1694681408799197E-3</v>
      </c>
      <c r="AZ66" s="20">
        <f t="shared" ref="AZ66:AZ97" si="47">AM66</f>
        <v>3.4393591582970698E-3</v>
      </c>
      <c r="BA66" s="20">
        <f t="shared" ref="BA66:BA97" si="48">AN66</f>
        <v>-4.9738461573967099E-3</v>
      </c>
      <c r="BC66" s="22">
        <f t="shared" ref="BC66:BC97" si="49">AR66</f>
        <v>45016</v>
      </c>
      <c r="BD66" s="20">
        <f t="shared" si="12"/>
        <v>6.4563077082833084E-3</v>
      </c>
      <c r="BE66" s="20">
        <f t="shared" ref="BE66:BE97" si="50">AU66</f>
        <v>-9.3416919414925741E-3</v>
      </c>
    </row>
    <row r="67" spans="1:57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40"/>
        <v>2.5744168300528534E-2</v>
      </c>
      <c r="AI67" s="20">
        <f t="shared" si="33"/>
        <v>1.8235411155628317E-4</v>
      </c>
      <c r="AJ67" s="20">
        <f t="shared" si="34"/>
        <v>-1.43581702974349E-2</v>
      </c>
      <c r="AK67" s="20">
        <f t="shared" si="35"/>
        <v>3.6549378746197898E-3</v>
      </c>
      <c r="AL67" s="20">
        <f t="shared" si="36"/>
        <v>4.6994938634803401E-3</v>
      </c>
      <c r="AM67" s="20">
        <f t="shared" si="37"/>
        <v>4.1872814137588997E-3</v>
      </c>
      <c r="AN67" s="20">
        <f t="shared" si="38"/>
        <v>-3.6745680801697398E-3</v>
      </c>
      <c r="AR67" s="22">
        <f t="shared" si="39"/>
        <v>45107</v>
      </c>
      <c r="AS67" s="20">
        <f t="shared" si="41"/>
        <v>13.51877676303916</v>
      </c>
      <c r="AT67" s="20">
        <f t="shared" si="20"/>
        <v>1.7720018380460341E-3</v>
      </c>
      <c r="AU67" s="20">
        <f t="shared" si="42"/>
        <v>-5.3086711141893273E-3</v>
      </c>
      <c r="AV67" s="20">
        <f t="shared" si="43"/>
        <v>1.8235411155628317E-4</v>
      </c>
      <c r="AW67" s="20">
        <f t="shared" si="44"/>
        <v>-1.43581702974349E-2</v>
      </c>
      <c r="AX67" s="20">
        <f t="shared" si="45"/>
        <v>3.6549378746197898E-3</v>
      </c>
      <c r="AY67" s="20">
        <f t="shared" si="46"/>
        <v>4.6994938634803401E-3</v>
      </c>
      <c r="AZ67" s="20">
        <f t="shared" si="47"/>
        <v>4.1872814137588997E-3</v>
      </c>
      <c r="BA67" s="20">
        <f t="shared" si="48"/>
        <v>-3.6745680801697398E-3</v>
      </c>
      <c r="BC67" s="22">
        <f t="shared" si="49"/>
        <v>45107</v>
      </c>
      <c r="BD67" s="20">
        <f t="shared" ref="BD67:BD130" si="51">AT67-$AT$2</f>
        <v>1.7720018380460341E-3</v>
      </c>
      <c r="BE67" s="20">
        <f t="shared" si="50"/>
        <v>-5.3086711141893273E-3</v>
      </c>
    </row>
    <row r="68" spans="1:57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40"/>
        <v>2.0435416370320602E-2</v>
      </c>
      <c r="AI68" s="20">
        <f t="shared" si="33"/>
        <v>1.800510013901386E-4</v>
      </c>
      <c r="AJ68" s="20">
        <f t="shared" si="34"/>
        <v>-1.32916332118426E-2</v>
      </c>
      <c r="AK68" s="20">
        <f t="shared" si="35"/>
        <v>4.1458764800328396E-3</v>
      </c>
      <c r="AL68" s="20">
        <f t="shared" si="36"/>
        <v>5.3638686439372299E-3</v>
      </c>
      <c r="AM68" s="20">
        <f t="shared" si="37"/>
        <v>4.8900830367459803E-3</v>
      </c>
      <c r="AN68" s="20">
        <f t="shared" si="38"/>
        <v>-2.51601475423912E-3</v>
      </c>
      <c r="AR68" s="22">
        <f t="shared" si="39"/>
        <v>45199</v>
      </c>
      <c r="AS68" s="20">
        <f t="shared" si="41"/>
        <v>7.58060851232056</v>
      </c>
      <c r="AT68" s="20">
        <f t="shared" si="20"/>
        <v>-3.5367500921618979E-3</v>
      </c>
      <c r="AU68" s="20">
        <f t="shared" si="42"/>
        <v>-1.2277688039755313E-3</v>
      </c>
      <c r="AV68" s="20">
        <f t="shared" si="43"/>
        <v>1.800510013901386E-4</v>
      </c>
      <c r="AW68" s="20">
        <f t="shared" si="44"/>
        <v>-1.32916332118426E-2</v>
      </c>
      <c r="AX68" s="20">
        <f t="shared" si="45"/>
        <v>4.1458764800328396E-3</v>
      </c>
      <c r="AY68" s="20">
        <f t="shared" si="46"/>
        <v>5.3638686439372299E-3</v>
      </c>
      <c r="AZ68" s="20">
        <f t="shared" si="47"/>
        <v>4.8900830367459803E-3</v>
      </c>
      <c r="BA68" s="20">
        <f t="shared" si="48"/>
        <v>-2.51601475423912E-3</v>
      </c>
      <c r="BC68" s="22">
        <f t="shared" si="49"/>
        <v>45199</v>
      </c>
      <c r="BD68" s="20">
        <f t="shared" si="51"/>
        <v>-3.5367500921618979E-3</v>
      </c>
      <c r="BE68" s="20">
        <f t="shared" si="50"/>
        <v>-1.2277688039755313E-3</v>
      </c>
    </row>
    <row r="69" spans="1:57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40"/>
        <v>1.1072723818808954E-2</v>
      </c>
      <c r="AI69" s="20">
        <f t="shared" si="33"/>
        <v>1.7612155507445841E-4</v>
      </c>
      <c r="AJ69" s="20">
        <f t="shared" si="34"/>
        <v>-1.2363427451444999E-2</v>
      </c>
      <c r="AK69" s="20">
        <f t="shared" si="35"/>
        <v>4.6653709010913104E-3</v>
      </c>
      <c r="AL69" s="20">
        <f t="shared" si="36"/>
        <v>5.8659853215958704E-3</v>
      </c>
      <c r="AM69" s="20">
        <f t="shared" si="37"/>
        <v>5.3797783209130704E-3</v>
      </c>
      <c r="AN69" s="20">
        <f t="shared" si="38"/>
        <v>-1.65420583642106E-3</v>
      </c>
      <c r="AR69" s="22">
        <f t="shared" si="39"/>
        <v>45291</v>
      </c>
      <c r="AS69" s="20">
        <f t="shared" si="41"/>
        <v>1.327610080702212</v>
      </c>
      <c r="AT69" s="20">
        <f t="shared" si="20"/>
        <v>-1.2899442643673546E-2</v>
      </c>
      <c r="AU69" s="20">
        <f t="shared" si="42"/>
        <v>2.0696228108086504E-3</v>
      </c>
      <c r="AV69" s="20">
        <f t="shared" si="43"/>
        <v>1.7612155507445841E-4</v>
      </c>
      <c r="AW69" s="20">
        <f t="shared" si="44"/>
        <v>-1.2363427451444999E-2</v>
      </c>
      <c r="AX69" s="20">
        <f t="shared" si="45"/>
        <v>4.6653709010913104E-3</v>
      </c>
      <c r="AY69" s="20">
        <f t="shared" si="46"/>
        <v>5.8659853215958704E-3</v>
      </c>
      <c r="AZ69" s="20">
        <f t="shared" si="47"/>
        <v>5.3797783209130704E-3</v>
      </c>
      <c r="BA69" s="20">
        <f t="shared" si="48"/>
        <v>-1.65420583642106E-3</v>
      </c>
      <c r="BC69" s="22">
        <f t="shared" si="49"/>
        <v>45291</v>
      </c>
      <c r="BD69" s="20">
        <f t="shared" si="51"/>
        <v>-1.2899442643673546E-2</v>
      </c>
      <c r="BE69" s="20">
        <f t="shared" si="50"/>
        <v>2.0696228108086504E-3</v>
      </c>
    </row>
    <row r="70" spans="1:57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40"/>
        <v>1.0914399198346782E-2</v>
      </c>
      <c r="AI70" s="20">
        <f t="shared" si="33"/>
        <v>1.7503246839704949E-4</v>
      </c>
      <c r="AJ70" s="20">
        <f t="shared" si="34"/>
        <v>-1.1155835807319299E-2</v>
      </c>
      <c r="AK70" s="20">
        <f t="shared" si="35"/>
        <v>5.0931270200615898E-3</v>
      </c>
      <c r="AL70" s="20">
        <f t="shared" si="36"/>
        <v>6.2035352906386603E-3</v>
      </c>
      <c r="AM70" s="20">
        <f t="shared" si="37"/>
        <v>5.6863914670079998E-3</v>
      </c>
      <c r="AN70" s="20">
        <f t="shared" si="38"/>
        <v>-1.03811708956902E-3</v>
      </c>
      <c r="AR70" s="22">
        <f t="shared" si="39"/>
        <v>45382</v>
      </c>
      <c r="AS70" s="20">
        <f t="shared" si="41"/>
        <v>6.1749867203360003</v>
      </c>
      <c r="AT70" s="20">
        <f t="shared" si="20"/>
        <v>-1.3057767264135718E-2</v>
      </c>
      <c r="AU70" s="20">
        <f t="shared" si="42"/>
        <v>4.964133349216979E-3</v>
      </c>
      <c r="AV70" s="20">
        <f t="shared" si="43"/>
        <v>1.7503246839704949E-4</v>
      </c>
      <c r="AW70" s="20">
        <f t="shared" si="44"/>
        <v>-1.1155835807319299E-2</v>
      </c>
      <c r="AX70" s="20">
        <f t="shared" si="45"/>
        <v>5.0931270200615898E-3</v>
      </c>
      <c r="AY70" s="20">
        <f t="shared" si="46"/>
        <v>6.2035352906386603E-3</v>
      </c>
      <c r="AZ70" s="20">
        <f t="shared" si="47"/>
        <v>5.6863914670079998E-3</v>
      </c>
      <c r="BA70" s="20">
        <f t="shared" si="48"/>
        <v>-1.03811708956902E-3</v>
      </c>
      <c r="BC70" s="22">
        <f t="shared" si="49"/>
        <v>45382</v>
      </c>
      <c r="BD70" s="20">
        <f t="shared" si="51"/>
        <v>-1.3057767264135718E-2</v>
      </c>
      <c r="BE70" s="20">
        <f t="shared" si="50"/>
        <v>4.964133349216979E-3</v>
      </c>
    </row>
    <row r="71" spans="1:57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40"/>
        <v>6.2593921731477781E-3</v>
      </c>
      <c r="AI71" s="20">
        <f t="shared" si="33"/>
        <v>1.7365187582378316E-4</v>
      </c>
      <c r="AJ71" s="20">
        <f t="shared" si="34"/>
        <v>-1.0340022343080501E-2</v>
      </c>
      <c r="AK71" s="20">
        <f t="shared" si="35"/>
        <v>5.2652475192704797E-3</v>
      </c>
      <c r="AL71" s="20">
        <f t="shared" si="36"/>
        <v>6.3157783134481999E-3</v>
      </c>
      <c r="AM71" s="20">
        <f t="shared" si="37"/>
        <v>5.7942629652973903E-3</v>
      </c>
      <c r="AN71" s="20">
        <f t="shared" si="38"/>
        <v>-6.5596401986889297E-4</v>
      </c>
      <c r="AR71" s="22">
        <f t="shared" si="39"/>
        <v>45473</v>
      </c>
      <c r="AS71" s="20">
        <f t="shared" si="41"/>
        <v>5.5414696141438959</v>
      </c>
      <c r="AT71" s="20">
        <f t="shared" si="20"/>
        <v>-1.7712774289334723E-2</v>
      </c>
      <c r="AU71" s="20">
        <f t="shared" si="42"/>
        <v>6.5529543108904598E-3</v>
      </c>
      <c r="AV71" s="20">
        <f t="shared" si="43"/>
        <v>1.7365187582378316E-4</v>
      </c>
      <c r="AW71" s="20">
        <f t="shared" si="44"/>
        <v>-1.0340022343080501E-2</v>
      </c>
      <c r="AX71" s="20">
        <f t="shared" si="45"/>
        <v>5.2652475192704797E-3</v>
      </c>
      <c r="AY71" s="20">
        <f t="shared" si="46"/>
        <v>6.3157783134481999E-3</v>
      </c>
      <c r="AZ71" s="20">
        <f t="shared" si="47"/>
        <v>5.7942629652973903E-3</v>
      </c>
      <c r="BA71" s="20">
        <f t="shared" si="48"/>
        <v>-6.5596401986889297E-4</v>
      </c>
      <c r="BC71" s="22">
        <f t="shared" si="49"/>
        <v>45473</v>
      </c>
      <c r="BD71" s="20">
        <f t="shared" si="51"/>
        <v>-1.7712774289334723E-2</v>
      </c>
      <c r="BE71" s="20">
        <f t="shared" si="50"/>
        <v>6.5529543108904598E-3</v>
      </c>
    </row>
    <row r="72" spans="1:57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40"/>
        <v>4.2758498223453081E-3</v>
      </c>
      <c r="AI72" s="20">
        <f t="shared" si="33"/>
        <v>1.7023076489996832E-4</v>
      </c>
      <c r="AJ72" s="20">
        <f t="shared" si="34"/>
        <v>-9.8451278593092405E-3</v>
      </c>
      <c r="AK72" s="20">
        <f t="shared" si="35"/>
        <v>5.2481036899365502E-3</v>
      </c>
      <c r="AL72" s="20">
        <f t="shared" si="36"/>
        <v>6.2609270838898104E-3</v>
      </c>
      <c r="AM72" s="20">
        <f t="shared" si="37"/>
        <v>5.7501412834559604E-3</v>
      </c>
      <c r="AN72" s="20">
        <f t="shared" si="38"/>
        <v>-4.6160782164461601E-4</v>
      </c>
      <c r="AR72" s="22">
        <f t="shared" si="39"/>
        <v>45565</v>
      </c>
      <c r="AS72" s="20">
        <f t="shared" si="41"/>
        <v>5.0545687619842878</v>
      </c>
      <c r="AT72" s="20">
        <f t="shared" si="20"/>
        <v>-1.9696316640137192E-2</v>
      </c>
      <c r="AU72" s="20">
        <f t="shared" si="42"/>
        <v>7.1226671412284327E-3</v>
      </c>
      <c r="AV72" s="20">
        <f t="shared" si="43"/>
        <v>1.7023076489996832E-4</v>
      </c>
      <c r="AW72" s="20">
        <f t="shared" si="44"/>
        <v>-9.8451278593092405E-3</v>
      </c>
      <c r="AX72" s="20">
        <f t="shared" si="45"/>
        <v>5.2481036899365502E-3</v>
      </c>
      <c r="AY72" s="20">
        <f t="shared" si="46"/>
        <v>6.2609270838898104E-3</v>
      </c>
      <c r="AZ72" s="20">
        <f t="shared" si="47"/>
        <v>5.7501412834559604E-3</v>
      </c>
      <c r="BA72" s="20">
        <f t="shared" si="48"/>
        <v>-4.6160782164461601E-4</v>
      </c>
      <c r="BC72" s="22">
        <f t="shared" si="49"/>
        <v>45565</v>
      </c>
      <c r="BD72" s="20">
        <f t="shared" si="51"/>
        <v>-1.9696316640137192E-2</v>
      </c>
      <c r="BE72" s="20">
        <f t="shared" si="50"/>
        <v>7.1226671412284327E-3</v>
      </c>
    </row>
    <row r="73" spans="1:57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40"/>
        <v>3.355208226828727E-3</v>
      </c>
      <c r="AI73" s="20">
        <f t="shared" ref="AI73:AI104" si="52">Y73/1010</f>
        <v>1.6606789246398514E-4</v>
      </c>
      <c r="AJ73" s="20">
        <f t="shared" ref="AJ73:AJ104" si="53">Z73</f>
        <v>-9.4828572560601201E-3</v>
      </c>
      <c r="AK73" s="20">
        <f t="shared" ref="AK73:AK104" si="54">AA73</f>
        <v>5.1560635575098601E-3</v>
      </c>
      <c r="AL73" s="20">
        <f t="shared" ref="AL73:AL104" si="55">AB73</f>
        <v>6.13935002491405E-3</v>
      </c>
      <c r="AM73" s="20">
        <f t="shared" ref="AM73:AM104" si="56">AC73</f>
        <v>5.6440903990928604E-3</v>
      </c>
      <c r="AN73" s="20">
        <f t="shared" ref="AN73:AN104" si="57">AD73</f>
        <v>-3.49795890286497E-4</v>
      </c>
      <c r="AR73" s="22">
        <f t="shared" si="39"/>
        <v>45657</v>
      </c>
      <c r="AS73" s="20">
        <f t="shared" si="41"/>
        <v>4.5498717488164679</v>
      </c>
      <c r="AT73" s="20">
        <f t="shared" ref="AT73:AT132" si="58">AH73-$AH$8</f>
        <v>-2.0616958235653772E-2</v>
      </c>
      <c r="AU73" s="20">
        <f t="shared" si="42"/>
        <v>7.2729187276341384E-3</v>
      </c>
      <c r="AV73" s="20">
        <f t="shared" si="43"/>
        <v>1.6606789246398514E-4</v>
      </c>
      <c r="AW73" s="20">
        <f t="shared" si="44"/>
        <v>-9.4828572560601201E-3</v>
      </c>
      <c r="AX73" s="20">
        <f t="shared" si="45"/>
        <v>5.1560635575098601E-3</v>
      </c>
      <c r="AY73" s="20">
        <f t="shared" si="46"/>
        <v>6.13935002491405E-3</v>
      </c>
      <c r="AZ73" s="20">
        <f t="shared" si="47"/>
        <v>5.6440903990928604E-3</v>
      </c>
      <c r="BA73" s="20">
        <f t="shared" si="48"/>
        <v>-3.49795890286497E-4</v>
      </c>
      <c r="BC73" s="22">
        <f t="shared" si="49"/>
        <v>45657</v>
      </c>
      <c r="BD73" s="20">
        <f t="shared" si="51"/>
        <v>-2.0616958235653772E-2</v>
      </c>
      <c r="BE73" s="20">
        <f t="shared" si="50"/>
        <v>7.2729187276341384E-3</v>
      </c>
    </row>
    <row r="74" spans="1:57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40"/>
        <v>2.8697334987516938E-3</v>
      </c>
      <c r="AI74" s="20">
        <f t="shared" si="52"/>
        <v>1.6166968101805049E-4</v>
      </c>
      <c r="AJ74" s="20">
        <f t="shared" si="53"/>
        <v>-9.1789857900148597E-3</v>
      </c>
      <c r="AK74" s="20">
        <f t="shared" si="54"/>
        <v>5.03441352548428E-3</v>
      </c>
      <c r="AL74" s="20">
        <f t="shared" si="55"/>
        <v>5.9910603594559497E-3</v>
      </c>
      <c r="AM74" s="20">
        <f t="shared" si="56"/>
        <v>5.5121683993464201E-3</v>
      </c>
      <c r="AN74" s="20">
        <f t="shared" si="57"/>
        <v>-2.7809486853325101E-4</v>
      </c>
      <c r="AR74" s="22">
        <f t="shared" si="39"/>
        <v>45747</v>
      </c>
      <c r="AS74" s="20">
        <f t="shared" si="41"/>
        <v>4.0990716666889639</v>
      </c>
      <c r="AT74" s="20">
        <f t="shared" si="58"/>
        <v>-2.1102432963730808E-2</v>
      </c>
      <c r="AU74" s="20">
        <f t="shared" si="42"/>
        <v>7.2422313067565898E-3</v>
      </c>
      <c r="AV74" s="20">
        <f t="shared" si="43"/>
        <v>1.6166968101805049E-4</v>
      </c>
      <c r="AW74" s="20">
        <f t="shared" si="44"/>
        <v>-9.1789857900148597E-3</v>
      </c>
      <c r="AX74" s="20">
        <f t="shared" si="45"/>
        <v>5.03441352548428E-3</v>
      </c>
      <c r="AY74" s="20">
        <f t="shared" si="46"/>
        <v>5.9910603594559497E-3</v>
      </c>
      <c r="AZ74" s="20">
        <f t="shared" si="47"/>
        <v>5.5121683993464201E-3</v>
      </c>
      <c r="BA74" s="20">
        <f t="shared" si="48"/>
        <v>-2.7809486853325101E-4</v>
      </c>
      <c r="BC74" s="22">
        <f t="shared" si="49"/>
        <v>45747</v>
      </c>
      <c r="BD74" s="20">
        <f t="shared" si="51"/>
        <v>-2.1102432963730808E-2</v>
      </c>
      <c r="BE74" s="20">
        <f t="shared" si="50"/>
        <v>7.2422313067565898E-3</v>
      </c>
    </row>
    <row r="75" spans="1:57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40"/>
        <v>2.5707507560848442E-3</v>
      </c>
      <c r="AI75" s="20">
        <f t="shared" si="52"/>
        <v>1.5723574704704554E-4</v>
      </c>
      <c r="AJ75" s="20">
        <f t="shared" si="53"/>
        <v>-8.9035076894727894E-3</v>
      </c>
      <c r="AK75" s="20">
        <f t="shared" si="54"/>
        <v>4.9017030363529496E-3</v>
      </c>
      <c r="AL75" s="20">
        <f t="shared" si="55"/>
        <v>5.8326935149510799E-3</v>
      </c>
      <c r="AM75" s="20">
        <f t="shared" si="56"/>
        <v>5.3696097328303997E-3</v>
      </c>
      <c r="AN75" s="20">
        <f t="shared" si="57"/>
        <v>-2.2821539849005E-4</v>
      </c>
      <c r="AR75" s="22">
        <f t="shared" si="39"/>
        <v>45838</v>
      </c>
      <c r="AS75" s="20">
        <f t="shared" si="41"/>
        <v>3.7176587204543718</v>
      </c>
      <c r="AT75" s="20">
        <f t="shared" si="58"/>
        <v>-2.1401415706397656E-2</v>
      </c>
      <c r="AU75" s="20">
        <f t="shared" si="42"/>
        <v>7.1295189432186356E-3</v>
      </c>
      <c r="AV75" s="20">
        <f t="shared" si="43"/>
        <v>1.5723574704704554E-4</v>
      </c>
      <c r="AW75" s="20">
        <f t="shared" si="44"/>
        <v>-8.9035076894727894E-3</v>
      </c>
      <c r="AX75" s="20">
        <f t="shared" si="45"/>
        <v>4.9017030363529496E-3</v>
      </c>
      <c r="AY75" s="20">
        <f t="shared" si="46"/>
        <v>5.8326935149510799E-3</v>
      </c>
      <c r="AZ75" s="20">
        <f t="shared" si="47"/>
        <v>5.3696097328303997E-3</v>
      </c>
      <c r="BA75" s="20">
        <f t="shared" si="48"/>
        <v>-2.2821539849005E-4</v>
      </c>
      <c r="BC75" s="22">
        <f t="shared" si="49"/>
        <v>45838</v>
      </c>
      <c r="BD75" s="20">
        <f t="shared" si="51"/>
        <v>-2.1401415706397656E-2</v>
      </c>
      <c r="BE75" s="20">
        <f t="shared" si="50"/>
        <v>7.1295189432186356E-3</v>
      </c>
    </row>
    <row r="76" spans="1:57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40"/>
        <v>2.357226449770604E-3</v>
      </c>
      <c r="AI76" s="20">
        <f t="shared" si="52"/>
        <v>1.5284585841399999E-4</v>
      </c>
      <c r="AJ76" s="20">
        <f t="shared" si="53"/>
        <v>-8.6438689712031707E-3</v>
      </c>
      <c r="AK76" s="20">
        <f t="shared" si="54"/>
        <v>4.7658504865655199E-3</v>
      </c>
      <c r="AL76" s="20">
        <f t="shared" si="55"/>
        <v>5.6716018018709803E-3</v>
      </c>
      <c r="AM76" s="20">
        <f t="shared" si="56"/>
        <v>5.22337201716016E-3</v>
      </c>
      <c r="AN76" s="20">
        <f t="shared" si="57"/>
        <v>-1.91384795344973E-4</v>
      </c>
      <c r="AR76" s="22">
        <f t="shared" si="39"/>
        <v>45930</v>
      </c>
      <c r="AS76" s="20">
        <f t="shared" si="41"/>
        <v>3.4020822089368483</v>
      </c>
      <c r="AT76" s="20">
        <f t="shared" si="58"/>
        <v>-2.1614940012711897E-2</v>
      </c>
      <c r="AU76" s="20">
        <f t="shared" si="42"/>
        <v>6.9784163974625163E-3</v>
      </c>
      <c r="AV76" s="20">
        <f t="shared" si="43"/>
        <v>1.5284585841399999E-4</v>
      </c>
      <c r="AW76" s="20">
        <f t="shared" si="44"/>
        <v>-8.6438689712031707E-3</v>
      </c>
      <c r="AX76" s="20">
        <f t="shared" si="45"/>
        <v>4.7658504865655199E-3</v>
      </c>
      <c r="AY76" s="20">
        <f t="shared" si="46"/>
        <v>5.6716018018709803E-3</v>
      </c>
      <c r="AZ76" s="20">
        <f t="shared" si="47"/>
        <v>5.22337201716016E-3</v>
      </c>
      <c r="BA76" s="20">
        <f t="shared" si="48"/>
        <v>-1.91384795344973E-4</v>
      </c>
      <c r="BC76" s="22">
        <f t="shared" si="49"/>
        <v>45930</v>
      </c>
      <c r="BD76" s="20">
        <f t="shared" si="51"/>
        <v>-2.1614940012711897E-2</v>
      </c>
      <c r="BE76" s="20">
        <f t="shared" si="50"/>
        <v>6.9784163974625163E-3</v>
      </c>
    </row>
    <row r="77" spans="1:57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40"/>
        <v>2.1865112440150394E-3</v>
      </c>
      <c r="AI77" s="20">
        <f t="shared" si="52"/>
        <v>1.485323231617782E-4</v>
      </c>
      <c r="AJ77" s="20">
        <f t="shared" si="53"/>
        <v>-8.3945523587480794E-3</v>
      </c>
      <c r="AK77" s="20">
        <f t="shared" si="54"/>
        <v>4.6303826626958797E-3</v>
      </c>
      <c r="AL77" s="20">
        <f t="shared" si="55"/>
        <v>5.5112365405118801E-3</v>
      </c>
      <c r="AM77" s="20">
        <f t="shared" si="56"/>
        <v>5.07693278126719E-3</v>
      </c>
      <c r="AN77" s="20">
        <f t="shared" si="57"/>
        <v>-1.6286450980062999E-4</v>
      </c>
      <c r="AR77" s="22">
        <f t="shared" si="39"/>
        <v>46022</v>
      </c>
      <c r="AS77" s="20">
        <f t="shared" si="41"/>
        <v>3.1434014545096161</v>
      </c>
      <c r="AT77" s="20">
        <f t="shared" si="58"/>
        <v>-2.178565521846746E-2</v>
      </c>
      <c r="AU77" s="20">
        <f t="shared" si="42"/>
        <v>6.8096674390880187E-3</v>
      </c>
      <c r="AV77" s="20">
        <f t="shared" si="43"/>
        <v>1.485323231617782E-4</v>
      </c>
      <c r="AW77" s="20">
        <f t="shared" si="44"/>
        <v>-8.3945523587480794E-3</v>
      </c>
      <c r="AX77" s="20">
        <f t="shared" si="45"/>
        <v>4.6303826626958797E-3</v>
      </c>
      <c r="AY77" s="20">
        <f t="shared" si="46"/>
        <v>5.5112365405118801E-3</v>
      </c>
      <c r="AZ77" s="20">
        <f t="shared" si="47"/>
        <v>5.07693278126719E-3</v>
      </c>
      <c r="BA77" s="20">
        <f t="shared" si="48"/>
        <v>-1.6286450980062999E-4</v>
      </c>
      <c r="BC77" s="22">
        <f t="shared" si="49"/>
        <v>46022</v>
      </c>
      <c r="BD77" s="20">
        <f t="shared" si="51"/>
        <v>-2.178565521846746E-2</v>
      </c>
      <c r="BE77" s="20">
        <f t="shared" si="50"/>
        <v>6.8096674390880187E-3</v>
      </c>
    </row>
    <row r="78" spans="1:57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40"/>
        <v>2.0396445948323867E-3</v>
      </c>
      <c r="AI78" s="20">
        <f t="shared" si="52"/>
        <v>1.4430824861689208E-4</v>
      </c>
      <c r="AJ78" s="20">
        <f t="shared" si="53"/>
        <v>-8.1529747804620599E-3</v>
      </c>
      <c r="AK78" s="20">
        <f t="shared" si="54"/>
        <v>4.4969395141203298E-3</v>
      </c>
      <c r="AL78" s="20">
        <f t="shared" si="55"/>
        <v>5.3532856398197303E-3</v>
      </c>
      <c r="AM78" s="20">
        <f t="shared" si="56"/>
        <v>4.9321421407011396E-3</v>
      </c>
      <c r="AN78" s="20">
        <f t="shared" si="57"/>
        <v>-1.39830865553136E-4</v>
      </c>
      <c r="AR78" s="22">
        <f t="shared" si="39"/>
        <v>46112</v>
      </c>
      <c r="AS78" s="20">
        <f t="shared" si="41"/>
        <v>2.9321039909996962</v>
      </c>
      <c r="AT78" s="20">
        <f t="shared" si="58"/>
        <v>-2.1932521867650115E-2</v>
      </c>
      <c r="AU78" s="20">
        <f t="shared" si="42"/>
        <v>6.633869897242896E-3</v>
      </c>
      <c r="AV78" s="20">
        <f t="shared" si="43"/>
        <v>1.4430824861689208E-4</v>
      </c>
      <c r="AW78" s="20">
        <f t="shared" si="44"/>
        <v>-8.1529747804620599E-3</v>
      </c>
      <c r="AX78" s="20">
        <f t="shared" si="45"/>
        <v>4.4969395141203298E-3</v>
      </c>
      <c r="AY78" s="20">
        <f t="shared" si="46"/>
        <v>5.3532856398197303E-3</v>
      </c>
      <c r="AZ78" s="20">
        <f t="shared" si="47"/>
        <v>4.9321421407011396E-3</v>
      </c>
      <c r="BA78" s="20">
        <f t="shared" si="48"/>
        <v>-1.39830865553136E-4</v>
      </c>
      <c r="BC78" s="22">
        <f t="shared" si="49"/>
        <v>46112</v>
      </c>
      <c r="BD78" s="20">
        <f t="shared" si="51"/>
        <v>-2.1932521867650115E-2</v>
      </c>
      <c r="BE78" s="20">
        <f t="shared" si="50"/>
        <v>6.633869897242896E-3</v>
      </c>
    </row>
    <row r="79" spans="1:57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40"/>
        <v>1.9076670491174688E-3</v>
      </c>
      <c r="AI79" s="20">
        <f t="shared" si="52"/>
        <v>1.4017873012302475E-4</v>
      </c>
      <c r="AJ79" s="20">
        <f t="shared" si="53"/>
        <v>-7.9178410508196004E-3</v>
      </c>
      <c r="AK79" s="20">
        <f t="shared" si="54"/>
        <v>4.3663069762667197E-3</v>
      </c>
      <c r="AL79" s="20">
        <f t="shared" si="55"/>
        <v>5.1985938922083303E-3</v>
      </c>
      <c r="AM79" s="20">
        <f t="shared" si="56"/>
        <v>4.7899992227762303E-3</v>
      </c>
      <c r="AN79" s="20">
        <f t="shared" si="57"/>
        <v>-1.20524938396204E-4</v>
      </c>
      <c r="AR79" s="22">
        <f t="shared" si="39"/>
        <v>46203</v>
      </c>
      <c r="AS79" s="20">
        <f t="shared" si="41"/>
        <v>2.7596453025261241</v>
      </c>
      <c r="AT79" s="20">
        <f t="shared" si="58"/>
        <v>-2.2064499413365031E-2</v>
      </c>
      <c r="AU79" s="20">
        <f t="shared" si="42"/>
        <v>6.4567128321585008E-3</v>
      </c>
      <c r="AV79" s="20">
        <f t="shared" si="43"/>
        <v>1.4017873012302475E-4</v>
      </c>
      <c r="AW79" s="20">
        <f t="shared" si="44"/>
        <v>-7.9178410508196004E-3</v>
      </c>
      <c r="AX79" s="20">
        <f t="shared" si="45"/>
        <v>4.3663069762667197E-3</v>
      </c>
      <c r="AY79" s="20">
        <f t="shared" si="46"/>
        <v>5.1985938922083303E-3</v>
      </c>
      <c r="AZ79" s="20">
        <f t="shared" si="47"/>
        <v>4.7899992227762303E-3</v>
      </c>
      <c r="BA79" s="20">
        <f t="shared" si="48"/>
        <v>-1.20524938396204E-4</v>
      </c>
      <c r="BC79" s="22">
        <f t="shared" si="49"/>
        <v>46203</v>
      </c>
      <c r="BD79" s="20">
        <f t="shared" si="51"/>
        <v>-2.2064499413365031E-2</v>
      </c>
      <c r="BE79" s="20">
        <f t="shared" si="50"/>
        <v>6.4567128321585008E-3</v>
      </c>
    </row>
    <row r="80" spans="1:57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40"/>
        <v>1.7860805982201954E-3</v>
      </c>
      <c r="AI80" s="20">
        <f t="shared" si="52"/>
        <v>1.3614538507790097E-4</v>
      </c>
      <c r="AJ80" s="20">
        <f t="shared" si="53"/>
        <v>-7.6884617488559501E-3</v>
      </c>
      <c r="AK80" s="20">
        <f t="shared" si="54"/>
        <v>4.2388585542285596E-3</v>
      </c>
      <c r="AL80" s="20">
        <f t="shared" si="55"/>
        <v>5.0475783340830898E-3</v>
      </c>
      <c r="AM80" s="20">
        <f t="shared" si="56"/>
        <v>4.6510372519126203E-3</v>
      </c>
      <c r="AN80" s="20">
        <f t="shared" si="57"/>
        <v>-1.0385245762245499E-4</v>
      </c>
      <c r="AR80" s="22">
        <f t="shared" si="39"/>
        <v>46295</v>
      </c>
      <c r="AS80" s="20">
        <f t="shared" si="41"/>
        <v>2.6188021592655519</v>
      </c>
      <c r="AT80" s="20">
        <f t="shared" si="58"/>
        <v>-2.2186085864262305E-2</v>
      </c>
      <c r="AU80" s="20">
        <f t="shared" si="42"/>
        <v>6.2813053188237652E-3</v>
      </c>
      <c r="AV80" s="20">
        <f t="shared" si="43"/>
        <v>1.3614538507790097E-4</v>
      </c>
      <c r="AW80" s="20">
        <f t="shared" si="44"/>
        <v>-7.6884617488559501E-3</v>
      </c>
      <c r="AX80" s="20">
        <f t="shared" si="45"/>
        <v>4.2388585542285596E-3</v>
      </c>
      <c r="AY80" s="20">
        <f t="shared" si="46"/>
        <v>5.0475783340830898E-3</v>
      </c>
      <c r="AZ80" s="20">
        <f t="shared" si="47"/>
        <v>4.6510372519126203E-3</v>
      </c>
      <c r="BA80" s="20">
        <f t="shared" si="48"/>
        <v>-1.0385245762245499E-4</v>
      </c>
      <c r="BC80" s="22">
        <f t="shared" si="49"/>
        <v>46295</v>
      </c>
      <c r="BD80" s="20">
        <f t="shared" si="51"/>
        <v>-2.2186085864262305E-2</v>
      </c>
      <c r="BE80" s="20">
        <f t="shared" si="50"/>
        <v>6.2813053188237652E-3</v>
      </c>
    </row>
    <row r="81" spans="1:57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40"/>
        <v>1.6725133799310801E-3</v>
      </c>
      <c r="AI81" s="20">
        <f t="shared" si="52"/>
        <v>1.3220825545157724E-4</v>
      </c>
      <c r="AJ81" s="20">
        <f t="shared" si="53"/>
        <v>-7.4644556615321902E-3</v>
      </c>
      <c r="AK81" s="20">
        <f t="shared" si="54"/>
        <v>4.1147545303932198E-3</v>
      </c>
      <c r="AL81" s="20">
        <f t="shared" si="55"/>
        <v>4.9004258033003003E-3</v>
      </c>
      <c r="AM81" s="20">
        <f t="shared" si="56"/>
        <v>4.51552460862814E-3</v>
      </c>
      <c r="AN81" s="20">
        <f t="shared" si="57"/>
        <v>-8.91309964168307E-5</v>
      </c>
      <c r="AR81" s="22">
        <f t="shared" si="39"/>
        <v>46387</v>
      </c>
      <c r="AS81" s="20">
        <f t="shared" si="41"/>
        <v>2.5036213374578038</v>
      </c>
      <c r="AT81" s="20">
        <f t="shared" si="58"/>
        <v>-2.229965308255142E-2</v>
      </c>
      <c r="AU81" s="20">
        <f t="shared" si="42"/>
        <v>6.1093265398242166E-3</v>
      </c>
      <c r="AV81" s="20">
        <f t="shared" si="43"/>
        <v>1.3220825545157724E-4</v>
      </c>
      <c r="AW81" s="20">
        <f t="shared" si="44"/>
        <v>-7.4644556615321902E-3</v>
      </c>
      <c r="AX81" s="20">
        <f t="shared" si="45"/>
        <v>4.1147545303932198E-3</v>
      </c>
      <c r="AY81" s="20">
        <f t="shared" si="46"/>
        <v>4.9004258033003003E-3</v>
      </c>
      <c r="AZ81" s="20">
        <f t="shared" si="47"/>
        <v>4.51552460862814E-3</v>
      </c>
      <c r="BA81" s="20">
        <f t="shared" si="48"/>
        <v>-8.91309964168307E-5</v>
      </c>
      <c r="BC81" s="22">
        <f t="shared" si="49"/>
        <v>46387</v>
      </c>
      <c r="BD81" s="20">
        <f t="shared" si="51"/>
        <v>-2.229965308255142E-2</v>
      </c>
      <c r="BE81" s="20">
        <f t="shared" si="50"/>
        <v>6.1093265398242166E-3</v>
      </c>
    </row>
    <row r="82" spans="1:57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40"/>
        <v>1.5656754737548937E-3</v>
      </c>
      <c r="AI82" s="20">
        <f t="shared" si="52"/>
        <v>1.2836664404070297E-4</v>
      </c>
      <c r="AJ82" s="20">
        <f t="shared" si="53"/>
        <v>-7.2456100711493204E-3</v>
      </c>
      <c r="AK82" s="20">
        <f t="shared" si="54"/>
        <v>3.9940384501946299E-3</v>
      </c>
      <c r="AL82" s="20">
        <f t="shared" si="55"/>
        <v>4.7571932675571898E-3</v>
      </c>
      <c r="AM82" s="20">
        <f t="shared" si="56"/>
        <v>4.3835742013165202E-3</v>
      </c>
      <c r="AN82" s="20">
        <f t="shared" si="57"/>
        <v>-7.59326436394758E-5</v>
      </c>
      <c r="AR82" s="22">
        <f t="shared" si="39"/>
        <v>46477</v>
      </c>
      <c r="AS82" s="20">
        <f t="shared" si="41"/>
        <v>2.4092510160027079</v>
      </c>
      <c r="AT82" s="20">
        <f t="shared" si="58"/>
        <v>-2.2406490988727608E-2</v>
      </c>
      <c r="AU82" s="20">
        <f t="shared" si="42"/>
        <v>5.9416298483202469E-3</v>
      </c>
      <c r="AV82" s="20">
        <f t="shared" si="43"/>
        <v>1.2836664404070297E-4</v>
      </c>
      <c r="AW82" s="20">
        <f t="shared" si="44"/>
        <v>-7.2456100711493204E-3</v>
      </c>
      <c r="AX82" s="20">
        <f t="shared" si="45"/>
        <v>3.9940384501946299E-3</v>
      </c>
      <c r="AY82" s="20">
        <f t="shared" si="46"/>
        <v>4.7571932675571898E-3</v>
      </c>
      <c r="AZ82" s="20">
        <f t="shared" si="47"/>
        <v>4.3835742013165202E-3</v>
      </c>
      <c r="BA82" s="20">
        <f t="shared" si="48"/>
        <v>-7.59326436394758E-5</v>
      </c>
      <c r="BC82" s="22">
        <f t="shared" si="49"/>
        <v>46477</v>
      </c>
      <c r="BD82" s="20">
        <f t="shared" si="51"/>
        <v>-2.2406490988727608E-2</v>
      </c>
      <c r="BE82" s="20">
        <f t="shared" si="50"/>
        <v>5.9416298483202469E-3</v>
      </c>
    </row>
    <row r="83" spans="1:57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40"/>
        <v>1.4648559735609449E-3</v>
      </c>
      <c r="AI83" s="20">
        <f t="shared" si="52"/>
        <v>1.2461950185465941E-4</v>
      </c>
      <c r="AJ83" s="20">
        <f t="shared" si="53"/>
        <v>-7.0318089942733499E-3</v>
      </c>
      <c r="AK83" s="20">
        <f t="shared" si="54"/>
        <v>3.8766877256346502E-3</v>
      </c>
      <c r="AL83" s="20">
        <f t="shared" si="55"/>
        <v>4.61786252083928E-3</v>
      </c>
      <c r="AM83" s="20">
        <f t="shared" si="56"/>
        <v>4.2552059054789997E-3</v>
      </c>
      <c r="AN83" s="20">
        <f t="shared" si="57"/>
        <v>-6.3987502951778894E-5</v>
      </c>
      <c r="AR83" s="22">
        <f t="shared" si="39"/>
        <v>46568</v>
      </c>
      <c r="AS83" s="20">
        <f t="shared" si="41"/>
        <v>2.3317567282813623</v>
      </c>
      <c r="AT83" s="20">
        <f t="shared" si="58"/>
        <v>-2.2507310488921555E-2</v>
      </c>
      <c r="AU83" s="20">
        <f t="shared" si="42"/>
        <v>5.7785791565824612E-3</v>
      </c>
      <c r="AV83" s="20">
        <f t="shared" si="43"/>
        <v>1.2461950185465941E-4</v>
      </c>
      <c r="AW83" s="20">
        <f t="shared" si="44"/>
        <v>-7.0318089942733499E-3</v>
      </c>
      <c r="AX83" s="20">
        <f t="shared" si="45"/>
        <v>3.8766877256346502E-3</v>
      </c>
      <c r="AY83" s="20">
        <f t="shared" si="46"/>
        <v>4.61786252083928E-3</v>
      </c>
      <c r="AZ83" s="20">
        <f t="shared" si="47"/>
        <v>4.2552059054789997E-3</v>
      </c>
      <c r="BA83" s="20">
        <f t="shared" si="48"/>
        <v>-6.3987502951778894E-5</v>
      </c>
      <c r="BC83" s="22">
        <f t="shared" si="49"/>
        <v>46568</v>
      </c>
      <c r="BD83" s="20">
        <f t="shared" si="51"/>
        <v>-2.2507310488921555E-2</v>
      </c>
      <c r="BE83" s="20">
        <f t="shared" si="50"/>
        <v>5.7785791565824612E-3</v>
      </c>
    </row>
    <row r="84" spans="1:57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40"/>
        <v>1.369660867524931E-3</v>
      </c>
      <c r="AI84" s="20">
        <f t="shared" si="52"/>
        <v>1.2096561611109505E-4</v>
      </c>
      <c r="AJ84" s="20">
        <f t="shared" si="53"/>
        <v>-6.8229928212537498E-3</v>
      </c>
      <c r="AK84" s="20">
        <f t="shared" si="54"/>
        <v>3.7626421985459402E-3</v>
      </c>
      <c r="AL84" s="20">
        <f t="shared" si="55"/>
        <v>4.4823719436370901E-3</v>
      </c>
      <c r="AM84" s="20">
        <f t="shared" si="56"/>
        <v>4.1303839365847096E-3</v>
      </c>
      <c r="AN84" s="20">
        <f t="shared" si="57"/>
        <v>-5.3123940613186697E-5</v>
      </c>
      <c r="AR84" s="22">
        <f t="shared" si="39"/>
        <v>46660</v>
      </c>
      <c r="AS84" s="20">
        <f t="shared" si="41"/>
        <v>2.2679548264779896</v>
      </c>
      <c r="AT84" s="20">
        <f t="shared" si="58"/>
        <v>-2.2602505594957568E-2</v>
      </c>
      <c r="AU84" s="20">
        <f t="shared" si="42"/>
        <v>5.6202469330118984E-3</v>
      </c>
      <c r="AV84" s="20">
        <f t="shared" si="43"/>
        <v>1.2096561611109505E-4</v>
      </c>
      <c r="AW84" s="20">
        <f t="shared" si="44"/>
        <v>-6.8229928212537498E-3</v>
      </c>
      <c r="AX84" s="20">
        <f t="shared" si="45"/>
        <v>3.7626421985459402E-3</v>
      </c>
      <c r="AY84" s="20">
        <f t="shared" si="46"/>
        <v>4.4823719436370901E-3</v>
      </c>
      <c r="AZ84" s="20">
        <f t="shared" si="47"/>
        <v>4.1303839365847096E-3</v>
      </c>
      <c r="BA84" s="20">
        <f t="shared" si="48"/>
        <v>-5.3123940613186697E-5</v>
      </c>
      <c r="BC84" s="22">
        <f t="shared" si="49"/>
        <v>46660</v>
      </c>
      <c r="BD84" s="20">
        <f t="shared" si="51"/>
        <v>-2.2602505594957568E-2</v>
      </c>
      <c r="BE84" s="20">
        <f t="shared" si="50"/>
        <v>5.6202469330118984E-3</v>
      </c>
    </row>
    <row r="85" spans="1:57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40"/>
        <v>1.2798667592296932E-3</v>
      </c>
      <c r="AI85" s="20">
        <f t="shared" si="52"/>
        <v>1.1740370367735743E-4</v>
      </c>
      <c r="AJ85" s="20">
        <f t="shared" si="53"/>
        <v>-6.6191338470189499E-3</v>
      </c>
      <c r="AK85" s="20">
        <f t="shared" si="54"/>
        <v>3.65182117789686E-3</v>
      </c>
      <c r="AL85" s="20">
        <f t="shared" si="55"/>
        <v>4.3506357980893596E-3</v>
      </c>
      <c r="AM85" s="20">
        <f t="shared" si="56"/>
        <v>4.0090400523773396E-3</v>
      </c>
      <c r="AN85" s="20">
        <f t="shared" si="57"/>
        <v>-4.3230929203108498E-5</v>
      </c>
      <c r="AR85" s="22">
        <f t="shared" si="39"/>
        <v>46752</v>
      </c>
      <c r="AS85" s="20">
        <f t="shared" si="41"/>
        <v>2.2152713876032659</v>
      </c>
      <c r="AT85" s="20">
        <f t="shared" si="58"/>
        <v>-2.2692299703252806E-2</v>
      </c>
      <c r="AU85" s="20">
        <f t="shared" si="42"/>
        <v>5.4665359558188579E-3</v>
      </c>
      <c r="AV85" s="20">
        <f t="shared" si="43"/>
        <v>1.1740370367735743E-4</v>
      </c>
      <c r="AW85" s="20">
        <f t="shared" si="44"/>
        <v>-6.6191338470189499E-3</v>
      </c>
      <c r="AX85" s="20">
        <f t="shared" si="45"/>
        <v>3.65182117789686E-3</v>
      </c>
      <c r="AY85" s="20">
        <f t="shared" si="46"/>
        <v>4.3506357980893596E-3</v>
      </c>
      <c r="AZ85" s="20">
        <f t="shared" si="47"/>
        <v>4.0090400523773396E-3</v>
      </c>
      <c r="BA85" s="20">
        <f t="shared" si="48"/>
        <v>-4.3230929203108498E-5</v>
      </c>
      <c r="BC85" s="22">
        <f t="shared" si="49"/>
        <v>46752</v>
      </c>
      <c r="BD85" s="20">
        <f t="shared" si="51"/>
        <v>-2.2692299703252806E-2</v>
      </c>
      <c r="BE85" s="20">
        <f t="shared" si="50"/>
        <v>5.4665359558188579E-3</v>
      </c>
    </row>
    <row r="86" spans="1:57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40"/>
        <v>1.1953354087424577E-3</v>
      </c>
      <c r="AI86" s="20">
        <f t="shared" si="52"/>
        <v>1.1393245662639011E-4</v>
      </c>
      <c r="AJ86" s="20">
        <f t="shared" si="53"/>
        <v>-6.4202206695784803E-3</v>
      </c>
      <c r="AK86" s="20">
        <f t="shared" si="54"/>
        <v>3.5441339290231901E-3</v>
      </c>
      <c r="AL86" s="20">
        <f t="shared" si="55"/>
        <v>4.2225562352893303E-3</v>
      </c>
      <c r="AM86" s="20">
        <f t="shared" si="56"/>
        <v>3.8910882637965801E-3</v>
      </c>
      <c r="AN86" s="20">
        <f t="shared" si="57"/>
        <v>-3.4233990042764597E-5</v>
      </c>
      <c r="AR86" s="22">
        <f t="shared" si="39"/>
        <v>46843</v>
      </c>
      <c r="AS86" s="20">
        <f t="shared" si="41"/>
        <v>2.1716258959340244</v>
      </c>
      <c r="AT86" s="20">
        <f t="shared" si="58"/>
        <v>-2.2776831053740041E-2</v>
      </c>
      <c r="AU86" s="20">
        <f t="shared" si="42"/>
        <v>5.3172562251142461E-3</v>
      </c>
      <c r="AV86" s="20">
        <f t="shared" si="43"/>
        <v>1.1393245662639011E-4</v>
      </c>
      <c r="AW86" s="20">
        <f t="shared" si="44"/>
        <v>-6.4202206695784803E-3</v>
      </c>
      <c r="AX86" s="20">
        <f t="shared" si="45"/>
        <v>3.5441339290231901E-3</v>
      </c>
      <c r="AY86" s="20">
        <f t="shared" si="46"/>
        <v>4.2225562352893303E-3</v>
      </c>
      <c r="AZ86" s="20">
        <f t="shared" si="47"/>
        <v>3.8910882637965801E-3</v>
      </c>
      <c r="BA86" s="20">
        <f t="shared" si="48"/>
        <v>-3.4233990042764597E-5</v>
      </c>
      <c r="BC86" s="22">
        <f t="shared" si="49"/>
        <v>46843</v>
      </c>
      <c r="BD86" s="20">
        <f t="shared" si="51"/>
        <v>-2.2776831053740041E-2</v>
      </c>
      <c r="BE86" s="20">
        <f t="shared" si="50"/>
        <v>5.3172562251142461E-3</v>
      </c>
    </row>
    <row r="87" spans="1:57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40"/>
        <v>1.1159629023758748E-3</v>
      </c>
      <c r="AI87" s="20">
        <f t="shared" si="52"/>
        <v>1.1055056227654653E-4</v>
      </c>
      <c r="AJ87" s="20">
        <f t="shared" si="53"/>
        <v>-6.2262479864960696E-3</v>
      </c>
      <c r="AK87" s="20">
        <f t="shared" si="54"/>
        <v>3.4394861859077201E-3</v>
      </c>
      <c r="AL87" s="20">
        <f t="shared" si="55"/>
        <v>4.0980307912885598E-3</v>
      </c>
      <c r="AM87" s="20">
        <f t="shared" si="56"/>
        <v>3.77643420848006E-3</v>
      </c>
      <c r="AN87" s="20">
        <f t="shared" si="57"/>
        <v>-2.60797631712605E-5</v>
      </c>
      <c r="AR87" s="22">
        <f t="shared" si="39"/>
        <v>46934</v>
      </c>
      <c r="AS87" s="20">
        <f t="shared" si="41"/>
        <v>2.135336499366367</v>
      </c>
      <c r="AT87" s="20">
        <f t="shared" si="58"/>
        <v>-2.2856203560106626E-2</v>
      </c>
      <c r="AU87" s="20">
        <f t="shared" si="42"/>
        <v>5.1721739982855562E-3</v>
      </c>
      <c r="AV87" s="20">
        <f t="shared" si="43"/>
        <v>1.1055056227654653E-4</v>
      </c>
      <c r="AW87" s="20">
        <f t="shared" si="44"/>
        <v>-6.2262479864960696E-3</v>
      </c>
      <c r="AX87" s="20">
        <f t="shared" si="45"/>
        <v>3.4394861859077201E-3</v>
      </c>
      <c r="AY87" s="20">
        <f t="shared" si="46"/>
        <v>4.0980307912885598E-3</v>
      </c>
      <c r="AZ87" s="20">
        <f t="shared" si="47"/>
        <v>3.77643420848006E-3</v>
      </c>
      <c r="BA87" s="20">
        <f t="shared" si="48"/>
        <v>-2.60797631712605E-5</v>
      </c>
      <c r="BC87" s="22">
        <f t="shared" si="49"/>
        <v>46934</v>
      </c>
      <c r="BD87" s="20">
        <f t="shared" si="51"/>
        <v>-2.2856203560106626E-2</v>
      </c>
      <c r="BE87" s="20">
        <f t="shared" si="50"/>
        <v>5.1721739982855562E-3</v>
      </c>
    </row>
    <row r="88" spans="1:57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40"/>
        <v>1.0416498027738163E-3</v>
      </c>
      <c r="AI88" s="20">
        <f t="shared" si="52"/>
        <v>1.0725670933754257E-4</v>
      </c>
      <c r="AJ88" s="20">
        <f t="shared" si="53"/>
        <v>-6.0372099007444096E-3</v>
      </c>
      <c r="AK88" s="20">
        <f t="shared" si="54"/>
        <v>3.3377841383685999E-3</v>
      </c>
      <c r="AL88" s="20">
        <f t="shared" si="55"/>
        <v>3.9769569865510902E-3</v>
      </c>
      <c r="AM88" s="20">
        <f t="shared" si="56"/>
        <v>3.6649810574162999E-3</v>
      </c>
      <c r="AN88" s="20">
        <f t="shared" si="57"/>
        <v>-1.8726190931239701E-5</v>
      </c>
      <c r="AR88" s="22">
        <f t="shared" si="39"/>
        <v>47026</v>
      </c>
      <c r="AS88" s="20">
        <f t="shared" si="41"/>
        <v>2.1050432544111857</v>
      </c>
      <c r="AT88" s="20">
        <f t="shared" si="58"/>
        <v>-2.2930516659708685E-2</v>
      </c>
      <c r="AU88" s="20">
        <f t="shared" si="42"/>
        <v>5.0310427999978834E-3</v>
      </c>
      <c r="AV88" s="20">
        <f t="shared" si="43"/>
        <v>1.0725670933754257E-4</v>
      </c>
      <c r="AW88" s="20">
        <f t="shared" si="44"/>
        <v>-6.0372099007444096E-3</v>
      </c>
      <c r="AX88" s="20">
        <f t="shared" si="45"/>
        <v>3.3377841383685999E-3</v>
      </c>
      <c r="AY88" s="20">
        <f t="shared" si="46"/>
        <v>3.9769569865510902E-3</v>
      </c>
      <c r="AZ88" s="20">
        <f t="shared" si="47"/>
        <v>3.6649810574162999E-3</v>
      </c>
      <c r="BA88" s="20">
        <f t="shared" si="48"/>
        <v>-1.8726190931239701E-5</v>
      </c>
      <c r="BC88" s="22">
        <f t="shared" si="49"/>
        <v>47026</v>
      </c>
      <c r="BD88" s="20">
        <f t="shared" si="51"/>
        <v>-2.2930516659708685E-2</v>
      </c>
      <c r="BE88" s="20">
        <f t="shared" si="50"/>
        <v>5.0310427999978834E-3</v>
      </c>
    </row>
    <row r="89" spans="1:57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40"/>
        <v>9.7228450093249808E-4</v>
      </c>
      <c r="AI89" s="20">
        <f t="shared" si="52"/>
        <v>1.0404958664420792E-4</v>
      </c>
      <c r="AJ89" s="20">
        <f t="shared" si="53"/>
        <v>-5.8530956068447697E-3</v>
      </c>
      <c r="AK89" s="20">
        <f t="shared" si="54"/>
        <v>3.2389367745633202E-3</v>
      </c>
      <c r="AL89" s="20">
        <f t="shared" si="55"/>
        <v>3.8592350297017501E-3</v>
      </c>
      <c r="AM89" s="20">
        <f t="shared" si="56"/>
        <v>3.5566331296532599E-3</v>
      </c>
      <c r="AN89" s="20">
        <f t="shared" si="57"/>
        <v>-1.2136411720042799E-5</v>
      </c>
      <c r="AR89" s="22">
        <f t="shared" si="39"/>
        <v>47118</v>
      </c>
      <c r="AS89" s="20">
        <f t="shared" si="41"/>
        <v>2.0796460939960215</v>
      </c>
      <c r="AT89" s="20">
        <f t="shared" si="58"/>
        <v>-2.2999881961550003E-2</v>
      </c>
      <c r="AU89" s="20">
        <f t="shared" si="42"/>
        <v>4.8936225019977258E-3</v>
      </c>
      <c r="AV89" s="20">
        <f t="shared" si="43"/>
        <v>1.0404958664420792E-4</v>
      </c>
      <c r="AW89" s="20">
        <f t="shared" si="44"/>
        <v>-5.8530956068447697E-3</v>
      </c>
      <c r="AX89" s="20">
        <f t="shared" si="45"/>
        <v>3.2389367745633202E-3</v>
      </c>
      <c r="AY89" s="20">
        <f t="shared" si="46"/>
        <v>3.8592350297017501E-3</v>
      </c>
      <c r="AZ89" s="20">
        <f t="shared" si="47"/>
        <v>3.5566331296532599E-3</v>
      </c>
      <c r="BA89" s="20">
        <f t="shared" si="48"/>
        <v>-1.2136411720042799E-5</v>
      </c>
      <c r="BC89" s="22">
        <f t="shared" si="49"/>
        <v>47118</v>
      </c>
      <c r="BD89" s="20">
        <f t="shared" si="51"/>
        <v>-2.2999881961550003E-2</v>
      </c>
      <c r="BE89" s="20">
        <f t="shared" si="50"/>
        <v>4.8936225019977258E-3</v>
      </c>
    </row>
    <row r="90" spans="1:57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40"/>
        <v>9.0773501357799898E-4</v>
      </c>
      <c r="AI90" s="20">
        <f t="shared" si="52"/>
        <v>1.0092787828366337E-4</v>
      </c>
      <c r="AJ90" s="20">
        <f t="shared" si="53"/>
        <v>-5.6738867330152704E-3</v>
      </c>
      <c r="AK90" s="20">
        <f t="shared" si="54"/>
        <v>3.14285714508866E-3</v>
      </c>
      <c r="AL90" s="20">
        <f t="shared" si="55"/>
        <v>3.7447692775360798E-3</v>
      </c>
      <c r="AM90" s="20">
        <f t="shared" si="56"/>
        <v>3.4512979841583298E-3</v>
      </c>
      <c r="AN90" s="20">
        <f t="shared" si="57"/>
        <v>-6.2751181917342004E-6</v>
      </c>
      <c r="AR90" s="22">
        <f t="shared" si="39"/>
        <v>47208</v>
      </c>
      <c r="AS90" s="20">
        <f t="shared" si="41"/>
        <v>2.0582547460026279</v>
      </c>
      <c r="AT90" s="20">
        <f t="shared" si="58"/>
        <v>-2.30644314489045E-2</v>
      </c>
      <c r="AU90" s="20">
        <f t="shared" si="42"/>
        <v>4.7596904338597281E-3</v>
      </c>
      <c r="AV90" s="20">
        <f t="shared" si="43"/>
        <v>1.0092787828366337E-4</v>
      </c>
      <c r="AW90" s="20">
        <f t="shared" si="44"/>
        <v>-5.6738867330152704E-3</v>
      </c>
      <c r="AX90" s="20">
        <f t="shared" si="45"/>
        <v>3.14285714508866E-3</v>
      </c>
      <c r="AY90" s="20">
        <f t="shared" si="46"/>
        <v>3.7447692775360798E-3</v>
      </c>
      <c r="AZ90" s="20">
        <f t="shared" si="47"/>
        <v>3.4512979841583298E-3</v>
      </c>
      <c r="BA90" s="20">
        <f t="shared" si="48"/>
        <v>-6.2751181917342004E-6</v>
      </c>
      <c r="BC90" s="22">
        <f t="shared" si="49"/>
        <v>47208</v>
      </c>
      <c r="BD90" s="20">
        <f t="shared" si="51"/>
        <v>-2.30644314489045E-2</v>
      </c>
      <c r="BE90" s="20">
        <f t="shared" si="50"/>
        <v>4.7596904338597281E-3</v>
      </c>
    </row>
    <row r="91" spans="1:57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40"/>
        <v>8.4784616088361174E-4</v>
      </c>
      <c r="AI91" s="20">
        <f t="shared" si="52"/>
        <v>9.7890257394582874E-5</v>
      </c>
      <c r="AJ91" s="20">
        <f t="shared" si="53"/>
        <v>-5.4995558482873099E-3</v>
      </c>
      <c r="AK91" s="20">
        <f t="shared" si="54"/>
        <v>3.0494629226884801E-3</v>
      </c>
      <c r="AL91" s="20">
        <f t="shared" si="55"/>
        <v>3.6334688825023702E-3</v>
      </c>
      <c r="AM91" s="20">
        <f t="shared" si="56"/>
        <v>3.3488875036624599E-3</v>
      </c>
      <c r="AN91" s="20">
        <f t="shared" si="57"/>
        <v>-1.10654627683004E-6</v>
      </c>
      <c r="AR91" s="22">
        <f t="shared" si="39"/>
        <v>47299</v>
      </c>
      <c r="AS91" s="20">
        <f t="shared" si="41"/>
        <v>2.0401483168294798</v>
      </c>
      <c r="AT91" s="20">
        <f t="shared" si="58"/>
        <v>-2.3124320301598889E-2</v>
      </c>
      <c r="AU91" s="20">
        <f t="shared" si="42"/>
        <v>4.629047171683753E-3</v>
      </c>
      <c r="AV91" s="20">
        <f t="shared" si="43"/>
        <v>9.7890257394582874E-5</v>
      </c>
      <c r="AW91" s="20">
        <f t="shared" si="44"/>
        <v>-5.4995558482873099E-3</v>
      </c>
      <c r="AX91" s="20">
        <f t="shared" si="45"/>
        <v>3.0494629226884801E-3</v>
      </c>
      <c r="AY91" s="20">
        <f t="shared" si="46"/>
        <v>3.6334688825023702E-3</v>
      </c>
      <c r="AZ91" s="20">
        <f t="shared" si="47"/>
        <v>3.3488875036624599E-3</v>
      </c>
      <c r="BA91" s="20">
        <f t="shared" si="48"/>
        <v>-1.10654627683004E-6</v>
      </c>
      <c r="BC91" s="22">
        <f t="shared" si="49"/>
        <v>47299</v>
      </c>
      <c r="BD91" s="20">
        <f t="shared" si="51"/>
        <v>-2.3124320301598889E-2</v>
      </c>
      <c r="BE91" s="20">
        <f t="shared" si="50"/>
        <v>4.629047171683753E-3</v>
      </c>
    </row>
    <row r="92" spans="1:57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40"/>
        <v>7.9244009866114072E-4</v>
      </c>
      <c r="AI92" s="20">
        <f t="shared" si="52"/>
        <v>9.4935380001846828E-5</v>
      </c>
      <c r="AJ92" s="20">
        <f t="shared" si="53"/>
        <v>-5.3300657926746899E-3</v>
      </c>
      <c r="AK92" s="20">
        <f t="shared" si="54"/>
        <v>2.9586765126321502E-3</v>
      </c>
      <c r="AL92" s="20">
        <f t="shared" si="55"/>
        <v>3.5252479251734999E-3</v>
      </c>
      <c r="AM92" s="20">
        <f t="shared" si="56"/>
        <v>3.24931832182961E-3</v>
      </c>
      <c r="AN92" s="20">
        <f t="shared" si="57"/>
        <v>3.40647088314938E-6</v>
      </c>
      <c r="AR92" s="22">
        <f t="shared" si="39"/>
        <v>47391</v>
      </c>
      <c r="AS92" s="20">
        <f t="shared" si="41"/>
        <v>2.0247426789826477</v>
      </c>
      <c r="AT92" s="20">
        <f t="shared" si="58"/>
        <v>-2.317972636382136E-2</v>
      </c>
      <c r="AU92" s="20">
        <f t="shared" si="42"/>
        <v>4.5015188178455668E-3</v>
      </c>
      <c r="AV92" s="20">
        <f t="shared" si="43"/>
        <v>9.4935380001846828E-5</v>
      </c>
      <c r="AW92" s="20">
        <f t="shared" si="44"/>
        <v>-5.3300657926746899E-3</v>
      </c>
      <c r="AX92" s="20">
        <f t="shared" si="45"/>
        <v>2.9586765126321502E-3</v>
      </c>
      <c r="AY92" s="20">
        <f t="shared" si="46"/>
        <v>3.5252479251734999E-3</v>
      </c>
      <c r="AZ92" s="20">
        <f t="shared" si="47"/>
        <v>3.24931832182961E-3</v>
      </c>
      <c r="BA92" s="20">
        <f t="shared" si="48"/>
        <v>3.40647088314938E-6</v>
      </c>
      <c r="BC92" s="22">
        <f t="shared" si="49"/>
        <v>47391</v>
      </c>
      <c r="BD92" s="20">
        <f t="shared" si="51"/>
        <v>-2.317972636382136E-2</v>
      </c>
      <c r="BE92" s="20">
        <f t="shared" si="50"/>
        <v>4.5015188178455668E-3</v>
      </c>
    </row>
    <row r="93" spans="1:57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40"/>
        <v>7.41318841077227E-4</v>
      </c>
      <c r="AI93" s="20">
        <f t="shared" si="52"/>
        <v>9.2061879661116435E-5</v>
      </c>
      <c r="AJ93" s="20">
        <f t="shared" si="53"/>
        <v>-5.1653695844255899E-3</v>
      </c>
      <c r="AK93" s="20">
        <f t="shared" si="54"/>
        <v>2.8704248834943102E-3</v>
      </c>
      <c r="AL93" s="20">
        <f t="shared" si="55"/>
        <v>3.4200252287064298E-3</v>
      </c>
      <c r="AM93" s="20">
        <f t="shared" si="56"/>
        <v>3.1525118344255501E-3</v>
      </c>
      <c r="AN93" s="20">
        <f t="shared" si="57"/>
        <v>7.3027711211537301E-6</v>
      </c>
      <c r="AR93" s="22">
        <f t="shared" si="39"/>
        <v>47483</v>
      </c>
      <c r="AS93" s="20">
        <f t="shared" si="41"/>
        <v>2.0115641559685464</v>
      </c>
      <c r="AT93" s="20">
        <f t="shared" si="58"/>
        <v>-2.3230847621405273E-2</v>
      </c>
      <c r="AU93" s="20">
        <f t="shared" si="42"/>
        <v>4.3769570129829705E-3</v>
      </c>
      <c r="AV93" s="20">
        <f t="shared" si="43"/>
        <v>9.2061879661116435E-5</v>
      </c>
      <c r="AW93" s="20">
        <f t="shared" si="44"/>
        <v>-5.1653695844255899E-3</v>
      </c>
      <c r="AX93" s="20">
        <f t="shared" si="45"/>
        <v>2.8704248834943102E-3</v>
      </c>
      <c r="AY93" s="20">
        <f t="shared" si="46"/>
        <v>3.4200252287064298E-3</v>
      </c>
      <c r="AZ93" s="20">
        <f t="shared" si="47"/>
        <v>3.1525118344255501E-3</v>
      </c>
      <c r="BA93" s="20">
        <f t="shared" si="48"/>
        <v>7.3027711211537301E-6</v>
      </c>
      <c r="BC93" s="22">
        <f t="shared" si="49"/>
        <v>47483</v>
      </c>
      <c r="BD93" s="20">
        <f t="shared" si="51"/>
        <v>-2.3230847621405273E-2</v>
      </c>
      <c r="BE93" s="20">
        <f t="shared" si="50"/>
        <v>4.3769570129829705E-3</v>
      </c>
    </row>
    <row r="94" spans="1:57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40"/>
        <v>6.9426786086503099E-4</v>
      </c>
      <c r="AI94" s="20">
        <f t="shared" si="52"/>
        <v>8.9268363318798413E-5</v>
      </c>
      <c r="AJ94" s="20">
        <f t="shared" si="53"/>
        <v>-5.0054107272101602E-3</v>
      </c>
      <c r="AK94" s="20">
        <f t="shared" si="54"/>
        <v>2.7846392378849602E-3</v>
      </c>
      <c r="AL94" s="20">
        <f t="shared" si="55"/>
        <v>3.31772399193575E-3</v>
      </c>
      <c r="AM94" s="20">
        <f t="shared" si="56"/>
        <v>3.05839395702278E-3</v>
      </c>
      <c r="AN94" s="20">
        <f t="shared" si="57"/>
        <v>1.06227174390127E-5</v>
      </c>
      <c r="AR94" s="22">
        <f t="shared" si="39"/>
        <v>47573</v>
      </c>
      <c r="AS94" s="20">
        <f t="shared" si="41"/>
        <v>2.0002282875245285</v>
      </c>
      <c r="AT94" s="20">
        <f t="shared" si="58"/>
        <v>-2.3277898601617469E-2</v>
      </c>
      <c r="AU94" s="20">
        <f t="shared" si="42"/>
        <v>4.2552375403911418E-3</v>
      </c>
      <c r="AV94" s="20">
        <f t="shared" si="43"/>
        <v>8.9268363318798413E-5</v>
      </c>
      <c r="AW94" s="20">
        <f t="shared" si="44"/>
        <v>-5.0054107272101602E-3</v>
      </c>
      <c r="AX94" s="20">
        <f t="shared" si="45"/>
        <v>2.7846392378849602E-3</v>
      </c>
      <c r="AY94" s="20">
        <f t="shared" si="46"/>
        <v>3.31772399193575E-3</v>
      </c>
      <c r="AZ94" s="20">
        <f t="shared" si="47"/>
        <v>3.05839395702278E-3</v>
      </c>
      <c r="BA94" s="20">
        <f t="shared" si="48"/>
        <v>1.06227174390127E-5</v>
      </c>
      <c r="BC94" s="22">
        <f t="shared" si="49"/>
        <v>47573</v>
      </c>
      <c r="BD94" s="20">
        <f t="shared" si="51"/>
        <v>-2.3277898601617469E-2</v>
      </c>
      <c r="BE94" s="20">
        <f t="shared" si="50"/>
        <v>4.2552375403911418E-3</v>
      </c>
    </row>
    <row r="95" spans="1:57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40"/>
        <v>6.510601553611356E-4</v>
      </c>
      <c r="AI95" s="20">
        <f t="shared" si="52"/>
        <v>8.6553408545303961E-5</v>
      </c>
      <c r="AJ95" s="20">
        <f t="shared" si="53"/>
        <v>-4.8501237883580199E-3</v>
      </c>
      <c r="AK95" s="20">
        <f t="shared" si="54"/>
        <v>2.7012545997573399E-3</v>
      </c>
      <c r="AL95" s="20">
        <f t="shared" si="55"/>
        <v>3.2182713312733902E-3</v>
      </c>
      <c r="AM95" s="20">
        <f t="shared" si="56"/>
        <v>2.9668947423733198E-3</v>
      </c>
      <c r="AN95" s="20">
        <f t="shared" si="57"/>
        <v>1.34078157909556E-5</v>
      </c>
      <c r="AR95" s="22">
        <f t="shared" si="39"/>
        <v>47664</v>
      </c>
      <c r="AS95" s="20">
        <f t="shared" si="41"/>
        <v>1.9904226932669005</v>
      </c>
      <c r="AT95" s="20">
        <f t="shared" si="58"/>
        <v>-2.3321106307121364E-2</v>
      </c>
      <c r="AU95" s="20">
        <f t="shared" si="42"/>
        <v>4.13625810938229E-3</v>
      </c>
      <c r="AV95" s="20">
        <f t="shared" si="43"/>
        <v>8.6553408545303961E-5</v>
      </c>
      <c r="AW95" s="20">
        <f t="shared" si="44"/>
        <v>-4.8501237883580199E-3</v>
      </c>
      <c r="AX95" s="20">
        <f t="shared" si="45"/>
        <v>2.7012545997573399E-3</v>
      </c>
      <c r="AY95" s="20">
        <f t="shared" si="46"/>
        <v>3.2182713312733902E-3</v>
      </c>
      <c r="AZ95" s="20">
        <f t="shared" si="47"/>
        <v>2.9668947423733198E-3</v>
      </c>
      <c r="BA95" s="20">
        <f t="shared" si="48"/>
        <v>1.34078157909556E-5</v>
      </c>
      <c r="BC95" s="22">
        <f t="shared" si="49"/>
        <v>47664</v>
      </c>
      <c r="BD95" s="20">
        <f t="shared" si="51"/>
        <v>-2.3321106307121364E-2</v>
      </c>
      <c r="BE95" s="20">
        <f t="shared" si="50"/>
        <v>4.13625810938229E-3</v>
      </c>
    </row>
    <row r="96" spans="1:57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40"/>
        <v>6.1146037884959924E-4</v>
      </c>
      <c r="AI96" s="20">
        <f t="shared" si="52"/>
        <v>8.3915562148346927E-5</v>
      </c>
      <c r="AJ96" s="20">
        <f t="shared" si="53"/>
        <v>-4.6994351514450996E-3</v>
      </c>
      <c r="AK96" s="20">
        <f t="shared" si="54"/>
        <v>2.6202093715621501E-3</v>
      </c>
      <c r="AL96" s="20">
        <f t="shared" si="55"/>
        <v>3.1215977924325899E-3</v>
      </c>
      <c r="AM96" s="20">
        <f t="shared" si="56"/>
        <v>2.8779479306573199E-3</v>
      </c>
      <c r="AN96" s="20">
        <f t="shared" si="57"/>
        <v>1.57002181477849E-5</v>
      </c>
      <c r="AR96" s="22">
        <f t="shared" si="39"/>
        <v>47756</v>
      </c>
      <c r="AS96" s="20">
        <f t="shared" si="41"/>
        <v>1.9818932427259277</v>
      </c>
      <c r="AT96" s="20">
        <f t="shared" si="58"/>
        <v>-2.3360706083632901E-2</v>
      </c>
      <c r="AU96" s="20">
        <f t="shared" si="42"/>
        <v>4.019935723503093E-3</v>
      </c>
      <c r="AV96" s="20">
        <f t="shared" si="43"/>
        <v>8.3915562148346927E-5</v>
      </c>
      <c r="AW96" s="20">
        <f t="shared" si="44"/>
        <v>-4.6994351514450996E-3</v>
      </c>
      <c r="AX96" s="20">
        <f t="shared" si="45"/>
        <v>2.6202093715621501E-3</v>
      </c>
      <c r="AY96" s="20">
        <f t="shared" si="46"/>
        <v>3.1215977924325899E-3</v>
      </c>
      <c r="AZ96" s="20">
        <f t="shared" si="47"/>
        <v>2.8779479306573199E-3</v>
      </c>
      <c r="BA96" s="20">
        <f t="shared" si="48"/>
        <v>1.57002181477849E-5</v>
      </c>
      <c r="BC96" s="22">
        <f t="shared" si="49"/>
        <v>47756</v>
      </c>
      <c r="BD96" s="20">
        <f t="shared" si="51"/>
        <v>-2.3360706083632901E-2</v>
      </c>
      <c r="BE96" s="20">
        <f t="shared" si="50"/>
        <v>4.019935723503093E-3</v>
      </c>
    </row>
    <row r="97" spans="1:57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40"/>
        <v>5.7522878771874906E-4</v>
      </c>
      <c r="AI97" s="20">
        <f t="shared" si="52"/>
        <v>8.1353340077223372E-5</v>
      </c>
      <c r="AJ97" s="20">
        <f t="shared" si="53"/>
        <v>-4.5532638744183399E-3</v>
      </c>
      <c r="AK97" s="20">
        <f t="shared" si="54"/>
        <v>2.5414448956428901E-3</v>
      </c>
      <c r="AL97" s="20">
        <f t="shared" si="55"/>
        <v>3.0276368691017899E-3</v>
      </c>
      <c r="AM97" s="20">
        <f t="shared" si="56"/>
        <v>2.7914904825232499E-3</v>
      </c>
      <c r="AN97" s="20">
        <f t="shared" si="57"/>
        <v>1.7542188324171001E-5</v>
      </c>
      <c r="AR97" s="22">
        <f t="shared" ref="AR97:AR132" si="59">A97</f>
        <v>47848</v>
      </c>
      <c r="AS97" s="20">
        <f t="shared" si="41"/>
        <v>1.9744328929781823</v>
      </c>
      <c r="AT97" s="20">
        <f t="shared" si="58"/>
        <v>-2.3396937674763751E-2</v>
      </c>
      <c r="AU97" s="20">
        <f t="shared" si="42"/>
        <v>3.9062039012509845E-3</v>
      </c>
      <c r="AV97" s="20">
        <f t="shared" si="43"/>
        <v>8.1353340077223372E-5</v>
      </c>
      <c r="AW97" s="20">
        <f t="shared" si="44"/>
        <v>-4.5532638744183399E-3</v>
      </c>
      <c r="AX97" s="20">
        <f t="shared" si="45"/>
        <v>2.5414448956428901E-3</v>
      </c>
      <c r="AY97" s="20">
        <f t="shared" si="46"/>
        <v>3.0276368691017899E-3</v>
      </c>
      <c r="AZ97" s="20">
        <f t="shared" si="47"/>
        <v>2.7914904825232499E-3</v>
      </c>
      <c r="BA97" s="20">
        <f t="shared" si="48"/>
        <v>1.7542188324171001E-5</v>
      </c>
      <c r="BC97" s="22">
        <f t="shared" si="49"/>
        <v>47848</v>
      </c>
      <c r="BD97" s="20">
        <f t="shared" si="51"/>
        <v>-2.3396937674763751E-2</v>
      </c>
      <c r="BE97" s="20">
        <f t="shared" si="50"/>
        <v>3.9062039012509845E-3</v>
      </c>
    </row>
    <row r="98" spans="1:57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ref="AH98:AH132" si="60">K98+Y98-Y98/100</f>
        <v>5.4212484523436053E-4</v>
      </c>
      <c r="AI98" s="20">
        <f t="shared" si="52"/>
        <v>7.8865228474598911E-5</v>
      </c>
      <c r="AJ98" s="20">
        <f t="shared" si="53"/>
        <v>-4.4115226008889499E-3</v>
      </c>
      <c r="AK98" s="20">
        <f t="shared" si="54"/>
        <v>2.4649050397451602E-3</v>
      </c>
      <c r="AL98" s="20">
        <f t="shared" si="55"/>
        <v>2.9363245532376598E-3</v>
      </c>
      <c r="AM98" s="20">
        <f t="shared" si="56"/>
        <v>2.7074621257616701E-3</v>
      </c>
      <c r="AN98" s="20">
        <f t="shared" si="57"/>
        <v>1.89755805068969E-5</v>
      </c>
      <c r="AR98" s="22">
        <f t="shared" si="59"/>
        <v>47938</v>
      </c>
      <c r="AS98" s="20">
        <f t="shared" ref="AS98:AS132" si="61">AF98*4+2</f>
        <v>1.9678726786343397</v>
      </c>
      <c r="AT98" s="20">
        <f t="shared" si="58"/>
        <v>-2.343004161724814E-2</v>
      </c>
      <c r="AU98" s="20">
        <f t="shared" ref="AU98:AU129" si="62">SUM(AV98:BA98)</f>
        <v>3.7950099268370357E-3</v>
      </c>
      <c r="AV98" s="20">
        <f t="shared" ref="AV98:AV132" si="63">AI98</f>
        <v>7.8865228474598911E-5</v>
      </c>
      <c r="AW98" s="20">
        <f t="shared" ref="AW98:AW132" si="64">AJ98</f>
        <v>-4.4115226008889499E-3</v>
      </c>
      <c r="AX98" s="20">
        <f t="shared" ref="AX98:AX132" si="65">AK98</f>
        <v>2.4649050397451602E-3</v>
      </c>
      <c r="AY98" s="20">
        <f t="shared" ref="AY98:AY132" si="66">AL98</f>
        <v>2.9363245532376598E-3</v>
      </c>
      <c r="AZ98" s="20">
        <f t="shared" ref="AZ98:AZ132" si="67">AM98</f>
        <v>2.7074621257616701E-3</v>
      </c>
      <c r="BA98" s="20">
        <f t="shared" ref="BA98:BA132" si="68">AN98</f>
        <v>1.89755805068969E-5</v>
      </c>
      <c r="BC98" s="22">
        <f t="shared" ref="BC98:BC132" si="69">AR98</f>
        <v>47938</v>
      </c>
      <c r="BD98" s="20">
        <f t="shared" si="51"/>
        <v>-2.343004161724814E-2</v>
      </c>
      <c r="BE98" s="20">
        <f t="shared" ref="BE98:BE132" si="70">AU98</f>
        <v>3.7950099268370357E-3</v>
      </c>
    </row>
    <row r="99" spans="1:57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60"/>
        <v>5.1191040468916192E-4</v>
      </c>
      <c r="AI99" s="20">
        <f t="shared" si="52"/>
        <v>7.6449685707271887E-5</v>
      </c>
      <c r="AJ99" s="20">
        <f t="shared" si="53"/>
        <v>-4.2741184865802096E-3</v>
      </c>
      <c r="AK99" s="20">
        <f t="shared" si="54"/>
        <v>2.3905358193187999E-3</v>
      </c>
      <c r="AL99" s="20">
        <f t="shared" si="55"/>
        <v>2.8475989296117199E-3</v>
      </c>
      <c r="AM99" s="20">
        <f t="shared" si="56"/>
        <v>2.6258049351524002E-3</v>
      </c>
      <c r="AN99" s="20">
        <f t="shared" si="57"/>
        <v>2.0041362702727299E-5</v>
      </c>
      <c r="AR99" s="22">
        <f t="shared" si="59"/>
        <v>48029</v>
      </c>
      <c r="AS99" s="20">
        <f t="shared" si="61"/>
        <v>1.9620744385709692</v>
      </c>
      <c r="AT99" s="20">
        <f t="shared" si="58"/>
        <v>-2.3460256057793338E-2</v>
      </c>
      <c r="AU99" s="20">
        <f t="shared" si="62"/>
        <v>3.6863122459127092E-3</v>
      </c>
      <c r="AV99" s="20">
        <f t="shared" si="63"/>
        <v>7.6449685707271887E-5</v>
      </c>
      <c r="AW99" s="20">
        <f t="shared" si="64"/>
        <v>-4.2741184865802096E-3</v>
      </c>
      <c r="AX99" s="20">
        <f t="shared" si="65"/>
        <v>2.3905358193187999E-3</v>
      </c>
      <c r="AY99" s="20">
        <f t="shared" si="66"/>
        <v>2.8475989296117199E-3</v>
      </c>
      <c r="AZ99" s="20">
        <f t="shared" si="67"/>
        <v>2.6258049351524002E-3</v>
      </c>
      <c r="BA99" s="20">
        <f t="shared" si="68"/>
        <v>2.0041362702727299E-5</v>
      </c>
      <c r="BC99" s="22">
        <f t="shared" si="69"/>
        <v>48029</v>
      </c>
      <c r="BD99" s="20">
        <f t="shared" si="51"/>
        <v>-2.3460256057793338E-2</v>
      </c>
      <c r="BE99" s="20">
        <f t="shared" si="70"/>
        <v>3.6863122459127092E-3</v>
      </c>
    </row>
    <row r="100" spans="1:57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60"/>
        <v>4.8435243311466291E-4</v>
      </c>
      <c r="AI100" s="20">
        <f t="shared" si="52"/>
        <v>7.4105145195351086E-5</v>
      </c>
      <c r="AJ100" s="20">
        <f t="shared" si="53"/>
        <v>-4.1409541135739502E-3</v>
      </c>
      <c r="AK100" s="20">
        <f t="shared" si="54"/>
        <v>2.3182850630965E-3</v>
      </c>
      <c r="AL100" s="20">
        <f t="shared" si="55"/>
        <v>2.7613998213160602E-3</v>
      </c>
      <c r="AM100" s="20">
        <f t="shared" si="56"/>
        <v>2.5464629555660401E-3</v>
      </c>
      <c r="AN100" s="20">
        <f t="shared" si="57"/>
        <v>2.0779199538800598E-5</v>
      </c>
      <c r="AR100" s="22">
        <f t="shared" si="59"/>
        <v>48121</v>
      </c>
      <c r="AS100" s="20">
        <f t="shared" si="61"/>
        <v>1.9569249441261576</v>
      </c>
      <c r="AT100" s="20">
        <f t="shared" si="58"/>
        <v>-2.3487814029367837E-2</v>
      </c>
      <c r="AU100" s="20">
        <f t="shared" si="62"/>
        <v>3.5800780711388019E-3</v>
      </c>
      <c r="AV100" s="20">
        <f t="shared" si="63"/>
        <v>7.4105145195351086E-5</v>
      </c>
      <c r="AW100" s="20">
        <f t="shared" si="64"/>
        <v>-4.1409541135739502E-3</v>
      </c>
      <c r="AX100" s="20">
        <f t="shared" si="65"/>
        <v>2.3182850630965E-3</v>
      </c>
      <c r="AY100" s="20">
        <f t="shared" si="66"/>
        <v>2.7613998213160602E-3</v>
      </c>
      <c r="AZ100" s="20">
        <f t="shared" si="67"/>
        <v>2.5464629555660401E-3</v>
      </c>
      <c r="BA100" s="20">
        <f t="shared" si="68"/>
        <v>2.0779199538800598E-5</v>
      </c>
      <c r="BC100" s="22">
        <f t="shared" si="69"/>
        <v>48121</v>
      </c>
      <c r="BD100" s="20">
        <f t="shared" si="51"/>
        <v>-2.3487814029367837E-2</v>
      </c>
      <c r="BE100" s="20">
        <f t="shared" si="70"/>
        <v>3.5800780711388019E-3</v>
      </c>
    </row>
    <row r="101" spans="1:57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60"/>
        <v>4.5922527438449533E-4</v>
      </c>
      <c r="AI101" s="20">
        <f t="shared" si="52"/>
        <v>7.1830018865863077E-5</v>
      </c>
      <c r="AJ101" s="20">
        <f t="shared" si="53"/>
        <v>-4.0119283723716297E-3</v>
      </c>
      <c r="AK101" s="20">
        <f t="shared" si="54"/>
        <v>2.2481021239029102E-3</v>
      </c>
      <c r="AL101" s="20">
        <f t="shared" si="55"/>
        <v>2.6776684885154701E-3</v>
      </c>
      <c r="AM101" s="20">
        <f t="shared" si="56"/>
        <v>2.46938187249412E-3</v>
      </c>
      <c r="AN101" s="20">
        <f t="shared" si="57"/>
        <v>2.1227104607390799E-5</v>
      </c>
      <c r="AR101" s="22">
        <f t="shared" si="59"/>
        <v>48213</v>
      </c>
      <c r="AS101" s="20">
        <f t="shared" si="61"/>
        <v>1.9523311582473539</v>
      </c>
      <c r="AT101" s="20">
        <f t="shared" si="58"/>
        <v>-2.3512941188098005E-2</v>
      </c>
      <c r="AU101" s="20">
        <f t="shared" si="62"/>
        <v>3.4762812360141244E-3</v>
      </c>
      <c r="AV101" s="20">
        <f t="shared" si="63"/>
        <v>7.1830018865863077E-5</v>
      </c>
      <c r="AW101" s="20">
        <f t="shared" si="64"/>
        <v>-4.0119283723716297E-3</v>
      </c>
      <c r="AX101" s="20">
        <f t="shared" si="65"/>
        <v>2.2481021239029102E-3</v>
      </c>
      <c r="AY101" s="20">
        <f t="shared" si="66"/>
        <v>2.6776684885154701E-3</v>
      </c>
      <c r="AZ101" s="20">
        <f t="shared" si="67"/>
        <v>2.46938187249412E-3</v>
      </c>
      <c r="BA101" s="20">
        <f t="shared" si="68"/>
        <v>2.1227104607390799E-5</v>
      </c>
      <c r="BC101" s="22">
        <f t="shared" si="69"/>
        <v>48213</v>
      </c>
      <c r="BD101" s="20">
        <f t="shared" si="51"/>
        <v>-2.3512941188098005E-2</v>
      </c>
      <c r="BE101" s="20">
        <f t="shared" si="70"/>
        <v>3.4762812360141244E-3</v>
      </c>
    </row>
    <row r="102" spans="1:57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60"/>
        <v>4.3631246651143539E-4</v>
      </c>
      <c r="AI102" s="20">
        <f t="shared" si="52"/>
        <v>6.9622701064254655E-5</v>
      </c>
      <c r="AJ102" s="20">
        <f t="shared" si="53"/>
        <v>-3.8869372980254698E-3</v>
      </c>
      <c r="AK102" s="20">
        <f t="shared" si="54"/>
        <v>2.17993763425017E-3</v>
      </c>
      <c r="AL102" s="20">
        <f t="shared" si="55"/>
        <v>2.5963473781587202E-3</v>
      </c>
      <c r="AM102" s="20">
        <f t="shared" si="56"/>
        <v>2.39450873276148E-3</v>
      </c>
      <c r="AN102" s="20">
        <f t="shared" si="57"/>
        <v>2.1421162288426299E-5</v>
      </c>
      <c r="AR102" s="22">
        <f t="shared" si="59"/>
        <v>48304</v>
      </c>
      <c r="AS102" s="20">
        <f t="shared" si="61"/>
        <v>1.9482164073532964</v>
      </c>
      <c r="AT102" s="20">
        <f t="shared" si="58"/>
        <v>-2.3535853995971065E-2</v>
      </c>
      <c r="AU102" s="20">
        <f t="shared" si="62"/>
        <v>3.3749003104975813E-3</v>
      </c>
      <c r="AV102" s="20">
        <f t="shared" si="63"/>
        <v>6.9622701064254655E-5</v>
      </c>
      <c r="AW102" s="20">
        <f t="shared" si="64"/>
        <v>-3.8869372980254698E-3</v>
      </c>
      <c r="AX102" s="20">
        <f t="shared" si="65"/>
        <v>2.17993763425017E-3</v>
      </c>
      <c r="AY102" s="20">
        <f t="shared" si="66"/>
        <v>2.5963473781587202E-3</v>
      </c>
      <c r="AZ102" s="20">
        <f t="shared" si="67"/>
        <v>2.39450873276148E-3</v>
      </c>
      <c r="BA102" s="20">
        <f t="shared" si="68"/>
        <v>2.1421162288426299E-5</v>
      </c>
      <c r="BC102" s="22">
        <f t="shared" si="69"/>
        <v>48304</v>
      </c>
      <c r="BD102" s="20">
        <f t="shared" si="51"/>
        <v>-2.3535853995971065E-2</v>
      </c>
      <c r="BE102" s="20">
        <f t="shared" si="70"/>
        <v>3.3749003104975813E-3</v>
      </c>
    </row>
    <row r="103" spans="1:57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60"/>
        <v>4.1540814486756839E-4</v>
      </c>
      <c r="AI103" s="20">
        <f t="shared" si="52"/>
        <v>6.7481572774537516E-5</v>
      </c>
      <c r="AJ103" s="20">
        <f t="shared" si="53"/>
        <v>-3.7658748508029301E-3</v>
      </c>
      <c r="AK103" s="20">
        <f t="shared" si="54"/>
        <v>2.1137433031892501E-3</v>
      </c>
      <c r="AL103" s="20">
        <f t="shared" si="55"/>
        <v>2.51737992253975E-3</v>
      </c>
      <c r="AM103" s="20">
        <f t="shared" si="56"/>
        <v>2.3217917116680198E-3</v>
      </c>
      <c r="AN103" s="20">
        <f t="shared" si="57"/>
        <v>2.1395317362227201E-5</v>
      </c>
      <c r="AR103" s="22">
        <f t="shared" si="59"/>
        <v>48395</v>
      </c>
      <c r="AS103" s="20">
        <f t="shared" si="61"/>
        <v>1.9445172897852177</v>
      </c>
      <c r="AT103" s="20">
        <f t="shared" si="58"/>
        <v>-2.3556758317614931E-2</v>
      </c>
      <c r="AU103" s="20">
        <f t="shared" si="62"/>
        <v>3.2759169767308544E-3</v>
      </c>
      <c r="AV103" s="20">
        <f t="shared" si="63"/>
        <v>6.7481572774537516E-5</v>
      </c>
      <c r="AW103" s="20">
        <f t="shared" si="64"/>
        <v>-3.7658748508029301E-3</v>
      </c>
      <c r="AX103" s="20">
        <f t="shared" si="65"/>
        <v>2.1137433031892501E-3</v>
      </c>
      <c r="AY103" s="20">
        <f t="shared" si="66"/>
        <v>2.51737992253975E-3</v>
      </c>
      <c r="AZ103" s="20">
        <f t="shared" si="67"/>
        <v>2.3217917116680198E-3</v>
      </c>
      <c r="BA103" s="20">
        <f t="shared" si="68"/>
        <v>2.1395317362227201E-5</v>
      </c>
      <c r="BC103" s="22">
        <f t="shared" si="69"/>
        <v>48395</v>
      </c>
      <c r="BD103" s="20">
        <f t="shared" si="51"/>
        <v>-2.3556758317614931E-2</v>
      </c>
      <c r="BE103" s="20">
        <f t="shared" si="70"/>
        <v>3.2759169767308544E-3</v>
      </c>
    </row>
    <row r="104" spans="1:57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60"/>
        <v>3.9631806840302608E-4</v>
      </c>
      <c r="AI104" s="20">
        <f t="shared" si="52"/>
        <v>6.5405006014452081E-5</v>
      </c>
      <c r="AJ104" s="20">
        <f t="shared" si="53"/>
        <v>-3.6486336354446501E-3</v>
      </c>
      <c r="AK104" s="20">
        <f t="shared" si="54"/>
        <v>2.0494717535734998E-3</v>
      </c>
      <c r="AL104" s="20">
        <f t="shared" si="55"/>
        <v>2.4407103813794901E-3</v>
      </c>
      <c r="AM104" s="20">
        <f t="shared" si="56"/>
        <v>2.2511799247393301E-3</v>
      </c>
      <c r="AN104" s="20">
        <f t="shared" si="57"/>
        <v>2.1181227705113699E-5</v>
      </c>
      <c r="AR104" s="22">
        <f t="shared" si="59"/>
        <v>48487</v>
      </c>
      <c r="AS104" s="20">
        <f t="shared" si="61"/>
        <v>1.9411811787492612</v>
      </c>
      <c r="AT104" s="20">
        <f t="shared" si="58"/>
        <v>-2.3575848394079474E-2</v>
      </c>
      <c r="AU104" s="20">
        <f t="shared" si="62"/>
        <v>3.1793146579672357E-3</v>
      </c>
      <c r="AV104" s="20">
        <f t="shared" si="63"/>
        <v>6.5405006014452081E-5</v>
      </c>
      <c r="AW104" s="20">
        <f t="shared" si="64"/>
        <v>-3.6486336354446501E-3</v>
      </c>
      <c r="AX104" s="20">
        <f t="shared" si="65"/>
        <v>2.0494717535734998E-3</v>
      </c>
      <c r="AY104" s="20">
        <f t="shared" si="66"/>
        <v>2.4407103813794901E-3</v>
      </c>
      <c r="AZ104" s="20">
        <f t="shared" si="67"/>
        <v>2.2511799247393301E-3</v>
      </c>
      <c r="BA104" s="20">
        <f t="shared" si="68"/>
        <v>2.1181227705113699E-5</v>
      </c>
      <c r="BC104" s="22">
        <f t="shared" si="69"/>
        <v>48487</v>
      </c>
      <c r="BD104" s="20">
        <f t="shared" si="51"/>
        <v>-2.3575848394079474E-2</v>
      </c>
      <c r="BE104" s="20">
        <f t="shared" si="70"/>
        <v>3.1793146579672357E-3</v>
      </c>
    </row>
    <row r="105" spans="1:57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60"/>
        <v>3.7886030924487544E-4</v>
      </c>
      <c r="AI105" s="20">
        <f t="shared" ref="AI105:AI132" si="71">Y105/1010</f>
        <v>6.3391368290100297E-5</v>
      </c>
      <c r="AJ105" s="20">
        <f t="shared" ref="AJ105:AJ132" si="72">Z105</f>
        <v>-3.5351055565846501E-3</v>
      </c>
      <c r="AK105" s="20">
        <f t="shared" ref="AK105:AK132" si="73">AA105</f>
        <v>1.9870763931617501E-3</v>
      </c>
      <c r="AL105" s="20">
        <f t="shared" ref="AL105:AL132" si="74">AB105</f>
        <v>2.3662837237203799E-3</v>
      </c>
      <c r="AM105" s="20">
        <f t="shared" ref="AM105:AM132" si="75">AC105</f>
        <v>2.1826232800670098E-3</v>
      </c>
      <c r="AN105" s="20">
        <f t="shared" ref="AN105:AN132" si="76">AD105</f>
        <v>2.0808173961661599E-5</v>
      </c>
      <c r="AR105" s="22">
        <f t="shared" si="59"/>
        <v>48579</v>
      </c>
      <c r="AS105" s="20">
        <f t="shared" si="61"/>
        <v>1.9381642050614083</v>
      </c>
      <c r="AT105" s="20">
        <f t="shared" si="58"/>
        <v>-2.3593306153237625E-2</v>
      </c>
      <c r="AU105" s="20">
        <f t="shared" si="62"/>
        <v>3.0850773826162515E-3</v>
      </c>
      <c r="AV105" s="20">
        <f t="shared" si="63"/>
        <v>6.3391368290100297E-5</v>
      </c>
      <c r="AW105" s="20">
        <f t="shared" si="64"/>
        <v>-3.5351055565846501E-3</v>
      </c>
      <c r="AX105" s="20">
        <f t="shared" si="65"/>
        <v>1.9870763931617501E-3</v>
      </c>
      <c r="AY105" s="20">
        <f t="shared" si="66"/>
        <v>2.3662837237203799E-3</v>
      </c>
      <c r="AZ105" s="20">
        <f t="shared" si="67"/>
        <v>2.1826232800670098E-3</v>
      </c>
      <c r="BA105" s="20">
        <f t="shared" si="68"/>
        <v>2.0808173961661599E-5</v>
      </c>
      <c r="BC105" s="22">
        <f t="shared" si="69"/>
        <v>48579</v>
      </c>
      <c r="BD105" s="20">
        <f t="shared" si="51"/>
        <v>-2.3593306153237625E-2</v>
      </c>
      <c r="BE105" s="20">
        <f t="shared" si="70"/>
        <v>3.0850773826162515E-3</v>
      </c>
    </row>
    <row r="106" spans="1:57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60"/>
        <v>3.6286564841511747E-4</v>
      </c>
      <c r="AI106" s="20">
        <f t="shared" si="71"/>
        <v>6.1439027012522867E-5</v>
      </c>
      <c r="AJ106" s="20">
        <f t="shared" si="72"/>
        <v>-3.4251824082565099E-3</v>
      </c>
      <c r="AK106" s="20">
        <f t="shared" si="73"/>
        <v>1.9265113174071701E-3</v>
      </c>
      <c r="AL106" s="20">
        <f t="shared" si="74"/>
        <v>2.2940455441489102E-3</v>
      </c>
      <c r="AM106" s="20">
        <f t="shared" si="75"/>
        <v>2.1160723661539601E-3</v>
      </c>
      <c r="AN106" s="20">
        <f t="shared" si="76"/>
        <v>2.0303019399037198E-5</v>
      </c>
      <c r="AR106" s="22">
        <f t="shared" si="59"/>
        <v>48669</v>
      </c>
      <c r="AS106" s="20">
        <f t="shared" si="61"/>
        <v>1.9354296271556033</v>
      </c>
      <c r="AT106" s="20">
        <f t="shared" si="58"/>
        <v>-2.3609300814067383E-2</v>
      </c>
      <c r="AU106" s="20">
        <f t="shared" si="62"/>
        <v>2.9931888658650905E-3</v>
      </c>
      <c r="AV106" s="20">
        <f t="shared" si="63"/>
        <v>6.1439027012522867E-5</v>
      </c>
      <c r="AW106" s="20">
        <f t="shared" si="64"/>
        <v>-3.4251824082565099E-3</v>
      </c>
      <c r="AX106" s="20">
        <f t="shared" si="65"/>
        <v>1.9265113174071701E-3</v>
      </c>
      <c r="AY106" s="20">
        <f t="shared" si="66"/>
        <v>2.2940455441489102E-3</v>
      </c>
      <c r="AZ106" s="20">
        <f t="shared" si="67"/>
        <v>2.1160723661539601E-3</v>
      </c>
      <c r="BA106" s="20">
        <f t="shared" si="68"/>
        <v>2.0303019399037198E-5</v>
      </c>
      <c r="BC106" s="22">
        <f t="shared" si="69"/>
        <v>48669</v>
      </c>
      <c r="BD106" s="20">
        <f t="shared" si="51"/>
        <v>-2.3609300814067383E-2</v>
      </c>
      <c r="BE106" s="20">
        <f t="shared" si="70"/>
        <v>2.9931888658650905E-3</v>
      </c>
    </row>
    <row r="107" spans="1:57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60"/>
        <v>3.4817771987239636E-4</v>
      </c>
      <c r="AI107" s="20">
        <f t="shared" si="71"/>
        <v>5.9546353796614058E-5</v>
      </c>
      <c r="AJ107" s="20">
        <f t="shared" si="72"/>
        <v>-3.31875639890677E-3</v>
      </c>
      <c r="AK107" s="20">
        <f t="shared" si="73"/>
        <v>1.86773123880268E-3</v>
      </c>
      <c r="AL107" s="20">
        <f t="shared" si="74"/>
        <v>2.2239420077951799E-3</v>
      </c>
      <c r="AM107" s="20">
        <f t="shared" si="75"/>
        <v>2.0514783708902502E-3</v>
      </c>
      <c r="AN107" s="20">
        <f t="shared" si="76"/>
        <v>1.9690212060829901E-5</v>
      </c>
      <c r="AR107" s="22">
        <f t="shared" si="59"/>
        <v>48760</v>
      </c>
      <c r="AS107" s="20">
        <f t="shared" si="61"/>
        <v>1.9329465136595376</v>
      </c>
      <c r="AT107" s="20">
        <f t="shared" si="58"/>
        <v>-2.3623988742610104E-2</v>
      </c>
      <c r="AU107" s="20">
        <f t="shared" si="62"/>
        <v>2.9036317844387842E-3</v>
      </c>
      <c r="AV107" s="20">
        <f t="shared" si="63"/>
        <v>5.9546353796614058E-5</v>
      </c>
      <c r="AW107" s="20">
        <f t="shared" si="64"/>
        <v>-3.31875639890677E-3</v>
      </c>
      <c r="AX107" s="20">
        <f t="shared" si="65"/>
        <v>1.86773123880268E-3</v>
      </c>
      <c r="AY107" s="20">
        <f t="shared" si="66"/>
        <v>2.2239420077951799E-3</v>
      </c>
      <c r="AZ107" s="20">
        <f t="shared" si="67"/>
        <v>2.0514783708902502E-3</v>
      </c>
      <c r="BA107" s="20">
        <f t="shared" si="68"/>
        <v>1.9690212060829901E-5</v>
      </c>
      <c r="BC107" s="22">
        <f t="shared" si="69"/>
        <v>48760</v>
      </c>
      <c r="BD107" s="20">
        <f t="shared" si="51"/>
        <v>-2.3623988742610104E-2</v>
      </c>
      <c r="BE107" s="20">
        <f t="shared" si="70"/>
        <v>2.9036317844387842E-3</v>
      </c>
    </row>
    <row r="108" spans="1:57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60"/>
        <v>3.3465294005118116E-4</v>
      </c>
      <c r="AI108" s="20">
        <f t="shared" si="71"/>
        <v>5.7711728575081285E-5</v>
      </c>
      <c r="AJ108" s="20">
        <f t="shared" si="72"/>
        <v>-3.2157206131144798E-3</v>
      </c>
      <c r="AK108" s="20">
        <f t="shared" si="73"/>
        <v>1.81069143929679E-3</v>
      </c>
      <c r="AL108" s="20">
        <f t="shared" si="74"/>
        <v>2.1559198204012999E-3</v>
      </c>
      <c r="AM108" s="20">
        <f t="shared" si="75"/>
        <v>1.98879302748533E-3</v>
      </c>
      <c r="AN108" s="20">
        <f t="shared" si="76"/>
        <v>1.8991823869107801E-5</v>
      </c>
      <c r="AR108" s="22">
        <f t="shared" si="59"/>
        <v>48852</v>
      </c>
      <c r="AS108" s="20">
        <f t="shared" si="61"/>
        <v>1.9306886782630244</v>
      </c>
      <c r="AT108" s="20">
        <f t="shared" si="58"/>
        <v>-2.3637513522431319E-2</v>
      </c>
      <c r="AU108" s="20">
        <f t="shared" si="62"/>
        <v>2.8163872265131291E-3</v>
      </c>
      <c r="AV108" s="20">
        <f t="shared" si="63"/>
        <v>5.7711728575081285E-5</v>
      </c>
      <c r="AW108" s="20">
        <f t="shared" si="64"/>
        <v>-3.2157206131144798E-3</v>
      </c>
      <c r="AX108" s="20">
        <f t="shared" si="65"/>
        <v>1.81069143929679E-3</v>
      </c>
      <c r="AY108" s="20">
        <f t="shared" si="66"/>
        <v>2.1559198204012999E-3</v>
      </c>
      <c r="AZ108" s="20">
        <f t="shared" si="67"/>
        <v>1.98879302748533E-3</v>
      </c>
      <c r="BA108" s="20">
        <f t="shared" si="68"/>
        <v>1.8991823869107801E-5</v>
      </c>
      <c r="BC108" s="22">
        <f t="shared" si="69"/>
        <v>48852</v>
      </c>
      <c r="BD108" s="20">
        <f t="shared" si="51"/>
        <v>-2.3637513522431319E-2</v>
      </c>
      <c r="BE108" s="20">
        <f t="shared" si="70"/>
        <v>2.8163872265131291E-3</v>
      </c>
    </row>
    <row r="109" spans="1:57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60"/>
        <v>3.2216026302100281E-4</v>
      </c>
      <c r="AI109" s="20">
        <f t="shared" si="71"/>
        <v>5.5933543480158319E-5</v>
      </c>
      <c r="AJ109" s="20">
        <f t="shared" si="72"/>
        <v>-3.1159694126481302E-3</v>
      </c>
      <c r="AK109" s="20">
        <f t="shared" si="73"/>
        <v>1.7553477415388401E-3</v>
      </c>
      <c r="AL109" s="20">
        <f t="shared" si="74"/>
        <v>2.08992621868464E-3</v>
      </c>
      <c r="AM109" s="20">
        <f t="shared" si="75"/>
        <v>1.92796858329291E-3</v>
      </c>
      <c r="AN109" s="20">
        <f t="shared" si="76"/>
        <v>1.8227619325017401E-5</v>
      </c>
      <c r="AR109" s="22">
        <f t="shared" si="59"/>
        <v>48944</v>
      </c>
      <c r="AS109" s="20">
        <f t="shared" si="61"/>
        <v>1.9286338182310276</v>
      </c>
      <c r="AT109" s="20">
        <f t="shared" si="58"/>
        <v>-2.3650006199461497E-2</v>
      </c>
      <c r="AU109" s="20">
        <f t="shared" si="62"/>
        <v>2.7314342936734359E-3</v>
      </c>
      <c r="AV109" s="20">
        <f t="shared" si="63"/>
        <v>5.5933543480158319E-5</v>
      </c>
      <c r="AW109" s="20">
        <f t="shared" si="64"/>
        <v>-3.1159694126481302E-3</v>
      </c>
      <c r="AX109" s="20">
        <f t="shared" si="65"/>
        <v>1.7553477415388401E-3</v>
      </c>
      <c r="AY109" s="20">
        <f t="shared" si="66"/>
        <v>2.08992621868464E-3</v>
      </c>
      <c r="AZ109" s="20">
        <f t="shared" si="67"/>
        <v>1.92796858329291E-3</v>
      </c>
      <c r="BA109" s="20">
        <f t="shared" si="68"/>
        <v>1.8227619325017401E-5</v>
      </c>
      <c r="BC109" s="22">
        <f t="shared" si="69"/>
        <v>48944</v>
      </c>
      <c r="BD109" s="20">
        <f t="shared" si="51"/>
        <v>-2.3650006199461497E-2</v>
      </c>
      <c r="BE109" s="20">
        <f t="shared" si="70"/>
        <v>2.7314342936734359E-3</v>
      </c>
    </row>
    <row r="110" spans="1:57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60"/>
        <v>3.1058079087522476E-4</v>
      </c>
      <c r="AI110" s="20">
        <f t="shared" si="71"/>
        <v>5.421020645132416E-5</v>
      </c>
      <c r="AJ110" s="20">
        <f t="shared" si="72"/>
        <v>-3.0193987803683801E-3</v>
      </c>
      <c r="AK110" s="20">
        <f t="shared" si="73"/>
        <v>1.7016564963334699E-3</v>
      </c>
      <c r="AL110" s="20">
        <f t="shared" si="74"/>
        <v>2.0259089767549199E-3</v>
      </c>
      <c r="AM110" s="20">
        <f t="shared" si="75"/>
        <v>1.8689577860664299E-3</v>
      </c>
      <c r="AN110" s="20">
        <f t="shared" si="76"/>
        <v>1.7415147435251299E-5</v>
      </c>
      <c r="AR110" s="22">
        <f t="shared" si="59"/>
        <v>49034</v>
      </c>
      <c r="AS110" s="20">
        <f t="shared" si="61"/>
        <v>1.9267628173007516</v>
      </c>
      <c r="AT110" s="20">
        <f t="shared" si="58"/>
        <v>-2.3661585671607276E-2</v>
      </c>
      <c r="AU110" s="20">
        <f t="shared" si="62"/>
        <v>2.6487498326730153E-3</v>
      </c>
      <c r="AV110" s="20">
        <f t="shared" si="63"/>
        <v>5.421020645132416E-5</v>
      </c>
      <c r="AW110" s="20">
        <f t="shared" si="64"/>
        <v>-3.0193987803683801E-3</v>
      </c>
      <c r="AX110" s="20">
        <f t="shared" si="65"/>
        <v>1.7016564963334699E-3</v>
      </c>
      <c r="AY110" s="20">
        <f t="shared" si="66"/>
        <v>2.0259089767549199E-3</v>
      </c>
      <c r="AZ110" s="20">
        <f t="shared" si="67"/>
        <v>1.8689577860664299E-3</v>
      </c>
      <c r="BA110" s="20">
        <f t="shared" si="68"/>
        <v>1.7415147435251299E-5</v>
      </c>
      <c r="BC110" s="22">
        <f t="shared" si="69"/>
        <v>49034</v>
      </c>
      <c r="BD110" s="20">
        <f t="shared" si="51"/>
        <v>-2.3661585671607276E-2</v>
      </c>
      <c r="BE110" s="20">
        <f t="shared" si="70"/>
        <v>2.6487498326730153E-3</v>
      </c>
    </row>
    <row r="111" spans="1:57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60"/>
        <v>2.9980727453041145E-4</v>
      </c>
      <c r="AI111" s="20">
        <f t="shared" si="71"/>
        <v>5.2540144547285845E-5</v>
      </c>
      <c r="AJ111" s="20">
        <f t="shared" si="72"/>
        <v>-2.92590661052916E-3</v>
      </c>
      <c r="AK111" s="20">
        <f t="shared" si="73"/>
        <v>1.64957458244074E-3</v>
      </c>
      <c r="AL111" s="20">
        <f t="shared" si="74"/>
        <v>1.9638164248991698E-3</v>
      </c>
      <c r="AM111" s="20">
        <f t="shared" si="75"/>
        <v>1.81171388671241E-3</v>
      </c>
      <c r="AN111" s="20">
        <f t="shared" si="76"/>
        <v>1.65698524678958E-5</v>
      </c>
      <c r="AR111" s="22">
        <f t="shared" si="59"/>
        <v>49125</v>
      </c>
      <c r="AS111" s="20">
        <f t="shared" si="61"/>
        <v>1.925059181270548</v>
      </c>
      <c r="AT111" s="20">
        <f t="shared" si="58"/>
        <v>-2.3672359187952088E-2</v>
      </c>
      <c r="AU111" s="20">
        <f t="shared" si="62"/>
        <v>2.5683082805383417E-3</v>
      </c>
      <c r="AV111" s="20">
        <f t="shared" si="63"/>
        <v>5.2540144547285845E-5</v>
      </c>
      <c r="AW111" s="20">
        <f t="shared" si="64"/>
        <v>-2.92590661052916E-3</v>
      </c>
      <c r="AX111" s="20">
        <f t="shared" si="65"/>
        <v>1.64957458244074E-3</v>
      </c>
      <c r="AY111" s="20">
        <f t="shared" si="66"/>
        <v>1.9638164248991698E-3</v>
      </c>
      <c r="AZ111" s="20">
        <f t="shared" si="67"/>
        <v>1.81171388671241E-3</v>
      </c>
      <c r="BA111" s="20">
        <f t="shared" si="68"/>
        <v>1.65698524678958E-5</v>
      </c>
      <c r="BC111" s="22">
        <f t="shared" si="69"/>
        <v>49125</v>
      </c>
      <c r="BD111" s="20">
        <f t="shared" si="51"/>
        <v>-2.3672359187952088E-2</v>
      </c>
      <c r="BE111" s="20">
        <f t="shared" si="70"/>
        <v>2.5683082805383417E-3</v>
      </c>
    </row>
    <row r="112" spans="1:57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60"/>
        <v>2.897435269711081E-4</v>
      </c>
      <c r="AI112" s="20">
        <f t="shared" si="71"/>
        <v>5.0921806940523959E-5</v>
      </c>
      <c r="AJ112" s="20">
        <f t="shared" si="72"/>
        <v>-2.8353929488855699E-3</v>
      </c>
      <c r="AK112" s="20">
        <f t="shared" si="73"/>
        <v>1.5990594161019399E-3</v>
      </c>
      <c r="AL112" s="20">
        <f t="shared" si="74"/>
        <v>1.90359747873625E-3</v>
      </c>
      <c r="AM112" s="20">
        <f t="shared" si="75"/>
        <v>1.7561906519913901E-3</v>
      </c>
      <c r="AN112" s="20">
        <f t="shared" si="76"/>
        <v>1.57051978089128E-5</v>
      </c>
      <c r="AR112" s="22">
        <f t="shared" si="59"/>
        <v>49217</v>
      </c>
      <c r="AS112" s="20">
        <f t="shared" si="61"/>
        <v>1.9235085807123724</v>
      </c>
      <c r="AT112" s="20">
        <f t="shared" si="58"/>
        <v>-2.3682422935511392E-2</v>
      </c>
      <c r="AU112" s="20">
        <f t="shared" si="62"/>
        <v>2.4900816026934471E-3</v>
      </c>
      <c r="AV112" s="20">
        <f t="shared" si="63"/>
        <v>5.0921806940523959E-5</v>
      </c>
      <c r="AW112" s="20">
        <f t="shared" si="64"/>
        <v>-2.8353929488855699E-3</v>
      </c>
      <c r="AX112" s="20">
        <f t="shared" si="65"/>
        <v>1.5990594161019399E-3</v>
      </c>
      <c r="AY112" s="20">
        <f t="shared" si="66"/>
        <v>1.90359747873625E-3</v>
      </c>
      <c r="AZ112" s="20">
        <f t="shared" si="67"/>
        <v>1.7561906519913901E-3</v>
      </c>
      <c r="BA112" s="20">
        <f t="shared" si="68"/>
        <v>1.57051978089128E-5</v>
      </c>
      <c r="BC112" s="22">
        <f t="shared" si="69"/>
        <v>49217</v>
      </c>
      <c r="BD112" s="20">
        <f t="shared" si="51"/>
        <v>-2.3682422935511392E-2</v>
      </c>
      <c r="BE112" s="20">
        <f t="shared" si="70"/>
        <v>2.4900816026934471E-3</v>
      </c>
    </row>
    <row r="113" spans="1:57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60"/>
        <v>2.8030377727827969E-4</v>
      </c>
      <c r="AI113" s="20">
        <f t="shared" si="71"/>
        <v>4.9353667590556539E-5</v>
      </c>
      <c r="AJ113" s="20">
        <f t="shared" si="72"/>
        <v>-2.74776018792666E-3</v>
      </c>
      <c r="AK113" s="20">
        <f t="shared" si="73"/>
        <v>1.5500689685365901E-3</v>
      </c>
      <c r="AL113" s="20">
        <f t="shared" si="74"/>
        <v>1.84520167367807E-3</v>
      </c>
      <c r="AM113" s="20">
        <f t="shared" si="75"/>
        <v>1.7023423875661601E-3</v>
      </c>
      <c r="AN113" s="20">
        <f t="shared" si="76"/>
        <v>1.48327989224483E-5</v>
      </c>
      <c r="AR113" s="22">
        <f t="shared" si="59"/>
        <v>49309</v>
      </c>
      <c r="AS113" s="20">
        <f t="shared" si="61"/>
        <v>1.9220984801657333</v>
      </c>
      <c r="AT113" s="20">
        <f t="shared" si="58"/>
        <v>-2.3691862685204221E-2</v>
      </c>
      <c r="AU113" s="20">
        <f t="shared" si="62"/>
        <v>2.4140393083671649E-3</v>
      </c>
      <c r="AV113" s="20">
        <f t="shared" si="63"/>
        <v>4.9353667590556539E-5</v>
      </c>
      <c r="AW113" s="20">
        <f t="shared" si="64"/>
        <v>-2.74776018792666E-3</v>
      </c>
      <c r="AX113" s="20">
        <f t="shared" si="65"/>
        <v>1.5500689685365901E-3</v>
      </c>
      <c r="AY113" s="20">
        <f t="shared" si="66"/>
        <v>1.84520167367807E-3</v>
      </c>
      <c r="AZ113" s="20">
        <f t="shared" si="67"/>
        <v>1.7023423875661601E-3</v>
      </c>
      <c r="BA113" s="20">
        <f t="shared" si="68"/>
        <v>1.48327989224483E-5</v>
      </c>
      <c r="BC113" s="22">
        <f t="shared" si="69"/>
        <v>49309</v>
      </c>
      <c r="BD113" s="20">
        <f t="shared" si="51"/>
        <v>-2.3691862685204221E-2</v>
      </c>
      <c r="BE113" s="20">
        <f t="shared" si="70"/>
        <v>2.4140393083671649E-3</v>
      </c>
    </row>
    <row r="114" spans="1:57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60"/>
        <v>2.7141198336573573E-4</v>
      </c>
      <c r="AI114" s="20">
        <f t="shared" si="71"/>
        <v>4.7834227592115248E-5</v>
      </c>
      <c r="AJ114" s="20">
        <f t="shared" si="72"/>
        <v>-2.6629132198863199E-3</v>
      </c>
      <c r="AK114" s="20">
        <f t="shared" si="73"/>
        <v>1.5025617881247999E-3</v>
      </c>
      <c r="AL114" s="20">
        <f t="shared" si="74"/>
        <v>1.78857920518638E-3</v>
      </c>
      <c r="AM114" s="20">
        <f t="shared" si="75"/>
        <v>1.65012396649011E-3</v>
      </c>
      <c r="AN114" s="20">
        <f t="shared" si="76"/>
        <v>1.39625621509154E-5</v>
      </c>
      <c r="AR114" s="22">
        <f t="shared" si="59"/>
        <v>49399</v>
      </c>
      <c r="AS114" s="20">
        <f t="shared" si="61"/>
        <v>1.920817837154452</v>
      </c>
      <c r="AT114" s="20">
        <f t="shared" si="58"/>
        <v>-2.3700754479116765E-2</v>
      </c>
      <c r="AU114" s="20">
        <f t="shared" si="62"/>
        <v>2.3401485296580008E-3</v>
      </c>
      <c r="AV114" s="20">
        <f t="shared" si="63"/>
        <v>4.7834227592115248E-5</v>
      </c>
      <c r="AW114" s="20">
        <f t="shared" si="64"/>
        <v>-2.6629132198863199E-3</v>
      </c>
      <c r="AX114" s="20">
        <f t="shared" si="65"/>
        <v>1.5025617881247999E-3</v>
      </c>
      <c r="AY114" s="20">
        <f t="shared" si="66"/>
        <v>1.78857920518638E-3</v>
      </c>
      <c r="AZ114" s="20">
        <f t="shared" si="67"/>
        <v>1.65012396649011E-3</v>
      </c>
      <c r="BA114" s="20">
        <f t="shared" si="68"/>
        <v>1.39625621509154E-5</v>
      </c>
      <c r="BC114" s="22">
        <f t="shared" si="69"/>
        <v>49399</v>
      </c>
      <c r="BD114" s="20">
        <f t="shared" si="51"/>
        <v>-2.3700754479116765E-2</v>
      </c>
      <c r="BE114" s="20">
        <f t="shared" si="70"/>
        <v>2.3401485296580008E-3</v>
      </c>
    </row>
    <row r="115" spans="1:57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60"/>
        <v>2.6300112093236765E-4</v>
      </c>
      <c r="AI115" s="20">
        <f t="shared" si="71"/>
        <v>4.6362017202676533E-5</v>
      </c>
      <c r="AJ115" s="20">
        <f t="shared" si="72"/>
        <v>-2.5807595527948999E-3</v>
      </c>
      <c r="AK115" s="20">
        <f t="shared" si="73"/>
        <v>1.45649702651962E-3</v>
      </c>
      <c r="AL115" s="20">
        <f t="shared" si="74"/>
        <v>1.7336809703394299E-3</v>
      </c>
      <c r="AM115" s="20">
        <f t="shared" si="75"/>
        <v>1.59949086193655E-3</v>
      </c>
      <c r="AN115" s="20">
        <f t="shared" si="76"/>
        <v>1.3102825513477899E-5</v>
      </c>
      <c r="AR115" s="22">
        <f t="shared" si="59"/>
        <v>49490</v>
      </c>
      <c r="AS115" s="20">
        <f t="shared" si="61"/>
        <v>1.919656857588546</v>
      </c>
      <c r="AT115" s="20">
        <f t="shared" si="58"/>
        <v>-2.3709165341550133E-2</v>
      </c>
      <c r="AU115" s="20">
        <f t="shared" si="62"/>
        <v>2.2683741487168549E-3</v>
      </c>
      <c r="AV115" s="20">
        <f t="shared" si="63"/>
        <v>4.6362017202676533E-5</v>
      </c>
      <c r="AW115" s="20">
        <f t="shared" si="64"/>
        <v>-2.5807595527948999E-3</v>
      </c>
      <c r="AX115" s="20">
        <f t="shared" si="65"/>
        <v>1.45649702651962E-3</v>
      </c>
      <c r="AY115" s="20">
        <f t="shared" si="66"/>
        <v>1.7336809703394299E-3</v>
      </c>
      <c r="AZ115" s="20">
        <f t="shared" si="67"/>
        <v>1.59949086193655E-3</v>
      </c>
      <c r="BA115" s="20">
        <f t="shared" si="68"/>
        <v>1.3102825513477899E-5</v>
      </c>
      <c r="BC115" s="22">
        <f t="shared" si="69"/>
        <v>49490</v>
      </c>
      <c r="BD115" s="20">
        <f t="shared" si="51"/>
        <v>-2.3709165341550133E-2</v>
      </c>
      <c r="BE115" s="20">
        <f t="shared" si="70"/>
        <v>2.2683741487168549E-3</v>
      </c>
    </row>
    <row r="116" spans="1:57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60"/>
        <v>2.5501246626418589E-4</v>
      </c>
      <c r="AI116" s="20">
        <f t="shared" si="71"/>
        <v>4.4935597561021087E-5</v>
      </c>
      <c r="AJ116" s="20">
        <f t="shared" si="72"/>
        <v>-2.50120939293552E-3</v>
      </c>
      <c r="AK116" s="20">
        <f t="shared" si="73"/>
        <v>1.41183446640269E-3</v>
      </c>
      <c r="AL116" s="20">
        <f t="shared" si="74"/>
        <v>1.6804586104202099E-3</v>
      </c>
      <c r="AM116" s="20">
        <f t="shared" si="75"/>
        <v>1.55039918308119E-3</v>
      </c>
      <c r="AN116" s="20">
        <f t="shared" si="76"/>
        <v>1.2260499482330501E-5</v>
      </c>
      <c r="AR116" s="22">
        <f t="shared" si="59"/>
        <v>49582</v>
      </c>
      <c r="AS116" s="20">
        <f t="shared" si="61"/>
        <v>1.9186067966975069</v>
      </c>
      <c r="AT116" s="20">
        <f t="shared" si="58"/>
        <v>-2.3717153996218314E-2</v>
      </c>
      <c r="AU116" s="20">
        <f t="shared" si="62"/>
        <v>2.1986789640119214E-3</v>
      </c>
      <c r="AV116" s="20">
        <f t="shared" si="63"/>
        <v>4.4935597561021087E-5</v>
      </c>
      <c r="AW116" s="20">
        <f t="shared" si="64"/>
        <v>-2.50120939293552E-3</v>
      </c>
      <c r="AX116" s="20">
        <f t="shared" si="65"/>
        <v>1.41183446640269E-3</v>
      </c>
      <c r="AY116" s="20">
        <f t="shared" si="66"/>
        <v>1.6804586104202099E-3</v>
      </c>
      <c r="AZ116" s="20">
        <f t="shared" si="67"/>
        <v>1.55039918308119E-3</v>
      </c>
      <c r="BA116" s="20">
        <f t="shared" si="68"/>
        <v>1.2260499482330501E-5</v>
      </c>
      <c r="BC116" s="22">
        <f t="shared" si="69"/>
        <v>49582</v>
      </c>
      <c r="BD116" s="20">
        <f t="shared" si="51"/>
        <v>-2.3717153996218314E-2</v>
      </c>
      <c r="BE116" s="20">
        <f t="shared" si="70"/>
        <v>2.1986789640119214E-3</v>
      </c>
    </row>
    <row r="117" spans="1:57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60"/>
        <v>2.4739488226759802E-4</v>
      </c>
      <c r="AI117" s="20">
        <f t="shared" si="71"/>
        <v>4.3553562106801976E-5</v>
      </c>
      <c r="AJ117" s="20">
        <f t="shared" si="72"/>
        <v>-2.4241756977350002E-3</v>
      </c>
      <c r="AK117" s="20">
        <f t="shared" si="73"/>
        <v>1.3685345499503301E-3</v>
      </c>
      <c r="AL117" s="20">
        <f t="shared" si="74"/>
        <v>1.62886455277178E-3</v>
      </c>
      <c r="AM117" s="20">
        <f t="shared" si="75"/>
        <v>1.5028057104293699E-3</v>
      </c>
      <c r="AN117" s="20">
        <f t="shared" si="76"/>
        <v>1.1441205005624501E-5</v>
      </c>
      <c r="AR117" s="22">
        <f t="shared" si="59"/>
        <v>49674</v>
      </c>
      <c r="AS117" s="20">
        <f t="shared" si="61"/>
        <v>1.9176597967450069</v>
      </c>
      <c r="AT117" s="20">
        <f t="shared" si="58"/>
        <v>-2.3724771580214903E-2</v>
      </c>
      <c r="AU117" s="20">
        <f t="shared" si="62"/>
        <v>2.1310238825289064E-3</v>
      </c>
      <c r="AV117" s="20">
        <f t="shared" si="63"/>
        <v>4.3553562106801976E-5</v>
      </c>
      <c r="AW117" s="20">
        <f t="shared" si="64"/>
        <v>-2.4241756977350002E-3</v>
      </c>
      <c r="AX117" s="20">
        <f t="shared" si="65"/>
        <v>1.3685345499503301E-3</v>
      </c>
      <c r="AY117" s="20">
        <f t="shared" si="66"/>
        <v>1.62886455277178E-3</v>
      </c>
      <c r="AZ117" s="20">
        <f t="shared" si="67"/>
        <v>1.5028057104293699E-3</v>
      </c>
      <c r="BA117" s="20">
        <f t="shared" si="68"/>
        <v>1.1441205005624501E-5</v>
      </c>
      <c r="BC117" s="22">
        <f t="shared" si="69"/>
        <v>49674</v>
      </c>
      <c r="BD117" s="20">
        <f t="shared" si="51"/>
        <v>-2.3724771580214903E-2</v>
      </c>
      <c r="BE117" s="20">
        <f t="shared" si="70"/>
        <v>2.1310238825289064E-3</v>
      </c>
    </row>
    <row r="118" spans="1:57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60"/>
        <v>2.4010411950811037E-4</v>
      </c>
      <c r="AI118" s="20">
        <f t="shared" si="71"/>
        <v>4.2214537719216436E-5</v>
      </c>
      <c r="AJ118" s="20">
        <f t="shared" si="72"/>
        <v>-2.3495742027090901E-3</v>
      </c>
      <c r="AK118" s="20">
        <f t="shared" si="73"/>
        <v>1.3265584071664399E-3</v>
      </c>
      <c r="AL118" s="20">
        <f t="shared" si="74"/>
        <v>1.5788520505211001E-3</v>
      </c>
      <c r="AM118" s="20">
        <f t="shared" si="75"/>
        <v>1.45666793229803E-3</v>
      </c>
      <c r="AN118" s="20">
        <f t="shared" si="76"/>
        <v>1.06494077334318E-5</v>
      </c>
      <c r="AR118" s="22">
        <f t="shared" si="59"/>
        <v>49765</v>
      </c>
      <c r="AS118" s="20">
        <f t="shared" si="61"/>
        <v>1.9168087544630268</v>
      </c>
      <c r="AT118" s="20">
        <f t="shared" si="58"/>
        <v>-2.373206234297439E-2</v>
      </c>
      <c r="AU118" s="20">
        <f t="shared" si="62"/>
        <v>2.0653681327291282E-3</v>
      </c>
      <c r="AV118" s="20">
        <f t="shared" si="63"/>
        <v>4.2214537719216436E-5</v>
      </c>
      <c r="AW118" s="20">
        <f t="shared" si="64"/>
        <v>-2.3495742027090901E-3</v>
      </c>
      <c r="AX118" s="20">
        <f t="shared" si="65"/>
        <v>1.3265584071664399E-3</v>
      </c>
      <c r="AY118" s="20">
        <f t="shared" si="66"/>
        <v>1.5788520505211001E-3</v>
      </c>
      <c r="AZ118" s="20">
        <f t="shared" si="67"/>
        <v>1.45666793229803E-3</v>
      </c>
      <c r="BA118" s="20">
        <f t="shared" si="68"/>
        <v>1.06494077334318E-5</v>
      </c>
      <c r="BC118" s="22">
        <f t="shared" si="69"/>
        <v>49765</v>
      </c>
      <c r="BD118" s="20">
        <f t="shared" si="51"/>
        <v>-2.373206234297439E-2</v>
      </c>
      <c r="BE118" s="20">
        <f t="shared" si="70"/>
        <v>2.0653681327291282E-3</v>
      </c>
    </row>
    <row r="119" spans="1:57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60"/>
        <v>2.3310214036615512E-4</v>
      </c>
      <c r="AI119" s="20">
        <f t="shared" si="71"/>
        <v>4.091718559150921E-5</v>
      </c>
      <c r="AJ119" s="20">
        <f t="shared" si="72"/>
        <v>-2.2773234257589198E-3</v>
      </c>
      <c r="AK119" s="20">
        <f t="shared" si="73"/>
        <v>1.28586788297191E-3</v>
      </c>
      <c r="AL119" s="20">
        <f t="shared" si="74"/>
        <v>1.53037522026E-3</v>
      </c>
      <c r="AM119" s="20">
        <f t="shared" si="75"/>
        <v>1.4119440785442801E-3</v>
      </c>
      <c r="AN119" s="20">
        <f t="shared" si="76"/>
        <v>9.8885463595266203E-6</v>
      </c>
      <c r="AR119" s="22">
        <f t="shared" si="59"/>
        <v>49856</v>
      </c>
      <c r="AS119" s="20">
        <f t="shared" si="61"/>
        <v>1.9160472124965615</v>
      </c>
      <c r="AT119" s="20">
        <f t="shared" si="58"/>
        <v>-2.3739064322116345E-2</v>
      </c>
      <c r="AU119" s="20">
        <f t="shared" si="62"/>
        <v>2.0016694879683061E-3</v>
      </c>
      <c r="AV119" s="20">
        <f t="shared" si="63"/>
        <v>4.091718559150921E-5</v>
      </c>
      <c r="AW119" s="20">
        <f t="shared" si="64"/>
        <v>-2.2773234257589198E-3</v>
      </c>
      <c r="AX119" s="20">
        <f t="shared" si="65"/>
        <v>1.28586788297191E-3</v>
      </c>
      <c r="AY119" s="20">
        <f t="shared" si="66"/>
        <v>1.53037522026E-3</v>
      </c>
      <c r="AZ119" s="20">
        <f t="shared" si="67"/>
        <v>1.4119440785442801E-3</v>
      </c>
      <c r="BA119" s="20">
        <f t="shared" si="68"/>
        <v>9.8885463595266203E-6</v>
      </c>
      <c r="BC119" s="22">
        <f t="shared" si="69"/>
        <v>49856</v>
      </c>
      <c r="BD119" s="20">
        <f t="shared" si="51"/>
        <v>-2.3739064322116345E-2</v>
      </c>
      <c r="BE119" s="20">
        <f t="shared" si="70"/>
        <v>2.0016694879683061E-3</v>
      </c>
    </row>
    <row r="120" spans="1:57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60"/>
        <v>2.2635647185521873E-4</v>
      </c>
      <c r="AI120" s="20">
        <f t="shared" si="71"/>
        <v>3.9660201860809897E-5</v>
      </c>
      <c r="AJ120" s="20">
        <f t="shared" si="72"/>
        <v>-2.20734465241623E-3</v>
      </c>
      <c r="AK120" s="20">
        <f t="shared" si="73"/>
        <v>1.24642556174059E-3</v>
      </c>
      <c r="AL120" s="20">
        <f t="shared" si="74"/>
        <v>1.4833890756404901E-3</v>
      </c>
      <c r="AM120" s="20">
        <f t="shared" si="75"/>
        <v>1.3685931532725301E-3</v>
      </c>
      <c r="AN120" s="20">
        <f t="shared" si="76"/>
        <v>9.1611546348957501E-6</v>
      </c>
      <c r="AR120" s="22">
        <f t="shared" si="59"/>
        <v>49948</v>
      </c>
      <c r="AS120" s="20">
        <f t="shared" si="61"/>
        <v>1.915369270276422</v>
      </c>
      <c r="AT120" s="20">
        <f t="shared" si="58"/>
        <v>-2.3745809990627281E-2</v>
      </c>
      <c r="AU120" s="20">
        <f t="shared" si="62"/>
        <v>1.9398844947330857E-3</v>
      </c>
      <c r="AV120" s="20">
        <f t="shared" si="63"/>
        <v>3.9660201860809897E-5</v>
      </c>
      <c r="AW120" s="20">
        <f t="shared" si="64"/>
        <v>-2.20734465241623E-3</v>
      </c>
      <c r="AX120" s="20">
        <f t="shared" si="65"/>
        <v>1.24642556174059E-3</v>
      </c>
      <c r="AY120" s="20">
        <f t="shared" si="66"/>
        <v>1.4833890756404901E-3</v>
      </c>
      <c r="AZ120" s="20">
        <f t="shared" si="67"/>
        <v>1.3685931532725301E-3</v>
      </c>
      <c r="BA120" s="20">
        <f t="shared" si="68"/>
        <v>9.1611546348957501E-6</v>
      </c>
      <c r="BC120" s="22">
        <f t="shared" si="69"/>
        <v>49948</v>
      </c>
      <c r="BD120" s="20">
        <f t="shared" si="51"/>
        <v>-2.3745809990627281E-2</v>
      </c>
      <c r="BE120" s="20">
        <f t="shared" si="70"/>
        <v>1.9398844947330857E-3</v>
      </c>
    </row>
    <row r="121" spans="1:57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60"/>
        <v>2.1983959333876743E-4</v>
      </c>
      <c r="AI121" s="20">
        <f t="shared" si="71"/>
        <v>3.844231801440891E-5</v>
      </c>
      <c r="AJ121" s="20">
        <f t="shared" si="72"/>
        <v>-2.1395619043462701E-3</v>
      </c>
      <c r="AK121" s="20">
        <f t="shared" si="73"/>
        <v>1.20819479039191E-3</v>
      </c>
      <c r="AL121" s="20">
        <f t="shared" si="74"/>
        <v>1.4378495574618401E-3</v>
      </c>
      <c r="AM121" s="20">
        <f t="shared" si="75"/>
        <v>1.32657496343391E-3</v>
      </c>
      <c r="AN121" s="20">
        <f t="shared" si="76"/>
        <v>8.4689756540967597E-6</v>
      </c>
      <c r="AR121" s="22">
        <f t="shared" si="59"/>
        <v>50040</v>
      </c>
      <c r="AS121" s="20">
        <f t="shared" si="61"/>
        <v>1.9147695105922833</v>
      </c>
      <c r="AT121" s="20">
        <f t="shared" si="58"/>
        <v>-2.3752326869143733E-2</v>
      </c>
      <c r="AU121" s="20">
        <f t="shared" si="62"/>
        <v>1.8799687006098955E-3</v>
      </c>
      <c r="AV121" s="20">
        <f t="shared" si="63"/>
        <v>3.844231801440891E-5</v>
      </c>
      <c r="AW121" s="20">
        <f t="shared" si="64"/>
        <v>-2.1395619043462701E-3</v>
      </c>
      <c r="AX121" s="20">
        <f t="shared" si="65"/>
        <v>1.20819479039191E-3</v>
      </c>
      <c r="AY121" s="20">
        <f t="shared" si="66"/>
        <v>1.4378495574618401E-3</v>
      </c>
      <c r="AZ121" s="20">
        <f t="shared" si="67"/>
        <v>1.32657496343391E-3</v>
      </c>
      <c r="BA121" s="20">
        <f t="shared" si="68"/>
        <v>8.4689756540967597E-6</v>
      </c>
      <c r="BC121" s="22">
        <f t="shared" si="69"/>
        <v>50040</v>
      </c>
      <c r="BD121" s="20">
        <f t="shared" si="51"/>
        <v>-2.3752326869143733E-2</v>
      </c>
      <c r="BE121" s="20">
        <f t="shared" si="70"/>
        <v>1.8799687006098955E-3</v>
      </c>
    </row>
    <row r="122" spans="1:57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60"/>
        <v>2.135283598279708E-4</v>
      </c>
      <c r="AI122" s="20">
        <f t="shared" si="71"/>
        <v>3.7262301090586928E-5</v>
      </c>
      <c r="AJ122" s="20">
        <f t="shared" si="72"/>
        <v>-2.0739018942395001E-3</v>
      </c>
      <c r="AK122" s="20">
        <f t="shared" si="73"/>
        <v>1.17113969801962E-3</v>
      </c>
      <c r="AL122" s="20">
        <f t="shared" si="74"/>
        <v>1.39371355989403E-3</v>
      </c>
      <c r="AM122" s="20">
        <f t="shared" si="75"/>
        <v>1.28585014560478E-3</v>
      </c>
      <c r="AN122" s="20">
        <f t="shared" si="76"/>
        <v>7.8130689917799095E-6</v>
      </c>
      <c r="AR122" s="22">
        <f t="shared" si="59"/>
        <v>50130</v>
      </c>
      <c r="AS122" s="20">
        <f t="shared" si="61"/>
        <v>1.9142429388874656</v>
      </c>
      <c r="AT122" s="20">
        <f t="shared" si="58"/>
        <v>-2.3758638102654529E-2</v>
      </c>
      <c r="AU122" s="20">
        <f t="shared" si="62"/>
        <v>1.8218768793612969E-3</v>
      </c>
      <c r="AV122" s="20">
        <f t="shared" si="63"/>
        <v>3.7262301090586928E-5</v>
      </c>
      <c r="AW122" s="20">
        <f t="shared" si="64"/>
        <v>-2.0739018942395001E-3</v>
      </c>
      <c r="AX122" s="20">
        <f t="shared" si="65"/>
        <v>1.17113969801962E-3</v>
      </c>
      <c r="AY122" s="20">
        <f t="shared" si="66"/>
        <v>1.39371355989403E-3</v>
      </c>
      <c r="AZ122" s="20">
        <f t="shared" si="67"/>
        <v>1.28585014560478E-3</v>
      </c>
      <c r="BA122" s="20">
        <f t="shared" si="68"/>
        <v>7.8130689917799095E-6</v>
      </c>
      <c r="BC122" s="22">
        <f t="shared" si="69"/>
        <v>50130</v>
      </c>
      <c r="BD122" s="20">
        <f t="shared" si="51"/>
        <v>-2.3758638102654529E-2</v>
      </c>
      <c r="BE122" s="20">
        <f t="shared" si="70"/>
        <v>1.8218768793612969E-3</v>
      </c>
    </row>
    <row r="123" spans="1:57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60"/>
        <v>2.0740346654998169E-4</v>
      </c>
      <c r="AI123" s="20">
        <f t="shared" si="71"/>
        <v>3.6118953697674952E-5</v>
      </c>
      <c r="AJ123" s="20">
        <f t="shared" si="72"/>
        <v>-2.01029396991181E-3</v>
      </c>
      <c r="AK123" s="20">
        <f t="shared" si="73"/>
        <v>1.13522521327791E-3</v>
      </c>
      <c r="AL123" s="20">
        <f t="shared" si="74"/>
        <v>1.35093895223814E-3</v>
      </c>
      <c r="AM123" s="20">
        <f t="shared" si="75"/>
        <v>1.24638018819123E-3</v>
      </c>
      <c r="AN123" s="20">
        <f t="shared" si="76"/>
        <v>7.1939088686079302E-6</v>
      </c>
      <c r="AR123" s="22">
        <f t="shared" si="59"/>
        <v>50221</v>
      </c>
      <c r="AS123" s="20">
        <f t="shared" si="61"/>
        <v>1.9137849328537444</v>
      </c>
      <c r="AT123" s="20">
        <f t="shared" si="58"/>
        <v>-2.3764762995932519E-2</v>
      </c>
      <c r="AU123" s="20">
        <f t="shared" si="62"/>
        <v>1.765563246361753E-3</v>
      </c>
      <c r="AV123" s="20">
        <f t="shared" si="63"/>
        <v>3.6118953697674952E-5</v>
      </c>
      <c r="AW123" s="20">
        <f t="shared" si="64"/>
        <v>-2.01029396991181E-3</v>
      </c>
      <c r="AX123" s="20">
        <f t="shared" si="65"/>
        <v>1.13522521327791E-3</v>
      </c>
      <c r="AY123" s="20">
        <f t="shared" si="66"/>
        <v>1.35093895223814E-3</v>
      </c>
      <c r="AZ123" s="20">
        <f t="shared" si="67"/>
        <v>1.24638018819123E-3</v>
      </c>
      <c r="BA123" s="20">
        <f t="shared" si="68"/>
        <v>7.1939088686079302E-6</v>
      </c>
      <c r="BC123" s="22">
        <f t="shared" si="69"/>
        <v>50221</v>
      </c>
      <c r="BD123" s="20">
        <f t="shared" si="51"/>
        <v>-2.3764762995932519E-2</v>
      </c>
      <c r="BE123" s="20">
        <f t="shared" si="70"/>
        <v>1.765563246361753E-3</v>
      </c>
    </row>
    <row r="124" spans="1:57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60"/>
        <v>2.014489531825675E-4</v>
      </c>
      <c r="AI124" s="20">
        <f t="shared" si="71"/>
        <v>3.5011113868626931E-5</v>
      </c>
      <c r="AJ124" s="20">
        <f t="shared" si="72"/>
        <v>-1.94867004854604E-3</v>
      </c>
      <c r="AK124" s="20">
        <f t="shared" si="73"/>
        <v>1.1004170775708001E-3</v>
      </c>
      <c r="AL124" s="20">
        <f t="shared" si="74"/>
        <v>1.30948459606816E-3</v>
      </c>
      <c r="AM124" s="20">
        <f t="shared" si="75"/>
        <v>1.20812745039167E-3</v>
      </c>
      <c r="AN124" s="20">
        <f t="shared" si="76"/>
        <v>6.6114746344325596E-6</v>
      </c>
      <c r="AR124" s="22">
        <f t="shared" si="59"/>
        <v>50313</v>
      </c>
      <c r="AS124" s="20">
        <f t="shared" si="61"/>
        <v>1.9133912003810745</v>
      </c>
      <c r="AT124" s="20">
        <f t="shared" si="58"/>
        <v>-2.3770717509299932E-2</v>
      </c>
      <c r="AU124" s="20">
        <f t="shared" si="62"/>
        <v>1.7109816639876495E-3</v>
      </c>
      <c r="AV124" s="20">
        <f t="shared" si="63"/>
        <v>3.5011113868626931E-5</v>
      </c>
      <c r="AW124" s="20">
        <f t="shared" si="64"/>
        <v>-1.94867004854604E-3</v>
      </c>
      <c r="AX124" s="20">
        <f t="shared" si="65"/>
        <v>1.1004170775708001E-3</v>
      </c>
      <c r="AY124" s="20">
        <f t="shared" si="66"/>
        <v>1.30948459606816E-3</v>
      </c>
      <c r="AZ124" s="20">
        <f t="shared" si="67"/>
        <v>1.20812745039167E-3</v>
      </c>
      <c r="BA124" s="20">
        <f t="shared" si="68"/>
        <v>6.6114746344325596E-6</v>
      </c>
      <c r="BC124" s="22">
        <f t="shared" si="69"/>
        <v>50313</v>
      </c>
      <c r="BD124" s="20">
        <f t="shared" si="51"/>
        <v>-2.3770717509299932E-2</v>
      </c>
      <c r="BE124" s="20">
        <f t="shared" si="70"/>
        <v>1.7109816639876495E-3</v>
      </c>
    </row>
    <row r="125" spans="1:57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60"/>
        <v>1.9565174883125278E-4</v>
      </c>
      <c r="AI125" s="20">
        <f t="shared" si="71"/>
        <v>3.3937654771569508E-5</v>
      </c>
      <c r="AJ125" s="20">
        <f t="shared" si="72"/>
        <v>-1.8889645445607701E-3</v>
      </c>
      <c r="AK125" s="20">
        <f t="shared" si="73"/>
        <v>1.0666818563098699E-3</v>
      </c>
      <c r="AL125" s="20">
        <f t="shared" si="74"/>
        <v>1.2693103587091399E-3</v>
      </c>
      <c r="AM125" s="20">
        <f t="shared" si="75"/>
        <v>1.17105517749571E-3</v>
      </c>
      <c r="AN125" s="20">
        <f t="shared" si="76"/>
        <v>6.0653331690474403E-6</v>
      </c>
      <c r="AR125" s="22">
        <f t="shared" si="59"/>
        <v>50405</v>
      </c>
      <c r="AS125" s="20">
        <f t="shared" si="61"/>
        <v>1.9130577442885583</v>
      </c>
      <c r="AT125" s="20">
        <f t="shared" si="58"/>
        <v>-2.3776514713651248E-2</v>
      </c>
      <c r="AU125" s="20">
        <f t="shared" si="62"/>
        <v>1.6580858358945668E-3</v>
      </c>
      <c r="AV125" s="20">
        <f t="shared" si="63"/>
        <v>3.3937654771569508E-5</v>
      </c>
      <c r="AW125" s="20">
        <f t="shared" si="64"/>
        <v>-1.8889645445607701E-3</v>
      </c>
      <c r="AX125" s="20">
        <f t="shared" si="65"/>
        <v>1.0666818563098699E-3</v>
      </c>
      <c r="AY125" s="20">
        <f t="shared" si="66"/>
        <v>1.2693103587091399E-3</v>
      </c>
      <c r="AZ125" s="20">
        <f t="shared" si="67"/>
        <v>1.17105517749571E-3</v>
      </c>
      <c r="BA125" s="20">
        <f t="shared" si="68"/>
        <v>6.0653331690474403E-6</v>
      </c>
      <c r="BC125" s="22">
        <f t="shared" si="69"/>
        <v>50405</v>
      </c>
      <c r="BD125" s="20">
        <f t="shared" si="51"/>
        <v>-2.3776514713651248E-2</v>
      </c>
      <c r="BE125" s="20">
        <f t="shared" si="70"/>
        <v>1.6580858358945668E-3</v>
      </c>
    </row>
    <row r="126" spans="1:57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60"/>
        <v>1.9000125813841556E-4</v>
      </c>
      <c r="AI126" s="20">
        <f t="shared" si="71"/>
        <v>3.2897484295502871E-5</v>
      </c>
      <c r="AJ126" s="20">
        <f t="shared" si="72"/>
        <v>-1.8311142920168699E-3</v>
      </c>
      <c r="AK126" s="20">
        <f t="shared" si="73"/>
        <v>1.0339869460862499E-3</v>
      </c>
      <c r="AL126" s="20">
        <f t="shared" si="74"/>
        <v>1.2303771220745199E-3</v>
      </c>
      <c r="AM126" s="20">
        <f t="shared" si="75"/>
        <v>1.1351275120086101E-3</v>
      </c>
      <c r="AN126" s="20">
        <f t="shared" si="76"/>
        <v>5.5547125343835504E-6</v>
      </c>
      <c r="AR126" s="22">
        <f t="shared" si="59"/>
        <v>50495</v>
      </c>
      <c r="AS126" s="20">
        <f t="shared" si="61"/>
        <v>1.9127808325767757</v>
      </c>
      <c r="AT126" s="20">
        <f t="shared" si="58"/>
        <v>-2.3782165204344084E-2</v>
      </c>
      <c r="AU126" s="20">
        <f t="shared" si="62"/>
        <v>1.6068294849823964E-3</v>
      </c>
      <c r="AV126" s="20">
        <f t="shared" si="63"/>
        <v>3.2897484295502871E-5</v>
      </c>
      <c r="AW126" s="20">
        <f t="shared" si="64"/>
        <v>-1.8311142920168699E-3</v>
      </c>
      <c r="AX126" s="20">
        <f t="shared" si="65"/>
        <v>1.0339869460862499E-3</v>
      </c>
      <c r="AY126" s="20">
        <f t="shared" si="66"/>
        <v>1.2303771220745199E-3</v>
      </c>
      <c r="AZ126" s="20">
        <f t="shared" si="67"/>
        <v>1.1351275120086101E-3</v>
      </c>
      <c r="BA126" s="20">
        <f t="shared" si="68"/>
        <v>5.5547125343835504E-6</v>
      </c>
      <c r="BC126" s="22">
        <f t="shared" si="69"/>
        <v>50495</v>
      </c>
      <c r="BD126" s="20">
        <f t="shared" si="51"/>
        <v>-2.3782165204344084E-2</v>
      </c>
      <c r="BE126" s="20">
        <f t="shared" si="70"/>
        <v>1.6068294849823964E-3</v>
      </c>
    </row>
    <row r="127" spans="1:57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60"/>
        <v>1.8448898686555186E-4</v>
      </c>
      <c r="AI127" s="20">
        <f t="shared" si="71"/>
        <v>3.1889544527549501E-5</v>
      </c>
      <c r="AJ127" s="20">
        <f t="shared" si="72"/>
        <v>-1.7750584628384301E-3</v>
      </c>
      <c r="AK127" s="20">
        <f t="shared" si="73"/>
        <v>1.002300579378E-3</v>
      </c>
      <c r="AL127" s="20">
        <f t="shared" si="74"/>
        <v>1.19264678757335E-3</v>
      </c>
      <c r="AM127" s="20">
        <f t="shared" si="75"/>
        <v>1.10030950202233E-3</v>
      </c>
      <c r="AN127" s="20">
        <f t="shared" si="76"/>
        <v>5.07856876552637E-6</v>
      </c>
      <c r="AR127" s="22">
        <f t="shared" si="59"/>
        <v>50586</v>
      </c>
      <c r="AS127" s="20">
        <f t="shared" si="61"/>
        <v>1.9125569731683427</v>
      </c>
      <c r="AT127" s="20">
        <f t="shared" si="58"/>
        <v>-2.3787677475616949E-2</v>
      </c>
      <c r="AU127" s="20">
        <f t="shared" si="62"/>
        <v>1.5571665194283259E-3</v>
      </c>
      <c r="AV127" s="20">
        <f t="shared" si="63"/>
        <v>3.1889544527549501E-5</v>
      </c>
      <c r="AW127" s="20">
        <f t="shared" si="64"/>
        <v>-1.7750584628384301E-3</v>
      </c>
      <c r="AX127" s="20">
        <f t="shared" si="65"/>
        <v>1.002300579378E-3</v>
      </c>
      <c r="AY127" s="20">
        <f t="shared" si="66"/>
        <v>1.19264678757335E-3</v>
      </c>
      <c r="AZ127" s="20">
        <f t="shared" si="67"/>
        <v>1.10030950202233E-3</v>
      </c>
      <c r="BA127" s="20">
        <f t="shared" si="68"/>
        <v>5.07856876552637E-6</v>
      </c>
      <c r="BC127" s="22">
        <f t="shared" si="69"/>
        <v>50586</v>
      </c>
      <c r="BD127" s="20">
        <f t="shared" si="51"/>
        <v>-2.3787677475616949E-2</v>
      </c>
      <c r="BE127" s="20">
        <f t="shared" si="70"/>
        <v>1.5571665194283259E-3</v>
      </c>
    </row>
    <row r="128" spans="1:57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60"/>
        <v>1.7910820521429145E-4</v>
      </c>
      <c r="AI128" s="20">
        <f t="shared" si="71"/>
        <v>3.0912811138990988E-5</v>
      </c>
      <c r="AJ128" s="20">
        <f t="shared" si="72"/>
        <v>-1.7207384834017E-3</v>
      </c>
      <c r="AK128" s="20">
        <f t="shared" si="73"/>
        <v>9.7159182603778695E-4</v>
      </c>
      <c r="AL128" s="20">
        <f t="shared" si="74"/>
        <v>1.1560822776868201E-3</v>
      </c>
      <c r="AM128" s="20">
        <f t="shared" si="75"/>
        <v>1.06656710479047E-3</v>
      </c>
      <c r="AN128" s="20">
        <f t="shared" si="76"/>
        <v>4.6356448457629498E-6</v>
      </c>
      <c r="AR128" s="22">
        <f t="shared" si="59"/>
        <v>50678</v>
      </c>
      <c r="AS128" s="20">
        <f t="shared" si="61"/>
        <v>1.9123828923245585</v>
      </c>
      <c r="AT128" s="20">
        <f t="shared" si="58"/>
        <v>-2.3793058257268209E-2</v>
      </c>
      <c r="AU128" s="20">
        <f t="shared" si="62"/>
        <v>1.5090511810981308E-3</v>
      </c>
      <c r="AV128" s="20">
        <f t="shared" si="63"/>
        <v>3.0912811138990988E-5</v>
      </c>
      <c r="AW128" s="20">
        <f t="shared" si="64"/>
        <v>-1.7207384834017E-3</v>
      </c>
      <c r="AX128" s="20">
        <f t="shared" si="65"/>
        <v>9.7159182603778695E-4</v>
      </c>
      <c r="AY128" s="20">
        <f t="shared" si="66"/>
        <v>1.1560822776868201E-3</v>
      </c>
      <c r="AZ128" s="20">
        <f t="shared" si="67"/>
        <v>1.06656710479047E-3</v>
      </c>
      <c r="BA128" s="20">
        <f t="shared" si="68"/>
        <v>4.6356448457629498E-6</v>
      </c>
      <c r="BC128" s="22">
        <f t="shared" si="69"/>
        <v>50678</v>
      </c>
      <c r="BD128" s="20">
        <f t="shared" si="51"/>
        <v>-2.3793058257268209E-2</v>
      </c>
      <c r="BE128" s="20">
        <f t="shared" si="70"/>
        <v>1.5090511810981308E-3</v>
      </c>
    </row>
    <row r="129" spans="1:57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60"/>
        <v>1.7385364850535263E-4</v>
      </c>
      <c r="AI129" s="20">
        <f t="shared" si="71"/>
        <v>2.9966292695301983E-5</v>
      </c>
      <c r="AJ129" s="20">
        <f t="shared" si="72"/>
        <v>-1.6680979489813699E-3</v>
      </c>
      <c r="AK129" s="20">
        <f t="shared" si="73"/>
        <v>9.4183059209385002E-4</v>
      </c>
      <c r="AL129" s="20">
        <f t="shared" si="74"/>
        <v>1.12064753310381E-3</v>
      </c>
      <c r="AM129" s="20">
        <f t="shared" si="75"/>
        <v>1.03386718832698E-3</v>
      </c>
      <c r="AN129" s="20">
        <f t="shared" si="76"/>
        <v>4.2245224873837998E-6</v>
      </c>
      <c r="AR129" s="22">
        <f t="shared" si="59"/>
        <v>50770</v>
      </c>
      <c r="AS129" s="20">
        <f t="shared" si="61"/>
        <v>1.912255516062132</v>
      </c>
      <c r="AT129" s="20">
        <f t="shared" si="58"/>
        <v>-2.3798312813977148E-2</v>
      </c>
      <c r="AU129" s="20">
        <f t="shared" si="62"/>
        <v>1.4624381797259558E-3</v>
      </c>
      <c r="AV129" s="20">
        <f t="shared" si="63"/>
        <v>2.9966292695301983E-5</v>
      </c>
      <c r="AW129" s="20">
        <f t="shared" si="64"/>
        <v>-1.6680979489813699E-3</v>
      </c>
      <c r="AX129" s="20">
        <f t="shared" si="65"/>
        <v>9.4183059209385002E-4</v>
      </c>
      <c r="AY129" s="20">
        <f t="shared" si="66"/>
        <v>1.12064753310381E-3</v>
      </c>
      <c r="AZ129" s="20">
        <f t="shared" si="67"/>
        <v>1.03386718832698E-3</v>
      </c>
      <c r="BA129" s="20">
        <f t="shared" si="68"/>
        <v>4.2245224873837998E-6</v>
      </c>
      <c r="BC129" s="22">
        <f t="shared" si="69"/>
        <v>50770</v>
      </c>
      <c r="BD129" s="20">
        <f t="shared" si="51"/>
        <v>-2.3798312813977148E-2</v>
      </c>
      <c r="BE129" s="20">
        <f t="shared" si="70"/>
        <v>1.4624381797259558E-3</v>
      </c>
    </row>
    <row r="130" spans="1:57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si="60"/>
        <v>1.6872125115518382E-4</v>
      </c>
      <c r="AI130" s="20">
        <f t="shared" si="71"/>
        <v>2.9049029903595444E-5</v>
      </c>
      <c r="AJ130" s="20">
        <f t="shared" si="72"/>
        <v>-1.6170825385186599E-3</v>
      </c>
      <c r="AK130" s="20">
        <f t="shared" si="73"/>
        <v>9.1298761610847303E-4</v>
      </c>
      <c r="AL130" s="20">
        <f t="shared" si="74"/>
        <v>1.08630750763616E-3</v>
      </c>
      <c r="AM130" s="20">
        <f t="shared" si="75"/>
        <v>1.0021775292301501E-3</v>
      </c>
      <c r="AN130" s="20">
        <f t="shared" si="76"/>
        <v>3.8436673843733598E-6</v>
      </c>
      <c r="AR130" s="22">
        <f t="shared" si="59"/>
        <v>50860</v>
      </c>
      <c r="AS130" s="20">
        <f t="shared" si="61"/>
        <v>1.9121719540398523</v>
      </c>
      <c r="AT130" s="20">
        <f t="shared" si="58"/>
        <v>-2.3803445211327316E-2</v>
      </c>
      <c r="AU130" s="20">
        <f t="shared" ref="AU130:AU132" si="77">SUM(AV130:BA130)</f>
        <v>1.4172828117440918E-3</v>
      </c>
      <c r="AV130" s="20">
        <f t="shared" si="63"/>
        <v>2.9049029903595444E-5</v>
      </c>
      <c r="AW130" s="20">
        <f t="shared" si="64"/>
        <v>-1.6170825385186599E-3</v>
      </c>
      <c r="AX130" s="20">
        <f t="shared" si="65"/>
        <v>9.1298761610847303E-4</v>
      </c>
      <c r="AY130" s="20">
        <f t="shared" si="66"/>
        <v>1.08630750763616E-3</v>
      </c>
      <c r="AZ130" s="20">
        <f t="shared" si="67"/>
        <v>1.0021775292301501E-3</v>
      </c>
      <c r="BA130" s="20">
        <f t="shared" si="68"/>
        <v>3.8436673843733598E-6</v>
      </c>
      <c r="BC130" s="22">
        <f t="shared" si="69"/>
        <v>50860</v>
      </c>
      <c r="BD130" s="20">
        <f t="shared" si="51"/>
        <v>-2.3803445211327316E-2</v>
      </c>
      <c r="BE130" s="20">
        <f t="shared" si="70"/>
        <v>1.4172828117440918E-3</v>
      </c>
    </row>
    <row r="131" spans="1:57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60"/>
        <v>1.6370791423533308E-4</v>
      </c>
      <c r="AI131" s="20">
        <f t="shared" si="71"/>
        <v>2.8160094811590692E-5</v>
      </c>
      <c r="AJ131" s="20">
        <f t="shared" si="72"/>
        <v>-1.5676399297337401E-3</v>
      </c>
      <c r="AK131" s="20">
        <f t="shared" si="73"/>
        <v>8.8503446280529998E-4</v>
      </c>
      <c r="AL131" s="20">
        <f t="shared" si="74"/>
        <v>1.0530281596476899E-3</v>
      </c>
      <c r="AM131" s="20">
        <f t="shared" si="75"/>
        <v>9.7146680735349302E-4</v>
      </c>
      <c r="AN131" s="20">
        <f t="shared" si="76"/>
        <v>3.4914689361897899E-6</v>
      </c>
      <c r="AR131" s="22">
        <f t="shared" si="59"/>
        <v>50951</v>
      </c>
      <c r="AS131" s="20">
        <f t="shared" si="61"/>
        <v>1.9121294854792732</v>
      </c>
      <c r="AT131" s="20">
        <f t="shared" si="58"/>
        <v>-2.3808458548247168E-2</v>
      </c>
      <c r="AU131" s="20">
        <f t="shared" si="77"/>
        <v>1.3735410638205233E-3</v>
      </c>
      <c r="AV131" s="20">
        <f t="shared" si="63"/>
        <v>2.8160094811590692E-5</v>
      </c>
      <c r="AW131" s="20">
        <f t="shared" si="64"/>
        <v>-1.5676399297337401E-3</v>
      </c>
      <c r="AX131" s="20">
        <f t="shared" si="65"/>
        <v>8.8503446280529998E-4</v>
      </c>
      <c r="AY131" s="20">
        <f t="shared" si="66"/>
        <v>1.0530281596476899E-3</v>
      </c>
      <c r="AZ131" s="20">
        <f t="shared" si="67"/>
        <v>9.7146680735349302E-4</v>
      </c>
      <c r="BA131" s="20">
        <f t="shared" si="68"/>
        <v>3.4914689361897899E-6</v>
      </c>
      <c r="BC131" s="22">
        <f t="shared" si="69"/>
        <v>50951</v>
      </c>
      <c r="BD131" s="20">
        <f t="shared" ref="BD131:BD132" si="78">AT131-$AT$2</f>
        <v>-2.3808458548247168E-2</v>
      </c>
      <c r="BE131" s="20">
        <f t="shared" si="70"/>
        <v>1.3735410638205233E-3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60"/>
        <v>3.8199787393950217E-5</v>
      </c>
      <c r="AI132" s="20">
        <f t="shared" si="71"/>
        <v>1.4030894592930397E-6</v>
      </c>
      <c r="AJ132" s="20">
        <f t="shared" si="72"/>
        <v>-1.44701836759519E-3</v>
      </c>
      <c r="AK132" s="20">
        <f t="shared" si="73"/>
        <v>5.4189821816485995E-4</v>
      </c>
      <c r="AL132" s="20">
        <f t="shared" si="74"/>
        <v>-2.9329793527210697E-4</v>
      </c>
      <c r="AM132" s="20">
        <f t="shared" si="75"/>
        <v>1.37178050825248E-3</v>
      </c>
      <c r="AN132" s="20">
        <f t="shared" si="76"/>
        <v>3.7302372362546499E-3</v>
      </c>
      <c r="AR132" s="22">
        <f t="shared" si="59"/>
        <v>51043</v>
      </c>
      <c r="AS132" s="20">
        <f t="shared" si="61"/>
        <v>3.6726840082341683</v>
      </c>
      <c r="AT132" s="20">
        <f t="shared" si="58"/>
        <v>-2.3933966675088549E-2</v>
      </c>
      <c r="AU132" s="20">
        <f t="shared" si="77"/>
        <v>3.9050027492639862E-3</v>
      </c>
      <c r="AV132" s="20">
        <f t="shared" si="63"/>
        <v>1.4030894592930397E-6</v>
      </c>
      <c r="AW132" s="20">
        <f t="shared" si="64"/>
        <v>-1.44701836759519E-3</v>
      </c>
      <c r="AX132" s="20">
        <f t="shared" si="65"/>
        <v>5.4189821816485995E-4</v>
      </c>
      <c r="AY132" s="20">
        <f t="shared" si="66"/>
        <v>-2.9329793527210697E-4</v>
      </c>
      <c r="AZ132" s="20">
        <f t="shared" si="67"/>
        <v>1.37178050825248E-3</v>
      </c>
      <c r="BA132" s="20">
        <f t="shared" si="68"/>
        <v>3.7302372362546499E-3</v>
      </c>
      <c r="BC132" s="22">
        <f t="shared" si="69"/>
        <v>51043</v>
      </c>
      <c r="BD132" s="20">
        <f t="shared" si="78"/>
        <v>-2.3933966675088549E-2</v>
      </c>
      <c r="BE132" s="20">
        <f t="shared" si="70"/>
        <v>3.9050027492639862E-3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6830-26A5-477F-B93A-48906F7E00FA}">
  <sheetPr codeName="Sheet31"/>
  <dimension ref="A1:BR132"/>
  <sheetViews>
    <sheetView topLeftCell="Z1" zoomScale="85" zoomScaleNormal="85" workbookViewId="0">
      <selection activeCell="BN22" sqref="BN2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8" width="15" style="20" bestFit="1" customWidth="1"/>
    <col min="49" max="49" width="13" style="20" bestFit="1" customWidth="1"/>
    <col min="50" max="50" width="14.28515625" style="20" bestFit="1" customWidth="1"/>
    <col min="51" max="51" width="9.85546875" style="20" bestFit="1" customWidth="1"/>
    <col min="52" max="52" width="15" style="20" bestFit="1" customWidth="1"/>
    <col min="53" max="53" width="9.140625" style="20"/>
    <col min="54" max="54" width="11.85546875" style="20" bestFit="1" customWidth="1"/>
    <col min="55" max="55" width="13" style="20" bestFit="1" customWidth="1"/>
    <col min="56" max="56" width="9.42578125" style="20" bestFit="1" customWidth="1"/>
    <col min="57" max="16384" width="9.140625" style="20"/>
  </cols>
  <sheetData>
    <row r="1" spans="1:70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325</v>
      </c>
      <c r="AR1" s="20" t="str">
        <f t="shared" ref="AR1:AR64" si="1">A1</f>
        <v>date</v>
      </c>
      <c r="AT1" s="20" t="s">
        <v>324</v>
      </c>
      <c r="AU1" s="20" t="s">
        <v>323</v>
      </c>
      <c r="AV1" s="20" t="s">
        <v>322</v>
      </c>
      <c r="AW1" s="20" t="s">
        <v>321</v>
      </c>
      <c r="AX1" s="20" t="s">
        <v>320</v>
      </c>
      <c r="AY1" s="20" t="s">
        <v>319</v>
      </c>
      <c r="AZ1" s="20" t="s">
        <v>318</v>
      </c>
      <c r="BB1" s="20" t="s">
        <v>0</v>
      </c>
      <c r="BC1" s="20" t="s">
        <v>199</v>
      </c>
      <c r="BD1" s="20" t="s">
        <v>326</v>
      </c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</row>
    <row r="2" spans="1:70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65" si="2">K2+Y2-Y2/100</f>
        <v>2.4806954661071801E-2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T2" s="21">
        <f>EA_raw_policy_shocks!AE141</f>
        <v>-2.4990917942303702E-2</v>
      </c>
      <c r="AU2" s="21">
        <f>EA_raw_policy_shocks!AF141</f>
        <v>2.7814897720132501E-15</v>
      </c>
      <c r="AV2" s="21">
        <f>EA_raw_policy_shocks!AG141</f>
        <v>-3.54390718671859E-15</v>
      </c>
      <c r="AW2" s="21">
        <f>EA_raw_policy_shocks!AH141</f>
        <v>-2.51585621235616E-15</v>
      </c>
      <c r="AX2" s="21">
        <f>EA_raw_policy_shocks!AI141</f>
        <v>-2.5719485233272001E-15</v>
      </c>
      <c r="AY2" s="21">
        <f>EA_raw_policy_shocks!AJ141</f>
        <v>-2.2267660133698201E-15</v>
      </c>
      <c r="AZ2" s="21">
        <f>EA_raw_policy_shocks!AK141</f>
        <v>-1.55632651329818E-16</v>
      </c>
      <c r="BB2" s="22">
        <f t="shared" ref="BB2:BB33" si="3">AR2</f>
        <v>39172</v>
      </c>
      <c r="BC2" s="20">
        <f t="shared" ref="BC2:BC33" si="4">AT2-$AT$2</f>
        <v>0</v>
      </c>
      <c r="BD2" s="20" t="e">
        <f>#REF!-#REF!</f>
        <v>#REF!</v>
      </c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spans="1:70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2"/>
        <v>2.52555020822109E-2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T3" s="21">
        <f>EA_raw_policy_shocks!AE142</f>
        <v>-0.11419290290127</v>
      </c>
      <c r="AU3" s="21">
        <f>EA_raw_policy_shocks!AF142</f>
        <v>3.41450526444911E-15</v>
      </c>
      <c r="AV3" s="21">
        <f>EA_raw_policy_shocks!AG142</f>
        <v>-3.0439715861635901E-15</v>
      </c>
      <c r="AW3" s="21">
        <f>EA_raw_policy_shocks!AH142</f>
        <v>-2.3523014244576898E-15</v>
      </c>
      <c r="AX3" s="21">
        <f>EA_raw_policy_shocks!AI142</f>
        <v>-2.43866128355882E-15</v>
      </c>
      <c r="AY3" s="21">
        <f>EA_raw_policy_shocks!AJ142</f>
        <v>-2.1318954583823001E-15</v>
      </c>
      <c r="AZ3" s="21">
        <f>EA_raw_policy_shocks!AK142</f>
        <v>2.63672189933829E-17</v>
      </c>
      <c r="BB3" s="22">
        <f t="shared" si="3"/>
        <v>39263</v>
      </c>
      <c r="BC3" s="20">
        <f t="shared" si="4"/>
        <v>-8.9201984958966307E-2</v>
      </c>
      <c r="BD3" s="20" t="e">
        <f>#REF!</f>
        <v>#REF!</v>
      </c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spans="1:70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2"/>
        <v>2.3798390827511801E-2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T4" s="21">
        <f>EA_raw_policy_shocks!AE143</f>
        <v>-9.0478080471159093E-3</v>
      </c>
      <c r="AU4" s="21">
        <f>EA_raw_policy_shocks!AF143</f>
        <v>2.2813500121396502E-15</v>
      </c>
      <c r="AV4" s="21">
        <f>EA_raw_policy_shocks!AG143</f>
        <v>-4.2738873531425901E-15</v>
      </c>
      <c r="AW4" s="21">
        <f>EA_raw_policy_shocks!AH143</f>
        <v>-3.3436428722225201E-15</v>
      </c>
      <c r="AX4" s="21">
        <f>EA_raw_policy_shocks!AI143</f>
        <v>-3.0995648779988E-15</v>
      </c>
      <c r="AY4" s="21">
        <f>EA_raw_policy_shocks!AJ143</f>
        <v>-2.40710861685175E-15</v>
      </c>
      <c r="AZ4" s="21">
        <f>EA_raw_policy_shocks!AK143</f>
        <v>-2.61426787426237E-16</v>
      </c>
      <c r="BB4" s="22">
        <f t="shared" si="3"/>
        <v>39355</v>
      </c>
      <c r="BC4" s="20">
        <f t="shared" si="4"/>
        <v>1.5943109895187792E-2</v>
      </c>
      <c r="BD4" s="20" t="e">
        <f>#REF!</f>
        <v>#REF!</v>
      </c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spans="1:70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2"/>
        <v>2.4733448250358E-2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T5" s="21">
        <f>EA_raw_policy_shocks!AE144</f>
        <v>-8.9819542168629002E-2</v>
      </c>
      <c r="AU5" s="21">
        <f>EA_raw_policy_shocks!AF144</f>
        <v>8.2326317280932697E-16</v>
      </c>
      <c r="AV5" s="21">
        <f>EA_raw_policy_shocks!AG144</f>
        <v>-4.9056363419289499E-15</v>
      </c>
      <c r="AW5" s="21">
        <f>EA_raw_policy_shocks!AH144</f>
        <v>-3.82452798506327E-15</v>
      </c>
      <c r="AX5" s="21">
        <f>EA_raw_policy_shocks!AI144</f>
        <v>-3.25006733727786E-15</v>
      </c>
      <c r="AY5" s="21">
        <f>EA_raw_policy_shocks!AJ144</f>
        <v>-2.4845698980406498E-15</v>
      </c>
      <c r="AZ5" s="21">
        <f>EA_raw_policy_shocks!AK144</f>
        <v>-2.63741954753108E-16</v>
      </c>
      <c r="BB5" s="22">
        <f t="shared" si="3"/>
        <v>39447</v>
      </c>
      <c r="BC5" s="20">
        <f t="shared" si="4"/>
        <v>-6.4828624226325293E-2</v>
      </c>
      <c r="BD5" s="20" t="e">
        <f>#REF!</f>
        <v>#REF!</v>
      </c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spans="1:70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2"/>
        <v>2.74314027338462E-2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T6" s="21">
        <f>EA_raw_policy_shocks!AE145</f>
        <v>-0.14491432837811799</v>
      </c>
      <c r="AU6" s="21">
        <f>EA_raw_policy_shocks!AF145</f>
        <v>-1.4657060829640301E-15</v>
      </c>
      <c r="AV6" s="21">
        <f>EA_raw_policy_shocks!AG145</f>
        <v>-6.2442519622946497E-15</v>
      </c>
      <c r="AW6" s="21">
        <f>EA_raw_policy_shocks!AH145</f>
        <v>-4.7761183263065804E-15</v>
      </c>
      <c r="AX6" s="21">
        <f>EA_raw_policy_shocks!AI145</f>
        <v>-3.8123966122048899E-15</v>
      </c>
      <c r="AY6" s="21">
        <f>EA_raw_policy_shocks!AJ145</f>
        <v>-2.5269650566543102E-15</v>
      </c>
      <c r="AZ6" s="21">
        <f>EA_raw_policy_shocks!AK145</f>
        <v>-2.4100112601369101E-16</v>
      </c>
      <c r="BB6" s="22">
        <f t="shared" si="3"/>
        <v>39538</v>
      </c>
      <c r="BC6" s="20">
        <f t="shared" si="4"/>
        <v>-0.11992341043581428</v>
      </c>
      <c r="BD6" s="20" t="e">
        <f>#REF!</f>
        <v>#REF!</v>
      </c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</row>
    <row r="7" spans="1:70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2"/>
        <v>2.5474549002057999E-2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T7" s="21">
        <f>EA_raw_policy_shocks!AE146</f>
        <v>6.54171086147394E-2</v>
      </c>
      <c r="AU7" s="21">
        <f>EA_raw_policy_shocks!AF146</f>
        <v>-1.49231924086295E-15</v>
      </c>
      <c r="AV7" s="21">
        <f>EA_raw_policy_shocks!AG146</f>
        <v>-5.3909185232871399E-15</v>
      </c>
      <c r="AW7" s="21">
        <f>EA_raw_policy_shocks!AH146</f>
        <v>-3.9592532971499599E-15</v>
      </c>
      <c r="AX7" s="21">
        <f>EA_raw_policy_shocks!AI146</f>
        <v>-2.8885303618880198E-15</v>
      </c>
      <c r="AY7" s="21">
        <f>EA_raw_policy_shocks!AJ146</f>
        <v>-1.8020480672583499E-15</v>
      </c>
      <c r="AZ7" s="21">
        <f>EA_raw_policy_shocks!AK146</f>
        <v>2.77251862471945E-17</v>
      </c>
      <c r="BB7" s="22">
        <f t="shared" si="3"/>
        <v>39629</v>
      </c>
      <c r="BC7" s="20">
        <f t="shared" si="4"/>
        <v>9.0408026557043109E-2</v>
      </c>
      <c r="BD7" s="20" t="e">
        <f>#REF!</f>
        <v>#REF!</v>
      </c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</row>
    <row r="8" spans="1:70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2"/>
        <v>2.39721664624825E-2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T8" s="21">
        <f>EA_raw_policy_shocks!AE147</f>
        <v>9.8499101159246996E-2</v>
      </c>
      <c r="AU8" s="21">
        <f>EA_raw_policy_shocks!AF147</f>
        <v>-3.03371631294586E-15</v>
      </c>
      <c r="AV8" s="21">
        <f>EA_raw_policy_shocks!AG147</f>
        <v>-6.5421696403603702E-15</v>
      </c>
      <c r="AW8" s="21">
        <f>EA_raw_policy_shocks!AH147</f>
        <v>-4.6656216943090304E-15</v>
      </c>
      <c r="AX8" s="21">
        <f>EA_raw_policy_shocks!AI147</f>
        <v>-3.2465390554728601E-15</v>
      </c>
      <c r="AY8" s="21">
        <f>EA_raw_policy_shocks!AJ147</f>
        <v>-2.06421647796101E-15</v>
      </c>
      <c r="AZ8" s="21">
        <f>EA_raw_policy_shocks!AK147</f>
        <v>-1.9727100801273601E-16</v>
      </c>
      <c r="BB8" s="22">
        <f t="shared" si="3"/>
        <v>39721</v>
      </c>
      <c r="BC8" s="20">
        <f t="shared" si="4"/>
        <v>0.12349001910155069</v>
      </c>
      <c r="BD8" s="20" t="e">
        <f>#REF!</f>
        <v>#REF!</v>
      </c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</row>
    <row r="9" spans="1:70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2"/>
        <v>2.2412310052324483E-2</v>
      </c>
      <c r="AI9" s="20">
        <f t="shared" ref="AI9:AI72" si="5">Y9/1010</f>
        <v>7.0141609218280199E-7</v>
      </c>
      <c r="AJ9" s="20">
        <f t="shared" si="0"/>
        <v>-1.5217667850508901E-3</v>
      </c>
      <c r="AK9" s="20">
        <f t="shared" si="0"/>
        <v>1.2434728799526301E-3</v>
      </c>
      <c r="AL9" s="20">
        <f t="shared" si="0"/>
        <v>-1.12811994823491E-4</v>
      </c>
      <c r="AM9" s="20">
        <f t="shared" si="0"/>
        <v>-2.7900982646489298E-4</v>
      </c>
      <c r="AN9" s="20">
        <f t="shared" si="0"/>
        <v>-6.3304979868172796E-4</v>
      </c>
      <c r="AR9" s="22">
        <f t="shared" si="1"/>
        <v>39813</v>
      </c>
      <c r="AT9" s="21">
        <f>EA_raw_policy_shocks!AE148</f>
        <v>1.7668286999281201E-2</v>
      </c>
      <c r="AU9" s="21">
        <f>EA_raw_policy_shocks!AF148</f>
        <v>-6.29247052007125E-2</v>
      </c>
      <c r="AV9" s="21">
        <f>EA_raw_policy_shocks!AG148</f>
        <v>1.08248113065792E-2</v>
      </c>
      <c r="AW9" s="21">
        <f>EA_raw_policy_shocks!AH148</f>
        <v>2.38640391248333E-2</v>
      </c>
      <c r="AX9" s="21">
        <f>EA_raw_policy_shocks!AI148</f>
        <v>6.42723430201699E-3</v>
      </c>
      <c r="AY9" s="21">
        <f>EA_raw_policy_shocks!AJ148</f>
        <v>4.7491528835860702E-3</v>
      </c>
      <c r="AZ9" s="21">
        <f>EA_raw_policy_shocks!AK148</f>
        <v>4.8688031840390502E-3</v>
      </c>
      <c r="BB9" s="22">
        <f t="shared" si="3"/>
        <v>39813</v>
      </c>
      <c r="BC9" s="20">
        <f t="shared" si="4"/>
        <v>4.26592049415849E-2</v>
      </c>
      <c r="BD9" s="20" t="e">
        <f>#REF!</f>
        <v>#REF!</v>
      </c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</row>
    <row r="10" spans="1:70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2"/>
        <v>8.5356841432248729E-3</v>
      </c>
      <c r="AI10" s="20">
        <f t="shared" si="5"/>
        <v>-1.7163416345581585E-5</v>
      </c>
      <c r="AJ10" s="20">
        <f t="shared" si="0"/>
        <v>2.8225495183331601E-4</v>
      </c>
      <c r="AK10" s="20">
        <f t="shared" si="0"/>
        <v>1.58255156568198E-3</v>
      </c>
      <c r="AL10" s="20">
        <f t="shared" si="0"/>
        <v>-4.7262247443446899E-4</v>
      </c>
      <c r="AM10" s="20">
        <f t="shared" si="0"/>
        <v>-9.2929223443061204E-4</v>
      </c>
      <c r="AN10" s="20">
        <f t="shared" si="0"/>
        <v>-2.9323274728820701E-3</v>
      </c>
      <c r="AR10" s="22">
        <f t="shared" si="1"/>
        <v>39903</v>
      </c>
      <c r="AT10" s="21">
        <f>EA_raw_policy_shocks!AE149</f>
        <v>-0.21119259737476601</v>
      </c>
      <c r="AU10" s="21">
        <f>EA_raw_policy_shocks!AF149</f>
        <v>5.5841430392642402E-2</v>
      </c>
      <c r="AV10" s="21">
        <f>EA_raw_policy_shocks!AG149</f>
        <v>6.6290195054513196E-2</v>
      </c>
      <c r="AW10" s="21">
        <f>EA_raw_policy_shocks!AH149</f>
        <v>2.7200391130327399E-2</v>
      </c>
      <c r="AX10" s="21">
        <f>EA_raw_policy_shocks!AI149</f>
        <v>2.1695584909056199E-2</v>
      </c>
      <c r="AY10" s="21">
        <f>EA_raw_policy_shocks!AJ149</f>
        <v>2.0473859939250001E-2</v>
      </c>
      <c r="AZ10" s="21">
        <f>EA_raw_policy_shocks!AK149</f>
        <v>2.2781570813233301E-2</v>
      </c>
      <c r="BB10" s="22">
        <f t="shared" si="3"/>
        <v>39903</v>
      </c>
      <c r="BC10" s="20">
        <f t="shared" si="4"/>
        <v>-0.1862016794324623</v>
      </c>
      <c r="BD10" s="20" t="e">
        <f>#REF!</f>
        <v>#REF!</v>
      </c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</row>
    <row r="11" spans="1:70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2"/>
        <v>5.6929075893152039E-3</v>
      </c>
      <c r="AI11" s="20">
        <f t="shared" si="5"/>
        <v>-4.1514169082456338E-5</v>
      </c>
      <c r="AJ11" s="20">
        <f t="shared" si="0"/>
        <v>3.1215479758373E-3</v>
      </c>
      <c r="AK11" s="20">
        <f t="shared" si="0"/>
        <v>1.48382735019048E-3</v>
      </c>
      <c r="AL11" s="20">
        <f t="shared" si="0"/>
        <v>-1.1872850338101499E-3</v>
      </c>
      <c r="AM11" s="20">
        <f t="shared" si="0"/>
        <v>-1.13409872652958E-3</v>
      </c>
      <c r="AN11" s="20">
        <f t="shared" si="0"/>
        <v>-6.3679069389310696E-3</v>
      </c>
      <c r="AR11" s="22">
        <f t="shared" si="1"/>
        <v>39994</v>
      </c>
      <c r="AT11" s="21">
        <f>EA_raw_policy_shocks!AE150</f>
        <v>-2.7768160911512602E-2</v>
      </c>
      <c r="AU11" s="21">
        <f>EA_raw_policy_shocks!AF150</f>
        <v>3.7662482321688798E-2</v>
      </c>
      <c r="AV11" s="21">
        <f>EA_raw_policy_shocks!AG150</f>
        <v>2.4496482847909101E-2</v>
      </c>
      <c r="AW11" s="21">
        <f>EA_raw_policy_shocks!AH150</f>
        <v>1.45115019178013E-2</v>
      </c>
      <c r="AX11" s="21">
        <f>EA_raw_policy_shocks!AI150</f>
        <v>1.72733308562532E-2</v>
      </c>
      <c r="AY11" s="21">
        <f>EA_raw_policy_shocks!AJ150</f>
        <v>1.4855620296338801E-2</v>
      </c>
      <c r="AZ11" s="21">
        <f>EA_raw_policy_shocks!AK150</f>
        <v>1.73607111818792E-2</v>
      </c>
      <c r="BB11" s="22">
        <f t="shared" si="3"/>
        <v>39994</v>
      </c>
      <c r="BC11" s="20">
        <f t="shared" si="4"/>
        <v>-2.7772429692088998E-3</v>
      </c>
      <c r="BD11" s="20" t="e">
        <f>#REF!</f>
        <v>#REF!</v>
      </c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</row>
    <row r="12" spans="1:70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2"/>
        <v>9.379867574428824E-3</v>
      </c>
      <c r="AI12" s="20">
        <f t="shared" si="5"/>
        <v>-6.0279593370369607E-5</v>
      </c>
      <c r="AJ12" s="20">
        <f t="shared" si="0"/>
        <v>4.5827932133368698E-3</v>
      </c>
      <c r="AK12" s="20">
        <f t="shared" si="0"/>
        <v>8.7449552561569201E-4</v>
      </c>
      <c r="AL12" s="20">
        <f t="shared" si="0"/>
        <v>-2.4357544434749898E-3</v>
      </c>
      <c r="AM12" s="20">
        <f t="shared" si="0"/>
        <v>-1.90121592038572E-3</v>
      </c>
      <c r="AN12" s="20">
        <f t="shared" si="0"/>
        <v>-1.1224735346004801E-2</v>
      </c>
      <c r="AR12" s="22">
        <f t="shared" si="1"/>
        <v>40086</v>
      </c>
      <c r="AT12" s="21">
        <f>EA_raw_policy_shocks!AE151</f>
        <v>2.6948247303760699E-2</v>
      </c>
      <c r="AU12" s="21">
        <f>EA_raw_policy_shocks!AF151</f>
        <v>3.5338774104016102E-3</v>
      </c>
      <c r="AV12" s="21">
        <f>EA_raw_policy_shocks!AG151</f>
        <v>1.13376681525137E-2</v>
      </c>
      <c r="AW12" s="21">
        <f>EA_raw_policy_shocks!AH151</f>
        <v>6.9020475569436497E-3</v>
      </c>
      <c r="AX12" s="21">
        <f>EA_raw_policy_shocks!AI151</f>
        <v>1.04010412660913E-2</v>
      </c>
      <c r="AY12" s="21">
        <f>EA_raw_policy_shocks!AJ151</f>
        <v>1.15788077846075E-2</v>
      </c>
      <c r="AZ12" s="21">
        <f>EA_raw_policy_shocks!AK151</f>
        <v>1.47258127515391E-2</v>
      </c>
      <c r="BB12" s="22">
        <f t="shared" si="3"/>
        <v>40086</v>
      </c>
      <c r="BC12" s="20">
        <f t="shared" si="4"/>
        <v>5.19391652460644E-2</v>
      </c>
      <c r="BD12" s="20" t="e">
        <f>#REF!</f>
        <v>#REF!</v>
      </c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</row>
    <row r="13" spans="1:70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2"/>
        <v>1.1196499053390541E-2</v>
      </c>
      <c r="AI13" s="20">
        <f t="shared" si="5"/>
        <v>-7.4611451444092769E-5</v>
      </c>
      <c r="AJ13" s="20">
        <f t="shared" si="0"/>
        <v>6.4716328235680997E-3</v>
      </c>
      <c r="AK13" s="20">
        <f t="shared" si="0"/>
        <v>4.0512964492034299E-4</v>
      </c>
      <c r="AL13" s="20">
        <f t="shared" si="0"/>
        <v>-3.35623593877842E-3</v>
      </c>
      <c r="AM13" s="20">
        <f t="shared" si="0"/>
        <v>-1.9804732856121198E-3</v>
      </c>
      <c r="AN13" s="20">
        <f t="shared" si="0"/>
        <v>-1.6332098878113401E-2</v>
      </c>
      <c r="AR13" s="22">
        <f t="shared" si="1"/>
        <v>40178</v>
      </c>
      <c r="AT13" s="21">
        <f>EA_raw_policy_shocks!AE152</f>
        <v>6.2528698771621302E-2</v>
      </c>
      <c r="AU13" s="21">
        <f>EA_raw_policy_shocks!AF152</f>
        <v>2.1625004930780501E-3</v>
      </c>
      <c r="AV13" s="21">
        <f>EA_raw_policy_shocks!AG152</f>
        <v>1.49904066896594E-2</v>
      </c>
      <c r="AW13" s="21">
        <f>EA_raw_policy_shocks!AH152</f>
        <v>1.9716201507600801E-2</v>
      </c>
      <c r="AX13" s="21">
        <f>EA_raw_policy_shocks!AI152</f>
        <v>2.1296758287659201E-2</v>
      </c>
      <c r="AY13" s="21">
        <f>EA_raw_policy_shocks!AJ152</f>
        <v>1.761825356611E-2</v>
      </c>
      <c r="AZ13" s="21">
        <f>EA_raw_policy_shocks!AK152</f>
        <v>1.8662960536027499E-2</v>
      </c>
      <c r="BB13" s="22">
        <f t="shared" si="3"/>
        <v>40178</v>
      </c>
      <c r="BC13" s="20">
        <f t="shared" si="4"/>
        <v>8.7519616713924997E-2</v>
      </c>
      <c r="BD13" s="20" t="e">
        <f>#REF!</f>
        <v>#REF!</v>
      </c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</row>
    <row r="14" spans="1:70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2"/>
        <v>1.7515336461064082E-2</v>
      </c>
      <c r="AI14" s="20">
        <f t="shared" si="5"/>
        <v>-8.4322374872899212E-5</v>
      </c>
      <c r="AJ14" s="20">
        <f t="shared" si="0"/>
        <v>9.4093821022767001E-3</v>
      </c>
      <c r="AK14" s="20">
        <f t="shared" si="0"/>
        <v>1.37877717945045E-3</v>
      </c>
      <c r="AL14" s="20">
        <f t="shared" si="0"/>
        <v>-3.1525208990967799E-3</v>
      </c>
      <c r="AM14" s="20">
        <f t="shared" si="0"/>
        <v>-1.2348491730818001E-3</v>
      </c>
      <c r="AN14" s="20">
        <f t="shared" si="0"/>
        <v>-2.0652980650892602E-2</v>
      </c>
      <c r="AR14" s="22">
        <f t="shared" si="1"/>
        <v>40268</v>
      </c>
      <c r="AT14" s="21">
        <f>EA_raw_policy_shocks!AE153</f>
        <v>-4.1806314749415402E-2</v>
      </c>
      <c r="AU14" s="21">
        <f>EA_raw_policy_shocks!AF153</f>
        <v>-3.0780742693446099E-2</v>
      </c>
      <c r="AV14" s="21">
        <f>EA_raw_policy_shocks!AG153</f>
        <v>1.16909791261651E-2</v>
      </c>
      <c r="AW14" s="21">
        <f>EA_raw_policy_shocks!AH153</f>
        <v>5.9763775295607197E-3</v>
      </c>
      <c r="AX14" s="21">
        <f>EA_raw_policy_shocks!AI153</f>
        <v>7.5489939417762199E-3</v>
      </c>
      <c r="AY14" s="21">
        <f>EA_raw_policy_shocks!AJ153</f>
        <v>5.8323897679328799E-3</v>
      </c>
      <c r="AZ14" s="21">
        <f>EA_raw_policy_shocks!AK153</f>
        <v>7.27113006236058E-3</v>
      </c>
      <c r="BB14" s="22">
        <f t="shared" si="3"/>
        <v>40268</v>
      </c>
      <c r="BC14" s="20">
        <f t="shared" si="4"/>
        <v>-1.68153968071117E-2</v>
      </c>
      <c r="BD14" s="20" t="e">
        <f>#REF!</f>
        <v>#REF!</v>
      </c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</row>
    <row r="15" spans="1:70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2"/>
        <v>2.0459739902907489E-2</v>
      </c>
      <c r="AI15" s="20">
        <f t="shared" si="5"/>
        <v>-9.3286488696207133E-5</v>
      </c>
      <c r="AJ15" s="20">
        <f t="shared" si="0"/>
        <v>1.2620792913287099E-2</v>
      </c>
      <c r="AK15" s="20">
        <f t="shared" si="0"/>
        <v>3.7813697653987701E-3</v>
      </c>
      <c r="AL15" s="20">
        <f t="shared" si="0"/>
        <v>-1.28555556216936E-3</v>
      </c>
      <c r="AM15" s="20">
        <f t="shared" si="0"/>
        <v>5.6690679388626797E-4</v>
      </c>
      <c r="AN15" s="20">
        <f t="shared" si="0"/>
        <v>-2.31766054025528E-2</v>
      </c>
      <c r="AR15" s="22">
        <f t="shared" si="1"/>
        <v>40359</v>
      </c>
      <c r="AT15" s="21">
        <f>EA_raw_policy_shocks!AE154</f>
        <v>2.6291022304074298E-4</v>
      </c>
      <c r="AU15" s="21">
        <f>EA_raw_policy_shocks!AF154</f>
        <v>-2.56846335795618E-2</v>
      </c>
      <c r="AV15" s="21">
        <f>EA_raw_policy_shocks!AG154</f>
        <v>-1.53303315651895E-3</v>
      </c>
      <c r="AW15" s="21">
        <f>EA_raw_policy_shocks!AH154</f>
        <v>-1.3989517035623299E-2</v>
      </c>
      <c r="AX15" s="21">
        <f>EA_raw_policy_shocks!AI154</f>
        <v>-1.20280874226217E-2</v>
      </c>
      <c r="AY15" s="21">
        <f>EA_raw_policy_shocks!AJ154</f>
        <v>-9.0953215606401003E-3</v>
      </c>
      <c r="AZ15" s="21">
        <f>EA_raw_policy_shocks!AK154</f>
        <v>-7.4111867818483102E-3</v>
      </c>
      <c r="BB15" s="22">
        <f t="shared" si="3"/>
        <v>40359</v>
      </c>
      <c r="BC15" s="20">
        <f t="shared" si="4"/>
        <v>2.5253828165344445E-2</v>
      </c>
      <c r="BD15" s="20" t="e">
        <f>#REF!</f>
        <v>#REF!</v>
      </c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</row>
    <row r="16" spans="1:70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2"/>
        <v>1.850476057036303E-2</v>
      </c>
      <c r="AI16" s="20">
        <f t="shared" si="5"/>
        <v>-1.0463238095020199E-4</v>
      </c>
      <c r="AJ16" s="20">
        <f t="shared" si="0"/>
        <v>1.45646317055492E-2</v>
      </c>
      <c r="AK16" s="20">
        <f t="shared" si="0"/>
        <v>4.6510980326930299E-3</v>
      </c>
      <c r="AL16" s="20">
        <f t="shared" si="0"/>
        <v>-2.8653285598645401E-4</v>
      </c>
      <c r="AM16" s="20">
        <f t="shared" si="0"/>
        <v>1.63138454134514E-3</v>
      </c>
      <c r="AN16" s="20">
        <f t="shared" si="0"/>
        <v>-2.4586607441212601E-2</v>
      </c>
      <c r="AR16" s="22">
        <f t="shared" si="1"/>
        <v>40451</v>
      </c>
      <c r="AT16" s="21">
        <f>EA_raw_policy_shocks!AE155</f>
        <v>5.9432247091283003E-2</v>
      </c>
      <c r="AU16" s="21">
        <f>EA_raw_policy_shocks!AF155</f>
        <v>-3.6263415848481098E-2</v>
      </c>
      <c r="AV16" s="21">
        <f>EA_raw_policy_shocks!AG155</f>
        <v>1.12410369790913E-2</v>
      </c>
      <c r="AW16" s="21">
        <f>EA_raw_policy_shocks!AH155</f>
        <v>-2.06877328246657E-3</v>
      </c>
      <c r="AX16" s="21">
        <f>EA_raw_policy_shocks!AI155</f>
        <v>-2.5057468595976102E-3</v>
      </c>
      <c r="AY16" s="21">
        <f>EA_raw_policy_shocks!AJ155</f>
        <v>-2.7252132216555001E-3</v>
      </c>
      <c r="AZ16" s="21">
        <f>EA_raw_policy_shocks!AK155</f>
        <v>-2.6090900674959699E-3</v>
      </c>
      <c r="BB16" s="22">
        <f t="shared" si="3"/>
        <v>40451</v>
      </c>
      <c r="BC16" s="20">
        <f t="shared" si="4"/>
        <v>8.4423165033586711E-2</v>
      </c>
      <c r="BD16" s="20" t="e">
        <f>#REF!</f>
        <v>#REF!</v>
      </c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</row>
    <row r="17" spans="1:70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2"/>
        <v>1.4478505029745983E-2</v>
      </c>
      <c r="AI17" s="20">
        <f t="shared" si="5"/>
        <v>-1.2067470653980099E-4</v>
      </c>
      <c r="AJ17" s="20">
        <f t="shared" ref="AJ17:AN48" si="6">Z17</f>
        <v>1.60472106518483E-2</v>
      </c>
      <c r="AK17" s="20">
        <f t="shared" si="6"/>
        <v>4.6091224456201703E-3</v>
      </c>
      <c r="AL17" s="20">
        <f t="shared" si="6"/>
        <v>-2.3211069739570401E-4</v>
      </c>
      <c r="AM17" s="20">
        <f t="shared" si="6"/>
        <v>1.5502992818161501E-3</v>
      </c>
      <c r="AN17" s="20">
        <f t="shared" si="6"/>
        <v>-2.6035114327083098E-2</v>
      </c>
      <c r="AR17" s="22">
        <f t="shared" si="1"/>
        <v>40543</v>
      </c>
      <c r="AT17" s="21">
        <f>EA_raw_policy_shocks!AE156</f>
        <v>4.26904542872781E-2</v>
      </c>
      <c r="AU17" s="21">
        <f>EA_raw_policy_shocks!AF156</f>
        <v>-3.6073327373363197E-2</v>
      </c>
      <c r="AV17" s="21">
        <f>EA_raw_policy_shocks!AG156</f>
        <v>2.4090015843093698E-2</v>
      </c>
      <c r="AW17" s="21">
        <f>EA_raw_policy_shocks!AH156</f>
        <v>7.3852652981611297E-3</v>
      </c>
      <c r="AX17" s="21">
        <f>EA_raw_policy_shocks!AI156</f>
        <v>7.72928275918024E-3</v>
      </c>
      <c r="AY17" s="21">
        <f>EA_raw_policy_shocks!AJ156</f>
        <v>8.4887596903045395E-3</v>
      </c>
      <c r="AZ17" s="21">
        <f>EA_raw_policy_shocks!AK156</f>
        <v>8.0079965605882198E-3</v>
      </c>
      <c r="BB17" s="22">
        <f t="shared" si="3"/>
        <v>40543</v>
      </c>
      <c r="BC17" s="20">
        <f t="shared" si="4"/>
        <v>6.7681372229581802E-2</v>
      </c>
      <c r="BD17" s="20" t="e">
        <f>#REF!</f>
        <v>#REF!</v>
      </c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</row>
    <row r="18" spans="1:70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2"/>
        <v>8.7628235195190054E-3</v>
      </c>
      <c r="AI18" s="20">
        <f t="shared" si="5"/>
        <v>-1.4184062667455444E-4</v>
      </c>
      <c r="AJ18" s="20">
        <f t="shared" si="6"/>
        <v>1.5494468287657799E-2</v>
      </c>
      <c r="AK18" s="20">
        <f t="shared" si="6"/>
        <v>2.1559779097124398E-3</v>
      </c>
      <c r="AL18" s="20">
        <f t="shared" si="6"/>
        <v>-2.23328033830405E-3</v>
      </c>
      <c r="AM18" s="20">
        <f t="shared" si="6"/>
        <v>-2.4279061260346001E-4</v>
      </c>
      <c r="AN18" s="20">
        <f t="shared" si="6"/>
        <v>-2.89970772473058E-2</v>
      </c>
      <c r="AR18" s="22">
        <f t="shared" si="1"/>
        <v>40633</v>
      </c>
      <c r="AT18" s="21">
        <f>EA_raw_policy_shocks!AE157</f>
        <v>-2.0559393152613601E-2</v>
      </c>
      <c r="AU18" s="21">
        <f>EA_raw_policy_shocks!AF157</f>
        <v>-1.70731550010026E-2</v>
      </c>
      <c r="AV18" s="21">
        <f>EA_raw_policy_shocks!AG157</f>
        <v>3.7003135417451601E-2</v>
      </c>
      <c r="AW18" s="21">
        <f>EA_raw_policy_shocks!AH157</f>
        <v>2.00680126157292E-2</v>
      </c>
      <c r="AX18" s="21">
        <f>EA_raw_policy_shocks!AI157</f>
        <v>1.9483384074450098E-2</v>
      </c>
      <c r="AY18" s="21">
        <f>EA_raw_policy_shocks!AJ157</f>
        <v>1.8442797033485399E-2</v>
      </c>
      <c r="AZ18" s="21">
        <f>EA_raw_policy_shocks!AK157</f>
        <v>1.78957054776391E-2</v>
      </c>
      <c r="BB18" s="22">
        <f t="shared" si="3"/>
        <v>40633</v>
      </c>
      <c r="BC18" s="20">
        <f t="shared" si="4"/>
        <v>4.4315247896901007E-3</v>
      </c>
      <c r="BD18" s="20" t="e">
        <f>#REF!</f>
        <v>#REF!</v>
      </c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</row>
    <row r="19" spans="1:70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2"/>
        <v>-1.3051849805502463E-3</v>
      </c>
      <c r="AI19" s="20">
        <f t="shared" si="5"/>
        <v>-1.7013832016274553E-4</v>
      </c>
      <c r="AJ19" s="20">
        <f t="shared" si="6"/>
        <v>1.64612166125177E-2</v>
      </c>
      <c r="AK19" s="20">
        <f t="shared" si="6"/>
        <v>6.9928078276770801E-4</v>
      </c>
      <c r="AL19" s="20">
        <f t="shared" si="6"/>
        <v>-3.19500066783273E-3</v>
      </c>
      <c r="AM19" s="20">
        <f t="shared" si="6"/>
        <v>-9.789042726748849E-4</v>
      </c>
      <c r="AN19" s="20">
        <f t="shared" si="6"/>
        <v>-3.2208722504589699E-2</v>
      </c>
      <c r="AR19" s="22">
        <f t="shared" si="1"/>
        <v>40724</v>
      </c>
      <c r="AT19" s="21">
        <f>EA_raw_policy_shocks!AE158</f>
        <v>0.143008216601543</v>
      </c>
      <c r="AU19" s="21">
        <f>EA_raw_policy_shocks!AF158</f>
        <v>-2.8273128206056201E-2</v>
      </c>
      <c r="AV19" s="21">
        <f>EA_raw_policy_shocks!AG158</f>
        <v>5.56273320693743E-2</v>
      </c>
      <c r="AW19" s="21">
        <f>EA_raw_policy_shocks!AH158</f>
        <v>3.1424407927767697E-2</v>
      </c>
      <c r="AX19" s="21">
        <f>EA_raw_policy_shocks!AI158</f>
        <v>2.84781577650315E-2</v>
      </c>
      <c r="AY19" s="21">
        <f>EA_raw_policy_shocks!AJ158</f>
        <v>2.5735527769219599E-2</v>
      </c>
      <c r="AZ19" s="21">
        <f>EA_raw_policy_shocks!AK158</f>
        <v>2.31709975826155E-2</v>
      </c>
      <c r="BB19" s="22">
        <f t="shared" si="3"/>
        <v>40724</v>
      </c>
      <c r="BC19" s="20">
        <f t="shared" si="4"/>
        <v>0.16799913454384671</v>
      </c>
      <c r="BD19" s="20" t="e">
        <f>#REF!</f>
        <v>#REF!</v>
      </c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</row>
    <row r="20" spans="1:70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2"/>
        <v>5.4784675344234741E-4</v>
      </c>
      <c r="AI20" s="20">
        <f t="shared" si="5"/>
        <v>-1.940269017445881E-4</v>
      </c>
      <c r="AJ20" s="20">
        <f t="shared" si="6"/>
        <v>2.2855452068681802E-2</v>
      </c>
      <c r="AK20" s="20">
        <f t="shared" si="6"/>
        <v>3.5417645940949401E-3</v>
      </c>
      <c r="AL20" s="20">
        <f t="shared" si="6"/>
        <v>-6.2814046689618698E-4</v>
      </c>
      <c r="AM20" s="20">
        <f t="shared" si="6"/>
        <v>1.0605801789242901E-3</v>
      </c>
      <c r="AN20" s="20">
        <f t="shared" si="6"/>
        <v>-3.3246180917945102E-2</v>
      </c>
      <c r="AR20" s="22">
        <f t="shared" si="1"/>
        <v>40816</v>
      </c>
      <c r="AT20" s="21">
        <f>EA_raw_policy_shocks!AE159</f>
        <v>0.13236237018913499</v>
      </c>
      <c r="AU20" s="21">
        <f>EA_raw_policy_shocks!AF159</f>
        <v>-0.103225964966635</v>
      </c>
      <c r="AV20" s="21">
        <f>EA_raw_policy_shocks!AG159</f>
        <v>3.5548901652231603E-2</v>
      </c>
      <c r="AW20" s="21">
        <f>EA_raw_policy_shocks!AH159</f>
        <v>-1.7733212816796701E-3</v>
      </c>
      <c r="AX20" s="21">
        <f>EA_raw_policy_shocks!AI159</f>
        <v>-3.4547658667141001E-3</v>
      </c>
      <c r="AY20" s="21">
        <f>EA_raw_policy_shocks!AJ159</f>
        <v>-3.3335034823260999E-3</v>
      </c>
      <c r="AZ20" s="21">
        <f>EA_raw_policy_shocks!AK159</f>
        <v>-4.0983190522255897E-3</v>
      </c>
      <c r="BB20" s="22">
        <f t="shared" si="3"/>
        <v>40816</v>
      </c>
      <c r="BC20" s="20">
        <f t="shared" si="4"/>
        <v>0.1573532881314387</v>
      </c>
      <c r="BD20" s="20" t="e">
        <f>#REF!</f>
        <v>#REF!</v>
      </c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</row>
    <row r="21" spans="1:70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2"/>
        <v>8.0905861759230004E-3</v>
      </c>
      <c r="AI21" s="20">
        <f t="shared" si="5"/>
        <v>-2.1054100392574259E-4</v>
      </c>
      <c r="AJ21" s="20">
        <f t="shared" si="6"/>
        <v>2.7988550459467899E-2</v>
      </c>
      <c r="AK21" s="20">
        <f t="shared" si="6"/>
        <v>5.4221457500114303E-3</v>
      </c>
      <c r="AL21" s="20">
        <f t="shared" si="6"/>
        <v>1.3234863656341701E-3</v>
      </c>
      <c r="AM21" s="20">
        <f t="shared" si="6"/>
        <v>2.4980331430946002E-3</v>
      </c>
      <c r="AN21" s="20">
        <f t="shared" si="6"/>
        <v>-3.3171346627725001E-2</v>
      </c>
      <c r="AR21" s="22">
        <f t="shared" si="1"/>
        <v>40908</v>
      </c>
      <c r="AT21" s="21">
        <f>EA_raw_policy_shocks!AE160</f>
        <v>8.43407568231586E-2</v>
      </c>
      <c r="AU21" s="21">
        <f>EA_raw_policy_shocks!AF160</f>
        <v>-0.14285197616390699</v>
      </c>
      <c r="AV21" s="21">
        <f>EA_raw_policy_shocks!AG160</f>
        <v>3.3250628529609402E-2</v>
      </c>
      <c r="AW21" s="21">
        <f>EA_raw_policy_shocks!AH160</f>
        <v>-1.28474672198592E-2</v>
      </c>
      <c r="AX21" s="21">
        <f>EA_raw_policy_shocks!AI160</f>
        <v>-1.6698406972845001E-2</v>
      </c>
      <c r="AY21" s="21">
        <f>EA_raw_policy_shocks!AJ160</f>
        <v>-1.5538949416107801E-2</v>
      </c>
      <c r="AZ21" s="21">
        <f>EA_raw_policy_shocks!AK160</f>
        <v>-1.35512854039562E-2</v>
      </c>
      <c r="BB21" s="22">
        <f t="shared" si="3"/>
        <v>40908</v>
      </c>
      <c r="BC21" s="20">
        <f t="shared" si="4"/>
        <v>0.10933167476546229</v>
      </c>
      <c r="BD21" s="20" t="e">
        <f>#REF!</f>
        <v>#REF!</v>
      </c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</row>
    <row r="22" spans="1:70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2"/>
        <v>1.2744178348200323E-2</v>
      </c>
      <c r="AI22" s="20">
        <f t="shared" si="5"/>
        <v>-2.2189041147825249E-4</v>
      </c>
      <c r="AJ22" s="20">
        <f t="shared" si="6"/>
        <v>3.02713990951941E-2</v>
      </c>
      <c r="AK22" s="20">
        <f t="shared" si="6"/>
        <v>5.97227208367634E-3</v>
      </c>
      <c r="AL22" s="20">
        <f t="shared" si="6"/>
        <v>2.2585007847464298E-3</v>
      </c>
      <c r="AM22" s="20">
        <f t="shared" si="6"/>
        <v>3.3881754276876498E-3</v>
      </c>
      <c r="AN22" s="20">
        <f t="shared" si="6"/>
        <v>-3.2592870887604403E-2</v>
      </c>
      <c r="AR22" s="22">
        <f t="shared" si="1"/>
        <v>40999</v>
      </c>
      <c r="AT22" s="21">
        <f>EA_raw_policy_shocks!AE161</f>
        <v>-2.84894525700429E-2</v>
      </c>
      <c r="AU22" s="21">
        <f>EA_raw_policy_shocks!AF161</f>
        <v>-2.4906281461304101E-2</v>
      </c>
      <c r="AV22" s="21">
        <f>EA_raw_policy_shocks!AG161</f>
        <v>1.07107122758658E-2</v>
      </c>
      <c r="AW22" s="21">
        <f>EA_raw_policy_shocks!AH161</f>
        <v>-1.44179226512904E-2</v>
      </c>
      <c r="AX22" s="21">
        <f>EA_raw_policy_shocks!AI161</f>
        <v>-1.6323701097298901E-2</v>
      </c>
      <c r="AY22" s="21">
        <f>EA_raw_policy_shocks!AJ161</f>
        <v>-1.58730229547689E-2</v>
      </c>
      <c r="AZ22" s="21">
        <f>EA_raw_policy_shocks!AK161</f>
        <v>-1.4198597703980499E-2</v>
      </c>
      <c r="BB22" s="22">
        <f t="shared" si="3"/>
        <v>40999</v>
      </c>
      <c r="BC22" s="20">
        <f t="shared" si="4"/>
        <v>-3.4985346277391985E-3</v>
      </c>
      <c r="BD22" s="20" t="e">
        <f>#REF!</f>
        <v>#REF!</v>
      </c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</row>
    <row r="23" spans="1:70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2"/>
        <v>1.0982248512306716E-2</v>
      </c>
      <c r="AI23" s="20">
        <f t="shared" si="5"/>
        <v>-2.2984288540541583E-4</v>
      </c>
      <c r="AJ23" s="20">
        <f t="shared" si="6"/>
        <v>3.1589678963572697E-2</v>
      </c>
      <c r="AK23" s="20">
        <f t="shared" si="6"/>
        <v>6.2524416592601899E-3</v>
      </c>
      <c r="AL23" s="20">
        <f t="shared" si="6"/>
        <v>2.8871194956980799E-3</v>
      </c>
      <c r="AM23" s="20">
        <f t="shared" si="6"/>
        <v>4.0305946346963399E-3</v>
      </c>
      <c r="AN23" s="20">
        <f t="shared" si="6"/>
        <v>-3.1751853348604898E-2</v>
      </c>
      <c r="AR23" s="22">
        <f t="shared" si="1"/>
        <v>41090</v>
      </c>
      <c r="AT23" s="21">
        <f>EA_raw_policy_shocks!AE162</f>
        <v>0.13316222068410299</v>
      </c>
      <c r="AU23" s="21">
        <f>EA_raw_policy_shocks!AF162</f>
        <v>-6.7581535481524803E-3</v>
      </c>
      <c r="AV23" s="21">
        <f>EA_raw_policy_shocks!AG162</f>
        <v>-2.7147848252600799E-3</v>
      </c>
      <c r="AW23" s="21">
        <f>EA_raw_policy_shocks!AH162</f>
        <v>-1.3109601347184901E-2</v>
      </c>
      <c r="AX23" s="21">
        <f>EA_raw_policy_shocks!AI162</f>
        <v>-1.5735684586260599E-2</v>
      </c>
      <c r="AY23" s="21">
        <f>EA_raw_policy_shocks!AJ162</f>
        <v>-1.5820559235370599E-2</v>
      </c>
      <c r="AZ23" s="21">
        <f>EA_raw_policy_shocks!AK162</f>
        <v>-1.4901572920317799E-2</v>
      </c>
      <c r="BB23" s="22">
        <f t="shared" si="3"/>
        <v>41090</v>
      </c>
      <c r="BC23" s="20">
        <f t="shared" si="4"/>
        <v>0.1581531386264067</v>
      </c>
      <c r="BD23" s="20" t="e">
        <f>#REF!</f>
        <v>#REF!</v>
      </c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</row>
    <row r="24" spans="1:70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2"/>
        <v>1.1853935245051817E-2</v>
      </c>
      <c r="AI24" s="20">
        <f t="shared" si="5"/>
        <v>-2.3203721994958514E-4</v>
      </c>
      <c r="AJ24" s="20">
        <f t="shared" si="6"/>
        <v>3.20265587092416E-2</v>
      </c>
      <c r="AK24" s="20">
        <f t="shared" si="6"/>
        <v>6.4814402499502304E-3</v>
      </c>
      <c r="AL24" s="20">
        <f t="shared" si="6"/>
        <v>3.4489176814922399E-3</v>
      </c>
      <c r="AM24" s="20">
        <f t="shared" si="6"/>
        <v>4.5910132554727303E-3</v>
      </c>
      <c r="AN24" s="20">
        <f t="shared" si="6"/>
        <v>-3.0725839329270799E-2</v>
      </c>
      <c r="AR24" s="22">
        <f t="shared" si="1"/>
        <v>41182</v>
      </c>
      <c r="AT24" s="21">
        <f>EA_raw_policy_shocks!AE163</f>
        <v>0.124236900254334</v>
      </c>
      <c r="AU24" s="21">
        <f>EA_raw_policy_shocks!AF163</f>
        <v>3.1650895183433698E-3</v>
      </c>
      <c r="AV24" s="21">
        <f>EA_raw_policy_shocks!AG163</f>
        <v>-4.1988574005580297E-3</v>
      </c>
      <c r="AW24" s="21">
        <f>EA_raw_policy_shocks!AH163</f>
        <v>-1.29407270920612E-2</v>
      </c>
      <c r="AX24" s="21">
        <f>EA_raw_policy_shocks!AI163</f>
        <v>-1.55745744885283E-2</v>
      </c>
      <c r="AY24" s="21">
        <f>EA_raw_policy_shocks!AJ163</f>
        <v>-1.5643877008115498E-2</v>
      </c>
      <c r="AZ24" s="21">
        <f>EA_raw_policy_shocks!AK163</f>
        <v>-1.4838968477251999E-2</v>
      </c>
      <c r="BB24" s="22">
        <f t="shared" si="3"/>
        <v>41182</v>
      </c>
      <c r="BC24" s="20">
        <f t="shared" si="4"/>
        <v>0.14922781819663769</v>
      </c>
      <c r="BD24" s="20" t="e">
        <f>#REF!</f>
        <v>#REF!</v>
      </c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</row>
    <row r="25" spans="1:70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2"/>
        <v>1.0085817818442198E-2</v>
      </c>
      <c r="AI25" s="20">
        <f t="shared" si="5"/>
        <v>-2.3127844056427722E-4</v>
      </c>
      <c r="AJ25" s="20">
        <f t="shared" si="6"/>
        <v>3.1910261213230401E-2</v>
      </c>
      <c r="AK25" s="20">
        <f t="shared" si="6"/>
        <v>6.3269531307641397E-3</v>
      </c>
      <c r="AL25" s="20">
        <f t="shared" si="6"/>
        <v>3.7031260556208401E-3</v>
      </c>
      <c r="AM25" s="20">
        <f t="shared" si="6"/>
        <v>4.9035772696326401E-3</v>
      </c>
      <c r="AN25" s="20">
        <f t="shared" si="6"/>
        <v>-2.9719448517229099E-2</v>
      </c>
      <c r="AR25" s="22">
        <f t="shared" si="1"/>
        <v>41274</v>
      </c>
      <c r="AT25" s="21">
        <f>EA_raw_policy_shocks!AE164</f>
        <v>0.18903261558874301</v>
      </c>
      <c r="AU25" s="21">
        <f>EA_raw_policy_shocks!AF164</f>
        <v>-3.4058528135477001E-3</v>
      </c>
      <c r="AV25" s="21">
        <f>EA_raw_policy_shocks!AG164</f>
        <v>9.4315756418121999E-4</v>
      </c>
      <c r="AW25" s="21">
        <f>EA_raw_policy_shocks!AH164</f>
        <v>-3.3565681443372998E-3</v>
      </c>
      <c r="AX25" s="21">
        <f>EA_raw_policy_shocks!AI164</f>
        <v>-6.9603588650439096E-3</v>
      </c>
      <c r="AY25" s="21">
        <f>EA_raw_policy_shocks!AJ164</f>
        <v>-7.7959018512562201E-3</v>
      </c>
      <c r="AZ25" s="21">
        <f>EA_raw_policy_shocks!AK164</f>
        <v>-7.7673557517737501E-3</v>
      </c>
      <c r="BB25" s="22">
        <f t="shared" si="3"/>
        <v>41274</v>
      </c>
      <c r="BC25" s="20">
        <f t="shared" si="4"/>
        <v>0.21402353353104672</v>
      </c>
      <c r="BD25" s="20" t="e">
        <f>#REF!</f>
        <v>#REF!</v>
      </c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</row>
    <row r="26" spans="1:70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2"/>
        <v>3.4160142762848702E-3</v>
      </c>
      <c r="AI26" s="20">
        <f t="shared" si="5"/>
        <v>-2.3030701030899703E-4</v>
      </c>
      <c r="AJ26" s="20">
        <f t="shared" si="6"/>
        <v>3.0699588803551E-2</v>
      </c>
      <c r="AK26" s="20">
        <f t="shared" si="6"/>
        <v>5.54241435408719E-3</v>
      </c>
      <c r="AL26" s="20">
        <f t="shared" si="6"/>
        <v>3.2869865447704401E-3</v>
      </c>
      <c r="AM26" s="20">
        <f t="shared" si="6"/>
        <v>4.6673967601496003E-3</v>
      </c>
      <c r="AN26" s="20">
        <f t="shared" si="6"/>
        <v>-2.9087161768215301E-2</v>
      </c>
      <c r="AR26" s="22">
        <f t="shared" si="1"/>
        <v>41364</v>
      </c>
      <c r="AT26" s="21">
        <f>EA_raw_policy_shocks!AE165</f>
        <v>0.26863732531501</v>
      </c>
      <c r="AU26" s="21">
        <f>EA_raw_policy_shocks!AF165</f>
        <v>1.07516793924588E-2</v>
      </c>
      <c r="AV26" s="21">
        <f>EA_raw_policy_shocks!AG165</f>
        <v>1.4922802208688199E-2</v>
      </c>
      <c r="AW26" s="21">
        <f>EA_raw_policy_shocks!AH165</f>
        <v>4.8401467666106196E-3</v>
      </c>
      <c r="AX26" s="21">
        <f>EA_raw_policy_shocks!AI165</f>
        <v>1.24040170057407E-3</v>
      </c>
      <c r="AY26" s="21">
        <f>EA_raw_policy_shocks!AJ165</f>
        <v>-1.2889374624605199E-3</v>
      </c>
      <c r="AZ26" s="21">
        <f>EA_raw_policy_shocks!AK165</f>
        <v>-2.9267718725164301E-3</v>
      </c>
      <c r="BB26" s="22">
        <f t="shared" si="3"/>
        <v>41364</v>
      </c>
      <c r="BC26" s="20">
        <f t="shared" si="4"/>
        <v>0.29362824325731368</v>
      </c>
      <c r="BD26" s="20" t="e">
        <f>#REF!</f>
        <v>#REF!</v>
      </c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</row>
    <row r="27" spans="1:70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2"/>
        <v>1.3444785047163304E-3</v>
      </c>
      <c r="AI27" s="20">
        <f t="shared" si="5"/>
        <v>-2.2720239437250793E-4</v>
      </c>
      <c r="AJ27" s="20">
        <f t="shared" si="6"/>
        <v>3.0370643666843802E-2</v>
      </c>
      <c r="AK27" s="20">
        <f t="shared" si="6"/>
        <v>5.4801992191766402E-3</v>
      </c>
      <c r="AL27" s="20">
        <f t="shared" si="6"/>
        <v>3.3887588028136402E-3</v>
      </c>
      <c r="AM27" s="20">
        <f t="shared" si="6"/>
        <v>4.79814677698531E-3</v>
      </c>
      <c r="AN27" s="20">
        <f t="shared" si="6"/>
        <v>-2.8444946685579599E-2</v>
      </c>
      <c r="AR27" s="22">
        <f t="shared" si="1"/>
        <v>41455</v>
      </c>
      <c r="AT27" s="21">
        <f>EA_raw_policy_shocks!AE166</f>
        <v>0.158751939138048</v>
      </c>
      <c r="AU27" s="21">
        <f>EA_raw_policy_shocks!AF166</f>
        <v>-1.02772822732889E-3</v>
      </c>
      <c r="AV27" s="21">
        <f>EA_raw_policy_shocks!AG166</f>
        <v>2.1697724939497899E-3</v>
      </c>
      <c r="AW27" s="21">
        <f>EA_raw_policy_shocks!AH166</f>
        <v>-4.9839973723782103E-3</v>
      </c>
      <c r="AX27" s="21">
        <f>EA_raw_policy_shocks!AI166</f>
        <v>-7.8528720969830695E-3</v>
      </c>
      <c r="AY27" s="21">
        <f>EA_raw_policy_shocks!AJ166</f>
        <v>-9.2651156479417792E-3</v>
      </c>
      <c r="AZ27" s="21">
        <f>EA_raw_policy_shocks!AK166</f>
        <v>-9.4139004550053001E-3</v>
      </c>
      <c r="BB27" s="22">
        <f t="shared" si="3"/>
        <v>41455</v>
      </c>
      <c r="BC27" s="20">
        <f t="shared" si="4"/>
        <v>0.18374285708035171</v>
      </c>
      <c r="BD27" s="20" t="e">
        <f>#REF!</f>
        <v>#REF!</v>
      </c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</row>
    <row r="28" spans="1:70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2"/>
        <v>9.0337535863471274E-4</v>
      </c>
      <c r="AI28" s="20">
        <f t="shared" si="5"/>
        <v>-2.2407981581868417E-4</v>
      </c>
      <c r="AJ28" s="20">
        <f t="shared" si="6"/>
        <v>2.9954446575608501E-2</v>
      </c>
      <c r="AK28" s="20">
        <f t="shared" si="6"/>
        <v>5.1339268852812403E-3</v>
      </c>
      <c r="AL28" s="20">
        <f t="shared" si="6"/>
        <v>3.0261791961416701E-3</v>
      </c>
      <c r="AM28" s="20">
        <f t="shared" si="6"/>
        <v>4.5222799819111198E-3</v>
      </c>
      <c r="AN28" s="20">
        <f t="shared" si="6"/>
        <v>-2.81449546860046E-2</v>
      </c>
      <c r="AR28" s="22">
        <f t="shared" si="1"/>
        <v>41547</v>
      </c>
      <c r="AT28" s="21">
        <f>EA_raw_policy_shocks!AE167</f>
        <v>0.13650560478849399</v>
      </c>
      <c r="AU28" s="21">
        <f>EA_raw_policy_shocks!AF167</f>
        <v>-2.8944540043666302E-3</v>
      </c>
      <c r="AV28" s="21">
        <f>EA_raw_policy_shocks!AG167</f>
        <v>2.1878837515110498E-3</v>
      </c>
      <c r="AW28" s="21">
        <f>EA_raw_policy_shocks!AH167</f>
        <v>-1.0813045013817199E-3</v>
      </c>
      <c r="AX28" s="21">
        <f>EA_raw_policy_shocks!AI167</f>
        <v>-2.5208478617714798E-3</v>
      </c>
      <c r="AY28" s="21">
        <f>EA_raw_policy_shocks!AJ167</f>
        <v>-4.4467807962507398E-3</v>
      </c>
      <c r="AZ28" s="21">
        <f>EA_raw_policy_shocks!AK167</f>
        <v>-4.9134828316064602E-3</v>
      </c>
      <c r="BB28" s="22">
        <f t="shared" si="3"/>
        <v>41547</v>
      </c>
      <c r="BC28" s="20">
        <f t="shared" si="4"/>
        <v>0.1614965227307977</v>
      </c>
      <c r="BD28" s="20" t="e">
        <f>#REF!</f>
        <v>#REF!</v>
      </c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</row>
    <row r="29" spans="1:70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2"/>
        <v>-1.0481692007166337E-3</v>
      </c>
      <c r="AI29" s="20">
        <f t="shared" si="5"/>
        <v>-2.2167940221380099E-4</v>
      </c>
      <c r="AJ29" s="20">
        <f t="shared" si="6"/>
        <v>2.9992445011295301E-2</v>
      </c>
      <c r="AK29" s="20">
        <f t="shared" si="6"/>
        <v>5.3028430677448599E-3</v>
      </c>
      <c r="AL29" s="20">
        <f t="shared" si="6"/>
        <v>3.2318513455420399E-3</v>
      </c>
      <c r="AM29" s="20">
        <f t="shared" si="6"/>
        <v>4.7339776624077904E-3</v>
      </c>
      <c r="AN29" s="20">
        <f t="shared" si="6"/>
        <v>-2.7700680426845301E-2</v>
      </c>
      <c r="AR29" s="22">
        <f t="shared" si="1"/>
        <v>41639</v>
      </c>
      <c r="AT29" s="21">
        <f>EA_raw_policy_shocks!AE168</f>
        <v>0.13299804474565399</v>
      </c>
      <c r="AU29" s="21">
        <f>EA_raw_policy_shocks!AF168</f>
        <v>2.77357662958235E-3</v>
      </c>
      <c r="AV29" s="21">
        <f>EA_raw_policy_shocks!AG168</f>
        <v>1.08651050927386E-2</v>
      </c>
      <c r="AW29" s="21">
        <f>EA_raw_policy_shocks!AH168</f>
        <v>5.3106546481543199E-3</v>
      </c>
      <c r="AX29" s="21">
        <f>EA_raw_policy_shocks!AI168</f>
        <v>1.5121663349599501E-3</v>
      </c>
      <c r="AY29" s="21">
        <f>EA_raw_policy_shocks!AJ168</f>
        <v>-5.0207309344443504E-4</v>
      </c>
      <c r="AZ29" s="21">
        <f>EA_raw_policy_shocks!AK168</f>
        <v>-1.63189364510644E-3</v>
      </c>
      <c r="BB29" s="22">
        <f t="shared" si="3"/>
        <v>41639</v>
      </c>
      <c r="BC29" s="20">
        <f t="shared" si="4"/>
        <v>0.1579889626879577</v>
      </c>
      <c r="BD29" s="20" t="e">
        <f>#REF!</f>
        <v>#REF!</v>
      </c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</row>
    <row r="30" spans="1:70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2"/>
        <v>-8.4504296771675345E-3</v>
      </c>
      <c r="AI30" s="20">
        <f t="shared" si="5"/>
        <v>-2.2106526129875843E-4</v>
      </c>
      <c r="AJ30" s="20">
        <f t="shared" si="6"/>
        <v>3.00834629081814E-2</v>
      </c>
      <c r="AK30" s="20">
        <f t="shared" si="6"/>
        <v>5.4777991856491603E-3</v>
      </c>
      <c r="AL30" s="20">
        <f t="shared" si="6"/>
        <v>3.5679555226097999E-3</v>
      </c>
      <c r="AM30" s="20">
        <f t="shared" si="6"/>
        <v>5.04913635235304E-3</v>
      </c>
      <c r="AN30" s="20">
        <f t="shared" si="6"/>
        <v>-2.70260067446348E-2</v>
      </c>
      <c r="AR30" s="22">
        <f t="shared" si="1"/>
        <v>41729</v>
      </c>
      <c r="AT30" s="21">
        <f>EA_raw_policy_shocks!AE169</f>
        <v>0.27751354444445298</v>
      </c>
      <c r="AU30" s="21">
        <f>EA_raw_policy_shocks!AF169</f>
        <v>3.0972878917172701E-3</v>
      </c>
      <c r="AV30" s="21">
        <f>EA_raw_policy_shocks!AG169</f>
        <v>2.2782337640927401E-2</v>
      </c>
      <c r="AW30" s="21">
        <f>EA_raw_policy_shocks!AH169</f>
        <v>1.17372313631267E-2</v>
      </c>
      <c r="AX30" s="21">
        <f>EA_raw_policy_shocks!AI169</f>
        <v>6.7854201947896197E-3</v>
      </c>
      <c r="AY30" s="21">
        <f>EA_raw_policy_shocks!AJ169</f>
        <v>4.1764029214087098E-3</v>
      </c>
      <c r="AZ30" s="21">
        <f>EA_raw_policy_shocks!AK169</f>
        <v>2.2782925008483202E-3</v>
      </c>
      <c r="BB30" s="22">
        <f t="shared" si="3"/>
        <v>41729</v>
      </c>
      <c r="BC30" s="20">
        <f t="shared" si="4"/>
        <v>0.30250446238675666</v>
      </c>
      <c r="BD30" s="20" t="e">
        <f>#REF!</f>
        <v>#REF!</v>
      </c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</row>
    <row r="31" spans="1:70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2"/>
        <v>-1.0446244873785572E-2</v>
      </c>
      <c r="AI31" s="20">
        <f t="shared" si="5"/>
        <v>-2.197514006373693E-4</v>
      </c>
      <c r="AJ31" s="20">
        <f t="shared" si="6"/>
        <v>3.0386908700408201E-2</v>
      </c>
      <c r="AK31" s="20">
        <f t="shared" si="6"/>
        <v>5.47473055656499E-3</v>
      </c>
      <c r="AL31" s="20">
        <f t="shared" si="6"/>
        <v>3.72608657157602E-3</v>
      </c>
      <c r="AM31" s="20">
        <f t="shared" si="6"/>
        <v>5.2137744586566699E-3</v>
      </c>
      <c r="AN31" s="20">
        <f t="shared" si="6"/>
        <v>-2.61998122354389E-2</v>
      </c>
      <c r="AR31" s="22">
        <f t="shared" si="1"/>
        <v>41820</v>
      </c>
      <c r="AT31" s="21">
        <f>EA_raw_policy_shocks!AE170</f>
        <v>0.17781995286097399</v>
      </c>
      <c r="AU31" s="21">
        <f>EA_raw_policy_shocks!AF170</f>
        <v>1.8147684666897299E-2</v>
      </c>
      <c r="AV31" s="21">
        <f>EA_raw_policy_shocks!AG170</f>
        <v>3.74405707678796E-2</v>
      </c>
      <c r="AW31" s="21">
        <f>EA_raw_policy_shocks!AH170</f>
        <v>2.58274979811727E-2</v>
      </c>
      <c r="AX31" s="21">
        <f>EA_raw_policy_shocks!AI170</f>
        <v>1.9652119037593299E-2</v>
      </c>
      <c r="AY31" s="21">
        <f>EA_raw_policy_shocks!AJ170</f>
        <v>1.5460289927887999E-2</v>
      </c>
      <c r="AZ31" s="21">
        <f>EA_raw_policy_shocks!AK170</f>
        <v>1.15825236752979E-2</v>
      </c>
      <c r="BB31" s="22">
        <f t="shared" si="3"/>
        <v>41820</v>
      </c>
      <c r="BC31" s="20">
        <f t="shared" si="4"/>
        <v>0.2028108708032777</v>
      </c>
      <c r="BD31" s="20" t="e">
        <f>#REF!</f>
        <v>#REF!</v>
      </c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</row>
    <row r="32" spans="1:70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2"/>
        <v>-8.3940071534916554E-3</v>
      </c>
      <c r="AI32" s="20">
        <f t="shared" si="5"/>
        <v>-2.1647173107369703E-4</v>
      </c>
      <c r="AJ32" s="20">
        <f t="shared" si="6"/>
        <v>2.9948427555726E-2</v>
      </c>
      <c r="AK32" s="20">
        <f t="shared" si="6"/>
        <v>5.5602837857327003E-3</v>
      </c>
      <c r="AL32" s="20">
        <f t="shared" si="6"/>
        <v>3.9753122035523997E-3</v>
      </c>
      <c r="AM32" s="20">
        <f t="shared" si="6"/>
        <v>5.2908688776165296E-3</v>
      </c>
      <c r="AN32" s="20">
        <f t="shared" si="6"/>
        <v>-2.5236748966661601E-2</v>
      </c>
      <c r="AR32" s="22">
        <f t="shared" si="1"/>
        <v>41912</v>
      </c>
      <c r="AT32" s="21">
        <f>EA_raw_policy_shocks!AE171</f>
        <v>0.102443780762229</v>
      </c>
      <c r="AU32" s="21">
        <f>EA_raw_policy_shocks!AF171</f>
        <v>1.7626296539229099E-2</v>
      </c>
      <c r="AV32" s="21">
        <f>EA_raw_policy_shocks!AG171</f>
        <v>1.6756378399511301E-2</v>
      </c>
      <c r="AW32" s="21">
        <f>EA_raw_policy_shocks!AH171</f>
        <v>5.26940860685432E-3</v>
      </c>
      <c r="AX32" s="21">
        <f>EA_raw_policy_shocks!AI171</f>
        <v>2.5843991118115E-3</v>
      </c>
      <c r="AY32" s="21">
        <f>EA_raw_policy_shocks!AJ171</f>
        <v>1.67441029355589E-3</v>
      </c>
      <c r="AZ32" s="21">
        <f>EA_raw_policy_shocks!AK171</f>
        <v>-7.93694701661729E-4</v>
      </c>
      <c r="BB32" s="22">
        <f t="shared" si="3"/>
        <v>41912</v>
      </c>
      <c r="BC32" s="20">
        <f t="shared" si="4"/>
        <v>0.1274346987045327</v>
      </c>
      <c r="BD32" s="20" t="e">
        <f>#REF!</f>
        <v>#REF!</v>
      </c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</row>
    <row r="33" spans="1:70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2"/>
        <v>-7.3283432338682227E-3</v>
      </c>
      <c r="AI33" s="20">
        <f t="shared" si="5"/>
        <v>-2.1139863523195743E-4</v>
      </c>
      <c r="AJ33" s="20">
        <f t="shared" si="6"/>
        <v>2.9163307955082301E-2</v>
      </c>
      <c r="AK33" s="20">
        <f t="shared" si="6"/>
        <v>5.5080607276103404E-3</v>
      </c>
      <c r="AL33" s="20">
        <f t="shared" si="6"/>
        <v>4.1142351569156601E-3</v>
      </c>
      <c r="AM33" s="20">
        <f t="shared" si="6"/>
        <v>5.1434454814369701E-3</v>
      </c>
      <c r="AN33" s="20">
        <f t="shared" si="6"/>
        <v>-2.4290359889922401E-2</v>
      </c>
      <c r="AR33" s="22">
        <f t="shared" si="1"/>
        <v>42004</v>
      </c>
      <c r="AT33" s="21">
        <f>EA_raw_policy_shocks!AE172</f>
        <v>0.10405252587354399</v>
      </c>
      <c r="AU33" s="21">
        <f>EA_raw_policy_shocks!AF172</f>
        <v>4.31900702419706E-2</v>
      </c>
      <c r="AV33" s="21">
        <f>EA_raw_policy_shocks!AG172</f>
        <v>2.60469622004143E-2</v>
      </c>
      <c r="AW33" s="21">
        <f>EA_raw_policy_shocks!AH172</f>
        <v>1.8187361170142899E-2</v>
      </c>
      <c r="AX33" s="21">
        <f>EA_raw_policy_shocks!AI172</f>
        <v>1.4218391060141101E-2</v>
      </c>
      <c r="AY33" s="21">
        <f>EA_raw_policy_shocks!AJ172</f>
        <v>1.1721127858108899E-2</v>
      </c>
      <c r="AZ33" s="21">
        <f>EA_raw_policy_shocks!AK172</f>
        <v>7.5540169389795003E-3</v>
      </c>
      <c r="BB33" s="22">
        <f t="shared" si="3"/>
        <v>42004</v>
      </c>
      <c r="BC33" s="20">
        <f t="shared" si="4"/>
        <v>0.1290434438158477</v>
      </c>
      <c r="BD33" s="20" t="e">
        <f>#REF!</f>
        <v>#REF!</v>
      </c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</row>
    <row r="34" spans="1:70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si="2"/>
        <v>-9.2877669656260334E-3</v>
      </c>
      <c r="AI34" s="20">
        <f t="shared" si="5"/>
        <v>-2.0525743900920494E-4</v>
      </c>
      <c r="AJ34" s="20">
        <f t="shared" si="6"/>
        <v>2.8308055452819201E-2</v>
      </c>
      <c r="AK34" s="20">
        <f t="shared" si="6"/>
        <v>5.3182076370728E-3</v>
      </c>
      <c r="AL34" s="20">
        <f t="shared" si="6"/>
        <v>4.1492840729517796E-3</v>
      </c>
      <c r="AM34" s="20">
        <f t="shared" si="6"/>
        <v>4.9332208985397499E-3</v>
      </c>
      <c r="AN34" s="20">
        <f t="shared" si="6"/>
        <v>-2.3383700586065901E-2</v>
      </c>
      <c r="AR34" s="22">
        <f t="shared" si="1"/>
        <v>42094</v>
      </c>
      <c r="AT34" s="21">
        <f>EA_raw_policy_shocks!AE173</f>
        <v>0.24105884806757599</v>
      </c>
      <c r="AU34" s="21">
        <f>EA_raw_policy_shocks!AF173</f>
        <v>3.72478837036938E-2</v>
      </c>
      <c r="AV34" s="21">
        <f>EA_raw_policy_shocks!AG173</f>
        <v>3.1623425723236502E-2</v>
      </c>
      <c r="AW34" s="21">
        <f>EA_raw_policy_shocks!AH173</f>
        <v>2.3476193488177002E-2</v>
      </c>
      <c r="AX34" s="21">
        <f>EA_raw_policy_shocks!AI173</f>
        <v>1.8343151751158401E-2</v>
      </c>
      <c r="AY34" s="21">
        <f>EA_raw_policy_shocks!AJ173</f>
        <v>1.45496978630913E-2</v>
      </c>
      <c r="AZ34" s="21">
        <f>EA_raw_policy_shocks!AK173</f>
        <v>1.02874642415656E-2</v>
      </c>
      <c r="BB34" s="22">
        <f t="shared" ref="BB34:BB65" si="7">AR34</f>
        <v>42094</v>
      </c>
      <c r="BC34" s="20">
        <f t="shared" ref="BC34:BC65" si="8">AT34-$AT$2</f>
        <v>0.26604976600987967</v>
      </c>
      <c r="BD34" s="20" t="e">
        <f>#REF!</f>
        <v>#REF!</v>
      </c>
    </row>
    <row r="35" spans="1:70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2"/>
        <v>-5.4779090057165501E-3</v>
      </c>
      <c r="AI35" s="20">
        <f t="shared" si="5"/>
        <v>-1.968802006184604E-4</v>
      </c>
      <c r="AJ35" s="20">
        <f t="shared" si="6"/>
        <v>2.7117033402279601E-2</v>
      </c>
      <c r="AK35" s="20">
        <f t="shared" si="6"/>
        <v>4.8857338493135602E-3</v>
      </c>
      <c r="AL35" s="20">
        <f t="shared" si="6"/>
        <v>3.8761434001388598E-3</v>
      </c>
      <c r="AM35" s="20">
        <f t="shared" si="6"/>
        <v>4.4783695587025099E-3</v>
      </c>
      <c r="AN35" s="20">
        <f t="shared" si="6"/>
        <v>-2.2757711382192999E-2</v>
      </c>
      <c r="AR35" s="22">
        <f t="shared" si="1"/>
        <v>42185</v>
      </c>
      <c r="AT35" s="21">
        <f>EA_raw_policy_shocks!AE174</f>
        <v>6.1048571799659598E-2</v>
      </c>
      <c r="AU35" s="21">
        <f>EA_raw_policy_shocks!AF174</f>
        <v>-4.07704815154648E-3</v>
      </c>
      <c r="AV35" s="21">
        <f>EA_raw_policy_shocks!AG174</f>
        <v>1.42391802709736E-2</v>
      </c>
      <c r="AW35" s="21">
        <f>EA_raw_policy_shocks!AH174</f>
        <v>8.2170303647824908E-3</v>
      </c>
      <c r="AX35" s="21">
        <f>EA_raw_policy_shocks!AI174</f>
        <v>6.0117168753340599E-3</v>
      </c>
      <c r="AY35" s="21">
        <f>EA_raw_policy_shocks!AJ174</f>
        <v>4.4184659474622197E-3</v>
      </c>
      <c r="AZ35" s="21">
        <f>EA_raw_policy_shocks!AK174</f>
        <v>2.5955655482279199E-3</v>
      </c>
      <c r="BB35" s="22">
        <f t="shared" si="7"/>
        <v>42185</v>
      </c>
      <c r="BC35" s="20">
        <f t="shared" si="8"/>
        <v>8.6039489741963293E-2</v>
      </c>
      <c r="BD35" s="20" t="e">
        <f>#REF!</f>
        <v>#REF!</v>
      </c>
    </row>
    <row r="36" spans="1:70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2"/>
        <v>-4.3044472511419071E-3</v>
      </c>
      <c r="AI36" s="20">
        <f t="shared" si="5"/>
        <v>-1.8716123674901981E-4</v>
      </c>
      <c r="AJ36" s="20">
        <f t="shared" si="6"/>
        <v>2.6420921638337001E-2</v>
      </c>
      <c r="AK36" s="20">
        <f t="shared" si="6"/>
        <v>5.1901514828811496E-3</v>
      </c>
      <c r="AL36" s="20">
        <f t="shared" si="6"/>
        <v>4.2700544921503401E-3</v>
      </c>
      <c r="AM36" s="20">
        <f t="shared" si="6"/>
        <v>4.6431467633611901E-3</v>
      </c>
      <c r="AN36" s="20">
        <f t="shared" si="6"/>
        <v>-2.1883722925797301E-2</v>
      </c>
      <c r="AR36" s="22">
        <f t="shared" si="1"/>
        <v>42277</v>
      </c>
      <c r="AT36" s="21">
        <f>EA_raw_policy_shocks!AE175</f>
        <v>0.123004933412604</v>
      </c>
      <c r="AU36" s="21">
        <f>EA_raw_policy_shocks!AF175</f>
        <v>3.1266190300889299E-2</v>
      </c>
      <c r="AV36" s="21">
        <f>EA_raw_policy_shocks!AG175</f>
        <v>3.2510205425828997E-2</v>
      </c>
      <c r="AW36" s="21">
        <f>EA_raw_policy_shocks!AH175</f>
        <v>2.2328105845015399E-2</v>
      </c>
      <c r="AX36" s="21">
        <f>EA_raw_policy_shocks!AI175</f>
        <v>1.7051176755570101E-2</v>
      </c>
      <c r="AY36" s="21">
        <f>EA_raw_policy_shocks!AJ175</f>
        <v>1.3392111807329399E-2</v>
      </c>
      <c r="AZ36" s="21">
        <f>EA_raw_policy_shocks!AK175</f>
        <v>9.6640638204375899E-3</v>
      </c>
      <c r="BB36" s="22">
        <f t="shared" si="7"/>
        <v>42277</v>
      </c>
      <c r="BC36" s="20">
        <f t="shared" si="8"/>
        <v>0.1479958513549077</v>
      </c>
      <c r="BD36" s="20" t="e">
        <f>#REF!</f>
        <v>#REF!</v>
      </c>
    </row>
    <row r="37" spans="1:70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2"/>
        <v>-1.4201784704869827E-3</v>
      </c>
      <c r="AI37" s="20">
        <f t="shared" si="5"/>
        <v>-1.755158724973297E-4</v>
      </c>
      <c r="AJ37" s="20">
        <f t="shared" si="6"/>
        <v>2.5494506251333399E-2</v>
      </c>
      <c r="AK37" s="20">
        <f t="shared" si="6"/>
        <v>5.3236561107450299E-3</v>
      </c>
      <c r="AL37" s="20">
        <f t="shared" si="6"/>
        <v>4.4110300893240801E-3</v>
      </c>
      <c r="AM37" s="20">
        <f t="shared" si="6"/>
        <v>4.5960867997019098E-3</v>
      </c>
      <c r="AN37" s="20">
        <f t="shared" si="6"/>
        <v>-2.0947683541894201E-2</v>
      </c>
      <c r="AR37" s="22">
        <f t="shared" si="1"/>
        <v>42369</v>
      </c>
      <c r="AT37" s="21">
        <f>EA_raw_policy_shocks!AE176</f>
        <v>0.112318958007877</v>
      </c>
      <c r="AU37" s="21">
        <f>EA_raw_policy_shocks!AF176</f>
        <v>4.9631157570643103E-3</v>
      </c>
      <c r="AV37" s="21">
        <f>EA_raw_policy_shocks!AG176</f>
        <v>7.4477155090279402E-3</v>
      </c>
      <c r="AW37" s="21">
        <f>EA_raw_policy_shocks!AH176</f>
        <v>3.4096377130895801E-3</v>
      </c>
      <c r="AX37" s="21">
        <f>EA_raw_policy_shocks!AI176</f>
        <v>1.44002475135532E-3</v>
      </c>
      <c r="AY37" s="21">
        <f>EA_raw_policy_shocks!AJ176</f>
        <v>1.2567697456115201E-5</v>
      </c>
      <c r="AZ37" s="21">
        <f>EA_raw_policy_shocks!AK176</f>
        <v>-2.2356307892485898E-3</v>
      </c>
      <c r="BB37" s="22">
        <f t="shared" si="7"/>
        <v>42369</v>
      </c>
      <c r="BC37" s="20">
        <f t="shared" si="8"/>
        <v>0.13730987595018071</v>
      </c>
      <c r="BD37" s="20" t="e">
        <f>#REF!</f>
        <v>#REF!</v>
      </c>
    </row>
    <row r="38" spans="1:70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2"/>
        <v>1.9620758361891715E-3</v>
      </c>
      <c r="AI38" s="20">
        <f t="shared" si="5"/>
        <v>-1.6118198520061189E-4</v>
      </c>
      <c r="AJ38" s="20">
        <f t="shared" si="6"/>
        <v>2.4634332011386199E-2</v>
      </c>
      <c r="AK38" s="20">
        <f t="shared" si="6"/>
        <v>5.8866995588768801E-3</v>
      </c>
      <c r="AL38" s="20">
        <f t="shared" si="6"/>
        <v>4.8586218124535502E-3</v>
      </c>
      <c r="AM38" s="20">
        <f t="shared" si="6"/>
        <v>4.6824500089526202E-3</v>
      </c>
      <c r="AN38" s="20">
        <f t="shared" si="6"/>
        <v>-1.9828844084490701E-2</v>
      </c>
      <c r="AR38" s="22">
        <f t="shared" si="1"/>
        <v>42460</v>
      </c>
      <c r="AT38" s="21">
        <f>EA_raw_policy_shocks!AE177</f>
        <v>1.9373625681624301E-2</v>
      </c>
      <c r="AU38" s="21">
        <f>EA_raw_policy_shocks!AF177</f>
        <v>2.2992386932249701E-2</v>
      </c>
      <c r="AV38" s="21">
        <f>EA_raw_policy_shocks!AG177</f>
        <v>1.0558669256352999E-2</v>
      </c>
      <c r="AW38" s="21">
        <f>EA_raw_policy_shocks!AH177</f>
        <v>6.3453131140163797E-3</v>
      </c>
      <c r="AX38" s="21">
        <f>EA_raw_policy_shocks!AI177</f>
        <v>3.96403913493163E-3</v>
      </c>
      <c r="AY38" s="21">
        <f>EA_raw_policy_shocks!AJ177</f>
        <v>2.3789635973619498E-3</v>
      </c>
      <c r="AZ38" s="21">
        <f>EA_raw_policy_shocks!AK177</f>
        <v>-6.7399137956840804E-4</v>
      </c>
      <c r="BB38" s="22">
        <f t="shared" si="7"/>
        <v>42460</v>
      </c>
      <c r="BC38" s="20">
        <f t="shared" si="8"/>
        <v>4.4364543623927999E-2</v>
      </c>
      <c r="BD38" s="20" t="e">
        <f>#REF!</f>
        <v>#REF!</v>
      </c>
    </row>
    <row r="39" spans="1:70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2"/>
        <v>4.8936914146377429E-3</v>
      </c>
      <c r="AI39" s="20">
        <f t="shared" si="5"/>
        <v>-1.458666931494792E-4</v>
      </c>
      <c r="AJ39" s="20">
        <f t="shared" si="6"/>
        <v>2.2944654256473698E-2</v>
      </c>
      <c r="AK39" s="20">
        <f t="shared" si="6"/>
        <v>6.0357838948865697E-3</v>
      </c>
      <c r="AL39" s="20">
        <f t="shared" si="6"/>
        <v>5.1581831785218997E-3</v>
      </c>
      <c r="AM39" s="20">
        <f t="shared" si="6"/>
        <v>4.7608320373093696E-3</v>
      </c>
      <c r="AN39" s="20">
        <f t="shared" si="6"/>
        <v>-1.8555885612192499E-2</v>
      </c>
      <c r="AR39" s="22">
        <f t="shared" si="1"/>
        <v>42551</v>
      </c>
      <c r="AT39" s="21">
        <f>EA_raw_policy_shocks!AE178</f>
        <v>4.1393981698760199E-2</v>
      </c>
      <c r="AU39" s="21">
        <f>EA_raw_policy_shocks!AF178</f>
        <v>2.7049095928908699E-2</v>
      </c>
      <c r="AV39" s="21">
        <f>EA_raw_policy_shocks!AG178</f>
        <v>4.6783301781770899E-3</v>
      </c>
      <c r="AW39" s="21">
        <f>EA_raw_policy_shocks!AH178</f>
        <v>3.2889333847415502E-3</v>
      </c>
      <c r="AX39" s="21">
        <f>EA_raw_policy_shocks!AI178</f>
        <v>3.0249741357696899E-4</v>
      </c>
      <c r="AY39" s="21">
        <f>EA_raw_policy_shocks!AJ178</f>
        <v>-1.7754652258318499E-3</v>
      </c>
      <c r="AZ39" s="21">
        <f>EA_raw_policy_shocks!AK178</f>
        <v>-3.8750120908195101E-3</v>
      </c>
      <c r="BB39" s="22">
        <f t="shared" si="7"/>
        <v>42551</v>
      </c>
      <c r="BC39" s="20">
        <f t="shared" si="8"/>
        <v>6.6384899641063894E-2</v>
      </c>
      <c r="BD39" s="20" t="e">
        <f>#REF!</f>
        <v>#REF!</v>
      </c>
    </row>
    <row r="40" spans="1:70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2"/>
        <v>6.0471606454819962E-3</v>
      </c>
      <c r="AI40" s="20">
        <f t="shared" si="5"/>
        <v>-1.3024268744237622E-4</v>
      </c>
      <c r="AJ40" s="20">
        <f t="shared" si="6"/>
        <v>2.12310758853195E-2</v>
      </c>
      <c r="AK40" s="20">
        <f t="shared" si="6"/>
        <v>6.0029483218704202E-3</v>
      </c>
      <c r="AL40" s="20">
        <f t="shared" si="6"/>
        <v>5.2300762882317997E-3</v>
      </c>
      <c r="AM40" s="20">
        <f t="shared" si="6"/>
        <v>4.7528273258157202E-3</v>
      </c>
      <c r="AN40" s="20">
        <f t="shared" si="6"/>
        <v>-1.7214482140781501E-2</v>
      </c>
      <c r="AR40" s="22">
        <f t="shared" si="1"/>
        <v>42643</v>
      </c>
      <c r="AT40" s="21">
        <f>EA_raw_policy_shocks!AE179</f>
        <v>8.08803366549041E-2</v>
      </c>
      <c r="AU40" s="21">
        <f>EA_raw_policy_shocks!AF179</f>
        <v>7.8937751789710398E-3</v>
      </c>
      <c r="AV40" s="21">
        <f>EA_raw_policy_shocks!AG179</f>
        <v>-5.8038415842859396E-3</v>
      </c>
      <c r="AW40" s="21">
        <f>EA_raw_policy_shocks!AH179</f>
        <v>-4.1900405047257698E-3</v>
      </c>
      <c r="AX40" s="21">
        <f>EA_raw_policy_shocks!AI179</f>
        <v>-6.2274163937127303E-3</v>
      </c>
      <c r="AY40" s="21">
        <f>EA_raw_policy_shocks!AJ179</f>
        <v>-7.7083415792309198E-3</v>
      </c>
      <c r="AZ40" s="21">
        <f>EA_raw_policy_shocks!AK179</f>
        <v>-8.7016960420974992E-3</v>
      </c>
      <c r="BB40" s="22">
        <f t="shared" si="7"/>
        <v>42643</v>
      </c>
      <c r="BC40" s="20">
        <f t="shared" si="8"/>
        <v>0.10587125459720781</v>
      </c>
      <c r="BD40" s="20" t="e">
        <f>#REF!</f>
        <v>#REF!</v>
      </c>
    </row>
    <row r="41" spans="1:70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2"/>
        <v>1.0521551657756846E-2</v>
      </c>
      <c r="AI41" s="20">
        <f t="shared" si="5"/>
        <v>-1.1413485974444059E-4</v>
      </c>
      <c r="AJ41" s="20">
        <f t="shared" si="6"/>
        <v>1.92283263707793E-2</v>
      </c>
      <c r="AK41" s="20">
        <f t="shared" si="6"/>
        <v>5.6432498752201302E-3</v>
      </c>
      <c r="AL41" s="20">
        <f t="shared" si="6"/>
        <v>4.8684726537961904E-3</v>
      </c>
      <c r="AM41" s="20">
        <f t="shared" si="6"/>
        <v>4.3633354097849502E-3</v>
      </c>
      <c r="AN41" s="20">
        <f t="shared" si="6"/>
        <v>-1.6170528235226401E-2</v>
      </c>
      <c r="AR41" s="22">
        <f t="shared" si="1"/>
        <v>42735</v>
      </c>
      <c r="AT41" s="21">
        <f>EA_raw_policy_shocks!AE180</f>
        <v>1.18545827348343E-2</v>
      </c>
      <c r="AU41" s="21">
        <f>EA_raw_policy_shocks!AF180</f>
        <v>3.8705805529818901E-3</v>
      </c>
      <c r="AV41" s="21">
        <f>EA_raw_policy_shocks!AG180</f>
        <v>-4.49611157435753E-3</v>
      </c>
      <c r="AW41" s="21">
        <f>EA_raw_policy_shocks!AH180</f>
        <v>-4.8741228053916204E-3</v>
      </c>
      <c r="AX41" s="21">
        <f>EA_raw_policy_shocks!AI180</f>
        <v>-5.82399432526607E-3</v>
      </c>
      <c r="AY41" s="21">
        <f>EA_raw_policy_shocks!AJ180</f>
        <v>-6.7020924432843196E-3</v>
      </c>
      <c r="AZ41" s="21">
        <f>EA_raw_policy_shocks!AK180</f>
        <v>-7.3758496218715996E-3</v>
      </c>
      <c r="BB41" s="22">
        <f t="shared" si="7"/>
        <v>42735</v>
      </c>
      <c r="BC41" s="20">
        <f t="shared" si="8"/>
        <v>3.6845500677138002E-2</v>
      </c>
      <c r="BD41" s="20" t="e">
        <f>#REF!</f>
        <v>#REF!</v>
      </c>
    </row>
    <row r="42" spans="1:70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2"/>
        <v>1.3855593889083875E-2</v>
      </c>
      <c r="AI42" s="20">
        <f t="shared" si="5"/>
        <v>-9.795870830836495E-5</v>
      </c>
      <c r="AJ42" s="20">
        <f t="shared" si="6"/>
        <v>1.7311533545405398E-2</v>
      </c>
      <c r="AK42" s="20">
        <f t="shared" si="6"/>
        <v>5.3417286647538999E-3</v>
      </c>
      <c r="AL42" s="20">
        <f t="shared" si="6"/>
        <v>4.5053696317909299E-3</v>
      </c>
      <c r="AM42" s="20">
        <f t="shared" si="6"/>
        <v>4.0056956505774002E-3</v>
      </c>
      <c r="AN42" s="20">
        <f t="shared" si="6"/>
        <v>-1.5423506670919599E-2</v>
      </c>
      <c r="AR42" s="22">
        <f t="shared" si="1"/>
        <v>42825</v>
      </c>
      <c r="AT42" s="21">
        <f>EA_raw_policy_shocks!AE181</f>
        <v>4.7772178479286602E-4</v>
      </c>
      <c r="AU42" s="21">
        <f>EA_raw_policy_shocks!AF181</f>
        <v>1.6215568577604799E-4</v>
      </c>
      <c r="AV42" s="21">
        <f>EA_raw_policy_shocks!AG181</f>
        <v>-7.7175210605255002E-3</v>
      </c>
      <c r="AW42" s="21">
        <f>EA_raw_policy_shocks!AH181</f>
        <v>-7.6189249611582502E-3</v>
      </c>
      <c r="AX42" s="21">
        <f>EA_raw_policy_shocks!AI181</f>
        <v>-8.0956244474725495E-3</v>
      </c>
      <c r="AY42" s="21">
        <f>EA_raw_policy_shocks!AJ181</f>
        <v>-8.7374120504347796E-3</v>
      </c>
      <c r="AZ42" s="21">
        <f>EA_raw_policy_shocks!AK181</f>
        <v>-8.4607272454566493E-3</v>
      </c>
      <c r="BB42" s="22">
        <f t="shared" si="7"/>
        <v>42825</v>
      </c>
      <c r="BC42" s="20">
        <f t="shared" si="8"/>
        <v>2.5468639727096568E-2</v>
      </c>
      <c r="BD42" s="20" t="e">
        <f>#REF!</f>
        <v>#REF!</v>
      </c>
    </row>
    <row r="43" spans="1:70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2"/>
        <v>1.6016472564030798E-2</v>
      </c>
      <c r="AI43" s="20">
        <f t="shared" si="5"/>
        <v>-8.218034737775238E-5</v>
      </c>
      <c r="AJ43" s="20">
        <f t="shared" si="6"/>
        <v>1.5065669743408099E-2</v>
      </c>
      <c r="AK43" s="20">
        <f t="shared" si="6"/>
        <v>4.7537894905857999E-3</v>
      </c>
      <c r="AL43" s="20">
        <f t="shared" si="6"/>
        <v>3.8260338455220399E-3</v>
      </c>
      <c r="AM43" s="20">
        <f t="shared" si="6"/>
        <v>3.4357930069006601E-3</v>
      </c>
      <c r="AN43" s="20">
        <f t="shared" si="6"/>
        <v>-1.5142689830749401E-2</v>
      </c>
      <c r="AR43" s="22">
        <f t="shared" si="1"/>
        <v>42916</v>
      </c>
      <c r="AT43" s="21">
        <f>EA_raw_policy_shocks!AE182</f>
        <v>-5.3846154197835401E-3</v>
      </c>
      <c r="AU43" s="21">
        <f>EA_raw_policy_shocks!AF182</f>
        <v>-7.9805442144560094E-3</v>
      </c>
      <c r="AV43" s="21">
        <f>EA_raw_policy_shocks!AG182</f>
        <v>-1.0360795694355201E-2</v>
      </c>
      <c r="AW43" s="21">
        <f>EA_raw_policy_shocks!AH182</f>
        <v>-9.8399896061041603E-3</v>
      </c>
      <c r="AX43" s="21">
        <f>EA_raw_policy_shocks!AI182</f>
        <v>-9.2573604479976607E-3</v>
      </c>
      <c r="AY43" s="21">
        <f>EA_raw_policy_shocks!AJ182</f>
        <v>-9.2524505799221994E-3</v>
      </c>
      <c r="AZ43" s="21">
        <f>EA_raw_policy_shocks!AK182</f>
        <v>-8.4099722107944305E-3</v>
      </c>
      <c r="BB43" s="22">
        <f t="shared" si="7"/>
        <v>42916</v>
      </c>
      <c r="BC43" s="20">
        <f t="shared" si="8"/>
        <v>1.9606302522520162E-2</v>
      </c>
      <c r="BD43" s="20" t="e">
        <f>#REF!</f>
        <v>#REF!</v>
      </c>
    </row>
    <row r="44" spans="1:70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2"/>
        <v>1.8284329235167471E-2</v>
      </c>
      <c r="AI44" s="20">
        <f t="shared" si="5"/>
        <v>-6.5967766415987424E-5</v>
      </c>
      <c r="AJ44" s="20">
        <f t="shared" si="6"/>
        <v>1.35679149835254E-2</v>
      </c>
      <c r="AK44" s="20">
        <f t="shared" si="6"/>
        <v>5.0320325846397998E-3</v>
      </c>
      <c r="AL44" s="20">
        <f t="shared" si="6"/>
        <v>3.9271257480155697E-3</v>
      </c>
      <c r="AM44" s="20">
        <f t="shared" si="6"/>
        <v>3.53748770376416E-3</v>
      </c>
      <c r="AN44" s="20">
        <f t="shared" si="6"/>
        <v>-1.47465878732711E-2</v>
      </c>
      <c r="AR44" s="22">
        <f t="shared" si="1"/>
        <v>43008</v>
      </c>
      <c r="AT44" s="21">
        <f>EA_raw_policy_shocks!AE183</f>
        <v>2.7674623693728799E-2</v>
      </c>
      <c r="AU44" s="21">
        <f>EA_raw_policy_shocks!AF183</f>
        <v>1.7320549823649601E-2</v>
      </c>
      <c r="AV44" s="21">
        <f>EA_raw_policy_shocks!AG183</f>
        <v>9.2493717523609402E-3</v>
      </c>
      <c r="AW44" s="21">
        <f>EA_raw_policy_shocks!AH183</f>
        <v>5.2703157904662899E-3</v>
      </c>
      <c r="AX44" s="21">
        <f>EA_raw_policy_shocks!AI183</f>
        <v>3.8403497835271701E-3</v>
      </c>
      <c r="AY44" s="21">
        <f>EA_raw_policy_shocks!AJ183</f>
        <v>2.28523677754969E-3</v>
      </c>
      <c r="AZ44" s="21">
        <f>EA_raw_policy_shocks!AK183</f>
        <v>1.58215500634023E-3</v>
      </c>
      <c r="BB44" s="22">
        <f t="shared" si="7"/>
        <v>43008</v>
      </c>
      <c r="BC44" s="20">
        <f t="shared" si="8"/>
        <v>5.2665541636032501E-2</v>
      </c>
      <c r="BD44" s="20" t="e">
        <f>#REF!</f>
        <v>#REF!</v>
      </c>
    </row>
    <row r="45" spans="1:70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2"/>
        <v>2.1931840229541241E-2</v>
      </c>
      <c r="AI45" s="20">
        <f t="shared" si="5"/>
        <v>-5.0091613972489601E-5</v>
      </c>
      <c r="AJ45" s="20">
        <f t="shared" si="6"/>
        <v>1.20380565777233E-2</v>
      </c>
      <c r="AK45" s="20">
        <f t="shared" si="6"/>
        <v>5.1462657770784404E-3</v>
      </c>
      <c r="AL45" s="20">
        <f t="shared" si="6"/>
        <v>3.93122782464949E-3</v>
      </c>
      <c r="AM45" s="20">
        <f t="shared" si="6"/>
        <v>3.5774118677167599E-3</v>
      </c>
      <c r="AN45" s="20">
        <f t="shared" si="6"/>
        <v>-1.43533781336468E-2</v>
      </c>
      <c r="AR45" s="22">
        <f t="shared" si="1"/>
        <v>43100</v>
      </c>
      <c r="AT45" s="21">
        <f>EA_raw_policy_shocks!AE184</f>
        <v>-4.7190922647352203E-2</v>
      </c>
      <c r="AU45" s="21">
        <f>EA_raw_policy_shocks!AF184</f>
        <v>2.2921848527516298E-3</v>
      </c>
      <c r="AV45" s="21">
        <f>EA_raw_policy_shocks!AG184</f>
        <v>-5.3041038976974399E-3</v>
      </c>
      <c r="AW45" s="21">
        <f>EA_raw_policy_shocks!AH184</f>
        <v>-5.9117569684508601E-3</v>
      </c>
      <c r="AX45" s="21">
        <f>EA_raw_policy_shocks!AI184</f>
        <v>-6.36678073010645E-3</v>
      </c>
      <c r="AY45" s="21">
        <f>EA_raw_policy_shocks!AJ184</f>
        <v>-6.4466554363746698E-3</v>
      </c>
      <c r="AZ45" s="21">
        <f>EA_raw_policy_shocks!AK184</f>
        <v>-5.8860757855745101E-3</v>
      </c>
      <c r="BB45" s="22">
        <f t="shared" si="7"/>
        <v>43100</v>
      </c>
      <c r="BC45" s="20">
        <f t="shared" si="8"/>
        <v>-2.2200004705048501E-2</v>
      </c>
      <c r="BD45" s="20" t="e">
        <f>#REF!</f>
        <v>#REF!</v>
      </c>
    </row>
    <row r="46" spans="1:70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2"/>
        <v>2.6081781248852944E-2</v>
      </c>
      <c r="AI46" s="20">
        <f t="shared" si="5"/>
        <v>-3.4752920691766237E-5</v>
      </c>
      <c r="AJ46" s="20">
        <f t="shared" si="6"/>
        <v>1.04488324236928E-2</v>
      </c>
      <c r="AK46" s="20">
        <f t="shared" si="6"/>
        <v>5.1823750580881596E-3</v>
      </c>
      <c r="AL46" s="20">
        <f t="shared" si="6"/>
        <v>3.8786460530237901E-3</v>
      </c>
      <c r="AM46" s="20">
        <f t="shared" si="6"/>
        <v>3.4723053931040499E-3</v>
      </c>
      <c r="AN46" s="20">
        <f t="shared" si="6"/>
        <v>-1.4284597017721799E-2</v>
      </c>
      <c r="AR46" s="22">
        <f t="shared" si="1"/>
        <v>43190</v>
      </c>
      <c r="AT46" s="21">
        <f>EA_raw_policy_shocks!AE185</f>
        <v>-3.5272544281394903E-2</v>
      </c>
      <c r="AU46" s="21">
        <f>EA_raw_policy_shocks!AF185</f>
        <v>-2.54855706104349E-2</v>
      </c>
      <c r="AV46" s="21">
        <f>EA_raw_policy_shocks!AG185</f>
        <v>-2.1147936579196999E-2</v>
      </c>
      <c r="AW46" s="21">
        <f>EA_raw_policy_shocks!AH185</f>
        <v>-1.81037665541086E-2</v>
      </c>
      <c r="AX46" s="21">
        <f>EA_raw_policy_shocks!AI185</f>
        <v>-1.5750892386583899E-2</v>
      </c>
      <c r="AY46" s="21">
        <f>EA_raw_policy_shocks!AJ185</f>
        <v>-1.3137501851749901E-2</v>
      </c>
      <c r="AZ46" s="21">
        <f>EA_raw_policy_shocks!AK185</f>
        <v>-9.9376661046039708E-3</v>
      </c>
      <c r="BB46" s="22">
        <f t="shared" si="7"/>
        <v>43190</v>
      </c>
      <c r="BC46" s="20">
        <f t="shared" si="8"/>
        <v>-1.0281626339091202E-2</v>
      </c>
      <c r="BD46" s="20" t="e">
        <f>#REF!</f>
        <v>#REF!</v>
      </c>
    </row>
    <row r="47" spans="1:70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2"/>
        <v>3.0660977985109757E-2</v>
      </c>
      <c r="AI47" s="20">
        <f t="shared" si="5"/>
        <v>-1.9490924014599605E-5</v>
      </c>
      <c r="AJ47" s="20">
        <f t="shared" si="6"/>
        <v>8.8723413687707905E-3</v>
      </c>
      <c r="AK47" s="20">
        <f t="shared" si="6"/>
        <v>5.2506621189607403E-3</v>
      </c>
      <c r="AL47" s="20">
        <f t="shared" si="6"/>
        <v>3.9733242112704997E-3</v>
      </c>
      <c r="AM47" s="20">
        <f t="shared" si="6"/>
        <v>3.6664146210618701E-3</v>
      </c>
      <c r="AN47" s="20">
        <f t="shared" si="6"/>
        <v>-1.4246800782580201E-2</v>
      </c>
      <c r="AR47" s="22">
        <f t="shared" si="1"/>
        <v>43281</v>
      </c>
      <c r="AT47" s="21">
        <f>EA_raw_policy_shocks!AE186</f>
        <v>-0.13647831511386299</v>
      </c>
      <c r="AU47" s="21">
        <f>EA_raw_policy_shocks!AF186</f>
        <v>-2.27822539162457E-2</v>
      </c>
      <c r="AV47" s="21">
        <f>EA_raw_policy_shocks!AG186</f>
        <v>-1.7562675336122002E-2</v>
      </c>
      <c r="AW47" s="21">
        <f>EA_raw_policy_shocks!AH186</f>
        <v>-1.6843785431095999E-2</v>
      </c>
      <c r="AX47" s="21">
        <f>EA_raw_policy_shocks!AI186</f>
        <v>-1.5296824507966199E-2</v>
      </c>
      <c r="AY47" s="21">
        <f>EA_raw_policy_shocks!AJ186</f>
        <v>-1.3457264156163801E-2</v>
      </c>
      <c r="AZ47" s="21">
        <f>EA_raw_policy_shocks!AK186</f>
        <v>-1.0955442406345601E-2</v>
      </c>
      <c r="BB47" s="22">
        <f t="shared" si="7"/>
        <v>43281</v>
      </c>
      <c r="BC47" s="20">
        <f t="shared" si="8"/>
        <v>-0.11148739717155928</v>
      </c>
      <c r="BD47" s="20" t="e">
        <f>#REF!</f>
        <v>#REF!</v>
      </c>
    </row>
    <row r="48" spans="1:70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2"/>
        <v>3.2198566588741005E-2</v>
      </c>
      <c r="AI48" s="20">
        <f t="shared" si="5"/>
        <v>-4.9716910625459502E-6</v>
      </c>
      <c r="AJ48" s="20">
        <f t="shared" si="6"/>
        <v>7.1575754093888798E-3</v>
      </c>
      <c r="AK48" s="20">
        <f t="shared" si="6"/>
        <v>5.3091603172683499E-3</v>
      </c>
      <c r="AL48" s="20">
        <f t="shared" si="6"/>
        <v>4.1436437688391302E-3</v>
      </c>
      <c r="AM48" s="20">
        <f t="shared" si="6"/>
        <v>3.9272061797435099E-3</v>
      </c>
      <c r="AN48" s="20">
        <f t="shared" si="6"/>
        <v>-1.42170854449452E-2</v>
      </c>
      <c r="AR48" s="22">
        <f t="shared" si="1"/>
        <v>43373</v>
      </c>
      <c r="AT48" s="21">
        <f>EA_raw_policy_shocks!AE187</f>
        <v>-5.3144367706255302E-2</v>
      </c>
      <c r="AU48" s="21">
        <f>EA_raw_policy_shocks!AF187</f>
        <v>-2.9218829869696698E-2</v>
      </c>
      <c r="AV48" s="21">
        <f>EA_raw_policy_shocks!AG187</f>
        <v>-2.46759760614245E-2</v>
      </c>
      <c r="AW48" s="21">
        <f>EA_raw_policy_shocks!AH187</f>
        <v>-2.408745619022E-2</v>
      </c>
      <c r="AX48" s="21">
        <f>EA_raw_policy_shocks!AI187</f>
        <v>-2.2261519887800198E-2</v>
      </c>
      <c r="AY48" s="21">
        <f>EA_raw_policy_shocks!AJ187</f>
        <v>-1.9428840098438802E-2</v>
      </c>
      <c r="AZ48" s="21">
        <f>EA_raw_policy_shocks!AK187</f>
        <v>-1.5797211224214999E-2</v>
      </c>
      <c r="BB48" s="22">
        <f t="shared" si="7"/>
        <v>43373</v>
      </c>
      <c r="BC48" s="20">
        <f t="shared" si="8"/>
        <v>-2.81534497639516E-2</v>
      </c>
      <c r="BD48" s="20" t="e">
        <f>#REF!</f>
        <v>#REF!</v>
      </c>
    </row>
    <row r="49" spans="1:56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2"/>
        <v>3.5041256154760808E-2</v>
      </c>
      <c r="AI49" s="20">
        <f t="shared" si="5"/>
        <v>9.1826584405625639E-6</v>
      </c>
      <c r="AJ49" s="20">
        <f t="shared" ref="AJ49:AN80" si="9">Z49</f>
        <v>5.3938345047299602E-3</v>
      </c>
      <c r="AK49" s="20">
        <f t="shared" si="9"/>
        <v>5.01002542956374E-3</v>
      </c>
      <c r="AL49" s="20">
        <f t="shared" si="9"/>
        <v>3.97258541888767E-3</v>
      </c>
      <c r="AM49" s="20">
        <f t="shared" si="9"/>
        <v>3.898386586898E-3</v>
      </c>
      <c r="AN49" s="20">
        <f t="shared" si="9"/>
        <v>-1.44325341275841E-2</v>
      </c>
      <c r="AR49" s="22">
        <f t="shared" si="1"/>
        <v>43465</v>
      </c>
      <c r="AT49" s="21">
        <f>EA_raw_policy_shocks!AE188</f>
        <v>-0.102037412542772</v>
      </c>
      <c r="AU49" s="21">
        <f>EA_raw_policy_shocks!AF188</f>
        <v>-2.4134717710136401E-2</v>
      </c>
      <c r="AV49" s="21">
        <f>EA_raw_policy_shocks!AG188</f>
        <v>-2.6779825459803001E-2</v>
      </c>
      <c r="AW49" s="21">
        <f>EA_raw_policy_shocks!AH188</f>
        <v>-2.46821073500068E-2</v>
      </c>
      <c r="AX49" s="21">
        <f>EA_raw_policy_shocks!AI188</f>
        <v>-2.2727698961721599E-2</v>
      </c>
      <c r="AY49" s="21">
        <f>EA_raw_policy_shocks!AJ188</f>
        <v>-1.96194498768506E-2</v>
      </c>
      <c r="AZ49" s="21">
        <f>EA_raw_policy_shocks!AK188</f>
        <v>-1.60986447465888E-2</v>
      </c>
      <c r="BB49" s="22">
        <f t="shared" si="7"/>
        <v>43465</v>
      </c>
      <c r="BC49" s="20">
        <f t="shared" si="8"/>
        <v>-7.7046494600468307E-2</v>
      </c>
      <c r="BD49" s="20" t="e">
        <f>#REF!</f>
        <v>#REF!</v>
      </c>
    </row>
    <row r="50" spans="1:56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2"/>
        <v>3.579106403364421E-2</v>
      </c>
      <c r="AI50" s="20">
        <f t="shared" si="5"/>
        <v>2.2769539131741487E-5</v>
      </c>
      <c r="AJ50" s="20">
        <f t="shared" si="9"/>
        <v>3.8890397026536401E-3</v>
      </c>
      <c r="AK50" s="20">
        <f t="shared" si="9"/>
        <v>4.9740812152698696E-3</v>
      </c>
      <c r="AL50" s="20">
        <f t="shared" si="9"/>
        <v>4.0647918898795102E-3</v>
      </c>
      <c r="AM50" s="20">
        <f t="shared" si="9"/>
        <v>4.2113050727765602E-3</v>
      </c>
      <c r="AN50" s="20">
        <f t="shared" si="9"/>
        <v>-1.4401996081236899E-2</v>
      </c>
      <c r="AR50" s="22">
        <f t="shared" si="1"/>
        <v>43555</v>
      </c>
      <c r="AT50" s="21">
        <f>EA_raw_policy_shocks!AE189</f>
        <v>-9.8429155042303207E-2</v>
      </c>
      <c r="AU50" s="21">
        <f>EA_raw_policy_shocks!AF189</f>
        <v>-5.7412894115646401E-3</v>
      </c>
      <c r="AV50" s="21">
        <f>EA_raw_policy_shocks!AG189</f>
        <v>-1.2911733970758101E-2</v>
      </c>
      <c r="AW50" s="21">
        <f>EA_raw_policy_shocks!AH189</f>
        <v>-1.38839713128849E-2</v>
      </c>
      <c r="AX50" s="21">
        <f>EA_raw_policy_shocks!AI189</f>
        <v>-1.32759479435059E-2</v>
      </c>
      <c r="AY50" s="21">
        <f>EA_raw_policy_shocks!AJ189</f>
        <v>-1.2405590356812201E-2</v>
      </c>
      <c r="AZ50" s="21">
        <f>EA_raw_policy_shocks!AK189</f>
        <v>-1.08070418674963E-2</v>
      </c>
      <c r="BB50" s="22">
        <f t="shared" si="7"/>
        <v>43555</v>
      </c>
      <c r="BC50" s="20">
        <f t="shared" si="8"/>
        <v>-7.3438237099999498E-2</v>
      </c>
      <c r="BD50" s="20" t="e">
        <f>#REF!</f>
        <v>#REF!</v>
      </c>
    </row>
    <row r="51" spans="1:56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2"/>
        <v>3.9213871481963425E-2</v>
      </c>
      <c r="AI51" s="20">
        <f t="shared" si="5"/>
        <v>3.6396213074738417E-5</v>
      </c>
      <c r="AJ51" s="20">
        <f t="shared" si="9"/>
        <v>2.6065352490611802E-3</v>
      </c>
      <c r="AK51" s="20">
        <f t="shared" si="9"/>
        <v>4.96908733329526E-3</v>
      </c>
      <c r="AL51" s="20">
        <f t="shared" si="9"/>
        <v>4.1259309385921396E-3</v>
      </c>
      <c r="AM51" s="20">
        <f t="shared" si="9"/>
        <v>4.3896716117597301E-3</v>
      </c>
      <c r="AN51" s="20">
        <f t="shared" si="9"/>
        <v>-1.4121457977789201E-2</v>
      </c>
      <c r="AR51" s="22">
        <f t="shared" si="1"/>
        <v>43646</v>
      </c>
      <c r="AT51" s="21">
        <f>EA_raw_policy_shocks!AE190</f>
        <v>-7.8116455584404595E-2</v>
      </c>
      <c r="AU51" s="21">
        <f>EA_raw_policy_shocks!AF190</f>
        <v>-3.2999534364331402E-2</v>
      </c>
      <c r="AV51" s="21">
        <f>EA_raw_policy_shocks!AG190</f>
        <v>-3.0780435866294899E-2</v>
      </c>
      <c r="AW51" s="21">
        <f>EA_raw_policy_shocks!AH190</f>
        <v>-2.6042349751849599E-2</v>
      </c>
      <c r="AX51" s="21">
        <f>EA_raw_policy_shocks!AI190</f>
        <v>-2.33666265960993E-2</v>
      </c>
      <c r="AY51" s="21">
        <f>EA_raw_policy_shocks!AJ190</f>
        <v>-2.0263573143752201E-2</v>
      </c>
      <c r="AZ51" s="21">
        <f>EA_raw_policy_shocks!AK190</f>
        <v>-1.7810862391938999E-2</v>
      </c>
      <c r="BB51" s="22">
        <f t="shared" si="7"/>
        <v>43646</v>
      </c>
      <c r="BC51" s="20">
        <f t="shared" si="8"/>
        <v>-5.3125537642100894E-2</v>
      </c>
      <c r="BD51" s="20" t="e">
        <f>#REF!</f>
        <v>#REF!</v>
      </c>
    </row>
    <row r="52" spans="1:56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2"/>
        <v>4.3040627126906768E-2</v>
      </c>
      <c r="AI52" s="20">
        <f t="shared" si="5"/>
        <v>5.168970791149723E-5</v>
      </c>
      <c r="AJ52" s="20">
        <f t="shared" si="9"/>
        <v>2.6258811367751902E-3</v>
      </c>
      <c r="AK52" s="20">
        <f t="shared" si="9"/>
        <v>6.0704962391078202E-3</v>
      </c>
      <c r="AL52" s="20">
        <f t="shared" si="9"/>
        <v>5.0607598737206702E-3</v>
      </c>
      <c r="AM52" s="20">
        <f t="shared" si="9"/>
        <v>5.1732502437173899E-3</v>
      </c>
      <c r="AN52" s="20">
        <f t="shared" si="9"/>
        <v>-1.3018910357087601E-2</v>
      </c>
      <c r="AR52" s="22">
        <f t="shared" si="1"/>
        <v>43738</v>
      </c>
      <c r="AT52" s="21">
        <f>EA_raw_policy_shocks!AE191</f>
        <v>-0.105530013140224</v>
      </c>
      <c r="AU52" s="21">
        <f>EA_raw_policy_shocks!AF191</f>
        <v>5.5944438790615798E-3</v>
      </c>
      <c r="AV52" s="21">
        <f>EA_raw_policy_shocks!AG191</f>
        <v>-1.10649190174971E-2</v>
      </c>
      <c r="AW52" s="21">
        <f>EA_raw_policy_shocks!AH191</f>
        <v>-6.0925785266572104E-3</v>
      </c>
      <c r="AX52" s="21">
        <f>EA_raw_policy_shocks!AI191</f>
        <v>-6.0286032605031603E-3</v>
      </c>
      <c r="AY52" s="21">
        <f>EA_raw_policy_shocks!AJ191</f>
        <v>-5.8334468179663396E-3</v>
      </c>
      <c r="AZ52" s="21">
        <f>EA_raw_policy_shocks!AK191</f>
        <v>-6.3113752544428697E-3</v>
      </c>
      <c r="BB52" s="22">
        <f t="shared" si="7"/>
        <v>43738</v>
      </c>
      <c r="BC52" s="20">
        <f t="shared" si="8"/>
        <v>-8.0539095197920296E-2</v>
      </c>
      <c r="BD52" s="20" t="e">
        <f>#REF!</f>
        <v>#REF!</v>
      </c>
    </row>
    <row r="53" spans="1:56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2"/>
        <v>4.1662800114566051E-2</v>
      </c>
      <c r="AI53" s="20">
        <f t="shared" si="5"/>
        <v>6.4907423233291289E-5</v>
      </c>
      <c r="AJ53" s="20">
        <f t="shared" si="9"/>
        <v>-6.5241463098608595E-5</v>
      </c>
      <c r="AK53" s="20">
        <f t="shared" si="9"/>
        <v>5.1897238566356299E-3</v>
      </c>
      <c r="AL53" s="20">
        <f t="shared" si="9"/>
        <v>4.3391479095378199E-3</v>
      </c>
      <c r="AM53" s="20">
        <f t="shared" si="9"/>
        <v>4.4545719918298501E-3</v>
      </c>
      <c r="AN53" s="20">
        <f t="shared" si="9"/>
        <v>-1.24489791874737E-2</v>
      </c>
      <c r="AR53" s="22">
        <f t="shared" si="1"/>
        <v>43830</v>
      </c>
      <c r="AT53" s="21">
        <f>EA_raw_policy_shocks!AE192</f>
        <v>-4.8879620212975802E-2</v>
      </c>
      <c r="AU53" s="21">
        <f>EA_raw_policy_shocks!AF192</f>
        <v>-1.9895497699789402E-2</v>
      </c>
      <c r="AV53" s="21">
        <f>EA_raw_policy_shocks!AG192</f>
        <v>-1.6101691485530999E-2</v>
      </c>
      <c r="AW53" s="21">
        <f>EA_raw_policy_shocks!AH192</f>
        <v>-1.5936370756721201E-2</v>
      </c>
      <c r="AX53" s="21">
        <f>EA_raw_policy_shocks!AI192</f>
        <v>-1.4399154016329499E-2</v>
      </c>
      <c r="AY53" s="21">
        <f>EA_raw_policy_shocks!AJ192</f>
        <v>-1.2414623617349199E-2</v>
      </c>
      <c r="AZ53" s="21">
        <f>EA_raw_policy_shocks!AK192</f>
        <v>-1.1429923739358401E-2</v>
      </c>
      <c r="BB53" s="22">
        <f t="shared" si="7"/>
        <v>43830</v>
      </c>
      <c r="BC53" s="20">
        <f t="shared" si="8"/>
        <v>-2.3888702270672101E-2</v>
      </c>
      <c r="BD53" s="20" t="e">
        <f>#REF!</f>
        <v>#REF!</v>
      </c>
    </row>
    <row r="54" spans="1:56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2"/>
        <v>3.222934631409257E-2</v>
      </c>
      <c r="AI54" s="20">
        <f t="shared" si="5"/>
        <v>7.7926773628180586E-5</v>
      </c>
      <c r="AJ54" s="20">
        <f t="shared" si="9"/>
        <v>-2.8717634064534502E-3</v>
      </c>
      <c r="AK54" s="20">
        <f t="shared" si="9"/>
        <v>4.5476869814597897E-3</v>
      </c>
      <c r="AL54" s="20">
        <f t="shared" si="9"/>
        <v>3.8750761797601199E-3</v>
      </c>
      <c r="AM54" s="20">
        <f t="shared" si="9"/>
        <v>3.8704445219028801E-3</v>
      </c>
      <c r="AN54" s="20">
        <f t="shared" si="9"/>
        <v>-1.21783989840973E-2</v>
      </c>
      <c r="AR54" s="22">
        <f t="shared" si="1"/>
        <v>43921</v>
      </c>
      <c r="AT54" s="21">
        <f>EA_raw_policy_shocks!AE193</f>
        <v>0.25549312764432103</v>
      </c>
      <c r="AU54" s="21">
        <f>EA_raw_policy_shocks!AF193</f>
        <v>1.6998586958282599E-2</v>
      </c>
      <c r="AV54" s="21">
        <f>EA_raw_policy_shocks!AG193</f>
        <v>3.0904085855693701E-3</v>
      </c>
      <c r="AW54" s="21">
        <f>EA_raw_policy_shocks!AH193</f>
        <v>5.2174775087707301E-4</v>
      </c>
      <c r="AX54" s="21">
        <f>EA_raw_policy_shocks!AI193</f>
        <v>-1.2312310396587599E-3</v>
      </c>
      <c r="AY54" s="21">
        <f>EA_raw_policy_shocks!AJ193</f>
        <v>-1.74963522073951E-3</v>
      </c>
      <c r="AZ54" s="21">
        <f>EA_raw_policy_shocks!AK193</f>
        <v>-3.30540605986756E-3</v>
      </c>
      <c r="BB54" s="22">
        <f t="shared" si="7"/>
        <v>43921</v>
      </c>
      <c r="BC54" s="20">
        <f t="shared" si="8"/>
        <v>0.28048404558662471</v>
      </c>
      <c r="BD54" s="20" t="e">
        <f>#REF!</f>
        <v>#REF!</v>
      </c>
    </row>
    <row r="55" spans="1:56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2"/>
        <v>1.9416090285726328E-2</v>
      </c>
      <c r="AI55" s="20">
        <f t="shared" si="5"/>
        <v>9.0484315166216146E-5</v>
      </c>
      <c r="AJ55" s="20">
        <f t="shared" si="9"/>
        <v>-5.7815009798178798E-3</v>
      </c>
      <c r="AK55" s="20">
        <f t="shared" si="9"/>
        <v>3.9898564462514897E-3</v>
      </c>
      <c r="AL55" s="20">
        <f t="shared" si="9"/>
        <v>3.6445991909994598E-3</v>
      </c>
      <c r="AM55" s="20">
        <f t="shared" si="9"/>
        <v>3.5782092467684301E-3</v>
      </c>
      <c r="AN55" s="20">
        <f t="shared" si="9"/>
        <v>-1.1898329338499899E-2</v>
      </c>
      <c r="AR55" s="22">
        <f t="shared" si="1"/>
        <v>44012</v>
      </c>
      <c r="AT55" s="21">
        <f>EA_raw_policy_shocks!AE194</f>
        <v>0.44566547179567001</v>
      </c>
      <c r="AU55" s="21">
        <f>EA_raw_policy_shocks!AF194</f>
        <v>3.8060780148908097E-2</v>
      </c>
      <c r="AV55" s="21">
        <f>EA_raw_policy_shocks!AG194</f>
        <v>1.8200530507933299E-2</v>
      </c>
      <c r="AW55" s="21">
        <f>EA_raw_policy_shocks!AH194</f>
        <v>1.1910533183139E-2</v>
      </c>
      <c r="AX55" s="21">
        <f>EA_raw_policy_shocks!AI194</f>
        <v>6.8600779577284799E-3</v>
      </c>
      <c r="AY55" s="21">
        <f>EA_raw_policy_shocks!AJ194</f>
        <v>3.50231375846449E-3</v>
      </c>
      <c r="AZ55" s="21">
        <f>EA_raw_policy_shocks!AK194</f>
        <v>7.0669299155421599E-4</v>
      </c>
      <c r="BB55" s="22">
        <f t="shared" si="7"/>
        <v>44012</v>
      </c>
      <c r="BC55" s="20">
        <f t="shared" si="8"/>
        <v>0.47065638973797369</v>
      </c>
      <c r="BD55" s="20" t="e">
        <f>#REF!</f>
        <v>#REF!</v>
      </c>
    </row>
    <row r="56" spans="1:56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2"/>
        <v>1.5741619718773556E-2</v>
      </c>
      <c r="AI56" s="20">
        <f t="shared" si="5"/>
        <v>1.0405104832688614E-4</v>
      </c>
      <c r="AJ56" s="20">
        <f t="shared" si="9"/>
        <v>-7.8249000713848105E-3</v>
      </c>
      <c r="AK56" s="20">
        <f t="shared" si="9"/>
        <v>3.7081849582509801E-3</v>
      </c>
      <c r="AL56" s="20">
        <f t="shared" si="9"/>
        <v>3.4824405420907901E-3</v>
      </c>
      <c r="AM56" s="20">
        <f t="shared" si="9"/>
        <v>3.3631315564885901E-3</v>
      </c>
      <c r="AN56" s="20">
        <f t="shared" si="9"/>
        <v>-1.1549229771412499E-2</v>
      </c>
      <c r="AR56" s="22">
        <f t="shared" si="1"/>
        <v>44104</v>
      </c>
      <c r="AT56" s="21">
        <f>EA_raw_policy_shocks!AE195</f>
        <v>0.638207091863357</v>
      </c>
      <c r="AU56" s="21">
        <f>EA_raw_policy_shocks!AF195</f>
        <v>6.1487794992014601E-2</v>
      </c>
      <c r="AV56" s="21">
        <f>EA_raw_policy_shocks!AG195</f>
        <v>2.62663415301655E-2</v>
      </c>
      <c r="AW56" s="21">
        <f>EA_raw_policy_shocks!AH195</f>
        <v>2.26768858903286E-2</v>
      </c>
      <c r="AX56" s="21">
        <f>EA_raw_policy_shocks!AI195</f>
        <v>1.4843075857914299E-2</v>
      </c>
      <c r="AY56" s="21">
        <f>EA_raw_policy_shocks!AJ195</f>
        <v>8.9871566327449706E-3</v>
      </c>
      <c r="AZ56" s="21">
        <f>EA_raw_policy_shocks!AK195</f>
        <v>4.3231284601443799E-3</v>
      </c>
      <c r="BB56" s="22">
        <f t="shared" si="7"/>
        <v>44104</v>
      </c>
      <c r="BC56" s="20">
        <f t="shared" si="8"/>
        <v>0.66319800980566068</v>
      </c>
      <c r="BD56" s="20" t="e">
        <f>#REF!</f>
        <v>#REF!</v>
      </c>
    </row>
    <row r="57" spans="1:56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2"/>
        <v>-1.0394957639639965E-3</v>
      </c>
      <c r="AI57" s="20">
        <f t="shared" si="5"/>
        <v>1.1482098957415842E-4</v>
      </c>
      <c r="AJ57" s="20">
        <f t="shared" si="9"/>
        <v>-1.0738108616137301E-2</v>
      </c>
      <c r="AK57" s="20">
        <f t="shared" si="9"/>
        <v>3.13915351433102E-3</v>
      </c>
      <c r="AL57" s="20">
        <f t="shared" si="9"/>
        <v>3.1774319141142301E-3</v>
      </c>
      <c r="AM57" s="20">
        <f t="shared" si="9"/>
        <v>3.0510126508787E-3</v>
      </c>
      <c r="AN57" s="20">
        <f t="shared" si="9"/>
        <v>-1.1213214258298699E-2</v>
      </c>
      <c r="AR57" s="22">
        <f t="shared" si="1"/>
        <v>44196</v>
      </c>
      <c r="AT57" s="21">
        <f>EA_raw_policy_shocks!AE196</f>
        <v>0.58428135466330999</v>
      </c>
      <c r="AU57" s="21">
        <f>EA_raw_policy_shocks!AF196</f>
        <v>9.4567898041968898E-2</v>
      </c>
      <c r="AV57" s="21">
        <f>EA_raw_policy_shocks!AG196</f>
        <v>2.8067507495561299E-2</v>
      </c>
      <c r="AW57" s="21">
        <f>EA_raw_policy_shocks!AH196</f>
        <v>1.94497562408786E-2</v>
      </c>
      <c r="AX57" s="21">
        <f>EA_raw_policy_shocks!AI196</f>
        <v>1.0654997859662001E-2</v>
      </c>
      <c r="AY57" s="21">
        <f>EA_raw_policy_shocks!AJ196</f>
        <v>5.3198716850731201E-3</v>
      </c>
      <c r="AZ57" s="21">
        <f>EA_raw_policy_shocks!AK196</f>
        <v>1.0304913934177299E-3</v>
      </c>
      <c r="BB57" s="22">
        <f t="shared" si="7"/>
        <v>44196</v>
      </c>
      <c r="BC57" s="20">
        <f t="shared" si="8"/>
        <v>0.60927227260561367</v>
      </c>
      <c r="BD57" s="20" t="e">
        <f>#REF!</f>
        <v>#REF!</v>
      </c>
    </row>
    <row r="58" spans="1:56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2"/>
        <v>-7.9313863551928529E-3</v>
      </c>
      <c r="AI58" s="20">
        <f t="shared" si="5"/>
        <v>1.2719667577572771E-4</v>
      </c>
      <c r="AJ58" s="20">
        <f t="shared" si="9"/>
        <v>-1.29579330838458E-2</v>
      </c>
      <c r="AK58" s="20">
        <f t="shared" si="9"/>
        <v>2.7082019124824398E-3</v>
      </c>
      <c r="AL58" s="20">
        <f t="shared" si="9"/>
        <v>2.9511457226849501E-3</v>
      </c>
      <c r="AM58" s="20">
        <f t="shared" si="9"/>
        <v>2.8218811890523502E-3</v>
      </c>
      <c r="AN58" s="20">
        <f t="shared" si="9"/>
        <v>-1.08147448696027E-2</v>
      </c>
      <c r="AR58" s="22">
        <f t="shared" si="1"/>
        <v>44286</v>
      </c>
      <c r="AT58" s="21">
        <f>EA_raw_policy_shocks!AE197</f>
        <v>0.26997458306090899</v>
      </c>
      <c r="AU58" s="21">
        <f>EA_raw_policy_shocks!AF197</f>
        <v>6.5117668311579099E-2</v>
      </c>
      <c r="AV58" s="21">
        <f>EA_raw_policy_shocks!AG197</f>
        <v>1.40551037593183E-2</v>
      </c>
      <c r="AW58" s="21">
        <f>EA_raw_policy_shocks!AH197</f>
        <v>1.31401793492093E-2</v>
      </c>
      <c r="AX58" s="21">
        <f>EA_raw_policy_shocks!AI197</f>
        <v>7.4290895971492396E-3</v>
      </c>
      <c r="AY58" s="21">
        <f>EA_raw_policy_shocks!AJ197</f>
        <v>3.9739709928798602E-3</v>
      </c>
      <c r="AZ58" s="21">
        <f>EA_raw_policy_shocks!AK197</f>
        <v>1.14412389147376E-3</v>
      </c>
      <c r="BB58" s="22">
        <f t="shared" si="7"/>
        <v>44286</v>
      </c>
      <c r="BC58" s="20">
        <f t="shared" si="8"/>
        <v>0.29496550100321267</v>
      </c>
      <c r="BD58" s="20" t="e">
        <f>#REF!</f>
        <v>#REF!</v>
      </c>
    </row>
    <row r="59" spans="1:56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2"/>
        <v>1.2107001193325698E-2</v>
      </c>
      <c r="AI59" s="20">
        <f t="shared" si="5"/>
        <v>1.4395470810141484E-4</v>
      </c>
      <c r="AJ59" s="20">
        <f t="shared" si="9"/>
        <v>-1.33903823218761E-2</v>
      </c>
      <c r="AK59" s="20">
        <f t="shared" si="9"/>
        <v>3.1116866988645199E-3</v>
      </c>
      <c r="AL59" s="20">
        <f t="shared" si="9"/>
        <v>3.10232255209541E-3</v>
      </c>
      <c r="AM59" s="20">
        <f t="shared" si="9"/>
        <v>2.6936741936989198E-3</v>
      </c>
      <c r="AN59" s="20">
        <f t="shared" si="9"/>
        <v>-1.0336928406884299E-2</v>
      </c>
      <c r="AR59" s="22">
        <f t="shared" si="1"/>
        <v>44377</v>
      </c>
      <c r="AT59" s="21">
        <f>EA_raw_policy_shocks!AE198</f>
        <v>-0.52720721617412603</v>
      </c>
      <c r="AU59" s="21">
        <f>EA_raw_policy_shocks!AF198</f>
        <v>-2.48677505473048E-2</v>
      </c>
      <c r="AV59" s="21">
        <f>EA_raw_policy_shocks!AG198</f>
        <v>-4.1761827369391803E-2</v>
      </c>
      <c r="AW59" s="21">
        <f>EA_raw_policy_shocks!AH198</f>
        <v>-3.0152436346291601E-2</v>
      </c>
      <c r="AX59" s="21">
        <f>EA_raw_policy_shocks!AI198</f>
        <v>-2.6110892034707098E-2</v>
      </c>
      <c r="AY59" s="21">
        <f>EA_raw_policy_shocks!AJ198</f>
        <v>-2.2055694261354401E-2</v>
      </c>
      <c r="AZ59" s="21">
        <f>EA_raw_policy_shocks!AK198</f>
        <v>-1.9951832587264601E-2</v>
      </c>
      <c r="BB59" s="22">
        <f t="shared" si="7"/>
        <v>44377</v>
      </c>
      <c r="BC59" s="20">
        <f t="shared" si="8"/>
        <v>-0.50221629823182234</v>
      </c>
      <c r="BD59" s="20" t="e">
        <f>#REF!</f>
        <v>#REF!</v>
      </c>
    </row>
    <row r="60" spans="1:56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2"/>
        <v>3.2359696713111147E-2</v>
      </c>
      <c r="AI60" s="20">
        <f t="shared" si="5"/>
        <v>1.6052685947097426E-4</v>
      </c>
      <c r="AJ60" s="20">
        <f t="shared" si="9"/>
        <v>-1.38210643108371E-2</v>
      </c>
      <c r="AK60" s="20">
        <f t="shared" si="9"/>
        <v>3.58274069842678E-3</v>
      </c>
      <c r="AL60" s="20">
        <f t="shared" si="9"/>
        <v>3.4277465903231798E-3</v>
      </c>
      <c r="AM60" s="20">
        <f t="shared" si="9"/>
        <v>2.6921184858918999E-3</v>
      </c>
      <c r="AN60" s="20">
        <f t="shared" si="9"/>
        <v>-9.7144856867292795E-3</v>
      </c>
      <c r="AR60" s="22">
        <f t="shared" si="1"/>
        <v>44469</v>
      </c>
      <c r="AT60" s="21">
        <f>EA_raw_policy_shocks!AE199</f>
        <v>-0.44702695287873001</v>
      </c>
      <c r="AU60" s="21">
        <f>EA_raw_policy_shocks!AF199</f>
        <v>-3.3276084344473301E-2</v>
      </c>
      <c r="AV60" s="21">
        <f>EA_raw_policy_shocks!AG199</f>
        <v>-4.8285690684055797E-2</v>
      </c>
      <c r="AW60" s="21">
        <f>EA_raw_policy_shocks!AH199</f>
        <v>-3.40473937051868E-2</v>
      </c>
      <c r="AX60" s="21">
        <f>EA_raw_policy_shocks!AI199</f>
        <v>-2.8080578158102401E-2</v>
      </c>
      <c r="AY60" s="21">
        <f>EA_raw_policy_shocks!AJ199</f>
        <v>-2.2753427647530699E-2</v>
      </c>
      <c r="AZ60" s="21">
        <f>EA_raw_policy_shocks!AK199</f>
        <v>-1.9847768355553099E-2</v>
      </c>
      <c r="BB60" s="22">
        <f t="shared" si="7"/>
        <v>44469</v>
      </c>
      <c r="BC60" s="20">
        <f t="shared" si="8"/>
        <v>-0.42203603493642633</v>
      </c>
      <c r="BD60" s="20" t="e">
        <f>#REF!</f>
        <v>#REF!</v>
      </c>
    </row>
    <row r="61" spans="1:56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2"/>
        <v>3.7217960272924927E-2</v>
      </c>
      <c r="AI61" s="20">
        <f t="shared" si="5"/>
        <v>1.7373507917268021E-4</v>
      </c>
      <c r="AJ61" s="20">
        <f t="shared" si="9"/>
        <v>-1.55139753816202E-2</v>
      </c>
      <c r="AK61" s="20">
        <f t="shared" si="9"/>
        <v>3.21203166480099E-3</v>
      </c>
      <c r="AL61" s="20">
        <f t="shared" si="9"/>
        <v>3.1899158327242101E-3</v>
      </c>
      <c r="AM61" s="20">
        <f t="shared" si="9"/>
        <v>1.94199382883564E-3</v>
      </c>
      <c r="AN61" s="20">
        <f t="shared" si="9"/>
        <v>-9.8792719779305892E-3</v>
      </c>
      <c r="AR61" s="22">
        <f t="shared" si="1"/>
        <v>44561</v>
      </c>
      <c r="AT61" s="21">
        <f>EA_raw_policy_shocks!AE200</f>
        <v>-0.106449297655619</v>
      </c>
      <c r="AU61" s="21">
        <f>EA_raw_policy_shocks!AF200</f>
        <v>-4.0294974451643897E-3</v>
      </c>
      <c r="AV61" s="21">
        <f>EA_raw_policy_shocks!AG200</f>
        <v>-3.8201320750806601E-2</v>
      </c>
      <c r="AW61" s="21">
        <f>EA_raw_policy_shocks!AH200</f>
        <v>-2.1969341651982301E-2</v>
      </c>
      <c r="AX61" s="21">
        <f>EA_raw_policy_shocks!AI200</f>
        <v>-1.83518139173534E-2</v>
      </c>
      <c r="AY61" s="21">
        <f>EA_raw_policy_shocks!AJ200</f>
        <v>2.6136925326860302E-3</v>
      </c>
      <c r="AZ61" s="21">
        <f>EA_raw_policy_shocks!AK200</f>
        <v>2.04851648721735E-2</v>
      </c>
      <c r="BB61" s="22">
        <f t="shared" si="7"/>
        <v>44561</v>
      </c>
      <c r="BC61" s="20">
        <f t="shared" si="8"/>
        <v>-8.1458379713315293E-2</v>
      </c>
      <c r="BD61" s="20" t="e">
        <f>#REF!</f>
        <v>#REF!</v>
      </c>
    </row>
    <row r="62" spans="1:56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2"/>
        <v>4.5062450713039583E-2</v>
      </c>
      <c r="AI62" s="20">
        <f t="shared" si="5"/>
        <v>1.8744868809410098E-4</v>
      </c>
      <c r="AJ62" s="20">
        <f t="shared" si="9"/>
        <v>-1.72449014266495E-2</v>
      </c>
      <c r="AK62" s="20">
        <f t="shared" si="9"/>
        <v>2.3269112621182499E-3</v>
      </c>
      <c r="AL62" s="20">
        <f t="shared" si="9"/>
        <v>2.6735153207280101E-3</v>
      </c>
      <c r="AM62" s="20">
        <f t="shared" si="9"/>
        <v>1.4638102340480601E-3</v>
      </c>
      <c r="AN62" s="20">
        <f t="shared" si="9"/>
        <v>-9.7292478884680698E-3</v>
      </c>
      <c r="AR62" s="22">
        <f t="shared" si="1"/>
        <v>44651</v>
      </c>
      <c r="AT62" s="21">
        <f>EA_raw_policy_shocks!AE201</f>
        <v>-0.24082499018470899</v>
      </c>
      <c r="AU62" s="21">
        <f>EA_raw_policy_shocks!AF201</f>
        <v>-2.8635933055124099E-2</v>
      </c>
      <c r="AV62" s="21">
        <f>EA_raw_policy_shocks!AG201</f>
        <v>-1.5232096510049699E-2</v>
      </c>
      <c r="AW62" s="21">
        <f>EA_raw_policy_shocks!AH201</f>
        <v>-2.6758316678113501E-3</v>
      </c>
      <c r="AX62" s="21">
        <f>EA_raw_policy_shocks!AI201</f>
        <v>8.9280170921685401E-3</v>
      </c>
      <c r="AY62" s="21">
        <f>EA_raw_policy_shocks!AJ201</f>
        <v>2.72630324219055E-2</v>
      </c>
      <c r="AZ62" s="21">
        <f>EA_raw_policy_shocks!AK201</f>
        <v>3.5348685536075201E-3</v>
      </c>
      <c r="BB62" s="22">
        <f t="shared" si="7"/>
        <v>44651</v>
      </c>
      <c r="BC62" s="20">
        <f t="shared" si="8"/>
        <v>-0.21583407224240528</v>
      </c>
      <c r="BD62" s="20" t="e">
        <f>#REF!</f>
        <v>#REF!</v>
      </c>
    </row>
    <row r="63" spans="1:56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2"/>
        <v>4.6165836528330652E-2</v>
      </c>
      <c r="AI63" s="20">
        <f t="shared" si="5"/>
        <v>1.9222698868894754E-4</v>
      </c>
      <c r="AJ63" s="20">
        <f t="shared" si="9"/>
        <v>-1.7614286350942001E-2</v>
      </c>
      <c r="AK63" s="20">
        <f t="shared" si="9"/>
        <v>2.1518813365872802E-3</v>
      </c>
      <c r="AL63" s="20">
        <f t="shared" si="9"/>
        <v>2.7591346880795299E-3</v>
      </c>
      <c r="AM63" s="20">
        <f t="shared" si="9"/>
        <v>1.66980380953418E-3</v>
      </c>
      <c r="AN63" s="20">
        <f t="shared" si="9"/>
        <v>-8.8641516466592095E-3</v>
      </c>
      <c r="AR63" s="22">
        <f t="shared" si="1"/>
        <v>44742</v>
      </c>
      <c r="AT63" s="21">
        <f>EA_raw_policy_shocks!AE202</f>
        <v>-0.26002079553936802</v>
      </c>
      <c r="AU63" s="21">
        <f>EA_raw_policy_shocks!AF202</f>
        <v>1.4278272149815001E-2</v>
      </c>
      <c r="AV63" s="21">
        <f>EA_raw_policy_shocks!AG202</f>
        <v>2.4446597109481698E-2</v>
      </c>
      <c r="AW63" s="21">
        <f>EA_raw_policy_shocks!AH202</f>
        <v>2.31306302751468E-2</v>
      </c>
      <c r="AX63" s="21">
        <f>EA_raw_policy_shocks!AI202</f>
        <v>3.9742186715325797E-2</v>
      </c>
      <c r="AY63" s="21">
        <f>EA_raw_policy_shocks!AJ202</f>
        <v>1.11669829822929E-2</v>
      </c>
      <c r="AZ63" s="21">
        <f>EA_raw_policy_shocks!AK202</f>
        <v>7.8201314869196792E-3</v>
      </c>
      <c r="BB63" s="22">
        <f t="shared" si="7"/>
        <v>44742</v>
      </c>
      <c r="BC63" s="20">
        <f t="shared" si="8"/>
        <v>-0.23502987759706431</v>
      </c>
      <c r="BD63" s="20" t="e">
        <f>#REF!</f>
        <v>#REF!</v>
      </c>
    </row>
    <row r="64" spans="1:56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2"/>
        <v>4.760704180864514E-2</v>
      </c>
      <c r="AI64" s="20">
        <f t="shared" si="5"/>
        <v>1.9152519254216335E-4</v>
      </c>
      <c r="AJ64" s="20">
        <f t="shared" si="9"/>
        <v>-1.70713043067705E-2</v>
      </c>
      <c r="AK64" s="20">
        <f t="shared" si="9"/>
        <v>2.44571442604701E-3</v>
      </c>
      <c r="AL64" s="20">
        <f t="shared" si="9"/>
        <v>3.2205011891717201E-3</v>
      </c>
      <c r="AM64" s="20">
        <f t="shared" si="9"/>
        <v>2.2430340400836301E-3</v>
      </c>
      <c r="AN64" s="20">
        <f t="shared" si="9"/>
        <v>-7.58189771477013E-3</v>
      </c>
      <c r="AR64" s="22">
        <f t="shared" si="1"/>
        <v>44834</v>
      </c>
      <c r="AT64" s="21">
        <f>EA_raw_policy_shocks!AE203</f>
        <v>-8.4684901935361906E-2</v>
      </c>
      <c r="AU64" s="21">
        <f>EA_raw_policy_shocks!AF203</f>
        <v>4.0674004269464201E-2</v>
      </c>
      <c r="AV64" s="21">
        <f>EA_raw_policy_shocks!AG203</f>
        <v>2.36828339978538E-2</v>
      </c>
      <c r="AW64" s="21">
        <f>EA_raw_policy_shocks!AH203</f>
        <v>4.0300245939031198E-2</v>
      </c>
      <c r="AX64" s="21">
        <f>EA_raw_policy_shocks!AI203</f>
        <v>8.1452138550923703E-3</v>
      </c>
      <c r="AY64" s="21">
        <f>EA_raw_policy_shocks!AJ203</f>
        <v>5.9915565741759597E-3</v>
      </c>
      <c r="AZ64" s="21">
        <f>EA_raw_policy_shocks!AK203</f>
        <v>-2.4869440103947901E-3</v>
      </c>
      <c r="BB64" s="22">
        <f t="shared" si="7"/>
        <v>44834</v>
      </c>
      <c r="BC64" s="20">
        <f t="shared" si="8"/>
        <v>-5.9693983993058204E-2</v>
      </c>
      <c r="BD64" s="20" t="e">
        <f>#REF!</f>
        <v>#REF!</v>
      </c>
    </row>
    <row r="65" spans="1:56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2"/>
        <v>3.8781894156878251E-2</v>
      </c>
      <c r="AI65" s="20">
        <f t="shared" si="5"/>
        <v>1.8785989174076732E-4</v>
      </c>
      <c r="AJ65" s="20">
        <f t="shared" si="9"/>
        <v>-1.62713508630618E-2</v>
      </c>
      <c r="AK65" s="20">
        <f t="shared" si="9"/>
        <v>2.83340253586228E-3</v>
      </c>
      <c r="AL65" s="20">
        <f t="shared" si="9"/>
        <v>3.7093053210535101E-3</v>
      </c>
      <c r="AM65" s="20">
        <f t="shared" si="9"/>
        <v>2.8612251922410701E-3</v>
      </c>
      <c r="AN65" s="20">
        <f t="shared" si="9"/>
        <v>-6.2897723345223203E-3</v>
      </c>
      <c r="AR65" s="22">
        <f t="shared" ref="AR65:AR128" si="10">A65</f>
        <v>44926</v>
      </c>
      <c r="AT65" s="21">
        <f>EA_raw_policy_shocks!AE204</f>
        <v>0.19504715455560701</v>
      </c>
      <c r="AU65" s="21">
        <f>EA_raw_policy_shocks!AF204</f>
        <v>4.3311666416656097E-2</v>
      </c>
      <c r="AV65" s="21">
        <f>EA_raw_policy_shocks!AG204</f>
        <v>5.2307671556407503E-2</v>
      </c>
      <c r="AW65" s="21">
        <f>EA_raw_policy_shocks!AH204</f>
        <v>1.47655919143206E-2</v>
      </c>
      <c r="AX65" s="21">
        <f>EA_raw_policy_shocks!AI204</f>
        <v>1.2746187534520399E-2</v>
      </c>
      <c r="AY65" s="21">
        <f>EA_raw_policy_shocks!AJ204</f>
        <v>2.8924204517759098E-3</v>
      </c>
      <c r="AZ65" s="21">
        <f>EA_raw_policy_shocks!AK204</f>
        <v>3.81324182105971E-3</v>
      </c>
      <c r="BB65" s="22">
        <f t="shared" si="7"/>
        <v>44926</v>
      </c>
      <c r="BC65" s="20">
        <f t="shared" si="8"/>
        <v>0.22003807249791071</v>
      </c>
      <c r="BD65" s="20" t="e">
        <f>#REF!</f>
        <v>#REF!</v>
      </c>
    </row>
    <row r="66" spans="1:56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129" si="11">K66+Y66-Y66/100</f>
        <v>3.0428474170765808E-2</v>
      </c>
      <c r="AI66" s="20">
        <f t="shared" si="5"/>
        <v>1.8438791070308911E-4</v>
      </c>
      <c r="AJ66" s="20">
        <f t="shared" si="9"/>
        <v>-1.5367550138201101E-2</v>
      </c>
      <c r="AK66" s="20">
        <f t="shared" si="9"/>
        <v>3.2064891442251599E-3</v>
      </c>
      <c r="AL66" s="20">
        <f t="shared" si="9"/>
        <v>4.1694681408799197E-3</v>
      </c>
      <c r="AM66" s="20">
        <f t="shared" si="9"/>
        <v>3.4393591582970698E-3</v>
      </c>
      <c r="AN66" s="20">
        <f t="shared" si="9"/>
        <v>-4.9738461573967099E-3</v>
      </c>
      <c r="AR66" s="22">
        <f t="shared" si="10"/>
        <v>45016</v>
      </c>
      <c r="AT66" s="21">
        <f>EA_raw_policy_shocks!AE205</f>
        <v>6.7853325056823205E-2</v>
      </c>
      <c r="AU66" s="21">
        <f>EA_raw_policy_shocks!AF205</f>
        <v>4.14353940302725E-2</v>
      </c>
      <c r="AV66" s="21">
        <f>EA_raw_policy_shocks!AG205</f>
        <v>4.3886303609311497E-3</v>
      </c>
      <c r="AW66" s="21">
        <f>EA_raw_policy_shocks!AH205</f>
        <v>5.1707779408656203E-3</v>
      </c>
      <c r="AX66" s="21">
        <f>EA_raw_policy_shocks!AI205</f>
        <v>-4.01373117988144E-3</v>
      </c>
      <c r="AY66" s="21">
        <f>EA_raw_policy_shocks!AJ205</f>
        <v>-2.90693712937068E-3</v>
      </c>
      <c r="AZ66" s="21">
        <f>EA_raw_policy_shocks!AK205</f>
        <v>-8.63401377754653E-3</v>
      </c>
      <c r="BB66" s="22">
        <f t="shared" ref="BB66:BB97" si="12">AR66</f>
        <v>45016</v>
      </c>
      <c r="BC66" s="20">
        <f t="shared" ref="BC66:BC97" si="13">AT66-$AT$2</f>
        <v>9.2844242999126914E-2</v>
      </c>
      <c r="BD66" s="20" t="e">
        <f>#REF!</f>
        <v>#REF!</v>
      </c>
    </row>
    <row r="67" spans="1:56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11"/>
        <v>2.5744168300528534E-2</v>
      </c>
      <c r="AI67" s="20">
        <f t="shared" si="5"/>
        <v>1.8235411155628317E-4</v>
      </c>
      <c r="AJ67" s="20">
        <f t="shared" si="9"/>
        <v>-1.43581702974349E-2</v>
      </c>
      <c r="AK67" s="20">
        <f t="shared" si="9"/>
        <v>3.6549378746197898E-3</v>
      </c>
      <c r="AL67" s="20">
        <f t="shared" si="9"/>
        <v>4.6994938634803401E-3</v>
      </c>
      <c r="AM67" s="20">
        <f t="shared" si="9"/>
        <v>4.1872814137588997E-3</v>
      </c>
      <c r="AN67" s="20">
        <f t="shared" si="9"/>
        <v>-3.6745680801697398E-3</v>
      </c>
      <c r="AR67" s="22">
        <f t="shared" si="10"/>
        <v>45107</v>
      </c>
      <c r="AT67" s="21">
        <f>EA_raw_policy_shocks!AE206</f>
        <v>9.7175789513415295E-2</v>
      </c>
      <c r="AU67" s="21">
        <f>EA_raw_policy_shocks!AF206</f>
        <v>2.9643422887094201E-3</v>
      </c>
      <c r="AV67" s="21">
        <f>EA_raw_policy_shocks!AG206</f>
        <v>4.9317176166744203E-3</v>
      </c>
      <c r="AW67" s="21">
        <f>EA_raw_policy_shocks!AH206</f>
        <v>-5.4223978143280597E-3</v>
      </c>
      <c r="AX67" s="21">
        <f>EA_raw_policy_shocks!AI206</f>
        <v>-5.7844490735295996E-3</v>
      </c>
      <c r="AY67" s="21">
        <f>EA_raw_policy_shocks!AJ206</f>
        <v>-1.4961585912818201E-2</v>
      </c>
      <c r="AZ67" s="21">
        <f>EA_raw_policy_shocks!AK206</f>
        <v>-5.3626113645082402E-3</v>
      </c>
      <c r="BB67" s="22">
        <f t="shared" si="12"/>
        <v>45107</v>
      </c>
      <c r="BC67" s="20">
        <f t="shared" si="13"/>
        <v>0.122166707455719</v>
      </c>
      <c r="BD67" s="20" t="e">
        <f>#REF!</f>
        <v>#REF!</v>
      </c>
    </row>
    <row r="68" spans="1:56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11"/>
        <v>2.0435416370320602E-2</v>
      </c>
      <c r="AI68" s="20">
        <f t="shared" si="5"/>
        <v>1.800510013901386E-4</v>
      </c>
      <c r="AJ68" s="20">
        <f t="shared" si="9"/>
        <v>-1.32916332118426E-2</v>
      </c>
      <c r="AK68" s="20">
        <f t="shared" si="9"/>
        <v>4.1458764800328396E-3</v>
      </c>
      <c r="AL68" s="20">
        <f t="shared" si="9"/>
        <v>5.3638686439372299E-3</v>
      </c>
      <c r="AM68" s="20">
        <f t="shared" si="9"/>
        <v>4.8900830367459803E-3</v>
      </c>
      <c r="AN68" s="20">
        <f t="shared" si="9"/>
        <v>-2.51601475423912E-3</v>
      </c>
      <c r="AR68" s="22">
        <f t="shared" si="10"/>
        <v>45199</v>
      </c>
      <c r="AT68" s="21">
        <f>EA_raw_policy_shocks!AE207</f>
        <v>7.2230044057408405E-2</v>
      </c>
      <c r="AU68" s="21">
        <f>EA_raw_policy_shocks!AF207</f>
        <v>8.4556108529052904E-3</v>
      </c>
      <c r="AV68" s="21">
        <f>EA_raw_policy_shocks!AG207</f>
        <v>-5.7305121648797896E-3</v>
      </c>
      <c r="AW68" s="21">
        <f>EA_raw_policy_shocks!AH207</f>
        <v>-8.5910144321421893E-3</v>
      </c>
      <c r="AX68" s="21">
        <f>EA_raw_policy_shocks!AI207</f>
        <v>-2.1796390741324199E-2</v>
      </c>
      <c r="AY68" s="21">
        <f>EA_raw_policy_shocks!AJ207</f>
        <v>-1.1597694335807899E-2</v>
      </c>
      <c r="AZ68" s="21">
        <f>EA_raw_policy_shocks!AK207</f>
        <v>-5.8128839275354898E-3</v>
      </c>
      <c r="BB68" s="22">
        <f t="shared" si="12"/>
        <v>45199</v>
      </c>
      <c r="BC68" s="20">
        <f t="shared" si="13"/>
        <v>9.7220961999712113E-2</v>
      </c>
      <c r="BD68" s="20" t="e">
        <f>#REF!</f>
        <v>#REF!</v>
      </c>
    </row>
    <row r="69" spans="1:56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11"/>
        <v>1.1072723818808954E-2</v>
      </c>
      <c r="AI69" s="20">
        <f t="shared" si="5"/>
        <v>1.7612155507445841E-4</v>
      </c>
      <c r="AJ69" s="20">
        <f t="shared" si="9"/>
        <v>-1.2363427451444999E-2</v>
      </c>
      <c r="AK69" s="20">
        <f t="shared" si="9"/>
        <v>4.6653709010913104E-3</v>
      </c>
      <c r="AL69" s="20">
        <f t="shared" si="9"/>
        <v>5.8659853215958704E-3</v>
      </c>
      <c r="AM69" s="20">
        <f t="shared" si="9"/>
        <v>5.3797783209130704E-3</v>
      </c>
      <c r="AN69" s="20">
        <f t="shared" si="9"/>
        <v>-1.65420583642106E-3</v>
      </c>
      <c r="AR69" s="22">
        <f t="shared" si="10"/>
        <v>45291</v>
      </c>
      <c r="AT69" s="21">
        <f>EA_raw_policy_shocks!AE208</f>
        <v>0.14282199116419</v>
      </c>
      <c r="AU69" s="21">
        <f>EA_raw_policy_shocks!AF208</f>
        <v>7.1751511631156601E-3</v>
      </c>
      <c r="AV69" s="21">
        <f>EA_raw_policy_shocks!AG208</f>
        <v>-4.2408401272856699E-3</v>
      </c>
      <c r="AW69" s="21">
        <f>EA_raw_policy_shocks!AH208</f>
        <v>-2.3119289769440401E-2</v>
      </c>
      <c r="AX69" s="21">
        <f>EA_raw_policy_shocks!AI208</f>
        <v>-1.32158097405966E-2</v>
      </c>
      <c r="AY69" s="21">
        <f>EA_raw_policy_shocks!AJ208</f>
        <v>-7.6369898242944299E-3</v>
      </c>
      <c r="AZ69" s="21">
        <f>EA_raw_policy_shocks!AK208</f>
        <v>-1.9723235548954401E-3</v>
      </c>
      <c r="BB69" s="22">
        <f t="shared" si="12"/>
        <v>45291</v>
      </c>
      <c r="BC69" s="20">
        <f t="shared" si="13"/>
        <v>0.16781290910649371</v>
      </c>
      <c r="BD69" s="20" t="e">
        <f>#REF!</f>
        <v>#REF!</v>
      </c>
    </row>
    <row r="70" spans="1:56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11"/>
        <v>1.0914399198346782E-2</v>
      </c>
      <c r="AI70" s="20">
        <f t="shared" si="5"/>
        <v>1.7503246839704949E-4</v>
      </c>
      <c r="AJ70" s="20">
        <f t="shared" si="9"/>
        <v>-1.1155835807319299E-2</v>
      </c>
      <c r="AK70" s="20">
        <f t="shared" si="9"/>
        <v>5.0931270200615898E-3</v>
      </c>
      <c r="AL70" s="20">
        <f t="shared" si="9"/>
        <v>6.2035352906386603E-3</v>
      </c>
      <c r="AM70" s="20">
        <f t="shared" si="9"/>
        <v>5.6863914670079998E-3</v>
      </c>
      <c r="AN70" s="20">
        <f t="shared" si="9"/>
        <v>-1.03811708956902E-3</v>
      </c>
      <c r="AR70" s="22">
        <f t="shared" si="10"/>
        <v>45382</v>
      </c>
      <c r="AT70" s="21">
        <f>EA_raw_policy_shocks!AE209</f>
        <v>-6.4293396076666497E-3</v>
      </c>
      <c r="AU70" s="21">
        <f>EA_raw_policy_shocks!AF209</f>
        <v>-1.92670646632675E-2</v>
      </c>
      <c r="AV70" s="21">
        <f>EA_raw_policy_shocks!AG209</f>
        <v>-3.5676220759558702E-2</v>
      </c>
      <c r="AW70" s="21">
        <f>EA_raw_policy_shocks!AH209</f>
        <v>-2.2861864050057999E-2</v>
      </c>
      <c r="AX70" s="21">
        <f>EA_raw_policy_shocks!AI209</f>
        <v>-1.5259031669921101E-2</v>
      </c>
      <c r="AY70" s="21">
        <f>EA_raw_policy_shocks!AJ209</f>
        <v>-8.0980005813044691E-3</v>
      </c>
      <c r="AZ70" s="21">
        <f>EA_raw_policy_shocks!AK209</f>
        <v>-4.9361232806307302E-3</v>
      </c>
      <c r="BB70" s="22">
        <f t="shared" si="12"/>
        <v>45382</v>
      </c>
      <c r="BC70" s="20">
        <f t="shared" si="13"/>
        <v>1.8561578334637053E-2</v>
      </c>
      <c r="BD70" s="20" t="e">
        <f>#REF!</f>
        <v>#REF!</v>
      </c>
    </row>
    <row r="71" spans="1:56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11"/>
        <v>6.2593921731477781E-3</v>
      </c>
      <c r="AI71" s="20">
        <f t="shared" si="5"/>
        <v>1.7365187582378316E-4</v>
      </c>
      <c r="AJ71" s="20">
        <f t="shared" si="9"/>
        <v>-1.0340022343080501E-2</v>
      </c>
      <c r="AK71" s="20">
        <f t="shared" si="9"/>
        <v>5.2652475192704797E-3</v>
      </c>
      <c r="AL71" s="20">
        <f t="shared" si="9"/>
        <v>6.3157783134481999E-3</v>
      </c>
      <c r="AM71" s="20">
        <f t="shared" si="9"/>
        <v>5.7942629652973903E-3</v>
      </c>
      <c r="AN71" s="20">
        <f t="shared" si="9"/>
        <v>-6.5596401986889297E-4</v>
      </c>
      <c r="AR71" s="22">
        <f t="shared" si="10"/>
        <v>45473</v>
      </c>
      <c r="AT71" s="21">
        <f>EA_raw_policy_shocks!AE210</f>
        <v>7.5541036338766396E-2</v>
      </c>
      <c r="AU71" s="21">
        <f>EA_raw_policy_shocks!AF210</f>
        <v>-2.7110770959999399E-2</v>
      </c>
      <c r="AV71" s="21">
        <f>EA_raw_policy_shocks!AG210</f>
        <v>-1.8482684204911601E-2</v>
      </c>
      <c r="AW71" s="21">
        <f>EA_raw_policy_shocks!AH210</f>
        <v>-1.2157127543457E-2</v>
      </c>
      <c r="AX71" s="21">
        <f>EA_raw_policy_shocks!AI210</f>
        <v>-5.8524159786189998E-3</v>
      </c>
      <c r="AY71" s="21">
        <f>EA_raw_policy_shocks!AJ210</f>
        <v>-3.2937908317254199E-3</v>
      </c>
      <c r="AZ71" s="21">
        <f>EA_raw_policy_shocks!AK210</f>
        <v>1.1952302463265601E-3</v>
      </c>
      <c r="BB71" s="22">
        <f t="shared" si="12"/>
        <v>45473</v>
      </c>
      <c r="BC71" s="20">
        <f t="shared" si="13"/>
        <v>0.10053195428107009</v>
      </c>
      <c r="BD71" s="20" t="e">
        <f>#REF!</f>
        <v>#REF!</v>
      </c>
    </row>
    <row r="72" spans="1:56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11"/>
        <v>4.2758498223453081E-3</v>
      </c>
      <c r="AI72" s="20">
        <f t="shared" si="5"/>
        <v>1.7023076489996832E-4</v>
      </c>
      <c r="AJ72" s="20">
        <f t="shared" si="9"/>
        <v>-9.8451278593092405E-3</v>
      </c>
      <c r="AK72" s="20">
        <f t="shared" si="9"/>
        <v>5.2481036899365502E-3</v>
      </c>
      <c r="AL72" s="20">
        <f t="shared" si="9"/>
        <v>6.2609270838898104E-3</v>
      </c>
      <c r="AM72" s="20">
        <f t="shared" si="9"/>
        <v>5.7501412834559604E-3</v>
      </c>
      <c r="AN72" s="20">
        <f t="shared" si="9"/>
        <v>-4.6160782164461601E-4</v>
      </c>
      <c r="AR72" s="22">
        <f t="shared" si="10"/>
        <v>45565</v>
      </c>
      <c r="AT72" s="21">
        <f>EA_raw_policy_shocks!AE211</f>
        <v>0</v>
      </c>
      <c r="AU72" s="21">
        <f>EA_raw_policy_shocks!AF211</f>
        <v>0</v>
      </c>
      <c r="AV72" s="21">
        <f>EA_raw_policy_shocks!AG211</f>
        <v>0</v>
      </c>
      <c r="AW72" s="21">
        <f>EA_raw_policy_shocks!AH211</f>
        <v>0</v>
      </c>
      <c r="AX72" s="21">
        <f>EA_raw_policy_shocks!AI211</f>
        <v>0</v>
      </c>
      <c r="AY72" s="21">
        <f>EA_raw_policy_shocks!AJ211</f>
        <v>0</v>
      </c>
      <c r="AZ72" s="21">
        <f>EA_raw_policy_shocks!AK211</f>
        <v>0</v>
      </c>
      <c r="BB72" s="22">
        <f t="shared" si="12"/>
        <v>45565</v>
      </c>
      <c r="BC72" s="20">
        <f t="shared" si="13"/>
        <v>2.4990917942303702E-2</v>
      </c>
      <c r="BD72" s="20" t="e">
        <f>#REF!</f>
        <v>#REF!</v>
      </c>
    </row>
    <row r="73" spans="1:56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11"/>
        <v>3.355208226828727E-3</v>
      </c>
      <c r="AI73" s="20">
        <f t="shared" ref="AI73:AI132" si="14">Y73/1010</f>
        <v>1.6606789246398514E-4</v>
      </c>
      <c r="AJ73" s="20">
        <f t="shared" si="9"/>
        <v>-9.4828572560601201E-3</v>
      </c>
      <c r="AK73" s="20">
        <f t="shared" si="9"/>
        <v>5.1560635575098601E-3</v>
      </c>
      <c r="AL73" s="20">
        <f t="shared" si="9"/>
        <v>6.13935002491405E-3</v>
      </c>
      <c r="AM73" s="20">
        <f t="shared" si="9"/>
        <v>5.6440903990928604E-3</v>
      </c>
      <c r="AN73" s="20">
        <f t="shared" si="9"/>
        <v>-3.49795890286497E-4</v>
      </c>
      <c r="AR73" s="22">
        <f t="shared" si="10"/>
        <v>45657</v>
      </c>
      <c r="AT73" s="21">
        <f>EA_raw_policy_shocks!AE212</f>
        <v>0</v>
      </c>
      <c r="AU73" s="21">
        <f>EA_raw_policy_shocks!AF212</f>
        <v>0</v>
      </c>
      <c r="AV73" s="21">
        <f>EA_raw_policy_shocks!AG212</f>
        <v>0</v>
      </c>
      <c r="AW73" s="21">
        <f>EA_raw_policy_shocks!AH212</f>
        <v>0</v>
      </c>
      <c r="AX73" s="21">
        <f>EA_raw_policy_shocks!AI212</f>
        <v>0</v>
      </c>
      <c r="AY73" s="21">
        <f>EA_raw_policy_shocks!AJ212</f>
        <v>0</v>
      </c>
      <c r="AZ73" s="21">
        <f>EA_raw_policy_shocks!AK212</f>
        <v>0</v>
      </c>
      <c r="BB73" s="22">
        <f t="shared" si="12"/>
        <v>45657</v>
      </c>
      <c r="BC73" s="20">
        <f t="shared" si="13"/>
        <v>2.4990917942303702E-2</v>
      </c>
      <c r="BD73" s="20" t="e">
        <f>#REF!</f>
        <v>#REF!</v>
      </c>
    </row>
    <row r="74" spans="1:56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11"/>
        <v>2.8697334987516938E-3</v>
      </c>
      <c r="AI74" s="20">
        <f t="shared" si="14"/>
        <v>1.6166968101805049E-4</v>
      </c>
      <c r="AJ74" s="20">
        <f t="shared" si="9"/>
        <v>-9.1789857900148597E-3</v>
      </c>
      <c r="AK74" s="20">
        <f t="shared" si="9"/>
        <v>5.03441352548428E-3</v>
      </c>
      <c r="AL74" s="20">
        <f t="shared" si="9"/>
        <v>5.9910603594559497E-3</v>
      </c>
      <c r="AM74" s="20">
        <f t="shared" si="9"/>
        <v>5.5121683993464201E-3</v>
      </c>
      <c r="AN74" s="20">
        <f t="shared" si="9"/>
        <v>-2.7809486853325101E-4</v>
      </c>
      <c r="AR74" s="22">
        <f t="shared" si="10"/>
        <v>45747</v>
      </c>
      <c r="AT74" s="21">
        <f>EA_raw_policy_shocks!AE213</f>
        <v>0</v>
      </c>
      <c r="AU74" s="21">
        <f>EA_raw_policy_shocks!AF213</f>
        <v>0</v>
      </c>
      <c r="AV74" s="21">
        <f>EA_raw_policy_shocks!AG213</f>
        <v>0</v>
      </c>
      <c r="AW74" s="21">
        <f>EA_raw_policy_shocks!AH213</f>
        <v>0</v>
      </c>
      <c r="AX74" s="21">
        <f>EA_raw_policy_shocks!AI213</f>
        <v>0</v>
      </c>
      <c r="AY74" s="21">
        <f>EA_raw_policy_shocks!AJ213</f>
        <v>0</v>
      </c>
      <c r="AZ74" s="21">
        <f>EA_raw_policy_shocks!AK213</f>
        <v>0</v>
      </c>
      <c r="BB74" s="22">
        <f t="shared" si="12"/>
        <v>45747</v>
      </c>
      <c r="BC74" s="20">
        <f t="shared" si="13"/>
        <v>2.4990917942303702E-2</v>
      </c>
      <c r="BD74" s="20" t="e">
        <f>#REF!</f>
        <v>#REF!</v>
      </c>
    </row>
    <row r="75" spans="1:56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11"/>
        <v>2.5707507560848442E-3</v>
      </c>
      <c r="AI75" s="20">
        <f t="shared" si="14"/>
        <v>1.5723574704704554E-4</v>
      </c>
      <c r="AJ75" s="20">
        <f t="shared" si="9"/>
        <v>-8.9035076894727894E-3</v>
      </c>
      <c r="AK75" s="20">
        <f t="shared" si="9"/>
        <v>4.9017030363529496E-3</v>
      </c>
      <c r="AL75" s="20">
        <f t="shared" si="9"/>
        <v>5.8326935149510799E-3</v>
      </c>
      <c r="AM75" s="20">
        <f t="shared" si="9"/>
        <v>5.3696097328303997E-3</v>
      </c>
      <c r="AN75" s="20">
        <f t="shared" si="9"/>
        <v>-2.2821539849005E-4</v>
      </c>
      <c r="AR75" s="22">
        <f t="shared" si="10"/>
        <v>45838</v>
      </c>
      <c r="AT75" s="21">
        <f>EA_raw_policy_shocks!AE214</f>
        <v>0</v>
      </c>
      <c r="AU75" s="21">
        <f>EA_raw_policy_shocks!AF214</f>
        <v>0</v>
      </c>
      <c r="AV75" s="21">
        <f>EA_raw_policy_shocks!AG214</f>
        <v>0</v>
      </c>
      <c r="AW75" s="21">
        <f>EA_raw_policy_shocks!AH214</f>
        <v>0</v>
      </c>
      <c r="AX75" s="21">
        <f>EA_raw_policy_shocks!AI214</f>
        <v>0</v>
      </c>
      <c r="AY75" s="21">
        <f>EA_raw_policy_shocks!AJ214</f>
        <v>0</v>
      </c>
      <c r="AZ75" s="21">
        <f>EA_raw_policy_shocks!AK214</f>
        <v>0</v>
      </c>
      <c r="BB75" s="22">
        <f t="shared" si="12"/>
        <v>45838</v>
      </c>
      <c r="BC75" s="20">
        <f t="shared" si="13"/>
        <v>2.4990917942303702E-2</v>
      </c>
      <c r="BD75" s="20" t="e">
        <f>#REF!</f>
        <v>#REF!</v>
      </c>
    </row>
    <row r="76" spans="1:56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11"/>
        <v>2.357226449770604E-3</v>
      </c>
      <c r="AI76" s="20">
        <f t="shared" si="14"/>
        <v>1.5284585841399999E-4</v>
      </c>
      <c r="AJ76" s="20">
        <f t="shared" si="9"/>
        <v>-8.6438689712031707E-3</v>
      </c>
      <c r="AK76" s="20">
        <f t="shared" si="9"/>
        <v>4.7658504865655199E-3</v>
      </c>
      <c r="AL76" s="20">
        <f t="shared" si="9"/>
        <v>5.6716018018709803E-3</v>
      </c>
      <c r="AM76" s="20">
        <f t="shared" si="9"/>
        <v>5.22337201716016E-3</v>
      </c>
      <c r="AN76" s="20">
        <f t="shared" si="9"/>
        <v>-1.91384795344973E-4</v>
      </c>
      <c r="AR76" s="22">
        <f t="shared" si="10"/>
        <v>45930</v>
      </c>
      <c r="AT76" s="21">
        <f>EA_raw_policy_shocks!AE215</f>
        <v>0</v>
      </c>
      <c r="AU76" s="21">
        <f>EA_raw_policy_shocks!AF215</f>
        <v>0</v>
      </c>
      <c r="AV76" s="21">
        <f>EA_raw_policy_shocks!AG215</f>
        <v>0</v>
      </c>
      <c r="AW76" s="21">
        <f>EA_raw_policy_shocks!AH215</f>
        <v>0</v>
      </c>
      <c r="AX76" s="21">
        <f>EA_raw_policy_shocks!AI215</f>
        <v>0</v>
      </c>
      <c r="AY76" s="21">
        <f>EA_raw_policy_shocks!AJ215</f>
        <v>0</v>
      </c>
      <c r="AZ76" s="21">
        <f>EA_raw_policy_shocks!AK215</f>
        <v>0</v>
      </c>
      <c r="BB76" s="22">
        <f t="shared" si="12"/>
        <v>45930</v>
      </c>
      <c r="BC76" s="20">
        <f t="shared" si="13"/>
        <v>2.4990917942303702E-2</v>
      </c>
      <c r="BD76" s="20" t="e">
        <f>#REF!</f>
        <v>#REF!</v>
      </c>
    </row>
    <row r="77" spans="1:56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11"/>
        <v>2.1865112440150394E-3</v>
      </c>
      <c r="AI77" s="20">
        <f t="shared" si="14"/>
        <v>1.485323231617782E-4</v>
      </c>
      <c r="AJ77" s="20">
        <f t="shared" si="9"/>
        <v>-8.3945523587480794E-3</v>
      </c>
      <c r="AK77" s="20">
        <f t="shared" si="9"/>
        <v>4.6303826626958797E-3</v>
      </c>
      <c r="AL77" s="20">
        <f t="shared" si="9"/>
        <v>5.5112365405118801E-3</v>
      </c>
      <c r="AM77" s="20">
        <f t="shared" si="9"/>
        <v>5.07693278126719E-3</v>
      </c>
      <c r="AN77" s="20">
        <f t="shared" si="9"/>
        <v>-1.6286450980062999E-4</v>
      </c>
      <c r="AR77" s="22">
        <f t="shared" si="10"/>
        <v>46022</v>
      </c>
      <c r="AT77" s="21">
        <f>EA_raw_policy_shocks!AE216</f>
        <v>0</v>
      </c>
      <c r="AU77" s="21">
        <f>EA_raw_policy_shocks!AF216</f>
        <v>0</v>
      </c>
      <c r="AV77" s="21">
        <f>EA_raw_policy_shocks!AG216</f>
        <v>0</v>
      </c>
      <c r="AW77" s="21">
        <f>EA_raw_policy_shocks!AH216</f>
        <v>0</v>
      </c>
      <c r="AX77" s="21">
        <f>EA_raw_policy_shocks!AI216</f>
        <v>0</v>
      </c>
      <c r="AY77" s="21">
        <f>EA_raw_policy_shocks!AJ216</f>
        <v>0</v>
      </c>
      <c r="AZ77" s="21">
        <f>EA_raw_policy_shocks!AK216</f>
        <v>0</v>
      </c>
      <c r="BB77" s="22">
        <f t="shared" si="12"/>
        <v>46022</v>
      </c>
      <c r="BC77" s="20">
        <f t="shared" si="13"/>
        <v>2.4990917942303702E-2</v>
      </c>
      <c r="BD77" s="20" t="e">
        <f>#REF!</f>
        <v>#REF!</v>
      </c>
    </row>
    <row r="78" spans="1:56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11"/>
        <v>2.0396445948323867E-3</v>
      </c>
      <c r="AI78" s="20">
        <f t="shared" si="14"/>
        <v>1.4430824861689208E-4</v>
      </c>
      <c r="AJ78" s="20">
        <f t="shared" si="9"/>
        <v>-8.1529747804620599E-3</v>
      </c>
      <c r="AK78" s="20">
        <f t="shared" si="9"/>
        <v>4.4969395141203298E-3</v>
      </c>
      <c r="AL78" s="20">
        <f t="shared" si="9"/>
        <v>5.3532856398197303E-3</v>
      </c>
      <c r="AM78" s="20">
        <f t="shared" si="9"/>
        <v>4.9321421407011396E-3</v>
      </c>
      <c r="AN78" s="20">
        <f t="shared" si="9"/>
        <v>-1.39830865553136E-4</v>
      </c>
      <c r="AR78" s="22">
        <f t="shared" si="10"/>
        <v>46112</v>
      </c>
      <c r="AT78" s="21">
        <f>EA_raw_policy_shocks!AE217</f>
        <v>0</v>
      </c>
      <c r="AU78" s="21">
        <f>EA_raw_policy_shocks!AF217</f>
        <v>0</v>
      </c>
      <c r="AV78" s="21">
        <f>EA_raw_policy_shocks!AG217</f>
        <v>0</v>
      </c>
      <c r="AW78" s="21">
        <f>EA_raw_policy_shocks!AH217</f>
        <v>0</v>
      </c>
      <c r="AX78" s="21">
        <f>EA_raw_policy_shocks!AI217</f>
        <v>0</v>
      </c>
      <c r="AY78" s="21">
        <f>EA_raw_policy_shocks!AJ217</f>
        <v>0</v>
      </c>
      <c r="AZ78" s="21">
        <f>EA_raw_policy_shocks!AK217</f>
        <v>0</v>
      </c>
      <c r="BB78" s="22">
        <f t="shared" si="12"/>
        <v>46112</v>
      </c>
      <c r="BC78" s="20">
        <f t="shared" si="13"/>
        <v>2.4990917942303702E-2</v>
      </c>
      <c r="BD78" s="20" t="e">
        <f>#REF!</f>
        <v>#REF!</v>
      </c>
    </row>
    <row r="79" spans="1:56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11"/>
        <v>1.9076670491174688E-3</v>
      </c>
      <c r="AI79" s="20">
        <f t="shared" si="14"/>
        <v>1.4017873012302475E-4</v>
      </c>
      <c r="AJ79" s="20">
        <f t="shared" si="9"/>
        <v>-7.9178410508196004E-3</v>
      </c>
      <c r="AK79" s="20">
        <f t="shared" si="9"/>
        <v>4.3663069762667197E-3</v>
      </c>
      <c r="AL79" s="20">
        <f t="shared" si="9"/>
        <v>5.1985938922083303E-3</v>
      </c>
      <c r="AM79" s="20">
        <f t="shared" si="9"/>
        <v>4.7899992227762303E-3</v>
      </c>
      <c r="AN79" s="20">
        <f t="shared" si="9"/>
        <v>-1.20524938396204E-4</v>
      </c>
      <c r="AR79" s="22">
        <f t="shared" si="10"/>
        <v>46203</v>
      </c>
      <c r="AT79" s="21">
        <f>EA_raw_policy_shocks!AE218</f>
        <v>0</v>
      </c>
      <c r="AU79" s="21">
        <f>EA_raw_policy_shocks!AF218</f>
        <v>0</v>
      </c>
      <c r="AV79" s="21">
        <f>EA_raw_policy_shocks!AG218</f>
        <v>0</v>
      </c>
      <c r="AW79" s="21">
        <f>EA_raw_policy_shocks!AH218</f>
        <v>0</v>
      </c>
      <c r="AX79" s="21">
        <f>EA_raw_policy_shocks!AI218</f>
        <v>0</v>
      </c>
      <c r="AY79" s="21">
        <f>EA_raw_policy_shocks!AJ218</f>
        <v>0</v>
      </c>
      <c r="AZ79" s="21">
        <f>EA_raw_policy_shocks!AK218</f>
        <v>0</v>
      </c>
      <c r="BB79" s="22">
        <f t="shared" si="12"/>
        <v>46203</v>
      </c>
      <c r="BC79" s="20">
        <f t="shared" si="13"/>
        <v>2.4990917942303702E-2</v>
      </c>
      <c r="BD79" s="20" t="e">
        <f>#REF!</f>
        <v>#REF!</v>
      </c>
    </row>
    <row r="80" spans="1:56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11"/>
        <v>1.7860805982201954E-3</v>
      </c>
      <c r="AI80" s="20">
        <f t="shared" si="14"/>
        <v>1.3614538507790097E-4</v>
      </c>
      <c r="AJ80" s="20">
        <f t="shared" si="9"/>
        <v>-7.6884617488559501E-3</v>
      </c>
      <c r="AK80" s="20">
        <f t="shared" si="9"/>
        <v>4.2388585542285596E-3</v>
      </c>
      <c r="AL80" s="20">
        <f t="shared" si="9"/>
        <v>5.0475783340830898E-3</v>
      </c>
      <c r="AM80" s="20">
        <f t="shared" si="9"/>
        <v>4.6510372519126203E-3</v>
      </c>
      <c r="AN80" s="20">
        <f t="shared" si="9"/>
        <v>-1.0385245762245499E-4</v>
      </c>
      <c r="AR80" s="22">
        <f t="shared" si="10"/>
        <v>46295</v>
      </c>
      <c r="AT80" s="21">
        <f>EA_raw_policy_shocks!AE219</f>
        <v>0</v>
      </c>
      <c r="AU80" s="21">
        <f>EA_raw_policy_shocks!AF219</f>
        <v>0</v>
      </c>
      <c r="AV80" s="21">
        <f>EA_raw_policy_shocks!AG219</f>
        <v>0</v>
      </c>
      <c r="AW80" s="21">
        <f>EA_raw_policy_shocks!AH219</f>
        <v>0</v>
      </c>
      <c r="AX80" s="21">
        <f>EA_raw_policy_shocks!AI219</f>
        <v>0</v>
      </c>
      <c r="AY80" s="21">
        <f>EA_raw_policy_shocks!AJ219</f>
        <v>0</v>
      </c>
      <c r="AZ80" s="21">
        <f>EA_raw_policy_shocks!AK219</f>
        <v>0</v>
      </c>
      <c r="BB80" s="22">
        <f t="shared" si="12"/>
        <v>46295</v>
      </c>
      <c r="BC80" s="20">
        <f t="shared" si="13"/>
        <v>2.4990917942303702E-2</v>
      </c>
      <c r="BD80" s="20" t="e">
        <f>#REF!</f>
        <v>#REF!</v>
      </c>
    </row>
    <row r="81" spans="1:56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11"/>
        <v>1.6725133799310801E-3</v>
      </c>
      <c r="AI81" s="20">
        <f t="shared" si="14"/>
        <v>1.3220825545157724E-4</v>
      </c>
      <c r="AJ81" s="20">
        <f t="shared" ref="AJ81:AN112" si="15">Z81</f>
        <v>-7.4644556615321902E-3</v>
      </c>
      <c r="AK81" s="20">
        <f t="shared" si="15"/>
        <v>4.1147545303932198E-3</v>
      </c>
      <c r="AL81" s="20">
        <f t="shared" si="15"/>
        <v>4.9004258033003003E-3</v>
      </c>
      <c r="AM81" s="20">
        <f t="shared" si="15"/>
        <v>4.51552460862814E-3</v>
      </c>
      <c r="AN81" s="20">
        <f t="shared" si="15"/>
        <v>-8.91309964168307E-5</v>
      </c>
      <c r="AR81" s="22">
        <f t="shared" si="10"/>
        <v>46387</v>
      </c>
      <c r="AT81" s="21">
        <f>EA_raw_policy_shocks!AE220</f>
        <v>0</v>
      </c>
      <c r="AU81" s="21">
        <f>EA_raw_policy_shocks!AF220</f>
        <v>0</v>
      </c>
      <c r="AV81" s="21">
        <f>EA_raw_policy_shocks!AG220</f>
        <v>0</v>
      </c>
      <c r="AW81" s="21">
        <f>EA_raw_policy_shocks!AH220</f>
        <v>0</v>
      </c>
      <c r="AX81" s="21">
        <f>EA_raw_policy_shocks!AI220</f>
        <v>0</v>
      </c>
      <c r="AY81" s="21">
        <f>EA_raw_policy_shocks!AJ220</f>
        <v>0</v>
      </c>
      <c r="AZ81" s="21">
        <f>EA_raw_policy_shocks!AK220</f>
        <v>0</v>
      </c>
      <c r="BB81" s="22">
        <f t="shared" si="12"/>
        <v>46387</v>
      </c>
      <c r="BC81" s="20">
        <f t="shared" si="13"/>
        <v>2.4990917942303702E-2</v>
      </c>
      <c r="BD81" s="20" t="e">
        <f>#REF!</f>
        <v>#REF!</v>
      </c>
    </row>
    <row r="82" spans="1:56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11"/>
        <v>1.5656754737548937E-3</v>
      </c>
      <c r="AI82" s="20">
        <f t="shared" si="14"/>
        <v>1.2836664404070297E-4</v>
      </c>
      <c r="AJ82" s="20">
        <f t="shared" si="15"/>
        <v>-7.2456100711493204E-3</v>
      </c>
      <c r="AK82" s="20">
        <f t="shared" si="15"/>
        <v>3.9940384501946299E-3</v>
      </c>
      <c r="AL82" s="20">
        <f t="shared" si="15"/>
        <v>4.7571932675571898E-3</v>
      </c>
      <c r="AM82" s="20">
        <f t="shared" si="15"/>
        <v>4.3835742013165202E-3</v>
      </c>
      <c r="AN82" s="20">
        <f t="shared" si="15"/>
        <v>-7.59326436394758E-5</v>
      </c>
      <c r="AR82" s="22">
        <f t="shared" si="10"/>
        <v>46477</v>
      </c>
      <c r="AT82" s="21">
        <f>EA_raw_policy_shocks!AE221</f>
        <v>0</v>
      </c>
      <c r="AU82" s="21">
        <f>EA_raw_policy_shocks!AF221</f>
        <v>0</v>
      </c>
      <c r="AV82" s="21">
        <f>EA_raw_policy_shocks!AG221</f>
        <v>0</v>
      </c>
      <c r="AW82" s="21">
        <f>EA_raw_policy_shocks!AH221</f>
        <v>0</v>
      </c>
      <c r="AX82" s="21">
        <f>EA_raw_policy_shocks!AI221</f>
        <v>0</v>
      </c>
      <c r="AY82" s="21">
        <f>EA_raw_policy_shocks!AJ221</f>
        <v>0</v>
      </c>
      <c r="AZ82" s="21">
        <f>EA_raw_policy_shocks!AK221</f>
        <v>0</v>
      </c>
      <c r="BB82" s="22">
        <f t="shared" si="12"/>
        <v>46477</v>
      </c>
      <c r="BC82" s="20">
        <f t="shared" si="13"/>
        <v>2.4990917942303702E-2</v>
      </c>
      <c r="BD82" s="20" t="e">
        <f>#REF!</f>
        <v>#REF!</v>
      </c>
    </row>
    <row r="83" spans="1:56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11"/>
        <v>1.4648559735609449E-3</v>
      </c>
      <c r="AI83" s="20">
        <f t="shared" si="14"/>
        <v>1.2461950185465941E-4</v>
      </c>
      <c r="AJ83" s="20">
        <f t="shared" si="15"/>
        <v>-7.0318089942733499E-3</v>
      </c>
      <c r="AK83" s="20">
        <f t="shared" si="15"/>
        <v>3.8766877256346502E-3</v>
      </c>
      <c r="AL83" s="20">
        <f t="shared" si="15"/>
        <v>4.61786252083928E-3</v>
      </c>
      <c r="AM83" s="20">
        <f t="shared" si="15"/>
        <v>4.2552059054789997E-3</v>
      </c>
      <c r="AN83" s="20">
        <f t="shared" si="15"/>
        <v>-6.3987502951778894E-5</v>
      </c>
      <c r="AR83" s="22">
        <f t="shared" si="10"/>
        <v>46568</v>
      </c>
      <c r="AT83" s="21">
        <f>EA_raw_policy_shocks!AE222</f>
        <v>0</v>
      </c>
      <c r="AU83" s="21">
        <f>EA_raw_policy_shocks!AF222</f>
        <v>0</v>
      </c>
      <c r="AV83" s="21">
        <f>EA_raw_policy_shocks!AG222</f>
        <v>0</v>
      </c>
      <c r="AW83" s="21">
        <f>EA_raw_policy_shocks!AH222</f>
        <v>0</v>
      </c>
      <c r="AX83" s="21">
        <f>EA_raw_policy_shocks!AI222</f>
        <v>0</v>
      </c>
      <c r="AY83" s="21">
        <f>EA_raw_policy_shocks!AJ222</f>
        <v>0</v>
      </c>
      <c r="AZ83" s="21">
        <f>EA_raw_policy_shocks!AK222</f>
        <v>0</v>
      </c>
      <c r="BB83" s="22">
        <f t="shared" si="12"/>
        <v>46568</v>
      </c>
      <c r="BC83" s="20">
        <f t="shared" si="13"/>
        <v>2.4990917942303702E-2</v>
      </c>
      <c r="BD83" s="20" t="e">
        <f>#REF!</f>
        <v>#REF!</v>
      </c>
    </row>
    <row r="84" spans="1:56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11"/>
        <v>1.369660867524931E-3</v>
      </c>
      <c r="AI84" s="20">
        <f t="shared" si="14"/>
        <v>1.2096561611109505E-4</v>
      </c>
      <c r="AJ84" s="20">
        <f t="shared" si="15"/>
        <v>-6.8229928212537498E-3</v>
      </c>
      <c r="AK84" s="20">
        <f t="shared" si="15"/>
        <v>3.7626421985459402E-3</v>
      </c>
      <c r="AL84" s="20">
        <f t="shared" si="15"/>
        <v>4.4823719436370901E-3</v>
      </c>
      <c r="AM84" s="20">
        <f t="shared" si="15"/>
        <v>4.1303839365847096E-3</v>
      </c>
      <c r="AN84" s="20">
        <f t="shared" si="15"/>
        <v>-5.3123940613186697E-5</v>
      </c>
      <c r="AR84" s="22">
        <f t="shared" si="10"/>
        <v>46660</v>
      </c>
      <c r="AT84" s="21">
        <f>EA_raw_policy_shocks!AE223</f>
        <v>0</v>
      </c>
      <c r="AU84" s="21">
        <f>EA_raw_policy_shocks!AF223</f>
        <v>0</v>
      </c>
      <c r="AV84" s="21">
        <f>EA_raw_policy_shocks!AG223</f>
        <v>0</v>
      </c>
      <c r="AW84" s="21">
        <f>EA_raw_policy_shocks!AH223</f>
        <v>0</v>
      </c>
      <c r="AX84" s="21">
        <f>EA_raw_policy_shocks!AI223</f>
        <v>0</v>
      </c>
      <c r="AY84" s="21">
        <f>EA_raw_policy_shocks!AJ223</f>
        <v>0</v>
      </c>
      <c r="AZ84" s="21">
        <f>EA_raw_policy_shocks!AK223</f>
        <v>0</v>
      </c>
      <c r="BB84" s="22">
        <f t="shared" si="12"/>
        <v>46660</v>
      </c>
      <c r="BC84" s="20">
        <f t="shared" si="13"/>
        <v>2.4990917942303702E-2</v>
      </c>
      <c r="BD84" s="20" t="e">
        <f>#REF!</f>
        <v>#REF!</v>
      </c>
    </row>
    <row r="85" spans="1:56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11"/>
        <v>1.2798667592296932E-3</v>
      </c>
      <c r="AI85" s="20">
        <f t="shared" si="14"/>
        <v>1.1740370367735743E-4</v>
      </c>
      <c r="AJ85" s="20">
        <f t="shared" si="15"/>
        <v>-6.6191338470189499E-3</v>
      </c>
      <c r="AK85" s="20">
        <f t="shared" si="15"/>
        <v>3.65182117789686E-3</v>
      </c>
      <c r="AL85" s="20">
        <f t="shared" si="15"/>
        <v>4.3506357980893596E-3</v>
      </c>
      <c r="AM85" s="20">
        <f t="shared" si="15"/>
        <v>4.0090400523773396E-3</v>
      </c>
      <c r="AN85" s="20">
        <f t="shared" si="15"/>
        <v>-4.3230929203108498E-5</v>
      </c>
      <c r="AR85" s="22">
        <f t="shared" si="10"/>
        <v>46752</v>
      </c>
      <c r="AT85" s="21">
        <f>EA_raw_policy_shocks!AE224</f>
        <v>0</v>
      </c>
      <c r="AU85" s="21">
        <f>EA_raw_policy_shocks!AF224</f>
        <v>0</v>
      </c>
      <c r="AV85" s="21">
        <f>EA_raw_policy_shocks!AG224</f>
        <v>0</v>
      </c>
      <c r="AW85" s="21">
        <f>EA_raw_policy_shocks!AH224</f>
        <v>0</v>
      </c>
      <c r="AX85" s="21">
        <f>EA_raw_policy_shocks!AI224</f>
        <v>0</v>
      </c>
      <c r="AY85" s="21">
        <f>EA_raw_policy_shocks!AJ224</f>
        <v>0</v>
      </c>
      <c r="AZ85" s="21">
        <f>EA_raw_policy_shocks!AK224</f>
        <v>0</v>
      </c>
      <c r="BB85" s="22">
        <f t="shared" si="12"/>
        <v>46752</v>
      </c>
      <c r="BC85" s="20">
        <f t="shared" si="13"/>
        <v>2.4990917942303702E-2</v>
      </c>
      <c r="BD85" s="20" t="e">
        <f>#REF!</f>
        <v>#REF!</v>
      </c>
    </row>
    <row r="86" spans="1:56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11"/>
        <v>1.1953354087424577E-3</v>
      </c>
      <c r="AI86" s="20">
        <f t="shared" si="14"/>
        <v>1.1393245662639011E-4</v>
      </c>
      <c r="AJ86" s="20">
        <f t="shared" si="15"/>
        <v>-6.4202206695784803E-3</v>
      </c>
      <c r="AK86" s="20">
        <f t="shared" si="15"/>
        <v>3.5441339290231901E-3</v>
      </c>
      <c r="AL86" s="20">
        <f t="shared" si="15"/>
        <v>4.2225562352893303E-3</v>
      </c>
      <c r="AM86" s="20">
        <f t="shared" si="15"/>
        <v>3.8910882637965801E-3</v>
      </c>
      <c r="AN86" s="20">
        <f t="shared" si="15"/>
        <v>-3.4233990042764597E-5</v>
      </c>
      <c r="AR86" s="22">
        <f t="shared" si="10"/>
        <v>46843</v>
      </c>
      <c r="AT86" s="21">
        <f>EA_raw_policy_shocks!AE225</f>
        <v>0</v>
      </c>
      <c r="AU86" s="21">
        <f>EA_raw_policy_shocks!AF225</f>
        <v>0</v>
      </c>
      <c r="AV86" s="21">
        <f>EA_raw_policy_shocks!AG225</f>
        <v>0</v>
      </c>
      <c r="AW86" s="21">
        <f>EA_raw_policy_shocks!AH225</f>
        <v>0</v>
      </c>
      <c r="AX86" s="21">
        <f>EA_raw_policy_shocks!AI225</f>
        <v>0</v>
      </c>
      <c r="AY86" s="21">
        <f>EA_raw_policy_shocks!AJ225</f>
        <v>0</v>
      </c>
      <c r="AZ86" s="21">
        <f>EA_raw_policy_shocks!AK225</f>
        <v>0</v>
      </c>
      <c r="BB86" s="22">
        <f t="shared" si="12"/>
        <v>46843</v>
      </c>
      <c r="BC86" s="20">
        <f t="shared" si="13"/>
        <v>2.4990917942303702E-2</v>
      </c>
      <c r="BD86" s="20" t="e">
        <f>#REF!</f>
        <v>#REF!</v>
      </c>
    </row>
    <row r="87" spans="1:56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11"/>
        <v>1.1159629023758748E-3</v>
      </c>
      <c r="AI87" s="20">
        <f t="shared" si="14"/>
        <v>1.1055056227654653E-4</v>
      </c>
      <c r="AJ87" s="20">
        <f t="shared" si="15"/>
        <v>-6.2262479864960696E-3</v>
      </c>
      <c r="AK87" s="20">
        <f t="shared" si="15"/>
        <v>3.4394861859077201E-3</v>
      </c>
      <c r="AL87" s="20">
        <f t="shared" si="15"/>
        <v>4.0980307912885598E-3</v>
      </c>
      <c r="AM87" s="20">
        <f t="shared" si="15"/>
        <v>3.77643420848006E-3</v>
      </c>
      <c r="AN87" s="20">
        <f t="shared" si="15"/>
        <v>-2.60797631712605E-5</v>
      </c>
      <c r="AR87" s="22">
        <f t="shared" si="10"/>
        <v>46934</v>
      </c>
      <c r="AT87" s="21">
        <f>EA_raw_policy_shocks!AE226</f>
        <v>0</v>
      </c>
      <c r="AU87" s="21">
        <f>EA_raw_policy_shocks!AF226</f>
        <v>0</v>
      </c>
      <c r="AV87" s="21">
        <f>EA_raw_policy_shocks!AG226</f>
        <v>0</v>
      </c>
      <c r="AW87" s="21">
        <f>EA_raw_policy_shocks!AH226</f>
        <v>0</v>
      </c>
      <c r="AX87" s="21">
        <f>EA_raw_policy_shocks!AI226</f>
        <v>0</v>
      </c>
      <c r="AY87" s="21">
        <f>EA_raw_policy_shocks!AJ226</f>
        <v>0</v>
      </c>
      <c r="AZ87" s="21">
        <f>EA_raw_policy_shocks!AK226</f>
        <v>0</v>
      </c>
      <c r="BB87" s="22">
        <f t="shared" si="12"/>
        <v>46934</v>
      </c>
      <c r="BC87" s="20">
        <f t="shared" si="13"/>
        <v>2.4990917942303702E-2</v>
      </c>
      <c r="BD87" s="20" t="e">
        <f>#REF!</f>
        <v>#REF!</v>
      </c>
    </row>
    <row r="88" spans="1:56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11"/>
        <v>1.0416498027738163E-3</v>
      </c>
      <c r="AI88" s="20">
        <f t="shared" si="14"/>
        <v>1.0725670933754257E-4</v>
      </c>
      <c r="AJ88" s="20">
        <f t="shared" si="15"/>
        <v>-6.0372099007444096E-3</v>
      </c>
      <c r="AK88" s="20">
        <f t="shared" si="15"/>
        <v>3.3377841383685999E-3</v>
      </c>
      <c r="AL88" s="20">
        <f t="shared" si="15"/>
        <v>3.9769569865510902E-3</v>
      </c>
      <c r="AM88" s="20">
        <f t="shared" si="15"/>
        <v>3.6649810574162999E-3</v>
      </c>
      <c r="AN88" s="20">
        <f t="shared" si="15"/>
        <v>-1.8726190931239701E-5</v>
      </c>
      <c r="AR88" s="22">
        <f t="shared" si="10"/>
        <v>47026</v>
      </c>
      <c r="AT88" s="21">
        <f>EA_raw_policy_shocks!AE227</f>
        <v>0</v>
      </c>
      <c r="AU88" s="21">
        <f>EA_raw_policy_shocks!AF227</f>
        <v>0</v>
      </c>
      <c r="AV88" s="21">
        <f>EA_raw_policy_shocks!AG227</f>
        <v>0</v>
      </c>
      <c r="AW88" s="21">
        <f>EA_raw_policy_shocks!AH227</f>
        <v>0</v>
      </c>
      <c r="AX88" s="21">
        <f>EA_raw_policy_shocks!AI227</f>
        <v>0</v>
      </c>
      <c r="AY88" s="21">
        <f>EA_raw_policy_shocks!AJ227</f>
        <v>0</v>
      </c>
      <c r="AZ88" s="21">
        <f>EA_raw_policy_shocks!AK227</f>
        <v>0</v>
      </c>
      <c r="BB88" s="22">
        <f t="shared" si="12"/>
        <v>47026</v>
      </c>
      <c r="BC88" s="20">
        <f t="shared" si="13"/>
        <v>2.4990917942303702E-2</v>
      </c>
      <c r="BD88" s="20" t="e">
        <f>#REF!</f>
        <v>#REF!</v>
      </c>
    </row>
    <row r="89" spans="1:56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11"/>
        <v>9.7228450093249808E-4</v>
      </c>
      <c r="AI89" s="20">
        <f t="shared" si="14"/>
        <v>1.0404958664420792E-4</v>
      </c>
      <c r="AJ89" s="20">
        <f t="shared" si="15"/>
        <v>-5.8530956068447697E-3</v>
      </c>
      <c r="AK89" s="20">
        <f t="shared" si="15"/>
        <v>3.2389367745633202E-3</v>
      </c>
      <c r="AL89" s="20">
        <f t="shared" si="15"/>
        <v>3.8592350297017501E-3</v>
      </c>
      <c r="AM89" s="20">
        <f t="shared" si="15"/>
        <v>3.5566331296532599E-3</v>
      </c>
      <c r="AN89" s="20">
        <f t="shared" si="15"/>
        <v>-1.2136411720042799E-5</v>
      </c>
      <c r="AR89" s="22">
        <f t="shared" si="10"/>
        <v>47118</v>
      </c>
      <c r="AT89" s="21">
        <f>EA_raw_policy_shocks!AE228</f>
        <v>0</v>
      </c>
      <c r="AU89" s="21">
        <f>EA_raw_policy_shocks!AF228</f>
        <v>0</v>
      </c>
      <c r="AV89" s="21">
        <f>EA_raw_policy_shocks!AG228</f>
        <v>0</v>
      </c>
      <c r="AW89" s="21">
        <f>EA_raw_policy_shocks!AH228</f>
        <v>0</v>
      </c>
      <c r="AX89" s="21">
        <f>EA_raw_policy_shocks!AI228</f>
        <v>0</v>
      </c>
      <c r="AY89" s="21">
        <f>EA_raw_policy_shocks!AJ228</f>
        <v>0</v>
      </c>
      <c r="AZ89" s="21">
        <f>EA_raw_policy_shocks!AK228</f>
        <v>0</v>
      </c>
      <c r="BB89" s="22">
        <f t="shared" si="12"/>
        <v>47118</v>
      </c>
      <c r="BC89" s="20">
        <f t="shared" si="13"/>
        <v>2.4990917942303702E-2</v>
      </c>
      <c r="BD89" s="20" t="e">
        <f>#REF!</f>
        <v>#REF!</v>
      </c>
    </row>
    <row r="90" spans="1:56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11"/>
        <v>9.0773501357799898E-4</v>
      </c>
      <c r="AI90" s="20">
        <f t="shared" si="14"/>
        <v>1.0092787828366337E-4</v>
      </c>
      <c r="AJ90" s="20">
        <f t="shared" si="15"/>
        <v>-5.6738867330152704E-3</v>
      </c>
      <c r="AK90" s="20">
        <f t="shared" si="15"/>
        <v>3.14285714508866E-3</v>
      </c>
      <c r="AL90" s="20">
        <f t="shared" si="15"/>
        <v>3.7447692775360798E-3</v>
      </c>
      <c r="AM90" s="20">
        <f t="shared" si="15"/>
        <v>3.4512979841583298E-3</v>
      </c>
      <c r="AN90" s="20">
        <f t="shared" si="15"/>
        <v>-6.2751181917342004E-6</v>
      </c>
      <c r="AR90" s="22">
        <f t="shared" si="10"/>
        <v>47208</v>
      </c>
      <c r="AT90" s="21">
        <f>EA_raw_policy_shocks!AE229</f>
        <v>0</v>
      </c>
      <c r="AU90" s="21">
        <f>EA_raw_policy_shocks!AF229</f>
        <v>0</v>
      </c>
      <c r="AV90" s="21">
        <f>EA_raw_policy_shocks!AG229</f>
        <v>0</v>
      </c>
      <c r="AW90" s="21">
        <f>EA_raw_policy_shocks!AH229</f>
        <v>0</v>
      </c>
      <c r="AX90" s="21">
        <f>EA_raw_policy_shocks!AI229</f>
        <v>0</v>
      </c>
      <c r="AY90" s="21">
        <f>EA_raw_policy_shocks!AJ229</f>
        <v>0</v>
      </c>
      <c r="AZ90" s="21">
        <f>EA_raw_policy_shocks!AK229</f>
        <v>0</v>
      </c>
      <c r="BB90" s="22">
        <f t="shared" si="12"/>
        <v>47208</v>
      </c>
      <c r="BC90" s="20">
        <f t="shared" si="13"/>
        <v>2.4990917942303702E-2</v>
      </c>
      <c r="BD90" s="20" t="e">
        <f>#REF!</f>
        <v>#REF!</v>
      </c>
    </row>
    <row r="91" spans="1:56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11"/>
        <v>8.4784616088361174E-4</v>
      </c>
      <c r="AI91" s="20">
        <f t="shared" si="14"/>
        <v>9.7890257394582874E-5</v>
      </c>
      <c r="AJ91" s="20">
        <f t="shared" si="15"/>
        <v>-5.4995558482873099E-3</v>
      </c>
      <c r="AK91" s="20">
        <f t="shared" si="15"/>
        <v>3.0494629226884801E-3</v>
      </c>
      <c r="AL91" s="20">
        <f t="shared" si="15"/>
        <v>3.6334688825023702E-3</v>
      </c>
      <c r="AM91" s="20">
        <f t="shared" si="15"/>
        <v>3.3488875036624599E-3</v>
      </c>
      <c r="AN91" s="20">
        <f t="shared" si="15"/>
        <v>-1.10654627683004E-6</v>
      </c>
      <c r="AR91" s="22">
        <f t="shared" si="10"/>
        <v>47299</v>
      </c>
      <c r="AT91" s="21">
        <f>EA_raw_policy_shocks!AE230</f>
        <v>0</v>
      </c>
      <c r="AU91" s="21">
        <f>EA_raw_policy_shocks!AF230</f>
        <v>0</v>
      </c>
      <c r="AV91" s="21">
        <f>EA_raw_policy_shocks!AG230</f>
        <v>0</v>
      </c>
      <c r="AW91" s="21">
        <f>EA_raw_policy_shocks!AH230</f>
        <v>0</v>
      </c>
      <c r="AX91" s="21">
        <f>EA_raw_policy_shocks!AI230</f>
        <v>0</v>
      </c>
      <c r="AY91" s="21">
        <f>EA_raw_policy_shocks!AJ230</f>
        <v>0</v>
      </c>
      <c r="AZ91" s="21">
        <f>EA_raw_policy_shocks!AK230</f>
        <v>0</v>
      </c>
      <c r="BB91" s="22">
        <f t="shared" si="12"/>
        <v>47299</v>
      </c>
      <c r="BC91" s="20">
        <f t="shared" si="13"/>
        <v>2.4990917942303702E-2</v>
      </c>
      <c r="BD91" s="20" t="e">
        <f>#REF!</f>
        <v>#REF!</v>
      </c>
    </row>
    <row r="92" spans="1:56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11"/>
        <v>7.9244009866114072E-4</v>
      </c>
      <c r="AI92" s="20">
        <f t="shared" si="14"/>
        <v>9.4935380001846828E-5</v>
      </c>
      <c r="AJ92" s="20">
        <f t="shared" si="15"/>
        <v>-5.3300657926746899E-3</v>
      </c>
      <c r="AK92" s="20">
        <f t="shared" si="15"/>
        <v>2.9586765126321502E-3</v>
      </c>
      <c r="AL92" s="20">
        <f t="shared" si="15"/>
        <v>3.5252479251734999E-3</v>
      </c>
      <c r="AM92" s="20">
        <f t="shared" si="15"/>
        <v>3.24931832182961E-3</v>
      </c>
      <c r="AN92" s="20">
        <f t="shared" si="15"/>
        <v>3.40647088314938E-6</v>
      </c>
      <c r="AR92" s="22">
        <f t="shared" si="10"/>
        <v>47391</v>
      </c>
      <c r="AT92" s="21">
        <f>EA_raw_policy_shocks!AE231</f>
        <v>0</v>
      </c>
      <c r="AU92" s="21">
        <f>EA_raw_policy_shocks!AF231</f>
        <v>0</v>
      </c>
      <c r="AV92" s="21">
        <f>EA_raw_policy_shocks!AG231</f>
        <v>0</v>
      </c>
      <c r="AW92" s="21">
        <f>EA_raw_policy_shocks!AH231</f>
        <v>0</v>
      </c>
      <c r="AX92" s="21">
        <f>EA_raw_policy_shocks!AI231</f>
        <v>0</v>
      </c>
      <c r="AY92" s="21">
        <f>EA_raw_policy_shocks!AJ231</f>
        <v>0</v>
      </c>
      <c r="AZ92" s="21">
        <f>EA_raw_policy_shocks!AK231</f>
        <v>0</v>
      </c>
      <c r="BB92" s="22">
        <f t="shared" si="12"/>
        <v>47391</v>
      </c>
      <c r="BC92" s="20">
        <f t="shared" si="13"/>
        <v>2.4990917942303702E-2</v>
      </c>
      <c r="BD92" s="20" t="e">
        <f>#REF!</f>
        <v>#REF!</v>
      </c>
    </row>
    <row r="93" spans="1:56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11"/>
        <v>7.41318841077227E-4</v>
      </c>
      <c r="AI93" s="20">
        <f t="shared" si="14"/>
        <v>9.2061879661116435E-5</v>
      </c>
      <c r="AJ93" s="20">
        <f t="shared" si="15"/>
        <v>-5.1653695844255899E-3</v>
      </c>
      <c r="AK93" s="20">
        <f t="shared" si="15"/>
        <v>2.8704248834943102E-3</v>
      </c>
      <c r="AL93" s="20">
        <f t="shared" si="15"/>
        <v>3.4200252287064298E-3</v>
      </c>
      <c r="AM93" s="20">
        <f t="shared" si="15"/>
        <v>3.1525118344255501E-3</v>
      </c>
      <c r="AN93" s="20">
        <f t="shared" si="15"/>
        <v>7.3027711211537301E-6</v>
      </c>
      <c r="AR93" s="22">
        <f t="shared" si="10"/>
        <v>47483</v>
      </c>
      <c r="AT93" s="21">
        <f>EA_raw_policy_shocks!AE232</f>
        <v>0</v>
      </c>
      <c r="AU93" s="21">
        <f>EA_raw_policy_shocks!AF232</f>
        <v>0</v>
      </c>
      <c r="AV93" s="21">
        <f>EA_raw_policy_shocks!AG232</f>
        <v>0</v>
      </c>
      <c r="AW93" s="21">
        <f>EA_raw_policy_shocks!AH232</f>
        <v>0</v>
      </c>
      <c r="AX93" s="21">
        <f>EA_raw_policy_shocks!AI232</f>
        <v>0</v>
      </c>
      <c r="AY93" s="21">
        <f>EA_raw_policy_shocks!AJ232</f>
        <v>0</v>
      </c>
      <c r="AZ93" s="21">
        <f>EA_raw_policy_shocks!AK232</f>
        <v>0</v>
      </c>
      <c r="BB93" s="22">
        <f t="shared" si="12"/>
        <v>47483</v>
      </c>
      <c r="BC93" s="20">
        <f t="shared" si="13"/>
        <v>2.4990917942303702E-2</v>
      </c>
      <c r="BD93" s="20" t="e">
        <f>#REF!</f>
        <v>#REF!</v>
      </c>
    </row>
    <row r="94" spans="1:56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11"/>
        <v>6.9426786086503099E-4</v>
      </c>
      <c r="AI94" s="20">
        <f t="shared" si="14"/>
        <v>8.9268363318798413E-5</v>
      </c>
      <c r="AJ94" s="20">
        <f t="shared" si="15"/>
        <v>-5.0054107272101602E-3</v>
      </c>
      <c r="AK94" s="20">
        <f t="shared" si="15"/>
        <v>2.7846392378849602E-3</v>
      </c>
      <c r="AL94" s="20">
        <f t="shared" si="15"/>
        <v>3.31772399193575E-3</v>
      </c>
      <c r="AM94" s="20">
        <f t="shared" si="15"/>
        <v>3.05839395702278E-3</v>
      </c>
      <c r="AN94" s="20">
        <f t="shared" si="15"/>
        <v>1.06227174390127E-5</v>
      </c>
      <c r="AR94" s="22">
        <f t="shared" si="10"/>
        <v>47573</v>
      </c>
      <c r="AT94" s="21">
        <f>EA_raw_policy_shocks!AE233</f>
        <v>0</v>
      </c>
      <c r="AU94" s="21">
        <f>EA_raw_policy_shocks!AF233</f>
        <v>0</v>
      </c>
      <c r="AV94" s="21">
        <f>EA_raw_policy_shocks!AG233</f>
        <v>0</v>
      </c>
      <c r="AW94" s="21">
        <f>EA_raw_policy_shocks!AH233</f>
        <v>0</v>
      </c>
      <c r="AX94" s="21">
        <f>EA_raw_policy_shocks!AI233</f>
        <v>0</v>
      </c>
      <c r="AY94" s="21">
        <f>EA_raw_policy_shocks!AJ233</f>
        <v>0</v>
      </c>
      <c r="AZ94" s="21">
        <f>EA_raw_policy_shocks!AK233</f>
        <v>0</v>
      </c>
      <c r="BB94" s="22">
        <f t="shared" si="12"/>
        <v>47573</v>
      </c>
      <c r="BC94" s="20">
        <f t="shared" si="13"/>
        <v>2.4990917942303702E-2</v>
      </c>
      <c r="BD94" s="20" t="e">
        <f>#REF!</f>
        <v>#REF!</v>
      </c>
    </row>
    <row r="95" spans="1:56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11"/>
        <v>6.510601553611356E-4</v>
      </c>
      <c r="AI95" s="20">
        <f t="shared" si="14"/>
        <v>8.6553408545303961E-5</v>
      </c>
      <c r="AJ95" s="20">
        <f t="shared" si="15"/>
        <v>-4.8501237883580199E-3</v>
      </c>
      <c r="AK95" s="20">
        <f t="shared" si="15"/>
        <v>2.7012545997573399E-3</v>
      </c>
      <c r="AL95" s="20">
        <f t="shared" si="15"/>
        <v>3.2182713312733902E-3</v>
      </c>
      <c r="AM95" s="20">
        <f t="shared" si="15"/>
        <v>2.9668947423733198E-3</v>
      </c>
      <c r="AN95" s="20">
        <f t="shared" si="15"/>
        <v>1.34078157909556E-5</v>
      </c>
      <c r="AR95" s="22">
        <f t="shared" si="10"/>
        <v>47664</v>
      </c>
      <c r="AT95" s="21">
        <f>EA_raw_policy_shocks!AE234</f>
        <v>0</v>
      </c>
      <c r="AU95" s="21">
        <f>EA_raw_policy_shocks!AF234</f>
        <v>0</v>
      </c>
      <c r="AV95" s="21">
        <f>EA_raw_policy_shocks!AG234</f>
        <v>0</v>
      </c>
      <c r="AW95" s="21">
        <f>EA_raw_policy_shocks!AH234</f>
        <v>0</v>
      </c>
      <c r="AX95" s="21">
        <f>EA_raw_policy_shocks!AI234</f>
        <v>0</v>
      </c>
      <c r="AY95" s="21">
        <f>EA_raw_policy_shocks!AJ234</f>
        <v>0</v>
      </c>
      <c r="AZ95" s="21">
        <f>EA_raw_policy_shocks!AK234</f>
        <v>0</v>
      </c>
      <c r="BB95" s="22">
        <f t="shared" si="12"/>
        <v>47664</v>
      </c>
      <c r="BC95" s="20">
        <f t="shared" si="13"/>
        <v>2.4990917942303702E-2</v>
      </c>
      <c r="BD95" s="20" t="e">
        <f>#REF!</f>
        <v>#REF!</v>
      </c>
    </row>
    <row r="96" spans="1:56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11"/>
        <v>6.1146037884959924E-4</v>
      </c>
      <c r="AI96" s="20">
        <f t="shared" si="14"/>
        <v>8.3915562148346927E-5</v>
      </c>
      <c r="AJ96" s="20">
        <f t="shared" si="15"/>
        <v>-4.6994351514450996E-3</v>
      </c>
      <c r="AK96" s="20">
        <f t="shared" si="15"/>
        <v>2.6202093715621501E-3</v>
      </c>
      <c r="AL96" s="20">
        <f t="shared" si="15"/>
        <v>3.1215977924325899E-3</v>
      </c>
      <c r="AM96" s="20">
        <f t="shared" si="15"/>
        <v>2.8779479306573199E-3</v>
      </c>
      <c r="AN96" s="20">
        <f t="shared" si="15"/>
        <v>1.57002181477849E-5</v>
      </c>
      <c r="AR96" s="22">
        <f t="shared" si="10"/>
        <v>47756</v>
      </c>
      <c r="AT96" s="21">
        <f>EA_raw_policy_shocks!AE235</f>
        <v>0</v>
      </c>
      <c r="AU96" s="21">
        <f>EA_raw_policy_shocks!AF235</f>
        <v>0</v>
      </c>
      <c r="AV96" s="21">
        <f>EA_raw_policy_shocks!AG235</f>
        <v>0</v>
      </c>
      <c r="AW96" s="21">
        <f>EA_raw_policy_shocks!AH235</f>
        <v>0</v>
      </c>
      <c r="AX96" s="21">
        <f>EA_raw_policy_shocks!AI235</f>
        <v>0</v>
      </c>
      <c r="AY96" s="21">
        <f>EA_raw_policy_shocks!AJ235</f>
        <v>0</v>
      </c>
      <c r="AZ96" s="21">
        <f>EA_raw_policy_shocks!AK235</f>
        <v>0</v>
      </c>
      <c r="BB96" s="22">
        <f t="shared" si="12"/>
        <v>47756</v>
      </c>
      <c r="BC96" s="20">
        <f t="shared" si="13"/>
        <v>2.4990917942303702E-2</v>
      </c>
      <c r="BD96" s="20" t="e">
        <f>#REF!</f>
        <v>#REF!</v>
      </c>
    </row>
    <row r="97" spans="1:56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11"/>
        <v>5.7522878771874906E-4</v>
      </c>
      <c r="AI97" s="20">
        <f t="shared" si="14"/>
        <v>8.1353340077223372E-5</v>
      </c>
      <c r="AJ97" s="20">
        <f t="shared" si="15"/>
        <v>-4.5532638744183399E-3</v>
      </c>
      <c r="AK97" s="20">
        <f t="shared" si="15"/>
        <v>2.5414448956428901E-3</v>
      </c>
      <c r="AL97" s="20">
        <f t="shared" si="15"/>
        <v>3.0276368691017899E-3</v>
      </c>
      <c r="AM97" s="20">
        <f t="shared" si="15"/>
        <v>2.7914904825232499E-3</v>
      </c>
      <c r="AN97" s="20">
        <f t="shared" si="15"/>
        <v>1.7542188324171001E-5</v>
      </c>
      <c r="AR97" s="22">
        <f t="shared" si="10"/>
        <v>47848</v>
      </c>
      <c r="AT97" s="21">
        <f>EA_raw_policy_shocks!AE236</f>
        <v>0</v>
      </c>
      <c r="AU97" s="21">
        <f>EA_raw_policy_shocks!AF236</f>
        <v>0</v>
      </c>
      <c r="AV97" s="21">
        <f>EA_raw_policy_shocks!AG236</f>
        <v>0</v>
      </c>
      <c r="AW97" s="21">
        <f>EA_raw_policy_shocks!AH236</f>
        <v>0</v>
      </c>
      <c r="AX97" s="21">
        <f>EA_raw_policy_shocks!AI236</f>
        <v>0</v>
      </c>
      <c r="AY97" s="21">
        <f>EA_raw_policy_shocks!AJ236</f>
        <v>0</v>
      </c>
      <c r="AZ97" s="21">
        <f>EA_raw_policy_shocks!AK236</f>
        <v>0</v>
      </c>
      <c r="BB97" s="22">
        <f t="shared" si="12"/>
        <v>47848</v>
      </c>
      <c r="BC97" s="20">
        <f t="shared" si="13"/>
        <v>2.4990917942303702E-2</v>
      </c>
      <c r="BD97" s="20" t="e">
        <f>#REF!</f>
        <v>#REF!</v>
      </c>
    </row>
    <row r="98" spans="1:56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si="11"/>
        <v>5.4212484523436053E-4</v>
      </c>
      <c r="AI98" s="20">
        <f t="shared" si="14"/>
        <v>7.8865228474598911E-5</v>
      </c>
      <c r="AJ98" s="20">
        <f t="shared" si="15"/>
        <v>-4.4115226008889499E-3</v>
      </c>
      <c r="AK98" s="20">
        <f t="shared" si="15"/>
        <v>2.4649050397451602E-3</v>
      </c>
      <c r="AL98" s="20">
        <f t="shared" si="15"/>
        <v>2.9363245532376598E-3</v>
      </c>
      <c r="AM98" s="20">
        <f t="shared" si="15"/>
        <v>2.7074621257616701E-3</v>
      </c>
      <c r="AN98" s="20">
        <f t="shared" si="15"/>
        <v>1.89755805068969E-5</v>
      </c>
      <c r="AR98" s="22">
        <f t="shared" si="10"/>
        <v>47938</v>
      </c>
      <c r="AT98" s="21">
        <f>EA_raw_policy_shocks!AE237</f>
        <v>0</v>
      </c>
      <c r="AU98" s="21">
        <f>EA_raw_policy_shocks!AF237</f>
        <v>0</v>
      </c>
      <c r="AV98" s="21">
        <f>EA_raw_policy_shocks!AG237</f>
        <v>0</v>
      </c>
      <c r="AW98" s="21">
        <f>EA_raw_policy_shocks!AH237</f>
        <v>0</v>
      </c>
      <c r="AX98" s="21">
        <f>EA_raw_policy_shocks!AI237</f>
        <v>0</v>
      </c>
      <c r="AY98" s="21">
        <f>EA_raw_policy_shocks!AJ237</f>
        <v>0</v>
      </c>
      <c r="AZ98" s="21">
        <f>EA_raw_policy_shocks!AK237</f>
        <v>0</v>
      </c>
      <c r="BB98" s="22">
        <f t="shared" ref="BB98:BB132" si="16">AR98</f>
        <v>47938</v>
      </c>
      <c r="BC98" s="20">
        <f t="shared" ref="BC98:BC132" si="17">AT98-$AT$2</f>
        <v>2.4990917942303702E-2</v>
      </c>
      <c r="BD98" s="20" t="e">
        <f>#REF!</f>
        <v>#REF!</v>
      </c>
    </row>
    <row r="99" spans="1:56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11"/>
        <v>5.1191040468916192E-4</v>
      </c>
      <c r="AI99" s="20">
        <f t="shared" si="14"/>
        <v>7.6449685707271887E-5</v>
      </c>
      <c r="AJ99" s="20">
        <f t="shared" si="15"/>
        <v>-4.2741184865802096E-3</v>
      </c>
      <c r="AK99" s="20">
        <f t="shared" si="15"/>
        <v>2.3905358193187999E-3</v>
      </c>
      <c r="AL99" s="20">
        <f t="shared" si="15"/>
        <v>2.8475989296117199E-3</v>
      </c>
      <c r="AM99" s="20">
        <f t="shared" si="15"/>
        <v>2.6258049351524002E-3</v>
      </c>
      <c r="AN99" s="20">
        <f t="shared" si="15"/>
        <v>2.0041362702727299E-5</v>
      </c>
      <c r="AR99" s="22">
        <f t="shared" si="10"/>
        <v>48029</v>
      </c>
      <c r="AT99" s="21">
        <f>EA_raw_policy_shocks!AE238</f>
        <v>0</v>
      </c>
      <c r="AU99" s="21">
        <f>EA_raw_policy_shocks!AF238</f>
        <v>0</v>
      </c>
      <c r="AV99" s="21">
        <f>EA_raw_policy_shocks!AG238</f>
        <v>0</v>
      </c>
      <c r="AW99" s="21">
        <f>EA_raw_policy_shocks!AH238</f>
        <v>0</v>
      </c>
      <c r="AX99" s="21">
        <f>EA_raw_policy_shocks!AI238</f>
        <v>0</v>
      </c>
      <c r="AY99" s="21">
        <f>EA_raw_policy_shocks!AJ238</f>
        <v>0</v>
      </c>
      <c r="AZ99" s="21">
        <f>EA_raw_policy_shocks!AK238</f>
        <v>0</v>
      </c>
      <c r="BB99" s="22">
        <f t="shared" si="16"/>
        <v>48029</v>
      </c>
      <c r="BC99" s="20">
        <f t="shared" si="17"/>
        <v>2.4990917942303702E-2</v>
      </c>
      <c r="BD99" s="20" t="e">
        <f>#REF!</f>
        <v>#REF!</v>
      </c>
    </row>
    <row r="100" spans="1:56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11"/>
        <v>4.8435243311466291E-4</v>
      </c>
      <c r="AI100" s="20">
        <f t="shared" si="14"/>
        <v>7.4105145195351086E-5</v>
      </c>
      <c r="AJ100" s="20">
        <f t="shared" si="15"/>
        <v>-4.1409541135739502E-3</v>
      </c>
      <c r="AK100" s="20">
        <f t="shared" si="15"/>
        <v>2.3182850630965E-3</v>
      </c>
      <c r="AL100" s="20">
        <f t="shared" si="15"/>
        <v>2.7613998213160602E-3</v>
      </c>
      <c r="AM100" s="20">
        <f t="shared" si="15"/>
        <v>2.5464629555660401E-3</v>
      </c>
      <c r="AN100" s="20">
        <f t="shared" si="15"/>
        <v>2.0779199538800598E-5</v>
      </c>
      <c r="AR100" s="22">
        <f t="shared" si="10"/>
        <v>48121</v>
      </c>
      <c r="AT100" s="21">
        <f>EA_raw_policy_shocks!AE239</f>
        <v>0</v>
      </c>
      <c r="AU100" s="21">
        <f>EA_raw_policy_shocks!AF239</f>
        <v>0</v>
      </c>
      <c r="AV100" s="21">
        <f>EA_raw_policy_shocks!AG239</f>
        <v>0</v>
      </c>
      <c r="AW100" s="21">
        <f>EA_raw_policy_shocks!AH239</f>
        <v>0</v>
      </c>
      <c r="AX100" s="21">
        <f>EA_raw_policy_shocks!AI239</f>
        <v>0</v>
      </c>
      <c r="AY100" s="21">
        <f>EA_raw_policy_shocks!AJ239</f>
        <v>0</v>
      </c>
      <c r="AZ100" s="21">
        <f>EA_raw_policy_shocks!AK239</f>
        <v>0</v>
      </c>
      <c r="BB100" s="22">
        <f t="shared" si="16"/>
        <v>48121</v>
      </c>
      <c r="BC100" s="20">
        <f t="shared" si="17"/>
        <v>2.4990917942303702E-2</v>
      </c>
      <c r="BD100" s="20" t="e">
        <f>#REF!</f>
        <v>#REF!</v>
      </c>
    </row>
    <row r="101" spans="1:56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11"/>
        <v>4.5922527438449533E-4</v>
      </c>
      <c r="AI101" s="20">
        <f t="shared" si="14"/>
        <v>7.1830018865863077E-5</v>
      </c>
      <c r="AJ101" s="20">
        <f t="shared" si="15"/>
        <v>-4.0119283723716297E-3</v>
      </c>
      <c r="AK101" s="20">
        <f t="shared" si="15"/>
        <v>2.2481021239029102E-3</v>
      </c>
      <c r="AL101" s="20">
        <f t="shared" si="15"/>
        <v>2.6776684885154701E-3</v>
      </c>
      <c r="AM101" s="20">
        <f t="shared" si="15"/>
        <v>2.46938187249412E-3</v>
      </c>
      <c r="AN101" s="20">
        <f t="shared" si="15"/>
        <v>2.1227104607390799E-5</v>
      </c>
      <c r="AR101" s="22">
        <f t="shared" si="10"/>
        <v>48213</v>
      </c>
      <c r="AT101" s="21">
        <f>EA_raw_policy_shocks!AE240</f>
        <v>0</v>
      </c>
      <c r="AU101" s="21">
        <f>EA_raw_policy_shocks!AF240</f>
        <v>0</v>
      </c>
      <c r="AV101" s="21">
        <f>EA_raw_policy_shocks!AG240</f>
        <v>0</v>
      </c>
      <c r="AW101" s="21">
        <f>EA_raw_policy_shocks!AH240</f>
        <v>0</v>
      </c>
      <c r="AX101" s="21">
        <f>EA_raw_policy_shocks!AI240</f>
        <v>0</v>
      </c>
      <c r="AY101" s="21">
        <f>EA_raw_policy_shocks!AJ240</f>
        <v>0</v>
      </c>
      <c r="AZ101" s="21">
        <f>EA_raw_policy_shocks!AK240</f>
        <v>0</v>
      </c>
      <c r="BB101" s="22">
        <f t="shared" si="16"/>
        <v>48213</v>
      </c>
      <c r="BC101" s="20">
        <f t="shared" si="17"/>
        <v>2.4990917942303702E-2</v>
      </c>
      <c r="BD101" s="20" t="e">
        <f>#REF!</f>
        <v>#REF!</v>
      </c>
    </row>
    <row r="102" spans="1:56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11"/>
        <v>4.3631246651143539E-4</v>
      </c>
      <c r="AI102" s="20">
        <f t="shared" si="14"/>
        <v>6.9622701064254655E-5</v>
      </c>
      <c r="AJ102" s="20">
        <f t="shared" si="15"/>
        <v>-3.8869372980254698E-3</v>
      </c>
      <c r="AK102" s="20">
        <f t="shared" si="15"/>
        <v>2.17993763425017E-3</v>
      </c>
      <c r="AL102" s="20">
        <f t="shared" si="15"/>
        <v>2.5963473781587202E-3</v>
      </c>
      <c r="AM102" s="20">
        <f t="shared" si="15"/>
        <v>2.39450873276148E-3</v>
      </c>
      <c r="AN102" s="20">
        <f t="shared" si="15"/>
        <v>2.1421162288426299E-5</v>
      </c>
      <c r="AR102" s="22">
        <f t="shared" si="10"/>
        <v>48304</v>
      </c>
      <c r="AT102" s="21">
        <f>EA_raw_policy_shocks!AE241</f>
        <v>0</v>
      </c>
      <c r="AU102" s="21">
        <f>EA_raw_policy_shocks!AF241</f>
        <v>0</v>
      </c>
      <c r="AV102" s="21">
        <f>EA_raw_policy_shocks!AG241</f>
        <v>0</v>
      </c>
      <c r="AW102" s="21">
        <f>EA_raw_policy_shocks!AH241</f>
        <v>0</v>
      </c>
      <c r="AX102" s="21">
        <f>EA_raw_policy_shocks!AI241</f>
        <v>0</v>
      </c>
      <c r="AY102" s="21">
        <f>EA_raw_policy_shocks!AJ241</f>
        <v>0</v>
      </c>
      <c r="AZ102" s="21">
        <f>EA_raw_policy_shocks!AK241</f>
        <v>0</v>
      </c>
      <c r="BB102" s="22">
        <f t="shared" si="16"/>
        <v>48304</v>
      </c>
      <c r="BC102" s="20">
        <f t="shared" si="17"/>
        <v>2.4990917942303702E-2</v>
      </c>
      <c r="BD102" s="20" t="e">
        <f>#REF!</f>
        <v>#REF!</v>
      </c>
    </row>
    <row r="103" spans="1:56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11"/>
        <v>4.1540814486756839E-4</v>
      </c>
      <c r="AI103" s="20">
        <f t="shared" si="14"/>
        <v>6.7481572774537516E-5</v>
      </c>
      <c r="AJ103" s="20">
        <f t="shared" si="15"/>
        <v>-3.7658748508029301E-3</v>
      </c>
      <c r="AK103" s="20">
        <f t="shared" si="15"/>
        <v>2.1137433031892501E-3</v>
      </c>
      <c r="AL103" s="20">
        <f t="shared" si="15"/>
        <v>2.51737992253975E-3</v>
      </c>
      <c r="AM103" s="20">
        <f t="shared" si="15"/>
        <v>2.3217917116680198E-3</v>
      </c>
      <c r="AN103" s="20">
        <f t="shared" si="15"/>
        <v>2.1395317362227201E-5</v>
      </c>
      <c r="AR103" s="22">
        <f t="shared" si="10"/>
        <v>48395</v>
      </c>
      <c r="AT103" s="21">
        <f>EA_raw_policy_shocks!AE242</f>
        <v>0</v>
      </c>
      <c r="AU103" s="21">
        <f>EA_raw_policy_shocks!AF242</f>
        <v>0</v>
      </c>
      <c r="AV103" s="21">
        <f>EA_raw_policy_shocks!AG242</f>
        <v>0</v>
      </c>
      <c r="AW103" s="21">
        <f>EA_raw_policy_shocks!AH242</f>
        <v>0</v>
      </c>
      <c r="AX103" s="21">
        <f>EA_raw_policy_shocks!AI242</f>
        <v>0</v>
      </c>
      <c r="AY103" s="21">
        <f>EA_raw_policy_shocks!AJ242</f>
        <v>0</v>
      </c>
      <c r="AZ103" s="21">
        <f>EA_raw_policy_shocks!AK242</f>
        <v>0</v>
      </c>
      <c r="BB103" s="22">
        <f t="shared" si="16"/>
        <v>48395</v>
      </c>
      <c r="BC103" s="20">
        <f t="shared" si="17"/>
        <v>2.4990917942303702E-2</v>
      </c>
      <c r="BD103" s="20" t="e">
        <f>#REF!</f>
        <v>#REF!</v>
      </c>
    </row>
    <row r="104" spans="1:56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11"/>
        <v>3.9631806840302608E-4</v>
      </c>
      <c r="AI104" s="20">
        <f t="shared" si="14"/>
        <v>6.5405006014452081E-5</v>
      </c>
      <c r="AJ104" s="20">
        <f t="shared" si="15"/>
        <v>-3.6486336354446501E-3</v>
      </c>
      <c r="AK104" s="20">
        <f t="shared" si="15"/>
        <v>2.0494717535734998E-3</v>
      </c>
      <c r="AL104" s="20">
        <f t="shared" si="15"/>
        <v>2.4407103813794901E-3</v>
      </c>
      <c r="AM104" s="20">
        <f t="shared" si="15"/>
        <v>2.2511799247393301E-3</v>
      </c>
      <c r="AN104" s="20">
        <f t="shared" si="15"/>
        <v>2.1181227705113699E-5</v>
      </c>
      <c r="AR104" s="22">
        <f t="shared" si="10"/>
        <v>48487</v>
      </c>
      <c r="AT104" s="21">
        <f>EA_raw_policy_shocks!AE243</f>
        <v>0</v>
      </c>
      <c r="AU104" s="21">
        <f>EA_raw_policy_shocks!AF243</f>
        <v>0</v>
      </c>
      <c r="AV104" s="21">
        <f>EA_raw_policy_shocks!AG243</f>
        <v>0</v>
      </c>
      <c r="AW104" s="21">
        <f>EA_raw_policy_shocks!AH243</f>
        <v>0</v>
      </c>
      <c r="AX104" s="21">
        <f>EA_raw_policy_shocks!AI243</f>
        <v>0</v>
      </c>
      <c r="AY104" s="21">
        <f>EA_raw_policy_shocks!AJ243</f>
        <v>0</v>
      </c>
      <c r="AZ104" s="21">
        <f>EA_raw_policy_shocks!AK243</f>
        <v>0</v>
      </c>
      <c r="BB104" s="22">
        <f t="shared" si="16"/>
        <v>48487</v>
      </c>
      <c r="BC104" s="20">
        <f t="shared" si="17"/>
        <v>2.4990917942303702E-2</v>
      </c>
      <c r="BD104" s="20" t="e">
        <f>#REF!</f>
        <v>#REF!</v>
      </c>
    </row>
    <row r="105" spans="1:56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11"/>
        <v>3.7886030924487544E-4</v>
      </c>
      <c r="AI105" s="20">
        <f t="shared" si="14"/>
        <v>6.3391368290100297E-5</v>
      </c>
      <c r="AJ105" s="20">
        <f t="shared" si="15"/>
        <v>-3.5351055565846501E-3</v>
      </c>
      <c r="AK105" s="20">
        <f t="shared" si="15"/>
        <v>1.9870763931617501E-3</v>
      </c>
      <c r="AL105" s="20">
        <f t="shared" si="15"/>
        <v>2.3662837237203799E-3</v>
      </c>
      <c r="AM105" s="20">
        <f t="shared" si="15"/>
        <v>2.1826232800670098E-3</v>
      </c>
      <c r="AN105" s="20">
        <f t="shared" si="15"/>
        <v>2.0808173961661599E-5</v>
      </c>
      <c r="AR105" s="22">
        <f t="shared" si="10"/>
        <v>48579</v>
      </c>
      <c r="AT105" s="21">
        <f>EA_raw_policy_shocks!AE244</f>
        <v>0</v>
      </c>
      <c r="AU105" s="21">
        <f>EA_raw_policy_shocks!AF244</f>
        <v>0</v>
      </c>
      <c r="AV105" s="21">
        <f>EA_raw_policy_shocks!AG244</f>
        <v>0</v>
      </c>
      <c r="AW105" s="21">
        <f>EA_raw_policy_shocks!AH244</f>
        <v>0</v>
      </c>
      <c r="AX105" s="21">
        <f>EA_raw_policy_shocks!AI244</f>
        <v>0</v>
      </c>
      <c r="AY105" s="21">
        <f>EA_raw_policy_shocks!AJ244</f>
        <v>0</v>
      </c>
      <c r="AZ105" s="21">
        <f>EA_raw_policy_shocks!AK244</f>
        <v>0</v>
      </c>
      <c r="BB105" s="22">
        <f t="shared" si="16"/>
        <v>48579</v>
      </c>
      <c r="BC105" s="20">
        <f t="shared" si="17"/>
        <v>2.4990917942303702E-2</v>
      </c>
      <c r="BD105" s="20" t="e">
        <f>#REF!</f>
        <v>#REF!</v>
      </c>
    </row>
    <row r="106" spans="1:56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11"/>
        <v>3.6286564841511747E-4</v>
      </c>
      <c r="AI106" s="20">
        <f t="shared" si="14"/>
        <v>6.1439027012522867E-5</v>
      </c>
      <c r="AJ106" s="20">
        <f t="shared" si="15"/>
        <v>-3.4251824082565099E-3</v>
      </c>
      <c r="AK106" s="20">
        <f t="shared" si="15"/>
        <v>1.9265113174071701E-3</v>
      </c>
      <c r="AL106" s="20">
        <f t="shared" si="15"/>
        <v>2.2940455441489102E-3</v>
      </c>
      <c r="AM106" s="20">
        <f t="shared" si="15"/>
        <v>2.1160723661539601E-3</v>
      </c>
      <c r="AN106" s="20">
        <f t="shared" si="15"/>
        <v>2.0303019399037198E-5</v>
      </c>
      <c r="AR106" s="22">
        <f t="shared" si="10"/>
        <v>48669</v>
      </c>
      <c r="AT106" s="21">
        <f>EA_raw_policy_shocks!AE245</f>
        <v>0</v>
      </c>
      <c r="AU106" s="21">
        <f>EA_raw_policy_shocks!AF245</f>
        <v>0</v>
      </c>
      <c r="AV106" s="21">
        <f>EA_raw_policy_shocks!AG245</f>
        <v>0</v>
      </c>
      <c r="AW106" s="21">
        <f>EA_raw_policy_shocks!AH245</f>
        <v>0</v>
      </c>
      <c r="AX106" s="21">
        <f>EA_raw_policy_shocks!AI245</f>
        <v>0</v>
      </c>
      <c r="AY106" s="21">
        <f>EA_raw_policy_shocks!AJ245</f>
        <v>0</v>
      </c>
      <c r="AZ106" s="21">
        <f>EA_raw_policy_shocks!AK245</f>
        <v>0</v>
      </c>
      <c r="BB106" s="22">
        <f t="shared" si="16"/>
        <v>48669</v>
      </c>
      <c r="BC106" s="20">
        <f t="shared" si="17"/>
        <v>2.4990917942303702E-2</v>
      </c>
      <c r="BD106" s="20" t="e">
        <f>#REF!</f>
        <v>#REF!</v>
      </c>
    </row>
    <row r="107" spans="1:56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11"/>
        <v>3.4817771987239636E-4</v>
      </c>
      <c r="AI107" s="20">
        <f t="shared" si="14"/>
        <v>5.9546353796614058E-5</v>
      </c>
      <c r="AJ107" s="20">
        <f t="shared" si="15"/>
        <v>-3.31875639890677E-3</v>
      </c>
      <c r="AK107" s="20">
        <f t="shared" si="15"/>
        <v>1.86773123880268E-3</v>
      </c>
      <c r="AL107" s="20">
        <f t="shared" si="15"/>
        <v>2.2239420077951799E-3</v>
      </c>
      <c r="AM107" s="20">
        <f t="shared" si="15"/>
        <v>2.0514783708902502E-3</v>
      </c>
      <c r="AN107" s="20">
        <f t="shared" si="15"/>
        <v>1.9690212060829901E-5</v>
      </c>
      <c r="AR107" s="22">
        <f t="shared" si="10"/>
        <v>48760</v>
      </c>
      <c r="AT107" s="21">
        <f>EA_raw_policy_shocks!AE246</f>
        <v>0</v>
      </c>
      <c r="AU107" s="21">
        <f>EA_raw_policy_shocks!AF246</f>
        <v>0</v>
      </c>
      <c r="AV107" s="21">
        <f>EA_raw_policy_shocks!AG246</f>
        <v>0</v>
      </c>
      <c r="AW107" s="21">
        <f>EA_raw_policy_shocks!AH246</f>
        <v>0</v>
      </c>
      <c r="AX107" s="21">
        <f>EA_raw_policy_shocks!AI246</f>
        <v>0</v>
      </c>
      <c r="AY107" s="21">
        <f>EA_raw_policy_shocks!AJ246</f>
        <v>0</v>
      </c>
      <c r="AZ107" s="21">
        <f>EA_raw_policy_shocks!AK246</f>
        <v>0</v>
      </c>
      <c r="BB107" s="22">
        <f t="shared" si="16"/>
        <v>48760</v>
      </c>
      <c r="BC107" s="20">
        <f t="shared" si="17"/>
        <v>2.4990917942303702E-2</v>
      </c>
      <c r="BD107" s="20" t="e">
        <f>#REF!</f>
        <v>#REF!</v>
      </c>
    </row>
    <row r="108" spans="1:56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11"/>
        <v>3.3465294005118116E-4</v>
      </c>
      <c r="AI108" s="20">
        <f t="shared" si="14"/>
        <v>5.7711728575081285E-5</v>
      </c>
      <c r="AJ108" s="20">
        <f t="shared" si="15"/>
        <v>-3.2157206131144798E-3</v>
      </c>
      <c r="AK108" s="20">
        <f t="shared" si="15"/>
        <v>1.81069143929679E-3</v>
      </c>
      <c r="AL108" s="20">
        <f t="shared" si="15"/>
        <v>2.1559198204012999E-3</v>
      </c>
      <c r="AM108" s="20">
        <f t="shared" si="15"/>
        <v>1.98879302748533E-3</v>
      </c>
      <c r="AN108" s="20">
        <f t="shared" si="15"/>
        <v>1.8991823869107801E-5</v>
      </c>
      <c r="AR108" s="22">
        <f t="shared" si="10"/>
        <v>48852</v>
      </c>
      <c r="AT108" s="21">
        <f>EA_raw_policy_shocks!AE247</f>
        <v>0</v>
      </c>
      <c r="AU108" s="21">
        <f>EA_raw_policy_shocks!AF247</f>
        <v>0</v>
      </c>
      <c r="AV108" s="21">
        <f>EA_raw_policy_shocks!AG247</f>
        <v>0</v>
      </c>
      <c r="AW108" s="21">
        <f>EA_raw_policy_shocks!AH247</f>
        <v>0</v>
      </c>
      <c r="AX108" s="21">
        <f>EA_raw_policy_shocks!AI247</f>
        <v>0</v>
      </c>
      <c r="AY108" s="21">
        <f>EA_raw_policy_shocks!AJ247</f>
        <v>0</v>
      </c>
      <c r="AZ108" s="21">
        <f>EA_raw_policy_shocks!AK247</f>
        <v>0</v>
      </c>
      <c r="BB108" s="22">
        <f t="shared" si="16"/>
        <v>48852</v>
      </c>
      <c r="BC108" s="20">
        <f t="shared" si="17"/>
        <v>2.4990917942303702E-2</v>
      </c>
      <c r="BD108" s="20" t="e">
        <f>#REF!</f>
        <v>#REF!</v>
      </c>
    </row>
    <row r="109" spans="1:56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11"/>
        <v>3.2216026302100281E-4</v>
      </c>
      <c r="AI109" s="20">
        <f t="shared" si="14"/>
        <v>5.5933543480158319E-5</v>
      </c>
      <c r="AJ109" s="20">
        <f t="shared" si="15"/>
        <v>-3.1159694126481302E-3</v>
      </c>
      <c r="AK109" s="20">
        <f t="shared" si="15"/>
        <v>1.7553477415388401E-3</v>
      </c>
      <c r="AL109" s="20">
        <f t="shared" si="15"/>
        <v>2.08992621868464E-3</v>
      </c>
      <c r="AM109" s="20">
        <f t="shared" si="15"/>
        <v>1.92796858329291E-3</v>
      </c>
      <c r="AN109" s="20">
        <f t="shared" si="15"/>
        <v>1.8227619325017401E-5</v>
      </c>
      <c r="AR109" s="22">
        <f t="shared" si="10"/>
        <v>48944</v>
      </c>
      <c r="AT109" s="21">
        <f>EA_raw_policy_shocks!AE248</f>
        <v>0</v>
      </c>
      <c r="AU109" s="21">
        <f>EA_raw_policy_shocks!AF248</f>
        <v>0</v>
      </c>
      <c r="AV109" s="21">
        <f>EA_raw_policy_shocks!AG248</f>
        <v>0</v>
      </c>
      <c r="AW109" s="21">
        <f>EA_raw_policy_shocks!AH248</f>
        <v>0</v>
      </c>
      <c r="AX109" s="21">
        <f>EA_raw_policy_shocks!AI248</f>
        <v>0</v>
      </c>
      <c r="AY109" s="21">
        <f>EA_raw_policy_shocks!AJ248</f>
        <v>0</v>
      </c>
      <c r="AZ109" s="21">
        <f>EA_raw_policy_shocks!AK248</f>
        <v>0</v>
      </c>
      <c r="BB109" s="22">
        <f t="shared" si="16"/>
        <v>48944</v>
      </c>
      <c r="BC109" s="20">
        <f t="shared" si="17"/>
        <v>2.4990917942303702E-2</v>
      </c>
      <c r="BD109" s="20" t="e">
        <f>#REF!</f>
        <v>#REF!</v>
      </c>
    </row>
    <row r="110" spans="1:56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11"/>
        <v>3.1058079087522476E-4</v>
      </c>
      <c r="AI110" s="20">
        <f t="shared" si="14"/>
        <v>5.421020645132416E-5</v>
      </c>
      <c r="AJ110" s="20">
        <f t="shared" si="15"/>
        <v>-3.0193987803683801E-3</v>
      </c>
      <c r="AK110" s="20">
        <f t="shared" si="15"/>
        <v>1.7016564963334699E-3</v>
      </c>
      <c r="AL110" s="20">
        <f t="shared" si="15"/>
        <v>2.0259089767549199E-3</v>
      </c>
      <c r="AM110" s="20">
        <f t="shared" si="15"/>
        <v>1.8689577860664299E-3</v>
      </c>
      <c r="AN110" s="20">
        <f t="shared" si="15"/>
        <v>1.7415147435251299E-5</v>
      </c>
      <c r="AR110" s="22">
        <f t="shared" si="10"/>
        <v>49034</v>
      </c>
      <c r="AT110" s="21">
        <f>EA_raw_policy_shocks!AE249</f>
        <v>0</v>
      </c>
      <c r="AU110" s="21">
        <f>EA_raw_policy_shocks!AF249</f>
        <v>0</v>
      </c>
      <c r="AV110" s="21">
        <f>EA_raw_policy_shocks!AG249</f>
        <v>0</v>
      </c>
      <c r="AW110" s="21">
        <f>EA_raw_policy_shocks!AH249</f>
        <v>0</v>
      </c>
      <c r="AX110" s="21">
        <f>EA_raw_policy_shocks!AI249</f>
        <v>0</v>
      </c>
      <c r="AY110" s="21">
        <f>EA_raw_policy_shocks!AJ249</f>
        <v>0</v>
      </c>
      <c r="AZ110" s="21">
        <f>EA_raw_policy_shocks!AK249</f>
        <v>0</v>
      </c>
      <c r="BB110" s="22">
        <f t="shared" si="16"/>
        <v>49034</v>
      </c>
      <c r="BC110" s="20">
        <f t="shared" si="17"/>
        <v>2.4990917942303702E-2</v>
      </c>
      <c r="BD110" s="20" t="e">
        <f>#REF!</f>
        <v>#REF!</v>
      </c>
    </row>
    <row r="111" spans="1:56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11"/>
        <v>2.9980727453041145E-4</v>
      </c>
      <c r="AI111" s="20">
        <f t="shared" si="14"/>
        <v>5.2540144547285845E-5</v>
      </c>
      <c r="AJ111" s="20">
        <f t="shared" si="15"/>
        <v>-2.92590661052916E-3</v>
      </c>
      <c r="AK111" s="20">
        <f t="shared" si="15"/>
        <v>1.64957458244074E-3</v>
      </c>
      <c r="AL111" s="20">
        <f t="shared" si="15"/>
        <v>1.9638164248991698E-3</v>
      </c>
      <c r="AM111" s="20">
        <f t="shared" si="15"/>
        <v>1.81171388671241E-3</v>
      </c>
      <c r="AN111" s="20">
        <f t="shared" si="15"/>
        <v>1.65698524678958E-5</v>
      </c>
      <c r="AR111" s="22">
        <f t="shared" si="10"/>
        <v>49125</v>
      </c>
      <c r="AT111" s="21">
        <f>EA_raw_policy_shocks!AE250</f>
        <v>0</v>
      </c>
      <c r="AU111" s="21">
        <f>EA_raw_policy_shocks!AF250</f>
        <v>0</v>
      </c>
      <c r="AV111" s="21">
        <f>EA_raw_policy_shocks!AG250</f>
        <v>0</v>
      </c>
      <c r="AW111" s="21">
        <f>EA_raw_policy_shocks!AH250</f>
        <v>0</v>
      </c>
      <c r="AX111" s="21">
        <f>EA_raw_policy_shocks!AI250</f>
        <v>0</v>
      </c>
      <c r="AY111" s="21">
        <f>EA_raw_policy_shocks!AJ250</f>
        <v>0</v>
      </c>
      <c r="AZ111" s="21">
        <f>EA_raw_policy_shocks!AK250</f>
        <v>0</v>
      </c>
      <c r="BB111" s="22">
        <f t="shared" si="16"/>
        <v>49125</v>
      </c>
      <c r="BC111" s="20">
        <f t="shared" si="17"/>
        <v>2.4990917942303702E-2</v>
      </c>
      <c r="BD111" s="20" t="e">
        <f>#REF!</f>
        <v>#REF!</v>
      </c>
    </row>
    <row r="112" spans="1:56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11"/>
        <v>2.897435269711081E-4</v>
      </c>
      <c r="AI112" s="20">
        <f t="shared" si="14"/>
        <v>5.0921806940523959E-5</v>
      </c>
      <c r="AJ112" s="20">
        <f t="shared" si="15"/>
        <v>-2.8353929488855699E-3</v>
      </c>
      <c r="AK112" s="20">
        <f t="shared" si="15"/>
        <v>1.5990594161019399E-3</v>
      </c>
      <c r="AL112" s="20">
        <f t="shared" si="15"/>
        <v>1.90359747873625E-3</v>
      </c>
      <c r="AM112" s="20">
        <f t="shared" si="15"/>
        <v>1.7561906519913901E-3</v>
      </c>
      <c r="AN112" s="20">
        <f t="shared" si="15"/>
        <v>1.57051978089128E-5</v>
      </c>
      <c r="AR112" s="22">
        <f t="shared" si="10"/>
        <v>49217</v>
      </c>
      <c r="AT112" s="21">
        <f>EA_raw_policy_shocks!AE251</f>
        <v>0</v>
      </c>
      <c r="AU112" s="21">
        <f>EA_raw_policy_shocks!AF251</f>
        <v>0</v>
      </c>
      <c r="AV112" s="21">
        <f>EA_raw_policy_shocks!AG251</f>
        <v>0</v>
      </c>
      <c r="AW112" s="21">
        <f>EA_raw_policy_shocks!AH251</f>
        <v>0</v>
      </c>
      <c r="AX112" s="21">
        <f>EA_raw_policy_shocks!AI251</f>
        <v>0</v>
      </c>
      <c r="AY112" s="21">
        <f>EA_raw_policy_shocks!AJ251</f>
        <v>0</v>
      </c>
      <c r="AZ112" s="21">
        <f>EA_raw_policy_shocks!AK251</f>
        <v>0</v>
      </c>
      <c r="BB112" s="22">
        <f t="shared" si="16"/>
        <v>49217</v>
      </c>
      <c r="BC112" s="20">
        <f t="shared" si="17"/>
        <v>2.4990917942303702E-2</v>
      </c>
      <c r="BD112" s="20" t="e">
        <f>#REF!</f>
        <v>#REF!</v>
      </c>
    </row>
    <row r="113" spans="1:56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11"/>
        <v>2.8030377727827969E-4</v>
      </c>
      <c r="AI113" s="20">
        <f t="shared" si="14"/>
        <v>4.9353667590556539E-5</v>
      </c>
      <c r="AJ113" s="20">
        <f t="shared" ref="AJ113:AN132" si="18">Z113</f>
        <v>-2.74776018792666E-3</v>
      </c>
      <c r="AK113" s="20">
        <f t="shared" si="18"/>
        <v>1.5500689685365901E-3</v>
      </c>
      <c r="AL113" s="20">
        <f t="shared" si="18"/>
        <v>1.84520167367807E-3</v>
      </c>
      <c r="AM113" s="20">
        <f t="shared" si="18"/>
        <v>1.7023423875661601E-3</v>
      </c>
      <c r="AN113" s="20">
        <f t="shared" si="18"/>
        <v>1.48327989224483E-5</v>
      </c>
      <c r="AR113" s="22">
        <f t="shared" si="10"/>
        <v>49309</v>
      </c>
      <c r="AT113" s="21">
        <f>EA_raw_policy_shocks!AE252</f>
        <v>0</v>
      </c>
      <c r="AU113" s="21">
        <f>EA_raw_policy_shocks!AF252</f>
        <v>0</v>
      </c>
      <c r="AV113" s="21">
        <f>EA_raw_policy_shocks!AG252</f>
        <v>0</v>
      </c>
      <c r="AW113" s="21">
        <f>EA_raw_policy_shocks!AH252</f>
        <v>0</v>
      </c>
      <c r="AX113" s="21">
        <f>EA_raw_policy_shocks!AI252</f>
        <v>0</v>
      </c>
      <c r="AY113" s="21">
        <f>EA_raw_policy_shocks!AJ252</f>
        <v>0</v>
      </c>
      <c r="AZ113" s="21">
        <f>EA_raw_policy_shocks!AK252</f>
        <v>0</v>
      </c>
      <c r="BB113" s="22">
        <f t="shared" si="16"/>
        <v>49309</v>
      </c>
      <c r="BC113" s="20">
        <f t="shared" si="17"/>
        <v>2.4990917942303702E-2</v>
      </c>
      <c r="BD113" s="20" t="e">
        <f>#REF!</f>
        <v>#REF!</v>
      </c>
    </row>
    <row r="114" spans="1:56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11"/>
        <v>2.7141198336573573E-4</v>
      </c>
      <c r="AI114" s="20">
        <f t="shared" si="14"/>
        <v>4.7834227592115248E-5</v>
      </c>
      <c r="AJ114" s="20">
        <f t="shared" si="18"/>
        <v>-2.6629132198863199E-3</v>
      </c>
      <c r="AK114" s="20">
        <f t="shared" si="18"/>
        <v>1.5025617881247999E-3</v>
      </c>
      <c r="AL114" s="20">
        <f t="shared" si="18"/>
        <v>1.78857920518638E-3</v>
      </c>
      <c r="AM114" s="20">
        <f t="shared" si="18"/>
        <v>1.65012396649011E-3</v>
      </c>
      <c r="AN114" s="20">
        <f t="shared" si="18"/>
        <v>1.39625621509154E-5</v>
      </c>
      <c r="AR114" s="22">
        <f t="shared" si="10"/>
        <v>49399</v>
      </c>
      <c r="AT114" s="21">
        <f>EA_raw_policy_shocks!AE253</f>
        <v>0</v>
      </c>
      <c r="AU114" s="21">
        <f>EA_raw_policy_shocks!AF253</f>
        <v>0</v>
      </c>
      <c r="AV114" s="21">
        <f>EA_raw_policy_shocks!AG253</f>
        <v>0</v>
      </c>
      <c r="AW114" s="21">
        <f>EA_raw_policy_shocks!AH253</f>
        <v>0</v>
      </c>
      <c r="AX114" s="21">
        <f>EA_raw_policy_shocks!AI253</f>
        <v>0</v>
      </c>
      <c r="AY114" s="21">
        <f>EA_raw_policy_shocks!AJ253</f>
        <v>0</v>
      </c>
      <c r="AZ114" s="21">
        <f>EA_raw_policy_shocks!AK253</f>
        <v>0</v>
      </c>
      <c r="BB114" s="22">
        <f t="shared" si="16"/>
        <v>49399</v>
      </c>
      <c r="BC114" s="20">
        <f t="shared" si="17"/>
        <v>2.4990917942303702E-2</v>
      </c>
      <c r="BD114" s="20" t="e">
        <f>#REF!</f>
        <v>#REF!</v>
      </c>
    </row>
    <row r="115" spans="1:56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11"/>
        <v>2.6300112093236765E-4</v>
      </c>
      <c r="AI115" s="20">
        <f t="shared" si="14"/>
        <v>4.6362017202676533E-5</v>
      </c>
      <c r="AJ115" s="20">
        <f t="shared" si="18"/>
        <v>-2.5807595527948999E-3</v>
      </c>
      <c r="AK115" s="20">
        <f t="shared" si="18"/>
        <v>1.45649702651962E-3</v>
      </c>
      <c r="AL115" s="20">
        <f t="shared" si="18"/>
        <v>1.7336809703394299E-3</v>
      </c>
      <c r="AM115" s="20">
        <f t="shared" si="18"/>
        <v>1.59949086193655E-3</v>
      </c>
      <c r="AN115" s="20">
        <f t="shared" si="18"/>
        <v>1.3102825513477899E-5</v>
      </c>
      <c r="AR115" s="22">
        <f t="shared" si="10"/>
        <v>49490</v>
      </c>
      <c r="AT115" s="21">
        <f>EA_raw_policy_shocks!AE254</f>
        <v>0</v>
      </c>
      <c r="AU115" s="21">
        <f>EA_raw_policy_shocks!AF254</f>
        <v>0</v>
      </c>
      <c r="AV115" s="21">
        <f>EA_raw_policy_shocks!AG254</f>
        <v>0</v>
      </c>
      <c r="AW115" s="21">
        <f>EA_raw_policy_shocks!AH254</f>
        <v>0</v>
      </c>
      <c r="AX115" s="21">
        <f>EA_raw_policy_shocks!AI254</f>
        <v>0</v>
      </c>
      <c r="AY115" s="21">
        <f>EA_raw_policy_shocks!AJ254</f>
        <v>0</v>
      </c>
      <c r="AZ115" s="21">
        <f>EA_raw_policy_shocks!AK254</f>
        <v>0</v>
      </c>
      <c r="BB115" s="22">
        <f t="shared" si="16"/>
        <v>49490</v>
      </c>
      <c r="BC115" s="20">
        <f t="shared" si="17"/>
        <v>2.4990917942303702E-2</v>
      </c>
      <c r="BD115" s="20" t="e">
        <f>#REF!</f>
        <v>#REF!</v>
      </c>
    </row>
    <row r="116" spans="1:56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11"/>
        <v>2.5501246626418589E-4</v>
      </c>
      <c r="AI116" s="20">
        <f t="shared" si="14"/>
        <v>4.4935597561021087E-5</v>
      </c>
      <c r="AJ116" s="20">
        <f t="shared" si="18"/>
        <v>-2.50120939293552E-3</v>
      </c>
      <c r="AK116" s="20">
        <f t="shared" si="18"/>
        <v>1.41183446640269E-3</v>
      </c>
      <c r="AL116" s="20">
        <f t="shared" si="18"/>
        <v>1.6804586104202099E-3</v>
      </c>
      <c r="AM116" s="20">
        <f t="shared" si="18"/>
        <v>1.55039918308119E-3</v>
      </c>
      <c r="AN116" s="20">
        <f t="shared" si="18"/>
        <v>1.2260499482330501E-5</v>
      </c>
      <c r="AR116" s="22">
        <f t="shared" si="10"/>
        <v>49582</v>
      </c>
      <c r="AT116" s="21">
        <f>EA_raw_policy_shocks!AE255</f>
        <v>0</v>
      </c>
      <c r="AU116" s="21">
        <f>EA_raw_policy_shocks!AF255</f>
        <v>0</v>
      </c>
      <c r="AV116" s="21">
        <f>EA_raw_policy_shocks!AG255</f>
        <v>0</v>
      </c>
      <c r="AW116" s="21">
        <f>EA_raw_policy_shocks!AH255</f>
        <v>0</v>
      </c>
      <c r="AX116" s="21">
        <f>EA_raw_policy_shocks!AI255</f>
        <v>0</v>
      </c>
      <c r="AY116" s="21">
        <f>EA_raw_policy_shocks!AJ255</f>
        <v>0</v>
      </c>
      <c r="AZ116" s="21">
        <f>EA_raw_policy_shocks!AK255</f>
        <v>0</v>
      </c>
      <c r="BB116" s="22">
        <f t="shared" si="16"/>
        <v>49582</v>
      </c>
      <c r="BC116" s="20">
        <f t="shared" si="17"/>
        <v>2.4990917942303702E-2</v>
      </c>
      <c r="BD116" s="20" t="e">
        <f>#REF!</f>
        <v>#REF!</v>
      </c>
    </row>
    <row r="117" spans="1:56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11"/>
        <v>2.4739488226759802E-4</v>
      </c>
      <c r="AI117" s="20">
        <f t="shared" si="14"/>
        <v>4.3553562106801976E-5</v>
      </c>
      <c r="AJ117" s="20">
        <f t="shared" si="18"/>
        <v>-2.4241756977350002E-3</v>
      </c>
      <c r="AK117" s="20">
        <f t="shared" si="18"/>
        <v>1.3685345499503301E-3</v>
      </c>
      <c r="AL117" s="20">
        <f t="shared" si="18"/>
        <v>1.62886455277178E-3</v>
      </c>
      <c r="AM117" s="20">
        <f t="shared" si="18"/>
        <v>1.5028057104293699E-3</v>
      </c>
      <c r="AN117" s="20">
        <f t="shared" si="18"/>
        <v>1.1441205005624501E-5</v>
      </c>
      <c r="AR117" s="22">
        <f t="shared" si="10"/>
        <v>49674</v>
      </c>
      <c r="AT117" s="21">
        <f>EA_raw_policy_shocks!AE256</f>
        <v>0</v>
      </c>
      <c r="AU117" s="21">
        <f>EA_raw_policy_shocks!AF256</f>
        <v>0</v>
      </c>
      <c r="AV117" s="21">
        <f>EA_raw_policy_shocks!AG256</f>
        <v>0</v>
      </c>
      <c r="AW117" s="21">
        <f>EA_raw_policy_shocks!AH256</f>
        <v>0</v>
      </c>
      <c r="AX117" s="21">
        <f>EA_raw_policy_shocks!AI256</f>
        <v>0</v>
      </c>
      <c r="AY117" s="21">
        <f>EA_raw_policy_shocks!AJ256</f>
        <v>0</v>
      </c>
      <c r="AZ117" s="21">
        <f>EA_raw_policy_shocks!AK256</f>
        <v>0</v>
      </c>
      <c r="BB117" s="22">
        <f t="shared" si="16"/>
        <v>49674</v>
      </c>
      <c r="BC117" s="20">
        <f t="shared" si="17"/>
        <v>2.4990917942303702E-2</v>
      </c>
      <c r="BD117" s="20" t="e">
        <f>#REF!</f>
        <v>#REF!</v>
      </c>
    </row>
    <row r="118" spans="1:56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11"/>
        <v>2.4010411950811037E-4</v>
      </c>
      <c r="AI118" s="20">
        <f t="shared" si="14"/>
        <v>4.2214537719216436E-5</v>
      </c>
      <c r="AJ118" s="20">
        <f t="shared" si="18"/>
        <v>-2.3495742027090901E-3</v>
      </c>
      <c r="AK118" s="20">
        <f t="shared" si="18"/>
        <v>1.3265584071664399E-3</v>
      </c>
      <c r="AL118" s="20">
        <f t="shared" si="18"/>
        <v>1.5788520505211001E-3</v>
      </c>
      <c r="AM118" s="20">
        <f t="shared" si="18"/>
        <v>1.45666793229803E-3</v>
      </c>
      <c r="AN118" s="20">
        <f t="shared" si="18"/>
        <v>1.06494077334318E-5</v>
      </c>
      <c r="AR118" s="22">
        <f t="shared" si="10"/>
        <v>49765</v>
      </c>
      <c r="AT118" s="21">
        <f>EA_raw_policy_shocks!AE257</f>
        <v>0</v>
      </c>
      <c r="AU118" s="21">
        <f>EA_raw_policy_shocks!AF257</f>
        <v>0</v>
      </c>
      <c r="AV118" s="21">
        <f>EA_raw_policy_shocks!AG257</f>
        <v>0</v>
      </c>
      <c r="AW118" s="21">
        <f>EA_raw_policy_shocks!AH257</f>
        <v>0</v>
      </c>
      <c r="AX118" s="21">
        <f>EA_raw_policy_shocks!AI257</f>
        <v>0</v>
      </c>
      <c r="AY118" s="21">
        <f>EA_raw_policy_shocks!AJ257</f>
        <v>0</v>
      </c>
      <c r="AZ118" s="21">
        <f>EA_raw_policy_shocks!AK257</f>
        <v>0</v>
      </c>
      <c r="BB118" s="22">
        <f t="shared" si="16"/>
        <v>49765</v>
      </c>
      <c r="BC118" s="20">
        <f t="shared" si="17"/>
        <v>2.4990917942303702E-2</v>
      </c>
      <c r="BD118" s="20" t="e">
        <f>#REF!</f>
        <v>#REF!</v>
      </c>
    </row>
    <row r="119" spans="1:56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11"/>
        <v>2.3310214036615512E-4</v>
      </c>
      <c r="AI119" s="20">
        <f t="shared" si="14"/>
        <v>4.091718559150921E-5</v>
      </c>
      <c r="AJ119" s="20">
        <f t="shared" si="18"/>
        <v>-2.2773234257589198E-3</v>
      </c>
      <c r="AK119" s="20">
        <f t="shared" si="18"/>
        <v>1.28586788297191E-3</v>
      </c>
      <c r="AL119" s="20">
        <f t="shared" si="18"/>
        <v>1.53037522026E-3</v>
      </c>
      <c r="AM119" s="20">
        <f t="shared" si="18"/>
        <v>1.4119440785442801E-3</v>
      </c>
      <c r="AN119" s="20">
        <f t="shared" si="18"/>
        <v>9.8885463595266203E-6</v>
      </c>
      <c r="AR119" s="22">
        <f t="shared" si="10"/>
        <v>49856</v>
      </c>
      <c r="AT119" s="21">
        <f>EA_raw_policy_shocks!AE258</f>
        <v>0</v>
      </c>
      <c r="AU119" s="21">
        <f>EA_raw_policy_shocks!AF258</f>
        <v>0</v>
      </c>
      <c r="AV119" s="21">
        <f>EA_raw_policy_shocks!AG258</f>
        <v>0</v>
      </c>
      <c r="AW119" s="21">
        <f>EA_raw_policy_shocks!AH258</f>
        <v>0</v>
      </c>
      <c r="AX119" s="21">
        <f>EA_raw_policy_shocks!AI258</f>
        <v>0</v>
      </c>
      <c r="AY119" s="21">
        <f>EA_raw_policy_shocks!AJ258</f>
        <v>0</v>
      </c>
      <c r="AZ119" s="21">
        <f>EA_raw_policy_shocks!AK258</f>
        <v>0</v>
      </c>
      <c r="BB119" s="22">
        <f t="shared" si="16"/>
        <v>49856</v>
      </c>
      <c r="BC119" s="20">
        <f t="shared" si="17"/>
        <v>2.4990917942303702E-2</v>
      </c>
      <c r="BD119" s="20" t="e">
        <f>#REF!</f>
        <v>#REF!</v>
      </c>
    </row>
    <row r="120" spans="1:56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11"/>
        <v>2.2635647185521873E-4</v>
      </c>
      <c r="AI120" s="20">
        <f t="shared" si="14"/>
        <v>3.9660201860809897E-5</v>
      </c>
      <c r="AJ120" s="20">
        <f t="shared" si="18"/>
        <v>-2.20734465241623E-3</v>
      </c>
      <c r="AK120" s="20">
        <f t="shared" si="18"/>
        <v>1.24642556174059E-3</v>
      </c>
      <c r="AL120" s="20">
        <f t="shared" si="18"/>
        <v>1.4833890756404901E-3</v>
      </c>
      <c r="AM120" s="20">
        <f t="shared" si="18"/>
        <v>1.3685931532725301E-3</v>
      </c>
      <c r="AN120" s="20">
        <f t="shared" si="18"/>
        <v>9.1611546348957501E-6</v>
      </c>
      <c r="AR120" s="22">
        <f t="shared" si="10"/>
        <v>49948</v>
      </c>
      <c r="AT120" s="21">
        <f>EA_raw_policy_shocks!AE259</f>
        <v>0</v>
      </c>
      <c r="AU120" s="21">
        <f>EA_raw_policy_shocks!AF259</f>
        <v>0</v>
      </c>
      <c r="AV120" s="21">
        <f>EA_raw_policy_shocks!AG259</f>
        <v>0</v>
      </c>
      <c r="AW120" s="21">
        <f>EA_raw_policy_shocks!AH259</f>
        <v>0</v>
      </c>
      <c r="AX120" s="21">
        <f>EA_raw_policy_shocks!AI259</f>
        <v>0</v>
      </c>
      <c r="AY120" s="21">
        <f>EA_raw_policy_shocks!AJ259</f>
        <v>0</v>
      </c>
      <c r="AZ120" s="21">
        <f>EA_raw_policy_shocks!AK259</f>
        <v>0</v>
      </c>
      <c r="BB120" s="22">
        <f t="shared" si="16"/>
        <v>49948</v>
      </c>
      <c r="BC120" s="20">
        <f t="shared" si="17"/>
        <v>2.4990917942303702E-2</v>
      </c>
      <c r="BD120" s="20" t="e">
        <f>#REF!</f>
        <v>#REF!</v>
      </c>
    </row>
    <row r="121" spans="1:56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11"/>
        <v>2.1983959333876743E-4</v>
      </c>
      <c r="AI121" s="20">
        <f t="shared" si="14"/>
        <v>3.844231801440891E-5</v>
      </c>
      <c r="AJ121" s="20">
        <f t="shared" si="18"/>
        <v>-2.1395619043462701E-3</v>
      </c>
      <c r="AK121" s="20">
        <f t="shared" si="18"/>
        <v>1.20819479039191E-3</v>
      </c>
      <c r="AL121" s="20">
        <f t="shared" si="18"/>
        <v>1.4378495574618401E-3</v>
      </c>
      <c r="AM121" s="20">
        <f t="shared" si="18"/>
        <v>1.32657496343391E-3</v>
      </c>
      <c r="AN121" s="20">
        <f t="shared" si="18"/>
        <v>8.4689756540967597E-6</v>
      </c>
      <c r="AR121" s="22">
        <f t="shared" si="10"/>
        <v>50040</v>
      </c>
      <c r="AT121" s="21">
        <f>EA_raw_policy_shocks!AE260</f>
        <v>0</v>
      </c>
      <c r="AU121" s="21">
        <f>EA_raw_policy_shocks!AF260</f>
        <v>0</v>
      </c>
      <c r="AV121" s="21">
        <f>EA_raw_policy_shocks!AG260</f>
        <v>0</v>
      </c>
      <c r="AW121" s="21">
        <f>EA_raw_policy_shocks!AH260</f>
        <v>0</v>
      </c>
      <c r="AX121" s="21">
        <f>EA_raw_policy_shocks!AI260</f>
        <v>0</v>
      </c>
      <c r="AY121" s="21">
        <f>EA_raw_policy_shocks!AJ260</f>
        <v>0</v>
      </c>
      <c r="AZ121" s="21">
        <f>EA_raw_policy_shocks!AK260</f>
        <v>0</v>
      </c>
      <c r="BB121" s="22">
        <f t="shared" si="16"/>
        <v>50040</v>
      </c>
      <c r="BC121" s="20">
        <f t="shared" si="17"/>
        <v>2.4990917942303702E-2</v>
      </c>
      <c r="BD121" s="20" t="e">
        <f>#REF!</f>
        <v>#REF!</v>
      </c>
    </row>
    <row r="122" spans="1:56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11"/>
        <v>2.135283598279708E-4</v>
      </c>
      <c r="AI122" s="20">
        <f t="shared" si="14"/>
        <v>3.7262301090586928E-5</v>
      </c>
      <c r="AJ122" s="20">
        <f t="shared" si="18"/>
        <v>-2.0739018942395001E-3</v>
      </c>
      <c r="AK122" s="20">
        <f t="shared" si="18"/>
        <v>1.17113969801962E-3</v>
      </c>
      <c r="AL122" s="20">
        <f t="shared" si="18"/>
        <v>1.39371355989403E-3</v>
      </c>
      <c r="AM122" s="20">
        <f t="shared" si="18"/>
        <v>1.28585014560478E-3</v>
      </c>
      <c r="AN122" s="20">
        <f t="shared" si="18"/>
        <v>7.8130689917799095E-6</v>
      </c>
      <c r="AR122" s="22">
        <f t="shared" si="10"/>
        <v>50130</v>
      </c>
      <c r="AT122" s="21">
        <f>EA_raw_policy_shocks!AE261</f>
        <v>0</v>
      </c>
      <c r="AU122" s="21">
        <f>EA_raw_policy_shocks!AF261</f>
        <v>0</v>
      </c>
      <c r="AV122" s="21">
        <f>EA_raw_policy_shocks!AG261</f>
        <v>0</v>
      </c>
      <c r="AW122" s="21">
        <f>EA_raw_policy_shocks!AH261</f>
        <v>0</v>
      </c>
      <c r="AX122" s="21">
        <f>EA_raw_policy_shocks!AI261</f>
        <v>0</v>
      </c>
      <c r="AY122" s="21">
        <f>EA_raw_policy_shocks!AJ261</f>
        <v>0</v>
      </c>
      <c r="AZ122" s="21">
        <f>EA_raw_policy_shocks!AK261</f>
        <v>0</v>
      </c>
      <c r="BB122" s="22">
        <f t="shared" si="16"/>
        <v>50130</v>
      </c>
      <c r="BC122" s="20">
        <f t="shared" si="17"/>
        <v>2.4990917942303702E-2</v>
      </c>
      <c r="BD122" s="20" t="e">
        <f>#REF!</f>
        <v>#REF!</v>
      </c>
    </row>
    <row r="123" spans="1:56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11"/>
        <v>2.0740346654998169E-4</v>
      </c>
      <c r="AI123" s="20">
        <f t="shared" si="14"/>
        <v>3.6118953697674952E-5</v>
      </c>
      <c r="AJ123" s="20">
        <f t="shared" si="18"/>
        <v>-2.01029396991181E-3</v>
      </c>
      <c r="AK123" s="20">
        <f t="shared" si="18"/>
        <v>1.13522521327791E-3</v>
      </c>
      <c r="AL123" s="20">
        <f t="shared" si="18"/>
        <v>1.35093895223814E-3</v>
      </c>
      <c r="AM123" s="20">
        <f t="shared" si="18"/>
        <v>1.24638018819123E-3</v>
      </c>
      <c r="AN123" s="20">
        <f t="shared" si="18"/>
        <v>7.1939088686079302E-6</v>
      </c>
      <c r="AR123" s="22">
        <f t="shared" si="10"/>
        <v>50221</v>
      </c>
      <c r="AT123" s="21">
        <f>EA_raw_policy_shocks!AE262</f>
        <v>0</v>
      </c>
      <c r="AU123" s="21">
        <f>EA_raw_policy_shocks!AF262</f>
        <v>0</v>
      </c>
      <c r="AV123" s="21">
        <f>EA_raw_policy_shocks!AG262</f>
        <v>0</v>
      </c>
      <c r="AW123" s="21">
        <f>EA_raw_policy_shocks!AH262</f>
        <v>0</v>
      </c>
      <c r="AX123" s="21">
        <f>EA_raw_policy_shocks!AI262</f>
        <v>0</v>
      </c>
      <c r="AY123" s="21">
        <f>EA_raw_policy_shocks!AJ262</f>
        <v>0</v>
      </c>
      <c r="AZ123" s="21">
        <f>EA_raw_policy_shocks!AK262</f>
        <v>0</v>
      </c>
      <c r="BB123" s="22">
        <f t="shared" si="16"/>
        <v>50221</v>
      </c>
      <c r="BC123" s="20">
        <f t="shared" si="17"/>
        <v>2.4990917942303702E-2</v>
      </c>
      <c r="BD123" s="20" t="e">
        <f>#REF!</f>
        <v>#REF!</v>
      </c>
    </row>
    <row r="124" spans="1:56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11"/>
        <v>2.014489531825675E-4</v>
      </c>
      <c r="AI124" s="20">
        <f t="shared" si="14"/>
        <v>3.5011113868626931E-5</v>
      </c>
      <c r="AJ124" s="20">
        <f t="shared" si="18"/>
        <v>-1.94867004854604E-3</v>
      </c>
      <c r="AK124" s="20">
        <f t="shared" si="18"/>
        <v>1.1004170775708001E-3</v>
      </c>
      <c r="AL124" s="20">
        <f t="shared" si="18"/>
        <v>1.30948459606816E-3</v>
      </c>
      <c r="AM124" s="20">
        <f t="shared" si="18"/>
        <v>1.20812745039167E-3</v>
      </c>
      <c r="AN124" s="20">
        <f t="shared" si="18"/>
        <v>6.6114746344325596E-6</v>
      </c>
      <c r="AR124" s="22">
        <f t="shared" si="10"/>
        <v>50313</v>
      </c>
      <c r="AT124" s="21">
        <f>EA_raw_policy_shocks!AE263</f>
        <v>0</v>
      </c>
      <c r="AU124" s="21">
        <f>EA_raw_policy_shocks!AF263</f>
        <v>0</v>
      </c>
      <c r="AV124" s="21">
        <f>EA_raw_policy_shocks!AG263</f>
        <v>0</v>
      </c>
      <c r="AW124" s="21">
        <f>EA_raw_policy_shocks!AH263</f>
        <v>0</v>
      </c>
      <c r="AX124" s="21">
        <f>EA_raw_policy_shocks!AI263</f>
        <v>0</v>
      </c>
      <c r="AY124" s="21">
        <f>EA_raw_policy_shocks!AJ263</f>
        <v>0</v>
      </c>
      <c r="AZ124" s="21">
        <f>EA_raw_policy_shocks!AK263</f>
        <v>0</v>
      </c>
      <c r="BB124" s="22">
        <f t="shared" si="16"/>
        <v>50313</v>
      </c>
      <c r="BC124" s="20">
        <f t="shared" si="17"/>
        <v>2.4990917942303702E-2</v>
      </c>
      <c r="BD124" s="20" t="e">
        <f>#REF!</f>
        <v>#REF!</v>
      </c>
    </row>
    <row r="125" spans="1:56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11"/>
        <v>1.9565174883125278E-4</v>
      </c>
      <c r="AI125" s="20">
        <f t="shared" si="14"/>
        <v>3.3937654771569508E-5</v>
      </c>
      <c r="AJ125" s="20">
        <f t="shared" si="18"/>
        <v>-1.8889645445607701E-3</v>
      </c>
      <c r="AK125" s="20">
        <f t="shared" si="18"/>
        <v>1.0666818563098699E-3</v>
      </c>
      <c r="AL125" s="20">
        <f t="shared" si="18"/>
        <v>1.2693103587091399E-3</v>
      </c>
      <c r="AM125" s="20">
        <f t="shared" si="18"/>
        <v>1.17105517749571E-3</v>
      </c>
      <c r="AN125" s="20">
        <f t="shared" si="18"/>
        <v>6.0653331690474403E-6</v>
      </c>
      <c r="AR125" s="22">
        <f t="shared" si="10"/>
        <v>50405</v>
      </c>
      <c r="AT125" s="21">
        <f>EA_raw_policy_shocks!AE264</f>
        <v>0</v>
      </c>
      <c r="AU125" s="21">
        <f>EA_raw_policy_shocks!AF264</f>
        <v>0</v>
      </c>
      <c r="AV125" s="21">
        <f>EA_raw_policy_shocks!AG264</f>
        <v>0</v>
      </c>
      <c r="AW125" s="21">
        <f>EA_raw_policy_shocks!AH264</f>
        <v>0</v>
      </c>
      <c r="AX125" s="21">
        <f>EA_raw_policy_shocks!AI264</f>
        <v>0</v>
      </c>
      <c r="AY125" s="21">
        <f>EA_raw_policy_shocks!AJ264</f>
        <v>0</v>
      </c>
      <c r="AZ125" s="21">
        <f>EA_raw_policy_shocks!AK264</f>
        <v>0</v>
      </c>
      <c r="BB125" s="22">
        <f t="shared" si="16"/>
        <v>50405</v>
      </c>
      <c r="BC125" s="20">
        <f t="shared" si="17"/>
        <v>2.4990917942303702E-2</v>
      </c>
      <c r="BD125" s="20" t="e">
        <f>#REF!</f>
        <v>#REF!</v>
      </c>
    </row>
    <row r="126" spans="1:56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11"/>
        <v>1.9000125813841556E-4</v>
      </c>
      <c r="AI126" s="20">
        <f t="shared" si="14"/>
        <v>3.2897484295502871E-5</v>
      </c>
      <c r="AJ126" s="20">
        <f t="shared" si="18"/>
        <v>-1.8311142920168699E-3</v>
      </c>
      <c r="AK126" s="20">
        <f t="shared" si="18"/>
        <v>1.0339869460862499E-3</v>
      </c>
      <c r="AL126" s="20">
        <f t="shared" si="18"/>
        <v>1.2303771220745199E-3</v>
      </c>
      <c r="AM126" s="20">
        <f t="shared" si="18"/>
        <v>1.1351275120086101E-3</v>
      </c>
      <c r="AN126" s="20">
        <f t="shared" si="18"/>
        <v>5.5547125343835504E-6</v>
      </c>
      <c r="AR126" s="22">
        <f t="shared" si="10"/>
        <v>50495</v>
      </c>
      <c r="AT126" s="21">
        <f>EA_raw_policy_shocks!AE265</f>
        <v>0</v>
      </c>
      <c r="AU126" s="21">
        <f>EA_raw_policy_shocks!AF265</f>
        <v>0</v>
      </c>
      <c r="AV126" s="21">
        <f>EA_raw_policy_shocks!AG265</f>
        <v>0</v>
      </c>
      <c r="AW126" s="21">
        <f>EA_raw_policy_shocks!AH265</f>
        <v>0</v>
      </c>
      <c r="AX126" s="21">
        <f>EA_raw_policy_shocks!AI265</f>
        <v>0</v>
      </c>
      <c r="AY126" s="21">
        <f>EA_raw_policy_shocks!AJ265</f>
        <v>0</v>
      </c>
      <c r="AZ126" s="21">
        <f>EA_raw_policy_shocks!AK265</f>
        <v>0</v>
      </c>
      <c r="BB126" s="22">
        <f t="shared" si="16"/>
        <v>50495</v>
      </c>
      <c r="BC126" s="20">
        <f t="shared" si="17"/>
        <v>2.4990917942303702E-2</v>
      </c>
      <c r="BD126" s="20" t="e">
        <f>#REF!</f>
        <v>#REF!</v>
      </c>
    </row>
    <row r="127" spans="1:56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11"/>
        <v>1.8448898686555186E-4</v>
      </c>
      <c r="AI127" s="20">
        <f t="shared" si="14"/>
        <v>3.1889544527549501E-5</v>
      </c>
      <c r="AJ127" s="20">
        <f t="shared" si="18"/>
        <v>-1.7750584628384301E-3</v>
      </c>
      <c r="AK127" s="20">
        <f t="shared" si="18"/>
        <v>1.002300579378E-3</v>
      </c>
      <c r="AL127" s="20">
        <f t="shared" si="18"/>
        <v>1.19264678757335E-3</v>
      </c>
      <c r="AM127" s="20">
        <f t="shared" si="18"/>
        <v>1.10030950202233E-3</v>
      </c>
      <c r="AN127" s="20">
        <f t="shared" si="18"/>
        <v>5.07856876552637E-6</v>
      </c>
      <c r="AR127" s="22">
        <f t="shared" si="10"/>
        <v>50586</v>
      </c>
      <c r="AT127" s="21">
        <f>EA_raw_policy_shocks!AE266</f>
        <v>0</v>
      </c>
      <c r="AU127" s="21">
        <f>EA_raw_policy_shocks!AF266</f>
        <v>0</v>
      </c>
      <c r="AV127" s="21">
        <f>EA_raw_policy_shocks!AG266</f>
        <v>0</v>
      </c>
      <c r="AW127" s="21">
        <f>EA_raw_policy_shocks!AH266</f>
        <v>0</v>
      </c>
      <c r="AX127" s="21">
        <f>EA_raw_policy_shocks!AI266</f>
        <v>0</v>
      </c>
      <c r="AY127" s="21">
        <f>EA_raw_policy_shocks!AJ266</f>
        <v>0</v>
      </c>
      <c r="AZ127" s="21">
        <f>EA_raw_policy_shocks!AK266</f>
        <v>0</v>
      </c>
      <c r="BB127" s="22">
        <f t="shared" si="16"/>
        <v>50586</v>
      </c>
      <c r="BC127" s="20">
        <f t="shared" si="17"/>
        <v>2.4990917942303702E-2</v>
      </c>
      <c r="BD127" s="20" t="e">
        <f>#REF!</f>
        <v>#REF!</v>
      </c>
    </row>
    <row r="128" spans="1:56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11"/>
        <v>1.7910820521429145E-4</v>
      </c>
      <c r="AI128" s="20">
        <f t="shared" si="14"/>
        <v>3.0912811138990988E-5</v>
      </c>
      <c r="AJ128" s="20">
        <f t="shared" si="18"/>
        <v>-1.7207384834017E-3</v>
      </c>
      <c r="AK128" s="20">
        <f t="shared" si="18"/>
        <v>9.7159182603778695E-4</v>
      </c>
      <c r="AL128" s="20">
        <f t="shared" si="18"/>
        <v>1.1560822776868201E-3</v>
      </c>
      <c r="AM128" s="20">
        <f t="shared" si="18"/>
        <v>1.06656710479047E-3</v>
      </c>
      <c r="AN128" s="20">
        <f t="shared" si="18"/>
        <v>4.6356448457629498E-6</v>
      </c>
      <c r="AR128" s="22">
        <f t="shared" si="10"/>
        <v>50678</v>
      </c>
      <c r="AT128" s="21">
        <f>EA_raw_policy_shocks!AE267</f>
        <v>0</v>
      </c>
      <c r="AU128" s="21">
        <f>EA_raw_policy_shocks!AF267</f>
        <v>0</v>
      </c>
      <c r="AV128" s="21">
        <f>EA_raw_policy_shocks!AG267</f>
        <v>0</v>
      </c>
      <c r="AW128" s="21">
        <f>EA_raw_policy_shocks!AH267</f>
        <v>0</v>
      </c>
      <c r="AX128" s="21">
        <f>EA_raw_policy_shocks!AI267</f>
        <v>0</v>
      </c>
      <c r="AY128" s="21">
        <f>EA_raw_policy_shocks!AJ267</f>
        <v>0</v>
      </c>
      <c r="AZ128" s="21">
        <f>EA_raw_policy_shocks!AK267</f>
        <v>0</v>
      </c>
      <c r="BB128" s="22">
        <f t="shared" si="16"/>
        <v>50678</v>
      </c>
      <c r="BC128" s="20">
        <f t="shared" si="17"/>
        <v>2.4990917942303702E-2</v>
      </c>
      <c r="BD128" s="20" t="e">
        <f>#REF!</f>
        <v>#REF!</v>
      </c>
    </row>
    <row r="129" spans="1:56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11"/>
        <v>1.7385364850535263E-4</v>
      </c>
      <c r="AI129" s="20">
        <f t="shared" si="14"/>
        <v>2.9966292695301983E-5</v>
      </c>
      <c r="AJ129" s="20">
        <f t="shared" si="18"/>
        <v>-1.6680979489813699E-3</v>
      </c>
      <c r="AK129" s="20">
        <f t="shared" si="18"/>
        <v>9.4183059209385002E-4</v>
      </c>
      <c r="AL129" s="20">
        <f t="shared" si="18"/>
        <v>1.12064753310381E-3</v>
      </c>
      <c r="AM129" s="20">
        <f t="shared" si="18"/>
        <v>1.03386718832698E-3</v>
      </c>
      <c r="AN129" s="20">
        <f t="shared" si="18"/>
        <v>4.2245224873837998E-6</v>
      </c>
      <c r="AR129" s="22">
        <f t="shared" ref="AR129:AR132" si="19">A129</f>
        <v>50770</v>
      </c>
      <c r="AT129" s="21">
        <f>EA_raw_policy_shocks!AE268</f>
        <v>0</v>
      </c>
      <c r="AU129" s="21">
        <f>EA_raw_policy_shocks!AF268</f>
        <v>0</v>
      </c>
      <c r="AV129" s="21">
        <f>EA_raw_policy_shocks!AG268</f>
        <v>0</v>
      </c>
      <c r="AW129" s="21">
        <f>EA_raw_policy_shocks!AH268</f>
        <v>0</v>
      </c>
      <c r="AX129" s="21">
        <f>EA_raw_policy_shocks!AI268</f>
        <v>0</v>
      </c>
      <c r="AY129" s="21">
        <f>EA_raw_policy_shocks!AJ268</f>
        <v>0</v>
      </c>
      <c r="AZ129" s="21">
        <f>EA_raw_policy_shocks!AK268</f>
        <v>0</v>
      </c>
      <c r="BB129" s="22">
        <f t="shared" si="16"/>
        <v>50770</v>
      </c>
      <c r="BC129" s="20">
        <f t="shared" si="17"/>
        <v>2.4990917942303702E-2</v>
      </c>
      <c r="BD129" s="20" t="e">
        <f>#REF!</f>
        <v>#REF!</v>
      </c>
    </row>
    <row r="130" spans="1:56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ref="AH130:AH132" si="20">K130+Y130-Y130/100</f>
        <v>1.6872125115518382E-4</v>
      </c>
      <c r="AI130" s="20">
        <f t="shared" si="14"/>
        <v>2.9049029903595444E-5</v>
      </c>
      <c r="AJ130" s="20">
        <f t="shared" si="18"/>
        <v>-1.6170825385186599E-3</v>
      </c>
      <c r="AK130" s="20">
        <f t="shared" si="18"/>
        <v>9.1298761610847303E-4</v>
      </c>
      <c r="AL130" s="20">
        <f t="shared" si="18"/>
        <v>1.08630750763616E-3</v>
      </c>
      <c r="AM130" s="20">
        <f t="shared" si="18"/>
        <v>1.0021775292301501E-3</v>
      </c>
      <c r="AN130" s="20">
        <f t="shared" si="18"/>
        <v>3.8436673843733598E-6</v>
      </c>
      <c r="AR130" s="22">
        <f t="shared" si="19"/>
        <v>50860</v>
      </c>
      <c r="AT130" s="21">
        <f>EA_raw_policy_shocks!AE269</f>
        <v>0</v>
      </c>
      <c r="AU130" s="21">
        <f>EA_raw_policy_shocks!AF269</f>
        <v>0</v>
      </c>
      <c r="AV130" s="21">
        <f>EA_raw_policy_shocks!AG269</f>
        <v>0</v>
      </c>
      <c r="AW130" s="21">
        <f>EA_raw_policy_shocks!AH269</f>
        <v>0</v>
      </c>
      <c r="AX130" s="21">
        <f>EA_raw_policy_shocks!AI269</f>
        <v>0</v>
      </c>
      <c r="AY130" s="21">
        <f>EA_raw_policy_shocks!AJ269</f>
        <v>0</v>
      </c>
      <c r="AZ130" s="21">
        <f>EA_raw_policy_shocks!AK269</f>
        <v>0</v>
      </c>
      <c r="BB130" s="22">
        <f t="shared" si="16"/>
        <v>50860</v>
      </c>
      <c r="BC130" s="20">
        <f t="shared" si="17"/>
        <v>2.4990917942303702E-2</v>
      </c>
      <c r="BD130" s="20" t="e">
        <f>#REF!</f>
        <v>#REF!</v>
      </c>
    </row>
    <row r="131" spans="1:56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20"/>
        <v>1.6370791423533308E-4</v>
      </c>
      <c r="AI131" s="20">
        <f t="shared" si="14"/>
        <v>2.8160094811590692E-5</v>
      </c>
      <c r="AJ131" s="20">
        <f t="shared" si="18"/>
        <v>-1.5676399297337401E-3</v>
      </c>
      <c r="AK131" s="20">
        <f t="shared" si="18"/>
        <v>8.8503446280529998E-4</v>
      </c>
      <c r="AL131" s="20">
        <f t="shared" si="18"/>
        <v>1.0530281596476899E-3</v>
      </c>
      <c r="AM131" s="20">
        <f t="shared" si="18"/>
        <v>9.7146680735349302E-4</v>
      </c>
      <c r="AN131" s="20">
        <f t="shared" si="18"/>
        <v>3.4914689361897899E-6</v>
      </c>
      <c r="AR131" s="22">
        <f t="shared" si="19"/>
        <v>50951</v>
      </c>
      <c r="AT131" s="21">
        <f>EA_raw_policy_shocks!AE270</f>
        <v>0</v>
      </c>
      <c r="AU131" s="21">
        <f>EA_raw_policy_shocks!AF270</f>
        <v>0</v>
      </c>
      <c r="AV131" s="21">
        <f>EA_raw_policy_shocks!AG270</f>
        <v>0</v>
      </c>
      <c r="AW131" s="21">
        <f>EA_raw_policy_shocks!AH270</f>
        <v>0</v>
      </c>
      <c r="AX131" s="21">
        <f>EA_raw_policy_shocks!AI270</f>
        <v>0</v>
      </c>
      <c r="AY131" s="21">
        <f>EA_raw_policy_shocks!AJ270</f>
        <v>0</v>
      </c>
      <c r="AZ131" s="21">
        <f>EA_raw_policy_shocks!AK270</f>
        <v>0</v>
      </c>
      <c r="BB131" s="22">
        <f t="shared" si="16"/>
        <v>50951</v>
      </c>
      <c r="BC131" s="20">
        <f t="shared" si="17"/>
        <v>2.4990917942303702E-2</v>
      </c>
      <c r="BD131" s="20" t="e">
        <f>#REF!</f>
        <v>#REF!</v>
      </c>
    </row>
    <row r="132" spans="1:56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0"/>
        <v>3.8199787393950217E-5</v>
      </c>
      <c r="AI132" s="20">
        <f t="shared" si="14"/>
        <v>1.4030894592930397E-6</v>
      </c>
      <c r="AJ132" s="20">
        <f t="shared" si="18"/>
        <v>-1.44701836759519E-3</v>
      </c>
      <c r="AK132" s="20">
        <f t="shared" si="18"/>
        <v>5.4189821816485995E-4</v>
      </c>
      <c r="AL132" s="20">
        <f t="shared" si="18"/>
        <v>-2.9329793527210697E-4</v>
      </c>
      <c r="AM132" s="20">
        <f t="shared" si="18"/>
        <v>1.37178050825248E-3</v>
      </c>
      <c r="AN132" s="20">
        <f t="shared" si="18"/>
        <v>3.7302372362546499E-3</v>
      </c>
      <c r="AR132" s="22">
        <f t="shared" si="19"/>
        <v>51043</v>
      </c>
      <c r="AT132" s="21">
        <f>EA_raw_policy_shocks!AE271</f>
        <v>0</v>
      </c>
      <c r="AU132" s="21">
        <f>EA_raw_policy_shocks!AF271</f>
        <v>0</v>
      </c>
      <c r="AV132" s="21">
        <f>EA_raw_policy_shocks!AG271</f>
        <v>0</v>
      </c>
      <c r="AW132" s="21">
        <f>EA_raw_policy_shocks!AH271</f>
        <v>0</v>
      </c>
      <c r="AX132" s="21">
        <f>EA_raw_policy_shocks!AI271</f>
        <v>0</v>
      </c>
      <c r="AY132" s="21">
        <f>EA_raw_policy_shocks!AJ271</f>
        <v>0</v>
      </c>
      <c r="AZ132" s="21">
        <f>EA_raw_policy_shocks!AK271</f>
        <v>0</v>
      </c>
      <c r="BB132" s="22">
        <f t="shared" si="16"/>
        <v>51043</v>
      </c>
      <c r="BC132" s="20">
        <f t="shared" si="17"/>
        <v>2.4990917942303702E-2</v>
      </c>
      <c r="BD132" s="20" t="e">
        <f>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FD64-5E12-4ACC-B8BE-E378F964B4B8}">
  <sheetPr codeName="Sheet32">
    <tabColor theme="9" tint="0.59999389629810485"/>
  </sheetPr>
  <dimension ref="A1:AK211"/>
  <sheetViews>
    <sheetView topLeftCell="A127" zoomScale="85" zoomScaleNormal="85" workbookViewId="0">
      <selection activeCell="I2" sqref="I2:I210"/>
    </sheetView>
  </sheetViews>
  <sheetFormatPr defaultColWidth="9.140625" defaultRowHeight="12.75"/>
  <cols>
    <col min="1" max="1" width="11.42578125" style="20" bestFit="1" customWidth="1"/>
    <col min="2" max="2" width="9.140625" style="20"/>
    <col min="3" max="8" width="9.28515625" style="20" bestFit="1" customWidth="1"/>
    <col min="9" max="9" width="9.7109375" style="20" bestFit="1" customWidth="1"/>
    <col min="10" max="12" width="9.140625" style="20"/>
    <col min="13" max="19" width="9.7109375" style="20" bestFit="1" customWidth="1"/>
    <col min="20" max="24" width="9.140625" style="20"/>
    <col min="25" max="25" width="9" style="20" customWidth="1"/>
    <col min="26" max="16384" width="9.140625" style="20"/>
  </cols>
  <sheetData>
    <row r="1" spans="1:19" ht="15">
      <c r="A1" s="20" t="s">
        <v>0</v>
      </c>
      <c r="C1" t="s">
        <v>10</v>
      </c>
      <c r="D1" s="20" t="s">
        <v>323</v>
      </c>
      <c r="E1" s="20" t="s">
        <v>322</v>
      </c>
      <c r="F1" s="20" t="s">
        <v>321</v>
      </c>
      <c r="G1" s="20" t="s">
        <v>320</v>
      </c>
      <c r="H1" s="20" t="s">
        <v>319</v>
      </c>
      <c r="I1" s="20" t="s">
        <v>318</v>
      </c>
      <c r="L1" s="20" t="s">
        <v>13</v>
      </c>
      <c r="M1" s="20" t="s">
        <v>324</v>
      </c>
      <c r="N1" s="20" t="s">
        <v>323</v>
      </c>
      <c r="O1" s="20" t="s">
        <v>322</v>
      </c>
      <c r="P1" s="20" t="s">
        <v>321</v>
      </c>
      <c r="Q1" s="20" t="s">
        <v>320</v>
      </c>
      <c r="R1" s="20" t="s">
        <v>319</v>
      </c>
      <c r="S1" s="20" t="s">
        <v>318</v>
      </c>
    </row>
    <row r="2" spans="1:19" ht="15">
      <c r="A2" s="22">
        <v>26480</v>
      </c>
      <c r="B2" s="22"/>
      <c r="C2" s="2">
        <v>-0.136626984360527</v>
      </c>
      <c r="D2" s="16">
        <v>3.7149200574819896E-18</v>
      </c>
      <c r="E2" s="16">
        <v>-2.4097873438486502E-15</v>
      </c>
      <c r="F2" s="16">
        <v>-2.1346650809060499E-15</v>
      </c>
      <c r="G2" s="16">
        <v>-1.37698524217825E-15</v>
      </c>
      <c r="H2" s="16">
        <v>-9.0487083758056192E-16</v>
      </c>
      <c r="I2" s="16">
        <v>2.53472963551096E-17</v>
      </c>
      <c r="J2"/>
      <c r="K2" s="22"/>
      <c r="L2" s="22"/>
      <c r="M2" s="33">
        <f t="shared" ref="M2:S2" si="0">C2</f>
        <v>-0.136626984360527</v>
      </c>
      <c r="N2" s="33">
        <f t="shared" si="0"/>
        <v>3.7149200574819896E-18</v>
      </c>
      <c r="O2" s="33">
        <f t="shared" si="0"/>
        <v>-2.4097873438486502E-15</v>
      </c>
      <c r="P2" s="33">
        <f t="shared" si="0"/>
        <v>-2.1346650809060499E-15</v>
      </c>
      <c r="Q2" s="33">
        <f t="shared" si="0"/>
        <v>-1.37698524217825E-15</v>
      </c>
      <c r="R2" s="33">
        <f t="shared" si="0"/>
        <v>-9.0487083758056192E-16</v>
      </c>
      <c r="S2" s="33">
        <f t="shared" si="0"/>
        <v>2.53472963551096E-17</v>
      </c>
    </row>
    <row r="3" spans="1:19" ht="15">
      <c r="A3" s="22">
        <v>26572</v>
      </c>
      <c r="B3" s="22"/>
      <c r="C3" s="2">
        <v>-0.26170628124026901</v>
      </c>
      <c r="D3" s="16">
        <v>1.07487653757854E-16</v>
      </c>
      <c r="E3" s="16">
        <v>-2.2114482834630402E-15</v>
      </c>
      <c r="F3" s="16">
        <v>-2.2931418302717299E-15</v>
      </c>
      <c r="G3" s="16">
        <v>-1.4723040343825299E-15</v>
      </c>
      <c r="H3" s="16">
        <v>-1.0347681615313001E-15</v>
      </c>
      <c r="I3" s="16">
        <v>3.8319482471361101E-17</v>
      </c>
      <c r="J3"/>
      <c r="K3" s="22"/>
      <c r="L3" s="22"/>
      <c r="M3" s="33">
        <f t="shared" ref="M3:M66" si="1">C3</f>
        <v>-0.26170628124026901</v>
      </c>
      <c r="N3" s="33">
        <f t="shared" ref="N3:N66" si="2">D3</f>
        <v>1.07487653757854E-16</v>
      </c>
      <c r="O3" s="33">
        <f t="shared" ref="O3:O66" si="3">E3</f>
        <v>-2.2114482834630402E-15</v>
      </c>
      <c r="P3" s="33">
        <f t="shared" ref="P3:P66" si="4">F3</f>
        <v>-2.2931418302717299E-15</v>
      </c>
      <c r="Q3" s="33">
        <f t="shared" ref="Q3:Q66" si="5">G3</f>
        <v>-1.4723040343825299E-15</v>
      </c>
      <c r="R3" s="33">
        <f t="shared" ref="R3:R66" si="6">H3</f>
        <v>-1.0347681615313001E-15</v>
      </c>
      <c r="S3" s="33">
        <f t="shared" ref="S3:S66" si="7">I3</f>
        <v>3.8319482471361101E-17</v>
      </c>
    </row>
    <row r="4" spans="1:19" ht="15">
      <c r="A4" s="22">
        <v>26664</v>
      </c>
      <c r="B4" s="22"/>
      <c r="C4" s="2">
        <v>0.20121773514365801</v>
      </c>
      <c r="D4" s="16">
        <v>-1.7240305911295201E-16</v>
      </c>
      <c r="E4" s="16">
        <v>-2.7881125960746299E-15</v>
      </c>
      <c r="F4" s="16">
        <v>-2.7370623107252301E-15</v>
      </c>
      <c r="G4" s="16">
        <v>-1.7989368784269701E-15</v>
      </c>
      <c r="H4" s="16">
        <v>-1.18995048248095E-15</v>
      </c>
      <c r="I4" s="16">
        <v>-1.33955779130529E-16</v>
      </c>
      <c r="J4"/>
      <c r="K4" s="22"/>
      <c r="L4" s="22"/>
      <c r="M4" s="33">
        <f t="shared" si="1"/>
        <v>0.20121773514365801</v>
      </c>
      <c r="N4" s="33">
        <f t="shared" si="2"/>
        <v>-1.7240305911295201E-16</v>
      </c>
      <c r="O4" s="33">
        <f t="shared" si="3"/>
        <v>-2.7881125960746299E-15</v>
      </c>
      <c r="P4" s="33">
        <f t="shared" si="4"/>
        <v>-2.7370623107252301E-15</v>
      </c>
      <c r="Q4" s="33">
        <f t="shared" si="5"/>
        <v>-1.7989368784269701E-15</v>
      </c>
      <c r="R4" s="33">
        <f t="shared" si="6"/>
        <v>-1.18995048248095E-15</v>
      </c>
      <c r="S4" s="33">
        <f t="shared" si="7"/>
        <v>-1.33955779130529E-16</v>
      </c>
    </row>
    <row r="5" spans="1:19" ht="15">
      <c r="A5" s="22">
        <v>26754</v>
      </c>
      <c r="B5" s="22"/>
      <c r="C5" s="2">
        <v>-0.107363589012759</v>
      </c>
      <c r="D5" s="16">
        <v>-3.6165666115960902E-16</v>
      </c>
      <c r="E5" s="16">
        <v>-2.7979513828236698E-15</v>
      </c>
      <c r="F5" s="16">
        <v>-2.7836170214081899E-15</v>
      </c>
      <c r="G5" s="16">
        <v>-1.7561753895316999E-15</v>
      </c>
      <c r="H5" s="16">
        <v>-1.2143603575339901E-15</v>
      </c>
      <c r="I5" s="16">
        <v>-6.2604433805256896E-17</v>
      </c>
      <c r="J5"/>
      <c r="K5" s="22"/>
      <c r="L5" s="22"/>
      <c r="M5" s="33">
        <f t="shared" si="1"/>
        <v>-0.107363589012759</v>
      </c>
      <c r="N5" s="33">
        <f t="shared" si="2"/>
        <v>-3.6165666115960902E-16</v>
      </c>
      <c r="O5" s="33">
        <f t="shared" si="3"/>
        <v>-2.7979513828236698E-15</v>
      </c>
      <c r="P5" s="33">
        <f t="shared" si="4"/>
        <v>-2.7836170214081899E-15</v>
      </c>
      <c r="Q5" s="33">
        <f t="shared" si="5"/>
        <v>-1.7561753895316999E-15</v>
      </c>
      <c r="R5" s="33">
        <f t="shared" si="6"/>
        <v>-1.2143603575339901E-15</v>
      </c>
      <c r="S5" s="33">
        <f t="shared" si="7"/>
        <v>-6.2604433805256896E-17</v>
      </c>
    </row>
    <row r="6" spans="1:19" ht="15">
      <c r="A6" s="22">
        <v>26845</v>
      </c>
      <c r="B6" s="22"/>
      <c r="C6" s="2">
        <v>0.24054907802502001</v>
      </c>
      <c r="D6" s="16">
        <v>-6.0139896952338805E-16</v>
      </c>
      <c r="E6" s="16">
        <v>-3.00790825175393E-15</v>
      </c>
      <c r="F6" s="16">
        <v>-2.9069039158094798E-15</v>
      </c>
      <c r="G6" s="16">
        <v>-1.8318481522634099E-15</v>
      </c>
      <c r="H6" s="16">
        <v>-1.1299721296344599E-15</v>
      </c>
      <c r="I6" s="16">
        <v>3.3436198746110603E-17</v>
      </c>
      <c r="J6"/>
      <c r="K6" s="22"/>
      <c r="L6" s="22"/>
      <c r="M6" s="33">
        <f t="shared" si="1"/>
        <v>0.24054907802502001</v>
      </c>
      <c r="N6" s="33">
        <f t="shared" si="2"/>
        <v>-6.0139896952338805E-16</v>
      </c>
      <c r="O6" s="33">
        <f t="shared" si="3"/>
        <v>-3.00790825175393E-15</v>
      </c>
      <c r="P6" s="33">
        <f t="shared" si="4"/>
        <v>-2.9069039158094798E-15</v>
      </c>
      <c r="Q6" s="33">
        <f t="shared" si="5"/>
        <v>-1.8318481522634099E-15</v>
      </c>
      <c r="R6" s="33">
        <f t="shared" si="6"/>
        <v>-1.1299721296344599E-15</v>
      </c>
      <c r="S6" s="33">
        <f t="shared" si="7"/>
        <v>3.3436198746110603E-17</v>
      </c>
    </row>
    <row r="7" spans="1:19" ht="15">
      <c r="A7" s="22">
        <v>26937</v>
      </c>
      <c r="B7" s="22"/>
      <c r="C7" s="2">
        <v>0.34896820776712301</v>
      </c>
      <c r="D7" s="16">
        <v>-1.16487380270825E-15</v>
      </c>
      <c r="E7" s="16">
        <v>-3.3597909610713598E-15</v>
      </c>
      <c r="F7" s="16">
        <v>-3.2342145797829202E-15</v>
      </c>
      <c r="G7" s="16">
        <v>-1.9195573672616201E-15</v>
      </c>
      <c r="H7" s="16">
        <v>-1.1533944871483601E-15</v>
      </c>
      <c r="I7" s="16">
        <v>-1.2824492362893001E-16</v>
      </c>
      <c r="J7"/>
      <c r="K7" s="22"/>
      <c r="L7" s="22"/>
      <c r="M7" s="33">
        <f t="shared" si="1"/>
        <v>0.34896820776712301</v>
      </c>
      <c r="N7" s="33">
        <f t="shared" si="2"/>
        <v>-1.16487380270825E-15</v>
      </c>
      <c r="O7" s="33">
        <f t="shared" si="3"/>
        <v>-3.3597909610713598E-15</v>
      </c>
      <c r="P7" s="33">
        <f t="shared" si="4"/>
        <v>-3.2342145797829202E-15</v>
      </c>
      <c r="Q7" s="33">
        <f t="shared" si="5"/>
        <v>-1.9195573672616201E-15</v>
      </c>
      <c r="R7" s="33">
        <f t="shared" si="6"/>
        <v>-1.1533944871483601E-15</v>
      </c>
      <c r="S7" s="33">
        <f t="shared" si="7"/>
        <v>-1.2824492362893001E-16</v>
      </c>
    </row>
    <row r="8" spans="1:19" ht="15">
      <c r="A8" s="22">
        <v>27029</v>
      </c>
      <c r="B8" s="22"/>
      <c r="C8" s="2">
        <v>9.3203087569944401E-2</v>
      </c>
      <c r="D8" s="16">
        <v>-1.3840736032268E-15</v>
      </c>
      <c r="E8" s="16">
        <v>-3.4392079744386798E-15</v>
      </c>
      <c r="F8" s="16">
        <v>-3.2094054928007901E-15</v>
      </c>
      <c r="G8" s="16">
        <v>-1.8336257729404701E-15</v>
      </c>
      <c r="H8" s="16">
        <v>-1.20633563139791E-15</v>
      </c>
      <c r="I8" s="16">
        <v>-4.9871554863880203E-17</v>
      </c>
      <c r="J8"/>
      <c r="K8" s="22"/>
      <c r="L8" s="22"/>
      <c r="M8" s="33">
        <f t="shared" si="1"/>
        <v>9.3203087569944401E-2</v>
      </c>
      <c r="N8" s="33">
        <f t="shared" si="2"/>
        <v>-1.3840736032268E-15</v>
      </c>
      <c r="O8" s="33">
        <f t="shared" si="3"/>
        <v>-3.4392079744386798E-15</v>
      </c>
      <c r="P8" s="33">
        <f t="shared" si="4"/>
        <v>-3.2094054928007901E-15</v>
      </c>
      <c r="Q8" s="33">
        <f t="shared" si="5"/>
        <v>-1.8336257729404701E-15</v>
      </c>
      <c r="R8" s="33">
        <f t="shared" si="6"/>
        <v>-1.20633563139791E-15</v>
      </c>
      <c r="S8" s="33">
        <f t="shared" si="7"/>
        <v>-4.9871554863880203E-17</v>
      </c>
    </row>
    <row r="9" spans="1:19" ht="15">
      <c r="A9" s="22">
        <v>27119</v>
      </c>
      <c r="B9" s="22"/>
      <c r="C9" s="2">
        <v>2.3111328680834299E-2</v>
      </c>
      <c r="D9" s="16">
        <v>-1.4981976830693199E-15</v>
      </c>
      <c r="E9" s="16">
        <v>-3.3884135958035198E-15</v>
      </c>
      <c r="F9" s="16">
        <v>-3.1121354804572298E-15</v>
      </c>
      <c r="G9" s="16">
        <v>-1.8065765750958498E-15</v>
      </c>
      <c r="H9" s="16">
        <v>-1.0943467068489299E-15</v>
      </c>
      <c r="I9" s="16">
        <v>-3.6675632526941199E-17</v>
      </c>
      <c r="J9"/>
      <c r="K9" s="22"/>
      <c r="L9" s="22"/>
      <c r="M9" s="33">
        <f t="shared" si="1"/>
        <v>2.3111328680834299E-2</v>
      </c>
      <c r="N9" s="33">
        <f t="shared" si="2"/>
        <v>-1.4981976830693199E-15</v>
      </c>
      <c r="O9" s="33">
        <f t="shared" si="3"/>
        <v>-3.3884135958035198E-15</v>
      </c>
      <c r="P9" s="33">
        <f t="shared" si="4"/>
        <v>-3.1121354804572298E-15</v>
      </c>
      <c r="Q9" s="33">
        <f t="shared" si="5"/>
        <v>-1.8065765750958498E-15</v>
      </c>
      <c r="R9" s="33">
        <f t="shared" si="6"/>
        <v>-1.0943467068489299E-15</v>
      </c>
      <c r="S9" s="33">
        <f t="shared" si="7"/>
        <v>-3.6675632526941199E-17</v>
      </c>
    </row>
    <row r="10" spans="1:19" ht="15">
      <c r="A10" s="22">
        <v>27210</v>
      </c>
      <c r="B10" s="22"/>
      <c r="C10" s="2">
        <v>-4.5645198025665697E-2</v>
      </c>
      <c r="D10" s="16">
        <v>-1.47597858183858E-15</v>
      </c>
      <c r="E10" s="16">
        <v>-3.2938203779411999E-15</v>
      </c>
      <c r="F10" s="16">
        <v>-3.1240666040500301E-15</v>
      </c>
      <c r="G10" s="16">
        <v>-1.6851820247021199E-15</v>
      </c>
      <c r="H10" s="16">
        <v>-1.0385795046946399E-15</v>
      </c>
      <c r="I10" s="16">
        <v>7.8760147501326896E-17</v>
      </c>
      <c r="J10"/>
      <c r="K10" s="22"/>
      <c r="L10" s="22"/>
      <c r="M10" s="33">
        <f t="shared" si="1"/>
        <v>-4.5645198025665697E-2</v>
      </c>
      <c r="N10" s="33">
        <f t="shared" si="2"/>
        <v>-1.47597858183858E-15</v>
      </c>
      <c r="O10" s="33">
        <f t="shared" si="3"/>
        <v>-3.2938203779411999E-15</v>
      </c>
      <c r="P10" s="33">
        <f t="shared" si="4"/>
        <v>-3.1240666040500301E-15</v>
      </c>
      <c r="Q10" s="33">
        <f t="shared" si="5"/>
        <v>-1.6851820247021199E-15</v>
      </c>
      <c r="R10" s="33">
        <f t="shared" si="6"/>
        <v>-1.0385795046946399E-15</v>
      </c>
      <c r="S10" s="33">
        <f t="shared" si="7"/>
        <v>7.8760147501326896E-17</v>
      </c>
    </row>
    <row r="11" spans="1:19" ht="15">
      <c r="A11" s="22">
        <v>27302</v>
      </c>
      <c r="B11" s="22"/>
      <c r="C11" s="2">
        <v>9.37611745722235E-3</v>
      </c>
      <c r="D11" s="16">
        <v>-1.62884723711957E-15</v>
      </c>
      <c r="E11" s="16">
        <v>-3.4864397245467201E-15</v>
      </c>
      <c r="F11" s="16">
        <v>-3.1682249541241001E-15</v>
      </c>
      <c r="G11" s="16">
        <v>-1.72189899742747E-15</v>
      </c>
      <c r="H11" s="16">
        <v>-1.0550041345847099E-15</v>
      </c>
      <c r="I11" s="16">
        <v>-1.27330000702562E-16</v>
      </c>
      <c r="J11"/>
      <c r="K11" s="22"/>
      <c r="L11" s="22"/>
      <c r="M11" s="33">
        <f t="shared" si="1"/>
        <v>9.37611745722235E-3</v>
      </c>
      <c r="N11" s="33">
        <f t="shared" si="2"/>
        <v>-1.62884723711957E-15</v>
      </c>
      <c r="O11" s="33">
        <f t="shared" si="3"/>
        <v>-3.4864397245467201E-15</v>
      </c>
      <c r="P11" s="33">
        <f t="shared" si="4"/>
        <v>-3.1682249541241001E-15</v>
      </c>
      <c r="Q11" s="33">
        <f t="shared" si="5"/>
        <v>-1.72189899742747E-15</v>
      </c>
      <c r="R11" s="33">
        <f t="shared" si="6"/>
        <v>-1.0550041345847099E-15</v>
      </c>
      <c r="S11" s="33">
        <f t="shared" si="7"/>
        <v>-1.27330000702562E-16</v>
      </c>
    </row>
    <row r="12" spans="1:19" ht="15">
      <c r="A12" s="22">
        <v>27394</v>
      </c>
      <c r="B12" s="22"/>
      <c r="C12" s="2">
        <v>5.8066895531725803E-2</v>
      </c>
      <c r="D12" s="16">
        <v>-1.5628896923297801E-15</v>
      </c>
      <c r="E12" s="16">
        <v>-3.1607289130464098E-15</v>
      </c>
      <c r="F12" s="16">
        <v>-2.8228885569945901E-15</v>
      </c>
      <c r="G12" s="16">
        <v>-1.3271789390907599E-15</v>
      </c>
      <c r="H12" s="16">
        <v>-8.5152745756638197E-16</v>
      </c>
      <c r="I12" s="16">
        <v>3.6396570267391298E-16</v>
      </c>
      <c r="J12"/>
      <c r="K12" s="22"/>
      <c r="L12" s="22"/>
      <c r="M12" s="33">
        <f t="shared" si="1"/>
        <v>5.8066895531725803E-2</v>
      </c>
      <c r="N12" s="33">
        <f t="shared" si="2"/>
        <v>-1.5628896923297801E-15</v>
      </c>
      <c r="O12" s="33">
        <f t="shared" si="3"/>
        <v>-3.1607289130464098E-15</v>
      </c>
      <c r="P12" s="33">
        <f t="shared" si="4"/>
        <v>-2.8228885569945901E-15</v>
      </c>
      <c r="Q12" s="33">
        <f t="shared" si="5"/>
        <v>-1.3271789390907599E-15</v>
      </c>
      <c r="R12" s="33">
        <f t="shared" si="6"/>
        <v>-8.5152745756638197E-16</v>
      </c>
      <c r="S12" s="33">
        <f t="shared" si="7"/>
        <v>3.6396570267391298E-16</v>
      </c>
    </row>
    <row r="13" spans="1:19" ht="15">
      <c r="A13" s="22">
        <v>27484</v>
      </c>
      <c r="B13" s="22"/>
      <c r="C13" s="2">
        <v>-0.28087438636992401</v>
      </c>
      <c r="D13" s="16">
        <v>-1.1802988317491599E-15</v>
      </c>
      <c r="E13" s="16">
        <v>-2.9547281230228599E-15</v>
      </c>
      <c r="F13" s="16">
        <v>-2.5299028073605099E-15</v>
      </c>
      <c r="G13" s="16">
        <v>-1.2754037267325201E-15</v>
      </c>
      <c r="H13" s="16">
        <v>-5.4518264926536503E-16</v>
      </c>
      <c r="I13" s="16">
        <v>1.6244225369823201E-16</v>
      </c>
      <c r="J13"/>
      <c r="K13" s="22"/>
      <c r="L13" s="22"/>
      <c r="M13" s="33">
        <f t="shared" si="1"/>
        <v>-0.28087438636992401</v>
      </c>
      <c r="N13" s="33">
        <f t="shared" si="2"/>
        <v>-1.1802988317491599E-15</v>
      </c>
      <c r="O13" s="33">
        <f t="shared" si="3"/>
        <v>-2.9547281230228599E-15</v>
      </c>
      <c r="P13" s="33">
        <f t="shared" si="4"/>
        <v>-2.5299028073605099E-15</v>
      </c>
      <c r="Q13" s="33">
        <f t="shared" si="5"/>
        <v>-1.2754037267325201E-15</v>
      </c>
      <c r="R13" s="33">
        <f t="shared" si="6"/>
        <v>-5.4518264926536503E-16</v>
      </c>
      <c r="S13" s="33">
        <f t="shared" si="7"/>
        <v>1.6244225369823201E-16</v>
      </c>
    </row>
    <row r="14" spans="1:19" ht="15">
      <c r="A14" s="22">
        <v>27575</v>
      </c>
      <c r="B14" s="22"/>
      <c r="C14" s="2">
        <v>-0.49289886003434502</v>
      </c>
      <c r="D14" s="16">
        <v>-1.0435186317842601E-15</v>
      </c>
      <c r="E14" s="16">
        <v>-2.9486695559653902E-15</v>
      </c>
      <c r="F14" s="16">
        <v>-2.6727246921616699E-15</v>
      </c>
      <c r="G14" s="16">
        <v>-1.1458089307086899E-15</v>
      </c>
      <c r="H14" s="16">
        <v>-9.1983581225323399E-16</v>
      </c>
      <c r="I14" s="16">
        <v>5.1931943001260402E-17</v>
      </c>
      <c r="J14"/>
      <c r="K14" s="22"/>
      <c r="L14" s="22"/>
      <c r="M14" s="33">
        <f t="shared" si="1"/>
        <v>-0.49289886003434502</v>
      </c>
      <c r="N14" s="33">
        <f t="shared" si="2"/>
        <v>-1.0435186317842601E-15</v>
      </c>
      <c r="O14" s="33">
        <f t="shared" si="3"/>
        <v>-2.9486695559653902E-15</v>
      </c>
      <c r="P14" s="33">
        <f t="shared" si="4"/>
        <v>-2.6727246921616699E-15</v>
      </c>
      <c r="Q14" s="33">
        <f t="shared" si="5"/>
        <v>-1.1458089307086899E-15</v>
      </c>
      <c r="R14" s="33">
        <f t="shared" si="6"/>
        <v>-9.1983581225323399E-16</v>
      </c>
      <c r="S14" s="33">
        <f t="shared" si="7"/>
        <v>5.1931943001260402E-17</v>
      </c>
    </row>
    <row r="15" spans="1:19" ht="15">
      <c r="A15" s="22">
        <v>27667</v>
      </c>
      <c r="B15" s="22"/>
      <c r="C15" s="2">
        <v>-0.28572969497087097</v>
      </c>
      <c r="D15" s="16">
        <v>-1.02520565546002E-15</v>
      </c>
      <c r="E15" s="16">
        <v>-3.1389687436043098E-15</v>
      </c>
      <c r="F15" s="16">
        <v>-2.5488605541248102E-15</v>
      </c>
      <c r="G15" s="16">
        <v>-1.49963043295008E-15</v>
      </c>
      <c r="H15" s="16">
        <v>-1.0619899187380199E-15</v>
      </c>
      <c r="I15" s="16">
        <v>-1.21395618753926E-18</v>
      </c>
      <c r="J15"/>
      <c r="K15" s="22"/>
      <c r="L15" s="22"/>
      <c r="M15" s="33">
        <f t="shared" si="1"/>
        <v>-0.28572969497087097</v>
      </c>
      <c r="N15" s="33">
        <f t="shared" si="2"/>
        <v>-1.02520565546002E-15</v>
      </c>
      <c r="O15" s="33">
        <f t="shared" si="3"/>
        <v>-3.1389687436043098E-15</v>
      </c>
      <c r="P15" s="33">
        <f t="shared" si="4"/>
        <v>-2.5488605541248102E-15</v>
      </c>
      <c r="Q15" s="33">
        <f t="shared" si="5"/>
        <v>-1.49963043295008E-15</v>
      </c>
      <c r="R15" s="33">
        <f t="shared" si="6"/>
        <v>-1.0619899187380199E-15</v>
      </c>
      <c r="S15" s="33">
        <f t="shared" si="7"/>
        <v>-1.21395618753926E-18</v>
      </c>
    </row>
    <row r="16" spans="1:19" ht="15">
      <c r="A16" s="22">
        <v>27759</v>
      </c>
      <c r="B16" s="22"/>
      <c r="C16" s="2">
        <v>-0.12763684910346501</v>
      </c>
      <c r="D16" s="16">
        <v>-1.16354272079522E-15</v>
      </c>
      <c r="E16" s="16">
        <v>-3.0355645513433102E-15</v>
      </c>
      <c r="F16" s="16">
        <v>-2.92210064611332E-15</v>
      </c>
      <c r="G16" s="16">
        <v>-1.66204918422677E-15</v>
      </c>
      <c r="H16" s="16">
        <v>-1.1749623955652201E-15</v>
      </c>
      <c r="I16" s="16">
        <v>-7.5897338096554203E-17</v>
      </c>
      <c r="J16"/>
      <c r="K16" s="22"/>
      <c r="L16" s="22"/>
      <c r="M16" s="33">
        <f t="shared" si="1"/>
        <v>-0.12763684910346501</v>
      </c>
      <c r="N16" s="33">
        <f t="shared" si="2"/>
        <v>-1.16354272079522E-15</v>
      </c>
      <c r="O16" s="33">
        <f t="shared" si="3"/>
        <v>-3.0355645513433102E-15</v>
      </c>
      <c r="P16" s="33">
        <f t="shared" si="4"/>
        <v>-2.92210064611332E-15</v>
      </c>
      <c r="Q16" s="33">
        <f t="shared" si="5"/>
        <v>-1.66204918422677E-15</v>
      </c>
      <c r="R16" s="33">
        <f t="shared" si="6"/>
        <v>-1.1749623955652201E-15</v>
      </c>
      <c r="S16" s="33">
        <f t="shared" si="7"/>
        <v>-7.5897338096554203E-17</v>
      </c>
    </row>
    <row r="17" spans="1:19" ht="15">
      <c r="A17" s="22">
        <v>27850</v>
      </c>
      <c r="B17" s="22"/>
      <c r="C17" s="2">
        <v>-0.156607119212337</v>
      </c>
      <c r="D17" s="16">
        <v>-5.6511609406161397E-16</v>
      </c>
      <c r="E17" s="16">
        <v>-3.0915305092184801E-15</v>
      </c>
      <c r="F17" s="16">
        <v>-2.8033254002096802E-15</v>
      </c>
      <c r="G17" s="16">
        <v>-1.56810639835782E-15</v>
      </c>
      <c r="H17" s="16">
        <v>-1.1257799861767501E-15</v>
      </c>
      <c r="I17" s="16">
        <v>9.7238927166951504E-17</v>
      </c>
      <c r="J17"/>
      <c r="K17" s="22"/>
      <c r="L17" s="22"/>
      <c r="M17" s="33">
        <f t="shared" si="1"/>
        <v>-0.156607119212337</v>
      </c>
      <c r="N17" s="33">
        <f t="shared" si="2"/>
        <v>-5.6511609406161397E-16</v>
      </c>
      <c r="O17" s="33">
        <f t="shared" si="3"/>
        <v>-3.0915305092184801E-15</v>
      </c>
      <c r="P17" s="33">
        <f t="shared" si="4"/>
        <v>-2.8033254002096802E-15</v>
      </c>
      <c r="Q17" s="33">
        <f t="shared" si="5"/>
        <v>-1.56810639835782E-15</v>
      </c>
      <c r="R17" s="33">
        <f t="shared" si="6"/>
        <v>-1.1257799861767501E-15</v>
      </c>
      <c r="S17" s="33">
        <f t="shared" si="7"/>
        <v>9.7238927166951504E-17</v>
      </c>
    </row>
    <row r="18" spans="1:19" ht="15">
      <c r="A18" s="22">
        <v>27941</v>
      </c>
      <c r="B18" s="22"/>
      <c r="C18" s="2">
        <v>0.226076626131684</v>
      </c>
      <c r="D18" s="16">
        <v>-9.6512913394217709E-16</v>
      </c>
      <c r="E18" s="16">
        <v>-3.36102778403823E-15</v>
      </c>
      <c r="F18" s="16">
        <v>-3.0206270751295701E-15</v>
      </c>
      <c r="G18" s="16">
        <v>-1.71394124388896E-15</v>
      </c>
      <c r="H18" s="16">
        <v>-1.12918128097687E-15</v>
      </c>
      <c r="I18" s="16">
        <v>-5.6947421690207597E-17</v>
      </c>
      <c r="J18"/>
      <c r="K18" s="22"/>
      <c r="L18" s="22"/>
      <c r="M18" s="33">
        <f t="shared" si="1"/>
        <v>0.226076626131684</v>
      </c>
      <c r="N18" s="33">
        <f t="shared" si="2"/>
        <v>-9.6512913394217709E-16</v>
      </c>
      <c r="O18" s="33">
        <f t="shared" si="3"/>
        <v>-3.36102778403823E-15</v>
      </c>
      <c r="P18" s="33">
        <f t="shared" si="4"/>
        <v>-3.0206270751295701E-15</v>
      </c>
      <c r="Q18" s="33">
        <f t="shared" si="5"/>
        <v>-1.71394124388896E-15</v>
      </c>
      <c r="R18" s="33">
        <f t="shared" si="6"/>
        <v>-1.12918128097687E-15</v>
      </c>
      <c r="S18" s="33">
        <f t="shared" si="7"/>
        <v>-5.6947421690207597E-17</v>
      </c>
    </row>
    <row r="19" spans="1:19" ht="15">
      <c r="A19" s="22">
        <v>28033</v>
      </c>
      <c r="B19" s="22"/>
      <c r="C19" s="2">
        <v>0.11343891933007599</v>
      </c>
      <c r="D19" s="16">
        <v>-1.09401077734402E-15</v>
      </c>
      <c r="E19" s="16">
        <v>-3.4018928481449498E-15</v>
      </c>
      <c r="F19" s="16">
        <v>-3.0502087492044899E-15</v>
      </c>
      <c r="G19" s="16">
        <v>-1.6342233814777699E-15</v>
      </c>
      <c r="H19" s="16">
        <v>-1.17971805997396E-15</v>
      </c>
      <c r="I19" s="16">
        <v>4.3685019609123598E-17</v>
      </c>
      <c r="J19"/>
      <c r="K19" s="22"/>
      <c r="L19" s="22"/>
      <c r="M19" s="33">
        <f t="shared" si="1"/>
        <v>0.11343891933007599</v>
      </c>
      <c r="N19" s="33">
        <f t="shared" si="2"/>
        <v>-1.09401077734402E-15</v>
      </c>
      <c r="O19" s="33">
        <f t="shared" si="3"/>
        <v>-3.4018928481449498E-15</v>
      </c>
      <c r="P19" s="33">
        <f t="shared" si="4"/>
        <v>-3.0502087492044899E-15</v>
      </c>
      <c r="Q19" s="33">
        <f t="shared" si="5"/>
        <v>-1.6342233814777699E-15</v>
      </c>
      <c r="R19" s="33">
        <f t="shared" si="6"/>
        <v>-1.17971805997396E-15</v>
      </c>
      <c r="S19" s="33">
        <f t="shared" si="7"/>
        <v>4.3685019609123598E-17</v>
      </c>
    </row>
    <row r="20" spans="1:19" ht="15">
      <c r="A20" s="22">
        <v>28125</v>
      </c>
      <c r="B20" s="22"/>
      <c r="C20" s="2">
        <v>-0.210369680402517</v>
      </c>
      <c r="D20" s="16">
        <v>-1.08093294248267E-15</v>
      </c>
      <c r="E20" s="16">
        <v>-3.4978569398441299E-15</v>
      </c>
      <c r="F20" s="16">
        <v>-3.1041362144761099E-15</v>
      </c>
      <c r="G20" s="16">
        <v>-1.8233171627830101E-15</v>
      </c>
      <c r="H20" s="16">
        <v>-1.27616703280452E-15</v>
      </c>
      <c r="I20" s="16">
        <v>-2.2098087052531701E-16</v>
      </c>
      <c r="J20"/>
      <c r="K20" s="22"/>
      <c r="L20" s="22"/>
      <c r="M20" s="33">
        <f t="shared" si="1"/>
        <v>-0.210369680402517</v>
      </c>
      <c r="N20" s="33">
        <f t="shared" si="2"/>
        <v>-1.08093294248267E-15</v>
      </c>
      <c r="O20" s="33">
        <f t="shared" si="3"/>
        <v>-3.4978569398441299E-15</v>
      </c>
      <c r="P20" s="33">
        <f t="shared" si="4"/>
        <v>-3.1041362144761099E-15</v>
      </c>
      <c r="Q20" s="33">
        <f t="shared" si="5"/>
        <v>-1.8233171627830101E-15</v>
      </c>
      <c r="R20" s="33">
        <f t="shared" si="6"/>
        <v>-1.27616703280452E-15</v>
      </c>
      <c r="S20" s="33">
        <f t="shared" si="7"/>
        <v>-2.2098087052531701E-16</v>
      </c>
    </row>
    <row r="21" spans="1:19" ht="15">
      <c r="A21" s="22">
        <v>28215</v>
      </c>
      <c r="B21" s="22"/>
      <c r="C21" s="2">
        <v>0.22482957317890301</v>
      </c>
      <c r="D21" s="16">
        <v>-7.0773755143204601E-16</v>
      </c>
      <c r="E21" s="16">
        <v>-3.14238595280178E-15</v>
      </c>
      <c r="F21" s="16">
        <v>-2.89493814259229E-15</v>
      </c>
      <c r="G21" s="16">
        <v>-1.50740592785181E-15</v>
      </c>
      <c r="H21" s="16">
        <v>-1.2179709531344601E-15</v>
      </c>
      <c r="I21" s="16">
        <v>1.71941355398235E-16</v>
      </c>
      <c r="J21"/>
      <c r="K21" s="22"/>
      <c r="L21" s="22"/>
      <c r="M21" s="33">
        <f t="shared" si="1"/>
        <v>0.22482957317890301</v>
      </c>
      <c r="N21" s="33">
        <f t="shared" si="2"/>
        <v>-7.0773755143204601E-16</v>
      </c>
      <c r="O21" s="33">
        <f t="shared" si="3"/>
        <v>-3.14238595280178E-15</v>
      </c>
      <c r="P21" s="33">
        <f t="shared" si="4"/>
        <v>-2.89493814259229E-15</v>
      </c>
      <c r="Q21" s="33">
        <f t="shared" si="5"/>
        <v>-1.50740592785181E-15</v>
      </c>
      <c r="R21" s="33">
        <f t="shared" si="6"/>
        <v>-1.2179709531344601E-15</v>
      </c>
      <c r="S21" s="33">
        <f t="shared" si="7"/>
        <v>1.71941355398235E-16</v>
      </c>
    </row>
    <row r="22" spans="1:19" ht="15">
      <c r="A22" s="22">
        <v>28306</v>
      </c>
      <c r="B22" s="22"/>
      <c r="C22" s="2">
        <v>-0.21039393000246201</v>
      </c>
      <c r="D22" s="16">
        <v>-7.7945043766654796E-17</v>
      </c>
      <c r="E22" s="16">
        <v>-2.9299208053411902E-15</v>
      </c>
      <c r="F22" s="16">
        <v>-2.54343411607223E-15</v>
      </c>
      <c r="G22" s="16">
        <v>-1.4680336034794099E-15</v>
      </c>
      <c r="H22" s="16">
        <v>-8.8615983949615702E-16</v>
      </c>
      <c r="I22" s="16">
        <v>2.0590441134812399E-16</v>
      </c>
      <c r="J22"/>
      <c r="K22" s="22"/>
      <c r="L22" s="22"/>
      <c r="M22" s="33">
        <f t="shared" si="1"/>
        <v>-0.21039393000246201</v>
      </c>
      <c r="N22" s="33">
        <f t="shared" si="2"/>
        <v>-7.7945043766654796E-17</v>
      </c>
      <c r="O22" s="33">
        <f t="shared" si="3"/>
        <v>-2.9299208053411902E-15</v>
      </c>
      <c r="P22" s="33">
        <f t="shared" si="4"/>
        <v>-2.54343411607223E-15</v>
      </c>
      <c r="Q22" s="33">
        <f t="shared" si="5"/>
        <v>-1.4680336034794099E-15</v>
      </c>
      <c r="R22" s="33">
        <f t="shared" si="6"/>
        <v>-8.8615983949615702E-16</v>
      </c>
      <c r="S22" s="33">
        <f t="shared" si="7"/>
        <v>2.0590441134812399E-16</v>
      </c>
    </row>
    <row r="23" spans="1:19" ht="15">
      <c r="A23" s="22">
        <v>28398</v>
      </c>
      <c r="B23" s="22"/>
      <c r="C23" s="2">
        <v>-0.16126291393088299</v>
      </c>
      <c r="D23" s="16">
        <v>9.1722870027801002E-18</v>
      </c>
      <c r="E23" s="16">
        <v>-2.9371301274410702E-15</v>
      </c>
      <c r="F23" s="16">
        <v>-2.7820635931855298E-15</v>
      </c>
      <c r="G23" s="16">
        <v>-1.3683742713444101E-15</v>
      </c>
      <c r="H23" s="16">
        <v>-1.1566328317645601E-15</v>
      </c>
      <c r="I23" s="16">
        <v>-1.01642175651221E-16</v>
      </c>
      <c r="J23"/>
      <c r="K23" s="22"/>
      <c r="L23" s="22"/>
      <c r="M23" s="33">
        <f t="shared" si="1"/>
        <v>-0.16126291393088299</v>
      </c>
      <c r="N23" s="33">
        <f t="shared" si="2"/>
        <v>9.1722870027801002E-18</v>
      </c>
      <c r="O23" s="33">
        <f t="shared" si="3"/>
        <v>-2.9371301274410702E-15</v>
      </c>
      <c r="P23" s="33">
        <f t="shared" si="4"/>
        <v>-2.7820635931855298E-15</v>
      </c>
      <c r="Q23" s="33">
        <f t="shared" si="5"/>
        <v>-1.3683742713444101E-15</v>
      </c>
      <c r="R23" s="33">
        <f t="shared" si="6"/>
        <v>-1.1566328317645601E-15</v>
      </c>
      <c r="S23" s="33">
        <f t="shared" si="7"/>
        <v>-1.01642175651221E-16</v>
      </c>
    </row>
    <row r="24" spans="1:19" ht="15">
      <c r="A24" s="22">
        <v>28490</v>
      </c>
      <c r="B24" s="22"/>
      <c r="C24" s="2">
        <v>-7.1001255384598699E-2</v>
      </c>
      <c r="D24" s="16">
        <v>3.46345664276256E-16</v>
      </c>
      <c r="E24" s="16">
        <v>-3.0254889161445101E-15</v>
      </c>
      <c r="F24" s="16">
        <v>-2.5069695310632302E-15</v>
      </c>
      <c r="G24" s="16">
        <v>-1.50765496427817E-15</v>
      </c>
      <c r="H24" s="16">
        <v>-1.4189828935515199E-15</v>
      </c>
      <c r="I24" s="16">
        <v>-2.5386408492471499E-17</v>
      </c>
      <c r="J24"/>
      <c r="K24" s="22"/>
      <c r="L24" s="22"/>
      <c r="M24" s="33">
        <f t="shared" si="1"/>
        <v>-7.1001255384598699E-2</v>
      </c>
      <c r="N24" s="33">
        <f t="shared" si="2"/>
        <v>3.46345664276256E-16</v>
      </c>
      <c r="O24" s="33">
        <f t="shared" si="3"/>
        <v>-3.0254889161445101E-15</v>
      </c>
      <c r="P24" s="33">
        <f t="shared" si="4"/>
        <v>-2.5069695310632302E-15</v>
      </c>
      <c r="Q24" s="33">
        <f t="shared" si="5"/>
        <v>-1.50765496427817E-15</v>
      </c>
      <c r="R24" s="33">
        <f t="shared" si="6"/>
        <v>-1.4189828935515199E-15</v>
      </c>
      <c r="S24" s="33">
        <f t="shared" si="7"/>
        <v>-2.5386408492471499E-17</v>
      </c>
    </row>
    <row r="25" spans="1:19" ht="15">
      <c r="A25" s="22">
        <v>28580</v>
      </c>
      <c r="B25" s="22"/>
      <c r="C25" s="2">
        <v>-0.22865329525064201</v>
      </c>
      <c r="D25" s="16">
        <v>6.9030600062045705E-16</v>
      </c>
      <c r="E25" s="16">
        <v>-2.5050520494941299E-15</v>
      </c>
      <c r="F25" s="16">
        <v>-2.3861332865446099E-15</v>
      </c>
      <c r="G25" s="16">
        <v>-1.5628654996000301E-15</v>
      </c>
      <c r="H25" s="16">
        <v>-1.2192099903848E-15</v>
      </c>
      <c r="I25" s="16">
        <v>1.38419108384478E-16</v>
      </c>
      <c r="J25"/>
      <c r="K25" s="22"/>
      <c r="L25" s="22"/>
      <c r="M25" s="33">
        <f t="shared" si="1"/>
        <v>-0.22865329525064201</v>
      </c>
      <c r="N25" s="33">
        <f t="shared" si="2"/>
        <v>6.9030600062045705E-16</v>
      </c>
      <c r="O25" s="33">
        <f t="shared" si="3"/>
        <v>-2.5050520494941299E-15</v>
      </c>
      <c r="P25" s="33">
        <f t="shared" si="4"/>
        <v>-2.3861332865446099E-15</v>
      </c>
      <c r="Q25" s="33">
        <f t="shared" si="5"/>
        <v>-1.5628654996000301E-15</v>
      </c>
      <c r="R25" s="33">
        <f t="shared" si="6"/>
        <v>-1.2192099903848E-15</v>
      </c>
      <c r="S25" s="33">
        <f t="shared" si="7"/>
        <v>1.38419108384478E-16</v>
      </c>
    </row>
    <row r="26" spans="1:19" ht="15">
      <c r="A26" s="22">
        <v>28671</v>
      </c>
      <c r="B26" s="22"/>
      <c r="C26" s="2">
        <v>-0.18016878278444201</v>
      </c>
      <c r="D26" s="16">
        <v>1.25680276502342E-15</v>
      </c>
      <c r="E26" s="16">
        <v>-2.6148994619956E-15</v>
      </c>
      <c r="F26" s="16">
        <v>-2.65503235309497E-15</v>
      </c>
      <c r="G26" s="16">
        <v>-1.57543983079553E-15</v>
      </c>
      <c r="H26" s="16">
        <v>-1.2809180715271399E-15</v>
      </c>
      <c r="I26" s="16">
        <v>-2.3714149061220301E-17</v>
      </c>
      <c r="J26"/>
      <c r="K26" s="22"/>
      <c r="L26" s="22"/>
      <c r="M26" s="33">
        <f t="shared" si="1"/>
        <v>-0.18016878278444201</v>
      </c>
      <c r="N26" s="33">
        <f t="shared" si="2"/>
        <v>1.25680276502342E-15</v>
      </c>
      <c r="O26" s="33">
        <f t="shared" si="3"/>
        <v>-2.6148994619956E-15</v>
      </c>
      <c r="P26" s="33">
        <f t="shared" si="4"/>
        <v>-2.65503235309497E-15</v>
      </c>
      <c r="Q26" s="33">
        <f t="shared" si="5"/>
        <v>-1.57543983079553E-15</v>
      </c>
      <c r="R26" s="33">
        <f t="shared" si="6"/>
        <v>-1.2809180715271399E-15</v>
      </c>
      <c r="S26" s="33">
        <f t="shared" si="7"/>
        <v>-2.3714149061220301E-17</v>
      </c>
    </row>
    <row r="27" spans="1:19" ht="15">
      <c r="A27" s="22">
        <v>28763</v>
      </c>
      <c r="B27" s="22"/>
      <c r="C27" s="2">
        <v>0.186877534602478</v>
      </c>
      <c r="D27" s="16">
        <v>9.5915658951570095E-16</v>
      </c>
      <c r="E27" s="16">
        <v>-3.1186575172126098E-15</v>
      </c>
      <c r="F27" s="16">
        <v>-2.82590560310852E-15</v>
      </c>
      <c r="G27" s="16">
        <v>-1.7211986573313801E-15</v>
      </c>
      <c r="H27" s="16">
        <v>-1.49577634755856E-15</v>
      </c>
      <c r="I27" s="16">
        <v>-1.12014737851146E-17</v>
      </c>
      <c r="J27"/>
      <c r="K27" s="22"/>
      <c r="L27" s="22"/>
      <c r="M27" s="33">
        <f t="shared" si="1"/>
        <v>0.186877534602478</v>
      </c>
      <c r="N27" s="33">
        <f t="shared" si="2"/>
        <v>9.5915658951570095E-16</v>
      </c>
      <c r="O27" s="33">
        <f t="shared" si="3"/>
        <v>-3.1186575172126098E-15</v>
      </c>
      <c r="P27" s="33">
        <f t="shared" si="4"/>
        <v>-2.82590560310852E-15</v>
      </c>
      <c r="Q27" s="33">
        <f t="shared" si="5"/>
        <v>-1.7211986573313801E-15</v>
      </c>
      <c r="R27" s="33">
        <f t="shared" si="6"/>
        <v>-1.49577634755856E-15</v>
      </c>
      <c r="S27" s="33">
        <f t="shared" si="7"/>
        <v>-1.12014737851146E-17</v>
      </c>
    </row>
    <row r="28" spans="1:19" ht="15">
      <c r="A28" s="22">
        <v>28855</v>
      </c>
      <c r="B28" s="22"/>
      <c r="C28" s="2">
        <v>-0.130254153718208</v>
      </c>
      <c r="D28" s="16">
        <v>5.6365600811780303E-16</v>
      </c>
      <c r="E28" s="16">
        <v>-3.2277769079197201E-15</v>
      </c>
      <c r="F28" s="16">
        <v>-2.9404026546635699E-15</v>
      </c>
      <c r="G28" s="16">
        <v>-1.9585865579844899E-15</v>
      </c>
      <c r="H28" s="16">
        <v>-1.53119918848205E-15</v>
      </c>
      <c r="I28" s="16">
        <v>-9.8944474100705305E-17</v>
      </c>
      <c r="J28"/>
      <c r="K28" s="22"/>
      <c r="L28" s="22"/>
      <c r="M28" s="33">
        <f t="shared" si="1"/>
        <v>-0.130254153718208</v>
      </c>
      <c r="N28" s="33">
        <f t="shared" si="2"/>
        <v>5.6365600811780303E-16</v>
      </c>
      <c r="O28" s="33">
        <f t="shared" si="3"/>
        <v>-3.2277769079197201E-15</v>
      </c>
      <c r="P28" s="33">
        <f t="shared" si="4"/>
        <v>-2.9404026546635699E-15</v>
      </c>
      <c r="Q28" s="33">
        <f t="shared" si="5"/>
        <v>-1.9585865579844899E-15</v>
      </c>
      <c r="R28" s="33">
        <f t="shared" si="6"/>
        <v>-1.53119918848205E-15</v>
      </c>
      <c r="S28" s="33">
        <f t="shared" si="7"/>
        <v>-9.8944474100705305E-17</v>
      </c>
    </row>
    <row r="29" spans="1:19" ht="15">
      <c r="A29" s="22">
        <v>28945</v>
      </c>
      <c r="B29" s="22"/>
      <c r="C29" s="2">
        <v>-0.438351699747204</v>
      </c>
      <c r="D29" s="16">
        <v>1.10201195946975E-15</v>
      </c>
      <c r="E29" s="16">
        <v>-2.86128275824151E-15</v>
      </c>
      <c r="F29" s="16">
        <v>-2.7196486904663901E-15</v>
      </c>
      <c r="G29" s="16">
        <v>-1.61588389527288E-15</v>
      </c>
      <c r="H29" s="16">
        <v>-1.37092250240147E-15</v>
      </c>
      <c r="I29" s="16">
        <v>2.05614128265886E-16</v>
      </c>
      <c r="J29"/>
      <c r="K29" s="22"/>
      <c r="L29" s="22"/>
      <c r="M29" s="33">
        <f t="shared" si="1"/>
        <v>-0.438351699747204</v>
      </c>
      <c r="N29" s="33">
        <f t="shared" si="2"/>
        <v>1.10201195946975E-15</v>
      </c>
      <c r="O29" s="33">
        <f t="shared" si="3"/>
        <v>-2.86128275824151E-15</v>
      </c>
      <c r="P29" s="33">
        <f t="shared" si="4"/>
        <v>-2.7196486904663901E-15</v>
      </c>
      <c r="Q29" s="33">
        <f t="shared" si="5"/>
        <v>-1.61588389527288E-15</v>
      </c>
      <c r="R29" s="33">
        <f t="shared" si="6"/>
        <v>-1.37092250240147E-15</v>
      </c>
      <c r="S29" s="33">
        <f t="shared" si="7"/>
        <v>2.05614128265886E-16</v>
      </c>
    </row>
    <row r="30" spans="1:19" ht="15">
      <c r="A30" s="22">
        <v>29036</v>
      </c>
      <c r="B30" s="22"/>
      <c r="C30" s="2">
        <v>6.0709535379890503E-2</v>
      </c>
      <c r="D30" s="16">
        <v>8.1181053562850301E-16</v>
      </c>
      <c r="E30" s="16">
        <v>-3.49100772931186E-15</v>
      </c>
      <c r="F30" s="16">
        <v>-3.1495518335211301E-15</v>
      </c>
      <c r="G30" s="16">
        <v>-2.0971872854287102E-15</v>
      </c>
      <c r="H30" s="16">
        <v>-1.6848926159158E-15</v>
      </c>
      <c r="I30" s="16">
        <v>-4.1514354091298598E-16</v>
      </c>
      <c r="J30"/>
      <c r="K30" s="22"/>
      <c r="L30" s="22"/>
      <c r="M30" s="33">
        <f t="shared" si="1"/>
        <v>6.0709535379890503E-2</v>
      </c>
      <c r="N30" s="33">
        <f t="shared" si="2"/>
        <v>8.1181053562850301E-16</v>
      </c>
      <c r="O30" s="33">
        <f t="shared" si="3"/>
        <v>-3.49100772931186E-15</v>
      </c>
      <c r="P30" s="33">
        <f t="shared" si="4"/>
        <v>-3.1495518335211301E-15</v>
      </c>
      <c r="Q30" s="33">
        <f t="shared" si="5"/>
        <v>-2.0971872854287102E-15</v>
      </c>
      <c r="R30" s="33">
        <f t="shared" si="6"/>
        <v>-1.6848926159158E-15</v>
      </c>
      <c r="S30" s="33">
        <f t="shared" si="7"/>
        <v>-4.1514354091298598E-16</v>
      </c>
    </row>
    <row r="31" spans="1:19" ht="15">
      <c r="A31" s="22">
        <v>29128</v>
      </c>
      <c r="B31" s="22"/>
      <c r="C31" s="2">
        <v>0.37473024656691201</v>
      </c>
      <c r="D31" s="16">
        <v>6.60101355906688E-16</v>
      </c>
      <c r="E31" s="16">
        <v>-3.3004013359449298E-15</v>
      </c>
      <c r="F31" s="16">
        <v>-3.03369749893607E-15</v>
      </c>
      <c r="G31" s="16">
        <v>-1.8578691372083902E-15</v>
      </c>
      <c r="H31" s="16">
        <v>-1.7921254657248699E-15</v>
      </c>
      <c r="I31" s="16">
        <v>1.29593163042025E-16</v>
      </c>
      <c r="J31"/>
      <c r="K31" s="22"/>
      <c r="L31" s="22"/>
      <c r="M31" s="33">
        <f t="shared" si="1"/>
        <v>0.37473024656691201</v>
      </c>
      <c r="N31" s="33">
        <f t="shared" si="2"/>
        <v>6.60101355906688E-16</v>
      </c>
      <c r="O31" s="33">
        <f t="shared" si="3"/>
        <v>-3.3004013359449298E-15</v>
      </c>
      <c r="P31" s="33">
        <f t="shared" si="4"/>
        <v>-3.03369749893607E-15</v>
      </c>
      <c r="Q31" s="33">
        <f t="shared" si="5"/>
        <v>-1.8578691372083902E-15</v>
      </c>
      <c r="R31" s="33">
        <f t="shared" si="6"/>
        <v>-1.7921254657248699E-15</v>
      </c>
      <c r="S31" s="33">
        <f t="shared" si="7"/>
        <v>1.29593163042025E-16</v>
      </c>
    </row>
    <row r="32" spans="1:19" ht="15">
      <c r="A32" s="22">
        <v>29220</v>
      </c>
      <c r="B32" s="22"/>
      <c r="C32" s="2">
        <v>0.18761323878441599</v>
      </c>
      <c r="D32" s="16">
        <v>6.4385917619042101E-16</v>
      </c>
      <c r="E32" s="16">
        <v>-3.4917551531750901E-15</v>
      </c>
      <c r="F32" s="16">
        <v>-3.1763914054913898E-15</v>
      </c>
      <c r="G32" s="16">
        <v>-2.3673350530198499E-15</v>
      </c>
      <c r="H32" s="16">
        <v>-1.59373655900288E-15</v>
      </c>
      <c r="I32" s="16">
        <v>-2.44107193198811E-16</v>
      </c>
      <c r="J32"/>
      <c r="K32" s="22"/>
      <c r="L32" s="22"/>
      <c r="M32" s="33">
        <f t="shared" si="1"/>
        <v>0.18761323878441599</v>
      </c>
      <c r="N32" s="33">
        <f t="shared" si="2"/>
        <v>6.4385917619042101E-16</v>
      </c>
      <c r="O32" s="33">
        <f t="shared" si="3"/>
        <v>-3.4917551531750901E-15</v>
      </c>
      <c r="P32" s="33">
        <f t="shared" si="4"/>
        <v>-3.1763914054913898E-15</v>
      </c>
      <c r="Q32" s="33">
        <f t="shared" si="5"/>
        <v>-2.3673350530198499E-15</v>
      </c>
      <c r="R32" s="33">
        <f t="shared" si="6"/>
        <v>-1.59373655900288E-15</v>
      </c>
      <c r="S32" s="33">
        <f t="shared" si="7"/>
        <v>-2.44107193198811E-16</v>
      </c>
    </row>
    <row r="33" spans="1:19" ht="15">
      <c r="A33" s="22">
        <v>29311</v>
      </c>
      <c r="B33" s="22"/>
      <c r="C33" s="2">
        <v>-0.14211895998514801</v>
      </c>
      <c r="D33" s="16">
        <v>8.0648457786255604E-16</v>
      </c>
      <c r="E33" s="16">
        <v>-3.3098152879697299E-15</v>
      </c>
      <c r="F33" s="16">
        <v>-3.4115727975767501E-15</v>
      </c>
      <c r="G33" s="16">
        <v>-1.9279280211828099E-15</v>
      </c>
      <c r="H33" s="16">
        <v>-1.8304752604778602E-15</v>
      </c>
      <c r="I33" s="16">
        <v>-1.3149154898701201E-16</v>
      </c>
      <c r="J33"/>
      <c r="K33" s="22"/>
      <c r="L33" s="22"/>
      <c r="M33" s="33">
        <f t="shared" si="1"/>
        <v>-0.14211895998514801</v>
      </c>
      <c r="N33" s="33">
        <f t="shared" si="2"/>
        <v>8.0648457786255604E-16</v>
      </c>
      <c r="O33" s="33">
        <f t="shared" si="3"/>
        <v>-3.3098152879697299E-15</v>
      </c>
      <c r="P33" s="33">
        <f t="shared" si="4"/>
        <v>-3.4115727975767501E-15</v>
      </c>
      <c r="Q33" s="33">
        <f t="shared" si="5"/>
        <v>-1.9279280211828099E-15</v>
      </c>
      <c r="R33" s="33">
        <f t="shared" si="6"/>
        <v>-1.8304752604778602E-15</v>
      </c>
      <c r="S33" s="33">
        <f t="shared" si="7"/>
        <v>-1.3149154898701201E-16</v>
      </c>
    </row>
    <row r="34" spans="1:19" ht="15">
      <c r="A34" s="22">
        <v>29402</v>
      </c>
      <c r="B34" s="22"/>
      <c r="C34" s="2">
        <v>0.27799392767904602</v>
      </c>
      <c r="D34" s="16">
        <v>1.4061518627805499E-15</v>
      </c>
      <c r="E34" s="16">
        <v>-3.19255019106196E-15</v>
      </c>
      <c r="F34" s="16">
        <v>-2.5692440823350298E-15</v>
      </c>
      <c r="G34" s="16">
        <v>-1.76151870251998E-15</v>
      </c>
      <c r="H34" s="16">
        <v>-1.3977699164397E-15</v>
      </c>
      <c r="I34" s="16">
        <v>2.88152626830584E-16</v>
      </c>
      <c r="J34"/>
      <c r="K34" s="22"/>
      <c r="L34" s="22"/>
      <c r="M34" s="33">
        <f t="shared" si="1"/>
        <v>0.27799392767904602</v>
      </c>
      <c r="N34" s="33">
        <f t="shared" si="2"/>
        <v>1.4061518627805499E-15</v>
      </c>
      <c r="O34" s="33">
        <f t="shared" si="3"/>
        <v>-3.19255019106196E-15</v>
      </c>
      <c r="P34" s="33">
        <f t="shared" si="4"/>
        <v>-2.5692440823350298E-15</v>
      </c>
      <c r="Q34" s="33">
        <f t="shared" si="5"/>
        <v>-1.76151870251998E-15</v>
      </c>
      <c r="R34" s="33">
        <f t="shared" si="6"/>
        <v>-1.3977699164397E-15</v>
      </c>
      <c r="S34" s="33">
        <f t="shared" si="7"/>
        <v>2.88152626830584E-16</v>
      </c>
    </row>
    <row r="35" spans="1:19" ht="15">
      <c r="A35" s="22">
        <v>29494</v>
      </c>
      <c r="B35" s="22"/>
      <c r="C35" s="2">
        <v>-0.255042585698733</v>
      </c>
      <c r="D35" s="16">
        <v>1.38300155488847E-15</v>
      </c>
      <c r="E35" s="16">
        <v>-2.7837082544168302E-15</v>
      </c>
      <c r="F35" s="16">
        <v>-2.7900752170353099E-15</v>
      </c>
      <c r="G35" s="16">
        <v>-1.7465148262465199E-15</v>
      </c>
      <c r="H35" s="16">
        <v>-1.38901207185449E-15</v>
      </c>
      <c r="I35" s="16">
        <v>-6.9320711541775397E-17</v>
      </c>
      <c r="J35"/>
      <c r="K35" s="22"/>
      <c r="L35" s="22"/>
      <c r="M35" s="33">
        <f t="shared" si="1"/>
        <v>-0.255042585698733</v>
      </c>
      <c r="N35" s="33">
        <f t="shared" si="2"/>
        <v>1.38300155488847E-15</v>
      </c>
      <c r="O35" s="33">
        <f t="shared" si="3"/>
        <v>-2.7837082544168302E-15</v>
      </c>
      <c r="P35" s="33">
        <f t="shared" si="4"/>
        <v>-2.7900752170353099E-15</v>
      </c>
      <c r="Q35" s="33">
        <f t="shared" si="5"/>
        <v>-1.7465148262465199E-15</v>
      </c>
      <c r="R35" s="33">
        <f t="shared" si="6"/>
        <v>-1.38901207185449E-15</v>
      </c>
      <c r="S35" s="33">
        <f t="shared" si="7"/>
        <v>-6.9320711541775397E-17</v>
      </c>
    </row>
    <row r="36" spans="1:19" ht="15">
      <c r="A36" s="22">
        <v>29586</v>
      </c>
      <c r="B36" s="22"/>
      <c r="C36" s="2">
        <v>9.8531312350894504E-2</v>
      </c>
      <c r="D36" s="16">
        <v>1.5327119332775199E-15</v>
      </c>
      <c r="E36" s="16">
        <v>-3.2708426390768202E-15</v>
      </c>
      <c r="F36" s="16">
        <v>-2.9292139818725899E-15</v>
      </c>
      <c r="G36" s="16">
        <v>-1.7852720137248398E-15</v>
      </c>
      <c r="H36" s="16">
        <v>-1.7666956191947999E-15</v>
      </c>
      <c r="I36" s="16">
        <v>-2.1711709414521201E-17</v>
      </c>
      <c r="J36"/>
      <c r="K36" s="22"/>
      <c r="L36" s="22"/>
      <c r="M36" s="33">
        <f t="shared" si="1"/>
        <v>9.8531312350894504E-2</v>
      </c>
      <c r="N36" s="33">
        <f t="shared" si="2"/>
        <v>1.5327119332775199E-15</v>
      </c>
      <c r="O36" s="33">
        <f t="shared" si="3"/>
        <v>-3.2708426390768202E-15</v>
      </c>
      <c r="P36" s="33">
        <f t="shared" si="4"/>
        <v>-2.9292139818725899E-15</v>
      </c>
      <c r="Q36" s="33">
        <f t="shared" si="5"/>
        <v>-1.7852720137248398E-15</v>
      </c>
      <c r="R36" s="33">
        <f t="shared" si="6"/>
        <v>-1.7666956191947999E-15</v>
      </c>
      <c r="S36" s="33">
        <f t="shared" si="7"/>
        <v>-2.1711709414521201E-17</v>
      </c>
    </row>
    <row r="37" spans="1:19" ht="15">
      <c r="A37" s="22">
        <v>29676</v>
      </c>
      <c r="B37" s="22"/>
      <c r="C37" s="2">
        <v>0.20219433119722299</v>
      </c>
      <c r="D37" s="16">
        <v>1.04384784864485E-15</v>
      </c>
      <c r="E37" s="16">
        <v>-3.35547026397984E-15</v>
      </c>
      <c r="F37" s="16">
        <v>-2.9112515621861598E-15</v>
      </c>
      <c r="G37" s="16">
        <v>-2.1347615656030598E-15</v>
      </c>
      <c r="H37" s="16">
        <v>-1.6862912716536501E-15</v>
      </c>
      <c r="I37" s="16">
        <v>-8.5910957910238199E-18</v>
      </c>
      <c r="J37"/>
      <c r="K37" s="22"/>
      <c r="L37" s="22"/>
      <c r="M37" s="33">
        <f t="shared" si="1"/>
        <v>0.20219433119722299</v>
      </c>
      <c r="N37" s="33">
        <f t="shared" si="2"/>
        <v>1.04384784864485E-15</v>
      </c>
      <c r="O37" s="33">
        <f t="shared" si="3"/>
        <v>-3.35547026397984E-15</v>
      </c>
      <c r="P37" s="33">
        <f t="shared" si="4"/>
        <v>-2.9112515621861598E-15</v>
      </c>
      <c r="Q37" s="33">
        <f t="shared" si="5"/>
        <v>-2.1347615656030598E-15</v>
      </c>
      <c r="R37" s="33">
        <f t="shared" si="6"/>
        <v>-1.6862912716536501E-15</v>
      </c>
      <c r="S37" s="33">
        <f t="shared" si="7"/>
        <v>-8.5910957910238199E-18</v>
      </c>
    </row>
    <row r="38" spans="1:19" ht="15">
      <c r="A38" s="22">
        <v>29767</v>
      </c>
      <c r="B38" s="22"/>
      <c r="C38" s="2">
        <v>0.51297031618466404</v>
      </c>
      <c r="D38" s="16">
        <v>2.4503448388571301E-16</v>
      </c>
      <c r="E38" s="16">
        <v>-3.8595348703685098E-15</v>
      </c>
      <c r="F38" s="16">
        <v>-3.7271001228913899E-15</v>
      </c>
      <c r="G38" s="16">
        <v>-2.3984078567746699E-15</v>
      </c>
      <c r="H38" s="16">
        <v>-1.8511853779355002E-15</v>
      </c>
      <c r="I38" s="16">
        <v>-1.84874796261123E-16</v>
      </c>
      <c r="J38"/>
      <c r="K38" s="22"/>
      <c r="L38" s="22"/>
      <c r="M38" s="33">
        <f t="shared" si="1"/>
        <v>0.51297031618466404</v>
      </c>
      <c r="N38" s="33">
        <f t="shared" si="2"/>
        <v>2.4503448388571301E-16</v>
      </c>
      <c r="O38" s="33">
        <f t="shared" si="3"/>
        <v>-3.8595348703685098E-15</v>
      </c>
      <c r="P38" s="33">
        <f t="shared" si="4"/>
        <v>-3.7271001228913899E-15</v>
      </c>
      <c r="Q38" s="33">
        <f t="shared" si="5"/>
        <v>-2.3984078567746699E-15</v>
      </c>
      <c r="R38" s="33">
        <f t="shared" si="6"/>
        <v>-1.8511853779355002E-15</v>
      </c>
      <c r="S38" s="33">
        <f t="shared" si="7"/>
        <v>-1.84874796261123E-16</v>
      </c>
    </row>
    <row r="39" spans="1:19" ht="15">
      <c r="A39" s="22">
        <v>29859</v>
      </c>
      <c r="B39" s="22"/>
      <c r="C39" s="2">
        <v>0.24482964023031001</v>
      </c>
      <c r="D39" s="16">
        <v>6.9454076728737206E-17</v>
      </c>
      <c r="E39" s="16">
        <v>-4.1272208365399597E-15</v>
      </c>
      <c r="F39" s="16">
        <v>-3.5540224605507997E-15</v>
      </c>
      <c r="G39" s="16">
        <v>-2.2360630261947899E-15</v>
      </c>
      <c r="H39" s="16">
        <v>-1.7134098131650301E-15</v>
      </c>
      <c r="I39" s="16">
        <v>2.7805123492646498E-17</v>
      </c>
      <c r="J39"/>
      <c r="K39" s="22"/>
      <c r="L39" s="22"/>
      <c r="M39" s="33">
        <f t="shared" si="1"/>
        <v>0.24482964023031001</v>
      </c>
      <c r="N39" s="33">
        <f t="shared" si="2"/>
        <v>6.9454076728737206E-17</v>
      </c>
      <c r="O39" s="33">
        <f t="shared" si="3"/>
        <v>-4.1272208365399597E-15</v>
      </c>
      <c r="P39" s="33">
        <f t="shared" si="4"/>
        <v>-3.5540224605507997E-15</v>
      </c>
      <c r="Q39" s="33">
        <f t="shared" si="5"/>
        <v>-2.2360630261947899E-15</v>
      </c>
      <c r="R39" s="33">
        <f t="shared" si="6"/>
        <v>-1.7134098131650301E-15</v>
      </c>
      <c r="S39" s="33">
        <f t="shared" si="7"/>
        <v>2.7805123492646498E-17</v>
      </c>
    </row>
    <row r="40" spans="1:19" ht="15">
      <c r="A40" s="22">
        <v>29951</v>
      </c>
      <c r="B40" s="22"/>
      <c r="C40" s="2">
        <v>-5.4903150701604397E-2</v>
      </c>
      <c r="D40" s="16">
        <v>1.68338229463854E-16</v>
      </c>
      <c r="E40" s="16">
        <v>-3.7217874906742896E-15</v>
      </c>
      <c r="F40" s="16">
        <v>-3.1481408586465799E-15</v>
      </c>
      <c r="G40" s="16">
        <v>-1.9307132159629601E-15</v>
      </c>
      <c r="H40" s="16">
        <v>-1.4201497586967001E-15</v>
      </c>
      <c r="I40" s="16">
        <v>1.27954083750014E-16</v>
      </c>
      <c r="J40"/>
      <c r="K40" s="22"/>
      <c r="L40" s="22"/>
      <c r="M40" s="33">
        <f t="shared" si="1"/>
        <v>-5.4903150701604397E-2</v>
      </c>
      <c r="N40" s="33">
        <f t="shared" si="2"/>
        <v>1.68338229463854E-16</v>
      </c>
      <c r="O40" s="33">
        <f t="shared" si="3"/>
        <v>-3.7217874906742896E-15</v>
      </c>
      <c r="P40" s="33">
        <f t="shared" si="4"/>
        <v>-3.1481408586465799E-15</v>
      </c>
      <c r="Q40" s="33">
        <f t="shared" si="5"/>
        <v>-1.9307132159629601E-15</v>
      </c>
      <c r="R40" s="33">
        <f t="shared" si="6"/>
        <v>-1.4201497586967001E-15</v>
      </c>
      <c r="S40" s="33">
        <f t="shared" si="7"/>
        <v>1.27954083750014E-16</v>
      </c>
    </row>
    <row r="41" spans="1:19" ht="15">
      <c r="A41" s="22">
        <v>30041</v>
      </c>
      <c r="B41" s="22"/>
      <c r="C41" s="2">
        <v>-0.114190304965927</v>
      </c>
      <c r="D41" s="16">
        <v>4.4339356844133198E-16</v>
      </c>
      <c r="E41" s="16">
        <v>-3.6442952790665998E-15</v>
      </c>
      <c r="F41" s="16">
        <v>-3.0462307031317002E-15</v>
      </c>
      <c r="G41" s="16">
        <v>-1.8076903849778601E-15</v>
      </c>
      <c r="H41" s="16">
        <v>-1.56190976606186E-15</v>
      </c>
      <c r="I41" s="16">
        <v>-1.20353065613576E-16</v>
      </c>
      <c r="J41"/>
      <c r="K41" s="22"/>
      <c r="L41" s="22"/>
      <c r="M41" s="33">
        <f t="shared" si="1"/>
        <v>-0.114190304965927</v>
      </c>
      <c r="N41" s="33">
        <f t="shared" si="2"/>
        <v>4.4339356844133198E-16</v>
      </c>
      <c r="O41" s="33">
        <f t="shared" si="3"/>
        <v>-3.6442952790665998E-15</v>
      </c>
      <c r="P41" s="33">
        <f t="shared" si="4"/>
        <v>-3.0462307031317002E-15</v>
      </c>
      <c r="Q41" s="33">
        <f t="shared" si="5"/>
        <v>-1.8076903849778601E-15</v>
      </c>
      <c r="R41" s="33">
        <f t="shared" si="6"/>
        <v>-1.56190976606186E-15</v>
      </c>
      <c r="S41" s="33">
        <f t="shared" si="7"/>
        <v>-1.20353065613576E-16</v>
      </c>
    </row>
    <row r="42" spans="1:19" ht="15">
      <c r="A42" s="22">
        <v>30132</v>
      </c>
      <c r="B42" s="22"/>
      <c r="C42" s="2">
        <v>0.13778411244534999</v>
      </c>
      <c r="D42" s="16">
        <v>6.1774342740065197E-16</v>
      </c>
      <c r="E42" s="16">
        <v>-3.5311664320470901E-15</v>
      </c>
      <c r="F42" s="16">
        <v>-2.8564468941273201E-15</v>
      </c>
      <c r="G42" s="16">
        <v>-1.8825911098100398E-15</v>
      </c>
      <c r="H42" s="16">
        <v>-1.72382176612061E-15</v>
      </c>
      <c r="I42" s="16">
        <v>3.8428205243203598E-17</v>
      </c>
      <c r="J42"/>
      <c r="K42" s="22"/>
      <c r="L42" s="22"/>
      <c r="M42" s="33">
        <f t="shared" si="1"/>
        <v>0.13778411244534999</v>
      </c>
      <c r="N42" s="33">
        <f t="shared" si="2"/>
        <v>6.1774342740065197E-16</v>
      </c>
      <c r="O42" s="33">
        <f t="shared" si="3"/>
        <v>-3.5311664320470901E-15</v>
      </c>
      <c r="P42" s="33">
        <f t="shared" si="4"/>
        <v>-2.8564468941273201E-15</v>
      </c>
      <c r="Q42" s="33">
        <f t="shared" si="5"/>
        <v>-1.8825911098100398E-15</v>
      </c>
      <c r="R42" s="33">
        <f t="shared" si="6"/>
        <v>-1.72382176612061E-15</v>
      </c>
      <c r="S42" s="33">
        <f t="shared" si="7"/>
        <v>3.8428205243203598E-17</v>
      </c>
    </row>
    <row r="43" spans="1:19" ht="15">
      <c r="A43" s="22">
        <v>30224</v>
      </c>
      <c r="B43" s="22"/>
      <c r="C43" s="2">
        <v>-3.8909823294696902E-2</v>
      </c>
      <c r="D43" s="16">
        <v>6.9287459059248297E-16</v>
      </c>
      <c r="E43" s="16">
        <v>-3.3966136638676599E-15</v>
      </c>
      <c r="F43" s="16">
        <v>-2.9162935512356899E-15</v>
      </c>
      <c r="G43" s="16">
        <v>-2.0473180227787198E-15</v>
      </c>
      <c r="H43" s="16">
        <v>-1.5284859608803801E-15</v>
      </c>
      <c r="I43" s="16">
        <v>1.00994126483074E-16</v>
      </c>
      <c r="J43"/>
      <c r="K43" s="22"/>
      <c r="L43" s="22"/>
      <c r="M43" s="33">
        <f t="shared" si="1"/>
        <v>-3.8909823294696902E-2</v>
      </c>
      <c r="N43" s="33">
        <f t="shared" si="2"/>
        <v>6.9287459059248297E-16</v>
      </c>
      <c r="O43" s="33">
        <f t="shared" si="3"/>
        <v>-3.3966136638676599E-15</v>
      </c>
      <c r="P43" s="33">
        <f t="shared" si="4"/>
        <v>-2.9162935512356899E-15</v>
      </c>
      <c r="Q43" s="33">
        <f t="shared" si="5"/>
        <v>-2.0473180227787198E-15</v>
      </c>
      <c r="R43" s="33">
        <f t="shared" si="6"/>
        <v>-1.5284859608803801E-15</v>
      </c>
      <c r="S43" s="33">
        <f t="shared" si="7"/>
        <v>1.00994126483074E-16</v>
      </c>
    </row>
    <row r="44" spans="1:19" ht="15">
      <c r="A44" s="22">
        <v>30316</v>
      </c>
      <c r="B44" s="22"/>
      <c r="C44" s="2">
        <v>-9.66233850750991E-2</v>
      </c>
      <c r="D44" s="16">
        <v>8.9797591716056498E-16</v>
      </c>
      <c r="E44" s="16">
        <v>-3.4911528422386001E-15</v>
      </c>
      <c r="F44" s="16">
        <v>-3.0751047604893901E-15</v>
      </c>
      <c r="G44" s="16">
        <v>-1.90176731325608E-15</v>
      </c>
      <c r="H44" s="16">
        <v>-1.50932110972542E-15</v>
      </c>
      <c r="I44" s="16">
        <v>5.9781821686624305E-17</v>
      </c>
      <c r="J44"/>
      <c r="K44" s="22"/>
      <c r="L44" s="22"/>
      <c r="M44" s="33">
        <f t="shared" si="1"/>
        <v>-9.66233850750991E-2</v>
      </c>
      <c r="N44" s="33">
        <f t="shared" si="2"/>
        <v>8.9797591716056498E-16</v>
      </c>
      <c r="O44" s="33">
        <f t="shared" si="3"/>
        <v>-3.4911528422386001E-15</v>
      </c>
      <c r="P44" s="33">
        <f t="shared" si="4"/>
        <v>-3.0751047604893901E-15</v>
      </c>
      <c r="Q44" s="33">
        <f t="shared" si="5"/>
        <v>-1.90176731325608E-15</v>
      </c>
      <c r="R44" s="33">
        <f t="shared" si="6"/>
        <v>-1.50932110972542E-15</v>
      </c>
      <c r="S44" s="33">
        <f t="shared" si="7"/>
        <v>5.9781821686624305E-17</v>
      </c>
    </row>
    <row r="45" spans="1:19" ht="15">
      <c r="A45" s="22">
        <v>30406</v>
      </c>
      <c r="B45" s="22"/>
      <c r="C45" s="2">
        <v>-9.4924922314730001E-2</v>
      </c>
      <c r="D45" s="16">
        <v>7.9583803537004103E-16</v>
      </c>
      <c r="E45" s="16">
        <v>-3.7505217612975497E-15</v>
      </c>
      <c r="F45" s="16">
        <v>-2.94039865269348E-15</v>
      </c>
      <c r="G45" s="16">
        <v>-1.93385989960417E-15</v>
      </c>
      <c r="H45" s="16">
        <v>-1.61553954368791E-15</v>
      </c>
      <c r="I45" s="16">
        <v>-2.2551003769222499E-17</v>
      </c>
      <c r="J45"/>
      <c r="K45" s="22"/>
      <c r="L45" s="22"/>
      <c r="M45" s="33">
        <f t="shared" si="1"/>
        <v>-9.4924922314730001E-2</v>
      </c>
      <c r="N45" s="33">
        <f t="shared" si="2"/>
        <v>7.9583803537004103E-16</v>
      </c>
      <c r="O45" s="33">
        <f t="shared" si="3"/>
        <v>-3.7505217612975497E-15</v>
      </c>
      <c r="P45" s="33">
        <f t="shared" si="4"/>
        <v>-2.94039865269348E-15</v>
      </c>
      <c r="Q45" s="33">
        <f t="shared" si="5"/>
        <v>-1.93385989960417E-15</v>
      </c>
      <c r="R45" s="33">
        <f t="shared" si="6"/>
        <v>-1.61553954368791E-15</v>
      </c>
      <c r="S45" s="33">
        <f t="shared" si="7"/>
        <v>-2.2551003769222499E-17</v>
      </c>
    </row>
    <row r="46" spans="1:19" ht="15">
      <c r="A46" s="22">
        <v>30497</v>
      </c>
      <c r="B46" s="22"/>
      <c r="C46" s="2">
        <v>2.3232914207258801E-2</v>
      </c>
      <c r="D46" s="16">
        <v>2.22187526775086E-16</v>
      </c>
      <c r="E46" s="16">
        <v>-3.8872055766707099E-15</v>
      </c>
      <c r="F46" s="16">
        <v>-3.1820616594264299E-15</v>
      </c>
      <c r="G46" s="16">
        <v>-2.2129778922653E-15</v>
      </c>
      <c r="H46" s="16">
        <v>-1.7592592376763801E-15</v>
      </c>
      <c r="I46" s="16">
        <v>-5.5665679534260603E-17</v>
      </c>
      <c r="J46"/>
      <c r="K46" s="22"/>
      <c r="L46" s="22"/>
      <c r="M46" s="33">
        <f t="shared" si="1"/>
        <v>2.3232914207258801E-2</v>
      </c>
      <c r="N46" s="33">
        <f t="shared" si="2"/>
        <v>2.22187526775086E-16</v>
      </c>
      <c r="O46" s="33">
        <f t="shared" si="3"/>
        <v>-3.8872055766707099E-15</v>
      </c>
      <c r="P46" s="33">
        <f t="shared" si="4"/>
        <v>-3.1820616594264299E-15</v>
      </c>
      <c r="Q46" s="33">
        <f t="shared" si="5"/>
        <v>-2.2129778922653E-15</v>
      </c>
      <c r="R46" s="33">
        <f t="shared" si="6"/>
        <v>-1.7592592376763801E-15</v>
      </c>
      <c r="S46" s="33">
        <f t="shared" si="7"/>
        <v>-5.5665679534260603E-17</v>
      </c>
    </row>
    <row r="47" spans="1:19" ht="15">
      <c r="A47" s="22">
        <v>30589</v>
      </c>
      <c r="B47" s="22"/>
      <c r="C47" s="2">
        <v>0.18434665414989301</v>
      </c>
      <c r="D47" s="16">
        <v>-8.9074923869709001E-17</v>
      </c>
      <c r="E47" s="16">
        <v>-4.1052524859623201E-15</v>
      </c>
      <c r="F47" s="16">
        <v>-3.4505858593593699E-15</v>
      </c>
      <c r="G47" s="16">
        <v>-2.3484158084203001E-15</v>
      </c>
      <c r="H47" s="16">
        <v>-1.70868908032973E-15</v>
      </c>
      <c r="I47" s="16">
        <v>-5.29268173676097E-17</v>
      </c>
      <c r="J47"/>
      <c r="K47" s="22"/>
      <c r="L47" s="22"/>
      <c r="M47" s="33">
        <f t="shared" si="1"/>
        <v>0.18434665414989301</v>
      </c>
      <c r="N47" s="33">
        <f t="shared" si="2"/>
        <v>-8.9074923869709001E-17</v>
      </c>
      <c r="O47" s="33">
        <f t="shared" si="3"/>
        <v>-4.1052524859623201E-15</v>
      </c>
      <c r="P47" s="33">
        <f t="shared" si="4"/>
        <v>-3.4505858593593699E-15</v>
      </c>
      <c r="Q47" s="33">
        <f t="shared" si="5"/>
        <v>-2.3484158084203001E-15</v>
      </c>
      <c r="R47" s="33">
        <f t="shared" si="6"/>
        <v>-1.70868908032973E-15</v>
      </c>
      <c r="S47" s="33">
        <f t="shared" si="7"/>
        <v>-5.29268173676097E-17</v>
      </c>
    </row>
    <row r="48" spans="1:19" ht="15">
      <c r="A48" s="22">
        <v>30681</v>
      </c>
      <c r="B48" s="22"/>
      <c r="C48" s="2">
        <v>-3.5744853637552601E-2</v>
      </c>
      <c r="D48" s="16">
        <v>9.9246409638570992E-19</v>
      </c>
      <c r="E48" s="16">
        <v>-4.0716110113637399E-15</v>
      </c>
      <c r="F48" s="16">
        <v>-3.3390236674260499E-15</v>
      </c>
      <c r="G48" s="16">
        <v>-2.17998115401639E-15</v>
      </c>
      <c r="H48" s="16">
        <v>-1.5717080584289001E-15</v>
      </c>
      <c r="I48" s="16">
        <v>7.4432188603665596E-17</v>
      </c>
      <c r="J48"/>
      <c r="K48" s="22"/>
      <c r="L48" s="22"/>
      <c r="M48" s="33">
        <f t="shared" si="1"/>
        <v>-3.5744853637552601E-2</v>
      </c>
      <c r="N48" s="33">
        <f t="shared" si="2"/>
        <v>9.9246409638570992E-19</v>
      </c>
      <c r="O48" s="33">
        <f t="shared" si="3"/>
        <v>-4.0716110113637399E-15</v>
      </c>
      <c r="P48" s="33">
        <f t="shared" si="4"/>
        <v>-3.3390236674260499E-15</v>
      </c>
      <c r="Q48" s="33">
        <f t="shared" si="5"/>
        <v>-2.17998115401639E-15</v>
      </c>
      <c r="R48" s="33">
        <f t="shared" si="6"/>
        <v>-1.5717080584289001E-15</v>
      </c>
      <c r="S48" s="33">
        <f t="shared" si="7"/>
        <v>7.4432188603665596E-17</v>
      </c>
    </row>
    <row r="49" spans="1:19" ht="15">
      <c r="A49" s="22">
        <v>30772</v>
      </c>
      <c r="B49" s="22"/>
      <c r="C49" s="2">
        <v>-0.15337863167999499</v>
      </c>
      <c r="D49" s="16">
        <v>-1.4702999722922499E-16</v>
      </c>
      <c r="E49" s="16">
        <v>-4.1886029871060501E-15</v>
      </c>
      <c r="F49" s="16">
        <v>-3.3237610836803899E-15</v>
      </c>
      <c r="G49" s="16">
        <v>-2.1761112761374699E-15</v>
      </c>
      <c r="H49" s="16">
        <v>-1.59514725206782E-15</v>
      </c>
      <c r="I49" s="16">
        <v>-1.0716406370866E-16</v>
      </c>
      <c r="J49"/>
      <c r="K49" s="22"/>
      <c r="L49" s="22"/>
      <c r="M49" s="33">
        <f t="shared" si="1"/>
        <v>-0.15337863167999499</v>
      </c>
      <c r="N49" s="33">
        <f t="shared" si="2"/>
        <v>-1.4702999722922499E-16</v>
      </c>
      <c r="O49" s="33">
        <f t="shared" si="3"/>
        <v>-4.1886029871060501E-15</v>
      </c>
      <c r="P49" s="33">
        <f t="shared" si="4"/>
        <v>-3.3237610836803899E-15</v>
      </c>
      <c r="Q49" s="33">
        <f t="shared" si="5"/>
        <v>-2.1761112761374699E-15</v>
      </c>
      <c r="R49" s="33">
        <f t="shared" si="6"/>
        <v>-1.59514725206782E-15</v>
      </c>
      <c r="S49" s="33">
        <f t="shared" si="7"/>
        <v>-1.0716406370866E-16</v>
      </c>
    </row>
    <row r="50" spans="1:19" ht="15">
      <c r="A50" s="22">
        <v>30863</v>
      </c>
      <c r="B50" s="22"/>
      <c r="C50" s="2">
        <v>1.25449351773445E-2</v>
      </c>
      <c r="D50" s="16">
        <v>-9.4579322090869999E-17</v>
      </c>
      <c r="E50" s="16">
        <v>-3.9765439018350496E-15</v>
      </c>
      <c r="F50" s="16">
        <v>-3.0442515167798499E-15</v>
      </c>
      <c r="G50" s="16">
        <v>-1.92211025625511E-15</v>
      </c>
      <c r="H50" s="16">
        <v>-1.49226008111307E-15</v>
      </c>
      <c r="I50" s="16">
        <v>2.7689142868891001E-16</v>
      </c>
      <c r="J50"/>
      <c r="K50" s="22"/>
      <c r="L50" s="22"/>
      <c r="M50" s="33">
        <f t="shared" si="1"/>
        <v>1.25449351773445E-2</v>
      </c>
      <c r="N50" s="33">
        <f t="shared" si="2"/>
        <v>-9.4579322090869999E-17</v>
      </c>
      <c r="O50" s="33">
        <f t="shared" si="3"/>
        <v>-3.9765439018350496E-15</v>
      </c>
      <c r="P50" s="33">
        <f t="shared" si="4"/>
        <v>-3.0442515167798499E-15</v>
      </c>
      <c r="Q50" s="33">
        <f t="shared" si="5"/>
        <v>-1.92211025625511E-15</v>
      </c>
      <c r="R50" s="33">
        <f t="shared" si="6"/>
        <v>-1.49226008111307E-15</v>
      </c>
      <c r="S50" s="33">
        <f t="shared" si="7"/>
        <v>2.7689142868891001E-16</v>
      </c>
    </row>
    <row r="51" spans="1:19" ht="15">
      <c r="A51" s="22">
        <v>30955</v>
      </c>
      <c r="B51" s="22"/>
      <c r="C51" s="2">
        <v>-5.5488789185062899E-2</v>
      </c>
      <c r="D51" s="16">
        <v>-6.6369896278416999E-16</v>
      </c>
      <c r="E51" s="16">
        <v>-4.4525834619204799E-15</v>
      </c>
      <c r="F51" s="16">
        <v>-3.4524025729542598E-15</v>
      </c>
      <c r="G51" s="16">
        <v>-2.41140221440926E-15</v>
      </c>
      <c r="H51" s="16">
        <v>-1.56826054923823E-15</v>
      </c>
      <c r="I51" s="16">
        <v>-2.3543558705196501E-16</v>
      </c>
      <c r="J51"/>
      <c r="K51" s="22"/>
      <c r="L51" s="22"/>
      <c r="M51" s="33">
        <f t="shared" si="1"/>
        <v>-5.5488789185062899E-2</v>
      </c>
      <c r="N51" s="33">
        <f t="shared" si="2"/>
        <v>-6.6369896278416999E-16</v>
      </c>
      <c r="O51" s="33">
        <f t="shared" si="3"/>
        <v>-4.4525834619204799E-15</v>
      </c>
      <c r="P51" s="33">
        <f t="shared" si="4"/>
        <v>-3.4524025729542598E-15</v>
      </c>
      <c r="Q51" s="33">
        <f t="shared" si="5"/>
        <v>-2.41140221440926E-15</v>
      </c>
      <c r="R51" s="33">
        <f t="shared" si="6"/>
        <v>-1.56826054923823E-15</v>
      </c>
      <c r="S51" s="33">
        <f t="shared" si="7"/>
        <v>-2.3543558705196501E-16</v>
      </c>
    </row>
    <row r="52" spans="1:19" ht="15">
      <c r="A52" s="22">
        <v>31047</v>
      </c>
      <c r="B52" s="22"/>
      <c r="C52" s="2">
        <v>-4.3864337722659297E-2</v>
      </c>
      <c r="D52" s="16">
        <v>-1.0199431093330201E-15</v>
      </c>
      <c r="E52" s="16">
        <v>-4.4847248031444697E-15</v>
      </c>
      <c r="F52" s="16">
        <v>-3.66220187640751E-15</v>
      </c>
      <c r="G52" s="16">
        <v>-2.25027401157849E-15</v>
      </c>
      <c r="H52" s="16">
        <v>-1.7944014005277399E-15</v>
      </c>
      <c r="I52" s="16">
        <v>-2.9308792508190001E-17</v>
      </c>
      <c r="J52"/>
      <c r="K52" s="22"/>
      <c r="L52" s="22"/>
      <c r="M52" s="33">
        <f t="shared" si="1"/>
        <v>-4.3864337722659297E-2</v>
      </c>
      <c r="N52" s="33">
        <f t="shared" si="2"/>
        <v>-1.0199431093330201E-15</v>
      </c>
      <c r="O52" s="33">
        <f t="shared" si="3"/>
        <v>-4.4847248031444697E-15</v>
      </c>
      <c r="P52" s="33">
        <f t="shared" si="4"/>
        <v>-3.66220187640751E-15</v>
      </c>
      <c r="Q52" s="33">
        <f t="shared" si="5"/>
        <v>-2.25027401157849E-15</v>
      </c>
      <c r="R52" s="33">
        <f t="shared" si="6"/>
        <v>-1.7944014005277399E-15</v>
      </c>
      <c r="S52" s="33">
        <f t="shared" si="7"/>
        <v>-2.9308792508190001E-17</v>
      </c>
    </row>
    <row r="53" spans="1:19" ht="15">
      <c r="A53" s="22">
        <v>31137</v>
      </c>
      <c r="B53" s="22"/>
      <c r="C53" s="2">
        <v>-5.8218266326113002E-2</v>
      </c>
      <c r="D53" s="16">
        <v>-8.8918634114894694E-16</v>
      </c>
      <c r="E53" s="16">
        <v>-4.4763109233667299E-15</v>
      </c>
      <c r="F53" s="16">
        <v>-3.30097385780558E-15</v>
      </c>
      <c r="G53" s="16">
        <v>-2.31989241188959E-15</v>
      </c>
      <c r="H53" s="16">
        <v>-1.4088702390053999E-15</v>
      </c>
      <c r="I53" s="16">
        <v>1.7077026735380301E-16</v>
      </c>
      <c r="J53"/>
      <c r="K53" s="22"/>
      <c r="L53" s="22"/>
      <c r="M53" s="33">
        <f t="shared" si="1"/>
        <v>-5.8218266326113002E-2</v>
      </c>
      <c r="N53" s="33">
        <f t="shared" si="2"/>
        <v>-8.8918634114894694E-16</v>
      </c>
      <c r="O53" s="33">
        <f t="shared" si="3"/>
        <v>-4.4763109233667299E-15</v>
      </c>
      <c r="P53" s="33">
        <f t="shared" si="4"/>
        <v>-3.30097385780558E-15</v>
      </c>
      <c r="Q53" s="33">
        <f t="shared" si="5"/>
        <v>-2.31989241188959E-15</v>
      </c>
      <c r="R53" s="33">
        <f t="shared" si="6"/>
        <v>-1.4088702390053999E-15</v>
      </c>
      <c r="S53" s="33">
        <f t="shared" si="7"/>
        <v>1.7077026735380301E-16</v>
      </c>
    </row>
    <row r="54" spans="1:19" ht="15">
      <c r="A54" s="22">
        <v>31228</v>
      </c>
      <c r="B54" s="22"/>
      <c r="C54" s="2">
        <v>7.3106447077691206E-2</v>
      </c>
      <c r="D54" s="16">
        <v>-1.2999607619241E-15</v>
      </c>
      <c r="E54" s="16">
        <v>-4.4761874589358404E-15</v>
      </c>
      <c r="F54" s="16">
        <v>-3.6604003318295097E-15</v>
      </c>
      <c r="G54" s="16">
        <v>-2.1854123867637602E-15</v>
      </c>
      <c r="H54" s="16">
        <v>-1.4251141967976099E-15</v>
      </c>
      <c r="I54" s="16">
        <v>-1.2030561204743099E-16</v>
      </c>
      <c r="J54"/>
      <c r="K54" s="22"/>
      <c r="L54" s="22"/>
      <c r="M54" s="33">
        <f t="shared" si="1"/>
        <v>7.3106447077691206E-2</v>
      </c>
      <c r="N54" s="33">
        <f t="shared" si="2"/>
        <v>-1.2999607619241E-15</v>
      </c>
      <c r="O54" s="33">
        <f t="shared" si="3"/>
        <v>-4.4761874589358404E-15</v>
      </c>
      <c r="P54" s="33">
        <f t="shared" si="4"/>
        <v>-3.6604003318295097E-15</v>
      </c>
      <c r="Q54" s="33">
        <f t="shared" si="5"/>
        <v>-2.1854123867637602E-15</v>
      </c>
      <c r="R54" s="33">
        <f t="shared" si="6"/>
        <v>-1.4251141967976099E-15</v>
      </c>
      <c r="S54" s="33">
        <f t="shared" si="7"/>
        <v>-1.2030561204743099E-16</v>
      </c>
    </row>
    <row r="55" spans="1:19" ht="15">
      <c r="A55" s="22">
        <v>31320</v>
      </c>
      <c r="B55" s="22"/>
      <c r="C55" s="2">
        <v>-0.10030606878581599</v>
      </c>
      <c r="D55" s="16">
        <v>-1.0965756072930301E-15</v>
      </c>
      <c r="E55" s="16">
        <v>-4.5599654877784997E-15</v>
      </c>
      <c r="F55" s="16">
        <v>-3.3062889171157298E-15</v>
      </c>
      <c r="G55" s="16">
        <v>-2.0517860179297601E-15</v>
      </c>
      <c r="H55" s="16">
        <v>-1.5574151507407199E-15</v>
      </c>
      <c r="I55" s="16">
        <v>-4.8334814847756296E-18</v>
      </c>
      <c r="J55"/>
      <c r="K55" s="22"/>
      <c r="L55" s="22"/>
      <c r="M55" s="33">
        <f t="shared" si="1"/>
        <v>-0.10030606878581599</v>
      </c>
      <c r="N55" s="33">
        <f t="shared" si="2"/>
        <v>-1.0965756072930301E-15</v>
      </c>
      <c r="O55" s="33">
        <f t="shared" si="3"/>
        <v>-4.5599654877784997E-15</v>
      </c>
      <c r="P55" s="33">
        <f t="shared" si="4"/>
        <v>-3.3062889171157298E-15</v>
      </c>
      <c r="Q55" s="33">
        <f t="shared" si="5"/>
        <v>-2.0517860179297601E-15</v>
      </c>
      <c r="R55" s="33">
        <f t="shared" si="6"/>
        <v>-1.5574151507407199E-15</v>
      </c>
      <c r="S55" s="33">
        <f t="shared" si="7"/>
        <v>-4.8334814847756296E-18</v>
      </c>
    </row>
    <row r="56" spans="1:19" ht="15">
      <c r="A56" s="22">
        <v>31412</v>
      </c>
      <c r="B56" s="22"/>
      <c r="C56" s="2">
        <v>-0.131462154113792</v>
      </c>
      <c r="D56" s="16">
        <v>-9.7078829030561798E-16</v>
      </c>
      <c r="E56" s="16">
        <v>-4.0323991256021201E-15</v>
      </c>
      <c r="F56" s="16">
        <v>-3.0173684474886801E-15</v>
      </c>
      <c r="G56" s="16">
        <v>-2.0881872672359499E-15</v>
      </c>
      <c r="H56" s="16">
        <v>-1.3676318820478101E-15</v>
      </c>
      <c r="I56" s="16">
        <v>4.1225963978976202E-17</v>
      </c>
      <c r="J56"/>
      <c r="K56" s="22"/>
      <c r="L56" s="22"/>
      <c r="M56" s="33">
        <f t="shared" si="1"/>
        <v>-0.131462154113792</v>
      </c>
      <c r="N56" s="33">
        <f t="shared" si="2"/>
        <v>-9.7078829030561798E-16</v>
      </c>
      <c r="O56" s="33">
        <f t="shared" si="3"/>
        <v>-4.0323991256021201E-15</v>
      </c>
      <c r="P56" s="33">
        <f t="shared" si="4"/>
        <v>-3.0173684474886801E-15</v>
      </c>
      <c r="Q56" s="33">
        <f t="shared" si="5"/>
        <v>-2.0881872672359499E-15</v>
      </c>
      <c r="R56" s="33">
        <f t="shared" si="6"/>
        <v>-1.3676318820478101E-15</v>
      </c>
      <c r="S56" s="33">
        <f t="shared" si="7"/>
        <v>4.1225963978976202E-17</v>
      </c>
    </row>
    <row r="57" spans="1:19" ht="15">
      <c r="A57" s="22">
        <v>31502</v>
      </c>
      <c r="B57" s="22"/>
      <c r="C57" s="2">
        <v>0.108064834017948</v>
      </c>
      <c r="D57" s="16">
        <v>-5.9123698960237798E-16</v>
      </c>
      <c r="E57" s="16">
        <v>-3.9108307813775803E-15</v>
      </c>
      <c r="F57" s="16">
        <v>-3.1379781838171099E-15</v>
      </c>
      <c r="G57" s="16">
        <v>-1.9559319268961399E-15</v>
      </c>
      <c r="H57" s="16">
        <v>-1.28894869480662E-15</v>
      </c>
      <c r="I57" s="16">
        <v>1.63561142263452E-16</v>
      </c>
      <c r="J57"/>
      <c r="K57" s="22"/>
      <c r="L57" s="22"/>
      <c r="M57" s="33">
        <f t="shared" si="1"/>
        <v>0.108064834017948</v>
      </c>
      <c r="N57" s="33">
        <f t="shared" si="2"/>
        <v>-5.9123698960237798E-16</v>
      </c>
      <c r="O57" s="33">
        <f t="shared" si="3"/>
        <v>-3.9108307813775803E-15</v>
      </c>
      <c r="P57" s="33">
        <f t="shared" si="4"/>
        <v>-3.1379781838171099E-15</v>
      </c>
      <c r="Q57" s="33">
        <f t="shared" si="5"/>
        <v>-1.9559319268961399E-15</v>
      </c>
      <c r="R57" s="33">
        <f t="shared" si="6"/>
        <v>-1.28894869480662E-15</v>
      </c>
      <c r="S57" s="33">
        <f t="shared" si="7"/>
        <v>1.63561142263452E-16</v>
      </c>
    </row>
    <row r="58" spans="1:19" ht="15">
      <c r="A58" s="22">
        <v>31593</v>
      </c>
      <c r="B58" s="22"/>
      <c r="C58" s="2">
        <v>-0.18188680700391399</v>
      </c>
      <c r="D58" s="16">
        <v>-5.1936681280951705E-16</v>
      </c>
      <c r="E58" s="16">
        <v>-4.11212062119538E-15</v>
      </c>
      <c r="F58" s="16">
        <v>-3.0943389074563301E-15</v>
      </c>
      <c r="G58" s="16">
        <v>-2.0542648226624599E-15</v>
      </c>
      <c r="H58" s="16">
        <v>-1.3453668417904301E-15</v>
      </c>
      <c r="I58" s="16">
        <v>-1.42540958347037E-16</v>
      </c>
      <c r="J58"/>
      <c r="K58" s="22"/>
      <c r="L58" s="22"/>
      <c r="M58" s="33">
        <f t="shared" si="1"/>
        <v>-0.18188680700391399</v>
      </c>
      <c r="N58" s="33">
        <f t="shared" si="2"/>
        <v>-5.1936681280951705E-16</v>
      </c>
      <c r="O58" s="33">
        <f t="shared" si="3"/>
        <v>-4.11212062119538E-15</v>
      </c>
      <c r="P58" s="33">
        <f t="shared" si="4"/>
        <v>-3.0943389074563301E-15</v>
      </c>
      <c r="Q58" s="33">
        <f t="shared" si="5"/>
        <v>-2.0542648226624599E-15</v>
      </c>
      <c r="R58" s="33">
        <f t="shared" si="6"/>
        <v>-1.3453668417904301E-15</v>
      </c>
      <c r="S58" s="33">
        <f t="shared" si="7"/>
        <v>-1.42540958347037E-16</v>
      </c>
    </row>
    <row r="59" spans="1:19" ht="15">
      <c r="A59" s="22">
        <v>31685</v>
      </c>
      <c r="B59" s="22"/>
      <c r="C59" s="2">
        <v>-2.48886021948906E-3</v>
      </c>
      <c r="D59" s="16">
        <v>-7.8370418971146104E-16</v>
      </c>
      <c r="E59" s="16">
        <v>-4.0647165420637399E-15</v>
      </c>
      <c r="F59" s="16">
        <v>-3.1596011138382099E-15</v>
      </c>
      <c r="G59" s="16">
        <v>-2.0152411494106398E-15</v>
      </c>
      <c r="H59" s="16">
        <v>-1.50209623122673E-15</v>
      </c>
      <c r="I59" s="16">
        <v>6.4602259158183902E-17</v>
      </c>
      <c r="J59"/>
      <c r="K59" s="22"/>
      <c r="L59" s="22"/>
      <c r="M59" s="33">
        <f t="shared" si="1"/>
        <v>-2.48886021948906E-3</v>
      </c>
      <c r="N59" s="33">
        <f t="shared" si="2"/>
        <v>-7.8370418971146104E-16</v>
      </c>
      <c r="O59" s="33">
        <f t="shared" si="3"/>
        <v>-4.0647165420637399E-15</v>
      </c>
      <c r="P59" s="33">
        <f t="shared" si="4"/>
        <v>-3.1596011138382099E-15</v>
      </c>
      <c r="Q59" s="33">
        <f t="shared" si="5"/>
        <v>-2.0152411494106398E-15</v>
      </c>
      <c r="R59" s="33">
        <f t="shared" si="6"/>
        <v>-1.50209623122673E-15</v>
      </c>
      <c r="S59" s="33">
        <f t="shared" si="7"/>
        <v>6.4602259158183902E-17</v>
      </c>
    </row>
    <row r="60" spans="1:19" ht="15">
      <c r="A60" s="22">
        <v>31777</v>
      </c>
      <c r="B60" s="22"/>
      <c r="C60" s="2">
        <v>-5.7007521690168495E-4</v>
      </c>
      <c r="D60" s="16">
        <v>-1.1799983410585401E-15</v>
      </c>
      <c r="E60" s="16">
        <v>-4.4337170210445397E-15</v>
      </c>
      <c r="F60" s="16">
        <v>-3.42277910963512E-15</v>
      </c>
      <c r="G60" s="16">
        <v>-2.4429232854156501E-15</v>
      </c>
      <c r="H60" s="16">
        <v>-1.42831643607472E-15</v>
      </c>
      <c r="I60" s="16">
        <v>-8.2818045833247806E-17</v>
      </c>
      <c r="J60"/>
      <c r="K60" s="22"/>
      <c r="L60" s="22"/>
      <c r="M60" s="33">
        <f t="shared" si="1"/>
        <v>-5.7007521690168495E-4</v>
      </c>
      <c r="N60" s="33">
        <f t="shared" si="2"/>
        <v>-1.1799983410585401E-15</v>
      </c>
      <c r="O60" s="33">
        <f t="shared" si="3"/>
        <v>-4.4337170210445397E-15</v>
      </c>
      <c r="P60" s="33">
        <f t="shared" si="4"/>
        <v>-3.42277910963512E-15</v>
      </c>
      <c r="Q60" s="33">
        <f t="shared" si="5"/>
        <v>-2.4429232854156501E-15</v>
      </c>
      <c r="R60" s="33">
        <f t="shared" si="6"/>
        <v>-1.42831643607472E-15</v>
      </c>
      <c r="S60" s="33">
        <f t="shared" si="7"/>
        <v>-8.2818045833247806E-17</v>
      </c>
    </row>
    <row r="61" spans="1:19" ht="15">
      <c r="A61" s="22">
        <v>31867</v>
      </c>
      <c r="B61" s="22"/>
      <c r="C61" s="2">
        <v>7.1168647310821398E-2</v>
      </c>
      <c r="D61" s="16">
        <v>-1.9620296824928601E-15</v>
      </c>
      <c r="E61" s="16">
        <v>-4.79855508801345E-15</v>
      </c>
      <c r="F61" s="16">
        <v>-3.9402459316323197E-15</v>
      </c>
      <c r="G61" s="16">
        <v>-2.3958948531945698E-15</v>
      </c>
      <c r="H61" s="16">
        <v>-1.4542463736557699E-15</v>
      </c>
      <c r="I61" s="16">
        <v>4.2512960635735401E-17</v>
      </c>
      <c r="J61"/>
      <c r="K61" s="22"/>
      <c r="L61" s="22"/>
      <c r="M61" s="33">
        <f t="shared" si="1"/>
        <v>7.1168647310821398E-2</v>
      </c>
      <c r="N61" s="33">
        <f t="shared" si="2"/>
        <v>-1.9620296824928601E-15</v>
      </c>
      <c r="O61" s="33">
        <f t="shared" si="3"/>
        <v>-4.79855508801345E-15</v>
      </c>
      <c r="P61" s="33">
        <f t="shared" si="4"/>
        <v>-3.9402459316323197E-15</v>
      </c>
      <c r="Q61" s="33">
        <f t="shared" si="5"/>
        <v>-2.3958948531945698E-15</v>
      </c>
      <c r="R61" s="33">
        <f t="shared" si="6"/>
        <v>-1.4542463736557699E-15</v>
      </c>
      <c r="S61" s="33">
        <f t="shared" si="7"/>
        <v>4.2512960635735401E-17</v>
      </c>
    </row>
    <row r="62" spans="1:19" ht="15">
      <c r="A62" s="22">
        <v>31958</v>
      </c>
      <c r="B62" s="22"/>
      <c r="C62" s="2">
        <v>-1.74314239711333E-2</v>
      </c>
      <c r="D62" s="16">
        <v>-2.92617998074041E-15</v>
      </c>
      <c r="E62" s="16">
        <v>-5.5500206598378103E-15</v>
      </c>
      <c r="F62" s="16">
        <v>-4.1944180084959803E-15</v>
      </c>
      <c r="G62" s="16">
        <v>-2.6792838230162102E-15</v>
      </c>
      <c r="H62" s="16">
        <v>-1.46525148483104E-15</v>
      </c>
      <c r="I62" s="16">
        <v>-2.65257551100447E-16</v>
      </c>
      <c r="J62"/>
      <c r="K62" s="22"/>
      <c r="L62" s="22"/>
      <c r="M62" s="33">
        <f t="shared" si="1"/>
        <v>-1.74314239711333E-2</v>
      </c>
      <c r="N62" s="33">
        <f t="shared" si="2"/>
        <v>-2.92617998074041E-15</v>
      </c>
      <c r="O62" s="33">
        <f t="shared" si="3"/>
        <v>-5.5500206598378103E-15</v>
      </c>
      <c r="P62" s="33">
        <f t="shared" si="4"/>
        <v>-4.1944180084959803E-15</v>
      </c>
      <c r="Q62" s="33">
        <f t="shared" si="5"/>
        <v>-2.6792838230162102E-15</v>
      </c>
      <c r="R62" s="33">
        <f t="shared" si="6"/>
        <v>-1.46525148483104E-15</v>
      </c>
      <c r="S62" s="33">
        <f t="shared" si="7"/>
        <v>-2.65257551100447E-16</v>
      </c>
    </row>
    <row r="63" spans="1:19" ht="15">
      <c r="A63" s="22">
        <v>32050</v>
      </c>
      <c r="B63" s="22"/>
      <c r="C63" s="2">
        <v>4.10546206874641E-2</v>
      </c>
      <c r="D63" s="16">
        <v>-3.5788923175662502E-15</v>
      </c>
      <c r="E63" s="16">
        <v>-5.3208338969684101E-15</v>
      </c>
      <c r="F63" s="16">
        <v>-4.1209695049718397E-15</v>
      </c>
      <c r="G63" s="16">
        <v>-2.32396886547573E-15</v>
      </c>
      <c r="H63" s="16">
        <v>-1.3802272517127601E-15</v>
      </c>
      <c r="I63" s="16">
        <v>4.7152094255883401E-17</v>
      </c>
      <c r="J63"/>
      <c r="K63" s="22"/>
      <c r="L63" s="22"/>
      <c r="M63" s="33">
        <f t="shared" si="1"/>
        <v>4.10546206874641E-2</v>
      </c>
      <c r="N63" s="33">
        <f t="shared" si="2"/>
        <v>-3.5788923175662502E-15</v>
      </c>
      <c r="O63" s="33">
        <f t="shared" si="3"/>
        <v>-5.3208338969684101E-15</v>
      </c>
      <c r="P63" s="33">
        <f t="shared" si="4"/>
        <v>-4.1209695049718397E-15</v>
      </c>
      <c r="Q63" s="33">
        <f t="shared" si="5"/>
        <v>-2.32396886547573E-15</v>
      </c>
      <c r="R63" s="33">
        <f t="shared" si="6"/>
        <v>-1.3802272517127601E-15</v>
      </c>
      <c r="S63" s="33">
        <f t="shared" si="7"/>
        <v>4.7152094255883401E-17</v>
      </c>
    </row>
    <row r="64" spans="1:19" ht="15">
      <c r="A64" s="22">
        <v>32142</v>
      </c>
      <c r="B64" s="22"/>
      <c r="C64" s="2">
        <v>1.9604463703073002E-2</v>
      </c>
      <c r="D64" s="16">
        <v>-3.16655181374023E-15</v>
      </c>
      <c r="E64" s="16">
        <v>-4.9502796278019603E-15</v>
      </c>
      <c r="F64" s="16">
        <v>-3.5811911996631397E-15</v>
      </c>
      <c r="G64" s="16">
        <v>-2.1220742391066799E-15</v>
      </c>
      <c r="H64" s="16">
        <v>-9.6445052838858794E-16</v>
      </c>
      <c r="I64" s="16">
        <v>6.4141077245797902E-17</v>
      </c>
      <c r="J64"/>
      <c r="K64" s="22"/>
      <c r="L64" s="22"/>
      <c r="M64" s="33">
        <f t="shared" si="1"/>
        <v>1.9604463703073002E-2</v>
      </c>
      <c r="N64" s="33">
        <f t="shared" si="2"/>
        <v>-3.16655181374023E-15</v>
      </c>
      <c r="O64" s="33">
        <f t="shared" si="3"/>
        <v>-4.9502796278019603E-15</v>
      </c>
      <c r="P64" s="33">
        <f t="shared" si="4"/>
        <v>-3.5811911996631397E-15</v>
      </c>
      <c r="Q64" s="33">
        <f t="shared" si="5"/>
        <v>-2.1220742391066799E-15</v>
      </c>
      <c r="R64" s="33">
        <f t="shared" si="6"/>
        <v>-9.6445052838858794E-16</v>
      </c>
      <c r="S64" s="33">
        <f t="shared" si="7"/>
        <v>6.4141077245797902E-17</v>
      </c>
    </row>
    <row r="65" spans="1:19" ht="15">
      <c r="A65" s="22">
        <v>32233</v>
      </c>
      <c r="B65" s="22"/>
      <c r="C65" s="2">
        <v>-0.11965170981400799</v>
      </c>
      <c r="D65" s="16">
        <v>-2.7626747290250499E-15</v>
      </c>
      <c r="E65" s="16">
        <v>-4.3623839483400203E-15</v>
      </c>
      <c r="F65" s="16">
        <v>-3.3607963964134502E-15</v>
      </c>
      <c r="G65" s="16">
        <v>-1.6939818479152801E-15</v>
      </c>
      <c r="H65" s="16">
        <v>-9.4517565637654601E-16</v>
      </c>
      <c r="I65" s="16">
        <v>2.8456096943221299E-17</v>
      </c>
      <c r="J65"/>
      <c r="K65" s="22"/>
      <c r="L65" s="22"/>
      <c r="M65" s="33">
        <f t="shared" si="1"/>
        <v>-0.11965170981400799</v>
      </c>
      <c r="N65" s="33">
        <f t="shared" si="2"/>
        <v>-2.7626747290250499E-15</v>
      </c>
      <c r="O65" s="33">
        <f t="shared" si="3"/>
        <v>-4.3623839483400203E-15</v>
      </c>
      <c r="P65" s="33">
        <f t="shared" si="4"/>
        <v>-3.3607963964134502E-15</v>
      </c>
      <c r="Q65" s="33">
        <f t="shared" si="5"/>
        <v>-1.6939818479152801E-15</v>
      </c>
      <c r="R65" s="33">
        <f t="shared" si="6"/>
        <v>-9.4517565637654601E-16</v>
      </c>
      <c r="S65" s="33">
        <f t="shared" si="7"/>
        <v>2.8456096943221299E-17</v>
      </c>
    </row>
    <row r="66" spans="1:19" ht="15">
      <c r="A66" s="22">
        <v>32324</v>
      </c>
      <c r="B66" s="22"/>
      <c r="C66" s="2">
        <v>-5.0488393017637898E-2</v>
      </c>
      <c r="D66" s="16">
        <v>-2.3925270313117499E-15</v>
      </c>
      <c r="E66" s="16">
        <v>-4.32250382201384E-15</v>
      </c>
      <c r="F66" s="16">
        <v>-3.1338417422854899E-15</v>
      </c>
      <c r="G66" s="16">
        <v>-1.8298459221384101E-15</v>
      </c>
      <c r="H66" s="16">
        <v>-1.0500786543825601E-15</v>
      </c>
      <c r="I66" s="16">
        <v>-3.3280786197936002E-17</v>
      </c>
      <c r="J66"/>
      <c r="K66" s="22"/>
      <c r="L66" s="22"/>
      <c r="M66" s="33">
        <f t="shared" si="1"/>
        <v>-5.0488393017637898E-2</v>
      </c>
      <c r="N66" s="33">
        <f t="shared" si="2"/>
        <v>-2.3925270313117499E-15</v>
      </c>
      <c r="O66" s="33">
        <f t="shared" si="3"/>
        <v>-4.32250382201384E-15</v>
      </c>
      <c r="P66" s="33">
        <f t="shared" si="4"/>
        <v>-3.1338417422854899E-15</v>
      </c>
      <c r="Q66" s="33">
        <f t="shared" si="5"/>
        <v>-1.8298459221384101E-15</v>
      </c>
      <c r="R66" s="33">
        <f t="shared" si="6"/>
        <v>-1.0500786543825601E-15</v>
      </c>
      <c r="S66" s="33">
        <f t="shared" si="7"/>
        <v>-3.3280786197936002E-17</v>
      </c>
    </row>
    <row r="67" spans="1:19" ht="15">
      <c r="A67" s="22">
        <v>32416</v>
      </c>
      <c r="B67" s="22"/>
      <c r="C67" s="2">
        <v>9.5240001917353406E-2</v>
      </c>
      <c r="D67" s="16">
        <v>-2.43673259517186E-15</v>
      </c>
      <c r="E67" s="16">
        <v>-4.05697767884822E-15</v>
      </c>
      <c r="F67" s="16">
        <v>-3.2740428466154898E-15</v>
      </c>
      <c r="G67" s="16">
        <v>-1.9271172043270099E-15</v>
      </c>
      <c r="H67" s="16">
        <v>-1.0521859217718901E-15</v>
      </c>
      <c r="I67" s="16">
        <v>-8.0893625900826596E-19</v>
      </c>
      <c r="J67"/>
      <c r="K67" s="22"/>
      <c r="L67" s="22"/>
      <c r="M67" s="33">
        <f t="shared" ref="M67:M130" si="8">C67</f>
        <v>9.5240001917353406E-2</v>
      </c>
      <c r="N67" s="33">
        <f t="shared" ref="N67:N130" si="9">D67</f>
        <v>-2.43673259517186E-15</v>
      </c>
      <c r="O67" s="33">
        <f t="shared" ref="O67:O130" si="10">E67</f>
        <v>-4.05697767884822E-15</v>
      </c>
      <c r="P67" s="33">
        <f t="shared" ref="P67:P130" si="11">F67</f>
        <v>-3.2740428466154898E-15</v>
      </c>
      <c r="Q67" s="33">
        <f t="shared" ref="Q67:Q130" si="12">G67</f>
        <v>-1.9271172043270099E-15</v>
      </c>
      <c r="R67" s="33">
        <f t="shared" ref="R67:R130" si="13">H67</f>
        <v>-1.0521859217718901E-15</v>
      </c>
      <c r="S67" s="33">
        <f t="shared" ref="S67:S130" si="14">I67</f>
        <v>-8.0893625900826596E-19</v>
      </c>
    </row>
    <row r="68" spans="1:19" ht="15">
      <c r="A68" s="22">
        <v>32508</v>
      </c>
      <c r="B68" s="22"/>
      <c r="C68" s="2">
        <v>0.154667024485204</v>
      </c>
      <c r="D68" s="16">
        <v>-2.0965094536027099E-15</v>
      </c>
      <c r="E68" s="16">
        <v>-4.02674392170131E-15</v>
      </c>
      <c r="F68" s="16">
        <v>-3.2415928370478602E-15</v>
      </c>
      <c r="G68" s="16">
        <v>-1.8204531325729299E-15</v>
      </c>
      <c r="H68" s="16">
        <v>-9.1673630103585193E-16</v>
      </c>
      <c r="I68" s="16">
        <v>5.1582329420901602E-17</v>
      </c>
      <c r="J68"/>
      <c r="K68" s="22"/>
      <c r="L68" s="22"/>
      <c r="M68" s="33">
        <f t="shared" si="8"/>
        <v>0.154667024485204</v>
      </c>
      <c r="N68" s="33">
        <f t="shared" si="9"/>
        <v>-2.0965094536027099E-15</v>
      </c>
      <c r="O68" s="33">
        <f t="shared" si="10"/>
        <v>-4.02674392170131E-15</v>
      </c>
      <c r="P68" s="33">
        <f t="shared" si="11"/>
        <v>-3.2415928370478602E-15</v>
      </c>
      <c r="Q68" s="33">
        <f t="shared" si="12"/>
        <v>-1.8204531325729299E-15</v>
      </c>
      <c r="R68" s="33">
        <f t="shared" si="13"/>
        <v>-9.1673630103585193E-16</v>
      </c>
      <c r="S68" s="33">
        <f t="shared" si="14"/>
        <v>5.1582329420901602E-17</v>
      </c>
    </row>
    <row r="69" spans="1:19" ht="15">
      <c r="A69" s="22">
        <v>32598</v>
      </c>
      <c r="B69" s="22"/>
      <c r="C69" s="2">
        <v>0.28431047169568102</v>
      </c>
      <c r="D69" s="16">
        <v>-2.4562319251685501E-15</v>
      </c>
      <c r="E69" s="16">
        <v>-4.2608423344661703E-15</v>
      </c>
      <c r="F69" s="16">
        <v>-3.4085937343235598E-15</v>
      </c>
      <c r="G69" s="16">
        <v>-1.8960598224523701E-15</v>
      </c>
      <c r="H69" s="16">
        <v>-9.6935171660099395E-16</v>
      </c>
      <c r="I69" s="16">
        <v>-7.63923128309854E-17</v>
      </c>
      <c r="J69"/>
      <c r="K69" s="22"/>
      <c r="L69" s="22"/>
      <c r="M69" s="33">
        <f t="shared" si="8"/>
        <v>0.28431047169568102</v>
      </c>
      <c r="N69" s="33">
        <f t="shared" si="9"/>
        <v>-2.4562319251685501E-15</v>
      </c>
      <c r="O69" s="33">
        <f t="shared" si="10"/>
        <v>-4.2608423344661703E-15</v>
      </c>
      <c r="P69" s="33">
        <f t="shared" si="11"/>
        <v>-3.4085937343235598E-15</v>
      </c>
      <c r="Q69" s="33">
        <f t="shared" si="12"/>
        <v>-1.8960598224523701E-15</v>
      </c>
      <c r="R69" s="33">
        <f t="shared" si="13"/>
        <v>-9.6935171660099395E-16</v>
      </c>
      <c r="S69" s="33">
        <f t="shared" si="14"/>
        <v>-7.63923128309854E-17</v>
      </c>
    </row>
    <row r="70" spans="1:19" ht="15">
      <c r="A70" s="22">
        <v>32689</v>
      </c>
      <c r="B70" s="22"/>
      <c r="C70" s="2">
        <v>9.0124914465927006E-2</v>
      </c>
      <c r="D70" s="16">
        <v>-2.4365158529393099E-15</v>
      </c>
      <c r="E70" s="16">
        <v>-4.0598347248653599E-15</v>
      </c>
      <c r="F70" s="16">
        <v>-3.2137878381003899E-15</v>
      </c>
      <c r="G70" s="16">
        <v>-1.7422015023725001E-15</v>
      </c>
      <c r="H70" s="16">
        <v>-8.9199028277157392E-16</v>
      </c>
      <c r="I70" s="16">
        <v>8.4902818460609897E-17</v>
      </c>
      <c r="J70"/>
      <c r="K70" s="22"/>
      <c r="L70" s="22"/>
      <c r="M70" s="33">
        <f t="shared" si="8"/>
        <v>9.0124914465927006E-2</v>
      </c>
      <c r="N70" s="33">
        <f t="shared" si="9"/>
        <v>-2.4365158529393099E-15</v>
      </c>
      <c r="O70" s="33">
        <f t="shared" si="10"/>
        <v>-4.0598347248653599E-15</v>
      </c>
      <c r="P70" s="33">
        <f t="shared" si="11"/>
        <v>-3.2137878381003899E-15</v>
      </c>
      <c r="Q70" s="33">
        <f t="shared" si="12"/>
        <v>-1.7422015023725001E-15</v>
      </c>
      <c r="R70" s="33">
        <f t="shared" si="13"/>
        <v>-8.9199028277157392E-16</v>
      </c>
      <c r="S70" s="33">
        <f t="shared" si="14"/>
        <v>8.4902818460609897E-17</v>
      </c>
    </row>
    <row r="71" spans="1:19" ht="15">
      <c r="A71" s="22">
        <v>32781</v>
      </c>
      <c r="B71" s="22"/>
      <c r="C71" s="2">
        <v>0.19438345324944101</v>
      </c>
      <c r="D71" s="16">
        <v>-2.36771187773441E-15</v>
      </c>
      <c r="E71" s="16">
        <v>-3.9672358620368003E-15</v>
      </c>
      <c r="F71" s="16">
        <v>-3.1439834121491699E-15</v>
      </c>
      <c r="G71" s="16">
        <v>-1.70685827232883E-15</v>
      </c>
      <c r="H71" s="16">
        <v>-7.4421391472396298E-16</v>
      </c>
      <c r="I71" s="16">
        <v>8.9882636811833799E-17</v>
      </c>
      <c r="J71"/>
      <c r="K71" s="22"/>
      <c r="L71" s="22"/>
      <c r="M71" s="33">
        <f t="shared" si="8"/>
        <v>0.19438345324944101</v>
      </c>
      <c r="N71" s="33">
        <f t="shared" si="9"/>
        <v>-2.36771187773441E-15</v>
      </c>
      <c r="O71" s="33">
        <f t="shared" si="10"/>
        <v>-3.9672358620368003E-15</v>
      </c>
      <c r="P71" s="33">
        <f t="shared" si="11"/>
        <v>-3.1439834121491699E-15</v>
      </c>
      <c r="Q71" s="33">
        <f t="shared" si="12"/>
        <v>-1.70685827232883E-15</v>
      </c>
      <c r="R71" s="33">
        <f t="shared" si="13"/>
        <v>-7.4421391472396298E-16</v>
      </c>
      <c r="S71" s="33">
        <f t="shared" si="14"/>
        <v>8.9882636811833799E-17</v>
      </c>
    </row>
    <row r="72" spans="1:19" ht="15">
      <c r="A72" s="22">
        <v>32873</v>
      </c>
      <c r="B72" s="22"/>
      <c r="C72" s="2">
        <v>0.406815721460696</v>
      </c>
      <c r="D72" s="16">
        <v>-2.63623214973476E-15</v>
      </c>
      <c r="E72" s="16">
        <v>-4.1158387626640303E-15</v>
      </c>
      <c r="F72" s="16">
        <v>-3.3014014574781498E-15</v>
      </c>
      <c r="G72" s="16">
        <v>-1.68366400148827E-15</v>
      </c>
      <c r="H72" s="16">
        <v>-8.0117018479239895E-16</v>
      </c>
      <c r="I72" s="16">
        <v>-2.3579292566662001E-17</v>
      </c>
      <c r="J72"/>
      <c r="K72" s="22"/>
      <c r="L72" s="22"/>
      <c r="M72" s="33">
        <f t="shared" si="8"/>
        <v>0.406815721460696</v>
      </c>
      <c r="N72" s="33">
        <f t="shared" si="9"/>
        <v>-2.63623214973476E-15</v>
      </c>
      <c r="O72" s="33">
        <f t="shared" si="10"/>
        <v>-4.1158387626640303E-15</v>
      </c>
      <c r="P72" s="33">
        <f t="shared" si="11"/>
        <v>-3.3014014574781498E-15</v>
      </c>
      <c r="Q72" s="33">
        <f t="shared" si="12"/>
        <v>-1.68366400148827E-15</v>
      </c>
      <c r="R72" s="33">
        <f t="shared" si="13"/>
        <v>-8.0117018479239895E-16</v>
      </c>
      <c r="S72" s="33">
        <f t="shared" si="14"/>
        <v>-2.3579292566662001E-17</v>
      </c>
    </row>
    <row r="73" spans="1:19" ht="15">
      <c r="A73" s="22">
        <v>32963</v>
      </c>
      <c r="B73" s="22"/>
      <c r="C73" s="2">
        <v>0.28309980413018099</v>
      </c>
      <c r="D73" s="16">
        <v>-2.7875589527273099E-15</v>
      </c>
      <c r="E73" s="16">
        <v>-4.0990203534940299E-15</v>
      </c>
      <c r="F73" s="16">
        <v>-3.1799722189940799E-15</v>
      </c>
      <c r="G73" s="16">
        <v>-1.66793811720307E-15</v>
      </c>
      <c r="H73" s="16">
        <v>-7.9187598875684395E-16</v>
      </c>
      <c r="I73" s="16">
        <v>9.7856960230816902E-18</v>
      </c>
      <c r="J73"/>
      <c r="K73" s="22"/>
      <c r="L73" s="22"/>
      <c r="M73" s="33">
        <f t="shared" si="8"/>
        <v>0.28309980413018099</v>
      </c>
      <c r="N73" s="33">
        <f t="shared" si="9"/>
        <v>-2.7875589527273099E-15</v>
      </c>
      <c r="O73" s="33">
        <f t="shared" si="10"/>
        <v>-4.0990203534940299E-15</v>
      </c>
      <c r="P73" s="33">
        <f t="shared" si="11"/>
        <v>-3.1799722189940799E-15</v>
      </c>
      <c r="Q73" s="33">
        <f t="shared" si="12"/>
        <v>-1.66793811720307E-15</v>
      </c>
      <c r="R73" s="33">
        <f t="shared" si="13"/>
        <v>-7.9187598875684395E-16</v>
      </c>
      <c r="S73" s="33">
        <f t="shared" si="14"/>
        <v>9.7856960230816902E-18</v>
      </c>
    </row>
    <row r="74" spans="1:19" ht="15">
      <c r="A74" s="22">
        <v>33054</v>
      </c>
      <c r="B74" s="22"/>
      <c r="C74" s="2">
        <v>8.0563883311895207E-2</v>
      </c>
      <c r="D74" s="16">
        <v>-2.3009055603829298E-15</v>
      </c>
      <c r="E74" s="16">
        <v>-3.5215088502478101E-15</v>
      </c>
      <c r="F74" s="16">
        <v>-2.8104011162734998E-15</v>
      </c>
      <c r="G74" s="16">
        <v>-1.39847547745686E-15</v>
      </c>
      <c r="H74" s="16">
        <v>-5.2142508088958698E-16</v>
      </c>
      <c r="I74" s="16">
        <v>2.3406913058182198E-16</v>
      </c>
      <c r="J74"/>
      <c r="K74" s="22"/>
      <c r="L74" s="22"/>
      <c r="M74" s="33">
        <f t="shared" si="8"/>
        <v>8.0563883311895207E-2</v>
      </c>
      <c r="N74" s="33">
        <f t="shared" si="9"/>
        <v>-2.3009055603829298E-15</v>
      </c>
      <c r="O74" s="33">
        <f t="shared" si="10"/>
        <v>-3.5215088502478101E-15</v>
      </c>
      <c r="P74" s="33">
        <f t="shared" si="11"/>
        <v>-2.8104011162734998E-15</v>
      </c>
      <c r="Q74" s="33">
        <f t="shared" si="12"/>
        <v>-1.39847547745686E-15</v>
      </c>
      <c r="R74" s="33">
        <f t="shared" si="13"/>
        <v>-5.2142508088958698E-16</v>
      </c>
      <c r="S74" s="33">
        <f t="shared" si="14"/>
        <v>2.3406913058182198E-16</v>
      </c>
    </row>
    <row r="75" spans="1:19" ht="15">
      <c r="A75" s="22">
        <v>33146</v>
      </c>
      <c r="B75" s="22"/>
      <c r="C75" s="2">
        <v>0.18078793177066499</v>
      </c>
      <c r="D75" s="16">
        <v>-1.9804354148354601E-15</v>
      </c>
      <c r="E75" s="16">
        <v>-3.5126093987644701E-15</v>
      </c>
      <c r="F75" s="16">
        <v>-2.8372299755167001E-15</v>
      </c>
      <c r="G75" s="16">
        <v>-1.37316249223921E-15</v>
      </c>
      <c r="H75" s="16">
        <v>-5.15676329829666E-16</v>
      </c>
      <c r="I75" s="16">
        <v>2.42069822636428E-17</v>
      </c>
      <c r="J75"/>
      <c r="K75" s="22"/>
      <c r="L75" s="22"/>
      <c r="M75" s="33">
        <f t="shared" si="8"/>
        <v>0.18078793177066499</v>
      </c>
      <c r="N75" s="33">
        <f t="shared" si="9"/>
        <v>-1.9804354148354601E-15</v>
      </c>
      <c r="O75" s="33">
        <f t="shared" si="10"/>
        <v>-3.5126093987644701E-15</v>
      </c>
      <c r="P75" s="33">
        <f t="shared" si="11"/>
        <v>-2.8372299755167001E-15</v>
      </c>
      <c r="Q75" s="33">
        <f t="shared" si="12"/>
        <v>-1.37316249223921E-15</v>
      </c>
      <c r="R75" s="33">
        <f t="shared" si="13"/>
        <v>-5.15676329829666E-16</v>
      </c>
      <c r="S75" s="33">
        <f t="shared" si="14"/>
        <v>2.42069822636428E-17</v>
      </c>
    </row>
    <row r="76" spans="1:19" ht="15">
      <c r="A76" s="22">
        <v>33238</v>
      </c>
      <c r="B76" s="22"/>
      <c r="C76" s="2">
        <v>0.22781492990192001</v>
      </c>
      <c r="D76" s="16">
        <v>-1.9713942088299598E-15</v>
      </c>
      <c r="E76" s="16">
        <v>-3.5740840112041101E-15</v>
      </c>
      <c r="F76" s="16">
        <v>-2.8643873072887699E-15</v>
      </c>
      <c r="G76" s="16">
        <v>-1.4081313628623599E-15</v>
      </c>
      <c r="H76" s="16">
        <v>-7.7327517210026199E-16</v>
      </c>
      <c r="I76" s="16">
        <v>-3.6760162507829999E-17</v>
      </c>
      <c r="J76"/>
      <c r="K76" s="22"/>
      <c r="L76" s="22"/>
      <c r="M76" s="33">
        <f t="shared" si="8"/>
        <v>0.22781492990192001</v>
      </c>
      <c r="N76" s="33">
        <f t="shared" si="9"/>
        <v>-1.9713942088299598E-15</v>
      </c>
      <c r="O76" s="33">
        <f t="shared" si="10"/>
        <v>-3.5740840112041101E-15</v>
      </c>
      <c r="P76" s="33">
        <f t="shared" si="11"/>
        <v>-2.8643873072887699E-15</v>
      </c>
      <c r="Q76" s="33">
        <f t="shared" si="12"/>
        <v>-1.4081313628623599E-15</v>
      </c>
      <c r="R76" s="33">
        <f t="shared" si="13"/>
        <v>-7.7327517210026199E-16</v>
      </c>
      <c r="S76" s="33">
        <f t="shared" si="14"/>
        <v>-3.6760162507829999E-17</v>
      </c>
    </row>
    <row r="77" spans="1:19" ht="15">
      <c r="A77" s="22">
        <v>33328</v>
      </c>
      <c r="B77" s="22"/>
      <c r="C77" s="2">
        <v>0.14514925403366399</v>
      </c>
      <c r="D77" s="16">
        <v>-1.6797468079498601E-15</v>
      </c>
      <c r="E77" s="16">
        <v>-3.3329098086460701E-15</v>
      </c>
      <c r="F77" s="16">
        <v>-2.6276001898210598E-15</v>
      </c>
      <c r="G77" s="16">
        <v>-1.4540794651229099E-15</v>
      </c>
      <c r="H77" s="16">
        <v>-6.9089467424863002E-16</v>
      </c>
      <c r="I77" s="16">
        <v>1.3294730619676499E-16</v>
      </c>
      <c r="J77"/>
      <c r="K77" s="22"/>
      <c r="L77" s="22"/>
      <c r="M77" s="33">
        <f t="shared" si="8"/>
        <v>0.14514925403366399</v>
      </c>
      <c r="N77" s="33">
        <f t="shared" si="9"/>
        <v>-1.6797468079498601E-15</v>
      </c>
      <c r="O77" s="33">
        <f t="shared" si="10"/>
        <v>-3.3329098086460701E-15</v>
      </c>
      <c r="P77" s="33">
        <f t="shared" si="11"/>
        <v>-2.6276001898210598E-15</v>
      </c>
      <c r="Q77" s="33">
        <f t="shared" si="12"/>
        <v>-1.4540794651229099E-15</v>
      </c>
      <c r="R77" s="33">
        <f t="shared" si="13"/>
        <v>-6.9089467424863002E-16</v>
      </c>
      <c r="S77" s="33">
        <f t="shared" si="14"/>
        <v>1.3294730619676499E-16</v>
      </c>
    </row>
    <row r="78" spans="1:19" ht="15">
      <c r="A78" s="22">
        <v>33419</v>
      </c>
      <c r="B78" s="22"/>
      <c r="C78" s="2">
        <v>-7.6707813186822002E-2</v>
      </c>
      <c r="D78" s="16">
        <v>-1.6725889123469001E-15</v>
      </c>
      <c r="E78" s="16">
        <v>-3.4472990763702802E-15</v>
      </c>
      <c r="F78" s="16">
        <v>-2.9841893489791302E-15</v>
      </c>
      <c r="G78" s="16">
        <v>-1.61701336257663E-15</v>
      </c>
      <c r="H78" s="16">
        <v>-7.7157693320622197E-16</v>
      </c>
      <c r="I78" s="16">
        <v>-1.01986156584662E-16</v>
      </c>
      <c r="J78"/>
      <c r="K78" s="22"/>
      <c r="L78" s="22"/>
      <c r="M78" s="33">
        <f t="shared" si="8"/>
        <v>-7.6707813186822002E-2</v>
      </c>
      <c r="N78" s="33">
        <f t="shared" si="9"/>
        <v>-1.6725889123469001E-15</v>
      </c>
      <c r="O78" s="33">
        <f t="shared" si="10"/>
        <v>-3.4472990763702802E-15</v>
      </c>
      <c r="P78" s="33">
        <f t="shared" si="11"/>
        <v>-2.9841893489791302E-15</v>
      </c>
      <c r="Q78" s="33">
        <f t="shared" si="12"/>
        <v>-1.61701336257663E-15</v>
      </c>
      <c r="R78" s="33">
        <f t="shared" si="13"/>
        <v>-7.7157693320622197E-16</v>
      </c>
      <c r="S78" s="33">
        <f t="shared" si="14"/>
        <v>-1.01986156584662E-16</v>
      </c>
    </row>
    <row r="79" spans="1:19" ht="15">
      <c r="A79" s="22">
        <v>33511</v>
      </c>
      <c r="B79" s="22"/>
      <c r="C79" s="2">
        <v>0.123234555142388</v>
      </c>
      <c r="D79" s="16">
        <v>-1.7624623246790399E-15</v>
      </c>
      <c r="E79" s="16">
        <v>-3.72216240478089E-15</v>
      </c>
      <c r="F79" s="16">
        <v>-3.0634184869823998E-15</v>
      </c>
      <c r="G79" s="16">
        <v>-1.55105159349669E-15</v>
      </c>
      <c r="H79" s="16">
        <v>-8.75249569821823E-16</v>
      </c>
      <c r="I79" s="16">
        <v>5.6432132536667596E-17</v>
      </c>
      <c r="J79"/>
      <c r="K79" s="22"/>
      <c r="L79" s="22"/>
      <c r="M79" s="33">
        <f t="shared" si="8"/>
        <v>0.123234555142388</v>
      </c>
      <c r="N79" s="33">
        <f t="shared" si="9"/>
        <v>-1.7624623246790399E-15</v>
      </c>
      <c r="O79" s="33">
        <f t="shared" si="10"/>
        <v>-3.72216240478089E-15</v>
      </c>
      <c r="P79" s="33">
        <f t="shared" si="11"/>
        <v>-3.0634184869823998E-15</v>
      </c>
      <c r="Q79" s="33">
        <f t="shared" si="12"/>
        <v>-1.55105159349669E-15</v>
      </c>
      <c r="R79" s="33">
        <f t="shared" si="13"/>
        <v>-8.75249569821823E-16</v>
      </c>
      <c r="S79" s="33">
        <f t="shared" si="14"/>
        <v>5.6432132536667596E-17</v>
      </c>
    </row>
    <row r="80" spans="1:19" ht="15">
      <c r="A80" s="22">
        <v>33603</v>
      </c>
      <c r="B80" s="22"/>
      <c r="C80" s="2">
        <v>0.10239575184303699</v>
      </c>
      <c r="D80" s="16">
        <v>-1.8135979154653701E-15</v>
      </c>
      <c r="E80" s="16">
        <v>-3.64358639644264E-15</v>
      </c>
      <c r="F80" s="16">
        <v>-2.8774107539323101E-15</v>
      </c>
      <c r="G80" s="16">
        <v>-1.5686585619733799E-15</v>
      </c>
      <c r="H80" s="16">
        <v>-6.8455522348293597E-16</v>
      </c>
      <c r="I80" s="16">
        <v>1.00650410996493E-16</v>
      </c>
      <c r="J80"/>
      <c r="K80" s="22"/>
      <c r="L80" s="22"/>
      <c r="M80" s="33">
        <f t="shared" si="8"/>
        <v>0.10239575184303699</v>
      </c>
      <c r="N80" s="33">
        <f t="shared" si="9"/>
        <v>-1.8135979154653701E-15</v>
      </c>
      <c r="O80" s="33">
        <f t="shared" si="10"/>
        <v>-3.64358639644264E-15</v>
      </c>
      <c r="P80" s="33">
        <f t="shared" si="11"/>
        <v>-2.8774107539323101E-15</v>
      </c>
      <c r="Q80" s="33">
        <f t="shared" si="12"/>
        <v>-1.5686585619733799E-15</v>
      </c>
      <c r="R80" s="33">
        <f t="shared" si="13"/>
        <v>-6.8455522348293597E-16</v>
      </c>
      <c r="S80" s="33">
        <f t="shared" si="14"/>
        <v>1.00650410996493E-16</v>
      </c>
    </row>
    <row r="81" spans="1:19" ht="15">
      <c r="A81" s="22">
        <v>33694</v>
      </c>
      <c r="B81" s="22"/>
      <c r="C81" s="2">
        <v>0.22818157487376001</v>
      </c>
      <c r="D81" s="16">
        <v>-1.4625866565630099E-15</v>
      </c>
      <c r="E81" s="16">
        <v>-3.3221481932620898E-15</v>
      </c>
      <c r="F81" s="16">
        <v>-2.7545102962648401E-15</v>
      </c>
      <c r="G81" s="16">
        <v>-1.2447618278705299E-15</v>
      </c>
      <c r="H81" s="16">
        <v>-6.3967907849006298E-16</v>
      </c>
      <c r="I81" s="16">
        <v>6.9207470893199895E-17</v>
      </c>
      <c r="J81"/>
      <c r="K81" s="22"/>
      <c r="L81" s="22"/>
      <c r="M81" s="33">
        <f t="shared" si="8"/>
        <v>0.22818157487376001</v>
      </c>
      <c r="N81" s="33">
        <f t="shared" si="9"/>
        <v>-1.4625866565630099E-15</v>
      </c>
      <c r="O81" s="33">
        <f t="shared" si="10"/>
        <v>-3.3221481932620898E-15</v>
      </c>
      <c r="P81" s="33">
        <f t="shared" si="11"/>
        <v>-2.7545102962648401E-15</v>
      </c>
      <c r="Q81" s="33">
        <f t="shared" si="12"/>
        <v>-1.2447618278705299E-15</v>
      </c>
      <c r="R81" s="33">
        <f t="shared" si="13"/>
        <v>-6.3967907849006298E-16</v>
      </c>
      <c r="S81" s="33">
        <f t="shared" si="14"/>
        <v>6.9207470893199895E-17</v>
      </c>
    </row>
    <row r="82" spans="1:19" ht="15">
      <c r="A82" s="22">
        <v>33785</v>
      </c>
      <c r="B82" s="22"/>
      <c r="C82" s="2">
        <v>0.24717967085089801</v>
      </c>
      <c r="D82" s="16">
        <v>-7.7274120471340998E-16</v>
      </c>
      <c r="E82" s="16">
        <v>-3.0902921304128701E-15</v>
      </c>
      <c r="F82" s="16">
        <v>-2.3196201392239802E-15</v>
      </c>
      <c r="G82" s="16">
        <v>-1.0964199425219999E-15</v>
      </c>
      <c r="H82" s="16">
        <v>-6.4825034079207805E-16</v>
      </c>
      <c r="I82" s="16">
        <v>2.1518652142838101E-16</v>
      </c>
      <c r="J82"/>
      <c r="K82" s="22"/>
      <c r="L82" s="22"/>
      <c r="M82" s="33">
        <f t="shared" si="8"/>
        <v>0.24717967085089801</v>
      </c>
      <c r="N82" s="33">
        <f t="shared" si="9"/>
        <v>-7.7274120471340998E-16</v>
      </c>
      <c r="O82" s="33">
        <f t="shared" si="10"/>
        <v>-3.0902921304128701E-15</v>
      </c>
      <c r="P82" s="33">
        <f t="shared" si="11"/>
        <v>-2.3196201392239802E-15</v>
      </c>
      <c r="Q82" s="33">
        <f t="shared" si="12"/>
        <v>-1.0964199425219999E-15</v>
      </c>
      <c r="R82" s="33">
        <f t="shared" si="13"/>
        <v>-6.4825034079207805E-16</v>
      </c>
      <c r="S82" s="33">
        <f t="shared" si="14"/>
        <v>2.1518652142838101E-16</v>
      </c>
    </row>
    <row r="83" spans="1:19" ht="15">
      <c r="A83" s="22">
        <v>33877</v>
      </c>
      <c r="B83" s="22"/>
      <c r="C83" s="2">
        <v>0.47126039361091299</v>
      </c>
      <c r="D83" s="16">
        <v>-8.7688259119245495E-16</v>
      </c>
      <c r="E83" s="16">
        <v>-3.1774838442876998E-15</v>
      </c>
      <c r="F83" s="16">
        <v>-2.5575518568256501E-15</v>
      </c>
      <c r="G83" s="16">
        <v>-1.4185438549921801E-15</v>
      </c>
      <c r="H83" s="16">
        <v>-8.1305714482409897E-16</v>
      </c>
      <c r="I83" s="16">
        <v>-6.0281003070046995E-17</v>
      </c>
      <c r="J83"/>
      <c r="K83" s="22"/>
      <c r="L83" s="22"/>
      <c r="M83" s="33">
        <f t="shared" si="8"/>
        <v>0.47126039361091299</v>
      </c>
      <c r="N83" s="33">
        <f t="shared" si="9"/>
        <v>-8.7688259119245495E-16</v>
      </c>
      <c r="O83" s="33">
        <f t="shared" si="10"/>
        <v>-3.1774838442876998E-15</v>
      </c>
      <c r="P83" s="33">
        <f t="shared" si="11"/>
        <v>-2.5575518568256501E-15</v>
      </c>
      <c r="Q83" s="33">
        <f t="shared" si="12"/>
        <v>-1.4185438549921801E-15</v>
      </c>
      <c r="R83" s="33">
        <f t="shared" si="13"/>
        <v>-8.1305714482409897E-16</v>
      </c>
      <c r="S83" s="33">
        <f t="shared" si="14"/>
        <v>-6.0281003070046995E-17</v>
      </c>
    </row>
    <row r="84" spans="1:19" ht="15">
      <c r="A84" s="22">
        <v>33969</v>
      </c>
      <c r="B84" s="22"/>
      <c r="C84" s="2">
        <v>9.1990989768498607E-3</v>
      </c>
      <c r="D84" s="16">
        <v>-1.30681372269127E-16</v>
      </c>
      <c r="E84" s="16">
        <v>-2.88020115742201E-15</v>
      </c>
      <c r="F84" s="16">
        <v>-2.4117821321739101E-15</v>
      </c>
      <c r="G84" s="16">
        <v>-1.2793840652833E-15</v>
      </c>
      <c r="H84" s="16">
        <v>-9.9457596476990704E-16</v>
      </c>
      <c r="I84" s="16">
        <v>2.3131063187421299E-17</v>
      </c>
      <c r="J84"/>
      <c r="K84" s="22"/>
      <c r="L84" s="22"/>
      <c r="M84" s="33">
        <f t="shared" si="8"/>
        <v>9.1990989768498607E-3</v>
      </c>
      <c r="N84" s="33">
        <f t="shared" si="9"/>
        <v>-1.30681372269127E-16</v>
      </c>
      <c r="O84" s="33">
        <f t="shared" si="10"/>
        <v>-2.88020115742201E-15</v>
      </c>
      <c r="P84" s="33">
        <f t="shared" si="11"/>
        <v>-2.4117821321739101E-15</v>
      </c>
      <c r="Q84" s="33">
        <f t="shared" si="12"/>
        <v>-1.2793840652833E-15</v>
      </c>
      <c r="R84" s="33">
        <f t="shared" si="13"/>
        <v>-9.9457596476990704E-16</v>
      </c>
      <c r="S84" s="33">
        <f t="shared" si="14"/>
        <v>2.3131063187421299E-17</v>
      </c>
    </row>
    <row r="85" spans="1:19" ht="15">
      <c r="A85" s="22">
        <v>34059</v>
      </c>
      <c r="B85" s="22"/>
      <c r="C85" s="2">
        <v>0.14228596973608601</v>
      </c>
      <c r="D85" s="16">
        <v>4.3005612341552898E-16</v>
      </c>
      <c r="E85" s="16">
        <v>-2.8560659854118499E-15</v>
      </c>
      <c r="F85" s="16">
        <v>-2.1891996280621701E-15</v>
      </c>
      <c r="G85" s="16">
        <v>-1.3309708892186599E-15</v>
      </c>
      <c r="H85" s="16">
        <v>-9.25007677636103E-16</v>
      </c>
      <c r="I85" s="16">
        <v>1.7054616013672099E-16</v>
      </c>
      <c r="J85"/>
      <c r="K85" s="22"/>
      <c r="L85" s="22"/>
      <c r="M85" s="33">
        <f t="shared" si="8"/>
        <v>0.14228596973608601</v>
      </c>
      <c r="N85" s="33">
        <f t="shared" si="9"/>
        <v>4.3005612341552898E-16</v>
      </c>
      <c r="O85" s="33">
        <f t="shared" si="10"/>
        <v>-2.8560659854118499E-15</v>
      </c>
      <c r="P85" s="33">
        <f t="shared" si="11"/>
        <v>-2.1891996280621701E-15</v>
      </c>
      <c r="Q85" s="33">
        <f t="shared" si="12"/>
        <v>-1.3309708892186599E-15</v>
      </c>
      <c r="R85" s="33">
        <f t="shared" si="13"/>
        <v>-9.25007677636103E-16</v>
      </c>
      <c r="S85" s="33">
        <f t="shared" si="14"/>
        <v>1.7054616013672099E-16</v>
      </c>
    </row>
    <row r="86" spans="1:19" ht="15">
      <c r="A86" s="22">
        <v>34150</v>
      </c>
      <c r="B86" s="22"/>
      <c r="C86" s="2">
        <v>-0.240605181127134</v>
      </c>
      <c r="D86" s="16">
        <v>2.4013687231767E-16</v>
      </c>
      <c r="E86" s="16">
        <v>-3.1344848746887201E-15</v>
      </c>
      <c r="F86" s="16">
        <v>-2.6340738295440502E-15</v>
      </c>
      <c r="G86" s="16">
        <v>-1.6210402467183999E-15</v>
      </c>
      <c r="H86" s="16">
        <v>-1.12084447585792E-15</v>
      </c>
      <c r="I86" s="16">
        <v>-8.5460866390952795E-17</v>
      </c>
      <c r="J86"/>
      <c r="K86" s="22"/>
      <c r="L86" s="22"/>
      <c r="M86" s="33">
        <f t="shared" si="8"/>
        <v>-0.240605181127134</v>
      </c>
      <c r="N86" s="33">
        <f t="shared" si="9"/>
        <v>2.4013687231767E-16</v>
      </c>
      <c r="O86" s="33">
        <f t="shared" si="10"/>
        <v>-3.1344848746887201E-15</v>
      </c>
      <c r="P86" s="33">
        <f t="shared" si="11"/>
        <v>-2.6340738295440502E-15</v>
      </c>
      <c r="Q86" s="33">
        <f t="shared" si="12"/>
        <v>-1.6210402467183999E-15</v>
      </c>
      <c r="R86" s="33">
        <f t="shared" si="13"/>
        <v>-1.12084447585792E-15</v>
      </c>
      <c r="S86" s="33">
        <f t="shared" si="14"/>
        <v>-8.5460866390952795E-17</v>
      </c>
    </row>
    <row r="87" spans="1:19" ht="15">
      <c r="A87" s="22">
        <v>34242</v>
      </c>
      <c r="B87" s="22"/>
      <c r="C87" s="2">
        <v>-0.15270622755515101</v>
      </c>
      <c r="D87" s="16">
        <v>2.2630812796600998E-16</v>
      </c>
      <c r="E87" s="16">
        <v>-3.45157051492103E-15</v>
      </c>
      <c r="F87" s="16">
        <v>-2.7710721048243202E-15</v>
      </c>
      <c r="G87" s="16">
        <v>-1.6642020898847499E-15</v>
      </c>
      <c r="H87" s="16">
        <v>-1.32859527596828E-15</v>
      </c>
      <c r="I87" s="16">
        <v>-2.3365085708936999E-17</v>
      </c>
      <c r="J87"/>
      <c r="K87" s="22"/>
      <c r="L87" s="22"/>
      <c r="M87" s="33">
        <f t="shared" si="8"/>
        <v>-0.15270622755515101</v>
      </c>
      <c r="N87" s="33">
        <f t="shared" si="9"/>
        <v>2.2630812796600998E-16</v>
      </c>
      <c r="O87" s="33">
        <f t="shared" si="10"/>
        <v>-3.45157051492103E-15</v>
      </c>
      <c r="P87" s="33">
        <f t="shared" si="11"/>
        <v>-2.7710721048243202E-15</v>
      </c>
      <c r="Q87" s="33">
        <f t="shared" si="12"/>
        <v>-1.6642020898847499E-15</v>
      </c>
      <c r="R87" s="33">
        <f t="shared" si="13"/>
        <v>-1.32859527596828E-15</v>
      </c>
      <c r="S87" s="33">
        <f t="shared" si="14"/>
        <v>-2.3365085708936999E-17</v>
      </c>
    </row>
    <row r="88" spans="1:19" ht="15">
      <c r="A88" s="22">
        <v>34334</v>
      </c>
      <c r="B88" s="22"/>
      <c r="C88" s="2">
        <v>-0.12547862410083199</v>
      </c>
      <c r="D88" s="16">
        <v>-5.4057515797429198E-18</v>
      </c>
      <c r="E88" s="16">
        <v>-3.6687419205428004E-15</v>
      </c>
      <c r="F88" s="16">
        <v>-2.8039490498643001E-15</v>
      </c>
      <c r="G88" s="16">
        <v>-1.8399825552310301E-15</v>
      </c>
      <c r="H88" s="16">
        <v>-1.26019395387944E-15</v>
      </c>
      <c r="I88" s="16">
        <v>1.04872836345254E-16</v>
      </c>
      <c r="J88"/>
      <c r="K88" s="22"/>
      <c r="L88" s="22"/>
      <c r="M88" s="33">
        <f t="shared" si="8"/>
        <v>-0.12547862410083199</v>
      </c>
      <c r="N88" s="33">
        <f t="shared" si="9"/>
        <v>-5.4057515797429198E-18</v>
      </c>
      <c r="O88" s="33">
        <f t="shared" si="10"/>
        <v>-3.6687419205428004E-15</v>
      </c>
      <c r="P88" s="33">
        <f t="shared" si="11"/>
        <v>-2.8039490498643001E-15</v>
      </c>
      <c r="Q88" s="33">
        <f t="shared" si="12"/>
        <v>-1.8399825552310301E-15</v>
      </c>
      <c r="R88" s="33">
        <f t="shared" si="13"/>
        <v>-1.26019395387944E-15</v>
      </c>
      <c r="S88" s="33">
        <f t="shared" si="14"/>
        <v>1.04872836345254E-16</v>
      </c>
    </row>
    <row r="89" spans="1:19" ht="15">
      <c r="A89" s="22">
        <v>34424</v>
      </c>
      <c r="B89" s="22"/>
      <c r="C89" s="2">
        <v>-2.38919282102956E-2</v>
      </c>
      <c r="D89" s="16">
        <v>-5.6293244660136497E-16</v>
      </c>
      <c r="E89" s="16">
        <v>-4.0552419716716803E-15</v>
      </c>
      <c r="F89" s="16">
        <v>-3.2438521015887699E-15</v>
      </c>
      <c r="G89" s="16">
        <v>-1.9770054276931701E-15</v>
      </c>
      <c r="H89" s="16">
        <v>-1.3224598364811501E-15</v>
      </c>
      <c r="I89" s="16">
        <v>-9.96357942038299E-17</v>
      </c>
      <c r="J89"/>
      <c r="K89" s="22"/>
      <c r="L89" s="22"/>
      <c r="M89" s="33">
        <f t="shared" si="8"/>
        <v>-2.38919282102956E-2</v>
      </c>
      <c r="N89" s="33">
        <f t="shared" si="9"/>
        <v>-5.6293244660136497E-16</v>
      </c>
      <c r="O89" s="33">
        <f t="shared" si="10"/>
        <v>-4.0552419716716803E-15</v>
      </c>
      <c r="P89" s="33">
        <f t="shared" si="11"/>
        <v>-3.2438521015887699E-15</v>
      </c>
      <c r="Q89" s="33">
        <f t="shared" si="12"/>
        <v>-1.9770054276931701E-15</v>
      </c>
      <c r="R89" s="33">
        <f t="shared" si="13"/>
        <v>-1.3224598364811501E-15</v>
      </c>
      <c r="S89" s="33">
        <f t="shared" si="14"/>
        <v>-9.96357942038299E-17</v>
      </c>
    </row>
    <row r="90" spans="1:19" ht="15">
      <c r="A90" s="22">
        <v>34515</v>
      </c>
      <c r="B90" s="22"/>
      <c r="C90" s="2">
        <v>-6.9292126846865504E-2</v>
      </c>
      <c r="D90" s="16">
        <v>-1.1919031248272901E-15</v>
      </c>
      <c r="E90" s="16">
        <v>-4.5821850765795501E-15</v>
      </c>
      <c r="F90" s="16">
        <v>-3.4662191336368601E-15</v>
      </c>
      <c r="G90" s="16">
        <v>-2.0697394931049002E-15</v>
      </c>
      <c r="H90" s="16">
        <v>-1.4771062124475399E-15</v>
      </c>
      <c r="I90" s="16">
        <v>-4.3044057680714797E-17</v>
      </c>
      <c r="J90"/>
      <c r="K90" s="22"/>
      <c r="L90" s="22"/>
      <c r="M90" s="33">
        <f t="shared" si="8"/>
        <v>-6.9292126846865504E-2</v>
      </c>
      <c r="N90" s="33">
        <f t="shared" si="9"/>
        <v>-1.1919031248272901E-15</v>
      </c>
      <c r="O90" s="33">
        <f t="shared" si="10"/>
        <v>-4.5821850765795501E-15</v>
      </c>
      <c r="P90" s="33">
        <f t="shared" si="11"/>
        <v>-3.4662191336368601E-15</v>
      </c>
      <c r="Q90" s="33">
        <f t="shared" si="12"/>
        <v>-2.0697394931049002E-15</v>
      </c>
      <c r="R90" s="33">
        <f t="shared" si="13"/>
        <v>-1.4771062124475399E-15</v>
      </c>
      <c r="S90" s="33">
        <f t="shared" si="14"/>
        <v>-4.3044057680714797E-17</v>
      </c>
    </row>
    <row r="91" spans="1:19" ht="15">
      <c r="A91" s="22">
        <v>34607</v>
      </c>
      <c r="B91" s="22"/>
      <c r="C91" s="2">
        <v>-2.157764533934E-2</v>
      </c>
      <c r="D91" s="16">
        <v>-1.74914675153659E-15</v>
      </c>
      <c r="E91" s="16">
        <v>-4.6561263613005098E-15</v>
      </c>
      <c r="F91" s="16">
        <v>-3.4572998155377902E-15</v>
      </c>
      <c r="G91" s="16">
        <v>-2.14296994776202E-15</v>
      </c>
      <c r="H91" s="16">
        <v>-1.2878376899406401E-15</v>
      </c>
      <c r="I91" s="16">
        <v>5.3290761948997801E-17</v>
      </c>
      <c r="J91"/>
      <c r="K91" s="22"/>
      <c r="L91" s="22"/>
      <c r="M91" s="33">
        <f t="shared" si="8"/>
        <v>-2.157764533934E-2</v>
      </c>
      <c r="N91" s="33">
        <f t="shared" si="9"/>
        <v>-1.74914675153659E-15</v>
      </c>
      <c r="O91" s="33">
        <f t="shared" si="10"/>
        <v>-4.6561263613005098E-15</v>
      </c>
      <c r="P91" s="33">
        <f t="shared" si="11"/>
        <v>-3.4572998155377902E-15</v>
      </c>
      <c r="Q91" s="33">
        <f t="shared" si="12"/>
        <v>-2.14296994776202E-15</v>
      </c>
      <c r="R91" s="33">
        <f t="shared" si="13"/>
        <v>-1.2878376899406401E-15</v>
      </c>
      <c r="S91" s="33">
        <f t="shared" si="14"/>
        <v>5.3290761948997801E-17</v>
      </c>
    </row>
    <row r="92" spans="1:19" ht="15">
      <c r="A92" s="22">
        <v>34699</v>
      </c>
      <c r="B92" s="22"/>
      <c r="C92" s="2">
        <v>9.0925347180813701E-2</v>
      </c>
      <c r="D92" s="16">
        <v>-1.96116554401294E-15</v>
      </c>
      <c r="E92" s="16">
        <v>-4.6530239601595598E-15</v>
      </c>
      <c r="F92" s="16">
        <v>-3.5515395236341798E-15</v>
      </c>
      <c r="G92" s="16">
        <v>-1.98140806629375E-15</v>
      </c>
      <c r="H92" s="16">
        <v>-1.1975738804412E-15</v>
      </c>
      <c r="I92" s="16">
        <v>-3.8656071744495499E-17</v>
      </c>
      <c r="J92"/>
      <c r="K92" s="22"/>
      <c r="L92" s="22"/>
      <c r="M92" s="33">
        <f t="shared" si="8"/>
        <v>9.0925347180813701E-2</v>
      </c>
      <c r="N92" s="33">
        <f t="shared" si="9"/>
        <v>-1.96116554401294E-15</v>
      </c>
      <c r="O92" s="33">
        <f t="shared" si="10"/>
        <v>-4.6530239601595598E-15</v>
      </c>
      <c r="P92" s="33">
        <f t="shared" si="11"/>
        <v>-3.5515395236341798E-15</v>
      </c>
      <c r="Q92" s="33">
        <f t="shared" si="12"/>
        <v>-1.98140806629375E-15</v>
      </c>
      <c r="R92" s="33">
        <f t="shared" si="13"/>
        <v>-1.1975738804412E-15</v>
      </c>
      <c r="S92" s="33">
        <f t="shared" si="14"/>
        <v>-3.8656071744495499E-17</v>
      </c>
    </row>
    <row r="93" spans="1:19" ht="15">
      <c r="A93" s="22">
        <v>34789</v>
      </c>
      <c r="B93" s="22"/>
      <c r="C93" s="2">
        <v>0.150327652374178</v>
      </c>
      <c r="D93" s="16">
        <v>-1.6292313088758099E-15</v>
      </c>
      <c r="E93" s="16">
        <v>-4.4161860383948499E-15</v>
      </c>
      <c r="F93" s="16">
        <v>-3.0994595737381398E-15</v>
      </c>
      <c r="G93" s="16">
        <v>-1.68537450058451E-15</v>
      </c>
      <c r="H93" s="16">
        <v>-1.06844842820792E-15</v>
      </c>
      <c r="I93" s="16">
        <v>2.2479860907397998E-16</v>
      </c>
      <c r="J93"/>
      <c r="K93" s="22"/>
      <c r="L93" s="22"/>
      <c r="M93" s="33">
        <f t="shared" si="8"/>
        <v>0.150327652374178</v>
      </c>
      <c r="N93" s="33">
        <f t="shared" si="9"/>
        <v>-1.6292313088758099E-15</v>
      </c>
      <c r="O93" s="33">
        <f t="shared" si="10"/>
        <v>-4.4161860383948499E-15</v>
      </c>
      <c r="P93" s="33">
        <f t="shared" si="11"/>
        <v>-3.0994595737381398E-15</v>
      </c>
      <c r="Q93" s="33">
        <f t="shared" si="12"/>
        <v>-1.68537450058451E-15</v>
      </c>
      <c r="R93" s="33">
        <f t="shared" si="13"/>
        <v>-1.06844842820792E-15</v>
      </c>
      <c r="S93" s="33">
        <f t="shared" si="14"/>
        <v>2.2479860907397998E-16</v>
      </c>
    </row>
    <row r="94" spans="1:19" ht="15">
      <c r="A94" s="22">
        <v>34880</v>
      </c>
      <c r="B94" s="22"/>
      <c r="C94" s="2">
        <v>0.134152712812458</v>
      </c>
      <c r="D94" s="16">
        <v>-1.51197292768402E-15</v>
      </c>
      <c r="E94" s="16">
        <v>-4.1900691741837199E-15</v>
      </c>
      <c r="F94" s="16">
        <v>-2.9832182985582E-15</v>
      </c>
      <c r="G94" s="16">
        <v>-1.75157478746283E-15</v>
      </c>
      <c r="H94" s="16">
        <v>-1.03318139934837E-15</v>
      </c>
      <c r="I94" s="16">
        <v>-5.3077060977949999E-17</v>
      </c>
      <c r="J94"/>
      <c r="K94" s="22"/>
      <c r="L94" s="22"/>
      <c r="M94" s="33">
        <f t="shared" si="8"/>
        <v>0.134152712812458</v>
      </c>
      <c r="N94" s="33">
        <f t="shared" si="9"/>
        <v>-1.51197292768402E-15</v>
      </c>
      <c r="O94" s="33">
        <f t="shared" si="10"/>
        <v>-4.1900691741837199E-15</v>
      </c>
      <c r="P94" s="33">
        <f t="shared" si="11"/>
        <v>-2.9832182985582E-15</v>
      </c>
      <c r="Q94" s="33">
        <f t="shared" si="12"/>
        <v>-1.75157478746283E-15</v>
      </c>
      <c r="R94" s="33">
        <f t="shared" si="13"/>
        <v>-1.03318139934837E-15</v>
      </c>
      <c r="S94" s="33">
        <f t="shared" si="14"/>
        <v>-5.3077060977949999E-17</v>
      </c>
    </row>
    <row r="95" spans="1:19" ht="15">
      <c r="A95" s="22">
        <v>34972</v>
      </c>
      <c r="B95" s="22"/>
      <c r="C95" s="2">
        <v>-1.8975450856864699E-3</v>
      </c>
      <c r="D95" s="16">
        <v>-8.5645655592983E-16</v>
      </c>
      <c r="E95" s="16">
        <v>-3.7936300359541699E-15</v>
      </c>
      <c r="F95" s="16">
        <v>-2.73837137517915E-15</v>
      </c>
      <c r="G95" s="16">
        <v>-1.47759534638287E-15</v>
      </c>
      <c r="H95" s="16">
        <v>-1.1694804913087099E-15</v>
      </c>
      <c r="I95" s="16">
        <v>1.2540353781677201E-16</v>
      </c>
      <c r="J95"/>
      <c r="K95" s="22"/>
      <c r="L95" s="22"/>
      <c r="M95" s="33">
        <f t="shared" si="8"/>
        <v>-1.8975450856864699E-3</v>
      </c>
      <c r="N95" s="33">
        <f t="shared" si="9"/>
        <v>-8.5645655592983E-16</v>
      </c>
      <c r="O95" s="33">
        <f t="shared" si="10"/>
        <v>-3.7936300359541699E-15</v>
      </c>
      <c r="P95" s="33">
        <f t="shared" si="11"/>
        <v>-2.73837137517915E-15</v>
      </c>
      <c r="Q95" s="33">
        <f t="shared" si="12"/>
        <v>-1.47759534638287E-15</v>
      </c>
      <c r="R95" s="33">
        <f t="shared" si="13"/>
        <v>-1.1694804913087099E-15</v>
      </c>
      <c r="S95" s="33">
        <f t="shared" si="14"/>
        <v>1.2540353781677201E-16</v>
      </c>
    </row>
    <row r="96" spans="1:19" ht="15">
      <c r="A96" s="22">
        <v>35064</v>
      </c>
      <c r="B96" s="22"/>
      <c r="C96" s="2">
        <v>4.5721725728235997E-2</v>
      </c>
      <c r="D96" s="16">
        <v>-8.3708814539622195E-16</v>
      </c>
      <c r="E96" s="16">
        <v>-4.0497136052527197E-15</v>
      </c>
      <c r="F96" s="16">
        <v>-2.8359316903380099E-15</v>
      </c>
      <c r="G96" s="16">
        <v>-1.9207006889096101E-15</v>
      </c>
      <c r="H96" s="16">
        <v>-1.2557526387465001E-15</v>
      </c>
      <c r="I96" s="16">
        <v>-9.2253452845465797E-17</v>
      </c>
      <c r="J96"/>
      <c r="K96" s="22"/>
      <c r="L96" s="22"/>
      <c r="M96" s="33">
        <f t="shared" si="8"/>
        <v>4.5721725728235997E-2</v>
      </c>
      <c r="N96" s="33">
        <f t="shared" si="9"/>
        <v>-8.3708814539622195E-16</v>
      </c>
      <c r="O96" s="33">
        <f t="shared" si="10"/>
        <v>-4.0497136052527197E-15</v>
      </c>
      <c r="P96" s="33">
        <f t="shared" si="11"/>
        <v>-2.8359316903380099E-15</v>
      </c>
      <c r="Q96" s="33">
        <f t="shared" si="12"/>
        <v>-1.9207006889096101E-15</v>
      </c>
      <c r="R96" s="33">
        <f t="shared" si="13"/>
        <v>-1.2557526387465001E-15</v>
      </c>
      <c r="S96" s="33">
        <f t="shared" si="14"/>
        <v>-9.2253452845465797E-17</v>
      </c>
    </row>
    <row r="97" spans="1:19" ht="15">
      <c r="A97" s="22">
        <v>35155</v>
      </c>
      <c r="B97" s="22"/>
      <c r="C97" s="2">
        <v>-0.19749898426309101</v>
      </c>
      <c r="D97" s="16">
        <v>-6.9792910110954997E-16</v>
      </c>
      <c r="E97" s="16">
        <v>-3.8268992177052203E-15</v>
      </c>
      <c r="F97" s="16">
        <v>-2.9696507356645699E-15</v>
      </c>
      <c r="G97" s="16">
        <v>-1.7841362233575101E-15</v>
      </c>
      <c r="H97" s="16">
        <v>-1.2956769194857699E-15</v>
      </c>
      <c r="I97" s="16">
        <v>1.2117853169441499E-16</v>
      </c>
      <c r="J97"/>
      <c r="K97" s="22"/>
      <c r="L97" s="22"/>
      <c r="M97" s="33">
        <f t="shared" si="8"/>
        <v>-0.19749898426309101</v>
      </c>
      <c r="N97" s="33">
        <f t="shared" si="9"/>
        <v>-6.9792910110954997E-16</v>
      </c>
      <c r="O97" s="33">
        <f t="shared" si="10"/>
        <v>-3.8268992177052203E-15</v>
      </c>
      <c r="P97" s="33">
        <f t="shared" si="11"/>
        <v>-2.9696507356645699E-15</v>
      </c>
      <c r="Q97" s="33">
        <f t="shared" si="12"/>
        <v>-1.7841362233575101E-15</v>
      </c>
      <c r="R97" s="33">
        <f t="shared" si="13"/>
        <v>-1.2956769194857699E-15</v>
      </c>
      <c r="S97" s="33">
        <f t="shared" si="14"/>
        <v>1.2117853169441499E-16</v>
      </c>
    </row>
    <row r="98" spans="1:19" ht="15">
      <c r="A98" s="22">
        <v>35246</v>
      </c>
      <c r="B98" s="22"/>
      <c r="C98" s="2">
        <v>-2.05560784019303E-2</v>
      </c>
      <c r="D98" s="16">
        <v>-8.7624123671506396E-16</v>
      </c>
      <c r="E98" s="16">
        <v>-4.3705016149867101E-15</v>
      </c>
      <c r="F98" s="16">
        <v>-3.1245364919184698E-15</v>
      </c>
      <c r="G98" s="16">
        <v>-2.0264819508621699E-15</v>
      </c>
      <c r="H98" s="16">
        <v>-1.2755023677322301E-15</v>
      </c>
      <c r="I98" s="16">
        <v>-8.4350155848862801E-17</v>
      </c>
      <c r="J98"/>
      <c r="K98" s="22"/>
      <c r="L98" s="22"/>
      <c r="M98" s="33">
        <f t="shared" si="8"/>
        <v>-2.05560784019303E-2</v>
      </c>
      <c r="N98" s="33">
        <f t="shared" si="9"/>
        <v>-8.7624123671506396E-16</v>
      </c>
      <c r="O98" s="33">
        <f t="shared" si="10"/>
        <v>-4.3705016149867101E-15</v>
      </c>
      <c r="P98" s="33">
        <f t="shared" si="11"/>
        <v>-3.1245364919184698E-15</v>
      </c>
      <c r="Q98" s="33">
        <f t="shared" si="12"/>
        <v>-2.0264819508621699E-15</v>
      </c>
      <c r="R98" s="33">
        <f t="shared" si="13"/>
        <v>-1.2755023677322301E-15</v>
      </c>
      <c r="S98" s="33">
        <f t="shared" si="14"/>
        <v>-8.4350155848862801E-17</v>
      </c>
    </row>
    <row r="99" spans="1:19" ht="15">
      <c r="A99" s="22">
        <v>35338</v>
      </c>
      <c r="B99" s="22"/>
      <c r="C99" s="2">
        <v>-3.4837600441340599E-2</v>
      </c>
      <c r="D99" s="16">
        <v>-1.2199578426761801E-15</v>
      </c>
      <c r="E99" s="16">
        <v>-4.2986160568949996E-15</v>
      </c>
      <c r="F99" s="16">
        <v>-3.1983768749033999E-15</v>
      </c>
      <c r="G99" s="16">
        <v>-1.89247691479724E-15</v>
      </c>
      <c r="H99" s="16">
        <v>-1.3300204016673601E-15</v>
      </c>
      <c r="I99" s="16">
        <v>1.04143405740302E-16</v>
      </c>
      <c r="J99"/>
      <c r="K99" s="22"/>
      <c r="L99" s="22"/>
      <c r="M99" s="33">
        <f t="shared" si="8"/>
        <v>-3.4837600441340599E-2</v>
      </c>
      <c r="N99" s="33">
        <f t="shared" si="9"/>
        <v>-1.2199578426761801E-15</v>
      </c>
      <c r="O99" s="33">
        <f t="shared" si="10"/>
        <v>-4.2986160568949996E-15</v>
      </c>
      <c r="P99" s="33">
        <f t="shared" si="11"/>
        <v>-3.1983768749033999E-15</v>
      </c>
      <c r="Q99" s="33">
        <f t="shared" si="12"/>
        <v>-1.89247691479724E-15</v>
      </c>
      <c r="R99" s="33">
        <f t="shared" si="13"/>
        <v>-1.3300204016673601E-15</v>
      </c>
      <c r="S99" s="33">
        <f t="shared" si="14"/>
        <v>1.04143405740302E-16</v>
      </c>
    </row>
    <row r="100" spans="1:19" ht="15">
      <c r="A100" s="22">
        <v>35430</v>
      </c>
      <c r="B100" s="22"/>
      <c r="C100" s="2">
        <v>-1.6269839662756899E-2</v>
      </c>
      <c r="D100" s="16">
        <v>-1.0984922712874699E-15</v>
      </c>
      <c r="E100" s="16">
        <v>-4.3164025725524399E-15</v>
      </c>
      <c r="F100" s="16">
        <v>-3.0038216961597999E-15</v>
      </c>
      <c r="G100" s="16">
        <v>-1.9090709187588298E-15</v>
      </c>
      <c r="H100" s="16">
        <v>-1.1121775612347201E-15</v>
      </c>
      <c r="I100" s="16">
        <v>1.2187669769574001E-16</v>
      </c>
      <c r="J100"/>
      <c r="K100" s="22"/>
      <c r="L100" s="22"/>
      <c r="M100" s="33">
        <f t="shared" si="8"/>
        <v>-1.6269839662756899E-2</v>
      </c>
      <c r="N100" s="33">
        <f t="shared" si="9"/>
        <v>-1.0984922712874699E-15</v>
      </c>
      <c r="O100" s="33">
        <f t="shared" si="10"/>
        <v>-4.3164025725524399E-15</v>
      </c>
      <c r="P100" s="33">
        <f t="shared" si="11"/>
        <v>-3.0038216961597999E-15</v>
      </c>
      <c r="Q100" s="33">
        <f t="shared" si="12"/>
        <v>-1.9090709187588298E-15</v>
      </c>
      <c r="R100" s="33">
        <f t="shared" si="13"/>
        <v>-1.1121775612347201E-15</v>
      </c>
      <c r="S100" s="33">
        <f t="shared" si="14"/>
        <v>1.2187669769574001E-16</v>
      </c>
    </row>
    <row r="101" spans="1:19" ht="15">
      <c r="A101" s="22">
        <v>35520</v>
      </c>
      <c r="B101" s="22"/>
      <c r="C101" s="2">
        <v>5.9666042268754597E-2</v>
      </c>
      <c r="D101" s="16">
        <v>-1.2283603794666699E-15</v>
      </c>
      <c r="E101" s="16">
        <v>-4.2451330721294896E-15</v>
      </c>
      <c r="F101" s="16">
        <v>-3.1162493534481901E-15</v>
      </c>
      <c r="G101" s="16">
        <v>-1.74763712058647E-15</v>
      </c>
      <c r="H101" s="16">
        <v>-1.1471596338019399E-15</v>
      </c>
      <c r="I101" s="16">
        <v>8.6253568700527397E-17</v>
      </c>
      <c r="J101"/>
      <c r="K101" s="22"/>
      <c r="L101" s="22"/>
      <c r="M101" s="33">
        <f t="shared" si="8"/>
        <v>5.9666042268754597E-2</v>
      </c>
      <c r="N101" s="33">
        <f t="shared" si="9"/>
        <v>-1.2283603794666699E-15</v>
      </c>
      <c r="O101" s="33">
        <f t="shared" si="10"/>
        <v>-4.2451330721294896E-15</v>
      </c>
      <c r="P101" s="33">
        <f t="shared" si="11"/>
        <v>-3.1162493534481901E-15</v>
      </c>
      <c r="Q101" s="33">
        <f t="shared" si="12"/>
        <v>-1.74763712058647E-15</v>
      </c>
      <c r="R101" s="33">
        <f t="shared" si="13"/>
        <v>-1.1471596338019399E-15</v>
      </c>
      <c r="S101" s="33">
        <f t="shared" si="14"/>
        <v>8.6253568700527397E-17</v>
      </c>
    </row>
    <row r="102" spans="1:19" ht="15">
      <c r="A102" s="22">
        <v>35611</v>
      </c>
      <c r="B102" s="22"/>
      <c r="C102" s="2">
        <v>5.1192625387651403E-2</v>
      </c>
      <c r="D102" s="16">
        <v>-1.18207459294427E-15</v>
      </c>
      <c r="E102" s="16">
        <v>-4.4192403586545799E-15</v>
      </c>
      <c r="F102" s="16">
        <v>-3.0396050710547798E-15</v>
      </c>
      <c r="G102" s="16">
        <v>-1.8849190727810799E-15</v>
      </c>
      <c r="H102" s="16">
        <v>-1.36224000233512E-15</v>
      </c>
      <c r="I102" s="16">
        <v>-2.2068316078201499E-16</v>
      </c>
      <c r="J102"/>
      <c r="K102" s="22"/>
      <c r="L102" s="22"/>
      <c r="M102" s="33">
        <f t="shared" si="8"/>
        <v>5.1192625387651403E-2</v>
      </c>
      <c r="N102" s="33">
        <f t="shared" si="9"/>
        <v>-1.18207459294427E-15</v>
      </c>
      <c r="O102" s="33">
        <f t="shared" si="10"/>
        <v>-4.4192403586545799E-15</v>
      </c>
      <c r="P102" s="33">
        <f t="shared" si="11"/>
        <v>-3.0396050710547798E-15</v>
      </c>
      <c r="Q102" s="33">
        <f t="shared" si="12"/>
        <v>-1.8849190727810799E-15</v>
      </c>
      <c r="R102" s="33">
        <f t="shared" si="13"/>
        <v>-1.36224000233512E-15</v>
      </c>
      <c r="S102" s="33">
        <f t="shared" si="14"/>
        <v>-2.2068316078201499E-16</v>
      </c>
    </row>
    <row r="103" spans="1:19" ht="15">
      <c r="A103" s="22">
        <v>35703</v>
      </c>
      <c r="B103" s="22"/>
      <c r="C103" s="2">
        <v>6.1577440457205497E-6</v>
      </c>
      <c r="D103" s="16">
        <v>-3.1697964343081602E-16</v>
      </c>
      <c r="E103" s="16">
        <v>-3.5502748288139199E-15</v>
      </c>
      <c r="F103" s="16">
        <v>-2.46970844986575E-15</v>
      </c>
      <c r="G103" s="16">
        <v>-1.5686668185322299E-15</v>
      </c>
      <c r="H103" s="16">
        <v>-1.2811765587114301E-15</v>
      </c>
      <c r="I103" s="16">
        <v>2.5163368596658899E-16</v>
      </c>
      <c r="J103"/>
      <c r="K103" s="22"/>
      <c r="L103" s="22"/>
      <c r="M103" s="33">
        <f t="shared" si="8"/>
        <v>6.1577440457205497E-6</v>
      </c>
      <c r="N103" s="33">
        <f t="shared" si="9"/>
        <v>-3.1697964343081602E-16</v>
      </c>
      <c r="O103" s="33">
        <f t="shared" si="10"/>
        <v>-3.5502748288139199E-15</v>
      </c>
      <c r="P103" s="33">
        <f t="shared" si="11"/>
        <v>-2.46970844986575E-15</v>
      </c>
      <c r="Q103" s="33">
        <f t="shared" si="12"/>
        <v>-1.5686668185322299E-15</v>
      </c>
      <c r="R103" s="33">
        <f t="shared" si="13"/>
        <v>-1.2811765587114301E-15</v>
      </c>
      <c r="S103" s="33">
        <f t="shared" si="14"/>
        <v>2.5163368596658899E-16</v>
      </c>
    </row>
    <row r="104" spans="1:19" ht="15">
      <c r="A104" s="22">
        <v>35795</v>
      </c>
      <c r="B104" s="22"/>
      <c r="C104" s="2">
        <v>8.2124289100876796E-3</v>
      </c>
      <c r="D104" s="16">
        <v>6.0929044234115399E-16</v>
      </c>
      <c r="E104" s="16">
        <v>-3.3169313805437198E-15</v>
      </c>
      <c r="F104" s="16">
        <v>-2.37528529146097E-15</v>
      </c>
      <c r="G104" s="16">
        <v>-1.7183685086028299E-15</v>
      </c>
      <c r="H104" s="16">
        <v>-1.14815633847549E-15</v>
      </c>
      <c r="I104" s="16">
        <v>-4.2880008979876297E-17</v>
      </c>
      <c r="J104"/>
      <c r="K104" s="22"/>
      <c r="L104" s="22"/>
      <c r="M104" s="33">
        <f t="shared" si="8"/>
        <v>8.2124289100876796E-3</v>
      </c>
      <c r="N104" s="33">
        <f t="shared" si="9"/>
        <v>6.0929044234115399E-16</v>
      </c>
      <c r="O104" s="33">
        <f t="shared" si="10"/>
        <v>-3.3169313805437198E-15</v>
      </c>
      <c r="P104" s="33">
        <f t="shared" si="11"/>
        <v>-2.37528529146097E-15</v>
      </c>
      <c r="Q104" s="33">
        <f t="shared" si="12"/>
        <v>-1.7183685086028299E-15</v>
      </c>
      <c r="R104" s="33">
        <f t="shared" si="13"/>
        <v>-1.14815633847549E-15</v>
      </c>
      <c r="S104" s="33">
        <f t="shared" si="14"/>
        <v>-4.2880008979876297E-17</v>
      </c>
    </row>
    <row r="105" spans="1:19" ht="15">
      <c r="A105" s="22">
        <v>35885</v>
      </c>
      <c r="B105" s="22"/>
      <c r="C105" s="2">
        <v>4.5255303704287098E-2</v>
      </c>
      <c r="D105" s="16">
        <v>1.0975142375449599E-15</v>
      </c>
      <c r="E105" s="16">
        <v>-3.2130366668090802E-15</v>
      </c>
      <c r="F105" s="16">
        <v>-2.4309490297984298E-15</v>
      </c>
      <c r="G105" s="16">
        <v>-1.5036191324218299E-15</v>
      </c>
      <c r="H105" s="16">
        <v>-1.44842243736404E-15</v>
      </c>
      <c r="I105" s="16">
        <v>2.4498404712337801E-17</v>
      </c>
      <c r="J105"/>
      <c r="K105" s="22"/>
      <c r="L105" s="22"/>
      <c r="M105" s="33">
        <f t="shared" si="8"/>
        <v>4.5255303704287098E-2</v>
      </c>
      <c r="N105" s="33">
        <f t="shared" si="9"/>
        <v>1.0975142375449599E-15</v>
      </c>
      <c r="O105" s="33">
        <f t="shared" si="10"/>
        <v>-3.2130366668090802E-15</v>
      </c>
      <c r="P105" s="33">
        <f t="shared" si="11"/>
        <v>-2.4309490297984298E-15</v>
      </c>
      <c r="Q105" s="33">
        <f t="shared" si="12"/>
        <v>-1.5036191324218299E-15</v>
      </c>
      <c r="R105" s="33">
        <f t="shared" si="13"/>
        <v>-1.44842243736404E-15</v>
      </c>
      <c r="S105" s="33">
        <f t="shared" si="14"/>
        <v>2.4498404712337801E-17</v>
      </c>
    </row>
    <row r="106" spans="1:19" ht="15">
      <c r="A106" s="22">
        <v>35976</v>
      </c>
      <c r="B106" s="22"/>
      <c r="C106" s="2">
        <v>-5.6968007927215902E-2</v>
      </c>
      <c r="D106" s="16">
        <v>1.60274720961457E-15</v>
      </c>
      <c r="E106" s="16">
        <v>-3.1820017720620802E-15</v>
      </c>
      <c r="F106" s="16">
        <v>-2.1261310509254E-15</v>
      </c>
      <c r="G106" s="16">
        <v>-1.8012534542263799E-15</v>
      </c>
      <c r="H106" s="16">
        <v>-1.44876674021943E-15</v>
      </c>
      <c r="I106" s="16">
        <v>2.9517798421894401E-17</v>
      </c>
      <c r="J106"/>
      <c r="K106" s="22"/>
      <c r="L106" s="22"/>
      <c r="M106" s="33">
        <f t="shared" si="8"/>
        <v>-5.6968007927215902E-2</v>
      </c>
      <c r="N106" s="33">
        <f t="shared" si="9"/>
        <v>1.60274720961457E-15</v>
      </c>
      <c r="O106" s="33">
        <f t="shared" si="10"/>
        <v>-3.1820017720620802E-15</v>
      </c>
      <c r="P106" s="33">
        <f t="shared" si="11"/>
        <v>-2.1261310509254E-15</v>
      </c>
      <c r="Q106" s="33">
        <f t="shared" si="12"/>
        <v>-1.8012534542263799E-15</v>
      </c>
      <c r="R106" s="33">
        <f t="shared" si="13"/>
        <v>-1.44876674021943E-15</v>
      </c>
      <c r="S106" s="33">
        <f t="shared" si="14"/>
        <v>2.9517798421894401E-17</v>
      </c>
    </row>
    <row r="107" spans="1:19" ht="15">
      <c r="A107" s="22">
        <v>36068</v>
      </c>
      <c r="B107" s="22"/>
      <c r="C107" s="2">
        <v>-0.14256775548845199</v>
      </c>
      <c r="D107" s="16">
        <v>-2.7821181480979598E-16</v>
      </c>
      <c r="E107" s="16">
        <v>-4.4825201220022797E-15</v>
      </c>
      <c r="F107" s="16">
        <v>-3.7555975940848797E-15</v>
      </c>
      <c r="G107" s="16">
        <v>-2.7260703718088498E-15</v>
      </c>
      <c r="H107" s="16">
        <v>-1.95235397846427E-15</v>
      </c>
      <c r="I107" s="16">
        <v>-2.97865142770655E-16</v>
      </c>
      <c r="J107"/>
      <c r="K107" s="22"/>
      <c r="L107" s="22"/>
      <c r="M107" s="33">
        <f t="shared" si="8"/>
        <v>-0.14256775548845199</v>
      </c>
      <c r="N107" s="33">
        <f t="shared" si="9"/>
        <v>-2.7821181480979598E-16</v>
      </c>
      <c r="O107" s="33">
        <f t="shared" si="10"/>
        <v>-4.4825201220022797E-15</v>
      </c>
      <c r="P107" s="33">
        <f t="shared" si="11"/>
        <v>-3.7555975940848797E-15</v>
      </c>
      <c r="Q107" s="33">
        <f t="shared" si="12"/>
        <v>-2.7260703718088498E-15</v>
      </c>
      <c r="R107" s="33">
        <f t="shared" si="13"/>
        <v>-1.95235397846427E-15</v>
      </c>
      <c r="S107" s="33">
        <f t="shared" si="14"/>
        <v>-2.97865142770655E-16</v>
      </c>
    </row>
    <row r="108" spans="1:19" ht="15">
      <c r="A108" s="22">
        <v>36160</v>
      </c>
      <c r="B108" s="22"/>
      <c r="C108" s="2">
        <v>-9.8669622967429593E-2</v>
      </c>
      <c r="D108" s="16">
        <v>-1.8783783166331601E-15</v>
      </c>
      <c r="E108" s="16">
        <v>-5.5937187686102203E-15</v>
      </c>
      <c r="F108" s="16">
        <v>-4.3272061040709099E-15</v>
      </c>
      <c r="G108" s="16">
        <v>-2.9014190958569099E-15</v>
      </c>
      <c r="H108" s="16">
        <v>-1.7817774115394901E-15</v>
      </c>
      <c r="I108" s="16">
        <v>1.78926232376798E-17</v>
      </c>
      <c r="J108"/>
      <c r="K108" s="22"/>
      <c r="L108" s="22"/>
      <c r="M108" s="33">
        <f t="shared" si="8"/>
        <v>-9.8669622967429593E-2</v>
      </c>
      <c r="N108" s="33">
        <f t="shared" si="9"/>
        <v>-1.8783783166331601E-15</v>
      </c>
      <c r="O108" s="33">
        <f t="shared" si="10"/>
        <v>-5.5937187686102203E-15</v>
      </c>
      <c r="P108" s="33">
        <f t="shared" si="11"/>
        <v>-4.3272061040709099E-15</v>
      </c>
      <c r="Q108" s="33">
        <f t="shared" si="12"/>
        <v>-2.9014190958569099E-15</v>
      </c>
      <c r="R108" s="33">
        <f t="shared" si="13"/>
        <v>-1.7817774115394901E-15</v>
      </c>
      <c r="S108" s="33">
        <f t="shared" si="14"/>
        <v>1.78926232376798E-17</v>
      </c>
    </row>
    <row r="109" spans="1:19" ht="15">
      <c r="A109" s="22">
        <v>36250</v>
      </c>
      <c r="B109" s="22"/>
      <c r="C109" s="2">
        <v>-0.15440296035613499</v>
      </c>
      <c r="D109" s="16">
        <v>-1.5717503697219199E-15</v>
      </c>
      <c r="E109" s="16">
        <v>-4.7472864000037902E-15</v>
      </c>
      <c r="F109" s="16">
        <v>-3.3985448618794202E-15</v>
      </c>
      <c r="G109" s="16">
        <v>-2.04653896395347E-15</v>
      </c>
      <c r="H109" s="16">
        <v>-1.0959161824705301E-15</v>
      </c>
      <c r="I109" s="16">
        <v>8.2087506958707706E-17</v>
      </c>
      <c r="J109"/>
      <c r="K109" s="22"/>
      <c r="L109" s="22"/>
      <c r="M109" s="33">
        <f t="shared" si="8"/>
        <v>-0.15440296035613499</v>
      </c>
      <c r="N109" s="33">
        <f t="shared" si="9"/>
        <v>-1.5717503697219199E-15</v>
      </c>
      <c r="O109" s="33">
        <f t="shared" si="10"/>
        <v>-4.7472864000037902E-15</v>
      </c>
      <c r="P109" s="33">
        <f t="shared" si="11"/>
        <v>-3.3985448618794202E-15</v>
      </c>
      <c r="Q109" s="33">
        <f t="shared" si="12"/>
        <v>-2.04653896395347E-15</v>
      </c>
      <c r="R109" s="33">
        <f t="shared" si="13"/>
        <v>-1.0959161824705301E-15</v>
      </c>
      <c r="S109" s="33">
        <f t="shared" si="14"/>
        <v>8.2087506958707706E-17</v>
      </c>
    </row>
    <row r="110" spans="1:19" ht="15">
      <c r="A110" s="22">
        <v>36341</v>
      </c>
      <c r="B110" s="22"/>
      <c r="C110" s="2">
        <v>-0.303903190931815</v>
      </c>
      <c r="D110" s="16">
        <v>-5.4118192808476799E-16</v>
      </c>
      <c r="E110" s="16">
        <v>-4.1490630779880401E-15</v>
      </c>
      <c r="F110" s="16">
        <v>-2.8099674303507901E-15</v>
      </c>
      <c r="G110" s="16">
        <v>-1.60435286794262E-15</v>
      </c>
      <c r="H110" s="16">
        <v>-1.38449425797614E-15</v>
      </c>
      <c r="I110" s="16">
        <v>-1.41192410500535E-16</v>
      </c>
      <c r="J110"/>
      <c r="K110" s="22"/>
      <c r="L110" s="22"/>
      <c r="M110" s="33">
        <f t="shared" si="8"/>
        <v>-0.303903190931815</v>
      </c>
      <c r="N110" s="33">
        <f t="shared" si="9"/>
        <v>-5.4118192808476799E-16</v>
      </c>
      <c r="O110" s="33">
        <f t="shared" si="10"/>
        <v>-4.1490630779880401E-15</v>
      </c>
      <c r="P110" s="33">
        <f t="shared" si="11"/>
        <v>-2.8099674303507901E-15</v>
      </c>
      <c r="Q110" s="33">
        <f t="shared" si="12"/>
        <v>-1.60435286794262E-15</v>
      </c>
      <c r="R110" s="33">
        <f t="shared" si="13"/>
        <v>-1.38449425797614E-15</v>
      </c>
      <c r="S110" s="33">
        <f t="shared" si="14"/>
        <v>-1.41192410500535E-16</v>
      </c>
    </row>
    <row r="111" spans="1:19" ht="15">
      <c r="A111" s="22">
        <v>36433</v>
      </c>
      <c r="B111" s="22"/>
      <c r="C111" s="2">
        <v>-9.4549835514944003E-2</v>
      </c>
      <c r="D111" s="16">
        <v>3.6607266897972198E-16</v>
      </c>
      <c r="E111" s="16">
        <v>-3.4485049524981101E-15</v>
      </c>
      <c r="F111" s="16">
        <v>-2.1465918706241299E-15</v>
      </c>
      <c r="G111" s="16">
        <v>-1.6385863784872E-15</v>
      </c>
      <c r="H111" s="16">
        <v>-1.4453479923210101E-15</v>
      </c>
      <c r="I111" s="16">
        <v>1.45498870641312E-16</v>
      </c>
      <c r="J111"/>
      <c r="K111" s="22"/>
      <c r="L111" s="22"/>
      <c r="M111" s="33">
        <f t="shared" si="8"/>
        <v>-9.4549835514944003E-2</v>
      </c>
      <c r="N111" s="33">
        <f t="shared" si="9"/>
        <v>3.6607266897972198E-16</v>
      </c>
      <c r="O111" s="33">
        <f t="shared" si="10"/>
        <v>-3.4485049524981101E-15</v>
      </c>
      <c r="P111" s="33">
        <f t="shared" si="11"/>
        <v>-2.1465918706241299E-15</v>
      </c>
      <c r="Q111" s="33">
        <f t="shared" si="12"/>
        <v>-1.6385863784872E-15</v>
      </c>
      <c r="R111" s="33">
        <f t="shared" si="13"/>
        <v>-1.4453479923210101E-15</v>
      </c>
      <c r="S111" s="33">
        <f t="shared" si="14"/>
        <v>1.45498870641312E-16</v>
      </c>
    </row>
    <row r="112" spans="1:19" ht="15">
      <c r="A112" s="22">
        <v>36525</v>
      </c>
      <c r="B112" s="22"/>
      <c r="C112" s="2">
        <v>1.5169720786504101E-3</v>
      </c>
      <c r="D112" s="16">
        <v>1.2481288051228701E-15</v>
      </c>
      <c r="E112" s="16">
        <v>-2.8995312165876699E-15</v>
      </c>
      <c r="F112" s="16">
        <v>-2.2827081521033599E-15</v>
      </c>
      <c r="G112" s="16">
        <v>-1.8257848775231702E-15</v>
      </c>
      <c r="H112" s="16">
        <v>-1.3705766237109E-15</v>
      </c>
      <c r="I112" s="16">
        <v>-6.6188224696359599E-18</v>
      </c>
      <c r="J112"/>
      <c r="K112" s="22"/>
      <c r="L112" s="22"/>
      <c r="M112" s="33">
        <f t="shared" si="8"/>
        <v>1.5169720786504101E-3</v>
      </c>
      <c r="N112" s="33">
        <f t="shared" si="9"/>
        <v>1.2481288051228701E-15</v>
      </c>
      <c r="O112" s="33">
        <f t="shared" si="10"/>
        <v>-2.8995312165876699E-15</v>
      </c>
      <c r="P112" s="33">
        <f t="shared" si="11"/>
        <v>-2.2827081521033599E-15</v>
      </c>
      <c r="Q112" s="33">
        <f t="shared" si="12"/>
        <v>-1.8257848775231702E-15</v>
      </c>
      <c r="R112" s="33">
        <f t="shared" si="13"/>
        <v>-1.3705766237109E-15</v>
      </c>
      <c r="S112" s="33">
        <f t="shared" si="14"/>
        <v>-6.6188224696359599E-18</v>
      </c>
    </row>
    <row r="113" spans="1:19" ht="15">
      <c r="A113" s="22">
        <v>36616</v>
      </c>
      <c r="B113" s="22"/>
      <c r="C113" s="2">
        <v>-7.3743808513960701E-2</v>
      </c>
      <c r="D113" s="16">
        <v>1.8304381333246801E-15</v>
      </c>
      <c r="E113" s="16">
        <v>-3.1681942393151598E-15</v>
      </c>
      <c r="F113" s="16">
        <v>-2.56012554885874E-15</v>
      </c>
      <c r="G113" s="16">
        <v>-1.8474916987962102E-15</v>
      </c>
      <c r="H113" s="16">
        <v>-1.67631723526932E-15</v>
      </c>
      <c r="I113" s="16">
        <v>-1.4374110481631299E-16</v>
      </c>
      <c r="J113"/>
      <c r="K113" s="22"/>
      <c r="L113" s="22"/>
      <c r="M113" s="33">
        <f t="shared" si="8"/>
        <v>-7.3743808513960701E-2</v>
      </c>
      <c r="N113" s="33">
        <f t="shared" si="9"/>
        <v>1.8304381333246801E-15</v>
      </c>
      <c r="O113" s="33">
        <f t="shared" si="10"/>
        <v>-3.1681942393151598E-15</v>
      </c>
      <c r="P113" s="33">
        <f t="shared" si="11"/>
        <v>-2.56012554885874E-15</v>
      </c>
      <c r="Q113" s="33">
        <f t="shared" si="12"/>
        <v>-1.8474916987962102E-15</v>
      </c>
      <c r="R113" s="33">
        <f t="shared" si="13"/>
        <v>-1.67631723526932E-15</v>
      </c>
      <c r="S113" s="33">
        <f t="shared" si="14"/>
        <v>-1.4374110481631299E-16</v>
      </c>
    </row>
    <row r="114" spans="1:19" ht="15">
      <c r="A114" s="22">
        <v>36707</v>
      </c>
      <c r="B114" s="22"/>
      <c r="C114" s="2">
        <v>8.6106835206953003E-2</v>
      </c>
      <c r="D114" s="16">
        <v>6.8585778626666199E-16</v>
      </c>
      <c r="E114" s="16">
        <v>-4.1100782513750802E-15</v>
      </c>
      <c r="F114" s="16">
        <v>-3.0989213021367398E-15</v>
      </c>
      <c r="G114" s="16">
        <v>-2.4416591453891101E-15</v>
      </c>
      <c r="H114" s="16">
        <v>-1.8492375998317798E-15</v>
      </c>
      <c r="I114" s="16">
        <v>2.0384118859347701E-17</v>
      </c>
      <c r="J114"/>
      <c r="K114" s="22"/>
      <c r="L114" s="22"/>
      <c r="M114" s="33">
        <f t="shared" si="8"/>
        <v>8.6106835206953003E-2</v>
      </c>
      <c r="N114" s="33">
        <f t="shared" si="9"/>
        <v>6.8585778626666199E-16</v>
      </c>
      <c r="O114" s="33">
        <f t="shared" si="10"/>
        <v>-4.1100782513750802E-15</v>
      </c>
      <c r="P114" s="33">
        <f t="shared" si="11"/>
        <v>-3.0989213021367398E-15</v>
      </c>
      <c r="Q114" s="33">
        <f t="shared" si="12"/>
        <v>-2.4416591453891101E-15</v>
      </c>
      <c r="R114" s="33">
        <f t="shared" si="13"/>
        <v>-1.8492375998317798E-15</v>
      </c>
      <c r="S114" s="33">
        <f t="shared" si="14"/>
        <v>2.0384118859347701E-17</v>
      </c>
    </row>
    <row r="115" spans="1:19" ht="15">
      <c r="A115" s="22">
        <v>36799</v>
      </c>
      <c r="B115" s="22"/>
      <c r="C115" s="2">
        <v>4.6745781453468402E-2</v>
      </c>
      <c r="D115" s="16">
        <v>-1.00549087005865E-15</v>
      </c>
      <c r="E115" s="16">
        <v>-4.8719147398861499E-15</v>
      </c>
      <c r="F115" s="16">
        <v>-3.98459949309328E-15</v>
      </c>
      <c r="G115" s="16">
        <v>-2.85575297149928E-15</v>
      </c>
      <c r="H115" s="16">
        <v>-1.74979875172974E-15</v>
      </c>
      <c r="I115" s="16">
        <v>-1.9960298464819999E-16</v>
      </c>
      <c r="J115"/>
      <c r="K115" s="22"/>
      <c r="L115" s="22"/>
      <c r="M115" s="33">
        <f t="shared" si="8"/>
        <v>4.6745781453468402E-2</v>
      </c>
      <c r="N115" s="33">
        <f t="shared" si="9"/>
        <v>-1.00549087005865E-15</v>
      </c>
      <c r="O115" s="33">
        <f t="shared" si="10"/>
        <v>-4.8719147398861499E-15</v>
      </c>
      <c r="P115" s="33">
        <f t="shared" si="11"/>
        <v>-3.98459949309328E-15</v>
      </c>
      <c r="Q115" s="33">
        <f t="shared" si="12"/>
        <v>-2.85575297149928E-15</v>
      </c>
      <c r="R115" s="33">
        <f t="shared" si="13"/>
        <v>-1.74979875172974E-15</v>
      </c>
      <c r="S115" s="33">
        <f t="shared" si="14"/>
        <v>-1.9960298464819999E-16</v>
      </c>
    </row>
    <row r="116" spans="1:19" ht="15">
      <c r="A116" s="22">
        <v>36891</v>
      </c>
      <c r="B116" s="22"/>
      <c r="C116" s="2">
        <v>-5.5790370612410298E-3</v>
      </c>
      <c r="D116" s="16">
        <v>-3.9758229890069103E-15</v>
      </c>
      <c r="E116" s="16">
        <v>-6.9397002170573203E-15</v>
      </c>
      <c r="F116" s="16">
        <v>-5.5151341175039804E-15</v>
      </c>
      <c r="G116" s="16">
        <v>-3.4772843482556199E-15</v>
      </c>
      <c r="H116" s="16">
        <v>-2.1032776459211601E-15</v>
      </c>
      <c r="I116" s="16">
        <v>-3.33288238299754E-16</v>
      </c>
      <c r="J116"/>
      <c r="K116" s="22"/>
      <c r="L116" s="22"/>
      <c r="M116" s="33">
        <f t="shared" si="8"/>
        <v>-5.5790370612410298E-3</v>
      </c>
      <c r="N116" s="33">
        <f t="shared" si="9"/>
        <v>-3.9758229890069103E-15</v>
      </c>
      <c r="O116" s="33">
        <f t="shared" si="10"/>
        <v>-6.9397002170573203E-15</v>
      </c>
      <c r="P116" s="33">
        <f t="shared" si="11"/>
        <v>-5.5151341175039804E-15</v>
      </c>
      <c r="Q116" s="33">
        <f t="shared" si="12"/>
        <v>-3.4772843482556199E-15</v>
      </c>
      <c r="R116" s="33">
        <f t="shared" si="13"/>
        <v>-2.1032776459211601E-15</v>
      </c>
      <c r="S116" s="33">
        <f t="shared" si="14"/>
        <v>-3.33288238299754E-16</v>
      </c>
    </row>
    <row r="117" spans="1:19" ht="15">
      <c r="A117" s="22">
        <v>36981</v>
      </c>
      <c r="B117" s="22"/>
      <c r="C117" s="2">
        <v>-0.130934921165202</v>
      </c>
      <c r="D117" s="16">
        <v>-4.6891821797626197E-15</v>
      </c>
      <c r="E117" s="16">
        <v>-6.4289876687322997E-15</v>
      </c>
      <c r="F117" s="16">
        <v>-4.6367148069540498E-15</v>
      </c>
      <c r="G117" s="16">
        <v>-2.8126791889387201E-15</v>
      </c>
      <c r="H117" s="16">
        <v>-1.42334182253176E-15</v>
      </c>
      <c r="I117" s="16">
        <v>-4.0393411397227703E-17</v>
      </c>
      <c r="J117"/>
      <c r="K117" s="22"/>
      <c r="L117" s="22"/>
      <c r="M117" s="33">
        <f t="shared" si="8"/>
        <v>-0.130934921165202</v>
      </c>
      <c r="N117" s="33">
        <f t="shared" si="9"/>
        <v>-4.6891821797626197E-15</v>
      </c>
      <c r="O117" s="33">
        <f t="shared" si="10"/>
        <v>-6.4289876687322997E-15</v>
      </c>
      <c r="P117" s="33">
        <f t="shared" si="11"/>
        <v>-4.6367148069540498E-15</v>
      </c>
      <c r="Q117" s="33">
        <f t="shared" si="12"/>
        <v>-2.8126791889387201E-15</v>
      </c>
      <c r="R117" s="33">
        <f t="shared" si="13"/>
        <v>-1.42334182253176E-15</v>
      </c>
      <c r="S117" s="33">
        <f t="shared" si="14"/>
        <v>-4.0393411397227703E-17</v>
      </c>
    </row>
    <row r="118" spans="1:19" ht="15">
      <c r="A118" s="22">
        <v>37072</v>
      </c>
      <c r="B118" s="22"/>
      <c r="C118" s="2">
        <v>-7.5275419515730496E-2</v>
      </c>
      <c r="D118" s="16">
        <v>-4.8554972661699697E-15</v>
      </c>
      <c r="E118" s="16">
        <v>-6.0951714664903702E-15</v>
      </c>
      <c r="F118" s="16">
        <v>-4.4108347878761701E-15</v>
      </c>
      <c r="G118" s="16">
        <v>-2.3649086406214901E-15</v>
      </c>
      <c r="H118" s="16">
        <v>-1.21113639653521E-15</v>
      </c>
      <c r="I118" s="16">
        <v>1.3568752963517999E-17</v>
      </c>
      <c r="J118"/>
      <c r="K118" s="22"/>
      <c r="L118" s="22"/>
      <c r="M118" s="33">
        <f t="shared" si="8"/>
        <v>-7.5275419515730496E-2</v>
      </c>
      <c r="N118" s="33">
        <f t="shared" si="9"/>
        <v>-4.8554972661699697E-15</v>
      </c>
      <c r="O118" s="33">
        <f t="shared" si="10"/>
        <v>-6.0951714664903702E-15</v>
      </c>
      <c r="P118" s="33">
        <f t="shared" si="11"/>
        <v>-4.4108347878761701E-15</v>
      </c>
      <c r="Q118" s="33">
        <f t="shared" si="12"/>
        <v>-2.3649086406214901E-15</v>
      </c>
      <c r="R118" s="33">
        <f t="shared" si="13"/>
        <v>-1.21113639653521E-15</v>
      </c>
      <c r="S118" s="33">
        <f t="shared" si="14"/>
        <v>1.3568752963517999E-17</v>
      </c>
    </row>
    <row r="119" spans="1:19" ht="15">
      <c r="A119" s="22">
        <v>37164</v>
      </c>
      <c r="B119" s="22"/>
      <c r="C119" s="2">
        <v>-9.8315817149818102E-2</v>
      </c>
      <c r="D119" s="16">
        <v>-5.82943813704264E-15</v>
      </c>
      <c r="E119" s="16">
        <v>-6.6236218828279596E-15</v>
      </c>
      <c r="F119" s="16">
        <v>-4.6600808226783702E-15</v>
      </c>
      <c r="G119" s="16">
        <v>-2.6122626404272899E-15</v>
      </c>
      <c r="H119" s="16">
        <v>-1.3070252805755801E-15</v>
      </c>
      <c r="I119" s="16">
        <v>-1.47618664178988E-16</v>
      </c>
      <c r="J119"/>
      <c r="K119" s="22"/>
      <c r="L119" s="22"/>
      <c r="M119" s="33">
        <f t="shared" si="8"/>
        <v>-9.8315817149818102E-2</v>
      </c>
      <c r="N119" s="33">
        <f t="shared" si="9"/>
        <v>-5.82943813704264E-15</v>
      </c>
      <c r="O119" s="33">
        <f t="shared" si="10"/>
        <v>-6.6236218828279596E-15</v>
      </c>
      <c r="P119" s="33">
        <f t="shared" si="11"/>
        <v>-4.6600808226783702E-15</v>
      </c>
      <c r="Q119" s="33">
        <f t="shared" si="12"/>
        <v>-2.6122626404272899E-15</v>
      </c>
      <c r="R119" s="33">
        <f t="shared" si="13"/>
        <v>-1.3070252805755801E-15</v>
      </c>
      <c r="S119" s="33">
        <f t="shared" si="14"/>
        <v>-1.47618664178988E-16</v>
      </c>
    </row>
    <row r="120" spans="1:19" ht="15">
      <c r="A120" s="22">
        <v>37256</v>
      </c>
      <c r="B120" s="22"/>
      <c r="C120" s="2">
        <v>-0.23482484265367301</v>
      </c>
      <c r="D120" s="16">
        <v>-7.3231937200204393E-15</v>
      </c>
      <c r="E120" s="16">
        <v>-7.0127348448921601E-15</v>
      </c>
      <c r="F120" s="16">
        <v>-5.1751406385319596E-15</v>
      </c>
      <c r="G120" s="16">
        <v>-2.8594942138145999E-15</v>
      </c>
      <c r="H120" s="16">
        <v>-1.3535865031458101E-15</v>
      </c>
      <c r="I120" s="16">
        <v>-2.2704188166008998E-16</v>
      </c>
      <c r="J120"/>
      <c r="K120" s="22"/>
      <c r="L120" s="22"/>
      <c r="M120" s="33">
        <f t="shared" si="8"/>
        <v>-0.23482484265367301</v>
      </c>
      <c r="N120" s="33">
        <f t="shared" si="9"/>
        <v>-7.3231937200204393E-15</v>
      </c>
      <c r="O120" s="33">
        <f t="shared" si="10"/>
        <v>-7.0127348448921601E-15</v>
      </c>
      <c r="P120" s="33">
        <f t="shared" si="11"/>
        <v>-5.1751406385319596E-15</v>
      </c>
      <c r="Q120" s="33">
        <f t="shared" si="12"/>
        <v>-2.8594942138145999E-15</v>
      </c>
      <c r="R120" s="33">
        <f t="shared" si="13"/>
        <v>-1.3535865031458101E-15</v>
      </c>
      <c r="S120" s="33">
        <f t="shared" si="14"/>
        <v>-2.2704188166008998E-16</v>
      </c>
    </row>
    <row r="121" spans="1:19" ht="15">
      <c r="A121" s="22">
        <v>37346</v>
      </c>
      <c r="B121" s="22"/>
      <c r="C121" s="2">
        <v>-5.9396694279357301E-2</v>
      </c>
      <c r="D121" s="16">
        <v>-5.0182661522947602E-15</v>
      </c>
      <c r="E121" s="16">
        <v>-4.9722502761491E-15</v>
      </c>
      <c r="F121" s="16">
        <v>-3.35496368805537E-15</v>
      </c>
      <c r="G121" s="16">
        <v>-1.47910356893501E-15</v>
      </c>
      <c r="H121" s="16">
        <v>-5.8345785970954399E-16</v>
      </c>
      <c r="I121" s="16">
        <v>2.20489483784151E-16</v>
      </c>
      <c r="J121"/>
      <c r="K121" s="22"/>
      <c r="L121" s="22"/>
      <c r="M121" s="33">
        <f t="shared" si="8"/>
        <v>-5.9396694279357301E-2</v>
      </c>
      <c r="N121" s="33">
        <f t="shared" si="9"/>
        <v>-5.0182661522947602E-15</v>
      </c>
      <c r="O121" s="33">
        <f t="shared" si="10"/>
        <v>-4.9722502761491E-15</v>
      </c>
      <c r="P121" s="33">
        <f t="shared" si="11"/>
        <v>-3.35496368805537E-15</v>
      </c>
      <c r="Q121" s="33">
        <f t="shared" si="12"/>
        <v>-1.47910356893501E-15</v>
      </c>
      <c r="R121" s="33">
        <f t="shared" si="13"/>
        <v>-5.8345785970954399E-16</v>
      </c>
      <c r="S121" s="33">
        <f t="shared" si="14"/>
        <v>2.20489483784151E-16</v>
      </c>
    </row>
    <row r="122" spans="1:19" ht="15">
      <c r="A122" s="22">
        <v>37437</v>
      </c>
      <c r="B122" s="22"/>
      <c r="C122" s="2">
        <v>-1.6721812750450399E-2</v>
      </c>
      <c r="D122" s="16">
        <v>-3.0123448368533098E-15</v>
      </c>
      <c r="E122" s="16">
        <v>-4.0352815724531697E-15</v>
      </c>
      <c r="F122" s="16">
        <v>-2.5550999770526E-15</v>
      </c>
      <c r="G122" s="16">
        <v>-1.1204509039337199E-15</v>
      </c>
      <c r="H122" s="16">
        <v>-6.5607413556298298E-16</v>
      </c>
      <c r="I122" s="16">
        <v>9.3969641317934992E-18</v>
      </c>
      <c r="J122"/>
      <c r="K122" s="22"/>
      <c r="L122" s="22"/>
      <c r="M122" s="33">
        <f t="shared" si="8"/>
        <v>-1.6721812750450399E-2</v>
      </c>
      <c r="N122" s="33">
        <f t="shared" si="9"/>
        <v>-3.0123448368533098E-15</v>
      </c>
      <c r="O122" s="33">
        <f t="shared" si="10"/>
        <v>-4.0352815724531697E-15</v>
      </c>
      <c r="P122" s="33">
        <f t="shared" si="11"/>
        <v>-2.5550999770526E-15</v>
      </c>
      <c r="Q122" s="33">
        <f t="shared" si="12"/>
        <v>-1.1204509039337199E-15</v>
      </c>
      <c r="R122" s="33">
        <f t="shared" si="13"/>
        <v>-6.5607413556298298E-16</v>
      </c>
      <c r="S122" s="33">
        <f t="shared" si="14"/>
        <v>9.3969641317934992E-18</v>
      </c>
    </row>
    <row r="123" spans="1:19" ht="15">
      <c r="A123" s="22">
        <v>37529</v>
      </c>
      <c r="B123" s="22"/>
      <c r="C123" s="2">
        <v>-1.54299004669642E-2</v>
      </c>
      <c r="D123" s="16">
        <v>-3.1818461329678499E-15</v>
      </c>
      <c r="E123" s="16">
        <v>-4.3736056233871696E-15</v>
      </c>
      <c r="F123" s="16">
        <v>-3.0868720470271698E-15</v>
      </c>
      <c r="G123" s="16">
        <v>-1.7413926009059401E-15</v>
      </c>
      <c r="H123" s="16">
        <v>-1.1762069698577999E-15</v>
      </c>
      <c r="I123" s="16">
        <v>-5.4693165846509601E-17</v>
      </c>
      <c r="J123"/>
      <c r="K123" s="22"/>
      <c r="L123" s="22"/>
      <c r="M123" s="33">
        <f t="shared" si="8"/>
        <v>-1.54299004669642E-2</v>
      </c>
      <c r="N123" s="33">
        <f t="shared" si="9"/>
        <v>-3.1818461329678499E-15</v>
      </c>
      <c r="O123" s="33">
        <f t="shared" si="10"/>
        <v>-4.3736056233871696E-15</v>
      </c>
      <c r="P123" s="33">
        <f t="shared" si="11"/>
        <v>-3.0868720470271698E-15</v>
      </c>
      <c r="Q123" s="33">
        <f t="shared" si="12"/>
        <v>-1.7413926009059401E-15</v>
      </c>
      <c r="R123" s="33">
        <f t="shared" si="13"/>
        <v>-1.1762069698577999E-15</v>
      </c>
      <c r="S123" s="33">
        <f t="shared" si="14"/>
        <v>-5.4693165846509601E-17</v>
      </c>
    </row>
    <row r="124" spans="1:19" ht="15">
      <c r="A124" s="22">
        <v>37621</v>
      </c>
      <c r="B124" s="22"/>
      <c r="C124" s="2">
        <v>-7.8731015869338006E-2</v>
      </c>
      <c r="D124" s="16">
        <v>-2.6843193181494699E-15</v>
      </c>
      <c r="E124" s="16">
        <v>-4.0296820244415497E-15</v>
      </c>
      <c r="F124" s="16">
        <v>-3.0396612212410202E-15</v>
      </c>
      <c r="G124" s="16">
        <v>-1.8351142570062298E-15</v>
      </c>
      <c r="H124" s="16">
        <v>-9.9640226250060206E-16</v>
      </c>
      <c r="I124" s="16">
        <v>-1.72049606956807E-17</v>
      </c>
      <c r="J124"/>
      <c r="K124" s="22"/>
      <c r="L124" s="22"/>
      <c r="M124" s="33">
        <f t="shared" si="8"/>
        <v>-7.8731015869338006E-2</v>
      </c>
      <c r="N124" s="33">
        <f t="shared" si="9"/>
        <v>-2.6843193181494699E-15</v>
      </c>
      <c r="O124" s="33">
        <f t="shared" si="10"/>
        <v>-4.0296820244415497E-15</v>
      </c>
      <c r="P124" s="33">
        <f t="shared" si="11"/>
        <v>-3.0396612212410202E-15</v>
      </c>
      <c r="Q124" s="33">
        <f t="shared" si="12"/>
        <v>-1.8351142570062298E-15</v>
      </c>
      <c r="R124" s="33">
        <f t="shared" si="13"/>
        <v>-9.9640226250060206E-16</v>
      </c>
      <c r="S124" s="33">
        <f t="shared" si="14"/>
        <v>-1.72049606956807E-17</v>
      </c>
    </row>
    <row r="125" spans="1:19" ht="15">
      <c r="A125" s="22">
        <v>37711</v>
      </c>
      <c r="B125" s="22"/>
      <c r="C125" s="2">
        <v>-0.14406728467598701</v>
      </c>
      <c r="D125" s="16">
        <v>5.9700147571796604E-16</v>
      </c>
      <c r="E125" s="16">
        <v>-2.1042473422464001E-15</v>
      </c>
      <c r="F125" s="16">
        <v>-1.4483517201578E-15</v>
      </c>
      <c r="G125" s="16">
        <v>-5.4837741011992404E-16</v>
      </c>
      <c r="H125" s="16">
        <v>-5.8190281430809201E-16</v>
      </c>
      <c r="I125" s="16">
        <v>2.7203087591619202E-16</v>
      </c>
      <c r="J125"/>
      <c r="K125" s="22"/>
      <c r="L125" s="22"/>
      <c r="M125" s="33">
        <f t="shared" si="8"/>
        <v>-0.14406728467598701</v>
      </c>
      <c r="N125" s="33">
        <f t="shared" si="9"/>
        <v>5.9700147571796604E-16</v>
      </c>
      <c r="O125" s="33">
        <f t="shared" si="10"/>
        <v>-2.1042473422464001E-15</v>
      </c>
      <c r="P125" s="33">
        <f t="shared" si="11"/>
        <v>-1.4483517201578E-15</v>
      </c>
      <c r="Q125" s="33">
        <f t="shared" si="12"/>
        <v>-5.4837741011992404E-16</v>
      </c>
      <c r="R125" s="33">
        <f t="shared" si="13"/>
        <v>-5.8190281430809201E-16</v>
      </c>
      <c r="S125" s="33">
        <f t="shared" si="14"/>
        <v>2.7203087591619202E-16</v>
      </c>
    </row>
    <row r="126" spans="1:19" ht="15">
      <c r="A126" s="22">
        <v>37802</v>
      </c>
      <c r="B126" s="22"/>
      <c r="C126" s="2">
        <v>-6.2427150383697901E-2</v>
      </c>
      <c r="D126" s="16">
        <v>3.2752605593823801E-15</v>
      </c>
      <c r="E126" s="16">
        <v>-1.2266320344540199E-15</v>
      </c>
      <c r="F126" s="16">
        <v>-4.26025778058509E-16</v>
      </c>
      <c r="G126" s="16">
        <v>-3.4475277008319502E-16</v>
      </c>
      <c r="H126" s="16">
        <v>-8.4178890745218903E-16</v>
      </c>
      <c r="I126" s="16">
        <v>1.7618603653319E-16</v>
      </c>
      <c r="J126"/>
      <c r="K126" s="22"/>
      <c r="L126" s="22"/>
      <c r="M126" s="33">
        <f t="shared" si="8"/>
        <v>-6.2427150383697901E-2</v>
      </c>
      <c r="N126" s="33">
        <f t="shared" si="9"/>
        <v>3.2752605593823801E-15</v>
      </c>
      <c r="O126" s="33">
        <f t="shared" si="10"/>
        <v>-1.2266320344540199E-15</v>
      </c>
      <c r="P126" s="33">
        <f t="shared" si="11"/>
        <v>-4.26025778058509E-16</v>
      </c>
      <c r="Q126" s="33">
        <f t="shared" si="12"/>
        <v>-3.4475277008319502E-16</v>
      </c>
      <c r="R126" s="33">
        <f t="shared" si="13"/>
        <v>-8.4178890745218903E-16</v>
      </c>
      <c r="S126" s="33">
        <f t="shared" si="14"/>
        <v>1.7618603653319E-16</v>
      </c>
    </row>
    <row r="127" spans="1:19" ht="15">
      <c r="A127" s="22">
        <v>37894</v>
      </c>
      <c r="B127" s="22"/>
      <c r="C127" s="2">
        <v>-0.13674537132265399</v>
      </c>
      <c r="D127" s="16">
        <v>4.1616755760495497E-15</v>
      </c>
      <c r="E127" s="16">
        <v>-1.07244187557808E-15</v>
      </c>
      <c r="F127" s="16">
        <v>-7.7673247543765101E-16</v>
      </c>
      <c r="G127" s="16">
        <v>-1.0468819817794101E-15</v>
      </c>
      <c r="H127" s="16">
        <v>-1.4857202155667301E-15</v>
      </c>
      <c r="I127" s="16">
        <v>-7.9598158927624199E-17</v>
      </c>
      <c r="J127"/>
      <c r="K127" s="22"/>
      <c r="L127" s="22"/>
      <c r="M127" s="33">
        <f t="shared" si="8"/>
        <v>-0.13674537132265399</v>
      </c>
      <c r="N127" s="33">
        <f t="shared" si="9"/>
        <v>4.1616755760495497E-15</v>
      </c>
      <c r="O127" s="33">
        <f t="shared" si="10"/>
        <v>-1.07244187557808E-15</v>
      </c>
      <c r="P127" s="33">
        <f t="shared" si="11"/>
        <v>-7.7673247543765101E-16</v>
      </c>
      <c r="Q127" s="33">
        <f t="shared" si="12"/>
        <v>-1.0468819817794101E-15</v>
      </c>
      <c r="R127" s="33">
        <f t="shared" si="13"/>
        <v>-1.4857202155667301E-15</v>
      </c>
      <c r="S127" s="33">
        <f t="shared" si="14"/>
        <v>-7.9598158927624199E-17</v>
      </c>
    </row>
    <row r="128" spans="1:19" ht="15">
      <c r="A128" s="22">
        <v>37986</v>
      </c>
      <c r="B128" s="22"/>
      <c r="C128" s="2">
        <v>-7.5706616787551306E-2</v>
      </c>
      <c r="D128" s="16">
        <v>4.7741072624403099E-15</v>
      </c>
      <c r="E128" s="16">
        <v>-1.41265046740838E-15</v>
      </c>
      <c r="F128" s="16">
        <v>-1.3492660744575801E-15</v>
      </c>
      <c r="G128" s="16">
        <v>-1.58982612281429E-15</v>
      </c>
      <c r="H128" s="16">
        <v>-1.7534420399818E-15</v>
      </c>
      <c r="I128" s="16">
        <v>7.2702522584558597E-17</v>
      </c>
      <c r="J128"/>
      <c r="K128" s="22"/>
      <c r="L128" s="22"/>
      <c r="M128" s="33">
        <f t="shared" si="8"/>
        <v>-7.5706616787551306E-2</v>
      </c>
      <c r="N128" s="33">
        <f t="shared" si="9"/>
        <v>4.7741072624403099E-15</v>
      </c>
      <c r="O128" s="33">
        <f t="shared" si="10"/>
        <v>-1.41265046740838E-15</v>
      </c>
      <c r="P128" s="33">
        <f t="shared" si="11"/>
        <v>-1.3492660744575801E-15</v>
      </c>
      <c r="Q128" s="33">
        <f t="shared" si="12"/>
        <v>-1.58982612281429E-15</v>
      </c>
      <c r="R128" s="33">
        <f t="shared" si="13"/>
        <v>-1.7534420399818E-15</v>
      </c>
      <c r="S128" s="33">
        <f t="shared" si="14"/>
        <v>7.2702522584558597E-17</v>
      </c>
    </row>
    <row r="129" spans="1:37" ht="15">
      <c r="A129" s="22">
        <v>38077</v>
      </c>
      <c r="B129" s="22"/>
      <c r="C129" s="2">
        <v>-6.5153455211203901E-2</v>
      </c>
      <c r="D129" s="16">
        <v>4.1135103201726099E-15</v>
      </c>
      <c r="E129" s="16">
        <v>-2.51057565020528E-15</v>
      </c>
      <c r="F129" s="16">
        <v>-2.23454519015952E-15</v>
      </c>
      <c r="G129" s="16">
        <v>-2.1179968607276499E-15</v>
      </c>
      <c r="H129" s="16">
        <v>-1.81394117406087E-15</v>
      </c>
      <c r="I129" s="16">
        <v>-6.4179801403471802E-18</v>
      </c>
      <c r="J129"/>
      <c r="K129" s="22"/>
      <c r="L129" s="22"/>
      <c r="M129" s="33">
        <f t="shared" si="8"/>
        <v>-6.5153455211203901E-2</v>
      </c>
      <c r="N129" s="33">
        <f t="shared" si="9"/>
        <v>4.1135103201726099E-15</v>
      </c>
      <c r="O129" s="33">
        <f t="shared" si="10"/>
        <v>-2.51057565020528E-15</v>
      </c>
      <c r="P129" s="33">
        <f t="shared" si="11"/>
        <v>-2.23454519015952E-15</v>
      </c>
      <c r="Q129" s="33">
        <f t="shared" si="12"/>
        <v>-2.1179968607276499E-15</v>
      </c>
      <c r="R129" s="33">
        <f t="shared" si="13"/>
        <v>-1.81394117406087E-15</v>
      </c>
      <c r="S129" s="33">
        <f t="shared" si="14"/>
        <v>-6.4179801403471802E-18</v>
      </c>
    </row>
    <row r="130" spans="1:37" ht="15">
      <c r="A130" s="22">
        <v>38168</v>
      </c>
      <c r="B130" s="22"/>
      <c r="C130" s="2">
        <v>-7.1529093619430897E-2</v>
      </c>
      <c r="D130" s="16">
        <v>2.95490355510635E-15</v>
      </c>
      <c r="E130" s="16">
        <v>-3.4633015139127101E-15</v>
      </c>
      <c r="F130" s="16">
        <v>-2.7978259204990798E-15</v>
      </c>
      <c r="G130" s="16">
        <v>-2.2560283728943401E-15</v>
      </c>
      <c r="H130" s="16">
        <v>-1.9501777814082399E-15</v>
      </c>
      <c r="I130" s="16">
        <v>-8.0123133822975598E-17</v>
      </c>
      <c r="J130"/>
      <c r="K130" s="22"/>
      <c r="L130" s="22"/>
      <c r="M130" s="33">
        <f t="shared" si="8"/>
        <v>-7.1529093619430897E-2</v>
      </c>
      <c r="N130" s="33">
        <f t="shared" si="9"/>
        <v>2.95490355510635E-15</v>
      </c>
      <c r="O130" s="33">
        <f t="shared" si="10"/>
        <v>-3.4633015139127101E-15</v>
      </c>
      <c r="P130" s="33">
        <f t="shared" si="11"/>
        <v>-2.7978259204990798E-15</v>
      </c>
      <c r="Q130" s="33">
        <f t="shared" si="12"/>
        <v>-2.2560283728943401E-15</v>
      </c>
      <c r="R130" s="33">
        <f t="shared" si="13"/>
        <v>-1.9501777814082399E-15</v>
      </c>
      <c r="S130" s="33">
        <f t="shared" si="14"/>
        <v>-8.0123133822975598E-17</v>
      </c>
    </row>
    <row r="131" spans="1:37" ht="15">
      <c r="A131" s="22">
        <v>38260</v>
      </c>
      <c r="B131" s="22"/>
      <c r="C131" s="2">
        <v>-3.07844879806351E-2</v>
      </c>
      <c r="D131" s="16">
        <v>2.0482524148077602E-15</v>
      </c>
      <c r="E131" s="16">
        <v>-3.9494337713048596E-15</v>
      </c>
      <c r="F131" s="16">
        <v>-2.8273229631489298E-15</v>
      </c>
      <c r="G131" s="16">
        <v>-2.3364946741956598E-15</v>
      </c>
      <c r="H131" s="16">
        <v>-1.94563466452163E-15</v>
      </c>
      <c r="I131" s="16">
        <v>2.3403419718053402E-18</v>
      </c>
      <c r="J131"/>
      <c r="K131" s="22"/>
      <c r="L131" s="22"/>
      <c r="M131" s="33">
        <f t="shared" ref="M131:M194" si="15">C131</f>
        <v>-3.07844879806351E-2</v>
      </c>
      <c r="N131" s="33">
        <f t="shared" ref="N131:N194" si="16">D131</f>
        <v>2.0482524148077602E-15</v>
      </c>
      <c r="O131" s="33">
        <f t="shared" ref="O131:O194" si="17">E131</f>
        <v>-3.9494337713048596E-15</v>
      </c>
      <c r="P131" s="33">
        <f t="shared" ref="P131:P194" si="18">F131</f>
        <v>-2.8273229631489298E-15</v>
      </c>
      <c r="Q131" s="33">
        <f t="shared" ref="Q131:Q194" si="19">G131</f>
        <v>-2.3364946741956598E-15</v>
      </c>
      <c r="R131" s="33">
        <f t="shared" ref="R131:R194" si="20">H131</f>
        <v>-1.94563466452163E-15</v>
      </c>
      <c r="S131" s="33">
        <f t="shared" ref="S131:S194" si="21">I131</f>
        <v>2.3403419718053402E-18</v>
      </c>
    </row>
    <row r="132" spans="1:37" ht="15">
      <c r="A132" s="22">
        <v>38352</v>
      </c>
      <c r="B132" s="22"/>
      <c r="C132" s="2">
        <v>-7.8651508144608501E-2</v>
      </c>
      <c r="D132" s="16">
        <v>2.05942388671215E-15</v>
      </c>
      <c r="E132" s="16">
        <v>-3.6548681249908702E-15</v>
      </c>
      <c r="F132" s="16">
        <v>-2.60714690973811E-15</v>
      </c>
      <c r="G132" s="16">
        <v>-2.19771524931474E-15</v>
      </c>
      <c r="H132" s="16">
        <v>-1.8247817207698002E-15</v>
      </c>
      <c r="I132" s="16">
        <v>7.1850919751853707E-18</v>
      </c>
      <c r="J132"/>
      <c r="K132" s="22"/>
      <c r="L132" s="22"/>
      <c r="M132" s="33">
        <f t="shared" si="15"/>
        <v>-7.8651508144608501E-2</v>
      </c>
      <c r="N132" s="33">
        <f t="shared" si="16"/>
        <v>2.05942388671215E-15</v>
      </c>
      <c r="O132" s="33">
        <f t="shared" si="17"/>
        <v>-3.6548681249908702E-15</v>
      </c>
      <c r="P132" s="33">
        <f t="shared" si="18"/>
        <v>-2.60714690973811E-15</v>
      </c>
      <c r="Q132" s="33">
        <f t="shared" si="19"/>
        <v>-2.19771524931474E-15</v>
      </c>
      <c r="R132" s="33">
        <f t="shared" si="20"/>
        <v>-1.8247817207698002E-15</v>
      </c>
      <c r="S132" s="33">
        <f t="shared" si="21"/>
        <v>7.1850919751853707E-18</v>
      </c>
    </row>
    <row r="133" spans="1:37" ht="15">
      <c r="A133" s="22">
        <v>38442</v>
      </c>
      <c r="B133" s="22"/>
      <c r="C133" s="2">
        <v>-3.7537052110963399E-2</v>
      </c>
      <c r="D133" s="16">
        <v>2.6246466722728301E-15</v>
      </c>
      <c r="E133" s="16">
        <v>-3.4351339828450599E-15</v>
      </c>
      <c r="F133" s="16">
        <v>-2.3537954488109099E-15</v>
      </c>
      <c r="G133" s="16">
        <v>-2.0223664028602799E-15</v>
      </c>
      <c r="H133" s="16">
        <v>-1.8422357379786699E-15</v>
      </c>
      <c r="I133" s="16">
        <v>6.6336599201430897E-17</v>
      </c>
      <c r="J133"/>
      <c r="K133" s="22"/>
      <c r="L133" s="22"/>
      <c r="M133" s="33">
        <f t="shared" si="15"/>
        <v>-3.7537052110963399E-2</v>
      </c>
      <c r="N133" s="33">
        <f t="shared" si="16"/>
        <v>2.6246466722728301E-15</v>
      </c>
      <c r="O133" s="33">
        <f t="shared" si="17"/>
        <v>-3.4351339828450599E-15</v>
      </c>
      <c r="P133" s="33">
        <f t="shared" si="18"/>
        <v>-2.3537954488109099E-15</v>
      </c>
      <c r="Q133" s="33">
        <f t="shared" si="19"/>
        <v>-2.0223664028602799E-15</v>
      </c>
      <c r="R133" s="33">
        <f t="shared" si="20"/>
        <v>-1.8422357379786699E-15</v>
      </c>
      <c r="S133" s="33">
        <f t="shared" si="21"/>
        <v>6.6336599201430897E-17</v>
      </c>
    </row>
    <row r="134" spans="1:37" ht="15">
      <c r="A134" s="22">
        <v>38533</v>
      </c>
      <c r="B134" s="22"/>
      <c r="C134" s="2">
        <v>-0.12615350071818399</v>
      </c>
      <c r="D134" s="16">
        <v>1.27449984004223E-15</v>
      </c>
      <c r="E134" s="16">
        <v>-4.5770686604610398E-15</v>
      </c>
      <c r="F134" s="16">
        <v>-3.3458420064071701E-15</v>
      </c>
      <c r="G134" s="16">
        <v>-2.9197939131354599E-15</v>
      </c>
      <c r="H134" s="16">
        <v>-2.3440737621883001E-15</v>
      </c>
      <c r="I134" s="16">
        <v>-3.9919779223623702E-16</v>
      </c>
      <c r="J134"/>
      <c r="K134" s="22"/>
      <c r="L134" s="22"/>
      <c r="M134" s="33">
        <f t="shared" si="15"/>
        <v>-0.12615350071818399</v>
      </c>
      <c r="N134" s="33">
        <f t="shared" si="16"/>
        <v>1.27449984004223E-15</v>
      </c>
      <c r="O134" s="33">
        <f t="shared" si="17"/>
        <v>-4.5770686604610398E-15</v>
      </c>
      <c r="P134" s="33">
        <f t="shared" si="18"/>
        <v>-3.3458420064071701E-15</v>
      </c>
      <c r="Q134" s="33">
        <f t="shared" si="19"/>
        <v>-2.9197939131354599E-15</v>
      </c>
      <c r="R134" s="33">
        <f t="shared" si="20"/>
        <v>-2.3440737621883001E-15</v>
      </c>
      <c r="S134" s="33">
        <f t="shared" si="21"/>
        <v>-3.9919779223623702E-16</v>
      </c>
    </row>
    <row r="135" spans="1:37" ht="15">
      <c r="A135" s="22">
        <v>38625</v>
      </c>
      <c r="B135" s="22"/>
      <c r="C135" s="2">
        <v>-5.0097369548394298E-2</v>
      </c>
      <c r="D135" s="16">
        <v>1.75545503710707E-15</v>
      </c>
      <c r="E135" s="16">
        <v>-3.7631184466738498E-15</v>
      </c>
      <c r="F135" s="16">
        <v>-2.7362963391755001E-15</v>
      </c>
      <c r="G135" s="16">
        <v>-2.3438695092578401E-15</v>
      </c>
      <c r="H135" s="16">
        <v>-1.9846004217838002E-15</v>
      </c>
      <c r="I135" s="16">
        <v>1.9375815514107E-16</v>
      </c>
      <c r="J135"/>
      <c r="K135" s="22"/>
      <c r="L135" s="22"/>
      <c r="M135" s="33">
        <f t="shared" si="15"/>
        <v>-5.0097369548394298E-2</v>
      </c>
      <c r="N135" s="33">
        <f t="shared" si="16"/>
        <v>1.75545503710707E-15</v>
      </c>
      <c r="O135" s="33">
        <f t="shared" si="17"/>
        <v>-3.7631184466738498E-15</v>
      </c>
      <c r="P135" s="33">
        <f t="shared" si="18"/>
        <v>-2.7362963391755001E-15</v>
      </c>
      <c r="Q135" s="33">
        <f t="shared" si="19"/>
        <v>-2.3438695092578401E-15</v>
      </c>
      <c r="R135" s="33">
        <f t="shared" si="20"/>
        <v>-1.9846004217838002E-15</v>
      </c>
      <c r="S135" s="33">
        <f t="shared" si="21"/>
        <v>1.9375815514107E-16</v>
      </c>
    </row>
    <row r="136" spans="1:37" ht="15">
      <c r="A136" s="22">
        <v>38717</v>
      </c>
      <c r="B136" s="22"/>
      <c r="C136" s="2">
        <v>-6.2405994451686403E-2</v>
      </c>
      <c r="D136" s="16">
        <v>2.25071934030657E-15</v>
      </c>
      <c r="E136" s="16">
        <v>-3.8114998769817201E-15</v>
      </c>
      <c r="F136" s="16">
        <v>-2.6605568715882398E-15</v>
      </c>
      <c r="G136" s="16">
        <v>-2.4336115144765102E-15</v>
      </c>
      <c r="H136" s="16">
        <v>-1.8203609562181402E-15</v>
      </c>
      <c r="I136" s="16">
        <v>-1.2072770980595201E-16</v>
      </c>
      <c r="J136"/>
      <c r="K136" s="22"/>
      <c r="L136" s="22"/>
      <c r="M136" s="33">
        <f t="shared" si="15"/>
        <v>-6.2405994451686403E-2</v>
      </c>
      <c r="N136" s="33">
        <f t="shared" si="16"/>
        <v>2.25071934030657E-15</v>
      </c>
      <c r="O136" s="33">
        <f t="shared" si="17"/>
        <v>-3.8114998769817201E-15</v>
      </c>
      <c r="P136" s="33">
        <f t="shared" si="18"/>
        <v>-2.6605568715882398E-15</v>
      </c>
      <c r="Q136" s="33">
        <f t="shared" si="19"/>
        <v>-2.4336115144765102E-15</v>
      </c>
      <c r="R136" s="33">
        <f t="shared" si="20"/>
        <v>-1.8203609562181402E-15</v>
      </c>
      <c r="S136" s="33">
        <f t="shared" si="21"/>
        <v>-1.2072770980595201E-16</v>
      </c>
    </row>
    <row r="137" spans="1:37" ht="15">
      <c r="A137" s="22">
        <v>38807</v>
      </c>
      <c r="B137" s="22"/>
      <c r="C137" s="2">
        <v>-8.1246221903752497E-2</v>
      </c>
      <c r="D137" s="16">
        <v>1.8731475289880202E-15</v>
      </c>
      <c r="E137" s="16">
        <v>-4.0143375006243599E-15</v>
      </c>
      <c r="F137" s="16">
        <v>-2.9763480221279901E-15</v>
      </c>
      <c r="G137" s="16">
        <v>-2.45900925484495E-15</v>
      </c>
      <c r="H137" s="16">
        <v>-2.2674106822318399E-15</v>
      </c>
      <c r="I137" s="16">
        <v>-2.5594597835871699E-16</v>
      </c>
      <c r="J137"/>
      <c r="K137" s="22"/>
      <c r="L137" s="22"/>
      <c r="M137" s="33">
        <f t="shared" si="15"/>
        <v>-8.1246221903752497E-2</v>
      </c>
      <c r="N137" s="33">
        <f t="shared" si="16"/>
        <v>1.8731475289880202E-15</v>
      </c>
      <c r="O137" s="33">
        <f t="shared" si="17"/>
        <v>-4.0143375006243599E-15</v>
      </c>
      <c r="P137" s="33">
        <f t="shared" si="18"/>
        <v>-2.9763480221279901E-15</v>
      </c>
      <c r="Q137" s="33">
        <f t="shared" si="19"/>
        <v>-2.45900925484495E-15</v>
      </c>
      <c r="R137" s="33">
        <f t="shared" si="20"/>
        <v>-2.2674106822318399E-15</v>
      </c>
      <c r="S137" s="33">
        <f t="shared" si="21"/>
        <v>-2.5594597835871699E-16</v>
      </c>
    </row>
    <row r="138" spans="1:37" ht="15">
      <c r="A138" s="22">
        <v>38898</v>
      </c>
      <c r="B138" s="22"/>
      <c r="C138" s="2">
        <v>-5.7303214847122398E-2</v>
      </c>
      <c r="D138" s="16">
        <v>2.3212547893044498E-15</v>
      </c>
      <c r="E138" s="16">
        <v>-3.7008016695310397E-15</v>
      </c>
      <c r="F138" s="16">
        <v>-2.4517189080640799E-15</v>
      </c>
      <c r="G138" s="16">
        <v>-2.50510543859083E-15</v>
      </c>
      <c r="H138" s="16">
        <v>-2.1062123071415199E-15</v>
      </c>
      <c r="I138" s="16">
        <v>2.1364170579836799E-17</v>
      </c>
      <c r="J138"/>
      <c r="K138" s="22"/>
      <c r="L138" s="22"/>
      <c r="M138" s="33">
        <f t="shared" si="15"/>
        <v>-5.7303214847122398E-2</v>
      </c>
      <c r="N138" s="33">
        <f t="shared" si="16"/>
        <v>2.3212547893044498E-15</v>
      </c>
      <c r="O138" s="33">
        <f t="shared" si="17"/>
        <v>-3.7008016695310397E-15</v>
      </c>
      <c r="P138" s="33">
        <f t="shared" si="18"/>
        <v>-2.4517189080640799E-15</v>
      </c>
      <c r="Q138" s="33">
        <f t="shared" si="19"/>
        <v>-2.50510543859083E-15</v>
      </c>
      <c r="R138" s="33">
        <f t="shared" si="20"/>
        <v>-2.1062123071415199E-15</v>
      </c>
      <c r="S138" s="33">
        <f t="shared" si="21"/>
        <v>2.1364170579836799E-17</v>
      </c>
    </row>
    <row r="139" spans="1:37" ht="15">
      <c r="A139" s="22">
        <v>38990</v>
      </c>
      <c r="B139" s="22"/>
      <c r="C139" s="2">
        <v>-3.9358029931245597E-2</v>
      </c>
      <c r="D139" s="16">
        <v>2.33770754138224E-15</v>
      </c>
      <c r="E139" s="16">
        <v>-3.5670960324053701E-15</v>
      </c>
      <c r="F139" s="16">
        <v>-2.8115491412716401E-15</v>
      </c>
      <c r="G139" s="16">
        <v>-2.6163473626006E-15</v>
      </c>
      <c r="H139" s="16">
        <v>-2.0661088404606299E-15</v>
      </c>
      <c r="I139" s="16">
        <v>-1.5581606912037799E-16</v>
      </c>
      <c r="J139"/>
      <c r="K139" s="22"/>
      <c r="L139" s="22"/>
      <c r="M139" s="33">
        <f t="shared" si="15"/>
        <v>-3.9358029931245597E-2</v>
      </c>
      <c r="N139" s="33">
        <f t="shared" si="16"/>
        <v>2.33770754138224E-15</v>
      </c>
      <c r="O139" s="33">
        <f t="shared" si="17"/>
        <v>-3.5670960324053701E-15</v>
      </c>
      <c r="P139" s="33">
        <f t="shared" si="18"/>
        <v>-2.8115491412716401E-15</v>
      </c>
      <c r="Q139" s="33">
        <f t="shared" si="19"/>
        <v>-2.6163473626006E-15</v>
      </c>
      <c r="R139" s="33">
        <f t="shared" si="20"/>
        <v>-2.0661088404606299E-15</v>
      </c>
      <c r="S139" s="33">
        <f t="shared" si="21"/>
        <v>-1.5581606912037799E-16</v>
      </c>
    </row>
    <row r="140" spans="1:37" ht="15">
      <c r="A140" s="22">
        <v>39082</v>
      </c>
      <c r="B140" s="22"/>
      <c r="C140" s="2">
        <v>-2.3644414013734402E-2</v>
      </c>
      <c r="D140" s="16">
        <v>2.7887859334320901E-15</v>
      </c>
      <c r="E140" s="16">
        <v>-3.6528126162892399E-15</v>
      </c>
      <c r="F140" s="16">
        <v>-2.6915987945837E-15</v>
      </c>
      <c r="G140" s="16">
        <v>-2.4458754876849002E-15</v>
      </c>
      <c r="H140" s="16">
        <v>-2.1922428137305999E-15</v>
      </c>
      <c r="I140" s="16">
        <v>-1.56764981576563E-16</v>
      </c>
      <c r="J140"/>
      <c r="K140" s="22"/>
      <c r="L140" s="22"/>
      <c r="M140" s="33">
        <f t="shared" si="15"/>
        <v>-2.3644414013734402E-2</v>
      </c>
      <c r="N140" s="33">
        <f t="shared" si="16"/>
        <v>2.7887859334320901E-15</v>
      </c>
      <c r="O140" s="33">
        <f t="shared" si="17"/>
        <v>-3.6528126162892399E-15</v>
      </c>
      <c r="P140" s="33">
        <f t="shared" si="18"/>
        <v>-2.6915987945837E-15</v>
      </c>
      <c r="Q140" s="33">
        <f t="shared" si="19"/>
        <v>-2.4458754876849002E-15</v>
      </c>
      <c r="R140" s="33">
        <f t="shared" si="20"/>
        <v>-2.1922428137305999E-15</v>
      </c>
      <c r="S140" s="33">
        <f t="shared" si="21"/>
        <v>-1.56764981576563E-16</v>
      </c>
    </row>
    <row r="141" spans="1:37" ht="15">
      <c r="A141" s="22">
        <v>39172</v>
      </c>
      <c r="B141" s="20" t="s">
        <v>317</v>
      </c>
      <c r="C141" s="2">
        <v>-2.4990917942303702E-2</v>
      </c>
      <c r="D141" s="16">
        <v>2.7814897720132501E-15</v>
      </c>
      <c r="E141" s="16">
        <v>-3.54390718671859E-15</v>
      </c>
      <c r="F141" s="16">
        <v>-2.51585621235616E-15</v>
      </c>
      <c r="G141" s="16">
        <v>-2.5719485233272001E-15</v>
      </c>
      <c r="H141" s="16">
        <v>-2.2267660133698201E-15</v>
      </c>
      <c r="I141" s="16">
        <v>-1.55632651329818E-16</v>
      </c>
      <c r="J141"/>
      <c r="L141" s="20" t="str">
        <f t="shared" ref="L141:L172" si="22">"20"&amp;RIGHT(B141,2)&amp;"Q"&amp;LEFT(B141,1)</f>
        <v>2007Q1</v>
      </c>
      <c r="M141" s="33">
        <f t="shared" si="15"/>
        <v>-2.4990917942303702E-2</v>
      </c>
      <c r="N141" s="33">
        <f t="shared" si="16"/>
        <v>2.7814897720132501E-15</v>
      </c>
      <c r="O141" s="33">
        <f t="shared" si="17"/>
        <v>-3.54390718671859E-15</v>
      </c>
      <c r="P141" s="33">
        <f t="shared" si="18"/>
        <v>-2.51585621235616E-15</v>
      </c>
      <c r="Q141" s="33">
        <f t="shared" si="19"/>
        <v>-2.5719485233272001E-15</v>
      </c>
      <c r="R141" s="33">
        <f t="shared" si="20"/>
        <v>-2.2267660133698201E-15</v>
      </c>
      <c r="S141" s="33">
        <f t="shared" si="21"/>
        <v>-1.55632651329818E-16</v>
      </c>
      <c r="AE141" s="21">
        <f t="shared" ref="AE141:AE172" si="23">M141</f>
        <v>-2.4990917942303702E-2</v>
      </c>
      <c r="AF141" s="21">
        <f t="shared" ref="AF141:AF172" si="24">N141</f>
        <v>2.7814897720132501E-15</v>
      </c>
      <c r="AG141" s="21">
        <f t="shared" ref="AG141:AG172" si="25">O141</f>
        <v>-3.54390718671859E-15</v>
      </c>
      <c r="AH141" s="21">
        <f t="shared" ref="AH141:AH172" si="26">P141</f>
        <v>-2.51585621235616E-15</v>
      </c>
      <c r="AI141" s="21">
        <f t="shared" ref="AI141:AI172" si="27">Q141</f>
        <v>-2.5719485233272001E-15</v>
      </c>
      <c r="AJ141" s="21">
        <f t="shared" ref="AJ141:AJ172" si="28">R141</f>
        <v>-2.2267660133698201E-15</v>
      </c>
      <c r="AK141" s="21">
        <f t="shared" ref="AK141:AK172" si="29">S141</f>
        <v>-1.55632651329818E-16</v>
      </c>
    </row>
    <row r="142" spans="1:37" ht="15">
      <c r="A142" s="22">
        <v>39263</v>
      </c>
      <c r="B142" s="20" t="s">
        <v>316</v>
      </c>
      <c r="C142" s="2">
        <v>-0.11419290290127</v>
      </c>
      <c r="D142" s="16">
        <v>3.41450526444911E-15</v>
      </c>
      <c r="E142" s="16">
        <v>-3.0439715861635901E-15</v>
      </c>
      <c r="F142" s="16">
        <v>-2.3523014244576898E-15</v>
      </c>
      <c r="G142" s="16">
        <v>-2.43866128355882E-15</v>
      </c>
      <c r="H142" s="16">
        <v>-2.1318954583823001E-15</v>
      </c>
      <c r="I142" s="16">
        <v>2.63672189933829E-17</v>
      </c>
      <c r="J142"/>
      <c r="L142" s="20" t="str">
        <f t="shared" si="22"/>
        <v>2007Q2</v>
      </c>
      <c r="M142" s="33">
        <f t="shared" si="15"/>
        <v>-0.11419290290127</v>
      </c>
      <c r="N142" s="33">
        <f t="shared" si="16"/>
        <v>3.41450526444911E-15</v>
      </c>
      <c r="O142" s="33">
        <f t="shared" si="17"/>
        <v>-3.0439715861635901E-15</v>
      </c>
      <c r="P142" s="33">
        <f t="shared" si="18"/>
        <v>-2.3523014244576898E-15</v>
      </c>
      <c r="Q142" s="33">
        <f t="shared" si="19"/>
        <v>-2.43866128355882E-15</v>
      </c>
      <c r="R142" s="33">
        <f t="shared" si="20"/>
        <v>-2.1318954583823001E-15</v>
      </c>
      <c r="S142" s="33">
        <f t="shared" si="21"/>
        <v>2.63672189933829E-17</v>
      </c>
      <c r="AE142" s="21">
        <f t="shared" si="23"/>
        <v>-0.11419290290127</v>
      </c>
      <c r="AF142" s="21">
        <f t="shared" si="24"/>
        <v>3.41450526444911E-15</v>
      </c>
      <c r="AG142" s="21">
        <f t="shared" si="25"/>
        <v>-3.0439715861635901E-15</v>
      </c>
      <c r="AH142" s="21">
        <f t="shared" si="26"/>
        <v>-2.3523014244576898E-15</v>
      </c>
      <c r="AI142" s="21">
        <f t="shared" si="27"/>
        <v>-2.43866128355882E-15</v>
      </c>
      <c r="AJ142" s="21">
        <f t="shared" si="28"/>
        <v>-2.1318954583823001E-15</v>
      </c>
      <c r="AK142" s="21">
        <f t="shared" si="29"/>
        <v>2.63672189933829E-17</v>
      </c>
    </row>
    <row r="143" spans="1:37" ht="15">
      <c r="A143" s="22">
        <v>39355</v>
      </c>
      <c r="B143" s="20" t="s">
        <v>315</v>
      </c>
      <c r="C143" s="2">
        <v>-9.0478080471159093E-3</v>
      </c>
      <c r="D143" s="16">
        <v>2.2813500121396502E-15</v>
      </c>
      <c r="E143" s="16">
        <v>-4.2738873531425901E-15</v>
      </c>
      <c r="F143" s="16">
        <v>-3.3436428722225201E-15</v>
      </c>
      <c r="G143" s="16">
        <v>-3.0995648779988E-15</v>
      </c>
      <c r="H143" s="16">
        <v>-2.40710861685175E-15</v>
      </c>
      <c r="I143" s="16">
        <v>-2.61426787426237E-16</v>
      </c>
      <c r="J143"/>
      <c r="L143" s="20" t="str">
        <f t="shared" si="22"/>
        <v>2007Q3</v>
      </c>
      <c r="M143" s="33">
        <f t="shared" si="15"/>
        <v>-9.0478080471159093E-3</v>
      </c>
      <c r="N143" s="33">
        <f t="shared" si="16"/>
        <v>2.2813500121396502E-15</v>
      </c>
      <c r="O143" s="33">
        <f t="shared" si="17"/>
        <v>-4.2738873531425901E-15</v>
      </c>
      <c r="P143" s="33">
        <f t="shared" si="18"/>
        <v>-3.3436428722225201E-15</v>
      </c>
      <c r="Q143" s="33">
        <f t="shared" si="19"/>
        <v>-3.0995648779988E-15</v>
      </c>
      <c r="R143" s="33">
        <f t="shared" si="20"/>
        <v>-2.40710861685175E-15</v>
      </c>
      <c r="S143" s="33">
        <f t="shared" si="21"/>
        <v>-2.61426787426237E-16</v>
      </c>
      <c r="AE143" s="21">
        <f t="shared" si="23"/>
        <v>-9.0478080471159093E-3</v>
      </c>
      <c r="AF143" s="21">
        <f t="shared" si="24"/>
        <v>2.2813500121396502E-15</v>
      </c>
      <c r="AG143" s="21">
        <f t="shared" si="25"/>
        <v>-4.2738873531425901E-15</v>
      </c>
      <c r="AH143" s="21">
        <f t="shared" si="26"/>
        <v>-3.3436428722225201E-15</v>
      </c>
      <c r="AI143" s="21">
        <f t="shared" si="27"/>
        <v>-3.0995648779988E-15</v>
      </c>
      <c r="AJ143" s="21">
        <f t="shared" si="28"/>
        <v>-2.40710861685175E-15</v>
      </c>
      <c r="AK143" s="21">
        <f t="shared" si="29"/>
        <v>-2.61426787426237E-16</v>
      </c>
    </row>
    <row r="144" spans="1:37" ht="15">
      <c r="A144" s="22">
        <v>39447</v>
      </c>
      <c r="B144" s="20" t="s">
        <v>314</v>
      </c>
      <c r="C144" s="2">
        <v>-8.9819542168629002E-2</v>
      </c>
      <c r="D144" s="16">
        <v>8.2326317280932697E-16</v>
      </c>
      <c r="E144" s="16">
        <v>-4.9056363419289499E-15</v>
      </c>
      <c r="F144" s="16">
        <v>-3.82452798506327E-15</v>
      </c>
      <c r="G144" s="16">
        <v>-3.25006733727786E-15</v>
      </c>
      <c r="H144" s="16">
        <v>-2.4845698980406498E-15</v>
      </c>
      <c r="I144" s="16">
        <v>-2.63741954753108E-16</v>
      </c>
      <c r="J144"/>
      <c r="L144" s="20" t="str">
        <f t="shared" si="22"/>
        <v>2007Q4</v>
      </c>
      <c r="M144" s="33">
        <f t="shared" si="15"/>
        <v>-8.9819542168629002E-2</v>
      </c>
      <c r="N144" s="33">
        <f t="shared" si="16"/>
        <v>8.2326317280932697E-16</v>
      </c>
      <c r="O144" s="33">
        <f t="shared" si="17"/>
        <v>-4.9056363419289499E-15</v>
      </c>
      <c r="P144" s="33">
        <f t="shared" si="18"/>
        <v>-3.82452798506327E-15</v>
      </c>
      <c r="Q144" s="33">
        <f t="shared" si="19"/>
        <v>-3.25006733727786E-15</v>
      </c>
      <c r="R144" s="33">
        <f t="shared" si="20"/>
        <v>-2.4845698980406498E-15</v>
      </c>
      <c r="S144" s="33">
        <f t="shared" si="21"/>
        <v>-2.63741954753108E-16</v>
      </c>
      <c r="AD144" s="20">
        <f t="shared" ref="AD144:AD175" si="30">LEFT(L144,4)+1</f>
        <v>2008</v>
      </c>
      <c r="AE144" s="21">
        <f t="shared" si="23"/>
        <v>-8.9819542168629002E-2</v>
      </c>
      <c r="AF144" s="21">
        <f t="shared" si="24"/>
        <v>8.2326317280932697E-16</v>
      </c>
      <c r="AG144" s="21">
        <f t="shared" si="25"/>
        <v>-4.9056363419289499E-15</v>
      </c>
      <c r="AH144" s="21">
        <f t="shared" si="26"/>
        <v>-3.82452798506327E-15</v>
      </c>
      <c r="AI144" s="21">
        <f t="shared" si="27"/>
        <v>-3.25006733727786E-15</v>
      </c>
      <c r="AJ144" s="21">
        <f t="shared" si="28"/>
        <v>-2.4845698980406498E-15</v>
      </c>
      <c r="AK144" s="21">
        <f t="shared" si="29"/>
        <v>-2.63741954753108E-16</v>
      </c>
    </row>
    <row r="145" spans="1:37" ht="15">
      <c r="A145" s="22">
        <v>39538</v>
      </c>
      <c r="B145" s="20" t="s">
        <v>313</v>
      </c>
      <c r="C145" s="2">
        <v>-0.14491432837811799</v>
      </c>
      <c r="D145" s="16">
        <v>-1.4657060829640301E-15</v>
      </c>
      <c r="E145" s="16">
        <v>-6.2442519622946497E-15</v>
      </c>
      <c r="F145" s="16">
        <v>-4.7761183263065804E-15</v>
      </c>
      <c r="G145" s="16">
        <v>-3.8123966122048899E-15</v>
      </c>
      <c r="H145" s="16">
        <v>-2.5269650566543102E-15</v>
      </c>
      <c r="I145" s="16">
        <v>-2.4100112601369101E-16</v>
      </c>
      <c r="J145"/>
      <c r="L145" s="20" t="str">
        <f t="shared" si="22"/>
        <v>2008Q1</v>
      </c>
      <c r="M145" s="33">
        <f t="shared" si="15"/>
        <v>-0.14491432837811799</v>
      </c>
      <c r="N145" s="33">
        <f t="shared" si="16"/>
        <v>-1.4657060829640301E-15</v>
      </c>
      <c r="O145" s="33">
        <f t="shared" si="17"/>
        <v>-6.2442519622946497E-15</v>
      </c>
      <c r="P145" s="33">
        <f t="shared" si="18"/>
        <v>-4.7761183263065804E-15</v>
      </c>
      <c r="Q145" s="33">
        <f t="shared" si="19"/>
        <v>-3.8123966122048899E-15</v>
      </c>
      <c r="R145" s="33">
        <f t="shared" si="20"/>
        <v>-2.5269650566543102E-15</v>
      </c>
      <c r="S145" s="33">
        <f t="shared" si="21"/>
        <v>-2.4100112601369101E-16</v>
      </c>
      <c r="AD145" s="20">
        <f t="shared" si="30"/>
        <v>2009</v>
      </c>
      <c r="AE145" s="21">
        <f t="shared" si="23"/>
        <v>-0.14491432837811799</v>
      </c>
      <c r="AF145" s="21">
        <f t="shared" si="24"/>
        <v>-1.4657060829640301E-15</v>
      </c>
      <c r="AG145" s="21">
        <f t="shared" si="25"/>
        <v>-6.2442519622946497E-15</v>
      </c>
      <c r="AH145" s="21">
        <f t="shared" si="26"/>
        <v>-4.7761183263065804E-15</v>
      </c>
      <c r="AI145" s="21">
        <f t="shared" si="27"/>
        <v>-3.8123966122048899E-15</v>
      </c>
      <c r="AJ145" s="21">
        <f t="shared" si="28"/>
        <v>-2.5269650566543102E-15</v>
      </c>
      <c r="AK145" s="21">
        <f t="shared" si="29"/>
        <v>-2.4100112601369101E-16</v>
      </c>
    </row>
    <row r="146" spans="1:37" ht="15">
      <c r="A146" s="22">
        <v>39629</v>
      </c>
      <c r="B146" s="20" t="s">
        <v>312</v>
      </c>
      <c r="C146" s="2">
        <v>6.54171086147394E-2</v>
      </c>
      <c r="D146" s="16">
        <v>-1.49231924086295E-15</v>
      </c>
      <c r="E146" s="16">
        <v>-5.3909185232871399E-15</v>
      </c>
      <c r="F146" s="16">
        <v>-3.9592532971499599E-15</v>
      </c>
      <c r="G146" s="16">
        <v>-2.8885303618880198E-15</v>
      </c>
      <c r="H146" s="16">
        <v>-1.8020480672583499E-15</v>
      </c>
      <c r="I146" s="16">
        <v>2.77251862471945E-17</v>
      </c>
      <c r="J146"/>
      <c r="L146" s="20" t="str">
        <f t="shared" si="22"/>
        <v>2008Q2</v>
      </c>
      <c r="M146" s="33">
        <f t="shared" si="15"/>
        <v>6.54171086147394E-2</v>
      </c>
      <c r="N146" s="33">
        <f t="shared" si="16"/>
        <v>-1.49231924086295E-15</v>
      </c>
      <c r="O146" s="33">
        <f t="shared" si="17"/>
        <v>-5.3909185232871399E-15</v>
      </c>
      <c r="P146" s="33">
        <f t="shared" si="18"/>
        <v>-3.9592532971499599E-15</v>
      </c>
      <c r="Q146" s="33">
        <f t="shared" si="19"/>
        <v>-2.8885303618880198E-15</v>
      </c>
      <c r="R146" s="33">
        <f t="shared" si="20"/>
        <v>-1.8020480672583499E-15</v>
      </c>
      <c r="S146" s="33">
        <f t="shared" si="21"/>
        <v>2.77251862471945E-17</v>
      </c>
      <c r="AD146" s="20">
        <f t="shared" si="30"/>
        <v>2009</v>
      </c>
      <c r="AE146" s="21">
        <f t="shared" si="23"/>
        <v>6.54171086147394E-2</v>
      </c>
      <c r="AF146" s="21">
        <f t="shared" si="24"/>
        <v>-1.49231924086295E-15</v>
      </c>
      <c r="AG146" s="21">
        <f t="shared" si="25"/>
        <v>-5.3909185232871399E-15</v>
      </c>
      <c r="AH146" s="21">
        <f t="shared" si="26"/>
        <v>-3.9592532971499599E-15</v>
      </c>
      <c r="AI146" s="21">
        <f t="shared" si="27"/>
        <v>-2.8885303618880198E-15</v>
      </c>
      <c r="AJ146" s="21">
        <f t="shared" si="28"/>
        <v>-1.8020480672583499E-15</v>
      </c>
      <c r="AK146" s="21">
        <f t="shared" si="29"/>
        <v>2.77251862471945E-17</v>
      </c>
    </row>
    <row r="147" spans="1:37" ht="15">
      <c r="A147" s="22">
        <v>39721</v>
      </c>
      <c r="B147" s="20" t="s">
        <v>311</v>
      </c>
      <c r="C147" s="2">
        <v>9.8499101159246996E-2</v>
      </c>
      <c r="D147" s="16">
        <v>-3.03371631294586E-15</v>
      </c>
      <c r="E147" s="16">
        <v>-6.5421696403603702E-15</v>
      </c>
      <c r="F147" s="16">
        <v>-4.6656216943090304E-15</v>
      </c>
      <c r="G147" s="16">
        <v>-3.2465390554728601E-15</v>
      </c>
      <c r="H147" s="16">
        <v>-2.06421647796101E-15</v>
      </c>
      <c r="I147" s="16">
        <v>-1.9727100801273601E-16</v>
      </c>
      <c r="J147"/>
      <c r="L147" s="20" t="str">
        <f t="shared" si="22"/>
        <v>2008Q3</v>
      </c>
      <c r="M147" s="33">
        <f t="shared" si="15"/>
        <v>9.8499101159246996E-2</v>
      </c>
      <c r="N147" s="33">
        <f t="shared" si="16"/>
        <v>-3.03371631294586E-15</v>
      </c>
      <c r="O147" s="33">
        <f t="shared" si="17"/>
        <v>-6.5421696403603702E-15</v>
      </c>
      <c r="P147" s="33">
        <f t="shared" si="18"/>
        <v>-4.6656216943090304E-15</v>
      </c>
      <c r="Q147" s="33">
        <f t="shared" si="19"/>
        <v>-3.2465390554728601E-15</v>
      </c>
      <c r="R147" s="33">
        <f t="shared" si="20"/>
        <v>-2.06421647796101E-15</v>
      </c>
      <c r="S147" s="33">
        <f t="shared" si="21"/>
        <v>-1.9727100801273601E-16</v>
      </c>
      <c r="AD147" s="20">
        <f t="shared" si="30"/>
        <v>2009</v>
      </c>
      <c r="AE147" s="21">
        <f t="shared" si="23"/>
        <v>9.8499101159246996E-2</v>
      </c>
      <c r="AF147" s="21">
        <f t="shared" si="24"/>
        <v>-3.03371631294586E-15</v>
      </c>
      <c r="AG147" s="21">
        <f t="shared" si="25"/>
        <v>-6.5421696403603702E-15</v>
      </c>
      <c r="AH147" s="21">
        <f t="shared" si="26"/>
        <v>-4.6656216943090304E-15</v>
      </c>
      <c r="AI147" s="21">
        <f t="shared" si="27"/>
        <v>-3.2465390554728601E-15</v>
      </c>
      <c r="AJ147" s="21">
        <f t="shared" si="28"/>
        <v>-2.06421647796101E-15</v>
      </c>
      <c r="AK147" s="21">
        <f t="shared" si="29"/>
        <v>-1.9727100801273601E-16</v>
      </c>
    </row>
    <row r="148" spans="1:37" ht="15">
      <c r="A148" s="22">
        <v>39813</v>
      </c>
      <c r="B148" s="20" t="s">
        <v>310</v>
      </c>
      <c r="C148" s="2">
        <v>1.7668286999281201E-2</v>
      </c>
      <c r="D148" s="16">
        <v>-6.29247052007125E-2</v>
      </c>
      <c r="E148" s="16">
        <v>1.08248113065792E-2</v>
      </c>
      <c r="F148" s="16">
        <v>2.38640391248333E-2</v>
      </c>
      <c r="G148" s="16">
        <v>6.42723430201699E-3</v>
      </c>
      <c r="H148" s="16">
        <v>4.7491528835860702E-3</v>
      </c>
      <c r="I148">
        <v>4.8688031840390502E-3</v>
      </c>
      <c r="J148"/>
      <c r="L148" s="20" t="str">
        <f t="shared" si="22"/>
        <v>2008Q4</v>
      </c>
      <c r="M148" s="33">
        <f t="shared" si="15"/>
        <v>1.7668286999281201E-2</v>
      </c>
      <c r="N148" s="33">
        <f t="shared" si="16"/>
        <v>-6.29247052007125E-2</v>
      </c>
      <c r="O148" s="33">
        <f t="shared" si="17"/>
        <v>1.08248113065792E-2</v>
      </c>
      <c r="P148" s="33">
        <f t="shared" si="18"/>
        <v>2.38640391248333E-2</v>
      </c>
      <c r="Q148" s="33">
        <f t="shared" si="19"/>
        <v>6.42723430201699E-3</v>
      </c>
      <c r="R148" s="33">
        <f t="shared" si="20"/>
        <v>4.7491528835860702E-3</v>
      </c>
      <c r="S148" s="33">
        <f t="shared" si="21"/>
        <v>4.8688031840390502E-3</v>
      </c>
      <c r="AD148" s="20">
        <f t="shared" si="30"/>
        <v>2009</v>
      </c>
      <c r="AE148" s="21">
        <f t="shared" si="23"/>
        <v>1.7668286999281201E-2</v>
      </c>
      <c r="AF148" s="21">
        <f t="shared" si="24"/>
        <v>-6.29247052007125E-2</v>
      </c>
      <c r="AG148" s="21">
        <f t="shared" si="25"/>
        <v>1.08248113065792E-2</v>
      </c>
      <c r="AH148" s="21">
        <f t="shared" si="26"/>
        <v>2.38640391248333E-2</v>
      </c>
      <c r="AI148" s="21">
        <f t="shared" si="27"/>
        <v>6.42723430201699E-3</v>
      </c>
      <c r="AJ148" s="21">
        <f t="shared" si="28"/>
        <v>4.7491528835860702E-3</v>
      </c>
      <c r="AK148" s="21">
        <f t="shared" si="29"/>
        <v>4.8688031840390502E-3</v>
      </c>
    </row>
    <row r="149" spans="1:37" ht="15">
      <c r="A149" s="22">
        <v>39903</v>
      </c>
      <c r="B149" s="20" t="s">
        <v>309</v>
      </c>
      <c r="C149" s="2">
        <v>-0.21119259737476601</v>
      </c>
      <c r="D149" s="16">
        <v>5.5841430392642402E-2</v>
      </c>
      <c r="E149" s="16">
        <v>6.6290195054513196E-2</v>
      </c>
      <c r="F149" s="16">
        <v>2.7200391130327399E-2</v>
      </c>
      <c r="G149" s="16">
        <v>2.1695584909056199E-2</v>
      </c>
      <c r="H149" s="16">
        <v>2.0473859939250001E-2</v>
      </c>
      <c r="I149">
        <v>2.2781570813233301E-2</v>
      </c>
      <c r="J149"/>
      <c r="L149" s="20" t="str">
        <f t="shared" si="22"/>
        <v>2009Q1</v>
      </c>
      <c r="M149" s="33">
        <f t="shared" si="15"/>
        <v>-0.21119259737476601</v>
      </c>
      <c r="N149" s="33">
        <f t="shared" si="16"/>
        <v>5.5841430392642402E-2</v>
      </c>
      <c r="O149" s="33">
        <f t="shared" si="17"/>
        <v>6.6290195054513196E-2</v>
      </c>
      <c r="P149" s="33">
        <f t="shared" si="18"/>
        <v>2.7200391130327399E-2</v>
      </c>
      <c r="Q149" s="33">
        <f t="shared" si="19"/>
        <v>2.1695584909056199E-2</v>
      </c>
      <c r="R149" s="33">
        <f t="shared" si="20"/>
        <v>2.0473859939250001E-2</v>
      </c>
      <c r="S149" s="33">
        <f t="shared" si="21"/>
        <v>2.2781570813233301E-2</v>
      </c>
      <c r="AD149" s="20">
        <f t="shared" si="30"/>
        <v>2010</v>
      </c>
      <c r="AE149" s="21">
        <f t="shared" si="23"/>
        <v>-0.21119259737476601</v>
      </c>
      <c r="AF149" s="21">
        <f t="shared" si="24"/>
        <v>5.5841430392642402E-2</v>
      </c>
      <c r="AG149" s="21">
        <f t="shared" si="25"/>
        <v>6.6290195054513196E-2</v>
      </c>
      <c r="AH149" s="21">
        <f t="shared" si="26"/>
        <v>2.7200391130327399E-2</v>
      </c>
      <c r="AI149" s="21">
        <f t="shared" si="27"/>
        <v>2.1695584909056199E-2</v>
      </c>
      <c r="AJ149" s="21">
        <f t="shared" si="28"/>
        <v>2.0473859939250001E-2</v>
      </c>
      <c r="AK149" s="21">
        <f t="shared" si="29"/>
        <v>2.2781570813233301E-2</v>
      </c>
    </row>
    <row r="150" spans="1:37" ht="15">
      <c r="A150" s="22">
        <v>39994</v>
      </c>
      <c r="B150" s="20" t="s">
        <v>308</v>
      </c>
      <c r="C150" s="2">
        <v>-2.7768160911512602E-2</v>
      </c>
      <c r="D150" s="16">
        <v>3.7662482321688798E-2</v>
      </c>
      <c r="E150" s="16">
        <v>2.4496482847909101E-2</v>
      </c>
      <c r="F150" s="16">
        <v>1.45115019178013E-2</v>
      </c>
      <c r="G150" s="16">
        <v>1.72733308562532E-2</v>
      </c>
      <c r="H150" s="16">
        <v>1.4855620296338801E-2</v>
      </c>
      <c r="I150">
        <v>1.73607111818792E-2</v>
      </c>
      <c r="J150"/>
      <c r="L150" s="20" t="str">
        <f t="shared" si="22"/>
        <v>2009Q2</v>
      </c>
      <c r="M150" s="33">
        <f t="shared" si="15"/>
        <v>-2.7768160911512602E-2</v>
      </c>
      <c r="N150" s="33">
        <f t="shared" si="16"/>
        <v>3.7662482321688798E-2</v>
      </c>
      <c r="O150" s="33">
        <f t="shared" si="17"/>
        <v>2.4496482847909101E-2</v>
      </c>
      <c r="P150" s="33">
        <f t="shared" si="18"/>
        <v>1.45115019178013E-2</v>
      </c>
      <c r="Q150" s="33">
        <f t="shared" si="19"/>
        <v>1.72733308562532E-2</v>
      </c>
      <c r="R150" s="33">
        <f t="shared" si="20"/>
        <v>1.4855620296338801E-2</v>
      </c>
      <c r="S150" s="33">
        <f t="shared" si="21"/>
        <v>1.73607111818792E-2</v>
      </c>
      <c r="AD150" s="20">
        <f t="shared" si="30"/>
        <v>2010</v>
      </c>
      <c r="AE150" s="21">
        <f t="shared" si="23"/>
        <v>-2.7768160911512602E-2</v>
      </c>
      <c r="AF150" s="21">
        <f t="shared" si="24"/>
        <v>3.7662482321688798E-2</v>
      </c>
      <c r="AG150" s="21">
        <f t="shared" si="25"/>
        <v>2.4496482847909101E-2</v>
      </c>
      <c r="AH150" s="21">
        <f t="shared" si="26"/>
        <v>1.45115019178013E-2</v>
      </c>
      <c r="AI150" s="21">
        <f t="shared" si="27"/>
        <v>1.72733308562532E-2</v>
      </c>
      <c r="AJ150" s="21">
        <f t="shared" si="28"/>
        <v>1.4855620296338801E-2</v>
      </c>
      <c r="AK150" s="21">
        <f t="shared" si="29"/>
        <v>1.73607111818792E-2</v>
      </c>
    </row>
    <row r="151" spans="1:37" ht="15">
      <c r="A151" s="22">
        <v>40086</v>
      </c>
      <c r="B151" s="20" t="s">
        <v>307</v>
      </c>
      <c r="C151" s="2">
        <v>2.6948247303760699E-2</v>
      </c>
      <c r="D151" s="16">
        <v>3.5338774104016102E-3</v>
      </c>
      <c r="E151" s="16">
        <v>1.13376681525137E-2</v>
      </c>
      <c r="F151" s="16">
        <v>6.9020475569436497E-3</v>
      </c>
      <c r="G151" s="16">
        <v>1.04010412660913E-2</v>
      </c>
      <c r="H151" s="16">
        <v>1.15788077846075E-2</v>
      </c>
      <c r="I151">
        <v>1.47258127515391E-2</v>
      </c>
      <c r="J151"/>
      <c r="L151" s="20" t="str">
        <f t="shared" si="22"/>
        <v>2009Q3</v>
      </c>
      <c r="M151" s="33">
        <f t="shared" si="15"/>
        <v>2.6948247303760699E-2</v>
      </c>
      <c r="N151" s="33">
        <f t="shared" si="16"/>
        <v>3.5338774104016102E-3</v>
      </c>
      <c r="O151" s="33">
        <f t="shared" si="17"/>
        <v>1.13376681525137E-2</v>
      </c>
      <c r="P151" s="33">
        <f t="shared" si="18"/>
        <v>6.9020475569436497E-3</v>
      </c>
      <c r="Q151" s="33">
        <f t="shared" si="19"/>
        <v>1.04010412660913E-2</v>
      </c>
      <c r="R151" s="33">
        <f t="shared" si="20"/>
        <v>1.15788077846075E-2</v>
      </c>
      <c r="S151" s="33">
        <f t="shared" si="21"/>
        <v>1.47258127515391E-2</v>
      </c>
      <c r="AD151" s="20">
        <f t="shared" si="30"/>
        <v>2010</v>
      </c>
      <c r="AE151" s="21">
        <f t="shared" si="23"/>
        <v>2.6948247303760699E-2</v>
      </c>
      <c r="AF151" s="21">
        <f t="shared" si="24"/>
        <v>3.5338774104016102E-3</v>
      </c>
      <c r="AG151" s="21">
        <f t="shared" si="25"/>
        <v>1.13376681525137E-2</v>
      </c>
      <c r="AH151" s="21">
        <f t="shared" si="26"/>
        <v>6.9020475569436497E-3</v>
      </c>
      <c r="AI151" s="21">
        <f t="shared" si="27"/>
        <v>1.04010412660913E-2</v>
      </c>
      <c r="AJ151" s="21">
        <f t="shared" si="28"/>
        <v>1.15788077846075E-2</v>
      </c>
      <c r="AK151" s="21">
        <f t="shared" si="29"/>
        <v>1.47258127515391E-2</v>
      </c>
    </row>
    <row r="152" spans="1:37" ht="15">
      <c r="A152" s="22">
        <v>40178</v>
      </c>
      <c r="B152" s="20" t="s">
        <v>306</v>
      </c>
      <c r="C152" s="2">
        <v>6.2528698771621302E-2</v>
      </c>
      <c r="D152" s="16">
        <v>2.1625004930780501E-3</v>
      </c>
      <c r="E152" s="16">
        <v>1.49904066896594E-2</v>
      </c>
      <c r="F152" s="16">
        <v>1.9716201507600801E-2</v>
      </c>
      <c r="G152" s="16">
        <v>2.1296758287659201E-2</v>
      </c>
      <c r="H152" s="16">
        <v>1.761825356611E-2</v>
      </c>
      <c r="I152">
        <v>1.8662960536027499E-2</v>
      </c>
      <c r="J152"/>
      <c r="L152" s="20" t="str">
        <f t="shared" si="22"/>
        <v>2009Q4</v>
      </c>
      <c r="M152" s="33">
        <f t="shared" si="15"/>
        <v>6.2528698771621302E-2</v>
      </c>
      <c r="N152" s="33">
        <f t="shared" si="16"/>
        <v>2.1625004930780501E-3</v>
      </c>
      <c r="O152" s="33">
        <f t="shared" si="17"/>
        <v>1.49904066896594E-2</v>
      </c>
      <c r="P152" s="33">
        <f t="shared" si="18"/>
        <v>1.9716201507600801E-2</v>
      </c>
      <c r="Q152" s="33">
        <f t="shared" si="19"/>
        <v>2.1296758287659201E-2</v>
      </c>
      <c r="R152" s="33">
        <f t="shared" si="20"/>
        <v>1.761825356611E-2</v>
      </c>
      <c r="S152" s="33">
        <f t="shared" si="21"/>
        <v>1.8662960536027499E-2</v>
      </c>
      <c r="AD152" s="20">
        <f t="shared" si="30"/>
        <v>2010</v>
      </c>
      <c r="AE152" s="21">
        <f t="shared" si="23"/>
        <v>6.2528698771621302E-2</v>
      </c>
      <c r="AF152" s="21">
        <f t="shared" si="24"/>
        <v>2.1625004930780501E-3</v>
      </c>
      <c r="AG152" s="21">
        <f t="shared" si="25"/>
        <v>1.49904066896594E-2</v>
      </c>
      <c r="AH152" s="21">
        <f t="shared" si="26"/>
        <v>1.9716201507600801E-2</v>
      </c>
      <c r="AI152" s="21">
        <f t="shared" si="27"/>
        <v>2.1296758287659201E-2</v>
      </c>
      <c r="AJ152" s="21">
        <f t="shared" si="28"/>
        <v>1.761825356611E-2</v>
      </c>
      <c r="AK152" s="21">
        <f t="shared" si="29"/>
        <v>1.8662960536027499E-2</v>
      </c>
    </row>
    <row r="153" spans="1:37" ht="15">
      <c r="A153" s="22">
        <v>40268</v>
      </c>
      <c r="B153" s="20" t="s">
        <v>305</v>
      </c>
      <c r="C153" s="2">
        <v>-4.1806314749415402E-2</v>
      </c>
      <c r="D153" s="16">
        <v>-3.0780742693446099E-2</v>
      </c>
      <c r="E153" s="16">
        <v>1.16909791261651E-2</v>
      </c>
      <c r="F153" s="16">
        <v>5.9763775295607197E-3</v>
      </c>
      <c r="G153" s="16">
        <v>7.5489939417762199E-3</v>
      </c>
      <c r="H153" s="16">
        <v>5.8323897679328799E-3</v>
      </c>
      <c r="I153">
        <v>7.27113006236058E-3</v>
      </c>
      <c r="J153"/>
      <c r="L153" s="20" t="str">
        <f t="shared" si="22"/>
        <v>2010Q1</v>
      </c>
      <c r="M153" s="33">
        <f t="shared" si="15"/>
        <v>-4.1806314749415402E-2</v>
      </c>
      <c r="N153" s="33">
        <f t="shared" si="16"/>
        <v>-3.0780742693446099E-2</v>
      </c>
      <c r="O153" s="33">
        <f t="shared" si="17"/>
        <v>1.16909791261651E-2</v>
      </c>
      <c r="P153" s="33">
        <f t="shared" si="18"/>
        <v>5.9763775295607197E-3</v>
      </c>
      <c r="Q153" s="33">
        <f t="shared" si="19"/>
        <v>7.5489939417762199E-3</v>
      </c>
      <c r="R153" s="33">
        <f t="shared" si="20"/>
        <v>5.8323897679328799E-3</v>
      </c>
      <c r="S153" s="33">
        <f t="shared" si="21"/>
        <v>7.27113006236058E-3</v>
      </c>
      <c r="AD153" s="20">
        <f t="shared" si="30"/>
        <v>2011</v>
      </c>
      <c r="AE153" s="21">
        <f t="shared" si="23"/>
        <v>-4.1806314749415402E-2</v>
      </c>
      <c r="AF153" s="21">
        <f t="shared" si="24"/>
        <v>-3.0780742693446099E-2</v>
      </c>
      <c r="AG153" s="21">
        <f t="shared" si="25"/>
        <v>1.16909791261651E-2</v>
      </c>
      <c r="AH153" s="21">
        <f t="shared" si="26"/>
        <v>5.9763775295607197E-3</v>
      </c>
      <c r="AI153" s="21">
        <f t="shared" si="27"/>
        <v>7.5489939417762199E-3</v>
      </c>
      <c r="AJ153" s="21">
        <f t="shared" si="28"/>
        <v>5.8323897679328799E-3</v>
      </c>
      <c r="AK153" s="21">
        <f t="shared" si="29"/>
        <v>7.27113006236058E-3</v>
      </c>
    </row>
    <row r="154" spans="1:37" ht="15">
      <c r="A154" s="22">
        <v>40359</v>
      </c>
      <c r="B154" s="20" t="s">
        <v>304</v>
      </c>
      <c r="C154" s="2">
        <v>2.6291022304074298E-4</v>
      </c>
      <c r="D154" s="16">
        <v>-2.56846335795618E-2</v>
      </c>
      <c r="E154" s="16">
        <v>-1.53303315651895E-3</v>
      </c>
      <c r="F154" s="16">
        <v>-1.3989517035623299E-2</v>
      </c>
      <c r="G154" s="16">
        <v>-1.20280874226217E-2</v>
      </c>
      <c r="H154" s="16">
        <v>-9.0953215606401003E-3</v>
      </c>
      <c r="I154">
        <v>-7.4111867818483102E-3</v>
      </c>
      <c r="J154"/>
      <c r="L154" s="20" t="str">
        <f t="shared" si="22"/>
        <v>2010Q2</v>
      </c>
      <c r="M154" s="33">
        <f t="shared" si="15"/>
        <v>2.6291022304074298E-4</v>
      </c>
      <c r="N154" s="33">
        <f t="shared" si="16"/>
        <v>-2.56846335795618E-2</v>
      </c>
      <c r="O154" s="33">
        <f t="shared" si="17"/>
        <v>-1.53303315651895E-3</v>
      </c>
      <c r="P154" s="33">
        <f t="shared" si="18"/>
        <v>-1.3989517035623299E-2</v>
      </c>
      <c r="Q154" s="33">
        <f t="shared" si="19"/>
        <v>-1.20280874226217E-2</v>
      </c>
      <c r="R154" s="33">
        <f t="shared" si="20"/>
        <v>-9.0953215606401003E-3</v>
      </c>
      <c r="S154" s="33">
        <f t="shared" si="21"/>
        <v>-7.4111867818483102E-3</v>
      </c>
      <c r="AD154" s="20">
        <f t="shared" si="30"/>
        <v>2011</v>
      </c>
      <c r="AE154" s="21">
        <f t="shared" si="23"/>
        <v>2.6291022304074298E-4</v>
      </c>
      <c r="AF154" s="21">
        <f t="shared" si="24"/>
        <v>-2.56846335795618E-2</v>
      </c>
      <c r="AG154" s="21">
        <f t="shared" si="25"/>
        <v>-1.53303315651895E-3</v>
      </c>
      <c r="AH154" s="21">
        <f t="shared" si="26"/>
        <v>-1.3989517035623299E-2</v>
      </c>
      <c r="AI154" s="21">
        <f t="shared" si="27"/>
        <v>-1.20280874226217E-2</v>
      </c>
      <c r="AJ154" s="21">
        <f t="shared" si="28"/>
        <v>-9.0953215606401003E-3</v>
      </c>
      <c r="AK154" s="21">
        <f t="shared" si="29"/>
        <v>-7.4111867818483102E-3</v>
      </c>
    </row>
    <row r="155" spans="1:37" ht="15">
      <c r="A155" s="22">
        <v>40451</v>
      </c>
      <c r="B155" s="20" t="s">
        <v>303</v>
      </c>
      <c r="C155" s="2">
        <v>5.9432247091283003E-2</v>
      </c>
      <c r="D155" s="16">
        <v>-3.6263415848481098E-2</v>
      </c>
      <c r="E155" s="16">
        <v>1.12410369790913E-2</v>
      </c>
      <c r="F155" s="16">
        <v>-2.06877328246657E-3</v>
      </c>
      <c r="G155" s="16">
        <v>-2.5057468595976102E-3</v>
      </c>
      <c r="H155" s="16">
        <v>-2.7252132216555001E-3</v>
      </c>
      <c r="I155">
        <v>-2.6090900674959699E-3</v>
      </c>
      <c r="J155"/>
      <c r="L155" s="20" t="str">
        <f t="shared" si="22"/>
        <v>2010Q3</v>
      </c>
      <c r="M155" s="33">
        <f t="shared" si="15"/>
        <v>5.9432247091283003E-2</v>
      </c>
      <c r="N155" s="33">
        <f t="shared" si="16"/>
        <v>-3.6263415848481098E-2</v>
      </c>
      <c r="O155" s="33">
        <f t="shared" si="17"/>
        <v>1.12410369790913E-2</v>
      </c>
      <c r="P155" s="33">
        <f t="shared" si="18"/>
        <v>-2.06877328246657E-3</v>
      </c>
      <c r="Q155" s="33">
        <f t="shared" si="19"/>
        <v>-2.5057468595976102E-3</v>
      </c>
      <c r="R155" s="33">
        <f t="shared" si="20"/>
        <v>-2.7252132216555001E-3</v>
      </c>
      <c r="S155" s="33">
        <f t="shared" si="21"/>
        <v>-2.6090900674959699E-3</v>
      </c>
      <c r="AD155" s="20">
        <f t="shared" si="30"/>
        <v>2011</v>
      </c>
      <c r="AE155" s="21">
        <f t="shared" si="23"/>
        <v>5.9432247091283003E-2</v>
      </c>
      <c r="AF155" s="21">
        <f t="shared" si="24"/>
        <v>-3.6263415848481098E-2</v>
      </c>
      <c r="AG155" s="21">
        <f t="shared" si="25"/>
        <v>1.12410369790913E-2</v>
      </c>
      <c r="AH155" s="21">
        <f t="shared" si="26"/>
        <v>-2.06877328246657E-3</v>
      </c>
      <c r="AI155" s="21">
        <f t="shared" si="27"/>
        <v>-2.5057468595976102E-3</v>
      </c>
      <c r="AJ155" s="21">
        <f t="shared" si="28"/>
        <v>-2.7252132216555001E-3</v>
      </c>
      <c r="AK155" s="21">
        <f t="shared" si="29"/>
        <v>-2.6090900674959699E-3</v>
      </c>
    </row>
    <row r="156" spans="1:37" ht="15">
      <c r="A156" s="22">
        <v>40543</v>
      </c>
      <c r="B156" s="20" t="s">
        <v>302</v>
      </c>
      <c r="C156" s="2">
        <v>4.26904542872781E-2</v>
      </c>
      <c r="D156" s="16">
        <v>-3.6073327373363197E-2</v>
      </c>
      <c r="E156" s="16">
        <v>2.4090015843093698E-2</v>
      </c>
      <c r="F156" s="16">
        <v>7.3852652981611297E-3</v>
      </c>
      <c r="G156" s="16">
        <v>7.72928275918024E-3</v>
      </c>
      <c r="H156" s="16">
        <v>8.4887596903045395E-3</v>
      </c>
      <c r="I156">
        <v>8.0079965605882198E-3</v>
      </c>
      <c r="J156"/>
      <c r="L156" s="20" t="str">
        <f t="shared" si="22"/>
        <v>2010Q4</v>
      </c>
      <c r="M156" s="33">
        <f t="shared" si="15"/>
        <v>4.26904542872781E-2</v>
      </c>
      <c r="N156" s="33">
        <f t="shared" si="16"/>
        <v>-3.6073327373363197E-2</v>
      </c>
      <c r="O156" s="33">
        <f t="shared" si="17"/>
        <v>2.4090015843093698E-2</v>
      </c>
      <c r="P156" s="33">
        <f t="shared" si="18"/>
        <v>7.3852652981611297E-3</v>
      </c>
      <c r="Q156" s="33">
        <f t="shared" si="19"/>
        <v>7.72928275918024E-3</v>
      </c>
      <c r="R156" s="33">
        <f t="shared" si="20"/>
        <v>8.4887596903045395E-3</v>
      </c>
      <c r="S156" s="33">
        <f t="shared" si="21"/>
        <v>8.0079965605882198E-3</v>
      </c>
      <c r="AD156" s="20">
        <f t="shared" si="30"/>
        <v>2011</v>
      </c>
      <c r="AE156" s="21">
        <f t="shared" si="23"/>
        <v>4.26904542872781E-2</v>
      </c>
      <c r="AF156" s="21">
        <f t="shared" si="24"/>
        <v>-3.6073327373363197E-2</v>
      </c>
      <c r="AG156" s="21">
        <f t="shared" si="25"/>
        <v>2.4090015843093698E-2</v>
      </c>
      <c r="AH156" s="21">
        <f t="shared" si="26"/>
        <v>7.3852652981611297E-3</v>
      </c>
      <c r="AI156" s="21">
        <f t="shared" si="27"/>
        <v>7.72928275918024E-3</v>
      </c>
      <c r="AJ156" s="21">
        <f t="shared" si="28"/>
        <v>8.4887596903045395E-3</v>
      </c>
      <c r="AK156" s="21">
        <f t="shared" si="29"/>
        <v>8.0079965605882198E-3</v>
      </c>
    </row>
    <row r="157" spans="1:37" ht="15">
      <c r="A157" s="22">
        <v>40633</v>
      </c>
      <c r="B157" s="20" t="s">
        <v>301</v>
      </c>
      <c r="C157" s="2">
        <v>-2.0559393152613601E-2</v>
      </c>
      <c r="D157" s="16">
        <v>-1.70731550010026E-2</v>
      </c>
      <c r="E157" s="16">
        <v>3.7003135417451601E-2</v>
      </c>
      <c r="F157" s="16">
        <v>2.00680126157292E-2</v>
      </c>
      <c r="G157" s="16">
        <v>1.9483384074450098E-2</v>
      </c>
      <c r="H157" s="16">
        <v>1.8442797033485399E-2</v>
      </c>
      <c r="I157">
        <v>1.78957054776391E-2</v>
      </c>
      <c r="J157"/>
      <c r="L157" s="20" t="str">
        <f t="shared" si="22"/>
        <v>2011Q1</v>
      </c>
      <c r="M157" s="33">
        <f t="shared" si="15"/>
        <v>-2.0559393152613601E-2</v>
      </c>
      <c r="N157" s="33">
        <f t="shared" si="16"/>
        <v>-1.70731550010026E-2</v>
      </c>
      <c r="O157" s="33">
        <f t="shared" si="17"/>
        <v>3.7003135417451601E-2</v>
      </c>
      <c r="P157" s="33">
        <f t="shared" si="18"/>
        <v>2.00680126157292E-2</v>
      </c>
      <c r="Q157" s="33">
        <f t="shared" si="19"/>
        <v>1.9483384074450098E-2</v>
      </c>
      <c r="R157" s="33">
        <f t="shared" si="20"/>
        <v>1.8442797033485399E-2</v>
      </c>
      <c r="S157" s="33">
        <f t="shared" si="21"/>
        <v>1.78957054776391E-2</v>
      </c>
      <c r="AD157" s="20">
        <f t="shared" si="30"/>
        <v>2012</v>
      </c>
      <c r="AE157" s="21">
        <f t="shared" si="23"/>
        <v>-2.0559393152613601E-2</v>
      </c>
      <c r="AF157" s="21">
        <f t="shared" si="24"/>
        <v>-1.70731550010026E-2</v>
      </c>
      <c r="AG157" s="21">
        <f t="shared" si="25"/>
        <v>3.7003135417451601E-2</v>
      </c>
      <c r="AH157" s="21">
        <f t="shared" si="26"/>
        <v>2.00680126157292E-2</v>
      </c>
      <c r="AI157" s="21">
        <f t="shared" si="27"/>
        <v>1.9483384074450098E-2</v>
      </c>
      <c r="AJ157" s="21">
        <f t="shared" si="28"/>
        <v>1.8442797033485399E-2</v>
      </c>
      <c r="AK157" s="21">
        <f t="shared" si="29"/>
        <v>1.78957054776391E-2</v>
      </c>
    </row>
    <row r="158" spans="1:37" ht="15">
      <c r="A158" s="22">
        <v>40724</v>
      </c>
      <c r="B158" s="20" t="s">
        <v>300</v>
      </c>
      <c r="C158" s="2">
        <v>0.143008216601543</v>
      </c>
      <c r="D158" s="16">
        <v>-2.8273128206056201E-2</v>
      </c>
      <c r="E158" s="16">
        <v>5.56273320693743E-2</v>
      </c>
      <c r="F158" s="16">
        <v>3.1424407927767697E-2</v>
      </c>
      <c r="G158" s="16">
        <v>2.84781577650315E-2</v>
      </c>
      <c r="H158" s="16">
        <v>2.5735527769219599E-2</v>
      </c>
      <c r="I158">
        <v>2.31709975826155E-2</v>
      </c>
      <c r="J158"/>
      <c r="L158" s="20" t="str">
        <f t="shared" si="22"/>
        <v>2011Q2</v>
      </c>
      <c r="M158" s="33">
        <f t="shared" si="15"/>
        <v>0.143008216601543</v>
      </c>
      <c r="N158" s="33">
        <f t="shared" si="16"/>
        <v>-2.8273128206056201E-2</v>
      </c>
      <c r="O158" s="33">
        <f t="shared" si="17"/>
        <v>5.56273320693743E-2</v>
      </c>
      <c r="P158" s="33">
        <f t="shared" si="18"/>
        <v>3.1424407927767697E-2</v>
      </c>
      <c r="Q158" s="33">
        <f t="shared" si="19"/>
        <v>2.84781577650315E-2</v>
      </c>
      <c r="R158" s="33">
        <f t="shared" si="20"/>
        <v>2.5735527769219599E-2</v>
      </c>
      <c r="S158" s="33">
        <f t="shared" si="21"/>
        <v>2.31709975826155E-2</v>
      </c>
      <c r="AD158" s="20">
        <f t="shared" si="30"/>
        <v>2012</v>
      </c>
      <c r="AE158" s="21">
        <f t="shared" si="23"/>
        <v>0.143008216601543</v>
      </c>
      <c r="AF158" s="21">
        <f t="shared" si="24"/>
        <v>-2.8273128206056201E-2</v>
      </c>
      <c r="AG158" s="21">
        <f t="shared" si="25"/>
        <v>5.56273320693743E-2</v>
      </c>
      <c r="AH158" s="21">
        <f t="shared" si="26"/>
        <v>3.1424407927767697E-2</v>
      </c>
      <c r="AI158" s="21">
        <f t="shared" si="27"/>
        <v>2.84781577650315E-2</v>
      </c>
      <c r="AJ158" s="21">
        <f t="shared" si="28"/>
        <v>2.5735527769219599E-2</v>
      </c>
      <c r="AK158" s="21">
        <f t="shared" si="29"/>
        <v>2.31709975826155E-2</v>
      </c>
    </row>
    <row r="159" spans="1:37" ht="15">
      <c r="A159" s="22">
        <v>40816</v>
      </c>
      <c r="B159" s="20" t="s">
        <v>299</v>
      </c>
      <c r="C159" s="2">
        <v>0.13236237018913499</v>
      </c>
      <c r="D159" s="16">
        <v>-0.103225964966635</v>
      </c>
      <c r="E159" s="16">
        <v>3.5548901652231603E-2</v>
      </c>
      <c r="F159" s="16">
        <v>-1.7733212816796701E-3</v>
      </c>
      <c r="G159" s="16">
        <v>-3.4547658667141001E-3</v>
      </c>
      <c r="H159" s="16">
        <v>-3.3335034823260999E-3</v>
      </c>
      <c r="I159">
        <v>-4.0983190522255897E-3</v>
      </c>
      <c r="J159"/>
      <c r="L159" s="20" t="str">
        <f t="shared" si="22"/>
        <v>2011Q3</v>
      </c>
      <c r="M159" s="33">
        <f t="shared" si="15"/>
        <v>0.13236237018913499</v>
      </c>
      <c r="N159" s="33">
        <f t="shared" si="16"/>
        <v>-0.103225964966635</v>
      </c>
      <c r="O159" s="33">
        <f t="shared" si="17"/>
        <v>3.5548901652231603E-2</v>
      </c>
      <c r="P159" s="33">
        <f t="shared" si="18"/>
        <v>-1.7733212816796701E-3</v>
      </c>
      <c r="Q159" s="33">
        <f t="shared" si="19"/>
        <v>-3.4547658667141001E-3</v>
      </c>
      <c r="R159" s="33">
        <f t="shared" si="20"/>
        <v>-3.3335034823260999E-3</v>
      </c>
      <c r="S159" s="33">
        <f t="shared" si="21"/>
        <v>-4.0983190522255897E-3</v>
      </c>
      <c r="AD159" s="20">
        <f t="shared" si="30"/>
        <v>2012</v>
      </c>
      <c r="AE159" s="21">
        <f t="shared" si="23"/>
        <v>0.13236237018913499</v>
      </c>
      <c r="AF159" s="21">
        <f t="shared" si="24"/>
        <v>-0.103225964966635</v>
      </c>
      <c r="AG159" s="21">
        <f t="shared" si="25"/>
        <v>3.5548901652231603E-2</v>
      </c>
      <c r="AH159" s="21">
        <f t="shared" si="26"/>
        <v>-1.7733212816796701E-3</v>
      </c>
      <c r="AI159" s="21">
        <f t="shared" si="27"/>
        <v>-3.4547658667141001E-3</v>
      </c>
      <c r="AJ159" s="21">
        <f t="shared" si="28"/>
        <v>-3.3335034823260999E-3</v>
      </c>
      <c r="AK159" s="21">
        <f t="shared" si="29"/>
        <v>-4.0983190522255897E-3</v>
      </c>
    </row>
    <row r="160" spans="1:37" ht="15">
      <c r="A160" s="22">
        <v>40908</v>
      </c>
      <c r="B160" s="20" t="s">
        <v>298</v>
      </c>
      <c r="C160" s="2">
        <v>8.43407568231586E-2</v>
      </c>
      <c r="D160" s="16">
        <v>-0.14285197616390699</v>
      </c>
      <c r="E160" s="16">
        <v>3.3250628529609402E-2</v>
      </c>
      <c r="F160" s="16">
        <v>-1.28474672198592E-2</v>
      </c>
      <c r="G160" s="16">
        <v>-1.6698406972845001E-2</v>
      </c>
      <c r="H160" s="16">
        <v>-1.5538949416107801E-2</v>
      </c>
      <c r="I160">
        <v>-1.35512854039562E-2</v>
      </c>
      <c r="J160"/>
      <c r="L160" s="20" t="str">
        <f t="shared" si="22"/>
        <v>2011Q4</v>
      </c>
      <c r="M160" s="33">
        <f t="shared" si="15"/>
        <v>8.43407568231586E-2</v>
      </c>
      <c r="N160" s="33">
        <f t="shared" si="16"/>
        <v>-0.14285197616390699</v>
      </c>
      <c r="O160" s="33">
        <f t="shared" si="17"/>
        <v>3.3250628529609402E-2</v>
      </c>
      <c r="P160" s="33">
        <f t="shared" si="18"/>
        <v>-1.28474672198592E-2</v>
      </c>
      <c r="Q160" s="33">
        <f t="shared" si="19"/>
        <v>-1.6698406972845001E-2</v>
      </c>
      <c r="R160" s="33">
        <f t="shared" si="20"/>
        <v>-1.5538949416107801E-2</v>
      </c>
      <c r="S160" s="33">
        <f t="shared" si="21"/>
        <v>-1.35512854039562E-2</v>
      </c>
      <c r="AD160" s="20">
        <f t="shared" si="30"/>
        <v>2012</v>
      </c>
      <c r="AE160" s="21">
        <f t="shared" si="23"/>
        <v>8.43407568231586E-2</v>
      </c>
      <c r="AF160" s="21">
        <f t="shared" si="24"/>
        <v>-0.14285197616390699</v>
      </c>
      <c r="AG160" s="21">
        <f t="shared" si="25"/>
        <v>3.3250628529609402E-2</v>
      </c>
      <c r="AH160" s="21">
        <f t="shared" si="26"/>
        <v>-1.28474672198592E-2</v>
      </c>
      <c r="AI160" s="21">
        <f t="shared" si="27"/>
        <v>-1.6698406972845001E-2</v>
      </c>
      <c r="AJ160" s="21">
        <f t="shared" si="28"/>
        <v>-1.5538949416107801E-2</v>
      </c>
      <c r="AK160" s="21">
        <f t="shared" si="29"/>
        <v>-1.35512854039562E-2</v>
      </c>
    </row>
    <row r="161" spans="1:37" ht="15">
      <c r="A161" s="22">
        <v>40999</v>
      </c>
      <c r="B161" s="20" t="s">
        <v>297</v>
      </c>
      <c r="C161" s="2">
        <v>-2.84894525700429E-2</v>
      </c>
      <c r="D161" s="16">
        <v>-2.4906281461304101E-2</v>
      </c>
      <c r="E161" s="16">
        <v>1.07107122758658E-2</v>
      </c>
      <c r="F161" s="16">
        <v>-1.44179226512904E-2</v>
      </c>
      <c r="G161" s="16">
        <v>-1.6323701097298901E-2</v>
      </c>
      <c r="H161" s="16">
        <v>-1.58730229547689E-2</v>
      </c>
      <c r="I161">
        <v>-1.4198597703980499E-2</v>
      </c>
      <c r="J161"/>
      <c r="L161" s="20" t="str">
        <f t="shared" si="22"/>
        <v>2012Q1</v>
      </c>
      <c r="M161" s="33">
        <f t="shared" si="15"/>
        <v>-2.84894525700429E-2</v>
      </c>
      <c r="N161" s="33">
        <f t="shared" si="16"/>
        <v>-2.4906281461304101E-2</v>
      </c>
      <c r="O161" s="33">
        <f t="shared" si="17"/>
        <v>1.07107122758658E-2</v>
      </c>
      <c r="P161" s="33">
        <f t="shared" si="18"/>
        <v>-1.44179226512904E-2</v>
      </c>
      <c r="Q161" s="33">
        <f t="shared" si="19"/>
        <v>-1.6323701097298901E-2</v>
      </c>
      <c r="R161" s="33">
        <f t="shared" si="20"/>
        <v>-1.58730229547689E-2</v>
      </c>
      <c r="S161" s="33">
        <f t="shared" si="21"/>
        <v>-1.4198597703980499E-2</v>
      </c>
      <c r="AD161" s="20">
        <f t="shared" si="30"/>
        <v>2013</v>
      </c>
      <c r="AE161" s="21">
        <f t="shared" si="23"/>
        <v>-2.84894525700429E-2</v>
      </c>
      <c r="AF161" s="21">
        <f t="shared" si="24"/>
        <v>-2.4906281461304101E-2</v>
      </c>
      <c r="AG161" s="21">
        <f t="shared" si="25"/>
        <v>1.07107122758658E-2</v>
      </c>
      <c r="AH161" s="21">
        <f t="shared" si="26"/>
        <v>-1.44179226512904E-2</v>
      </c>
      <c r="AI161" s="21">
        <f t="shared" si="27"/>
        <v>-1.6323701097298901E-2</v>
      </c>
      <c r="AJ161" s="21">
        <f t="shared" si="28"/>
        <v>-1.58730229547689E-2</v>
      </c>
      <c r="AK161" s="21">
        <f t="shared" si="29"/>
        <v>-1.4198597703980499E-2</v>
      </c>
    </row>
    <row r="162" spans="1:37" ht="15">
      <c r="A162" s="22">
        <v>41090</v>
      </c>
      <c r="B162" s="20" t="s">
        <v>296</v>
      </c>
      <c r="C162" s="2">
        <v>0.13316222068410299</v>
      </c>
      <c r="D162" s="16">
        <v>-6.7581535481524803E-3</v>
      </c>
      <c r="E162" s="16">
        <v>-2.7147848252600799E-3</v>
      </c>
      <c r="F162" s="16">
        <v>-1.3109601347184901E-2</v>
      </c>
      <c r="G162" s="16">
        <v>-1.5735684586260599E-2</v>
      </c>
      <c r="H162" s="16">
        <v>-1.5820559235370599E-2</v>
      </c>
      <c r="I162">
        <v>-1.4901572920317799E-2</v>
      </c>
      <c r="J162"/>
      <c r="L162" s="20" t="str">
        <f t="shared" si="22"/>
        <v>2012Q2</v>
      </c>
      <c r="M162" s="33">
        <f t="shared" si="15"/>
        <v>0.13316222068410299</v>
      </c>
      <c r="N162" s="33">
        <f t="shared" si="16"/>
        <v>-6.7581535481524803E-3</v>
      </c>
      <c r="O162" s="33">
        <f t="shared" si="17"/>
        <v>-2.7147848252600799E-3</v>
      </c>
      <c r="P162" s="33">
        <f t="shared" si="18"/>
        <v>-1.3109601347184901E-2</v>
      </c>
      <c r="Q162" s="33">
        <f t="shared" si="19"/>
        <v>-1.5735684586260599E-2</v>
      </c>
      <c r="R162" s="33">
        <f t="shared" si="20"/>
        <v>-1.5820559235370599E-2</v>
      </c>
      <c r="S162" s="33">
        <f t="shared" si="21"/>
        <v>-1.4901572920317799E-2</v>
      </c>
      <c r="AD162" s="20">
        <f t="shared" si="30"/>
        <v>2013</v>
      </c>
      <c r="AE162" s="21">
        <f t="shared" si="23"/>
        <v>0.13316222068410299</v>
      </c>
      <c r="AF162" s="21">
        <f t="shared" si="24"/>
        <v>-6.7581535481524803E-3</v>
      </c>
      <c r="AG162" s="21">
        <f t="shared" si="25"/>
        <v>-2.7147848252600799E-3</v>
      </c>
      <c r="AH162" s="21">
        <f t="shared" si="26"/>
        <v>-1.3109601347184901E-2</v>
      </c>
      <c r="AI162" s="21">
        <f t="shared" si="27"/>
        <v>-1.5735684586260599E-2</v>
      </c>
      <c r="AJ162" s="21">
        <f t="shared" si="28"/>
        <v>-1.5820559235370599E-2</v>
      </c>
      <c r="AK162" s="21">
        <f t="shared" si="29"/>
        <v>-1.4901572920317799E-2</v>
      </c>
    </row>
    <row r="163" spans="1:37" ht="15">
      <c r="A163" s="22">
        <v>41182</v>
      </c>
      <c r="B163" s="20" t="s">
        <v>295</v>
      </c>
      <c r="C163" s="2">
        <v>0.124236900254334</v>
      </c>
      <c r="D163" s="16">
        <v>3.1650895183433698E-3</v>
      </c>
      <c r="E163" s="16">
        <v>-4.1988574005580297E-3</v>
      </c>
      <c r="F163" s="16">
        <v>-1.29407270920612E-2</v>
      </c>
      <c r="G163" s="16">
        <v>-1.55745744885283E-2</v>
      </c>
      <c r="H163" s="16">
        <v>-1.5643877008115498E-2</v>
      </c>
      <c r="I163">
        <v>-1.4838968477251999E-2</v>
      </c>
      <c r="J163"/>
      <c r="L163" s="20" t="str">
        <f t="shared" si="22"/>
        <v>2012Q3</v>
      </c>
      <c r="M163" s="33">
        <f t="shared" si="15"/>
        <v>0.124236900254334</v>
      </c>
      <c r="N163" s="33">
        <f t="shared" si="16"/>
        <v>3.1650895183433698E-3</v>
      </c>
      <c r="O163" s="33">
        <f t="shared" si="17"/>
        <v>-4.1988574005580297E-3</v>
      </c>
      <c r="P163" s="33">
        <f t="shared" si="18"/>
        <v>-1.29407270920612E-2</v>
      </c>
      <c r="Q163" s="33">
        <f t="shared" si="19"/>
        <v>-1.55745744885283E-2</v>
      </c>
      <c r="R163" s="33">
        <f t="shared" si="20"/>
        <v>-1.5643877008115498E-2</v>
      </c>
      <c r="S163" s="33">
        <f t="shared" si="21"/>
        <v>-1.4838968477251999E-2</v>
      </c>
      <c r="AD163" s="20">
        <f t="shared" si="30"/>
        <v>2013</v>
      </c>
      <c r="AE163" s="21">
        <f t="shared" si="23"/>
        <v>0.124236900254334</v>
      </c>
      <c r="AF163" s="21">
        <f t="shared" si="24"/>
        <v>3.1650895183433698E-3</v>
      </c>
      <c r="AG163" s="21">
        <f t="shared" si="25"/>
        <v>-4.1988574005580297E-3</v>
      </c>
      <c r="AH163" s="21">
        <f t="shared" si="26"/>
        <v>-1.29407270920612E-2</v>
      </c>
      <c r="AI163" s="21">
        <f t="shared" si="27"/>
        <v>-1.55745744885283E-2</v>
      </c>
      <c r="AJ163" s="21">
        <f t="shared" si="28"/>
        <v>-1.5643877008115498E-2</v>
      </c>
      <c r="AK163" s="21">
        <f t="shared" si="29"/>
        <v>-1.4838968477251999E-2</v>
      </c>
    </row>
    <row r="164" spans="1:37" ht="15">
      <c r="A164" s="22">
        <v>41274</v>
      </c>
      <c r="B164" s="20" t="s">
        <v>294</v>
      </c>
      <c r="C164" s="2">
        <v>0.18903261558874301</v>
      </c>
      <c r="D164" s="16">
        <v>-3.4058528135477001E-3</v>
      </c>
      <c r="E164" s="16">
        <v>9.4315756418121999E-4</v>
      </c>
      <c r="F164" s="16">
        <v>-3.3565681443372998E-3</v>
      </c>
      <c r="G164" s="16">
        <v>-6.9603588650439096E-3</v>
      </c>
      <c r="H164" s="16">
        <v>-7.7959018512562201E-3</v>
      </c>
      <c r="I164">
        <v>-7.7673557517737501E-3</v>
      </c>
      <c r="J164"/>
      <c r="L164" s="20" t="str">
        <f t="shared" si="22"/>
        <v>2012Q4</v>
      </c>
      <c r="M164" s="33">
        <f t="shared" si="15"/>
        <v>0.18903261558874301</v>
      </c>
      <c r="N164" s="33">
        <f t="shared" si="16"/>
        <v>-3.4058528135477001E-3</v>
      </c>
      <c r="O164" s="33">
        <f t="shared" si="17"/>
        <v>9.4315756418121999E-4</v>
      </c>
      <c r="P164" s="33">
        <f t="shared" si="18"/>
        <v>-3.3565681443372998E-3</v>
      </c>
      <c r="Q164" s="33">
        <f t="shared" si="19"/>
        <v>-6.9603588650439096E-3</v>
      </c>
      <c r="R164" s="33">
        <f t="shared" si="20"/>
        <v>-7.7959018512562201E-3</v>
      </c>
      <c r="S164" s="33">
        <f t="shared" si="21"/>
        <v>-7.7673557517737501E-3</v>
      </c>
      <c r="AD164" s="20">
        <f t="shared" si="30"/>
        <v>2013</v>
      </c>
      <c r="AE164" s="21">
        <f t="shared" si="23"/>
        <v>0.18903261558874301</v>
      </c>
      <c r="AF164" s="21">
        <f t="shared" si="24"/>
        <v>-3.4058528135477001E-3</v>
      </c>
      <c r="AG164" s="21">
        <f t="shared" si="25"/>
        <v>9.4315756418121999E-4</v>
      </c>
      <c r="AH164" s="21">
        <f t="shared" si="26"/>
        <v>-3.3565681443372998E-3</v>
      </c>
      <c r="AI164" s="21">
        <f t="shared" si="27"/>
        <v>-6.9603588650439096E-3</v>
      </c>
      <c r="AJ164" s="21">
        <f t="shared" si="28"/>
        <v>-7.7959018512562201E-3</v>
      </c>
      <c r="AK164" s="21">
        <f t="shared" si="29"/>
        <v>-7.7673557517737501E-3</v>
      </c>
    </row>
    <row r="165" spans="1:37" ht="15">
      <c r="A165" s="22">
        <v>41364</v>
      </c>
      <c r="B165" s="20" t="s">
        <v>293</v>
      </c>
      <c r="C165" s="2">
        <v>0.26863732531501</v>
      </c>
      <c r="D165" s="16">
        <v>1.07516793924588E-2</v>
      </c>
      <c r="E165" s="16">
        <v>1.4922802208688199E-2</v>
      </c>
      <c r="F165" s="16">
        <v>4.8401467666106196E-3</v>
      </c>
      <c r="G165" s="16">
        <v>1.24040170057407E-3</v>
      </c>
      <c r="H165" s="16">
        <v>-1.2889374624605199E-3</v>
      </c>
      <c r="I165">
        <v>-2.9267718725164301E-3</v>
      </c>
      <c r="J165"/>
      <c r="L165" s="20" t="str">
        <f t="shared" si="22"/>
        <v>2013Q1</v>
      </c>
      <c r="M165" s="33">
        <f t="shared" si="15"/>
        <v>0.26863732531501</v>
      </c>
      <c r="N165" s="33">
        <f t="shared" si="16"/>
        <v>1.07516793924588E-2</v>
      </c>
      <c r="O165" s="33">
        <f t="shared" si="17"/>
        <v>1.4922802208688199E-2</v>
      </c>
      <c r="P165" s="33">
        <f t="shared" si="18"/>
        <v>4.8401467666106196E-3</v>
      </c>
      <c r="Q165" s="33">
        <f t="shared" si="19"/>
        <v>1.24040170057407E-3</v>
      </c>
      <c r="R165" s="33">
        <f t="shared" si="20"/>
        <v>-1.2889374624605199E-3</v>
      </c>
      <c r="S165" s="33">
        <f t="shared" si="21"/>
        <v>-2.9267718725164301E-3</v>
      </c>
      <c r="AD165" s="20">
        <f t="shared" si="30"/>
        <v>2014</v>
      </c>
      <c r="AE165" s="21">
        <f t="shared" si="23"/>
        <v>0.26863732531501</v>
      </c>
      <c r="AF165" s="21">
        <f t="shared" si="24"/>
        <v>1.07516793924588E-2</v>
      </c>
      <c r="AG165" s="21">
        <f t="shared" si="25"/>
        <v>1.4922802208688199E-2</v>
      </c>
      <c r="AH165" s="21">
        <f t="shared" si="26"/>
        <v>4.8401467666106196E-3</v>
      </c>
      <c r="AI165" s="21">
        <f t="shared" si="27"/>
        <v>1.24040170057407E-3</v>
      </c>
      <c r="AJ165" s="21">
        <f t="shared" si="28"/>
        <v>-1.2889374624605199E-3</v>
      </c>
      <c r="AK165" s="21">
        <f t="shared" si="29"/>
        <v>-2.9267718725164301E-3</v>
      </c>
    </row>
    <row r="166" spans="1:37" ht="15">
      <c r="A166" s="22">
        <v>41455</v>
      </c>
      <c r="B166" s="20" t="s">
        <v>292</v>
      </c>
      <c r="C166" s="2">
        <v>0.158751939138048</v>
      </c>
      <c r="D166" s="16">
        <v>-1.02772822732889E-3</v>
      </c>
      <c r="E166" s="16">
        <v>2.1697724939497899E-3</v>
      </c>
      <c r="F166" s="16">
        <v>-4.9839973723782103E-3</v>
      </c>
      <c r="G166" s="16">
        <v>-7.8528720969830695E-3</v>
      </c>
      <c r="H166" s="16">
        <v>-9.2651156479417792E-3</v>
      </c>
      <c r="I166">
        <v>-9.4139004550053001E-3</v>
      </c>
      <c r="J166"/>
      <c r="L166" s="20" t="str">
        <f t="shared" si="22"/>
        <v>2013Q2</v>
      </c>
      <c r="M166" s="33">
        <f t="shared" si="15"/>
        <v>0.158751939138048</v>
      </c>
      <c r="N166" s="33">
        <f t="shared" si="16"/>
        <v>-1.02772822732889E-3</v>
      </c>
      <c r="O166" s="33">
        <f t="shared" si="17"/>
        <v>2.1697724939497899E-3</v>
      </c>
      <c r="P166" s="33">
        <f t="shared" si="18"/>
        <v>-4.9839973723782103E-3</v>
      </c>
      <c r="Q166" s="33">
        <f t="shared" si="19"/>
        <v>-7.8528720969830695E-3</v>
      </c>
      <c r="R166" s="33">
        <f t="shared" si="20"/>
        <v>-9.2651156479417792E-3</v>
      </c>
      <c r="S166" s="33">
        <f t="shared" si="21"/>
        <v>-9.4139004550053001E-3</v>
      </c>
      <c r="AD166" s="20">
        <f t="shared" si="30"/>
        <v>2014</v>
      </c>
      <c r="AE166" s="21">
        <f t="shared" si="23"/>
        <v>0.158751939138048</v>
      </c>
      <c r="AF166" s="21">
        <f t="shared" si="24"/>
        <v>-1.02772822732889E-3</v>
      </c>
      <c r="AG166" s="21">
        <f t="shared" si="25"/>
        <v>2.1697724939497899E-3</v>
      </c>
      <c r="AH166" s="21">
        <f t="shared" si="26"/>
        <v>-4.9839973723782103E-3</v>
      </c>
      <c r="AI166" s="21">
        <f t="shared" si="27"/>
        <v>-7.8528720969830695E-3</v>
      </c>
      <c r="AJ166" s="21">
        <f t="shared" si="28"/>
        <v>-9.2651156479417792E-3</v>
      </c>
      <c r="AK166" s="21">
        <f t="shared" si="29"/>
        <v>-9.4139004550053001E-3</v>
      </c>
    </row>
    <row r="167" spans="1:37" ht="15">
      <c r="A167" s="22">
        <v>41547</v>
      </c>
      <c r="B167" s="20" t="s">
        <v>291</v>
      </c>
      <c r="C167" s="2">
        <v>0.13650560478849399</v>
      </c>
      <c r="D167" s="16">
        <v>-2.8944540043666302E-3</v>
      </c>
      <c r="E167" s="16">
        <v>2.1878837515110498E-3</v>
      </c>
      <c r="F167" s="16">
        <v>-1.0813045013817199E-3</v>
      </c>
      <c r="G167" s="16">
        <v>-2.5208478617714798E-3</v>
      </c>
      <c r="H167" s="16">
        <v>-4.4467807962507398E-3</v>
      </c>
      <c r="I167">
        <v>-4.9134828316064602E-3</v>
      </c>
      <c r="J167"/>
      <c r="L167" s="20" t="str">
        <f t="shared" si="22"/>
        <v>2013Q3</v>
      </c>
      <c r="M167" s="33">
        <f t="shared" si="15"/>
        <v>0.13650560478849399</v>
      </c>
      <c r="N167" s="33">
        <f t="shared" si="16"/>
        <v>-2.8944540043666302E-3</v>
      </c>
      <c r="O167" s="33">
        <f t="shared" si="17"/>
        <v>2.1878837515110498E-3</v>
      </c>
      <c r="P167" s="33">
        <f t="shared" si="18"/>
        <v>-1.0813045013817199E-3</v>
      </c>
      <c r="Q167" s="33">
        <f t="shared" si="19"/>
        <v>-2.5208478617714798E-3</v>
      </c>
      <c r="R167" s="33">
        <f t="shared" si="20"/>
        <v>-4.4467807962507398E-3</v>
      </c>
      <c r="S167" s="33">
        <f t="shared" si="21"/>
        <v>-4.9134828316064602E-3</v>
      </c>
      <c r="AD167" s="20">
        <f t="shared" si="30"/>
        <v>2014</v>
      </c>
      <c r="AE167" s="21">
        <f t="shared" si="23"/>
        <v>0.13650560478849399</v>
      </c>
      <c r="AF167" s="21">
        <f t="shared" si="24"/>
        <v>-2.8944540043666302E-3</v>
      </c>
      <c r="AG167" s="21">
        <f t="shared" si="25"/>
        <v>2.1878837515110498E-3</v>
      </c>
      <c r="AH167" s="21">
        <f t="shared" si="26"/>
        <v>-1.0813045013817199E-3</v>
      </c>
      <c r="AI167" s="21">
        <f t="shared" si="27"/>
        <v>-2.5208478617714798E-3</v>
      </c>
      <c r="AJ167" s="21">
        <f t="shared" si="28"/>
        <v>-4.4467807962507398E-3</v>
      </c>
      <c r="AK167" s="21">
        <f t="shared" si="29"/>
        <v>-4.9134828316064602E-3</v>
      </c>
    </row>
    <row r="168" spans="1:37" ht="15">
      <c r="A168" s="22">
        <v>41639</v>
      </c>
      <c r="B168" s="20" t="s">
        <v>290</v>
      </c>
      <c r="C168" s="2">
        <v>0.13299804474565399</v>
      </c>
      <c r="D168" s="16">
        <v>2.77357662958235E-3</v>
      </c>
      <c r="E168" s="16">
        <v>1.08651050927386E-2</v>
      </c>
      <c r="F168" s="16">
        <v>5.3106546481543199E-3</v>
      </c>
      <c r="G168" s="16">
        <v>1.5121663349599501E-3</v>
      </c>
      <c r="H168" s="16">
        <v>-5.0207309344443504E-4</v>
      </c>
      <c r="I168">
        <v>-1.63189364510644E-3</v>
      </c>
      <c r="J168"/>
      <c r="L168" s="20" t="str">
        <f t="shared" si="22"/>
        <v>2013Q4</v>
      </c>
      <c r="M168" s="33">
        <f t="shared" si="15"/>
        <v>0.13299804474565399</v>
      </c>
      <c r="N168" s="33">
        <f t="shared" si="16"/>
        <v>2.77357662958235E-3</v>
      </c>
      <c r="O168" s="33">
        <f t="shared" si="17"/>
        <v>1.08651050927386E-2</v>
      </c>
      <c r="P168" s="33">
        <f t="shared" si="18"/>
        <v>5.3106546481543199E-3</v>
      </c>
      <c r="Q168" s="33">
        <f t="shared" si="19"/>
        <v>1.5121663349599501E-3</v>
      </c>
      <c r="R168" s="33">
        <f t="shared" si="20"/>
        <v>-5.0207309344443504E-4</v>
      </c>
      <c r="S168" s="33">
        <f t="shared" si="21"/>
        <v>-1.63189364510644E-3</v>
      </c>
      <c r="AD168" s="20">
        <f t="shared" si="30"/>
        <v>2014</v>
      </c>
      <c r="AE168" s="21">
        <f t="shared" si="23"/>
        <v>0.13299804474565399</v>
      </c>
      <c r="AF168" s="21">
        <f t="shared" si="24"/>
        <v>2.77357662958235E-3</v>
      </c>
      <c r="AG168" s="21">
        <f t="shared" si="25"/>
        <v>1.08651050927386E-2</v>
      </c>
      <c r="AH168" s="21">
        <f t="shared" si="26"/>
        <v>5.3106546481543199E-3</v>
      </c>
      <c r="AI168" s="21">
        <f t="shared" si="27"/>
        <v>1.5121663349599501E-3</v>
      </c>
      <c r="AJ168" s="21">
        <f t="shared" si="28"/>
        <v>-5.0207309344443504E-4</v>
      </c>
      <c r="AK168" s="21">
        <f t="shared" si="29"/>
        <v>-1.63189364510644E-3</v>
      </c>
    </row>
    <row r="169" spans="1:37" ht="15">
      <c r="A169" s="22">
        <v>41729</v>
      </c>
      <c r="B169" s="20" t="s">
        <v>289</v>
      </c>
      <c r="C169" s="2">
        <v>0.27751354444445298</v>
      </c>
      <c r="D169" s="16">
        <v>3.0972878917172701E-3</v>
      </c>
      <c r="E169" s="16">
        <v>2.2782337640927401E-2</v>
      </c>
      <c r="F169" s="16">
        <v>1.17372313631267E-2</v>
      </c>
      <c r="G169" s="16">
        <v>6.7854201947896197E-3</v>
      </c>
      <c r="H169" s="16">
        <v>4.1764029214087098E-3</v>
      </c>
      <c r="I169">
        <v>2.2782925008483202E-3</v>
      </c>
      <c r="J169"/>
      <c r="L169" s="20" t="str">
        <f t="shared" si="22"/>
        <v>2014Q1</v>
      </c>
      <c r="M169" s="33">
        <f t="shared" si="15"/>
        <v>0.27751354444445298</v>
      </c>
      <c r="N169" s="33">
        <f t="shared" si="16"/>
        <v>3.0972878917172701E-3</v>
      </c>
      <c r="O169" s="33">
        <f t="shared" si="17"/>
        <v>2.2782337640927401E-2</v>
      </c>
      <c r="P169" s="33">
        <f t="shared" si="18"/>
        <v>1.17372313631267E-2</v>
      </c>
      <c r="Q169" s="33">
        <f t="shared" si="19"/>
        <v>6.7854201947896197E-3</v>
      </c>
      <c r="R169" s="33">
        <f t="shared" si="20"/>
        <v>4.1764029214087098E-3</v>
      </c>
      <c r="S169" s="33">
        <f t="shared" si="21"/>
        <v>2.2782925008483202E-3</v>
      </c>
      <c r="AD169" s="20">
        <f t="shared" si="30"/>
        <v>2015</v>
      </c>
      <c r="AE169" s="21">
        <f t="shared" si="23"/>
        <v>0.27751354444445298</v>
      </c>
      <c r="AF169" s="21">
        <f t="shared" si="24"/>
        <v>3.0972878917172701E-3</v>
      </c>
      <c r="AG169" s="21">
        <f t="shared" si="25"/>
        <v>2.2782337640927401E-2</v>
      </c>
      <c r="AH169" s="21">
        <f t="shared" si="26"/>
        <v>1.17372313631267E-2</v>
      </c>
      <c r="AI169" s="21">
        <f t="shared" si="27"/>
        <v>6.7854201947896197E-3</v>
      </c>
      <c r="AJ169" s="21">
        <f t="shared" si="28"/>
        <v>4.1764029214087098E-3</v>
      </c>
      <c r="AK169" s="21">
        <f t="shared" si="29"/>
        <v>2.2782925008483202E-3</v>
      </c>
    </row>
    <row r="170" spans="1:37" ht="15">
      <c r="A170" s="22">
        <v>41820</v>
      </c>
      <c r="B170" s="20" t="s">
        <v>288</v>
      </c>
      <c r="C170" s="2">
        <v>0.17781995286097399</v>
      </c>
      <c r="D170" s="16">
        <v>1.8147684666897299E-2</v>
      </c>
      <c r="E170" s="16">
        <v>3.74405707678796E-2</v>
      </c>
      <c r="F170" s="16">
        <v>2.58274979811727E-2</v>
      </c>
      <c r="G170" s="16">
        <v>1.9652119037593299E-2</v>
      </c>
      <c r="H170" s="16">
        <v>1.5460289927887999E-2</v>
      </c>
      <c r="I170">
        <v>1.15825236752979E-2</v>
      </c>
      <c r="J170"/>
      <c r="L170" s="20" t="str">
        <f t="shared" si="22"/>
        <v>2014Q2</v>
      </c>
      <c r="M170" s="33">
        <f t="shared" si="15"/>
        <v>0.17781995286097399</v>
      </c>
      <c r="N170" s="33">
        <f t="shared" si="16"/>
        <v>1.8147684666897299E-2</v>
      </c>
      <c r="O170" s="33">
        <f t="shared" si="17"/>
        <v>3.74405707678796E-2</v>
      </c>
      <c r="P170" s="33">
        <f t="shared" si="18"/>
        <v>2.58274979811727E-2</v>
      </c>
      <c r="Q170" s="33">
        <f t="shared" si="19"/>
        <v>1.9652119037593299E-2</v>
      </c>
      <c r="R170" s="33">
        <f t="shared" si="20"/>
        <v>1.5460289927887999E-2</v>
      </c>
      <c r="S170" s="33">
        <f t="shared" si="21"/>
        <v>1.15825236752979E-2</v>
      </c>
      <c r="AD170" s="20">
        <f t="shared" si="30"/>
        <v>2015</v>
      </c>
      <c r="AE170" s="21">
        <f t="shared" si="23"/>
        <v>0.17781995286097399</v>
      </c>
      <c r="AF170" s="21">
        <f t="shared" si="24"/>
        <v>1.8147684666897299E-2</v>
      </c>
      <c r="AG170" s="21">
        <f t="shared" si="25"/>
        <v>3.74405707678796E-2</v>
      </c>
      <c r="AH170" s="21">
        <f t="shared" si="26"/>
        <v>2.58274979811727E-2</v>
      </c>
      <c r="AI170" s="21">
        <f t="shared" si="27"/>
        <v>1.9652119037593299E-2</v>
      </c>
      <c r="AJ170" s="21">
        <f t="shared" si="28"/>
        <v>1.5460289927887999E-2</v>
      </c>
      <c r="AK170" s="21">
        <f t="shared" si="29"/>
        <v>1.15825236752979E-2</v>
      </c>
    </row>
    <row r="171" spans="1:37" ht="15">
      <c r="A171" s="22">
        <v>41912</v>
      </c>
      <c r="B171" s="20" t="s">
        <v>287</v>
      </c>
      <c r="C171" s="2">
        <v>0.102443780762229</v>
      </c>
      <c r="D171" s="16">
        <v>1.7626296539229099E-2</v>
      </c>
      <c r="E171" s="16">
        <v>1.6756378399511301E-2</v>
      </c>
      <c r="F171" s="16">
        <v>5.26940860685432E-3</v>
      </c>
      <c r="G171" s="16">
        <v>2.5843991118115E-3</v>
      </c>
      <c r="H171" s="16">
        <v>1.67441029355589E-3</v>
      </c>
      <c r="I171">
        <v>-7.93694701661729E-4</v>
      </c>
      <c r="J171"/>
      <c r="L171" s="20" t="str">
        <f t="shared" si="22"/>
        <v>2014Q3</v>
      </c>
      <c r="M171" s="33">
        <f t="shared" si="15"/>
        <v>0.102443780762229</v>
      </c>
      <c r="N171" s="33">
        <f t="shared" si="16"/>
        <v>1.7626296539229099E-2</v>
      </c>
      <c r="O171" s="33">
        <f t="shared" si="17"/>
        <v>1.6756378399511301E-2</v>
      </c>
      <c r="P171" s="33">
        <f t="shared" si="18"/>
        <v>5.26940860685432E-3</v>
      </c>
      <c r="Q171" s="33">
        <f t="shared" si="19"/>
        <v>2.5843991118115E-3</v>
      </c>
      <c r="R171" s="33">
        <f t="shared" si="20"/>
        <v>1.67441029355589E-3</v>
      </c>
      <c r="S171" s="33">
        <f t="shared" si="21"/>
        <v>-7.93694701661729E-4</v>
      </c>
      <c r="AD171" s="20">
        <f t="shared" si="30"/>
        <v>2015</v>
      </c>
      <c r="AE171" s="21">
        <f t="shared" si="23"/>
        <v>0.102443780762229</v>
      </c>
      <c r="AF171" s="21">
        <f t="shared" si="24"/>
        <v>1.7626296539229099E-2</v>
      </c>
      <c r="AG171" s="21">
        <f t="shared" si="25"/>
        <v>1.6756378399511301E-2</v>
      </c>
      <c r="AH171" s="21">
        <f t="shared" si="26"/>
        <v>5.26940860685432E-3</v>
      </c>
      <c r="AI171" s="21">
        <f t="shared" si="27"/>
        <v>2.5843991118115E-3</v>
      </c>
      <c r="AJ171" s="21">
        <f t="shared" si="28"/>
        <v>1.67441029355589E-3</v>
      </c>
      <c r="AK171" s="21">
        <f t="shared" si="29"/>
        <v>-7.93694701661729E-4</v>
      </c>
    </row>
    <row r="172" spans="1:37" ht="15">
      <c r="A172" s="22">
        <v>42004</v>
      </c>
      <c r="B172" s="20" t="s">
        <v>286</v>
      </c>
      <c r="C172" s="2">
        <v>0.10405252587354399</v>
      </c>
      <c r="D172" s="16">
        <v>4.31900702419706E-2</v>
      </c>
      <c r="E172" s="16">
        <v>2.60469622004143E-2</v>
      </c>
      <c r="F172" s="16">
        <v>1.8187361170142899E-2</v>
      </c>
      <c r="G172" s="16">
        <v>1.4218391060141101E-2</v>
      </c>
      <c r="H172" s="16">
        <v>1.1721127858108899E-2</v>
      </c>
      <c r="I172">
        <v>7.5540169389795003E-3</v>
      </c>
      <c r="J172"/>
      <c r="L172" s="20" t="str">
        <f t="shared" si="22"/>
        <v>2014Q4</v>
      </c>
      <c r="M172" s="33">
        <f t="shared" si="15"/>
        <v>0.10405252587354399</v>
      </c>
      <c r="N172" s="33">
        <f t="shared" si="16"/>
        <v>4.31900702419706E-2</v>
      </c>
      <c r="O172" s="33">
        <f t="shared" si="17"/>
        <v>2.60469622004143E-2</v>
      </c>
      <c r="P172" s="33">
        <f t="shared" si="18"/>
        <v>1.8187361170142899E-2</v>
      </c>
      <c r="Q172" s="33">
        <f t="shared" si="19"/>
        <v>1.4218391060141101E-2</v>
      </c>
      <c r="R172" s="33">
        <f t="shared" si="20"/>
        <v>1.1721127858108899E-2</v>
      </c>
      <c r="S172" s="33">
        <f t="shared" si="21"/>
        <v>7.5540169389795003E-3</v>
      </c>
      <c r="AD172" s="20">
        <f t="shared" si="30"/>
        <v>2015</v>
      </c>
      <c r="AE172" s="21">
        <f t="shared" si="23"/>
        <v>0.10405252587354399</v>
      </c>
      <c r="AF172" s="21">
        <f t="shared" si="24"/>
        <v>4.31900702419706E-2</v>
      </c>
      <c r="AG172" s="21">
        <f t="shared" si="25"/>
        <v>2.60469622004143E-2</v>
      </c>
      <c r="AH172" s="21">
        <f t="shared" si="26"/>
        <v>1.8187361170142899E-2</v>
      </c>
      <c r="AI172" s="21">
        <f t="shared" si="27"/>
        <v>1.4218391060141101E-2</v>
      </c>
      <c r="AJ172" s="21">
        <f t="shared" si="28"/>
        <v>1.1721127858108899E-2</v>
      </c>
      <c r="AK172" s="21">
        <f t="shared" si="29"/>
        <v>7.5540169389795003E-3</v>
      </c>
    </row>
    <row r="173" spans="1:37" ht="15">
      <c r="A173" s="22">
        <v>42094</v>
      </c>
      <c r="B173" s="20" t="s">
        <v>285</v>
      </c>
      <c r="C173" s="2">
        <v>0.24105884806757599</v>
      </c>
      <c r="D173" s="16">
        <v>3.72478837036938E-2</v>
      </c>
      <c r="E173" s="16">
        <v>3.1623425723236502E-2</v>
      </c>
      <c r="F173" s="16">
        <v>2.3476193488177002E-2</v>
      </c>
      <c r="G173" s="16">
        <v>1.8343151751158401E-2</v>
      </c>
      <c r="H173" s="16">
        <v>1.45496978630913E-2</v>
      </c>
      <c r="I173">
        <v>1.02874642415656E-2</v>
      </c>
      <c r="J173"/>
      <c r="L173" s="20" t="str">
        <f t="shared" ref="L173:L204" si="31">"20"&amp;RIGHT(B173,2)&amp;"Q"&amp;LEFT(B173,1)</f>
        <v>2015Q1</v>
      </c>
      <c r="M173" s="33">
        <f t="shared" si="15"/>
        <v>0.24105884806757599</v>
      </c>
      <c r="N173" s="33">
        <f t="shared" si="16"/>
        <v>3.72478837036938E-2</v>
      </c>
      <c r="O173" s="33">
        <f t="shared" si="17"/>
        <v>3.1623425723236502E-2</v>
      </c>
      <c r="P173" s="33">
        <f t="shared" si="18"/>
        <v>2.3476193488177002E-2</v>
      </c>
      <c r="Q173" s="33">
        <f t="shared" si="19"/>
        <v>1.8343151751158401E-2</v>
      </c>
      <c r="R173" s="33">
        <f t="shared" si="20"/>
        <v>1.45496978630913E-2</v>
      </c>
      <c r="S173" s="33">
        <f t="shared" si="21"/>
        <v>1.02874642415656E-2</v>
      </c>
      <c r="AD173" s="20">
        <f t="shared" si="30"/>
        <v>2016</v>
      </c>
      <c r="AE173" s="21">
        <f t="shared" ref="AE173:AE204" si="32">M173</f>
        <v>0.24105884806757599</v>
      </c>
      <c r="AF173" s="21">
        <f t="shared" ref="AF173:AF204" si="33">N173</f>
        <v>3.72478837036938E-2</v>
      </c>
      <c r="AG173" s="21">
        <f t="shared" ref="AG173:AG204" si="34">O173</f>
        <v>3.1623425723236502E-2</v>
      </c>
      <c r="AH173" s="21">
        <f t="shared" ref="AH173:AH204" si="35">P173</f>
        <v>2.3476193488177002E-2</v>
      </c>
      <c r="AI173" s="21">
        <f t="shared" ref="AI173:AI204" si="36">Q173</f>
        <v>1.8343151751158401E-2</v>
      </c>
      <c r="AJ173" s="21">
        <f t="shared" ref="AJ173:AJ204" si="37">R173</f>
        <v>1.45496978630913E-2</v>
      </c>
      <c r="AK173" s="21">
        <f t="shared" ref="AK173:AK204" si="38">S173</f>
        <v>1.02874642415656E-2</v>
      </c>
    </row>
    <row r="174" spans="1:37" ht="15">
      <c r="A174" s="22">
        <v>42185</v>
      </c>
      <c r="B174" s="20" t="s">
        <v>284</v>
      </c>
      <c r="C174" s="2">
        <v>6.1048571799659598E-2</v>
      </c>
      <c r="D174" s="16">
        <v>-4.07704815154648E-3</v>
      </c>
      <c r="E174" s="16">
        <v>1.42391802709736E-2</v>
      </c>
      <c r="F174" s="16">
        <v>8.2170303647824908E-3</v>
      </c>
      <c r="G174" s="16">
        <v>6.0117168753340599E-3</v>
      </c>
      <c r="H174" s="16">
        <v>4.4184659474622197E-3</v>
      </c>
      <c r="I174">
        <v>2.5955655482279199E-3</v>
      </c>
      <c r="J174"/>
      <c r="L174" s="20" t="str">
        <f t="shared" si="31"/>
        <v>2015Q2</v>
      </c>
      <c r="M174" s="33">
        <f t="shared" si="15"/>
        <v>6.1048571799659598E-2</v>
      </c>
      <c r="N174" s="33">
        <f t="shared" si="16"/>
        <v>-4.07704815154648E-3</v>
      </c>
      <c r="O174" s="33">
        <f t="shared" si="17"/>
        <v>1.42391802709736E-2</v>
      </c>
      <c r="P174" s="33">
        <f t="shared" si="18"/>
        <v>8.2170303647824908E-3</v>
      </c>
      <c r="Q174" s="33">
        <f t="shared" si="19"/>
        <v>6.0117168753340599E-3</v>
      </c>
      <c r="R174" s="33">
        <f t="shared" si="20"/>
        <v>4.4184659474622197E-3</v>
      </c>
      <c r="S174" s="33">
        <f t="shared" si="21"/>
        <v>2.5955655482279199E-3</v>
      </c>
      <c r="AD174" s="20">
        <f t="shared" si="30"/>
        <v>2016</v>
      </c>
      <c r="AE174" s="21">
        <f t="shared" si="32"/>
        <v>6.1048571799659598E-2</v>
      </c>
      <c r="AF174" s="21">
        <f t="shared" si="33"/>
        <v>-4.07704815154648E-3</v>
      </c>
      <c r="AG174" s="21">
        <f t="shared" si="34"/>
        <v>1.42391802709736E-2</v>
      </c>
      <c r="AH174" s="21">
        <f t="shared" si="35"/>
        <v>8.2170303647824908E-3</v>
      </c>
      <c r="AI174" s="21">
        <f t="shared" si="36"/>
        <v>6.0117168753340599E-3</v>
      </c>
      <c r="AJ174" s="21">
        <f t="shared" si="37"/>
        <v>4.4184659474622197E-3</v>
      </c>
      <c r="AK174" s="21">
        <f t="shared" si="38"/>
        <v>2.5955655482279199E-3</v>
      </c>
    </row>
    <row r="175" spans="1:37" ht="15">
      <c r="A175" s="22">
        <v>42277</v>
      </c>
      <c r="B175" s="20" t="s">
        <v>283</v>
      </c>
      <c r="C175" s="2">
        <v>0.123004933412604</v>
      </c>
      <c r="D175" s="16">
        <v>3.1266190300889299E-2</v>
      </c>
      <c r="E175" s="16">
        <v>3.2510205425828997E-2</v>
      </c>
      <c r="F175" s="16">
        <v>2.2328105845015399E-2</v>
      </c>
      <c r="G175" s="16">
        <v>1.7051176755570101E-2</v>
      </c>
      <c r="H175" s="16">
        <v>1.3392111807329399E-2</v>
      </c>
      <c r="I175">
        <v>9.6640638204375899E-3</v>
      </c>
      <c r="J175"/>
      <c r="L175" s="20" t="str">
        <f t="shared" si="31"/>
        <v>2015Q3</v>
      </c>
      <c r="M175" s="33">
        <f t="shared" si="15"/>
        <v>0.123004933412604</v>
      </c>
      <c r="N175" s="33">
        <f t="shared" si="16"/>
        <v>3.1266190300889299E-2</v>
      </c>
      <c r="O175" s="33">
        <f t="shared" si="17"/>
        <v>3.2510205425828997E-2</v>
      </c>
      <c r="P175" s="33">
        <f t="shared" si="18"/>
        <v>2.2328105845015399E-2</v>
      </c>
      <c r="Q175" s="33">
        <f t="shared" si="19"/>
        <v>1.7051176755570101E-2</v>
      </c>
      <c r="R175" s="33">
        <f t="shared" si="20"/>
        <v>1.3392111807329399E-2</v>
      </c>
      <c r="S175" s="33">
        <f t="shared" si="21"/>
        <v>9.6640638204375899E-3</v>
      </c>
      <c r="AD175" s="20">
        <f t="shared" si="30"/>
        <v>2016</v>
      </c>
      <c r="AE175" s="21">
        <f t="shared" si="32"/>
        <v>0.123004933412604</v>
      </c>
      <c r="AF175" s="21">
        <f t="shared" si="33"/>
        <v>3.1266190300889299E-2</v>
      </c>
      <c r="AG175" s="21">
        <f t="shared" si="34"/>
        <v>3.2510205425828997E-2</v>
      </c>
      <c r="AH175" s="21">
        <f t="shared" si="35"/>
        <v>2.2328105845015399E-2</v>
      </c>
      <c r="AI175" s="21">
        <f t="shared" si="36"/>
        <v>1.7051176755570101E-2</v>
      </c>
      <c r="AJ175" s="21">
        <f t="shared" si="37"/>
        <v>1.3392111807329399E-2</v>
      </c>
      <c r="AK175" s="21">
        <f t="shared" si="38"/>
        <v>9.6640638204375899E-3</v>
      </c>
    </row>
    <row r="176" spans="1:37" ht="15">
      <c r="A176" s="22">
        <v>42369</v>
      </c>
      <c r="B176" s="20" t="s">
        <v>282</v>
      </c>
      <c r="C176" s="2">
        <v>0.112318958007877</v>
      </c>
      <c r="D176" s="16">
        <v>4.9631157570643103E-3</v>
      </c>
      <c r="E176" s="16">
        <v>7.4477155090279402E-3</v>
      </c>
      <c r="F176" s="16">
        <v>3.4096377130895801E-3</v>
      </c>
      <c r="G176" s="16">
        <v>1.44002475135532E-3</v>
      </c>
      <c r="H176" s="16">
        <v>1.2567697456115201E-5</v>
      </c>
      <c r="I176">
        <v>-2.2356307892485898E-3</v>
      </c>
      <c r="J176"/>
      <c r="L176" s="20" t="str">
        <f t="shared" si="31"/>
        <v>2015Q4</v>
      </c>
      <c r="M176" s="33">
        <f t="shared" si="15"/>
        <v>0.112318958007877</v>
      </c>
      <c r="N176" s="33">
        <f t="shared" si="16"/>
        <v>4.9631157570643103E-3</v>
      </c>
      <c r="O176" s="33">
        <f t="shared" si="17"/>
        <v>7.4477155090279402E-3</v>
      </c>
      <c r="P176" s="33">
        <f t="shared" si="18"/>
        <v>3.4096377130895801E-3</v>
      </c>
      <c r="Q176" s="33">
        <f t="shared" si="19"/>
        <v>1.44002475135532E-3</v>
      </c>
      <c r="R176" s="33">
        <f t="shared" si="20"/>
        <v>1.2567697456115201E-5</v>
      </c>
      <c r="S176" s="33">
        <f t="shared" si="21"/>
        <v>-2.2356307892485898E-3</v>
      </c>
      <c r="AD176" s="20">
        <f t="shared" ref="AD176:AD211" si="39">LEFT(L176,4)+1</f>
        <v>2016</v>
      </c>
      <c r="AE176" s="21">
        <f t="shared" si="32"/>
        <v>0.112318958007877</v>
      </c>
      <c r="AF176" s="21">
        <f t="shared" si="33"/>
        <v>4.9631157570643103E-3</v>
      </c>
      <c r="AG176" s="21">
        <f t="shared" si="34"/>
        <v>7.4477155090279402E-3</v>
      </c>
      <c r="AH176" s="21">
        <f t="shared" si="35"/>
        <v>3.4096377130895801E-3</v>
      </c>
      <c r="AI176" s="21">
        <f t="shared" si="36"/>
        <v>1.44002475135532E-3</v>
      </c>
      <c r="AJ176" s="21">
        <f t="shared" si="37"/>
        <v>1.2567697456115201E-5</v>
      </c>
      <c r="AK176" s="21">
        <f t="shared" si="38"/>
        <v>-2.2356307892485898E-3</v>
      </c>
    </row>
    <row r="177" spans="1:37" ht="15">
      <c r="A177" s="22">
        <v>42460</v>
      </c>
      <c r="B177" s="20" t="s">
        <v>281</v>
      </c>
      <c r="C177" s="2">
        <v>1.9373625681624301E-2</v>
      </c>
      <c r="D177" s="16">
        <v>2.2992386932249701E-2</v>
      </c>
      <c r="E177" s="16">
        <v>1.0558669256352999E-2</v>
      </c>
      <c r="F177" s="16">
        <v>6.3453131140163797E-3</v>
      </c>
      <c r="G177" s="16">
        <v>3.96403913493163E-3</v>
      </c>
      <c r="H177" s="16">
        <v>2.3789635973619498E-3</v>
      </c>
      <c r="I177">
        <v>-6.7399137956840804E-4</v>
      </c>
      <c r="J177"/>
      <c r="L177" s="20" t="str">
        <f t="shared" si="31"/>
        <v>2016Q1</v>
      </c>
      <c r="M177" s="33">
        <f t="shared" si="15"/>
        <v>1.9373625681624301E-2</v>
      </c>
      <c r="N177" s="33">
        <f t="shared" si="16"/>
        <v>2.2992386932249701E-2</v>
      </c>
      <c r="O177" s="33">
        <f t="shared" si="17"/>
        <v>1.0558669256352999E-2</v>
      </c>
      <c r="P177" s="33">
        <f t="shared" si="18"/>
        <v>6.3453131140163797E-3</v>
      </c>
      <c r="Q177" s="33">
        <f t="shared" si="19"/>
        <v>3.96403913493163E-3</v>
      </c>
      <c r="R177" s="33">
        <f t="shared" si="20"/>
        <v>2.3789635973619498E-3</v>
      </c>
      <c r="S177" s="33">
        <f t="shared" si="21"/>
        <v>-6.7399137956840804E-4</v>
      </c>
      <c r="AD177" s="20">
        <f t="shared" si="39"/>
        <v>2017</v>
      </c>
      <c r="AE177" s="21">
        <f t="shared" si="32"/>
        <v>1.9373625681624301E-2</v>
      </c>
      <c r="AF177" s="21">
        <f t="shared" si="33"/>
        <v>2.2992386932249701E-2</v>
      </c>
      <c r="AG177" s="21">
        <f t="shared" si="34"/>
        <v>1.0558669256352999E-2</v>
      </c>
      <c r="AH177" s="21">
        <f t="shared" si="35"/>
        <v>6.3453131140163797E-3</v>
      </c>
      <c r="AI177" s="21">
        <f t="shared" si="36"/>
        <v>3.96403913493163E-3</v>
      </c>
      <c r="AJ177" s="21">
        <f t="shared" si="37"/>
        <v>2.3789635973619498E-3</v>
      </c>
      <c r="AK177" s="21">
        <f t="shared" si="38"/>
        <v>-6.7399137956840804E-4</v>
      </c>
    </row>
    <row r="178" spans="1:37" ht="15">
      <c r="A178" s="22">
        <v>42551</v>
      </c>
      <c r="B178" s="20" t="s">
        <v>280</v>
      </c>
      <c r="C178" s="2">
        <v>4.1393981698760199E-2</v>
      </c>
      <c r="D178" s="16">
        <v>2.7049095928908699E-2</v>
      </c>
      <c r="E178" s="16">
        <v>4.6783301781770899E-3</v>
      </c>
      <c r="F178" s="16">
        <v>3.2889333847415502E-3</v>
      </c>
      <c r="G178" s="16">
        <v>3.0249741357696899E-4</v>
      </c>
      <c r="H178" s="16">
        <v>-1.7754652258318499E-3</v>
      </c>
      <c r="I178">
        <v>-3.8750120908195101E-3</v>
      </c>
      <c r="J178"/>
      <c r="L178" s="20" t="str">
        <f t="shared" si="31"/>
        <v>2016Q2</v>
      </c>
      <c r="M178" s="33">
        <f t="shared" si="15"/>
        <v>4.1393981698760199E-2</v>
      </c>
      <c r="N178" s="33">
        <f t="shared" si="16"/>
        <v>2.7049095928908699E-2</v>
      </c>
      <c r="O178" s="33">
        <f t="shared" si="17"/>
        <v>4.6783301781770899E-3</v>
      </c>
      <c r="P178" s="33">
        <f t="shared" si="18"/>
        <v>3.2889333847415502E-3</v>
      </c>
      <c r="Q178" s="33">
        <f t="shared" si="19"/>
        <v>3.0249741357696899E-4</v>
      </c>
      <c r="R178" s="33">
        <f t="shared" si="20"/>
        <v>-1.7754652258318499E-3</v>
      </c>
      <c r="S178" s="33">
        <f t="shared" si="21"/>
        <v>-3.8750120908195101E-3</v>
      </c>
      <c r="AD178" s="20">
        <f t="shared" si="39"/>
        <v>2017</v>
      </c>
      <c r="AE178" s="21">
        <f t="shared" si="32"/>
        <v>4.1393981698760199E-2</v>
      </c>
      <c r="AF178" s="21">
        <f t="shared" si="33"/>
        <v>2.7049095928908699E-2</v>
      </c>
      <c r="AG178" s="21">
        <f t="shared" si="34"/>
        <v>4.6783301781770899E-3</v>
      </c>
      <c r="AH178" s="21">
        <f t="shared" si="35"/>
        <v>3.2889333847415502E-3</v>
      </c>
      <c r="AI178" s="21">
        <f t="shared" si="36"/>
        <v>3.0249741357696899E-4</v>
      </c>
      <c r="AJ178" s="21">
        <f t="shared" si="37"/>
        <v>-1.7754652258318499E-3</v>
      </c>
      <c r="AK178" s="21">
        <f t="shared" si="38"/>
        <v>-3.8750120908195101E-3</v>
      </c>
    </row>
    <row r="179" spans="1:37" ht="15">
      <c r="A179" s="22">
        <v>42643</v>
      </c>
      <c r="B179" s="20" t="s">
        <v>279</v>
      </c>
      <c r="C179" s="2">
        <v>8.08803366549041E-2</v>
      </c>
      <c r="D179" s="16">
        <v>7.8937751789710398E-3</v>
      </c>
      <c r="E179" s="16">
        <v>-5.8038415842859396E-3</v>
      </c>
      <c r="F179" s="16">
        <v>-4.1900405047257698E-3</v>
      </c>
      <c r="G179" s="16">
        <v>-6.2274163937127303E-3</v>
      </c>
      <c r="H179" s="16">
        <v>-7.7083415792309198E-3</v>
      </c>
      <c r="I179">
        <v>-8.7016960420974992E-3</v>
      </c>
      <c r="J179"/>
      <c r="L179" s="20" t="str">
        <f t="shared" si="31"/>
        <v>2016Q3</v>
      </c>
      <c r="M179" s="33">
        <f t="shared" si="15"/>
        <v>8.08803366549041E-2</v>
      </c>
      <c r="N179" s="33">
        <f t="shared" si="16"/>
        <v>7.8937751789710398E-3</v>
      </c>
      <c r="O179" s="33">
        <f t="shared" si="17"/>
        <v>-5.8038415842859396E-3</v>
      </c>
      <c r="P179" s="33">
        <f t="shared" si="18"/>
        <v>-4.1900405047257698E-3</v>
      </c>
      <c r="Q179" s="33">
        <f t="shared" si="19"/>
        <v>-6.2274163937127303E-3</v>
      </c>
      <c r="R179" s="33">
        <f t="shared" si="20"/>
        <v>-7.7083415792309198E-3</v>
      </c>
      <c r="S179" s="33">
        <f t="shared" si="21"/>
        <v>-8.7016960420974992E-3</v>
      </c>
      <c r="AD179" s="20">
        <f t="shared" si="39"/>
        <v>2017</v>
      </c>
      <c r="AE179" s="21">
        <f t="shared" si="32"/>
        <v>8.08803366549041E-2</v>
      </c>
      <c r="AF179" s="21">
        <f t="shared" si="33"/>
        <v>7.8937751789710398E-3</v>
      </c>
      <c r="AG179" s="21">
        <f t="shared" si="34"/>
        <v>-5.8038415842859396E-3</v>
      </c>
      <c r="AH179" s="21">
        <f t="shared" si="35"/>
        <v>-4.1900405047257698E-3</v>
      </c>
      <c r="AI179" s="21">
        <f t="shared" si="36"/>
        <v>-6.2274163937127303E-3</v>
      </c>
      <c r="AJ179" s="21">
        <f t="shared" si="37"/>
        <v>-7.7083415792309198E-3</v>
      </c>
      <c r="AK179" s="21">
        <f t="shared" si="38"/>
        <v>-8.7016960420974992E-3</v>
      </c>
    </row>
    <row r="180" spans="1:37" ht="15">
      <c r="A180" s="22">
        <v>42735</v>
      </c>
      <c r="B180" s="20" t="s">
        <v>278</v>
      </c>
      <c r="C180" s="2">
        <v>1.18545827348343E-2</v>
      </c>
      <c r="D180" s="16">
        <v>3.8705805529818901E-3</v>
      </c>
      <c r="E180" s="16">
        <v>-4.49611157435753E-3</v>
      </c>
      <c r="F180" s="16">
        <v>-4.8741228053916204E-3</v>
      </c>
      <c r="G180" s="16">
        <v>-5.82399432526607E-3</v>
      </c>
      <c r="H180" s="16">
        <v>-6.7020924432843196E-3</v>
      </c>
      <c r="I180">
        <v>-7.3758496218715996E-3</v>
      </c>
      <c r="J180"/>
      <c r="L180" s="20" t="str">
        <f t="shared" si="31"/>
        <v>2016Q4</v>
      </c>
      <c r="M180" s="33">
        <f t="shared" si="15"/>
        <v>1.18545827348343E-2</v>
      </c>
      <c r="N180" s="33">
        <f t="shared" si="16"/>
        <v>3.8705805529818901E-3</v>
      </c>
      <c r="O180" s="33">
        <f t="shared" si="17"/>
        <v>-4.49611157435753E-3</v>
      </c>
      <c r="P180" s="33">
        <f t="shared" si="18"/>
        <v>-4.8741228053916204E-3</v>
      </c>
      <c r="Q180" s="33">
        <f t="shared" si="19"/>
        <v>-5.82399432526607E-3</v>
      </c>
      <c r="R180" s="33">
        <f t="shared" si="20"/>
        <v>-6.7020924432843196E-3</v>
      </c>
      <c r="S180" s="33">
        <f t="shared" si="21"/>
        <v>-7.3758496218715996E-3</v>
      </c>
      <c r="AD180" s="20">
        <f t="shared" si="39"/>
        <v>2017</v>
      </c>
      <c r="AE180" s="21">
        <f t="shared" si="32"/>
        <v>1.18545827348343E-2</v>
      </c>
      <c r="AF180" s="21">
        <f t="shared" si="33"/>
        <v>3.8705805529818901E-3</v>
      </c>
      <c r="AG180" s="21">
        <f t="shared" si="34"/>
        <v>-4.49611157435753E-3</v>
      </c>
      <c r="AH180" s="21">
        <f t="shared" si="35"/>
        <v>-4.8741228053916204E-3</v>
      </c>
      <c r="AI180" s="21">
        <f t="shared" si="36"/>
        <v>-5.82399432526607E-3</v>
      </c>
      <c r="AJ180" s="21">
        <f t="shared" si="37"/>
        <v>-6.7020924432843196E-3</v>
      </c>
      <c r="AK180" s="21">
        <f t="shared" si="38"/>
        <v>-7.3758496218715996E-3</v>
      </c>
    </row>
    <row r="181" spans="1:37" ht="15">
      <c r="A181" s="22">
        <v>42825</v>
      </c>
      <c r="B181" s="20" t="s">
        <v>277</v>
      </c>
      <c r="C181" s="2">
        <v>4.7772178479286602E-4</v>
      </c>
      <c r="D181" s="16">
        <v>1.6215568577604799E-4</v>
      </c>
      <c r="E181" s="16">
        <v>-7.7175210605255002E-3</v>
      </c>
      <c r="F181" s="16">
        <v>-7.6189249611582502E-3</v>
      </c>
      <c r="G181" s="16">
        <v>-8.0956244474725495E-3</v>
      </c>
      <c r="H181" s="16">
        <v>-8.7374120504347796E-3</v>
      </c>
      <c r="I181">
        <v>-8.4607272454566493E-3</v>
      </c>
      <c r="J181"/>
      <c r="L181" s="20" t="str">
        <f t="shared" si="31"/>
        <v>2017Q1</v>
      </c>
      <c r="M181" s="33">
        <f t="shared" si="15"/>
        <v>4.7772178479286602E-4</v>
      </c>
      <c r="N181" s="33">
        <f t="shared" si="16"/>
        <v>1.6215568577604799E-4</v>
      </c>
      <c r="O181" s="33">
        <f t="shared" si="17"/>
        <v>-7.7175210605255002E-3</v>
      </c>
      <c r="P181" s="33">
        <f t="shared" si="18"/>
        <v>-7.6189249611582502E-3</v>
      </c>
      <c r="Q181" s="33">
        <f t="shared" si="19"/>
        <v>-8.0956244474725495E-3</v>
      </c>
      <c r="R181" s="33">
        <f t="shared" si="20"/>
        <v>-8.7374120504347796E-3</v>
      </c>
      <c r="S181" s="33">
        <f t="shared" si="21"/>
        <v>-8.4607272454566493E-3</v>
      </c>
      <c r="AD181" s="20">
        <f t="shared" si="39"/>
        <v>2018</v>
      </c>
      <c r="AE181" s="21">
        <f t="shared" si="32"/>
        <v>4.7772178479286602E-4</v>
      </c>
      <c r="AF181" s="21">
        <f t="shared" si="33"/>
        <v>1.6215568577604799E-4</v>
      </c>
      <c r="AG181" s="21">
        <f t="shared" si="34"/>
        <v>-7.7175210605255002E-3</v>
      </c>
      <c r="AH181" s="21">
        <f t="shared" si="35"/>
        <v>-7.6189249611582502E-3</v>
      </c>
      <c r="AI181" s="21">
        <f t="shared" si="36"/>
        <v>-8.0956244474725495E-3</v>
      </c>
      <c r="AJ181" s="21">
        <f t="shared" si="37"/>
        <v>-8.7374120504347796E-3</v>
      </c>
      <c r="AK181" s="21">
        <f t="shared" si="38"/>
        <v>-8.4607272454566493E-3</v>
      </c>
    </row>
    <row r="182" spans="1:37" ht="15">
      <c r="A182" s="22">
        <v>42916</v>
      </c>
      <c r="B182" s="20" t="s">
        <v>276</v>
      </c>
      <c r="C182" s="2">
        <v>-5.3846154197835401E-3</v>
      </c>
      <c r="D182" s="16">
        <v>-7.9805442144560094E-3</v>
      </c>
      <c r="E182" s="16">
        <v>-1.0360795694355201E-2</v>
      </c>
      <c r="F182" s="16">
        <v>-9.8399896061041603E-3</v>
      </c>
      <c r="G182" s="16">
        <v>-9.2573604479976607E-3</v>
      </c>
      <c r="H182" s="16">
        <v>-9.2524505799221994E-3</v>
      </c>
      <c r="I182">
        <v>-8.4099722107944305E-3</v>
      </c>
      <c r="J182"/>
      <c r="L182" s="20" t="str">
        <f t="shared" si="31"/>
        <v>2017Q2</v>
      </c>
      <c r="M182" s="33">
        <f t="shared" si="15"/>
        <v>-5.3846154197835401E-3</v>
      </c>
      <c r="N182" s="33">
        <f t="shared" si="16"/>
        <v>-7.9805442144560094E-3</v>
      </c>
      <c r="O182" s="33">
        <f t="shared" si="17"/>
        <v>-1.0360795694355201E-2</v>
      </c>
      <c r="P182" s="33">
        <f t="shared" si="18"/>
        <v>-9.8399896061041603E-3</v>
      </c>
      <c r="Q182" s="33">
        <f t="shared" si="19"/>
        <v>-9.2573604479976607E-3</v>
      </c>
      <c r="R182" s="33">
        <f t="shared" si="20"/>
        <v>-9.2524505799221994E-3</v>
      </c>
      <c r="S182" s="33">
        <f t="shared" si="21"/>
        <v>-8.4099722107944305E-3</v>
      </c>
      <c r="AD182" s="20">
        <f t="shared" si="39"/>
        <v>2018</v>
      </c>
      <c r="AE182" s="21">
        <f t="shared" si="32"/>
        <v>-5.3846154197835401E-3</v>
      </c>
      <c r="AF182" s="21">
        <f t="shared" si="33"/>
        <v>-7.9805442144560094E-3</v>
      </c>
      <c r="AG182" s="21">
        <f t="shared" si="34"/>
        <v>-1.0360795694355201E-2</v>
      </c>
      <c r="AH182" s="21">
        <f t="shared" si="35"/>
        <v>-9.8399896061041603E-3</v>
      </c>
      <c r="AI182" s="21">
        <f t="shared" si="36"/>
        <v>-9.2573604479976607E-3</v>
      </c>
      <c r="AJ182" s="21">
        <f t="shared" si="37"/>
        <v>-9.2524505799221994E-3</v>
      </c>
      <c r="AK182" s="21">
        <f t="shared" si="38"/>
        <v>-8.4099722107944305E-3</v>
      </c>
    </row>
    <row r="183" spans="1:37" ht="15">
      <c r="A183" s="22">
        <v>43008</v>
      </c>
      <c r="B183" s="20" t="s">
        <v>275</v>
      </c>
      <c r="C183" s="2">
        <v>2.7674623693728799E-2</v>
      </c>
      <c r="D183" s="16">
        <v>1.7320549823649601E-2</v>
      </c>
      <c r="E183" s="16">
        <v>9.2493717523609402E-3</v>
      </c>
      <c r="F183" s="16">
        <v>5.2703157904662899E-3</v>
      </c>
      <c r="G183" s="16">
        <v>3.8403497835271701E-3</v>
      </c>
      <c r="H183" s="16">
        <v>2.28523677754969E-3</v>
      </c>
      <c r="I183">
        <v>1.58215500634023E-3</v>
      </c>
      <c r="J183"/>
      <c r="L183" s="20" t="str">
        <f t="shared" si="31"/>
        <v>2017Q3</v>
      </c>
      <c r="M183" s="33">
        <f t="shared" si="15"/>
        <v>2.7674623693728799E-2</v>
      </c>
      <c r="N183" s="33">
        <f t="shared" si="16"/>
        <v>1.7320549823649601E-2</v>
      </c>
      <c r="O183" s="33">
        <f t="shared" si="17"/>
        <v>9.2493717523609402E-3</v>
      </c>
      <c r="P183" s="33">
        <f t="shared" si="18"/>
        <v>5.2703157904662899E-3</v>
      </c>
      <c r="Q183" s="33">
        <f t="shared" si="19"/>
        <v>3.8403497835271701E-3</v>
      </c>
      <c r="R183" s="33">
        <f t="shared" si="20"/>
        <v>2.28523677754969E-3</v>
      </c>
      <c r="S183" s="33">
        <f t="shared" si="21"/>
        <v>1.58215500634023E-3</v>
      </c>
      <c r="AD183" s="20">
        <f t="shared" si="39"/>
        <v>2018</v>
      </c>
      <c r="AE183" s="21">
        <f t="shared" si="32"/>
        <v>2.7674623693728799E-2</v>
      </c>
      <c r="AF183" s="21">
        <f t="shared" si="33"/>
        <v>1.7320549823649601E-2</v>
      </c>
      <c r="AG183" s="21">
        <f t="shared" si="34"/>
        <v>9.2493717523609402E-3</v>
      </c>
      <c r="AH183" s="21">
        <f t="shared" si="35"/>
        <v>5.2703157904662899E-3</v>
      </c>
      <c r="AI183" s="21">
        <f t="shared" si="36"/>
        <v>3.8403497835271701E-3</v>
      </c>
      <c r="AJ183" s="21">
        <f t="shared" si="37"/>
        <v>2.28523677754969E-3</v>
      </c>
      <c r="AK183" s="21">
        <f t="shared" si="38"/>
        <v>1.58215500634023E-3</v>
      </c>
    </row>
    <row r="184" spans="1:37" ht="15">
      <c r="A184" s="22">
        <v>43100</v>
      </c>
      <c r="B184" s="20" t="s">
        <v>274</v>
      </c>
      <c r="C184" s="2">
        <v>-4.7190922647352203E-2</v>
      </c>
      <c r="D184" s="16">
        <v>2.2921848527516298E-3</v>
      </c>
      <c r="E184" s="16">
        <v>-5.3041038976974399E-3</v>
      </c>
      <c r="F184" s="16">
        <v>-5.9117569684508601E-3</v>
      </c>
      <c r="G184" s="16">
        <v>-6.36678073010645E-3</v>
      </c>
      <c r="H184" s="16">
        <v>-6.4466554363746698E-3</v>
      </c>
      <c r="I184">
        <v>-5.8860757855745101E-3</v>
      </c>
      <c r="J184"/>
      <c r="L184" s="20" t="str">
        <f t="shared" si="31"/>
        <v>2017Q4</v>
      </c>
      <c r="M184" s="33">
        <f t="shared" si="15"/>
        <v>-4.7190922647352203E-2</v>
      </c>
      <c r="N184" s="33">
        <f t="shared" si="16"/>
        <v>2.2921848527516298E-3</v>
      </c>
      <c r="O184" s="33">
        <f t="shared" si="17"/>
        <v>-5.3041038976974399E-3</v>
      </c>
      <c r="P184" s="33">
        <f t="shared" si="18"/>
        <v>-5.9117569684508601E-3</v>
      </c>
      <c r="Q184" s="33">
        <f t="shared" si="19"/>
        <v>-6.36678073010645E-3</v>
      </c>
      <c r="R184" s="33">
        <f t="shared" si="20"/>
        <v>-6.4466554363746698E-3</v>
      </c>
      <c r="S184" s="33">
        <f t="shared" si="21"/>
        <v>-5.8860757855745101E-3</v>
      </c>
      <c r="AD184" s="20">
        <f t="shared" si="39"/>
        <v>2018</v>
      </c>
      <c r="AE184" s="21">
        <f t="shared" si="32"/>
        <v>-4.7190922647352203E-2</v>
      </c>
      <c r="AF184" s="21">
        <f t="shared" si="33"/>
        <v>2.2921848527516298E-3</v>
      </c>
      <c r="AG184" s="21">
        <f t="shared" si="34"/>
        <v>-5.3041038976974399E-3</v>
      </c>
      <c r="AH184" s="21">
        <f t="shared" si="35"/>
        <v>-5.9117569684508601E-3</v>
      </c>
      <c r="AI184" s="21">
        <f t="shared" si="36"/>
        <v>-6.36678073010645E-3</v>
      </c>
      <c r="AJ184" s="21">
        <f t="shared" si="37"/>
        <v>-6.4466554363746698E-3</v>
      </c>
      <c r="AK184" s="21">
        <f t="shared" si="38"/>
        <v>-5.8860757855745101E-3</v>
      </c>
    </row>
    <row r="185" spans="1:37" ht="15">
      <c r="A185" s="22">
        <v>43190</v>
      </c>
      <c r="B185" s="20" t="s">
        <v>273</v>
      </c>
      <c r="C185" s="2">
        <v>-3.5272544281394903E-2</v>
      </c>
      <c r="D185" s="16">
        <v>-2.54855706104349E-2</v>
      </c>
      <c r="E185" s="16">
        <v>-2.1147936579196999E-2</v>
      </c>
      <c r="F185" s="16">
        <v>-1.81037665541086E-2</v>
      </c>
      <c r="G185" s="16">
        <v>-1.5750892386583899E-2</v>
      </c>
      <c r="H185" s="16">
        <v>-1.3137501851749901E-2</v>
      </c>
      <c r="I185">
        <v>-9.9376661046039708E-3</v>
      </c>
      <c r="J185"/>
      <c r="L185" s="20" t="str">
        <f t="shared" si="31"/>
        <v>2018Q1</v>
      </c>
      <c r="M185" s="33">
        <f t="shared" si="15"/>
        <v>-3.5272544281394903E-2</v>
      </c>
      <c r="N185" s="33">
        <f t="shared" si="16"/>
        <v>-2.54855706104349E-2</v>
      </c>
      <c r="O185" s="33">
        <f t="shared" si="17"/>
        <v>-2.1147936579196999E-2</v>
      </c>
      <c r="P185" s="33">
        <f t="shared" si="18"/>
        <v>-1.81037665541086E-2</v>
      </c>
      <c r="Q185" s="33">
        <f t="shared" si="19"/>
        <v>-1.5750892386583899E-2</v>
      </c>
      <c r="R185" s="33">
        <f t="shared" si="20"/>
        <v>-1.3137501851749901E-2</v>
      </c>
      <c r="S185" s="33">
        <f t="shared" si="21"/>
        <v>-9.9376661046039708E-3</v>
      </c>
      <c r="AD185" s="20">
        <f t="shared" si="39"/>
        <v>2019</v>
      </c>
      <c r="AE185" s="21">
        <f t="shared" si="32"/>
        <v>-3.5272544281394903E-2</v>
      </c>
      <c r="AF185" s="21">
        <f t="shared" si="33"/>
        <v>-2.54855706104349E-2</v>
      </c>
      <c r="AG185" s="21">
        <f t="shared" si="34"/>
        <v>-2.1147936579196999E-2</v>
      </c>
      <c r="AH185" s="21">
        <f t="shared" si="35"/>
        <v>-1.81037665541086E-2</v>
      </c>
      <c r="AI185" s="21">
        <f t="shared" si="36"/>
        <v>-1.5750892386583899E-2</v>
      </c>
      <c r="AJ185" s="21">
        <f t="shared" si="37"/>
        <v>-1.3137501851749901E-2</v>
      </c>
      <c r="AK185" s="21">
        <f t="shared" si="38"/>
        <v>-9.9376661046039708E-3</v>
      </c>
    </row>
    <row r="186" spans="1:37" ht="15">
      <c r="A186" s="22">
        <v>43281</v>
      </c>
      <c r="B186" s="20" t="s">
        <v>272</v>
      </c>
      <c r="C186" s="2">
        <v>-0.13647831511386299</v>
      </c>
      <c r="D186" s="16">
        <v>-2.27822539162457E-2</v>
      </c>
      <c r="E186" s="16">
        <v>-1.7562675336122002E-2</v>
      </c>
      <c r="F186" s="16">
        <v>-1.6843785431095999E-2</v>
      </c>
      <c r="G186" s="16">
        <v>-1.5296824507966199E-2</v>
      </c>
      <c r="H186" s="16">
        <v>-1.3457264156163801E-2</v>
      </c>
      <c r="I186">
        <v>-1.0955442406345601E-2</v>
      </c>
      <c r="J186"/>
      <c r="L186" s="20" t="str">
        <f t="shared" si="31"/>
        <v>2018Q2</v>
      </c>
      <c r="M186" s="33">
        <f t="shared" si="15"/>
        <v>-0.13647831511386299</v>
      </c>
      <c r="N186" s="33">
        <f t="shared" si="16"/>
        <v>-2.27822539162457E-2</v>
      </c>
      <c r="O186" s="33">
        <f t="shared" si="17"/>
        <v>-1.7562675336122002E-2</v>
      </c>
      <c r="P186" s="33">
        <f t="shared" si="18"/>
        <v>-1.6843785431095999E-2</v>
      </c>
      <c r="Q186" s="33">
        <f t="shared" si="19"/>
        <v>-1.5296824507966199E-2</v>
      </c>
      <c r="R186" s="33">
        <f t="shared" si="20"/>
        <v>-1.3457264156163801E-2</v>
      </c>
      <c r="S186" s="33">
        <f t="shared" si="21"/>
        <v>-1.0955442406345601E-2</v>
      </c>
      <c r="AD186" s="20">
        <f t="shared" si="39"/>
        <v>2019</v>
      </c>
      <c r="AE186" s="21">
        <f t="shared" si="32"/>
        <v>-0.13647831511386299</v>
      </c>
      <c r="AF186" s="21">
        <f t="shared" si="33"/>
        <v>-2.27822539162457E-2</v>
      </c>
      <c r="AG186" s="21">
        <f t="shared" si="34"/>
        <v>-1.7562675336122002E-2</v>
      </c>
      <c r="AH186" s="21">
        <f t="shared" si="35"/>
        <v>-1.6843785431095999E-2</v>
      </c>
      <c r="AI186" s="21">
        <f t="shared" si="36"/>
        <v>-1.5296824507966199E-2</v>
      </c>
      <c r="AJ186" s="21">
        <f t="shared" si="37"/>
        <v>-1.3457264156163801E-2</v>
      </c>
      <c r="AK186" s="21">
        <f t="shared" si="38"/>
        <v>-1.0955442406345601E-2</v>
      </c>
    </row>
    <row r="187" spans="1:37" ht="15">
      <c r="A187" s="22">
        <v>43373</v>
      </c>
      <c r="B187" s="20" t="s">
        <v>271</v>
      </c>
      <c r="C187" s="2">
        <v>-5.3144367706255302E-2</v>
      </c>
      <c r="D187" s="16">
        <v>-2.9218829869696698E-2</v>
      </c>
      <c r="E187" s="16">
        <v>-2.46759760614245E-2</v>
      </c>
      <c r="F187" s="16">
        <v>-2.408745619022E-2</v>
      </c>
      <c r="G187" s="16">
        <v>-2.2261519887800198E-2</v>
      </c>
      <c r="H187" s="16">
        <v>-1.9428840098438802E-2</v>
      </c>
      <c r="I187">
        <v>-1.5797211224214999E-2</v>
      </c>
      <c r="J187"/>
      <c r="L187" s="20" t="str">
        <f t="shared" si="31"/>
        <v>2018Q3</v>
      </c>
      <c r="M187" s="33">
        <f t="shared" si="15"/>
        <v>-5.3144367706255302E-2</v>
      </c>
      <c r="N187" s="33">
        <f t="shared" si="16"/>
        <v>-2.9218829869696698E-2</v>
      </c>
      <c r="O187" s="33">
        <f t="shared" si="17"/>
        <v>-2.46759760614245E-2</v>
      </c>
      <c r="P187" s="33">
        <f t="shared" si="18"/>
        <v>-2.408745619022E-2</v>
      </c>
      <c r="Q187" s="33">
        <f t="shared" si="19"/>
        <v>-2.2261519887800198E-2</v>
      </c>
      <c r="R187" s="33">
        <f t="shared" si="20"/>
        <v>-1.9428840098438802E-2</v>
      </c>
      <c r="S187" s="33">
        <f t="shared" si="21"/>
        <v>-1.5797211224214999E-2</v>
      </c>
      <c r="AD187" s="20">
        <f t="shared" si="39"/>
        <v>2019</v>
      </c>
      <c r="AE187" s="21">
        <f t="shared" si="32"/>
        <v>-5.3144367706255302E-2</v>
      </c>
      <c r="AF187" s="21">
        <f t="shared" si="33"/>
        <v>-2.9218829869696698E-2</v>
      </c>
      <c r="AG187" s="21">
        <f t="shared" si="34"/>
        <v>-2.46759760614245E-2</v>
      </c>
      <c r="AH187" s="21">
        <f t="shared" si="35"/>
        <v>-2.408745619022E-2</v>
      </c>
      <c r="AI187" s="21">
        <f t="shared" si="36"/>
        <v>-2.2261519887800198E-2</v>
      </c>
      <c r="AJ187" s="21">
        <f t="shared" si="37"/>
        <v>-1.9428840098438802E-2</v>
      </c>
      <c r="AK187" s="21">
        <f t="shared" si="38"/>
        <v>-1.5797211224214999E-2</v>
      </c>
    </row>
    <row r="188" spans="1:37" ht="15">
      <c r="A188" s="22">
        <v>43465</v>
      </c>
      <c r="B188" s="20" t="s">
        <v>270</v>
      </c>
      <c r="C188" s="2">
        <v>-0.102037412542772</v>
      </c>
      <c r="D188" s="16">
        <v>-2.4134717710136401E-2</v>
      </c>
      <c r="E188" s="16">
        <v>-2.6779825459803001E-2</v>
      </c>
      <c r="F188" s="16">
        <v>-2.46821073500068E-2</v>
      </c>
      <c r="G188" s="16">
        <v>-2.2727698961721599E-2</v>
      </c>
      <c r="H188" s="16">
        <v>-1.96194498768506E-2</v>
      </c>
      <c r="I188">
        <v>-1.60986447465888E-2</v>
      </c>
      <c r="J188"/>
      <c r="L188" s="20" t="str">
        <f t="shared" si="31"/>
        <v>2018Q4</v>
      </c>
      <c r="M188" s="33">
        <f t="shared" si="15"/>
        <v>-0.102037412542772</v>
      </c>
      <c r="N188" s="33">
        <f t="shared" si="16"/>
        <v>-2.4134717710136401E-2</v>
      </c>
      <c r="O188" s="33">
        <f t="shared" si="17"/>
        <v>-2.6779825459803001E-2</v>
      </c>
      <c r="P188" s="33">
        <f t="shared" si="18"/>
        <v>-2.46821073500068E-2</v>
      </c>
      <c r="Q188" s="33">
        <f t="shared" si="19"/>
        <v>-2.2727698961721599E-2</v>
      </c>
      <c r="R188" s="33">
        <f t="shared" si="20"/>
        <v>-1.96194498768506E-2</v>
      </c>
      <c r="S188" s="33">
        <f t="shared" si="21"/>
        <v>-1.60986447465888E-2</v>
      </c>
      <c r="AD188" s="20">
        <f t="shared" si="39"/>
        <v>2019</v>
      </c>
      <c r="AE188" s="21">
        <f t="shared" si="32"/>
        <v>-0.102037412542772</v>
      </c>
      <c r="AF188" s="21">
        <f t="shared" si="33"/>
        <v>-2.4134717710136401E-2</v>
      </c>
      <c r="AG188" s="21">
        <f t="shared" si="34"/>
        <v>-2.6779825459803001E-2</v>
      </c>
      <c r="AH188" s="21">
        <f t="shared" si="35"/>
        <v>-2.46821073500068E-2</v>
      </c>
      <c r="AI188" s="21">
        <f t="shared" si="36"/>
        <v>-2.2727698961721599E-2</v>
      </c>
      <c r="AJ188" s="21">
        <f t="shared" si="37"/>
        <v>-1.96194498768506E-2</v>
      </c>
      <c r="AK188" s="21">
        <f t="shared" si="38"/>
        <v>-1.60986447465888E-2</v>
      </c>
    </row>
    <row r="189" spans="1:37" ht="15">
      <c r="A189" s="22">
        <v>43555</v>
      </c>
      <c r="B189" s="20" t="s">
        <v>269</v>
      </c>
      <c r="C189" s="2">
        <v>-9.8429155042303207E-2</v>
      </c>
      <c r="D189" s="16">
        <v>-5.7412894115646401E-3</v>
      </c>
      <c r="E189" s="16">
        <v>-1.2911733970758101E-2</v>
      </c>
      <c r="F189" s="16">
        <v>-1.38839713128849E-2</v>
      </c>
      <c r="G189" s="16">
        <v>-1.32759479435059E-2</v>
      </c>
      <c r="H189" s="16">
        <v>-1.2405590356812201E-2</v>
      </c>
      <c r="I189">
        <v>-1.08070418674963E-2</v>
      </c>
      <c r="J189"/>
      <c r="L189" s="20" t="str">
        <f t="shared" si="31"/>
        <v>2019Q1</v>
      </c>
      <c r="M189" s="33">
        <f t="shared" si="15"/>
        <v>-9.8429155042303207E-2</v>
      </c>
      <c r="N189" s="33">
        <f t="shared" si="16"/>
        <v>-5.7412894115646401E-3</v>
      </c>
      <c r="O189" s="33">
        <f t="shared" si="17"/>
        <v>-1.2911733970758101E-2</v>
      </c>
      <c r="P189" s="33">
        <f t="shared" si="18"/>
        <v>-1.38839713128849E-2</v>
      </c>
      <c r="Q189" s="33">
        <f t="shared" si="19"/>
        <v>-1.32759479435059E-2</v>
      </c>
      <c r="R189" s="33">
        <f t="shared" si="20"/>
        <v>-1.2405590356812201E-2</v>
      </c>
      <c r="S189" s="33">
        <f t="shared" si="21"/>
        <v>-1.08070418674963E-2</v>
      </c>
      <c r="AD189" s="20">
        <f t="shared" si="39"/>
        <v>2020</v>
      </c>
      <c r="AE189" s="21">
        <f t="shared" si="32"/>
        <v>-9.8429155042303207E-2</v>
      </c>
      <c r="AF189" s="21">
        <f t="shared" si="33"/>
        <v>-5.7412894115646401E-3</v>
      </c>
      <c r="AG189" s="21">
        <f t="shared" si="34"/>
        <v>-1.2911733970758101E-2</v>
      </c>
      <c r="AH189" s="21">
        <f t="shared" si="35"/>
        <v>-1.38839713128849E-2</v>
      </c>
      <c r="AI189" s="21">
        <f t="shared" si="36"/>
        <v>-1.32759479435059E-2</v>
      </c>
      <c r="AJ189" s="21">
        <f t="shared" si="37"/>
        <v>-1.2405590356812201E-2</v>
      </c>
      <c r="AK189" s="21">
        <f t="shared" si="38"/>
        <v>-1.08070418674963E-2</v>
      </c>
    </row>
    <row r="190" spans="1:37" ht="15">
      <c r="A190" s="22">
        <v>43646</v>
      </c>
      <c r="B190" s="20" t="s">
        <v>268</v>
      </c>
      <c r="C190" s="2">
        <v>-7.8116455584404595E-2</v>
      </c>
      <c r="D190" s="16">
        <v>-3.2999534364331402E-2</v>
      </c>
      <c r="E190" s="16">
        <v>-3.0780435866294899E-2</v>
      </c>
      <c r="F190" s="16">
        <v>-2.6042349751849599E-2</v>
      </c>
      <c r="G190" s="16">
        <v>-2.33666265960993E-2</v>
      </c>
      <c r="H190" s="16">
        <v>-2.0263573143752201E-2</v>
      </c>
      <c r="I190">
        <v>-1.7810862391938999E-2</v>
      </c>
      <c r="J190"/>
      <c r="L190" s="20" t="str">
        <f t="shared" si="31"/>
        <v>2019Q2</v>
      </c>
      <c r="M190" s="33">
        <f t="shared" si="15"/>
        <v>-7.8116455584404595E-2</v>
      </c>
      <c r="N190" s="33">
        <f t="shared" si="16"/>
        <v>-3.2999534364331402E-2</v>
      </c>
      <c r="O190" s="33">
        <f t="shared" si="17"/>
        <v>-3.0780435866294899E-2</v>
      </c>
      <c r="P190" s="33">
        <f t="shared" si="18"/>
        <v>-2.6042349751849599E-2</v>
      </c>
      <c r="Q190" s="33">
        <f t="shared" si="19"/>
        <v>-2.33666265960993E-2</v>
      </c>
      <c r="R190" s="33">
        <f t="shared" si="20"/>
        <v>-2.0263573143752201E-2</v>
      </c>
      <c r="S190" s="33">
        <f t="shared" si="21"/>
        <v>-1.7810862391938999E-2</v>
      </c>
      <c r="AD190" s="20">
        <f t="shared" si="39"/>
        <v>2020</v>
      </c>
      <c r="AE190" s="21">
        <f t="shared" si="32"/>
        <v>-7.8116455584404595E-2</v>
      </c>
      <c r="AF190" s="21">
        <f t="shared" si="33"/>
        <v>-3.2999534364331402E-2</v>
      </c>
      <c r="AG190" s="21">
        <f t="shared" si="34"/>
        <v>-3.0780435866294899E-2</v>
      </c>
      <c r="AH190" s="21">
        <f t="shared" si="35"/>
        <v>-2.6042349751849599E-2</v>
      </c>
      <c r="AI190" s="21">
        <f t="shared" si="36"/>
        <v>-2.33666265960993E-2</v>
      </c>
      <c r="AJ190" s="21">
        <f t="shared" si="37"/>
        <v>-2.0263573143752201E-2</v>
      </c>
      <c r="AK190" s="21">
        <f t="shared" si="38"/>
        <v>-1.7810862391938999E-2</v>
      </c>
    </row>
    <row r="191" spans="1:37" ht="15">
      <c r="A191" s="22">
        <v>43738</v>
      </c>
      <c r="B191" s="20" t="s">
        <v>267</v>
      </c>
      <c r="C191" s="2">
        <v>-0.105530013140224</v>
      </c>
      <c r="D191" s="16">
        <v>5.5944438790615798E-3</v>
      </c>
      <c r="E191" s="16">
        <v>-1.10649190174971E-2</v>
      </c>
      <c r="F191" s="16">
        <v>-6.0925785266572104E-3</v>
      </c>
      <c r="G191" s="16">
        <v>-6.0286032605031603E-3</v>
      </c>
      <c r="H191" s="16">
        <v>-5.8334468179663396E-3</v>
      </c>
      <c r="I191">
        <v>-6.3113752544428697E-3</v>
      </c>
      <c r="J191"/>
      <c r="L191" s="20" t="str">
        <f t="shared" si="31"/>
        <v>2019Q3</v>
      </c>
      <c r="M191" s="33">
        <f t="shared" si="15"/>
        <v>-0.105530013140224</v>
      </c>
      <c r="N191" s="33">
        <f t="shared" si="16"/>
        <v>5.5944438790615798E-3</v>
      </c>
      <c r="O191" s="33">
        <f t="shared" si="17"/>
        <v>-1.10649190174971E-2</v>
      </c>
      <c r="P191" s="33">
        <f t="shared" si="18"/>
        <v>-6.0925785266572104E-3</v>
      </c>
      <c r="Q191" s="33">
        <f t="shared" si="19"/>
        <v>-6.0286032605031603E-3</v>
      </c>
      <c r="R191" s="33">
        <f t="shared" si="20"/>
        <v>-5.8334468179663396E-3</v>
      </c>
      <c r="S191" s="33">
        <f t="shared" si="21"/>
        <v>-6.3113752544428697E-3</v>
      </c>
      <c r="AD191" s="20">
        <f t="shared" si="39"/>
        <v>2020</v>
      </c>
      <c r="AE191" s="21">
        <f t="shared" si="32"/>
        <v>-0.105530013140224</v>
      </c>
      <c r="AF191" s="21">
        <f t="shared" si="33"/>
        <v>5.5944438790615798E-3</v>
      </c>
      <c r="AG191" s="21">
        <f t="shared" si="34"/>
        <v>-1.10649190174971E-2</v>
      </c>
      <c r="AH191" s="21">
        <f t="shared" si="35"/>
        <v>-6.0925785266572104E-3</v>
      </c>
      <c r="AI191" s="21">
        <f t="shared" si="36"/>
        <v>-6.0286032605031603E-3</v>
      </c>
      <c r="AJ191" s="21">
        <f t="shared" si="37"/>
        <v>-5.8334468179663396E-3</v>
      </c>
      <c r="AK191" s="21">
        <f t="shared" si="38"/>
        <v>-6.3113752544428697E-3</v>
      </c>
    </row>
    <row r="192" spans="1:37" ht="15">
      <c r="A192" s="22">
        <v>43830</v>
      </c>
      <c r="B192" s="20" t="s">
        <v>266</v>
      </c>
      <c r="C192" s="2">
        <v>-4.8879620212975802E-2</v>
      </c>
      <c r="D192" s="16">
        <v>-1.9895497699789402E-2</v>
      </c>
      <c r="E192" s="16">
        <v>-1.6101691485530999E-2</v>
      </c>
      <c r="F192" s="16">
        <v>-1.5936370756721201E-2</v>
      </c>
      <c r="G192" s="16">
        <v>-1.4399154016329499E-2</v>
      </c>
      <c r="H192" s="16">
        <v>-1.2414623617349199E-2</v>
      </c>
      <c r="I192">
        <v>-1.1429923739358401E-2</v>
      </c>
      <c r="J192"/>
      <c r="L192" s="20" t="str">
        <f t="shared" si="31"/>
        <v>2019Q4</v>
      </c>
      <c r="M192" s="33">
        <f t="shared" si="15"/>
        <v>-4.8879620212975802E-2</v>
      </c>
      <c r="N192" s="33">
        <f t="shared" si="16"/>
        <v>-1.9895497699789402E-2</v>
      </c>
      <c r="O192" s="33">
        <f t="shared" si="17"/>
        <v>-1.6101691485530999E-2</v>
      </c>
      <c r="P192" s="33">
        <f t="shared" si="18"/>
        <v>-1.5936370756721201E-2</v>
      </c>
      <c r="Q192" s="33">
        <f t="shared" si="19"/>
        <v>-1.4399154016329499E-2</v>
      </c>
      <c r="R192" s="33">
        <f t="shared" si="20"/>
        <v>-1.2414623617349199E-2</v>
      </c>
      <c r="S192" s="33">
        <f t="shared" si="21"/>
        <v>-1.1429923739358401E-2</v>
      </c>
      <c r="AD192" s="20">
        <f t="shared" si="39"/>
        <v>2020</v>
      </c>
      <c r="AE192" s="21">
        <f t="shared" si="32"/>
        <v>-4.8879620212975802E-2</v>
      </c>
      <c r="AF192" s="21">
        <f t="shared" si="33"/>
        <v>-1.9895497699789402E-2</v>
      </c>
      <c r="AG192" s="21">
        <f t="shared" si="34"/>
        <v>-1.6101691485530999E-2</v>
      </c>
      <c r="AH192" s="21">
        <f t="shared" si="35"/>
        <v>-1.5936370756721201E-2</v>
      </c>
      <c r="AI192" s="21">
        <f t="shared" si="36"/>
        <v>-1.4399154016329499E-2</v>
      </c>
      <c r="AJ192" s="21">
        <f t="shared" si="37"/>
        <v>-1.2414623617349199E-2</v>
      </c>
      <c r="AK192" s="21">
        <f t="shared" si="38"/>
        <v>-1.1429923739358401E-2</v>
      </c>
    </row>
    <row r="193" spans="1:37" ht="15">
      <c r="A193" s="22">
        <v>43921</v>
      </c>
      <c r="B193" s="20" t="s">
        <v>265</v>
      </c>
      <c r="C193" s="2">
        <v>0.25549312764432103</v>
      </c>
      <c r="D193" s="16">
        <v>1.6998586958282599E-2</v>
      </c>
      <c r="E193" s="16">
        <v>3.0904085855693701E-3</v>
      </c>
      <c r="F193" s="16">
        <v>5.2174775087707301E-4</v>
      </c>
      <c r="G193" s="16">
        <v>-1.2312310396587599E-3</v>
      </c>
      <c r="H193" s="16">
        <v>-1.74963522073951E-3</v>
      </c>
      <c r="I193">
        <v>-3.30540605986756E-3</v>
      </c>
      <c r="J193"/>
      <c r="L193" s="20" t="str">
        <f t="shared" si="31"/>
        <v>2020Q1</v>
      </c>
      <c r="M193" s="33">
        <f t="shared" si="15"/>
        <v>0.25549312764432103</v>
      </c>
      <c r="N193" s="33">
        <f t="shared" si="16"/>
        <v>1.6998586958282599E-2</v>
      </c>
      <c r="O193" s="33">
        <f t="shared" si="17"/>
        <v>3.0904085855693701E-3</v>
      </c>
      <c r="P193" s="33">
        <f t="shared" si="18"/>
        <v>5.2174775087707301E-4</v>
      </c>
      <c r="Q193" s="33">
        <f t="shared" si="19"/>
        <v>-1.2312310396587599E-3</v>
      </c>
      <c r="R193" s="33">
        <f t="shared" si="20"/>
        <v>-1.74963522073951E-3</v>
      </c>
      <c r="S193" s="33">
        <f t="shared" si="21"/>
        <v>-3.30540605986756E-3</v>
      </c>
      <c r="AD193" s="20">
        <f t="shared" si="39"/>
        <v>2021</v>
      </c>
      <c r="AE193" s="21">
        <f t="shared" si="32"/>
        <v>0.25549312764432103</v>
      </c>
      <c r="AF193" s="21">
        <f t="shared" si="33"/>
        <v>1.6998586958282599E-2</v>
      </c>
      <c r="AG193" s="21">
        <f t="shared" si="34"/>
        <v>3.0904085855693701E-3</v>
      </c>
      <c r="AH193" s="21">
        <f t="shared" si="35"/>
        <v>5.2174775087707301E-4</v>
      </c>
      <c r="AI193" s="21">
        <f t="shared" si="36"/>
        <v>-1.2312310396587599E-3</v>
      </c>
      <c r="AJ193" s="21">
        <f t="shared" si="37"/>
        <v>-1.74963522073951E-3</v>
      </c>
      <c r="AK193" s="21">
        <f t="shared" si="38"/>
        <v>-3.30540605986756E-3</v>
      </c>
    </row>
    <row r="194" spans="1:37" ht="15">
      <c r="A194" s="22">
        <v>44012</v>
      </c>
      <c r="B194" s="20" t="s">
        <v>264</v>
      </c>
      <c r="C194" s="2">
        <v>0.44566547179567001</v>
      </c>
      <c r="D194" s="16">
        <v>3.8060780148908097E-2</v>
      </c>
      <c r="E194" s="16">
        <v>1.8200530507933299E-2</v>
      </c>
      <c r="F194" s="16">
        <v>1.1910533183139E-2</v>
      </c>
      <c r="G194" s="16">
        <v>6.8600779577284799E-3</v>
      </c>
      <c r="H194" s="16">
        <v>3.50231375846449E-3</v>
      </c>
      <c r="I194">
        <v>7.0669299155421599E-4</v>
      </c>
      <c r="J194"/>
      <c r="L194" s="20" t="str">
        <f t="shared" si="31"/>
        <v>2020Q2</v>
      </c>
      <c r="M194" s="33">
        <f t="shared" si="15"/>
        <v>0.44566547179567001</v>
      </c>
      <c r="N194" s="33">
        <f t="shared" si="16"/>
        <v>3.8060780148908097E-2</v>
      </c>
      <c r="O194" s="33">
        <f t="shared" si="17"/>
        <v>1.8200530507933299E-2</v>
      </c>
      <c r="P194" s="33">
        <f t="shared" si="18"/>
        <v>1.1910533183139E-2</v>
      </c>
      <c r="Q194" s="33">
        <f t="shared" si="19"/>
        <v>6.8600779577284799E-3</v>
      </c>
      <c r="R194" s="33">
        <f t="shared" si="20"/>
        <v>3.50231375846449E-3</v>
      </c>
      <c r="S194" s="33">
        <f t="shared" si="21"/>
        <v>7.0669299155421599E-4</v>
      </c>
      <c r="AD194" s="20">
        <f t="shared" si="39"/>
        <v>2021</v>
      </c>
      <c r="AE194" s="21">
        <f t="shared" si="32"/>
        <v>0.44566547179567001</v>
      </c>
      <c r="AF194" s="21">
        <f t="shared" si="33"/>
        <v>3.8060780148908097E-2</v>
      </c>
      <c r="AG194" s="21">
        <f t="shared" si="34"/>
        <v>1.8200530507933299E-2</v>
      </c>
      <c r="AH194" s="21">
        <f t="shared" si="35"/>
        <v>1.1910533183139E-2</v>
      </c>
      <c r="AI194" s="21">
        <f t="shared" si="36"/>
        <v>6.8600779577284799E-3</v>
      </c>
      <c r="AJ194" s="21">
        <f t="shared" si="37"/>
        <v>3.50231375846449E-3</v>
      </c>
      <c r="AK194" s="21">
        <f t="shared" si="38"/>
        <v>7.0669299155421599E-4</v>
      </c>
    </row>
    <row r="195" spans="1:37" ht="15">
      <c r="A195" s="22">
        <v>44104</v>
      </c>
      <c r="B195" s="20" t="s">
        <v>263</v>
      </c>
      <c r="C195" s="2">
        <v>0.638207091863357</v>
      </c>
      <c r="D195" s="16">
        <v>6.1487794992014601E-2</v>
      </c>
      <c r="E195" s="16">
        <v>2.62663415301655E-2</v>
      </c>
      <c r="F195" s="16">
        <v>2.26768858903286E-2</v>
      </c>
      <c r="G195" s="16">
        <v>1.4843075857914299E-2</v>
      </c>
      <c r="H195" s="16">
        <v>8.9871566327449706E-3</v>
      </c>
      <c r="I195">
        <v>4.3231284601443799E-3</v>
      </c>
      <c r="J195"/>
      <c r="L195" s="20" t="str">
        <f t="shared" si="31"/>
        <v>2020Q3</v>
      </c>
      <c r="M195" s="33">
        <f t="shared" ref="M195:M211" si="40">C195</f>
        <v>0.638207091863357</v>
      </c>
      <c r="N195" s="33">
        <f t="shared" ref="N195:N211" si="41">D195</f>
        <v>6.1487794992014601E-2</v>
      </c>
      <c r="O195" s="33">
        <f t="shared" ref="O195:O211" si="42">E195</f>
        <v>2.62663415301655E-2</v>
      </c>
      <c r="P195" s="33">
        <f t="shared" ref="P195:P211" si="43">F195</f>
        <v>2.26768858903286E-2</v>
      </c>
      <c r="Q195" s="33">
        <f t="shared" ref="Q195:Q211" si="44">G195</f>
        <v>1.4843075857914299E-2</v>
      </c>
      <c r="R195" s="33">
        <f t="shared" ref="R195:R211" si="45">H195</f>
        <v>8.9871566327449706E-3</v>
      </c>
      <c r="S195" s="33">
        <f t="shared" ref="S195:S211" si="46">I195</f>
        <v>4.3231284601443799E-3</v>
      </c>
      <c r="AD195" s="20">
        <f t="shared" si="39"/>
        <v>2021</v>
      </c>
      <c r="AE195" s="21">
        <f t="shared" si="32"/>
        <v>0.638207091863357</v>
      </c>
      <c r="AF195" s="21">
        <f t="shared" si="33"/>
        <v>6.1487794992014601E-2</v>
      </c>
      <c r="AG195" s="21">
        <f t="shared" si="34"/>
        <v>2.62663415301655E-2</v>
      </c>
      <c r="AH195" s="21">
        <f t="shared" si="35"/>
        <v>2.26768858903286E-2</v>
      </c>
      <c r="AI195" s="21">
        <f t="shared" si="36"/>
        <v>1.4843075857914299E-2</v>
      </c>
      <c r="AJ195" s="21">
        <f t="shared" si="37"/>
        <v>8.9871566327449706E-3</v>
      </c>
      <c r="AK195" s="21">
        <f t="shared" si="38"/>
        <v>4.3231284601443799E-3</v>
      </c>
    </row>
    <row r="196" spans="1:37" ht="15">
      <c r="A196" s="22">
        <v>44196</v>
      </c>
      <c r="B196" s="20" t="s">
        <v>262</v>
      </c>
      <c r="C196" s="2">
        <v>0.58428135466330999</v>
      </c>
      <c r="D196" s="16">
        <v>9.4567898041968898E-2</v>
      </c>
      <c r="E196" s="16">
        <v>2.8067507495561299E-2</v>
      </c>
      <c r="F196" s="16">
        <v>1.94497562408786E-2</v>
      </c>
      <c r="G196" s="16">
        <v>1.0654997859662001E-2</v>
      </c>
      <c r="H196" s="16">
        <v>5.3198716850731201E-3</v>
      </c>
      <c r="I196">
        <v>1.0304913934177299E-3</v>
      </c>
      <c r="J196"/>
      <c r="L196" s="20" t="str">
        <f t="shared" si="31"/>
        <v>2020Q4</v>
      </c>
      <c r="M196" s="33">
        <f t="shared" si="40"/>
        <v>0.58428135466330999</v>
      </c>
      <c r="N196" s="33">
        <f t="shared" si="41"/>
        <v>9.4567898041968898E-2</v>
      </c>
      <c r="O196" s="33">
        <f t="shared" si="42"/>
        <v>2.8067507495561299E-2</v>
      </c>
      <c r="P196" s="33">
        <f t="shared" si="43"/>
        <v>1.94497562408786E-2</v>
      </c>
      <c r="Q196" s="33">
        <f t="shared" si="44"/>
        <v>1.0654997859662001E-2</v>
      </c>
      <c r="R196" s="33">
        <f t="shared" si="45"/>
        <v>5.3198716850731201E-3</v>
      </c>
      <c r="S196" s="33">
        <f t="shared" si="46"/>
        <v>1.0304913934177299E-3</v>
      </c>
      <c r="AD196" s="20">
        <f t="shared" si="39"/>
        <v>2021</v>
      </c>
      <c r="AE196" s="21">
        <f t="shared" si="32"/>
        <v>0.58428135466330999</v>
      </c>
      <c r="AF196" s="21">
        <f t="shared" si="33"/>
        <v>9.4567898041968898E-2</v>
      </c>
      <c r="AG196" s="21">
        <f t="shared" si="34"/>
        <v>2.8067507495561299E-2</v>
      </c>
      <c r="AH196" s="21">
        <f t="shared" si="35"/>
        <v>1.94497562408786E-2</v>
      </c>
      <c r="AI196" s="21">
        <f t="shared" si="36"/>
        <v>1.0654997859662001E-2</v>
      </c>
      <c r="AJ196" s="21">
        <f t="shared" si="37"/>
        <v>5.3198716850731201E-3</v>
      </c>
      <c r="AK196" s="21">
        <f t="shared" si="38"/>
        <v>1.0304913934177299E-3</v>
      </c>
    </row>
    <row r="197" spans="1:37" ht="15">
      <c r="A197" s="22">
        <v>44286</v>
      </c>
      <c r="B197" s="20" t="s">
        <v>261</v>
      </c>
      <c r="C197" s="2">
        <v>0.26997458306090899</v>
      </c>
      <c r="D197" s="16">
        <v>6.5117668311579099E-2</v>
      </c>
      <c r="E197" s="16">
        <v>1.40551037593183E-2</v>
      </c>
      <c r="F197" s="16">
        <v>1.31401793492093E-2</v>
      </c>
      <c r="G197" s="16">
        <v>7.4290895971492396E-3</v>
      </c>
      <c r="H197" s="16">
        <v>3.9739709928798602E-3</v>
      </c>
      <c r="I197">
        <v>1.14412389147376E-3</v>
      </c>
      <c r="J197"/>
      <c r="L197" s="20" t="str">
        <f t="shared" si="31"/>
        <v>2021Q1</v>
      </c>
      <c r="M197" s="33">
        <f t="shared" si="40"/>
        <v>0.26997458306090899</v>
      </c>
      <c r="N197" s="33">
        <f t="shared" si="41"/>
        <v>6.5117668311579099E-2</v>
      </c>
      <c r="O197" s="33">
        <f t="shared" si="42"/>
        <v>1.40551037593183E-2</v>
      </c>
      <c r="P197" s="33">
        <f t="shared" si="43"/>
        <v>1.31401793492093E-2</v>
      </c>
      <c r="Q197" s="33">
        <f t="shared" si="44"/>
        <v>7.4290895971492396E-3</v>
      </c>
      <c r="R197" s="33">
        <f t="shared" si="45"/>
        <v>3.9739709928798602E-3</v>
      </c>
      <c r="S197" s="33">
        <f t="shared" si="46"/>
        <v>1.14412389147376E-3</v>
      </c>
      <c r="AD197" s="20">
        <f t="shared" si="39"/>
        <v>2022</v>
      </c>
      <c r="AE197" s="21">
        <f t="shared" si="32"/>
        <v>0.26997458306090899</v>
      </c>
      <c r="AF197" s="21">
        <f t="shared" si="33"/>
        <v>6.5117668311579099E-2</v>
      </c>
      <c r="AG197" s="21">
        <f t="shared" si="34"/>
        <v>1.40551037593183E-2</v>
      </c>
      <c r="AH197" s="21">
        <f t="shared" si="35"/>
        <v>1.31401793492093E-2</v>
      </c>
      <c r="AI197" s="21">
        <f t="shared" si="36"/>
        <v>7.4290895971492396E-3</v>
      </c>
      <c r="AJ197" s="21">
        <f t="shared" si="37"/>
        <v>3.9739709928798602E-3</v>
      </c>
      <c r="AK197" s="21">
        <f t="shared" si="38"/>
        <v>1.14412389147376E-3</v>
      </c>
    </row>
    <row r="198" spans="1:37" ht="15">
      <c r="A198" s="22">
        <v>44377</v>
      </c>
      <c r="B198" s="20" t="s">
        <v>260</v>
      </c>
      <c r="C198" s="2">
        <v>-0.52720721617412603</v>
      </c>
      <c r="D198" s="16">
        <v>-2.48677505473048E-2</v>
      </c>
      <c r="E198" s="16">
        <v>-4.1761827369391803E-2</v>
      </c>
      <c r="F198" s="16">
        <v>-3.0152436346291601E-2</v>
      </c>
      <c r="G198" s="16">
        <v>-2.6110892034707098E-2</v>
      </c>
      <c r="H198" s="16">
        <v>-2.2055694261354401E-2</v>
      </c>
      <c r="I198">
        <v>-1.9951832587264601E-2</v>
      </c>
      <c r="J198"/>
      <c r="L198" s="20" t="str">
        <f t="shared" si="31"/>
        <v>2021Q2</v>
      </c>
      <c r="M198" s="33">
        <f t="shared" si="40"/>
        <v>-0.52720721617412603</v>
      </c>
      <c r="N198" s="33">
        <f t="shared" si="41"/>
        <v>-2.48677505473048E-2</v>
      </c>
      <c r="O198" s="33">
        <f t="shared" si="42"/>
        <v>-4.1761827369391803E-2</v>
      </c>
      <c r="P198" s="33">
        <f t="shared" si="43"/>
        <v>-3.0152436346291601E-2</v>
      </c>
      <c r="Q198" s="33">
        <f t="shared" si="44"/>
        <v>-2.6110892034707098E-2</v>
      </c>
      <c r="R198" s="33">
        <f t="shared" si="45"/>
        <v>-2.2055694261354401E-2</v>
      </c>
      <c r="S198" s="33">
        <f t="shared" si="46"/>
        <v>-1.9951832587264601E-2</v>
      </c>
      <c r="AD198" s="20">
        <f t="shared" si="39"/>
        <v>2022</v>
      </c>
      <c r="AE198" s="21">
        <f t="shared" si="32"/>
        <v>-0.52720721617412603</v>
      </c>
      <c r="AF198" s="21">
        <f t="shared" si="33"/>
        <v>-2.48677505473048E-2</v>
      </c>
      <c r="AG198" s="21">
        <f t="shared" si="34"/>
        <v>-4.1761827369391803E-2</v>
      </c>
      <c r="AH198" s="21">
        <f t="shared" si="35"/>
        <v>-3.0152436346291601E-2</v>
      </c>
      <c r="AI198" s="21">
        <f t="shared" si="36"/>
        <v>-2.6110892034707098E-2</v>
      </c>
      <c r="AJ198" s="21">
        <f t="shared" si="37"/>
        <v>-2.2055694261354401E-2</v>
      </c>
      <c r="AK198" s="21">
        <f t="shared" si="38"/>
        <v>-1.9951832587264601E-2</v>
      </c>
    </row>
    <row r="199" spans="1:37" ht="15">
      <c r="A199" s="22">
        <v>44469</v>
      </c>
      <c r="B199" s="20" t="s">
        <v>259</v>
      </c>
      <c r="C199" s="2">
        <v>-0.44702695287873001</v>
      </c>
      <c r="D199" s="16">
        <v>-3.3276084344473301E-2</v>
      </c>
      <c r="E199" s="16">
        <v>-4.8285690684055797E-2</v>
      </c>
      <c r="F199" s="16">
        <v>-3.40473937051868E-2</v>
      </c>
      <c r="G199" s="16">
        <v>-2.8080578158102401E-2</v>
      </c>
      <c r="H199" s="16">
        <v>-2.2753427647530699E-2</v>
      </c>
      <c r="I199">
        <v>-1.9847768355553099E-2</v>
      </c>
      <c r="J199"/>
      <c r="L199" s="20" t="str">
        <f t="shared" si="31"/>
        <v>2021Q3</v>
      </c>
      <c r="M199" s="33">
        <f t="shared" si="40"/>
        <v>-0.44702695287873001</v>
      </c>
      <c r="N199" s="33">
        <f t="shared" si="41"/>
        <v>-3.3276084344473301E-2</v>
      </c>
      <c r="O199" s="33">
        <f t="shared" si="42"/>
        <v>-4.8285690684055797E-2</v>
      </c>
      <c r="P199" s="33">
        <f t="shared" si="43"/>
        <v>-3.40473937051868E-2</v>
      </c>
      <c r="Q199" s="33">
        <f t="shared" si="44"/>
        <v>-2.8080578158102401E-2</v>
      </c>
      <c r="R199" s="33">
        <f t="shared" si="45"/>
        <v>-2.2753427647530699E-2</v>
      </c>
      <c r="S199" s="33">
        <f t="shared" si="46"/>
        <v>-1.9847768355553099E-2</v>
      </c>
      <c r="AD199" s="20">
        <f t="shared" si="39"/>
        <v>2022</v>
      </c>
      <c r="AE199" s="21">
        <f t="shared" si="32"/>
        <v>-0.44702695287873001</v>
      </c>
      <c r="AF199" s="21">
        <f t="shared" si="33"/>
        <v>-3.3276084344473301E-2</v>
      </c>
      <c r="AG199" s="21">
        <f t="shared" si="34"/>
        <v>-4.8285690684055797E-2</v>
      </c>
      <c r="AH199" s="21">
        <f t="shared" si="35"/>
        <v>-3.40473937051868E-2</v>
      </c>
      <c r="AI199" s="21">
        <f t="shared" si="36"/>
        <v>-2.8080578158102401E-2</v>
      </c>
      <c r="AJ199" s="21">
        <f t="shared" si="37"/>
        <v>-2.2753427647530699E-2</v>
      </c>
      <c r="AK199" s="21">
        <f t="shared" si="38"/>
        <v>-1.9847768355553099E-2</v>
      </c>
    </row>
    <row r="200" spans="1:37" ht="15">
      <c r="A200" s="22">
        <v>44561</v>
      </c>
      <c r="B200" s="20" t="s">
        <v>258</v>
      </c>
      <c r="C200" s="2">
        <v>-0.106449297655619</v>
      </c>
      <c r="D200" s="16">
        <v>-4.0294974451643897E-3</v>
      </c>
      <c r="E200" s="16">
        <v>-3.8201320750806601E-2</v>
      </c>
      <c r="F200" s="16">
        <v>-2.1969341651982301E-2</v>
      </c>
      <c r="G200" s="16">
        <v>-1.83518139173534E-2</v>
      </c>
      <c r="H200" s="16">
        <v>2.6136925326860302E-3</v>
      </c>
      <c r="I200">
        <v>2.04851648721735E-2</v>
      </c>
      <c r="J200"/>
      <c r="L200" s="20" t="str">
        <f t="shared" si="31"/>
        <v>2021Q4</v>
      </c>
      <c r="M200" s="33">
        <f t="shared" si="40"/>
        <v>-0.106449297655619</v>
      </c>
      <c r="N200" s="33">
        <f t="shared" si="41"/>
        <v>-4.0294974451643897E-3</v>
      </c>
      <c r="O200" s="33">
        <f t="shared" si="42"/>
        <v>-3.8201320750806601E-2</v>
      </c>
      <c r="P200" s="33">
        <f t="shared" si="43"/>
        <v>-2.1969341651982301E-2</v>
      </c>
      <c r="Q200" s="33">
        <f t="shared" si="44"/>
        <v>-1.83518139173534E-2</v>
      </c>
      <c r="R200" s="33">
        <f t="shared" si="45"/>
        <v>2.6136925326860302E-3</v>
      </c>
      <c r="S200" s="33">
        <f t="shared" si="46"/>
        <v>2.04851648721735E-2</v>
      </c>
      <c r="AD200" s="20">
        <f t="shared" si="39"/>
        <v>2022</v>
      </c>
      <c r="AE200" s="21">
        <f t="shared" si="32"/>
        <v>-0.106449297655619</v>
      </c>
      <c r="AF200" s="21">
        <f t="shared" si="33"/>
        <v>-4.0294974451643897E-3</v>
      </c>
      <c r="AG200" s="21">
        <f t="shared" si="34"/>
        <v>-3.8201320750806601E-2</v>
      </c>
      <c r="AH200" s="21">
        <f t="shared" si="35"/>
        <v>-2.1969341651982301E-2</v>
      </c>
      <c r="AI200" s="21">
        <f t="shared" si="36"/>
        <v>-1.83518139173534E-2</v>
      </c>
      <c r="AJ200" s="21">
        <f t="shared" si="37"/>
        <v>2.6136925326860302E-3</v>
      </c>
      <c r="AK200" s="21">
        <f t="shared" si="38"/>
        <v>2.04851648721735E-2</v>
      </c>
    </row>
    <row r="201" spans="1:37" ht="15">
      <c r="A201" s="22">
        <v>44651</v>
      </c>
      <c r="B201" s="20" t="s">
        <v>257</v>
      </c>
      <c r="C201" s="2">
        <v>-0.24082499018470899</v>
      </c>
      <c r="D201" s="16">
        <v>-2.8635933055124099E-2</v>
      </c>
      <c r="E201" s="16">
        <v>-1.5232096510049699E-2</v>
      </c>
      <c r="F201" s="16">
        <v>-2.6758316678113501E-3</v>
      </c>
      <c r="G201" s="16">
        <v>8.9280170921685401E-3</v>
      </c>
      <c r="H201" s="16">
        <v>2.72630324219055E-2</v>
      </c>
      <c r="I201">
        <v>3.5348685536075201E-3</v>
      </c>
      <c r="J201"/>
      <c r="L201" s="20" t="str">
        <f t="shared" si="31"/>
        <v>2022Q1</v>
      </c>
      <c r="M201" s="33">
        <f t="shared" si="40"/>
        <v>-0.24082499018470899</v>
      </c>
      <c r="N201" s="33">
        <f t="shared" si="41"/>
        <v>-2.8635933055124099E-2</v>
      </c>
      <c r="O201" s="33">
        <f t="shared" si="42"/>
        <v>-1.5232096510049699E-2</v>
      </c>
      <c r="P201" s="33">
        <f t="shared" si="43"/>
        <v>-2.6758316678113501E-3</v>
      </c>
      <c r="Q201" s="33">
        <f t="shared" si="44"/>
        <v>8.9280170921685401E-3</v>
      </c>
      <c r="R201" s="33">
        <f t="shared" si="45"/>
        <v>2.72630324219055E-2</v>
      </c>
      <c r="S201" s="33">
        <f t="shared" si="46"/>
        <v>3.5348685536075201E-3</v>
      </c>
      <c r="AD201" s="20">
        <f t="shared" si="39"/>
        <v>2023</v>
      </c>
      <c r="AE201" s="21">
        <f t="shared" si="32"/>
        <v>-0.24082499018470899</v>
      </c>
      <c r="AF201" s="21">
        <f t="shared" si="33"/>
        <v>-2.8635933055124099E-2</v>
      </c>
      <c r="AG201" s="21">
        <f t="shared" si="34"/>
        <v>-1.5232096510049699E-2</v>
      </c>
      <c r="AH201" s="21">
        <f t="shared" si="35"/>
        <v>-2.6758316678113501E-3</v>
      </c>
      <c r="AI201" s="21">
        <f t="shared" si="36"/>
        <v>8.9280170921685401E-3</v>
      </c>
      <c r="AJ201" s="21">
        <f t="shared" si="37"/>
        <v>2.72630324219055E-2</v>
      </c>
      <c r="AK201" s="21">
        <f t="shared" si="38"/>
        <v>3.5348685536075201E-3</v>
      </c>
    </row>
    <row r="202" spans="1:37" ht="15">
      <c r="A202" s="22">
        <v>44742</v>
      </c>
      <c r="B202" s="20" t="s">
        <v>256</v>
      </c>
      <c r="C202" s="2">
        <v>-0.26002079553936802</v>
      </c>
      <c r="D202" s="16">
        <v>1.4278272149815001E-2</v>
      </c>
      <c r="E202" s="16">
        <v>2.4446597109481698E-2</v>
      </c>
      <c r="F202" s="16">
        <v>2.31306302751468E-2</v>
      </c>
      <c r="G202" s="16">
        <v>3.9742186715325797E-2</v>
      </c>
      <c r="H202" s="16">
        <v>1.11669829822929E-2</v>
      </c>
      <c r="I202">
        <v>7.8201314869196792E-3</v>
      </c>
      <c r="J202"/>
      <c r="L202" s="20" t="str">
        <f t="shared" si="31"/>
        <v>2022Q2</v>
      </c>
      <c r="M202" s="33">
        <f t="shared" si="40"/>
        <v>-0.26002079553936802</v>
      </c>
      <c r="N202" s="33">
        <f t="shared" si="41"/>
        <v>1.4278272149815001E-2</v>
      </c>
      <c r="O202" s="33">
        <f t="shared" si="42"/>
        <v>2.4446597109481698E-2</v>
      </c>
      <c r="P202" s="33">
        <f t="shared" si="43"/>
        <v>2.31306302751468E-2</v>
      </c>
      <c r="Q202" s="33">
        <f t="shared" si="44"/>
        <v>3.9742186715325797E-2</v>
      </c>
      <c r="R202" s="33">
        <f t="shared" si="45"/>
        <v>1.11669829822929E-2</v>
      </c>
      <c r="S202" s="33">
        <f t="shared" si="46"/>
        <v>7.8201314869196792E-3</v>
      </c>
      <c r="AD202" s="20">
        <f t="shared" si="39"/>
        <v>2023</v>
      </c>
      <c r="AE202" s="21">
        <f t="shared" si="32"/>
        <v>-0.26002079553936802</v>
      </c>
      <c r="AF202" s="21">
        <f t="shared" si="33"/>
        <v>1.4278272149815001E-2</v>
      </c>
      <c r="AG202" s="21">
        <f t="shared" si="34"/>
        <v>2.4446597109481698E-2</v>
      </c>
      <c r="AH202" s="21">
        <f t="shared" si="35"/>
        <v>2.31306302751468E-2</v>
      </c>
      <c r="AI202" s="21">
        <f t="shared" si="36"/>
        <v>3.9742186715325797E-2</v>
      </c>
      <c r="AJ202" s="21">
        <f t="shared" si="37"/>
        <v>1.11669829822929E-2</v>
      </c>
      <c r="AK202" s="21">
        <f t="shared" si="38"/>
        <v>7.8201314869196792E-3</v>
      </c>
    </row>
    <row r="203" spans="1:37" ht="15">
      <c r="A203" s="22">
        <v>44834</v>
      </c>
      <c r="B203" s="20" t="s">
        <v>255</v>
      </c>
      <c r="C203" s="2">
        <v>-8.4684901935361906E-2</v>
      </c>
      <c r="D203" s="16">
        <v>4.0674004269464201E-2</v>
      </c>
      <c r="E203" s="16">
        <v>2.36828339978538E-2</v>
      </c>
      <c r="F203" s="16">
        <v>4.0300245939031198E-2</v>
      </c>
      <c r="G203" s="16">
        <v>8.1452138550923703E-3</v>
      </c>
      <c r="H203" s="16">
        <v>5.9915565741759597E-3</v>
      </c>
      <c r="I203">
        <v>-2.4869440103947901E-3</v>
      </c>
      <c r="J203"/>
      <c r="L203" s="20" t="str">
        <f t="shared" si="31"/>
        <v>2022Q3</v>
      </c>
      <c r="M203" s="33">
        <f t="shared" si="40"/>
        <v>-8.4684901935361906E-2</v>
      </c>
      <c r="N203" s="33">
        <f t="shared" si="41"/>
        <v>4.0674004269464201E-2</v>
      </c>
      <c r="O203" s="33">
        <f t="shared" si="42"/>
        <v>2.36828339978538E-2</v>
      </c>
      <c r="P203" s="33">
        <f t="shared" si="43"/>
        <v>4.0300245939031198E-2</v>
      </c>
      <c r="Q203" s="33">
        <f t="shared" si="44"/>
        <v>8.1452138550923703E-3</v>
      </c>
      <c r="R203" s="33">
        <f t="shared" si="45"/>
        <v>5.9915565741759597E-3</v>
      </c>
      <c r="S203" s="33">
        <f t="shared" si="46"/>
        <v>-2.4869440103947901E-3</v>
      </c>
      <c r="AD203" s="20">
        <f t="shared" si="39"/>
        <v>2023</v>
      </c>
      <c r="AE203" s="21">
        <f t="shared" si="32"/>
        <v>-8.4684901935361906E-2</v>
      </c>
      <c r="AF203" s="21">
        <f t="shared" si="33"/>
        <v>4.0674004269464201E-2</v>
      </c>
      <c r="AG203" s="21">
        <f t="shared" si="34"/>
        <v>2.36828339978538E-2</v>
      </c>
      <c r="AH203" s="21">
        <f t="shared" si="35"/>
        <v>4.0300245939031198E-2</v>
      </c>
      <c r="AI203" s="21">
        <f t="shared" si="36"/>
        <v>8.1452138550923703E-3</v>
      </c>
      <c r="AJ203" s="21">
        <f t="shared" si="37"/>
        <v>5.9915565741759597E-3</v>
      </c>
      <c r="AK203" s="21">
        <f t="shared" si="38"/>
        <v>-2.4869440103947901E-3</v>
      </c>
    </row>
    <row r="204" spans="1:37" ht="15">
      <c r="A204" s="22">
        <v>44926</v>
      </c>
      <c r="B204" s="20" t="s">
        <v>254</v>
      </c>
      <c r="C204" s="2">
        <v>0.19504715455560701</v>
      </c>
      <c r="D204" s="16">
        <v>4.3311666416656097E-2</v>
      </c>
      <c r="E204" s="16">
        <v>5.2307671556407503E-2</v>
      </c>
      <c r="F204" s="16">
        <v>1.47655919143206E-2</v>
      </c>
      <c r="G204" s="16">
        <v>1.2746187534520399E-2</v>
      </c>
      <c r="H204" s="16">
        <v>2.8924204517759098E-3</v>
      </c>
      <c r="I204">
        <v>3.81324182105971E-3</v>
      </c>
      <c r="J204"/>
      <c r="L204" s="20" t="str">
        <f t="shared" si="31"/>
        <v>2022Q4</v>
      </c>
      <c r="M204" s="33">
        <f t="shared" si="40"/>
        <v>0.19504715455560701</v>
      </c>
      <c r="N204" s="33">
        <f t="shared" si="41"/>
        <v>4.3311666416656097E-2</v>
      </c>
      <c r="O204" s="33">
        <f t="shared" si="42"/>
        <v>5.2307671556407503E-2</v>
      </c>
      <c r="P204" s="33">
        <f t="shared" si="43"/>
        <v>1.47655919143206E-2</v>
      </c>
      <c r="Q204" s="33">
        <f t="shared" si="44"/>
        <v>1.2746187534520399E-2</v>
      </c>
      <c r="R204" s="33">
        <f t="shared" si="45"/>
        <v>2.8924204517759098E-3</v>
      </c>
      <c r="S204" s="33">
        <f t="shared" si="46"/>
        <v>3.81324182105971E-3</v>
      </c>
      <c r="AD204" s="20">
        <f t="shared" si="39"/>
        <v>2023</v>
      </c>
      <c r="AE204" s="21">
        <f t="shared" si="32"/>
        <v>0.19504715455560701</v>
      </c>
      <c r="AF204" s="21">
        <f t="shared" si="33"/>
        <v>4.3311666416656097E-2</v>
      </c>
      <c r="AG204" s="21">
        <f t="shared" si="34"/>
        <v>5.2307671556407503E-2</v>
      </c>
      <c r="AH204" s="21">
        <f t="shared" si="35"/>
        <v>1.47655919143206E-2</v>
      </c>
      <c r="AI204" s="21">
        <f t="shared" si="36"/>
        <v>1.2746187534520399E-2</v>
      </c>
      <c r="AJ204" s="21">
        <f t="shared" si="37"/>
        <v>2.8924204517759098E-3</v>
      </c>
      <c r="AK204" s="21">
        <f t="shared" si="38"/>
        <v>3.81324182105971E-3</v>
      </c>
    </row>
    <row r="205" spans="1:37" ht="15">
      <c r="A205" s="22">
        <v>45016</v>
      </c>
      <c r="B205" s="20" t="s">
        <v>253</v>
      </c>
      <c r="C205" s="2">
        <v>6.7853325056823205E-2</v>
      </c>
      <c r="D205" s="16">
        <v>4.14353940302725E-2</v>
      </c>
      <c r="E205" s="16">
        <v>4.3886303609311497E-3</v>
      </c>
      <c r="F205" s="16">
        <v>5.1707779408656203E-3</v>
      </c>
      <c r="G205" s="16">
        <v>-4.01373117988144E-3</v>
      </c>
      <c r="H205" s="16">
        <v>-2.90693712937068E-3</v>
      </c>
      <c r="I205">
        <v>-8.63401377754653E-3</v>
      </c>
      <c r="J205"/>
      <c r="L205" s="20" t="str">
        <f t="shared" ref="L205:L211" si="47">"20"&amp;RIGHT(B205,2)&amp;"Q"&amp;LEFT(B205,1)</f>
        <v>2023Q1</v>
      </c>
      <c r="M205" s="33">
        <f t="shared" si="40"/>
        <v>6.7853325056823205E-2</v>
      </c>
      <c r="N205" s="33">
        <f t="shared" si="41"/>
        <v>4.14353940302725E-2</v>
      </c>
      <c r="O205" s="33">
        <f t="shared" si="42"/>
        <v>4.3886303609311497E-3</v>
      </c>
      <c r="P205" s="33">
        <f t="shared" si="43"/>
        <v>5.1707779408656203E-3</v>
      </c>
      <c r="Q205" s="33">
        <f t="shared" si="44"/>
        <v>-4.01373117988144E-3</v>
      </c>
      <c r="R205" s="33">
        <f t="shared" si="45"/>
        <v>-2.90693712937068E-3</v>
      </c>
      <c r="S205" s="33">
        <f t="shared" si="46"/>
        <v>-8.63401377754653E-3</v>
      </c>
      <c r="AD205" s="20">
        <f t="shared" si="39"/>
        <v>2024</v>
      </c>
      <c r="AE205" s="21">
        <f t="shared" ref="AE205:AE211" si="48">M205</f>
        <v>6.7853325056823205E-2</v>
      </c>
      <c r="AF205" s="21">
        <f t="shared" ref="AF205:AF211" si="49">N205</f>
        <v>4.14353940302725E-2</v>
      </c>
      <c r="AG205" s="21">
        <f t="shared" ref="AG205:AG211" si="50">O205</f>
        <v>4.3886303609311497E-3</v>
      </c>
      <c r="AH205" s="21">
        <f t="shared" ref="AH205:AH211" si="51">P205</f>
        <v>5.1707779408656203E-3</v>
      </c>
      <c r="AI205" s="21">
        <f t="shared" ref="AI205:AI211" si="52">Q205</f>
        <v>-4.01373117988144E-3</v>
      </c>
      <c r="AJ205" s="21">
        <f t="shared" ref="AJ205:AJ211" si="53">R205</f>
        <v>-2.90693712937068E-3</v>
      </c>
      <c r="AK205" s="21">
        <f t="shared" ref="AK205:AK211" si="54">S205</f>
        <v>-8.63401377754653E-3</v>
      </c>
    </row>
    <row r="206" spans="1:37" ht="15">
      <c r="A206" s="22">
        <v>45107</v>
      </c>
      <c r="B206" s="20" t="s">
        <v>252</v>
      </c>
      <c r="C206" s="2">
        <v>9.7175789513415295E-2</v>
      </c>
      <c r="D206" s="16">
        <v>2.9643422887094201E-3</v>
      </c>
      <c r="E206" s="16">
        <v>4.9317176166744203E-3</v>
      </c>
      <c r="F206" s="16">
        <v>-5.4223978143280597E-3</v>
      </c>
      <c r="G206" s="16">
        <v>-5.7844490735295996E-3</v>
      </c>
      <c r="H206" s="16">
        <v>-1.4961585912818201E-2</v>
      </c>
      <c r="I206">
        <v>-5.3626113645082402E-3</v>
      </c>
      <c r="J206"/>
      <c r="L206" s="20" t="str">
        <f t="shared" si="47"/>
        <v>2023Q2</v>
      </c>
      <c r="M206" s="33">
        <f t="shared" si="40"/>
        <v>9.7175789513415295E-2</v>
      </c>
      <c r="N206" s="33">
        <f t="shared" si="41"/>
        <v>2.9643422887094201E-3</v>
      </c>
      <c r="O206" s="33">
        <f t="shared" si="42"/>
        <v>4.9317176166744203E-3</v>
      </c>
      <c r="P206" s="33">
        <f t="shared" si="43"/>
        <v>-5.4223978143280597E-3</v>
      </c>
      <c r="Q206" s="33">
        <f t="shared" si="44"/>
        <v>-5.7844490735295996E-3</v>
      </c>
      <c r="R206" s="33">
        <f t="shared" si="45"/>
        <v>-1.4961585912818201E-2</v>
      </c>
      <c r="S206" s="33">
        <f t="shared" si="46"/>
        <v>-5.3626113645082402E-3</v>
      </c>
      <c r="AD206" s="20">
        <f t="shared" si="39"/>
        <v>2024</v>
      </c>
      <c r="AE206" s="21">
        <f t="shared" si="48"/>
        <v>9.7175789513415295E-2</v>
      </c>
      <c r="AF206" s="21">
        <f t="shared" si="49"/>
        <v>2.9643422887094201E-3</v>
      </c>
      <c r="AG206" s="21">
        <f t="shared" si="50"/>
        <v>4.9317176166744203E-3</v>
      </c>
      <c r="AH206" s="21">
        <f t="shared" si="51"/>
        <v>-5.4223978143280597E-3</v>
      </c>
      <c r="AI206" s="21">
        <f t="shared" si="52"/>
        <v>-5.7844490735295996E-3</v>
      </c>
      <c r="AJ206" s="21">
        <f t="shared" si="53"/>
        <v>-1.4961585912818201E-2</v>
      </c>
      <c r="AK206" s="21">
        <f t="shared" si="54"/>
        <v>-5.3626113645082402E-3</v>
      </c>
    </row>
    <row r="207" spans="1:37" ht="15">
      <c r="A207" s="22">
        <v>45199</v>
      </c>
      <c r="B207" s="20" t="s">
        <v>251</v>
      </c>
      <c r="C207" s="2">
        <v>7.2230044057408405E-2</v>
      </c>
      <c r="D207" s="16">
        <v>8.4556108529052904E-3</v>
      </c>
      <c r="E207" s="16">
        <v>-5.7305121648797896E-3</v>
      </c>
      <c r="F207" s="16">
        <v>-8.5910144321421893E-3</v>
      </c>
      <c r="G207" s="16">
        <v>-2.1796390741324199E-2</v>
      </c>
      <c r="H207" s="16">
        <v>-1.1597694335807899E-2</v>
      </c>
      <c r="I207">
        <v>-5.8128839275354898E-3</v>
      </c>
      <c r="J207"/>
      <c r="L207" s="20" t="str">
        <f t="shared" si="47"/>
        <v>2023Q3</v>
      </c>
      <c r="M207" s="33">
        <f t="shared" si="40"/>
        <v>7.2230044057408405E-2</v>
      </c>
      <c r="N207" s="33">
        <f t="shared" si="41"/>
        <v>8.4556108529052904E-3</v>
      </c>
      <c r="O207" s="33">
        <f t="shared" si="42"/>
        <v>-5.7305121648797896E-3</v>
      </c>
      <c r="P207" s="33">
        <f t="shared" si="43"/>
        <v>-8.5910144321421893E-3</v>
      </c>
      <c r="Q207" s="33">
        <f t="shared" si="44"/>
        <v>-2.1796390741324199E-2</v>
      </c>
      <c r="R207" s="33">
        <f t="shared" si="45"/>
        <v>-1.1597694335807899E-2</v>
      </c>
      <c r="S207" s="33">
        <f t="shared" si="46"/>
        <v>-5.8128839275354898E-3</v>
      </c>
      <c r="AD207" s="20">
        <f t="shared" si="39"/>
        <v>2024</v>
      </c>
      <c r="AE207" s="21">
        <f t="shared" si="48"/>
        <v>7.2230044057408405E-2</v>
      </c>
      <c r="AF207" s="21">
        <f t="shared" si="49"/>
        <v>8.4556108529052904E-3</v>
      </c>
      <c r="AG207" s="21">
        <f t="shared" si="50"/>
        <v>-5.7305121648797896E-3</v>
      </c>
      <c r="AH207" s="21">
        <f t="shared" si="51"/>
        <v>-8.5910144321421893E-3</v>
      </c>
      <c r="AI207" s="21">
        <f t="shared" si="52"/>
        <v>-2.1796390741324199E-2</v>
      </c>
      <c r="AJ207" s="21">
        <f t="shared" si="53"/>
        <v>-1.1597694335807899E-2</v>
      </c>
      <c r="AK207" s="21">
        <f t="shared" si="54"/>
        <v>-5.8128839275354898E-3</v>
      </c>
    </row>
    <row r="208" spans="1:37" ht="15">
      <c r="A208" s="22">
        <v>45291</v>
      </c>
      <c r="B208" s="20" t="s">
        <v>250</v>
      </c>
      <c r="C208" s="2">
        <v>0.14282199116419</v>
      </c>
      <c r="D208" s="16">
        <v>7.1751511631156601E-3</v>
      </c>
      <c r="E208" s="16">
        <v>-4.2408401272856699E-3</v>
      </c>
      <c r="F208" s="16">
        <v>-2.3119289769440401E-2</v>
      </c>
      <c r="G208" s="16">
        <v>-1.32158097405966E-2</v>
      </c>
      <c r="H208" s="16">
        <v>-7.6369898242944299E-3</v>
      </c>
      <c r="I208">
        <v>-1.9723235548954401E-3</v>
      </c>
      <c r="J208"/>
      <c r="L208" s="20" t="str">
        <f t="shared" si="47"/>
        <v>2023Q4</v>
      </c>
      <c r="M208" s="33">
        <f t="shared" si="40"/>
        <v>0.14282199116419</v>
      </c>
      <c r="N208" s="33">
        <f t="shared" si="41"/>
        <v>7.1751511631156601E-3</v>
      </c>
      <c r="O208" s="33">
        <f t="shared" si="42"/>
        <v>-4.2408401272856699E-3</v>
      </c>
      <c r="P208" s="33">
        <f t="shared" si="43"/>
        <v>-2.3119289769440401E-2</v>
      </c>
      <c r="Q208" s="33">
        <f t="shared" si="44"/>
        <v>-1.32158097405966E-2</v>
      </c>
      <c r="R208" s="33">
        <f t="shared" si="45"/>
        <v>-7.6369898242944299E-3</v>
      </c>
      <c r="S208" s="33">
        <f t="shared" si="46"/>
        <v>-1.9723235548954401E-3</v>
      </c>
      <c r="AD208" s="20">
        <f t="shared" si="39"/>
        <v>2024</v>
      </c>
      <c r="AE208" s="21">
        <f t="shared" si="48"/>
        <v>0.14282199116419</v>
      </c>
      <c r="AF208" s="21">
        <f t="shared" si="49"/>
        <v>7.1751511631156601E-3</v>
      </c>
      <c r="AG208" s="21">
        <f t="shared" si="50"/>
        <v>-4.2408401272856699E-3</v>
      </c>
      <c r="AH208" s="21">
        <f t="shared" si="51"/>
        <v>-2.3119289769440401E-2</v>
      </c>
      <c r="AI208" s="21">
        <f t="shared" si="52"/>
        <v>-1.32158097405966E-2</v>
      </c>
      <c r="AJ208" s="21">
        <f t="shared" si="53"/>
        <v>-7.6369898242944299E-3</v>
      </c>
      <c r="AK208" s="21">
        <f t="shared" si="54"/>
        <v>-1.9723235548954401E-3</v>
      </c>
    </row>
    <row r="209" spans="1:37" ht="15">
      <c r="A209" s="22">
        <v>45382</v>
      </c>
      <c r="B209" s="20" t="s">
        <v>249</v>
      </c>
      <c r="C209" s="2">
        <v>-6.4293396076666497E-3</v>
      </c>
      <c r="D209" s="16">
        <v>-1.92670646632675E-2</v>
      </c>
      <c r="E209" s="16">
        <v>-3.5676220759558702E-2</v>
      </c>
      <c r="F209" s="16">
        <v>-2.2861864050057999E-2</v>
      </c>
      <c r="G209" s="16">
        <v>-1.5259031669921101E-2</v>
      </c>
      <c r="H209" s="16">
        <v>-8.0980005813044691E-3</v>
      </c>
      <c r="I209">
        <v>-4.9361232806307302E-3</v>
      </c>
      <c r="J209"/>
      <c r="L209" s="20" t="str">
        <f t="shared" si="47"/>
        <v>2024Q1</v>
      </c>
      <c r="M209" s="33">
        <f t="shared" si="40"/>
        <v>-6.4293396076666497E-3</v>
      </c>
      <c r="N209" s="33">
        <f t="shared" si="41"/>
        <v>-1.92670646632675E-2</v>
      </c>
      <c r="O209" s="33">
        <f t="shared" si="42"/>
        <v>-3.5676220759558702E-2</v>
      </c>
      <c r="P209" s="33">
        <f t="shared" si="43"/>
        <v>-2.2861864050057999E-2</v>
      </c>
      <c r="Q209" s="33">
        <f t="shared" si="44"/>
        <v>-1.5259031669921101E-2</v>
      </c>
      <c r="R209" s="33">
        <f t="shared" si="45"/>
        <v>-8.0980005813044691E-3</v>
      </c>
      <c r="S209" s="33">
        <f t="shared" si="46"/>
        <v>-4.9361232806307302E-3</v>
      </c>
      <c r="AD209" s="20">
        <f t="shared" si="39"/>
        <v>2025</v>
      </c>
      <c r="AE209" s="21">
        <f t="shared" si="48"/>
        <v>-6.4293396076666497E-3</v>
      </c>
      <c r="AF209" s="21">
        <f t="shared" si="49"/>
        <v>-1.92670646632675E-2</v>
      </c>
      <c r="AG209" s="21">
        <f t="shared" si="50"/>
        <v>-3.5676220759558702E-2</v>
      </c>
      <c r="AH209" s="21">
        <f t="shared" si="51"/>
        <v>-2.2861864050057999E-2</v>
      </c>
      <c r="AI209" s="21">
        <f t="shared" si="52"/>
        <v>-1.5259031669921101E-2</v>
      </c>
      <c r="AJ209" s="21">
        <f t="shared" si="53"/>
        <v>-8.0980005813044691E-3</v>
      </c>
      <c r="AK209" s="21">
        <f t="shared" si="54"/>
        <v>-4.9361232806307302E-3</v>
      </c>
    </row>
    <row r="210" spans="1:37" ht="15">
      <c r="A210" s="22">
        <v>45473</v>
      </c>
      <c r="B210" s="20" t="s">
        <v>248</v>
      </c>
      <c r="C210" s="2">
        <v>7.5541036338766396E-2</v>
      </c>
      <c r="D210" s="16">
        <v>-2.7110770959999399E-2</v>
      </c>
      <c r="E210" s="16">
        <v>-1.8482684204911601E-2</v>
      </c>
      <c r="F210" s="16">
        <v>-1.2157127543457E-2</v>
      </c>
      <c r="G210" s="16">
        <v>-5.8524159786189998E-3</v>
      </c>
      <c r="H210" s="16">
        <v>-3.2937908317254199E-3</v>
      </c>
      <c r="I210">
        <v>1.1952302463265601E-3</v>
      </c>
      <c r="J210"/>
      <c r="L210" s="20" t="str">
        <f t="shared" si="47"/>
        <v>2024Q2</v>
      </c>
      <c r="M210" s="33">
        <f t="shared" si="40"/>
        <v>7.5541036338766396E-2</v>
      </c>
      <c r="N210" s="33">
        <f t="shared" si="41"/>
        <v>-2.7110770959999399E-2</v>
      </c>
      <c r="O210" s="33">
        <f t="shared" si="42"/>
        <v>-1.8482684204911601E-2</v>
      </c>
      <c r="P210" s="33">
        <f t="shared" si="43"/>
        <v>-1.2157127543457E-2</v>
      </c>
      <c r="Q210" s="33">
        <f t="shared" si="44"/>
        <v>-5.8524159786189998E-3</v>
      </c>
      <c r="R210" s="33">
        <f t="shared" si="45"/>
        <v>-3.2937908317254199E-3</v>
      </c>
      <c r="S210" s="33">
        <f t="shared" si="46"/>
        <v>1.1952302463265601E-3</v>
      </c>
      <c r="AD210" s="20">
        <f t="shared" si="39"/>
        <v>2025</v>
      </c>
      <c r="AE210" s="21">
        <f t="shared" si="48"/>
        <v>7.5541036338766396E-2</v>
      </c>
      <c r="AF210" s="21">
        <f t="shared" si="49"/>
        <v>-2.7110770959999399E-2</v>
      </c>
      <c r="AG210" s="21">
        <f t="shared" si="50"/>
        <v>-1.8482684204911601E-2</v>
      </c>
      <c r="AH210" s="21">
        <f t="shared" si="51"/>
        <v>-1.2157127543457E-2</v>
      </c>
      <c r="AI210" s="21">
        <f t="shared" si="52"/>
        <v>-5.8524159786189998E-3</v>
      </c>
      <c r="AJ210" s="21">
        <f t="shared" si="53"/>
        <v>-3.2937908317254199E-3</v>
      </c>
      <c r="AK210" s="21">
        <f t="shared" si="54"/>
        <v>1.1952302463265601E-3</v>
      </c>
    </row>
    <row r="211" spans="1:37">
      <c r="A211" s="22">
        <v>45565</v>
      </c>
      <c r="B211" s="20" t="s">
        <v>247</v>
      </c>
      <c r="L211" s="20" t="str">
        <f t="shared" si="47"/>
        <v>2024Q3</v>
      </c>
      <c r="M211" s="33">
        <f t="shared" si="40"/>
        <v>0</v>
      </c>
      <c r="N211" s="33">
        <f t="shared" si="41"/>
        <v>0</v>
      </c>
      <c r="O211" s="33">
        <f t="shared" si="42"/>
        <v>0</v>
      </c>
      <c r="P211" s="33">
        <f t="shared" si="43"/>
        <v>0</v>
      </c>
      <c r="Q211" s="33">
        <f t="shared" si="44"/>
        <v>0</v>
      </c>
      <c r="R211" s="33">
        <f t="shared" si="45"/>
        <v>0</v>
      </c>
      <c r="S211" s="33">
        <f t="shared" si="46"/>
        <v>0</v>
      </c>
      <c r="AD211" s="20">
        <f t="shared" si="39"/>
        <v>2025</v>
      </c>
      <c r="AE211" s="21">
        <f t="shared" si="48"/>
        <v>0</v>
      </c>
      <c r="AF211" s="21">
        <f t="shared" si="49"/>
        <v>0</v>
      </c>
      <c r="AG211" s="21">
        <f t="shared" si="50"/>
        <v>0</v>
      </c>
      <c r="AH211" s="21">
        <f t="shared" si="51"/>
        <v>0</v>
      </c>
      <c r="AI211" s="21">
        <f t="shared" si="52"/>
        <v>0</v>
      </c>
      <c r="AJ211" s="21">
        <f t="shared" si="53"/>
        <v>0</v>
      </c>
      <c r="AK211" s="21">
        <f t="shared" si="54"/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77C1-BBA0-49D9-A6FE-DBEB56B0683A}">
  <sheetPr codeName="Sheet11"/>
  <dimension ref="A1:L392"/>
  <sheetViews>
    <sheetView topLeftCell="A2" zoomScaleNormal="100" workbookViewId="0">
      <selection activeCell="D8" sqref="D8:D221"/>
    </sheetView>
  </sheetViews>
  <sheetFormatPr defaultColWidth="8.85546875" defaultRowHeight="15"/>
  <cols>
    <col min="1" max="1" width="11.140625" bestFit="1" customWidth="1"/>
  </cols>
  <sheetData>
    <row r="1" spans="1:12">
      <c r="A1" t="s">
        <v>13</v>
      </c>
      <c r="B1" t="s">
        <v>154</v>
      </c>
      <c r="C1" t="s">
        <v>155</v>
      </c>
      <c r="D1" t="s">
        <v>156</v>
      </c>
      <c r="E1" t="str">
        <f>+'Chart NA - DSGE Raw Data'!D2</f>
        <v>obs_nominalrate</v>
      </c>
    </row>
    <row r="2" spans="1:12">
      <c r="A2" s="1">
        <v>25841</v>
      </c>
      <c r="E2">
        <f>+'Chart NA - DSGE Raw Data'!D47</f>
        <v>1.6775</v>
      </c>
    </row>
    <row r="3" spans="1:12">
      <c r="A3" s="1">
        <v>25933</v>
      </c>
      <c r="E3">
        <f>+'Chart NA - DSGE Raw Data'!D48</f>
        <v>1.3925000000000001</v>
      </c>
      <c r="I3" t="s">
        <v>187</v>
      </c>
      <c r="J3">
        <f>+CORREL(B9:B217,$E$9:$E$217)</f>
        <v>0.84095179538295706</v>
      </c>
      <c r="K3">
        <f>+CORREL(C9:C217,$E$9:$E$217)</f>
        <v>0.8347810063413359</v>
      </c>
      <c r="L3">
        <f>+CORREL(D9:D217,$E$9:$E$217)</f>
        <v>0.63473548925544498</v>
      </c>
    </row>
    <row r="4" spans="1:12">
      <c r="A4" s="1">
        <v>26023</v>
      </c>
      <c r="E4">
        <f>+'Chart NA - DSGE Raw Data'!D49</f>
        <v>0.96499999999999997</v>
      </c>
      <c r="I4" t="s">
        <v>188</v>
      </c>
      <c r="J4">
        <f>+CORREL(B80:B155,$E$80:$E$155)</f>
        <v>0.43827708312152436</v>
      </c>
      <c r="K4">
        <f t="shared" ref="K4:L4" si="0">+CORREL(C80:C155,$E$80:$E$155)</f>
        <v>0.40227019935536079</v>
      </c>
      <c r="L4">
        <f t="shared" si="0"/>
        <v>0.29542229708620715</v>
      </c>
    </row>
    <row r="5" spans="1:12">
      <c r="A5" s="1">
        <v>26114</v>
      </c>
      <c r="E5">
        <f>+'Chart NA - DSGE Raw Data'!D50</f>
        <v>1.1425000000000001</v>
      </c>
      <c r="I5" t="s">
        <v>189</v>
      </c>
      <c r="J5">
        <f>+CORREL(B153:B217,$E$153:$E$217)</f>
        <v>0.42859808978008757</v>
      </c>
      <c r="K5">
        <f>+CORREL(C153:C217,$E$153:$E$217)</f>
        <v>0.20083037635330486</v>
      </c>
      <c r="L5">
        <f>+CORREL(D153:D217,$E$153:$E$217)</f>
        <v>-5.8594069277044053E-2</v>
      </c>
    </row>
    <row r="6" spans="1:12">
      <c r="A6" s="1">
        <v>26206</v>
      </c>
      <c r="E6">
        <f>+'Chart NA - DSGE Raw Data'!D51</f>
        <v>1.37</v>
      </c>
    </row>
    <row r="7" spans="1:12">
      <c r="A7" s="1">
        <v>26298</v>
      </c>
      <c r="E7">
        <f>+'Chart NA - DSGE Raw Data'!D52</f>
        <v>1.1875</v>
      </c>
    </row>
    <row r="8" spans="1:12">
      <c r="A8" s="1">
        <v>26389</v>
      </c>
      <c r="D8">
        <f>+'HLW - 2025Q4'!M51</f>
        <v>3.3617854225780501</v>
      </c>
      <c r="E8">
        <f>+'Chart NA - DSGE Raw Data'!D53</f>
        <v>0.88749999999999996</v>
      </c>
    </row>
    <row r="9" spans="1:12">
      <c r="A9" s="1">
        <v>26480</v>
      </c>
      <c r="B9">
        <f>+hist_Forward5YearRNatR_wFG!D2</f>
        <v>3.3912307183167001</v>
      </c>
      <c r="C9">
        <f>+hist_Forward5YearRNatR_woFG!D2</f>
        <v>2.74215451498804</v>
      </c>
      <c r="D9">
        <f>+'HLW - 2025Q4'!M52</f>
        <v>2.4726543138902399</v>
      </c>
      <c r="E9">
        <f>+'Chart NA - DSGE Raw Data'!D54</f>
        <v>1.075</v>
      </c>
    </row>
    <row r="10" spans="1:12">
      <c r="A10" s="1">
        <v>26572</v>
      </c>
      <c r="B10">
        <f>+hist_Forward5YearRNatR_wFG!D3</f>
        <v>3.5813015970331299</v>
      </c>
      <c r="C10">
        <f>+hist_Forward5YearRNatR_woFG!D3</f>
        <v>2.9430937381301101</v>
      </c>
      <c r="D10">
        <f>+'HLW - 2025Q4'!M53</f>
        <v>2.57543487049093</v>
      </c>
      <c r="E10">
        <f>+'Chart NA - DSGE Raw Data'!D55</f>
        <v>1.1850000000000001</v>
      </c>
    </row>
    <row r="11" spans="1:12">
      <c r="A11" s="1">
        <v>26664</v>
      </c>
      <c r="B11">
        <f>+hist_Forward5YearRNatR_wFG!D4</f>
        <v>3.9117941749643101</v>
      </c>
      <c r="C11">
        <f>+hist_Forward5YearRNatR_woFG!D4</f>
        <v>3.2090535613006099</v>
      </c>
      <c r="D11">
        <f>+'HLW - 2025Q4'!M54</f>
        <v>2.7435560371256602</v>
      </c>
      <c r="E11">
        <f>+'Chart NA - DSGE Raw Data'!D56</f>
        <v>1.2875000000000001</v>
      </c>
    </row>
    <row r="12" spans="1:12">
      <c r="A12" s="1">
        <v>26754</v>
      </c>
      <c r="B12">
        <f>+hist_Forward5YearRNatR_wFG!D5</f>
        <v>3.9810049166490602</v>
      </c>
      <c r="C12">
        <f>+hist_Forward5YearRNatR_woFG!D5</f>
        <v>3.2670827850419601</v>
      </c>
      <c r="D12">
        <f>+'HLW - 2025Q4'!M55</f>
        <v>3.3550469939029499</v>
      </c>
      <c r="E12">
        <f>+'Chart NA - DSGE Raw Data'!D57</f>
        <v>1.635</v>
      </c>
    </row>
    <row r="13" spans="1:12">
      <c r="A13" s="1">
        <v>26845</v>
      </c>
      <c r="B13">
        <f>+hist_Forward5YearRNatR_wFG!D6</f>
        <v>4.3122355418724503</v>
      </c>
      <c r="C13">
        <f>+hist_Forward5YearRNatR_woFG!D6</f>
        <v>3.53243411457979</v>
      </c>
      <c r="D13">
        <f>+'HLW - 2025Q4'!M56</f>
        <v>3.04514643067035</v>
      </c>
      <c r="E13">
        <f>+'Chart NA - DSGE Raw Data'!D58</f>
        <v>1.9550000000000001</v>
      </c>
    </row>
    <row r="14" spans="1:12">
      <c r="A14" s="1">
        <v>26937</v>
      </c>
      <c r="B14">
        <f>+hist_Forward5YearRNatR_wFG!D7</f>
        <v>4.6226209767873003</v>
      </c>
      <c r="C14">
        <f>+hist_Forward5YearRNatR_woFG!D7</f>
        <v>3.8032280156734499</v>
      </c>
      <c r="D14">
        <f>+'HLW - 2025Q4'!M57</f>
        <v>3.1512223549996699</v>
      </c>
      <c r="E14">
        <f>+'Chart NA - DSGE Raw Data'!D59</f>
        <v>2.64</v>
      </c>
    </row>
    <row r="15" spans="1:12">
      <c r="A15" s="1">
        <v>27029</v>
      </c>
      <c r="B15">
        <f>+hist_Forward5YearRNatR_wFG!D8</f>
        <v>4.8395071348194802</v>
      </c>
      <c r="C15">
        <f>+hist_Forward5YearRNatR_woFG!D8</f>
        <v>4.0375242734110603</v>
      </c>
      <c r="D15">
        <f>+'HLW - 2025Q4'!M58</f>
        <v>3.0581261102315298</v>
      </c>
      <c r="E15">
        <f>+'Chart NA - DSGE Raw Data'!D60</f>
        <v>2.5</v>
      </c>
    </row>
    <row r="16" spans="1:12">
      <c r="A16" s="1">
        <v>27119</v>
      </c>
      <c r="B16">
        <f>+hist_Forward5YearRNatR_wFG!D9</f>
        <v>4.9472847903080801</v>
      </c>
      <c r="C16">
        <f>+hist_Forward5YearRNatR_woFG!D9</f>
        <v>4.12801810901097</v>
      </c>
      <c r="D16">
        <f>+'HLW - 2025Q4'!M59</f>
        <v>3.03658059251809</v>
      </c>
      <c r="E16">
        <f>+'Chart NA - DSGE Raw Data'!D61</f>
        <v>2.3325</v>
      </c>
    </row>
    <row r="17" spans="1:5">
      <c r="A17" s="1">
        <v>27210</v>
      </c>
      <c r="B17">
        <f>+hist_Forward5YearRNatR_wFG!D10</f>
        <v>5.14708847731504</v>
      </c>
      <c r="C17">
        <f>+hist_Forward5YearRNatR_woFG!D10</f>
        <v>4.3459046796996299</v>
      </c>
      <c r="D17">
        <f>+'HLW - 2025Q4'!M60</f>
        <v>2.7779297190594301</v>
      </c>
      <c r="E17">
        <f>+'Chart NA - DSGE Raw Data'!D62</f>
        <v>2.8125</v>
      </c>
    </row>
    <row r="18" spans="1:5">
      <c r="A18" s="1">
        <v>27302</v>
      </c>
      <c r="B18">
        <f>+hist_Forward5YearRNatR_wFG!D11</f>
        <v>5.2622071993398603</v>
      </c>
      <c r="C18">
        <f>+hist_Forward5YearRNatR_woFG!D11</f>
        <v>4.4443509372258001</v>
      </c>
      <c r="D18">
        <f>+'HLW - 2025Q4'!M61</f>
        <v>2.88419528529495</v>
      </c>
      <c r="E18">
        <f>+'Chart NA - DSGE Raw Data'!D63</f>
        <v>3.0249999999999999</v>
      </c>
    </row>
    <row r="19" spans="1:5">
      <c r="A19" s="1">
        <v>27394</v>
      </c>
      <c r="B19">
        <f>+hist_Forward5YearRNatR_wFG!D12</f>
        <v>4.9109853093918696</v>
      </c>
      <c r="C19">
        <f>+hist_Forward5YearRNatR_woFG!D12</f>
        <v>4.0851828199075104</v>
      </c>
      <c r="D19">
        <f>+'HLW - 2025Q4'!M62</f>
        <v>2.0943443268610098</v>
      </c>
      <c r="E19">
        <f>+'Chart NA - DSGE Raw Data'!D64</f>
        <v>2.335</v>
      </c>
    </row>
    <row r="20" spans="1:5">
      <c r="A20" s="1">
        <v>27484</v>
      </c>
      <c r="B20">
        <f>+hist_Forward5YearRNatR_wFG!D13</f>
        <v>4.56359651585415</v>
      </c>
      <c r="C20">
        <f>+hist_Forward5YearRNatR_woFG!D13</f>
        <v>3.78683963718718</v>
      </c>
      <c r="D20">
        <f>+'HLW - 2025Q4'!M63</f>
        <v>1.9937667918825901</v>
      </c>
      <c r="E20">
        <f>+'Chart NA - DSGE Raw Data'!D65</f>
        <v>1.5774999999999999</v>
      </c>
    </row>
    <row r="21" spans="1:5">
      <c r="A21" s="1">
        <v>27575</v>
      </c>
      <c r="B21">
        <f>+hist_Forward5YearRNatR_wFG!D14</f>
        <v>4.49725711680908</v>
      </c>
      <c r="C21">
        <f>+hist_Forward5YearRNatR_woFG!D14</f>
        <v>3.8062034593863299</v>
      </c>
      <c r="D21">
        <f>+'HLW - 2025Q4'!M64</f>
        <v>2.2019630175525702</v>
      </c>
      <c r="E21">
        <f>+'Chart NA - DSGE Raw Data'!D66</f>
        <v>1.355</v>
      </c>
    </row>
    <row r="22" spans="1:5">
      <c r="A22" s="1">
        <v>27667</v>
      </c>
      <c r="B22">
        <f>+hist_Forward5YearRNatR_wFG!D15</f>
        <v>4.5252939623011503</v>
      </c>
      <c r="C22">
        <f>+hist_Forward5YearRNatR_woFG!D15</f>
        <v>3.8413958660788299</v>
      </c>
      <c r="D22">
        <f>+'HLW - 2025Q4'!M65</f>
        <v>2.3513155467223599</v>
      </c>
      <c r="E22">
        <f>+'Chart NA - DSGE Raw Data'!D67</f>
        <v>1.54</v>
      </c>
    </row>
    <row r="23" spans="1:5">
      <c r="A23" s="1">
        <v>27759</v>
      </c>
      <c r="B23">
        <f>+hist_Forward5YearRNatR_wFG!D16</f>
        <v>4.6555954453607997</v>
      </c>
      <c r="C23">
        <f>+hist_Forward5YearRNatR_woFG!D16</f>
        <v>3.96214017792374</v>
      </c>
      <c r="D23">
        <f>+'HLW - 2025Q4'!M66</f>
        <v>2.41802028408109</v>
      </c>
      <c r="E23">
        <f>+'Chart NA - DSGE Raw Data'!D68</f>
        <v>1.3525</v>
      </c>
    </row>
    <row r="24" spans="1:5">
      <c r="A24" s="1">
        <v>27850</v>
      </c>
      <c r="B24">
        <f>+hist_Forward5YearRNatR_wFG!D17</f>
        <v>4.7436669636717301</v>
      </c>
      <c r="C24">
        <f>+hist_Forward5YearRNatR_woFG!D17</f>
        <v>4.0362185880395298</v>
      </c>
      <c r="D24">
        <f>+'HLW - 2025Q4'!M67</f>
        <v>2.5972385396876598</v>
      </c>
      <c r="E24">
        <f>+'Chart NA - DSGE Raw Data'!D69</f>
        <v>1.2075</v>
      </c>
    </row>
    <row r="25" spans="1:5">
      <c r="A25" s="1">
        <v>27941</v>
      </c>
      <c r="B25">
        <f>+hist_Forward5YearRNatR_wFG!D18</f>
        <v>4.99340559054792</v>
      </c>
      <c r="C25">
        <f>+hist_Forward5YearRNatR_woFG!D18</f>
        <v>4.1980711764129497</v>
      </c>
      <c r="D25">
        <f>+'HLW - 2025Q4'!M68</f>
        <v>2.6349562918539302</v>
      </c>
      <c r="E25">
        <f>+'Chart NA - DSGE Raw Data'!D70</f>
        <v>1.3</v>
      </c>
    </row>
    <row r="26" spans="1:5">
      <c r="A26" s="1">
        <v>28033</v>
      </c>
      <c r="B26">
        <f>+hist_Forward5YearRNatR_wFG!D19</f>
        <v>5.0826158730258504</v>
      </c>
      <c r="C26">
        <f>+hist_Forward5YearRNatR_woFG!D19</f>
        <v>4.2698491861427303</v>
      </c>
      <c r="D26">
        <f>+'HLW - 2025Q4'!M69</f>
        <v>2.5383674203735902</v>
      </c>
      <c r="E26">
        <f>+'Chart NA - DSGE Raw Data'!D71</f>
        <v>1.32</v>
      </c>
    </row>
    <row r="27" spans="1:5">
      <c r="A27" s="1">
        <v>28125</v>
      </c>
      <c r="B27">
        <f>+hist_Forward5YearRNatR_wFG!D20</f>
        <v>5.25017130051606</v>
      </c>
      <c r="C27">
        <f>+hist_Forward5YearRNatR_woFG!D20</f>
        <v>4.4760442896721298</v>
      </c>
      <c r="D27">
        <f>+'HLW - 2025Q4'!M70</f>
        <v>2.7556858210293602</v>
      </c>
      <c r="E27">
        <f>+'Chart NA - DSGE Raw Data'!D72</f>
        <v>1.2175</v>
      </c>
    </row>
    <row r="28" spans="1:5">
      <c r="A28" s="1">
        <v>28215</v>
      </c>
      <c r="B28">
        <f>+hist_Forward5YearRNatR_wFG!D21</f>
        <v>5.1944152212486303</v>
      </c>
      <c r="C28">
        <f>+hist_Forward5YearRNatR_woFG!D21</f>
        <v>4.3596781709964096</v>
      </c>
      <c r="D28">
        <f>+'HLW - 2025Q4'!M71</f>
        <v>2.5926316131173399</v>
      </c>
      <c r="E28">
        <f>+'Chart NA - DSGE Raw Data'!D73</f>
        <v>1.165</v>
      </c>
    </row>
    <row r="29" spans="1:5">
      <c r="A29" s="1">
        <v>28306</v>
      </c>
      <c r="B29">
        <f>+hist_Forward5YearRNatR_wFG!D22</f>
        <v>4.9920876301502597</v>
      </c>
      <c r="C29">
        <f>+hist_Forward5YearRNatR_woFG!D22</f>
        <v>4.2161304187549202</v>
      </c>
      <c r="D29">
        <f>+'HLW - 2025Q4'!M72</f>
        <v>2.4632535161323998</v>
      </c>
      <c r="E29">
        <f>+'Chart NA - DSGE Raw Data'!D74</f>
        <v>1.29</v>
      </c>
    </row>
    <row r="30" spans="1:5">
      <c r="A30" s="1">
        <v>28398</v>
      </c>
      <c r="B30">
        <f>+hist_Forward5YearRNatR_wFG!D23</f>
        <v>5.0407105656391096</v>
      </c>
      <c r="C30">
        <f>+hist_Forward5YearRNatR_woFG!D23</f>
        <v>4.28585770160851</v>
      </c>
      <c r="D30">
        <f>+'HLW - 2025Q4'!M73</f>
        <v>2.3719423304913598</v>
      </c>
      <c r="E30">
        <f>+'Chart NA - DSGE Raw Data'!D75</f>
        <v>1.4550000000000001</v>
      </c>
    </row>
    <row r="31" spans="1:5">
      <c r="A31" s="1">
        <v>28490</v>
      </c>
      <c r="B31">
        <f>+hist_Forward5YearRNatR_wFG!D24</f>
        <v>5.0428910947273602</v>
      </c>
      <c r="C31">
        <f>+hist_Forward5YearRNatR_woFG!D24</f>
        <v>4.2962527769724703</v>
      </c>
      <c r="D31">
        <f>+'HLW - 2025Q4'!M74</f>
        <v>2.4890173668187301</v>
      </c>
      <c r="E31">
        <f>+'Chart NA - DSGE Raw Data'!D76</f>
        <v>1.6274999999999999</v>
      </c>
    </row>
    <row r="32" spans="1:5">
      <c r="A32" s="1">
        <v>28580</v>
      </c>
      <c r="B32">
        <f>+hist_Forward5YearRNatR_wFG!D25</f>
        <v>4.7498022154550297</v>
      </c>
      <c r="C32">
        <f>+hist_Forward5YearRNatR_woFG!D25</f>
        <v>4.03646823244922</v>
      </c>
      <c r="D32">
        <f>+'HLW - 2025Q4'!M75</f>
        <v>2.3933071688404999</v>
      </c>
      <c r="E32">
        <f>+'Chart NA - DSGE Raw Data'!D77</f>
        <v>1.69</v>
      </c>
    </row>
    <row r="33" spans="1:5">
      <c r="A33" s="1">
        <v>28671</v>
      </c>
      <c r="B33">
        <f>+hist_Forward5YearRNatR_wFG!D26</f>
        <v>4.8299228100712002</v>
      </c>
      <c r="C33">
        <f>+hist_Forward5YearRNatR_woFG!D26</f>
        <v>4.1488978971592303</v>
      </c>
      <c r="D33">
        <f>+'HLW - 2025Q4'!M76</f>
        <v>2.5107293728158502</v>
      </c>
      <c r="E33">
        <f>+'Chart NA - DSGE Raw Data'!D78</f>
        <v>1.82</v>
      </c>
    </row>
    <row r="34" spans="1:5">
      <c r="A34" s="1">
        <v>28763</v>
      </c>
      <c r="B34">
        <f>+hist_Forward5YearRNatR_wFG!D27</f>
        <v>5.0237955449770402</v>
      </c>
      <c r="C34">
        <f>+hist_Forward5YearRNatR_woFG!D27</f>
        <v>4.3404895653915201</v>
      </c>
      <c r="D34">
        <f>+'HLW - 2025Q4'!M77</f>
        <v>2.4155786032674298</v>
      </c>
      <c r="E34">
        <f>+'Chart NA - DSGE Raw Data'!D79</f>
        <v>2.0225</v>
      </c>
    </row>
    <row r="35" spans="1:5">
      <c r="A35" s="1">
        <v>28855</v>
      </c>
      <c r="B35">
        <f>+hist_Forward5YearRNatR_wFG!D28</f>
        <v>5.1334430371393998</v>
      </c>
      <c r="C35">
        <f>+hist_Forward5YearRNatR_woFG!D28</f>
        <v>4.5183584154129299</v>
      </c>
      <c r="D35">
        <f>+'HLW - 2025Q4'!M78</f>
        <v>2.5053723974916302</v>
      </c>
      <c r="E35">
        <f>+'Chart NA - DSGE Raw Data'!D80</f>
        <v>2.395</v>
      </c>
    </row>
    <row r="36" spans="1:5">
      <c r="A36" s="1">
        <v>28945</v>
      </c>
      <c r="B36">
        <f>+hist_Forward5YearRNatR_wFG!D29</f>
        <v>4.9088589838822196</v>
      </c>
      <c r="C36">
        <f>+hist_Forward5YearRNatR_woFG!D29</f>
        <v>4.3730469296637304</v>
      </c>
      <c r="D36">
        <f>+'HLW - 2025Q4'!M79</f>
        <v>2.4939228718237798</v>
      </c>
      <c r="E36">
        <f>+'Chart NA - DSGE Raw Data'!D81</f>
        <v>2.5175000000000001</v>
      </c>
    </row>
    <row r="37" spans="1:5">
      <c r="A37" s="1">
        <v>29036</v>
      </c>
      <c r="B37">
        <f>+hist_Forward5YearRNatR_wFG!D30</f>
        <v>5.5246594200671604</v>
      </c>
      <c r="C37">
        <f>+hist_Forward5YearRNatR_woFG!D30</f>
        <v>4.9839139537624799</v>
      </c>
      <c r="D37">
        <f>+'HLW - 2025Q4'!M80</f>
        <v>2.7100915416707898</v>
      </c>
      <c r="E37">
        <f>+'Chart NA - DSGE Raw Data'!D82</f>
        <v>2.5449999999999999</v>
      </c>
    </row>
    <row r="38" spans="1:5">
      <c r="A38" s="1">
        <v>29128</v>
      </c>
      <c r="B38">
        <f>+hist_Forward5YearRNatR_wFG!D31</f>
        <v>5.5701864390484399</v>
      </c>
      <c r="C38">
        <f>+hist_Forward5YearRNatR_woFG!D31</f>
        <v>4.9836107094024999</v>
      </c>
      <c r="D38">
        <f>+'HLW - 2025Q4'!M81</f>
        <v>2.7294289172935899</v>
      </c>
      <c r="E38">
        <f>+'Chart NA - DSGE Raw Data'!D83</f>
        <v>2.7349999999999999</v>
      </c>
    </row>
    <row r="39" spans="1:5">
      <c r="A39" s="1">
        <v>29220</v>
      </c>
      <c r="B39">
        <f>+hist_Forward5YearRNatR_wFG!D32</f>
        <v>6.0209299196317403</v>
      </c>
      <c r="C39">
        <f>+hist_Forward5YearRNatR_woFG!D32</f>
        <v>5.4672924122471196</v>
      </c>
      <c r="D39">
        <f>+'HLW - 2025Q4'!M82</f>
        <v>2.8448644133453</v>
      </c>
      <c r="E39">
        <f>+'Chart NA - DSGE Raw Data'!D84</f>
        <v>3.395</v>
      </c>
    </row>
    <row r="40" spans="1:5">
      <c r="A40" s="1">
        <v>29311</v>
      </c>
      <c r="B40">
        <f>+hist_Forward5YearRNatR_wFG!D33</f>
        <v>6.1916540359916397</v>
      </c>
      <c r="C40">
        <f>+hist_Forward5YearRNatR_woFG!D33</f>
        <v>5.6824616824524403</v>
      </c>
      <c r="D40">
        <f>+'HLW - 2025Q4'!M83</f>
        <v>3.0044535844090801</v>
      </c>
      <c r="E40">
        <f>+'Chart NA - DSGE Raw Data'!D85</f>
        <v>3.7675000000000001</v>
      </c>
    </row>
    <row r="41" spans="1:5">
      <c r="A41" s="1">
        <v>29402</v>
      </c>
      <c r="B41">
        <f>+hist_Forward5YearRNatR_wFG!D34</f>
        <v>5.9917750163566001</v>
      </c>
      <c r="C41">
        <f>+hist_Forward5YearRNatR_woFG!D34</f>
        <v>5.4309675695573398</v>
      </c>
      <c r="D41">
        <f>+'HLW - 2025Q4'!M84</f>
        <v>2.7244646965233699</v>
      </c>
      <c r="E41">
        <f>+'Chart NA - DSGE Raw Data'!D86</f>
        <v>3.1675</v>
      </c>
    </row>
    <row r="42" spans="1:5">
      <c r="A42" s="1">
        <v>29494</v>
      </c>
      <c r="B42">
        <f>+hist_Forward5YearRNatR_wFG!D35</f>
        <v>5.9843623030276403</v>
      </c>
      <c r="C42">
        <f>+hist_Forward5YearRNatR_woFG!D35</f>
        <v>5.5307056038665996</v>
      </c>
      <c r="D42">
        <f>+'HLW - 2025Q4'!M85</f>
        <v>2.6467877752804498</v>
      </c>
      <c r="E42">
        <f>+'Chart NA - DSGE Raw Data'!D87</f>
        <v>2.4550000000000001</v>
      </c>
    </row>
    <row r="43" spans="1:5">
      <c r="A43" s="1">
        <v>29586</v>
      </c>
      <c r="B43">
        <f>+hist_Forward5YearRNatR_wFG!D36</f>
        <v>6.2167793696706202</v>
      </c>
      <c r="C43">
        <f>+hist_Forward5YearRNatR_woFG!D36</f>
        <v>5.7766890984846402</v>
      </c>
      <c r="D43">
        <f>+'HLW - 2025Q4'!M86</f>
        <v>2.6254278712965902</v>
      </c>
      <c r="E43">
        <f>+'Chart NA - DSGE Raw Data'!D88</f>
        <v>3.9624999999999999</v>
      </c>
    </row>
    <row r="44" spans="1:5">
      <c r="A44" s="1">
        <v>29676</v>
      </c>
      <c r="B44">
        <f>+hist_Forward5YearRNatR_wFG!D37</f>
        <v>6.38020857852477</v>
      </c>
      <c r="C44">
        <f>+hist_Forward5YearRNatR_woFG!D37</f>
        <v>5.9297402046998</v>
      </c>
      <c r="D44">
        <f>+'HLW - 2025Q4'!M87</f>
        <v>2.6665665338706499</v>
      </c>
      <c r="E44">
        <f>+'Chart NA - DSGE Raw Data'!D89</f>
        <v>4.1500000000000004</v>
      </c>
    </row>
    <row r="45" spans="1:5">
      <c r="A45" s="1">
        <v>29767</v>
      </c>
      <c r="B45">
        <f>+hist_Forward5YearRNatR_wFG!D38</f>
        <v>6.9189670344601302</v>
      </c>
      <c r="C45">
        <f>+hist_Forward5YearRNatR_woFG!D38</f>
        <v>6.43231715723521</v>
      </c>
      <c r="D45">
        <f>+'HLW - 2025Q4'!M88</f>
        <v>2.6316847461621902</v>
      </c>
      <c r="E45">
        <f>+'Chart NA - DSGE Raw Data'!D90</f>
        <v>4.4474999999999998</v>
      </c>
    </row>
    <row r="46" spans="1:5">
      <c r="A46" s="1">
        <v>29859</v>
      </c>
      <c r="B46">
        <f>+hist_Forward5YearRNatR_wFG!D39</f>
        <v>6.9937899249348296</v>
      </c>
      <c r="C46">
        <f>+hist_Forward5YearRNatR_woFG!D39</f>
        <v>6.4938861825593204</v>
      </c>
      <c r="D46">
        <f>+'HLW - 2025Q4'!M89</f>
        <v>2.6419135005985899</v>
      </c>
      <c r="E46">
        <f>+'Chart NA - DSGE Raw Data'!D91</f>
        <v>4.3975</v>
      </c>
    </row>
    <row r="47" spans="1:5">
      <c r="A47" s="1">
        <v>29951</v>
      </c>
      <c r="B47">
        <f>+hist_Forward5YearRNatR_wFG!D40</f>
        <v>6.7710537730453701</v>
      </c>
      <c r="C47">
        <f>+hist_Forward5YearRNatR_woFG!D40</f>
        <v>6.28945920531398</v>
      </c>
      <c r="D47">
        <f>+'HLW - 2025Q4'!M90</f>
        <v>2.6329068981347801</v>
      </c>
      <c r="E47">
        <f>+'Chart NA - DSGE Raw Data'!D92</f>
        <v>3.3975</v>
      </c>
    </row>
    <row r="48" spans="1:5">
      <c r="A48" s="1">
        <v>30041</v>
      </c>
      <c r="B48">
        <f>+hist_Forward5YearRNatR_wFG!D41</f>
        <v>6.5747728844257498</v>
      </c>
      <c r="C48">
        <f>+hist_Forward5YearRNatR_woFG!D41</f>
        <v>6.1006303585246604</v>
      </c>
      <c r="D48">
        <f>+'HLW - 2025Q4'!M91</f>
        <v>2.4718896797736098</v>
      </c>
      <c r="E48">
        <f>+'Chart NA - DSGE Raw Data'!D93</f>
        <v>3.5525000000000002</v>
      </c>
    </row>
    <row r="49" spans="1:5">
      <c r="A49" s="1">
        <v>30132</v>
      </c>
      <c r="B49">
        <f>+hist_Forward5YearRNatR_wFG!D42</f>
        <v>6.4761318337058702</v>
      </c>
      <c r="C49">
        <f>+hist_Forward5YearRNatR_woFG!D42</f>
        <v>5.9816785496109404</v>
      </c>
      <c r="D49">
        <f>+'HLW - 2025Q4'!M92</f>
        <v>2.4372209376005198</v>
      </c>
      <c r="E49">
        <f>+'Chart NA - DSGE Raw Data'!D94</f>
        <v>3.6274999999999999</v>
      </c>
    </row>
    <row r="50" spans="1:5">
      <c r="A50" s="1">
        <v>30224</v>
      </c>
      <c r="B50">
        <f>+hist_Forward5YearRNatR_wFG!D43</f>
        <v>6.2277709225216897</v>
      </c>
      <c r="C50">
        <f>+hist_Forward5YearRNatR_woFG!D43</f>
        <v>5.7596343307426601</v>
      </c>
      <c r="D50">
        <f>+'HLW - 2025Q4'!M93</f>
        <v>2.2016562859597699</v>
      </c>
      <c r="E50">
        <f>+'Chart NA - DSGE Raw Data'!D95</f>
        <v>2.7524999999999999</v>
      </c>
    </row>
    <row r="51" spans="1:5">
      <c r="A51" s="1">
        <v>30316</v>
      </c>
      <c r="B51">
        <f>+hist_Forward5YearRNatR_wFG!D44</f>
        <v>6.0422802634374504</v>
      </c>
      <c r="C51">
        <f>+hist_Forward5YearRNatR_woFG!D44</f>
        <v>5.6033316732444103</v>
      </c>
      <c r="D51">
        <f>+'HLW - 2025Q4'!M94</f>
        <v>2.1148664258577701</v>
      </c>
      <c r="E51">
        <f>+'Chart NA - DSGE Raw Data'!D96</f>
        <v>2.3199999999999998</v>
      </c>
    </row>
    <row r="52" spans="1:5">
      <c r="A52" s="1">
        <v>30406</v>
      </c>
      <c r="B52">
        <f>+hist_Forward5YearRNatR_wFG!D45</f>
        <v>5.8209103562660696</v>
      </c>
      <c r="C52">
        <f>+hist_Forward5YearRNatR_woFG!D45</f>
        <v>5.3977424779505903</v>
      </c>
      <c r="D52">
        <f>+'HLW - 2025Q4'!M95</f>
        <v>2.0841791511524099</v>
      </c>
      <c r="E52">
        <f>+'Chart NA - DSGE Raw Data'!D97</f>
        <v>2.165</v>
      </c>
    </row>
    <row r="53" spans="1:5">
      <c r="A53" s="1">
        <v>30497</v>
      </c>
      <c r="B53">
        <f>+hist_Forward5YearRNatR_wFG!D46</f>
        <v>5.8714181656728401</v>
      </c>
      <c r="C53">
        <f>+hist_Forward5YearRNatR_woFG!D46</f>
        <v>5.46257166914409</v>
      </c>
      <c r="D53">
        <f>+'HLW - 2025Q4'!M96</f>
        <v>2.0711832341293901</v>
      </c>
      <c r="E53">
        <f>+'Chart NA - DSGE Raw Data'!D98</f>
        <v>2.2000000000000002</v>
      </c>
    </row>
    <row r="54" spans="1:5">
      <c r="A54" s="1">
        <v>30589</v>
      </c>
      <c r="B54">
        <f>+hist_Forward5YearRNatR_wFG!D47</f>
        <v>5.90645221091573</v>
      </c>
      <c r="C54">
        <f>+hist_Forward5YearRNatR_woFG!D47</f>
        <v>5.4653070107028903</v>
      </c>
      <c r="D54">
        <f>+'HLW - 2025Q4'!M97</f>
        <v>2.0352240699756301</v>
      </c>
      <c r="E54">
        <f>+'Chart NA - DSGE Raw Data'!D99</f>
        <v>2.3650000000000002</v>
      </c>
    </row>
    <row r="55" spans="1:5">
      <c r="A55" s="1">
        <v>30681</v>
      </c>
      <c r="B55">
        <f>+hist_Forward5YearRNatR_wFG!D48</f>
        <v>5.8585972713302699</v>
      </c>
      <c r="C55">
        <f>+hist_Forward5YearRNatR_woFG!D48</f>
        <v>5.4307582296711203</v>
      </c>
      <c r="D55">
        <f>+'HLW - 2025Q4'!M98</f>
        <v>2.1058186543145299</v>
      </c>
      <c r="E55">
        <f>+'Chart NA - DSGE Raw Data'!D100</f>
        <v>2.3574999999999999</v>
      </c>
    </row>
    <row r="56" spans="1:5">
      <c r="A56" s="1">
        <v>30772</v>
      </c>
      <c r="B56">
        <f>+hist_Forward5YearRNatR_wFG!D49</f>
        <v>5.6983306499194697</v>
      </c>
      <c r="C56">
        <f>+hist_Forward5YearRNatR_woFG!D49</f>
        <v>5.3069271201030102</v>
      </c>
      <c r="D56">
        <f>+'HLW - 2025Q4'!M99</f>
        <v>2.0404467854493702</v>
      </c>
      <c r="E56">
        <f>+'Chart NA - DSGE Raw Data'!D101</f>
        <v>2.4224999999999999</v>
      </c>
    </row>
    <row r="57" spans="1:5">
      <c r="A57" s="1">
        <v>30863</v>
      </c>
      <c r="B57">
        <f>+hist_Forward5YearRNatR_wFG!D50</f>
        <v>5.4282390279527704</v>
      </c>
      <c r="C57">
        <f>+hist_Forward5YearRNatR_woFG!D50</f>
        <v>5.0136904530672703</v>
      </c>
      <c r="D57">
        <f>+'HLW - 2025Q4'!M100</f>
        <v>1.7457766218598301</v>
      </c>
      <c r="E57">
        <f>+'Chart NA - DSGE Raw Data'!D102</f>
        <v>2.6375000000000002</v>
      </c>
    </row>
    <row r="58" spans="1:5">
      <c r="A58" s="1">
        <v>30955</v>
      </c>
      <c r="B58">
        <f>+hist_Forward5YearRNatR_wFG!D51</f>
        <v>5.4757999042995698</v>
      </c>
      <c r="C58">
        <f>+hist_Forward5YearRNatR_woFG!D51</f>
        <v>5.1092763422954004</v>
      </c>
      <c r="D58">
        <f>+'HLW - 2025Q4'!M101</f>
        <v>1.7710143803621201</v>
      </c>
      <c r="E58">
        <f>+'Chart NA - DSGE Raw Data'!D103</f>
        <v>2.8475000000000001</v>
      </c>
    </row>
    <row r="59" spans="1:5">
      <c r="A59" s="1">
        <v>31047</v>
      </c>
      <c r="B59">
        <f>+hist_Forward5YearRNatR_wFG!D52</f>
        <v>5.3539247355172304</v>
      </c>
      <c r="C59">
        <f>+hist_Forward5YearRNatR_woFG!D52</f>
        <v>5.0288259465504597</v>
      </c>
      <c r="D59">
        <f>+'HLW - 2025Q4'!M102</f>
        <v>1.7611246728769301</v>
      </c>
      <c r="E59">
        <f>+'Chart NA - DSGE Raw Data'!D104</f>
        <v>2.3149999999999999</v>
      </c>
    </row>
    <row r="60" spans="1:5">
      <c r="A60" s="1">
        <v>31137</v>
      </c>
      <c r="B60">
        <f>+hist_Forward5YearRNatR_wFG!D53</f>
        <v>5.1773190221250198</v>
      </c>
      <c r="C60">
        <f>+hist_Forward5YearRNatR_woFG!D53</f>
        <v>4.8761756008321697</v>
      </c>
      <c r="D60">
        <f>+'HLW - 2025Q4'!M103</f>
        <v>1.74248142231804</v>
      </c>
      <c r="E60">
        <f>+'Chart NA - DSGE Raw Data'!D105</f>
        <v>2.12</v>
      </c>
    </row>
    <row r="61" spans="1:5">
      <c r="A61" s="1">
        <v>31228</v>
      </c>
      <c r="B61">
        <f>+hist_Forward5YearRNatR_wFG!D54</f>
        <v>5.1959773975017498</v>
      </c>
      <c r="C61">
        <f>+hist_Forward5YearRNatR_woFG!D54</f>
        <v>4.8772092855719498</v>
      </c>
      <c r="D61">
        <f>+'HLW - 2025Q4'!M104</f>
        <v>1.8260628066336899</v>
      </c>
      <c r="E61">
        <f>+'Chart NA - DSGE Raw Data'!D106</f>
        <v>1.98</v>
      </c>
    </row>
    <row r="62" spans="1:5">
      <c r="A62" s="1">
        <v>31320</v>
      </c>
      <c r="B62">
        <f>+hist_Forward5YearRNatR_wFG!D55</f>
        <v>5.0747496990680903</v>
      </c>
      <c r="C62">
        <f>+hist_Forward5YearRNatR_woFG!D55</f>
        <v>4.7751075244387797</v>
      </c>
      <c r="D62">
        <f>+'HLW - 2025Q4'!M105</f>
        <v>1.57837177364815</v>
      </c>
      <c r="E62">
        <f>+'Chart NA - DSGE Raw Data'!D107</f>
        <v>1.9750000000000001</v>
      </c>
    </row>
    <row r="63" spans="1:5">
      <c r="A63" s="1">
        <v>31412</v>
      </c>
      <c r="B63">
        <f>+hist_Forward5YearRNatR_wFG!D56</f>
        <v>4.8661236967541903</v>
      </c>
      <c r="C63">
        <f>+hist_Forward5YearRNatR_woFG!D56</f>
        <v>4.5720834126505103</v>
      </c>
      <c r="D63">
        <f>+'HLW - 2025Q4'!M106</f>
        <v>1.57266963379324</v>
      </c>
      <c r="E63">
        <f>+'Chart NA - DSGE Raw Data'!D108</f>
        <v>2.0249999999999999</v>
      </c>
    </row>
    <row r="64" spans="1:5">
      <c r="A64" s="1">
        <v>31502</v>
      </c>
      <c r="B64">
        <f>+hist_Forward5YearRNatR_wFG!D57</f>
        <v>4.6208836334647101</v>
      </c>
      <c r="C64">
        <f>+hist_Forward5YearRNatR_woFG!D57</f>
        <v>4.2948272044233597</v>
      </c>
      <c r="D64">
        <f>+'HLW - 2025Q4'!M107</f>
        <v>1.2239613741845701</v>
      </c>
      <c r="E64">
        <f>+'Chart NA - DSGE Raw Data'!D109</f>
        <v>1.9575</v>
      </c>
    </row>
    <row r="65" spans="1:5">
      <c r="A65" s="1">
        <v>31593</v>
      </c>
      <c r="B65">
        <f>+hist_Forward5YearRNatR_wFG!D58</f>
        <v>4.4583461814747798</v>
      </c>
      <c r="C65">
        <f>+hist_Forward5YearRNatR_woFG!D58</f>
        <v>4.1908976390827197</v>
      </c>
      <c r="D65">
        <f>+'HLW - 2025Q4'!M108</f>
        <v>1.3749519172575499</v>
      </c>
      <c r="E65">
        <f>+'Chart NA - DSGE Raw Data'!D110</f>
        <v>1.73</v>
      </c>
    </row>
    <row r="66" spans="1:5">
      <c r="A66" s="1">
        <v>31685</v>
      </c>
      <c r="B66">
        <f>+hist_Forward5YearRNatR_wFG!D59</f>
        <v>4.3480942381801198</v>
      </c>
      <c r="C66">
        <f>+hist_Forward5YearRNatR_woFG!D59</f>
        <v>4.0754429186672603</v>
      </c>
      <c r="D66">
        <f>+'HLW - 2025Q4'!M109</f>
        <v>1.29831662027622</v>
      </c>
      <c r="E66">
        <f>+'Chart NA - DSGE Raw Data'!D111</f>
        <v>1.5525</v>
      </c>
    </row>
    <row r="67" spans="1:5">
      <c r="A67" s="1">
        <v>31777</v>
      </c>
      <c r="B67">
        <f>+hist_Forward5YearRNatR_wFG!D60</f>
        <v>4.4855639525300797</v>
      </c>
      <c r="C67">
        <f>+hist_Forward5YearRNatR_woFG!D60</f>
        <v>4.2489762350675404</v>
      </c>
      <c r="D67">
        <f>+'HLW - 2025Q4'!M110</f>
        <v>1.2102237976865899</v>
      </c>
      <c r="E67">
        <f>+'Chart NA - DSGE Raw Data'!D112</f>
        <v>1.5674999999999999</v>
      </c>
    </row>
    <row r="68" spans="1:5">
      <c r="A68" s="1">
        <v>31867</v>
      </c>
      <c r="B68">
        <f>+hist_Forward5YearRNatR_wFG!D61</f>
        <v>4.4720446721262297</v>
      </c>
      <c r="C68">
        <f>+hist_Forward5YearRNatR_woFG!D61</f>
        <v>4.2429936043258802</v>
      </c>
      <c r="D68">
        <f>+'HLW - 2025Q4'!M111</f>
        <v>1.17294813159657</v>
      </c>
      <c r="E68">
        <f>+'Chart NA - DSGE Raw Data'!D113</f>
        <v>1.5549999999999999</v>
      </c>
    </row>
    <row r="69" spans="1:5">
      <c r="A69" s="1">
        <v>31958</v>
      </c>
      <c r="B69">
        <f>+hist_Forward5YearRNatR_wFG!D62</f>
        <v>4.8117764474368299</v>
      </c>
      <c r="C69">
        <f>+hist_Forward5YearRNatR_woFG!D62</f>
        <v>4.6156796643934497</v>
      </c>
      <c r="D69">
        <f>+'HLW - 2025Q4'!M112</f>
        <v>1.48839348767166</v>
      </c>
      <c r="E69">
        <f>+'Chart NA - DSGE Raw Data'!D114</f>
        <v>1.6625000000000001</v>
      </c>
    </row>
    <row r="70" spans="1:5">
      <c r="A70" s="1">
        <v>32050</v>
      </c>
      <c r="B70">
        <f>+hist_Forward5YearRNatR_wFG!D63</f>
        <v>4.9395447369690002</v>
      </c>
      <c r="C70">
        <f>+hist_Forward5YearRNatR_woFG!D63</f>
        <v>4.7028274380553601</v>
      </c>
      <c r="D70">
        <f>+'HLW - 2025Q4'!M113</f>
        <v>1.58363377946939</v>
      </c>
      <c r="E70">
        <f>+'Chart NA - DSGE Raw Data'!D115</f>
        <v>1.71</v>
      </c>
    </row>
    <row r="71" spans="1:5">
      <c r="A71" s="1">
        <v>32142</v>
      </c>
      <c r="B71">
        <f>+hist_Forward5YearRNatR_wFG!D64</f>
        <v>4.9143933352873601</v>
      </c>
      <c r="C71">
        <f>+hist_Forward5YearRNatR_woFG!D64</f>
        <v>4.6480047374441797</v>
      </c>
      <c r="D71">
        <f>+'HLW - 2025Q4'!M114</f>
        <v>1.66764599303696</v>
      </c>
      <c r="E71">
        <f>+'Chart NA - DSGE Raw Data'!D116</f>
        <v>1.73</v>
      </c>
    </row>
    <row r="72" spans="1:5">
      <c r="A72" s="1">
        <v>32233</v>
      </c>
      <c r="B72">
        <f>+hist_Forward5YearRNatR_wFG!D65</f>
        <v>4.6012614506651799</v>
      </c>
      <c r="C72">
        <f>+hist_Forward5YearRNatR_woFG!D65</f>
        <v>4.3220104460308102</v>
      </c>
      <c r="D72">
        <f>+'HLW - 2025Q4'!M115</f>
        <v>1.60478688497358</v>
      </c>
      <c r="E72">
        <f>+'Chart NA - DSGE Raw Data'!D117</f>
        <v>1.6675</v>
      </c>
    </row>
    <row r="73" spans="1:5">
      <c r="A73" s="1">
        <v>32324</v>
      </c>
      <c r="B73">
        <f>+hist_Forward5YearRNatR_wFG!D66</f>
        <v>4.6638689123909902</v>
      </c>
      <c r="C73">
        <f>+hist_Forward5YearRNatR_woFG!D66</f>
        <v>4.3731471504358401</v>
      </c>
      <c r="D73">
        <f>+'HLW - 2025Q4'!M116</f>
        <v>1.6694676439981799</v>
      </c>
      <c r="E73">
        <f>+'Chart NA - DSGE Raw Data'!D118</f>
        <v>1.7875000000000001</v>
      </c>
    </row>
    <row r="74" spans="1:5">
      <c r="A74" s="1">
        <v>32416</v>
      </c>
      <c r="B74">
        <f>+hist_Forward5YearRNatR_wFG!D67</f>
        <v>4.8629865371815804</v>
      </c>
      <c r="C74">
        <f>+hist_Forward5YearRNatR_woFG!D67</f>
        <v>4.5521135463741302</v>
      </c>
      <c r="D74">
        <f>+'HLW - 2025Q4'!M117</f>
        <v>1.8614583768071</v>
      </c>
      <c r="E74">
        <f>+'Chart NA - DSGE Raw Data'!D119</f>
        <v>1.9950000000000001</v>
      </c>
    </row>
    <row r="75" spans="1:5">
      <c r="A75" s="1">
        <v>32508</v>
      </c>
      <c r="B75">
        <f>+hist_Forward5YearRNatR_wFG!D68</f>
        <v>4.8428595045744096</v>
      </c>
      <c r="C75">
        <f>+hist_Forward5YearRNatR_woFG!D68</f>
        <v>4.4935218590041499</v>
      </c>
      <c r="D75">
        <f>+'HLW - 2025Q4'!M118</f>
        <v>1.95186614472568</v>
      </c>
      <c r="E75">
        <f>+'Chart NA - DSGE Raw Data'!D120</f>
        <v>2.1175000000000002</v>
      </c>
    </row>
    <row r="76" spans="1:5">
      <c r="A76" s="1">
        <v>32598</v>
      </c>
      <c r="B76">
        <f>+hist_Forward5YearRNatR_wFG!D69</f>
        <v>5.1019061652370601</v>
      </c>
      <c r="C76">
        <f>+hist_Forward5YearRNatR_woFG!D69</f>
        <v>4.7261329879303604</v>
      </c>
      <c r="D76">
        <f>+'HLW - 2025Q4'!M119</f>
        <v>2.0873396138141902</v>
      </c>
      <c r="E76">
        <f>+'Chart NA - DSGE Raw Data'!D121</f>
        <v>2.3624999999999998</v>
      </c>
    </row>
    <row r="77" spans="1:5">
      <c r="A77" s="1">
        <v>32689</v>
      </c>
      <c r="B77">
        <f>+hist_Forward5YearRNatR_wFG!D70</f>
        <v>5.1250862245003397</v>
      </c>
      <c r="C77">
        <f>+hist_Forward5YearRNatR_woFG!D70</f>
        <v>4.7555787270056298</v>
      </c>
      <c r="D77">
        <f>+'HLW - 2025Q4'!M120</f>
        <v>2.2068419678533999</v>
      </c>
      <c r="E77">
        <f>+'Chart NA - DSGE Raw Data'!D122</f>
        <v>2.4325000000000001</v>
      </c>
    </row>
    <row r="78" spans="1:5">
      <c r="A78" s="1">
        <v>32781</v>
      </c>
      <c r="B78">
        <f>+hist_Forward5YearRNatR_wFG!D71</f>
        <v>5.1466848699973804</v>
      </c>
      <c r="C78">
        <f>+hist_Forward5YearRNatR_woFG!D71</f>
        <v>4.77592887011253</v>
      </c>
      <c r="D78">
        <f>+'HLW - 2025Q4'!M121</f>
        <v>2.1521801723771401</v>
      </c>
      <c r="E78">
        <f>+'Chart NA - DSGE Raw Data'!D123</f>
        <v>2.27</v>
      </c>
    </row>
    <row r="79" spans="1:5">
      <c r="A79" s="1">
        <v>32873</v>
      </c>
      <c r="B79">
        <f>+hist_Forward5YearRNatR_wFG!D72</f>
        <v>5.3334633599482002</v>
      </c>
      <c r="C79">
        <f>+hist_Forward5YearRNatR_woFG!D72</f>
        <v>4.9189686079380897</v>
      </c>
      <c r="D79">
        <f>+'HLW - 2025Q4'!M122</f>
        <v>2.3003108081275698</v>
      </c>
      <c r="E79">
        <f>+'Chart NA - DSGE Raw Data'!D124</f>
        <v>2.1524999999999999</v>
      </c>
    </row>
    <row r="80" spans="1:5">
      <c r="A80" s="1">
        <v>32963</v>
      </c>
      <c r="B80">
        <f>+hist_Forward5YearRNatR_wFG!D73</f>
        <v>5.46659546895562</v>
      </c>
      <c r="C80">
        <f>+hist_Forward5YearRNatR_woFG!D73</f>
        <v>5.0399040528310204</v>
      </c>
      <c r="D80">
        <f>+'HLW - 2025Q4'!M123</f>
        <v>2.4910331173387199</v>
      </c>
      <c r="E80">
        <f>+'Chart NA - DSGE Raw Data'!D125</f>
        <v>2.0625</v>
      </c>
    </row>
    <row r="81" spans="1:5">
      <c r="A81" s="1">
        <v>33054</v>
      </c>
      <c r="B81">
        <f>+hist_Forward5YearRNatR_wFG!D74</f>
        <v>5.2575035736756002</v>
      </c>
      <c r="C81">
        <f>+hist_Forward5YearRNatR_woFG!D74</f>
        <v>4.8456394518987604</v>
      </c>
      <c r="D81">
        <f>+'HLW - 2025Q4'!M124</f>
        <v>2.4100059688095001</v>
      </c>
      <c r="E81">
        <f>+'Chart NA - DSGE Raw Data'!D126</f>
        <v>2.06</v>
      </c>
    </row>
    <row r="82" spans="1:5">
      <c r="A82" s="1">
        <v>33146</v>
      </c>
      <c r="B82">
        <f>+hist_Forward5YearRNatR_wFG!D75</f>
        <v>5.3282846092899696</v>
      </c>
      <c r="C82">
        <f>+hist_Forward5YearRNatR_woFG!D75</f>
        <v>4.9287883405209501</v>
      </c>
      <c r="D82">
        <f>+'HLW - 2025Q4'!M125</f>
        <v>2.4505955775898101</v>
      </c>
      <c r="E82">
        <f>+'Chart NA - DSGE Raw Data'!D127</f>
        <v>2.04</v>
      </c>
    </row>
    <row r="83" spans="1:5">
      <c r="A83" s="1">
        <v>33238</v>
      </c>
      <c r="B83">
        <f>+hist_Forward5YearRNatR_wFG!D76</f>
        <v>5.4354744869260898</v>
      </c>
      <c r="C83">
        <f>+hist_Forward5YearRNatR_woFG!D76</f>
        <v>5.0562908784892802</v>
      </c>
      <c r="D83">
        <f>+'HLW - 2025Q4'!M126</f>
        <v>2.5527806349779398</v>
      </c>
      <c r="E83">
        <f>+'Chart NA - DSGE Raw Data'!D128</f>
        <v>1.9350000000000001</v>
      </c>
    </row>
    <row r="84" spans="1:5">
      <c r="A84" s="1">
        <v>33328</v>
      </c>
      <c r="B84">
        <f>+hist_Forward5YearRNatR_wFG!D77</f>
        <v>5.2466260114430696</v>
      </c>
      <c r="C84">
        <f>+hist_Forward5YearRNatR_woFG!D77</f>
        <v>4.8895907312851401</v>
      </c>
      <c r="D84">
        <f>+'HLW - 2025Q4'!M127</f>
        <v>2.6054306376090901</v>
      </c>
      <c r="E84">
        <f>+'Chart NA - DSGE Raw Data'!D129</f>
        <v>1.6074999999999999</v>
      </c>
    </row>
    <row r="85" spans="1:5">
      <c r="A85" s="1">
        <v>33419</v>
      </c>
      <c r="B85">
        <f>+hist_Forward5YearRNatR_wFG!D78</f>
        <v>5.1610226922463696</v>
      </c>
      <c r="C85">
        <f>+hist_Forward5YearRNatR_woFG!D78</f>
        <v>4.8856324932434196</v>
      </c>
      <c r="D85">
        <f>+'HLW - 2025Q4'!M128</f>
        <v>2.6578110963870301</v>
      </c>
      <c r="E85">
        <f>+'Chart NA - DSGE Raw Data'!D130</f>
        <v>1.4650000000000001</v>
      </c>
    </row>
    <row r="86" spans="1:5">
      <c r="A86" s="1">
        <v>33511</v>
      </c>
      <c r="B86">
        <f>+hist_Forward5YearRNatR_wFG!D79</f>
        <v>5.1437832093921401</v>
      </c>
      <c r="C86">
        <f>+hist_Forward5YearRNatR_woFG!D79</f>
        <v>4.8644486932943201</v>
      </c>
      <c r="D86">
        <f>+'HLW - 2025Q4'!M129</f>
        <v>2.7110112035892402</v>
      </c>
      <c r="E86">
        <f>+'Chart NA - DSGE Raw Data'!D131</f>
        <v>1.4125000000000001</v>
      </c>
    </row>
    <row r="87" spans="1:5">
      <c r="A87" s="1">
        <v>33603</v>
      </c>
      <c r="B87">
        <f>+hist_Forward5YearRNatR_wFG!D80</f>
        <v>5.1137922180625601</v>
      </c>
      <c r="C87">
        <f>+hist_Forward5YearRNatR_woFG!D80</f>
        <v>4.8684153970835897</v>
      </c>
      <c r="D87">
        <f>+'HLW - 2025Q4'!M130</f>
        <v>2.75203301514152</v>
      </c>
      <c r="E87">
        <f>+'Chart NA - DSGE Raw Data'!D132</f>
        <v>1.2050000000000001</v>
      </c>
    </row>
    <row r="88" spans="1:5">
      <c r="A88" s="1">
        <v>33694</v>
      </c>
      <c r="B88">
        <f>+hist_Forward5YearRNatR_wFG!D81</f>
        <v>5.01453494887717</v>
      </c>
      <c r="C88">
        <f>+hist_Forward5YearRNatR_woFG!D81</f>
        <v>4.7864291605658504</v>
      </c>
      <c r="D88">
        <f>+'HLW - 2025Q4'!M131</f>
        <v>2.9115763932746499</v>
      </c>
      <c r="E88">
        <f>+'Chart NA - DSGE Raw Data'!D133</f>
        <v>1.0049999999999999</v>
      </c>
    </row>
    <row r="89" spans="1:5">
      <c r="A89" s="1">
        <v>33785</v>
      </c>
      <c r="B89">
        <f>+hist_Forward5YearRNatR_wFG!D82</f>
        <v>4.8377550672403196</v>
      </c>
      <c r="C89">
        <f>+hist_Forward5YearRNatR_woFG!D82</f>
        <v>4.6189955237270297</v>
      </c>
      <c r="D89">
        <f>+'HLW - 2025Q4'!M132</f>
        <v>2.5964394583963002</v>
      </c>
      <c r="E89">
        <f>+'Chart NA - DSGE Raw Data'!D134</f>
        <v>0.9425</v>
      </c>
    </row>
    <row r="90" spans="1:5">
      <c r="A90" s="1">
        <v>33877</v>
      </c>
      <c r="B90">
        <f>+hist_Forward5YearRNatR_wFG!D83</f>
        <v>4.9458022458321604</v>
      </c>
      <c r="C90">
        <f>+hist_Forward5YearRNatR_woFG!D83</f>
        <v>4.72519878506042</v>
      </c>
      <c r="D90">
        <f>+'HLW - 2025Q4'!M133</f>
        <v>2.39354740396475</v>
      </c>
      <c r="E90">
        <f>+'Chart NA - DSGE Raw Data'!D135</f>
        <v>0.81499999999999995</v>
      </c>
    </row>
    <row r="91" spans="1:5">
      <c r="A91" s="1">
        <v>33969</v>
      </c>
      <c r="B91">
        <f>+hist_Forward5YearRNatR_wFG!D84</f>
        <v>4.7634897637988196</v>
      </c>
      <c r="C91">
        <f>+hist_Forward5YearRNatR_woFG!D84</f>
        <v>4.5890784382933001</v>
      </c>
      <c r="D91">
        <f>+'HLW - 2025Q4'!M134</f>
        <v>2.3443500920890799</v>
      </c>
      <c r="E91">
        <f>+'Chart NA - DSGE Raw Data'!D136</f>
        <v>0.75749999999999995</v>
      </c>
    </row>
    <row r="92" spans="1:5">
      <c r="A92" s="1">
        <v>34059</v>
      </c>
      <c r="B92">
        <f>+hist_Forward5YearRNatR_wFG!D85</f>
        <v>4.2106752233327196</v>
      </c>
      <c r="C92">
        <f>+hist_Forward5YearRNatR_woFG!D85</f>
        <v>4.0014711659211502</v>
      </c>
      <c r="D92">
        <f>+'HLW - 2025Q4'!M135</f>
        <v>2.3233900351611401</v>
      </c>
      <c r="E92">
        <f>+'Chart NA - DSGE Raw Data'!D137</f>
        <v>0.76</v>
      </c>
    </row>
    <row r="93" spans="1:5">
      <c r="A93" s="1">
        <v>34150</v>
      </c>
      <c r="B93">
        <f>+hist_Forward5YearRNatR_wFG!D86</f>
        <v>3.9813507706514502</v>
      </c>
      <c r="C93">
        <f>+hist_Forward5YearRNatR_woFG!D86</f>
        <v>3.8363491253181499</v>
      </c>
      <c r="D93">
        <f>+'HLW - 2025Q4'!M136</f>
        <v>2.29988438798331</v>
      </c>
      <c r="E93">
        <f>+'Chart NA - DSGE Raw Data'!D138</f>
        <v>0.75</v>
      </c>
    </row>
    <row r="94" spans="1:5">
      <c r="A94" s="1">
        <v>34242</v>
      </c>
      <c r="B94">
        <f>+hist_Forward5YearRNatR_wFG!D87</f>
        <v>3.6824165423024602</v>
      </c>
      <c r="C94">
        <f>+hist_Forward5YearRNatR_woFG!D87</f>
        <v>3.55989341430669</v>
      </c>
      <c r="D94">
        <f>+'HLW - 2025Q4'!M137</f>
        <v>2.3544537152167502</v>
      </c>
      <c r="E94">
        <f>+'Chart NA - DSGE Raw Data'!D139</f>
        <v>0.76500000000000001</v>
      </c>
    </row>
    <row r="95" spans="1:5">
      <c r="A95" s="1">
        <v>34334</v>
      </c>
      <c r="B95">
        <f>+hist_Forward5YearRNatR_wFG!D88</f>
        <v>3.39055539168805</v>
      </c>
      <c r="C95">
        <f>+hist_Forward5YearRNatR_woFG!D88</f>
        <v>3.2885246599108102</v>
      </c>
      <c r="D95">
        <f>+'HLW - 2025Q4'!M138</f>
        <v>2.2985007503778498</v>
      </c>
      <c r="E95">
        <f>+'Chart NA - DSGE Raw Data'!D140</f>
        <v>0.74750000000000005</v>
      </c>
    </row>
    <row r="96" spans="1:5">
      <c r="A96" s="1">
        <v>34424</v>
      </c>
      <c r="B96">
        <f>+hist_Forward5YearRNatR_wFG!D89</f>
        <v>3.3048337782592698</v>
      </c>
      <c r="C96">
        <f>+hist_Forward5YearRNatR_woFG!D89</f>
        <v>3.2069388348026999</v>
      </c>
      <c r="D96">
        <f>+'HLW - 2025Q4'!M139</f>
        <v>2.27882706921925</v>
      </c>
      <c r="E96">
        <f>+'Chart NA - DSGE Raw Data'!D141</f>
        <v>0.80249999999999999</v>
      </c>
    </row>
    <row r="97" spans="1:5">
      <c r="A97" s="1">
        <v>34515</v>
      </c>
      <c r="B97">
        <f>+hist_Forward5YearRNatR_wFG!D90</f>
        <v>3.4212714212931798</v>
      </c>
      <c r="C97">
        <f>+hist_Forward5YearRNatR_woFG!D90</f>
        <v>3.3175097510386302</v>
      </c>
      <c r="D97">
        <f>+'HLW - 2025Q4'!M140</f>
        <v>2.3041633802198702</v>
      </c>
      <c r="E97">
        <f>+'Chart NA - DSGE Raw Data'!D142</f>
        <v>0.98499999999999999</v>
      </c>
    </row>
    <row r="98" spans="1:5">
      <c r="A98" s="1">
        <v>34607</v>
      </c>
      <c r="B98">
        <f>+hist_Forward5YearRNatR_wFG!D91</f>
        <v>3.5445016663303401</v>
      </c>
      <c r="C98">
        <f>+hist_Forward5YearRNatR_woFG!D91</f>
        <v>3.4260231360537499</v>
      </c>
      <c r="D98">
        <f>+'HLW - 2025Q4'!M141</f>
        <v>2.3662698736473802</v>
      </c>
      <c r="E98">
        <f>+'Chart NA - DSGE Raw Data'!D143</f>
        <v>1.1225000000000001</v>
      </c>
    </row>
    <row r="99" spans="1:5">
      <c r="A99" s="1">
        <v>34699</v>
      </c>
      <c r="B99">
        <f>+hist_Forward5YearRNatR_wFG!D92</f>
        <v>3.6054696667911101</v>
      </c>
      <c r="C99">
        <f>+hist_Forward5YearRNatR_woFG!D92</f>
        <v>3.4537021366998299</v>
      </c>
      <c r="D99">
        <f>+'HLW - 2025Q4'!M142</f>
        <v>2.36892042075262</v>
      </c>
      <c r="E99">
        <f>+'Chart NA - DSGE Raw Data'!D144</f>
        <v>1.2925</v>
      </c>
    </row>
    <row r="100" spans="1:5">
      <c r="A100" s="1">
        <v>34789</v>
      </c>
      <c r="B100">
        <f>+hist_Forward5YearRNatR_wFG!D93</f>
        <v>3.5699170063930099</v>
      </c>
      <c r="C100">
        <f>+hist_Forward5YearRNatR_woFG!D93</f>
        <v>3.4029898751179202</v>
      </c>
      <c r="D100">
        <f>+'HLW - 2025Q4'!M143</f>
        <v>2.3289021346166301</v>
      </c>
      <c r="E100">
        <f>+'Chart NA - DSGE Raw Data'!D145</f>
        <v>1.45</v>
      </c>
    </row>
    <row r="101" spans="1:5">
      <c r="A101" s="1">
        <v>34880</v>
      </c>
      <c r="B101">
        <f>+hist_Forward5YearRNatR_wFG!D94</f>
        <v>3.5207778213704599</v>
      </c>
      <c r="C101">
        <f>+hist_Forward5YearRNatR_woFG!D94</f>
        <v>3.3632269614918999</v>
      </c>
      <c r="D101">
        <f>+'HLW - 2025Q4'!M144</f>
        <v>2.3417452518042898</v>
      </c>
      <c r="E101">
        <f>+'Chart NA - DSGE Raw Data'!D146</f>
        <v>1.5049999999999999</v>
      </c>
    </row>
    <row r="102" spans="1:5">
      <c r="A102" s="1">
        <v>34972</v>
      </c>
      <c r="B102">
        <f>+hist_Forward5YearRNatR_wFG!D95</f>
        <v>3.20468609708267</v>
      </c>
      <c r="C102">
        <f>+hist_Forward5YearRNatR_woFG!D95</f>
        <v>3.0493386309749302</v>
      </c>
      <c r="D102">
        <f>+'HLW - 2025Q4'!M145</f>
        <v>2.2679627840258401</v>
      </c>
      <c r="E102">
        <f>+'Chart NA - DSGE Raw Data'!D147</f>
        <v>1.45</v>
      </c>
    </row>
    <row r="103" spans="1:5">
      <c r="A103" s="1">
        <v>35064</v>
      </c>
      <c r="B103">
        <f>+hist_Forward5YearRNatR_wFG!D96</f>
        <v>3.1194842852550102</v>
      </c>
      <c r="C103">
        <f>+hist_Forward5YearRNatR_woFG!D96</f>
        <v>2.9772727698372701</v>
      </c>
      <c r="D103">
        <f>+'HLW - 2025Q4'!M146</f>
        <v>2.1674721602245302</v>
      </c>
      <c r="E103">
        <f>+'Chart NA - DSGE Raw Data'!D148</f>
        <v>1.43</v>
      </c>
    </row>
    <row r="104" spans="1:5">
      <c r="A104" s="1">
        <v>35155</v>
      </c>
      <c r="B104">
        <f>+hist_Forward5YearRNatR_wFG!D97</f>
        <v>2.8694883720748399</v>
      </c>
      <c r="C104">
        <f>+hist_Forward5YearRNatR_woFG!D97</f>
        <v>2.7795222813001099</v>
      </c>
      <c r="D104">
        <f>+'HLW - 2025Q4'!M147</f>
        <v>2.14033634312973</v>
      </c>
      <c r="E104">
        <f>+'Chart NA - DSGE Raw Data'!D149</f>
        <v>1.3425</v>
      </c>
    </row>
    <row r="105" spans="1:5">
      <c r="A105" s="1">
        <v>35246</v>
      </c>
      <c r="B105">
        <f>+hist_Forward5YearRNatR_wFG!D98</f>
        <v>2.8471828012697702</v>
      </c>
      <c r="C105">
        <f>+hist_Forward5YearRNatR_woFG!D98</f>
        <v>2.76354122561139</v>
      </c>
      <c r="D105">
        <f>+'HLW - 2025Q4'!M148</f>
        <v>2.2267840522772002</v>
      </c>
      <c r="E105">
        <f>+'Chart NA - DSGE Raw Data'!D150</f>
        <v>1.31</v>
      </c>
    </row>
    <row r="106" spans="1:5">
      <c r="A106" s="1">
        <v>35338</v>
      </c>
      <c r="B106">
        <f>+hist_Forward5YearRNatR_wFG!D99</f>
        <v>2.7534171982091098</v>
      </c>
      <c r="C106">
        <f>+hist_Forward5YearRNatR_woFG!D99</f>
        <v>2.70504194550933</v>
      </c>
      <c r="D106">
        <f>+'HLW - 2025Q4'!M149</f>
        <v>1.9956816073560999</v>
      </c>
      <c r="E106">
        <f>+'Chart NA - DSGE Raw Data'!D151</f>
        <v>1.3274999999999999</v>
      </c>
    </row>
    <row r="107" spans="1:5">
      <c r="A107" s="1">
        <v>35430</v>
      </c>
      <c r="B107">
        <f>+hist_Forward5YearRNatR_wFG!D100</f>
        <v>2.4963159259040801</v>
      </c>
      <c r="C107">
        <f>+hist_Forward5YearRNatR_woFG!D100</f>
        <v>2.4874605793362399</v>
      </c>
      <c r="D107">
        <f>+'HLW - 2025Q4'!M150</f>
        <v>1.99327276960541</v>
      </c>
      <c r="E107">
        <f>+'Chart NA - DSGE Raw Data'!D152</f>
        <v>1.32</v>
      </c>
    </row>
    <row r="108" spans="1:5">
      <c r="A108" s="1">
        <v>35520</v>
      </c>
      <c r="B108">
        <f>+hist_Forward5YearRNatR_wFG!D101</f>
        <v>2.4091627298849798</v>
      </c>
      <c r="C108">
        <f>+hist_Forward5YearRNatR_woFG!D101</f>
        <v>2.42399547183294</v>
      </c>
      <c r="D108">
        <f>+'HLW - 2025Q4'!M151</f>
        <v>1.97439233313778</v>
      </c>
      <c r="E108">
        <f>+'Chart NA - DSGE Raw Data'!D153</f>
        <v>1.32</v>
      </c>
    </row>
    <row r="109" spans="1:5">
      <c r="A109" s="1">
        <v>35611</v>
      </c>
      <c r="B109">
        <f>+hist_Forward5YearRNatR_wFG!D102</f>
        <v>2.47657177606954</v>
      </c>
      <c r="C109">
        <f>+hist_Forward5YearRNatR_woFG!D102</f>
        <v>2.47829608283786</v>
      </c>
      <c r="D109">
        <f>+'HLW - 2025Q4'!M152</f>
        <v>2.04916827164136</v>
      </c>
      <c r="E109">
        <f>+'Chart NA - DSGE Raw Data'!D154</f>
        <v>1.38</v>
      </c>
    </row>
    <row r="110" spans="1:5">
      <c r="A110" s="1">
        <v>35703</v>
      </c>
      <c r="B110">
        <f>+hist_Forward5YearRNatR_wFG!D103</f>
        <v>2.2041487782042002</v>
      </c>
      <c r="C110">
        <f>+hist_Forward5YearRNatR_woFG!D103</f>
        <v>2.2010721178253001</v>
      </c>
      <c r="D110">
        <f>+'HLW - 2025Q4'!M153</f>
        <v>2.1439408187255999</v>
      </c>
      <c r="E110">
        <f>+'Chart NA - DSGE Raw Data'!D155</f>
        <v>1.3825000000000001</v>
      </c>
    </row>
    <row r="111" spans="1:5">
      <c r="A111" s="1">
        <v>35795</v>
      </c>
      <c r="B111">
        <f>+hist_Forward5YearRNatR_wFG!D104</f>
        <v>2.16018284783032</v>
      </c>
      <c r="C111">
        <f>+hist_Forward5YearRNatR_woFG!D104</f>
        <v>2.1547376866163099</v>
      </c>
      <c r="D111">
        <f>+'HLW - 2025Q4'!M154</f>
        <v>2.2262569124743701</v>
      </c>
      <c r="E111">
        <f>+'Chart NA - DSGE Raw Data'!D156</f>
        <v>1.3774999999999999</v>
      </c>
    </row>
    <row r="112" spans="1:5">
      <c r="A112" s="1">
        <v>35885</v>
      </c>
      <c r="B112">
        <f>+hist_Forward5YearRNatR_wFG!D105</f>
        <v>1.9340544265689199</v>
      </c>
      <c r="C112">
        <f>+hist_Forward5YearRNatR_woFG!D105</f>
        <v>1.9162926383605601</v>
      </c>
      <c r="D112">
        <f>+'HLW - 2025Q4'!M155</f>
        <v>2.1257695393068099</v>
      </c>
      <c r="E112">
        <f>+'Chart NA - DSGE Raw Data'!D157</f>
        <v>1.38</v>
      </c>
    </row>
    <row r="113" spans="1:5">
      <c r="A113" s="1">
        <v>35976</v>
      </c>
      <c r="B113">
        <f>+hist_Forward5YearRNatR_wFG!D106</f>
        <v>1.7919062749805601</v>
      </c>
      <c r="C113">
        <f>+hist_Forward5YearRNatR_woFG!D106</f>
        <v>1.7714866748114999</v>
      </c>
      <c r="D113">
        <f>+'HLW - 2025Q4'!M156</f>
        <v>2.2107502204064202</v>
      </c>
      <c r="E113">
        <f>+'Chart NA - DSGE Raw Data'!D158</f>
        <v>1.375</v>
      </c>
    </row>
    <row r="114" spans="1:5">
      <c r="A114" s="1">
        <v>36068</v>
      </c>
      <c r="B114">
        <f>+hist_Forward5YearRNatR_wFG!D107</f>
        <v>1.8019978866042099</v>
      </c>
      <c r="C114">
        <f>+hist_Forward5YearRNatR_woFG!D107</f>
        <v>1.83869038934908</v>
      </c>
      <c r="D114">
        <f>+'HLW - 2025Q4'!M157</f>
        <v>2.1336152305879401</v>
      </c>
      <c r="E114">
        <f>+'Chart NA - DSGE Raw Data'!D159</f>
        <v>1.3825000000000001</v>
      </c>
    </row>
    <row r="115" spans="1:5">
      <c r="A115" s="1">
        <v>36160</v>
      </c>
      <c r="B115">
        <f>+hist_Forward5YearRNatR_wFG!D108</f>
        <v>1.60555367049082</v>
      </c>
      <c r="C115">
        <f>+hist_Forward5YearRNatR_woFG!D108</f>
        <v>1.66226748926246</v>
      </c>
      <c r="D115">
        <f>+'HLW - 2025Q4'!M158</f>
        <v>1.94933987848054</v>
      </c>
      <c r="E115">
        <f>+'Chart NA - DSGE Raw Data'!D160</f>
        <v>1.2150000000000001</v>
      </c>
    </row>
    <row r="116" spans="1:5">
      <c r="A116" s="1">
        <v>36250</v>
      </c>
      <c r="B116">
        <f>+hist_Forward5YearRNatR_wFG!D109</f>
        <v>1.45788743061671</v>
      </c>
      <c r="C116">
        <f>+hist_Forward5YearRNatR_woFG!D109</f>
        <v>1.5010859600601401</v>
      </c>
      <c r="D116">
        <f>+'HLW - 2025Q4'!M159</f>
        <v>2.0351751410211998</v>
      </c>
      <c r="E116">
        <f>+'Chart NA - DSGE Raw Data'!D161</f>
        <v>1.1825000000000001</v>
      </c>
    </row>
    <row r="117" spans="1:5">
      <c r="A117" s="1">
        <v>36341</v>
      </c>
      <c r="B117">
        <f>+hist_Forward5YearRNatR_wFG!D110</f>
        <v>1.4645607917526999</v>
      </c>
      <c r="C117">
        <f>+hist_Forward5YearRNatR_woFG!D110</f>
        <v>1.5365176662266899</v>
      </c>
      <c r="D117">
        <f>+'HLW - 2025Q4'!M160</f>
        <v>1.9411904434513101</v>
      </c>
      <c r="E117">
        <f>+'Chart NA - DSGE Raw Data'!D162</f>
        <v>1.1875</v>
      </c>
    </row>
    <row r="118" spans="1:5">
      <c r="A118" s="1">
        <v>36433</v>
      </c>
      <c r="B118">
        <f>+hist_Forward5YearRNatR_wFG!D111</f>
        <v>1.5151271369877599</v>
      </c>
      <c r="C118">
        <f>+hist_Forward5YearRNatR_woFG!D111</f>
        <v>1.57967481821172</v>
      </c>
      <c r="D118">
        <f>+'HLW - 2025Q4'!M161</f>
        <v>2.0698398281558998</v>
      </c>
      <c r="E118">
        <f>+'Chart NA - DSGE Raw Data'!D163</f>
        <v>1.2749999999999999</v>
      </c>
    </row>
    <row r="119" spans="1:5">
      <c r="A119" s="1">
        <v>36525</v>
      </c>
      <c r="B119">
        <f>+hist_Forward5YearRNatR_wFG!D112</f>
        <v>1.50355211523553</v>
      </c>
      <c r="C119">
        <f>+hist_Forward5YearRNatR_woFG!D112</f>
        <v>1.55348579226122</v>
      </c>
      <c r="D119">
        <f>+'HLW - 2025Q4'!M162</f>
        <v>2.1598827123224198</v>
      </c>
      <c r="E119">
        <f>+'Chart NA - DSGE Raw Data'!D164</f>
        <v>1.325</v>
      </c>
    </row>
    <row r="120" spans="1:5">
      <c r="A120" s="1">
        <v>36616</v>
      </c>
      <c r="B120">
        <f>+hist_Forward5YearRNatR_wFG!D113</f>
        <v>1.51072353990404</v>
      </c>
      <c r="C120">
        <f>+hist_Forward5YearRNatR_woFG!D113</f>
        <v>1.5782261417894099</v>
      </c>
      <c r="D120">
        <f>+'HLW - 2025Q4'!M163</f>
        <v>2.2425751165071399</v>
      </c>
      <c r="E120">
        <f>+'Chart NA - DSGE Raw Data'!D165</f>
        <v>1.42</v>
      </c>
    </row>
    <row r="121" spans="1:5">
      <c r="A121" s="1">
        <v>36707</v>
      </c>
      <c r="B121">
        <f>+hist_Forward5YearRNatR_wFG!D114</f>
        <v>1.4759900233730501</v>
      </c>
      <c r="C121">
        <f>+hist_Forward5YearRNatR_woFG!D114</f>
        <v>1.5640605188522601</v>
      </c>
      <c r="D121">
        <f>+'HLW - 2025Q4'!M164</f>
        <v>2.2381216344250499</v>
      </c>
      <c r="E121">
        <f>+'Chart NA - DSGE Raw Data'!D166</f>
        <v>1.5674999999999999</v>
      </c>
    </row>
    <row r="122" spans="1:5">
      <c r="A122" s="1">
        <v>36799</v>
      </c>
      <c r="B122">
        <f>+hist_Forward5YearRNatR_wFG!D115</f>
        <v>1.5023337100951299</v>
      </c>
      <c r="C122">
        <f>+hist_Forward5YearRNatR_woFG!D115</f>
        <v>1.61423634569769</v>
      </c>
      <c r="D122">
        <f>+'HLW - 2025Q4'!M165</f>
        <v>2.4166368664662898</v>
      </c>
      <c r="E122">
        <f>+'Chart NA - DSGE Raw Data'!D167</f>
        <v>1.63</v>
      </c>
    </row>
    <row r="123" spans="1:5">
      <c r="A123" s="1">
        <v>36891</v>
      </c>
      <c r="B123">
        <f>+hist_Forward5YearRNatR_wFG!D116</f>
        <v>1.59519921529179</v>
      </c>
      <c r="C123">
        <f>+hist_Forward5YearRNatR_woFG!D116</f>
        <v>1.77835687173973</v>
      </c>
      <c r="D123">
        <f>+'HLW - 2025Q4'!M166</f>
        <v>2.4386473985246</v>
      </c>
      <c r="E123">
        <f>+'Chart NA - DSGE Raw Data'!D168</f>
        <v>1.6174999999999999</v>
      </c>
    </row>
    <row r="124" spans="1:5">
      <c r="A124" s="1">
        <v>36981</v>
      </c>
      <c r="B124">
        <f>+hist_Forward5YearRNatR_wFG!D117</f>
        <v>1.53979013502338</v>
      </c>
      <c r="C124">
        <f>+hist_Forward5YearRNatR_woFG!D117</f>
        <v>1.7650034059326001</v>
      </c>
      <c r="D124">
        <f>+'HLW - 2025Q4'!M167</f>
        <v>2.6164488759756899</v>
      </c>
      <c r="E124">
        <f>+'Chart NA - DSGE Raw Data'!D169</f>
        <v>1.4</v>
      </c>
    </row>
    <row r="125" spans="1:5">
      <c r="A125" s="1">
        <v>37072</v>
      </c>
      <c r="B125">
        <f>+hist_Forward5YearRNatR_wFG!D118</f>
        <v>1.5440780284719</v>
      </c>
      <c r="C125">
        <f>+hist_Forward5YearRNatR_woFG!D118</f>
        <v>1.79465364428727</v>
      </c>
      <c r="D125">
        <f>+'HLW - 2025Q4'!M168</f>
        <v>2.8758427754964102</v>
      </c>
      <c r="E125">
        <f>+'Chart NA - DSGE Raw Data'!D170</f>
        <v>1.0825</v>
      </c>
    </row>
    <row r="126" spans="1:5">
      <c r="A126" s="1">
        <v>37164</v>
      </c>
      <c r="B126">
        <f>+hist_Forward5YearRNatR_wFG!D119</f>
        <v>1.5663088782800501</v>
      </c>
      <c r="C126">
        <f>+hist_Forward5YearRNatR_woFG!D119</f>
        <v>1.86752944555554</v>
      </c>
      <c r="D126">
        <f>+'HLW - 2025Q4'!M169</f>
        <v>2.6199747419623498</v>
      </c>
      <c r="E126">
        <f>+'Chart NA - DSGE Raw Data'!D171</f>
        <v>0.875</v>
      </c>
    </row>
    <row r="127" spans="1:5">
      <c r="A127" s="1">
        <v>37256</v>
      </c>
      <c r="B127">
        <f>+hist_Forward5YearRNatR_wFG!D120</f>
        <v>1.6154949689108</v>
      </c>
      <c r="C127">
        <f>+hist_Forward5YearRNatR_woFG!D120</f>
        <v>1.98299562279035</v>
      </c>
      <c r="D127">
        <f>+'HLW - 2025Q4'!M170</f>
        <v>2.53716780996211</v>
      </c>
      <c r="E127">
        <f>+'Chart NA - DSGE Raw Data'!D172</f>
        <v>0.53249999999999997</v>
      </c>
    </row>
    <row r="128" spans="1:5">
      <c r="A128" s="1">
        <v>37346</v>
      </c>
      <c r="B128">
        <f>+hist_Forward5YearRNatR_wFG!D121</f>
        <v>1.7417758208960199</v>
      </c>
      <c r="C128">
        <f>+hist_Forward5YearRNatR_woFG!D121</f>
        <v>2.04747222496274</v>
      </c>
      <c r="D128">
        <f>+'HLW - 2025Q4'!M171</f>
        <v>2.6352632075984399</v>
      </c>
      <c r="E128">
        <f>+'Chart NA - DSGE Raw Data'!D173</f>
        <v>0.4325</v>
      </c>
    </row>
    <row r="129" spans="1:5">
      <c r="A129" s="1">
        <v>37437</v>
      </c>
      <c r="B129">
        <f>+hist_Forward5YearRNatR_wFG!D122</f>
        <v>1.7822319878350601</v>
      </c>
      <c r="C129">
        <f>+hist_Forward5YearRNatR_woFG!D122</f>
        <v>2.0770665104787698</v>
      </c>
      <c r="D129">
        <f>+'HLW - 2025Q4'!M172</f>
        <v>2.41665032967716</v>
      </c>
      <c r="E129">
        <f>+'Chart NA - DSGE Raw Data'!D174</f>
        <v>0.4375</v>
      </c>
    </row>
    <row r="130" spans="1:5">
      <c r="A130" s="1">
        <v>37529</v>
      </c>
      <c r="B130">
        <f>+hist_Forward5YearRNatR_wFG!D123</f>
        <v>1.4790919957944799</v>
      </c>
      <c r="C130">
        <f>+hist_Forward5YearRNatR_woFG!D123</f>
        <v>1.7806496192175301</v>
      </c>
      <c r="D130">
        <f>+'HLW - 2025Q4'!M173</f>
        <v>2.34427322365186</v>
      </c>
      <c r="E130">
        <f>+'Chart NA - DSGE Raw Data'!D175</f>
        <v>0.435</v>
      </c>
    </row>
    <row r="131" spans="1:5">
      <c r="A131" s="1">
        <v>37621</v>
      </c>
      <c r="B131">
        <f>+hist_Forward5YearRNatR_wFG!D124</f>
        <v>1.2472342049429801</v>
      </c>
      <c r="C131">
        <f>+hist_Forward5YearRNatR_woFG!D124</f>
        <v>1.55761366847741</v>
      </c>
      <c r="D131">
        <f>+'HLW - 2025Q4'!M174</f>
        <v>2.2327294345016302</v>
      </c>
      <c r="E131">
        <f>+'Chart NA - DSGE Raw Data'!D176</f>
        <v>0.36</v>
      </c>
    </row>
    <row r="132" spans="1:5">
      <c r="A132" s="1">
        <v>37711</v>
      </c>
      <c r="B132">
        <f>+hist_Forward5YearRNatR_wFG!D125</f>
        <v>0.744287906577627</v>
      </c>
      <c r="C132">
        <f>+hist_Forward5YearRNatR_woFG!D125</f>
        <v>1.0075363177208401</v>
      </c>
      <c r="D132">
        <f>+'HLW - 2025Q4'!M175</f>
        <v>2.0798213722514101</v>
      </c>
      <c r="E132">
        <f>+'Chart NA - DSGE Raw Data'!D177</f>
        <v>0.3125</v>
      </c>
    </row>
    <row r="133" spans="1:5">
      <c r="A133" s="1">
        <v>37802</v>
      </c>
      <c r="B133">
        <f>+hist_Forward5YearRNatR_wFG!D126</f>
        <v>0.53597195630509697</v>
      </c>
      <c r="C133">
        <f>+hist_Forward5YearRNatR_woFG!D126</f>
        <v>0.76308702070227097</v>
      </c>
      <c r="D133">
        <f>+'HLW - 2025Q4'!M176</f>
        <v>2.0750261902737499</v>
      </c>
      <c r="E133">
        <f>+'Chart NA - DSGE Raw Data'!D178</f>
        <v>0.3125</v>
      </c>
    </row>
    <row r="134" spans="1:5">
      <c r="A134" s="1">
        <v>37894</v>
      </c>
      <c r="B134">
        <f>+hist_Forward5YearRNatR_wFG!D127</f>
        <v>0.765491389813723</v>
      </c>
      <c r="C134">
        <f>+hist_Forward5YearRNatR_woFG!D127</f>
        <v>1.03114203738468</v>
      </c>
      <c r="D134">
        <f>+'HLW - 2025Q4'!M177</f>
        <v>2.1472236974743701</v>
      </c>
      <c r="E134">
        <f>+'Chart NA - DSGE Raw Data'!D179</f>
        <v>0.255</v>
      </c>
    </row>
    <row r="135" spans="1:5">
      <c r="A135" s="1">
        <v>37986</v>
      </c>
      <c r="B135">
        <f>+hist_Forward5YearRNatR_wFG!D128</f>
        <v>0.97759635703857195</v>
      </c>
      <c r="C135">
        <f>+hist_Forward5YearRNatR_woFG!D128</f>
        <v>1.2329778401129901</v>
      </c>
      <c r="D135">
        <f>+'HLW - 2025Q4'!M178</f>
        <v>2.1589359465907498</v>
      </c>
      <c r="E135">
        <f>+'Chart NA - DSGE Raw Data'!D180</f>
        <v>0.25</v>
      </c>
    </row>
    <row r="136" spans="1:5">
      <c r="A136" s="1">
        <v>38077</v>
      </c>
      <c r="B136">
        <f>+hist_Forward5YearRNatR_wFG!D129</f>
        <v>1.04195557619993</v>
      </c>
      <c r="C136">
        <f>+hist_Forward5YearRNatR_woFG!D129</f>
        <v>1.33870162024801</v>
      </c>
      <c r="D136">
        <f>+'HLW - 2025Q4'!M179</f>
        <v>2.12294459222952</v>
      </c>
      <c r="E136">
        <f>+'Chart NA - DSGE Raw Data'!D181</f>
        <v>0.25</v>
      </c>
    </row>
    <row r="137" spans="1:5">
      <c r="A137" s="1">
        <v>38168</v>
      </c>
      <c r="B137">
        <f>+hist_Forward5YearRNatR_wFG!D130</f>
        <v>1.2211637845741601</v>
      </c>
      <c r="C137">
        <f>+hist_Forward5YearRNatR_woFG!D130</f>
        <v>1.5403465996281001</v>
      </c>
      <c r="D137">
        <f>+'HLW - 2025Q4'!M180</f>
        <v>2.1426969214374401</v>
      </c>
      <c r="E137">
        <f>+'Chart NA - DSGE Raw Data'!D182</f>
        <v>0.2525</v>
      </c>
    </row>
    <row r="138" spans="1:5">
      <c r="A138" s="1">
        <v>38260</v>
      </c>
      <c r="B138">
        <f>+hist_Forward5YearRNatR_wFG!D131</f>
        <v>1.1697606324579599</v>
      </c>
      <c r="C138">
        <f>+hist_Forward5YearRNatR_woFG!D131</f>
        <v>1.5028993964795001</v>
      </c>
      <c r="D138">
        <f>+'HLW - 2025Q4'!M181</f>
        <v>1.9452418785173</v>
      </c>
      <c r="E138">
        <f>+'Chart NA - DSGE Raw Data'!D183</f>
        <v>0.35749999999999998</v>
      </c>
    </row>
    <row r="139" spans="1:5">
      <c r="A139" s="1">
        <v>38352</v>
      </c>
      <c r="B139">
        <f>+hist_Forward5YearRNatR_wFG!D132</f>
        <v>0.93477641020490199</v>
      </c>
      <c r="C139">
        <f>+hist_Forward5YearRNatR_woFG!D132</f>
        <v>1.2834160722718799</v>
      </c>
      <c r="D139">
        <f>+'HLW - 2025Q4'!M182</f>
        <v>1.84043355395849</v>
      </c>
      <c r="E139">
        <f>+'Chart NA - DSGE Raw Data'!D184</f>
        <v>0.48749999999999999</v>
      </c>
    </row>
    <row r="140" spans="1:5">
      <c r="A140" s="1">
        <v>38442</v>
      </c>
      <c r="B140">
        <f>+hist_Forward5YearRNatR_wFG!D133</f>
        <v>0.64160967832027005</v>
      </c>
      <c r="C140">
        <f>+hist_Forward5YearRNatR_woFG!D133</f>
        <v>0.98582161806746504</v>
      </c>
      <c r="D140">
        <f>+'HLW - 2025Q4'!M183</f>
        <v>1.76522765670977</v>
      </c>
      <c r="E140">
        <f>+'Chart NA - DSGE Raw Data'!D185</f>
        <v>0.61750000000000005</v>
      </c>
    </row>
    <row r="141" spans="1:5">
      <c r="A141" s="1">
        <v>38533</v>
      </c>
      <c r="B141">
        <f>+hist_Forward5YearRNatR_wFG!D134</f>
        <v>0.481558775397193</v>
      </c>
      <c r="C141">
        <f>+hist_Forward5YearRNatR_woFG!D134</f>
        <v>0.856399883976104</v>
      </c>
      <c r="D141">
        <f>+'HLW - 2025Q4'!M184</f>
        <v>1.7630780616827699</v>
      </c>
      <c r="E141">
        <f>+'Chart NA - DSGE Raw Data'!D186</f>
        <v>0.73499999999999999</v>
      </c>
    </row>
    <row r="142" spans="1:5">
      <c r="A142" s="1">
        <v>38625</v>
      </c>
      <c r="B142">
        <f>+hist_Forward5YearRNatR_wFG!D135</f>
        <v>1.1971691240471901E-2</v>
      </c>
      <c r="C142">
        <f>+hist_Forward5YearRNatR_woFG!D135</f>
        <v>0.353501690570307</v>
      </c>
      <c r="D142">
        <f>+'HLW - 2025Q4'!M185</f>
        <v>1.79169939049398</v>
      </c>
      <c r="E142">
        <f>+'Chart NA - DSGE Raw Data'!D187</f>
        <v>0.86499999999999999</v>
      </c>
    </row>
    <row r="143" spans="1:5">
      <c r="A143" s="1">
        <v>38717</v>
      </c>
      <c r="B143">
        <f>+hist_Forward5YearRNatR_wFG!D136</f>
        <v>-0.17212353627577301</v>
      </c>
      <c r="C143">
        <f>+hist_Forward5YearRNatR_woFG!D136</f>
        <v>0.15732551537516801</v>
      </c>
      <c r="D143">
        <f>+'HLW - 2025Q4'!M186</f>
        <v>1.88677072573686</v>
      </c>
      <c r="E143">
        <f>+'Chart NA - DSGE Raw Data'!D188</f>
        <v>0.995</v>
      </c>
    </row>
    <row r="144" spans="1:5">
      <c r="A144" s="1">
        <v>38807</v>
      </c>
      <c r="B144">
        <f>+hist_Forward5YearRNatR_wFG!D137</f>
        <v>2.0842223416956001E-2</v>
      </c>
      <c r="C144">
        <f>+hist_Forward5YearRNatR_woFG!D137</f>
        <v>0.36682961892840099</v>
      </c>
      <c r="D144">
        <f>+'HLW - 2025Q4'!M187</f>
        <v>1.8696230873614901</v>
      </c>
      <c r="E144">
        <f>+'Chart NA - DSGE Raw Data'!D189</f>
        <v>1.1125</v>
      </c>
    </row>
    <row r="145" spans="1:5">
      <c r="A145" s="1">
        <v>38898</v>
      </c>
      <c r="B145">
        <f>+hist_Forward5YearRNatR_wFG!D138</f>
        <v>0.120809883424706</v>
      </c>
      <c r="C145">
        <f>+hist_Forward5YearRNatR_woFG!D138</f>
        <v>0.46316894165640299</v>
      </c>
      <c r="D145">
        <f>+'HLW - 2025Q4'!M188</f>
        <v>2.0689092071020601</v>
      </c>
      <c r="E145">
        <f>+'Chart NA - DSGE Raw Data'!D190</f>
        <v>1.2275</v>
      </c>
    </row>
    <row r="146" spans="1:5">
      <c r="A146" s="1">
        <v>38990</v>
      </c>
      <c r="B146">
        <f>+hist_Forward5YearRNatR_wFG!D139</f>
        <v>0.199700437730508</v>
      </c>
      <c r="C146">
        <f>+hist_Forward5YearRNatR_woFG!D139</f>
        <v>0.554421772416684</v>
      </c>
      <c r="D146">
        <f>+'HLW - 2025Q4'!M189</f>
        <v>2.0754917738452998</v>
      </c>
      <c r="E146">
        <f>+'Chart NA - DSGE Raw Data'!D191</f>
        <v>1.3125</v>
      </c>
    </row>
    <row r="147" spans="1:5">
      <c r="A147" s="1">
        <v>39082</v>
      </c>
      <c r="B147">
        <f>+hist_Forward5YearRNatR_wFG!D140</f>
        <v>0.24480339059262701</v>
      </c>
      <c r="C147">
        <f>+hist_Forward5YearRNatR_woFG!D140</f>
        <v>0.611579130570017</v>
      </c>
      <c r="D147">
        <f>+'HLW - 2025Q4'!M190</f>
        <v>2.1812166417708698</v>
      </c>
      <c r="E147">
        <f>+'Chart NA - DSGE Raw Data'!D192</f>
        <v>1.31</v>
      </c>
    </row>
    <row r="148" spans="1:5">
      <c r="A148" s="1">
        <v>39172</v>
      </c>
      <c r="B148">
        <f>+hist_Forward5YearRNatR_wFG!D141</f>
        <v>0.18014939788964099</v>
      </c>
      <c r="C148">
        <f>+hist_Forward5YearRNatR_woFG!D141</f>
        <v>0.52038547676109403</v>
      </c>
      <c r="D148">
        <f>+'HLW - 2025Q4'!M191</f>
        <v>2.1809290693140899</v>
      </c>
      <c r="E148">
        <f>+'Chart NA - DSGE Raw Data'!D193</f>
        <v>1.3125</v>
      </c>
    </row>
    <row r="149" spans="1:5">
      <c r="A149" s="1">
        <v>39263</v>
      </c>
      <c r="B149">
        <f>+hist_Forward5YearRNatR_wFG!D142</f>
        <v>9.5397470423249198E-2</v>
      </c>
      <c r="C149">
        <f>+hist_Forward5YearRNatR_woFG!D142</f>
        <v>0.46713891652530398</v>
      </c>
      <c r="D149">
        <f>+'HLW - 2025Q4'!M192</f>
        <v>2.19809863931351</v>
      </c>
      <c r="E149">
        <f>+'Chart NA - DSGE Raw Data'!D194</f>
        <v>1.3125</v>
      </c>
    </row>
    <row r="150" spans="1:5">
      <c r="A150" s="1">
        <v>39355</v>
      </c>
      <c r="B150">
        <f>+hist_Forward5YearRNatR_wFG!D143</f>
        <v>0.12490538352639299</v>
      </c>
      <c r="C150">
        <f>+hist_Forward5YearRNatR_woFG!D143</f>
        <v>0.51701309335289802</v>
      </c>
      <c r="D150">
        <f>+'HLW - 2025Q4'!M193</f>
        <v>2.1469607821013499</v>
      </c>
      <c r="E150">
        <f>+'Chart NA - DSGE Raw Data'!D195</f>
        <v>1.2675000000000001</v>
      </c>
    </row>
    <row r="151" spans="1:5">
      <c r="A151" s="1">
        <v>39447</v>
      </c>
      <c r="B151">
        <f>+hist_Forward5YearRNatR_wFG!D144</f>
        <v>-7.3391431264716103E-2</v>
      </c>
      <c r="C151">
        <f>+hist_Forward5YearRNatR_woFG!D144</f>
        <v>0.37322618796013102</v>
      </c>
      <c r="D151">
        <f>+'HLW - 2025Q4'!M194</f>
        <v>2.3526172028260302</v>
      </c>
      <c r="E151">
        <f>+'Chart NA - DSGE Raw Data'!D196</f>
        <v>1.125</v>
      </c>
    </row>
    <row r="152" spans="1:5">
      <c r="A152" s="1">
        <v>39538</v>
      </c>
      <c r="B152">
        <f>+hist_Forward5YearRNatR_wFG!D145</f>
        <v>-6.91284585848599E-2</v>
      </c>
      <c r="C152">
        <f>+hist_Forward5YearRNatR_woFG!D145</f>
        <v>0.471265556357715</v>
      </c>
      <c r="D152">
        <f>+'HLW - 2025Q4'!M195</f>
        <v>2.4656261467620402</v>
      </c>
      <c r="E152">
        <f>+'Chart NA - DSGE Raw Data'!D197</f>
        <v>0.79500000000000004</v>
      </c>
    </row>
    <row r="153" spans="1:5">
      <c r="A153" s="1">
        <v>39629</v>
      </c>
      <c r="B153">
        <f>+hist_Forward5YearRNatR_wFG!D146</f>
        <v>-0.25007009905416799</v>
      </c>
      <c r="C153">
        <f>+hist_Forward5YearRNatR_woFG!D146</f>
        <v>0.28023943770878201</v>
      </c>
      <c r="D153">
        <f>+'HLW - 2025Q4'!M196</f>
        <v>2.0535391943848902</v>
      </c>
      <c r="E153">
        <f>+'Chart NA - DSGE Raw Data'!D198</f>
        <v>0.52</v>
      </c>
    </row>
    <row r="154" spans="1:5">
      <c r="A154" s="1">
        <v>39721</v>
      </c>
      <c r="B154">
        <f>+hist_Forward5YearRNatR_wFG!D147</f>
        <v>-0.16070103666725299</v>
      </c>
      <c r="C154">
        <f>+hist_Forward5YearRNatR_woFG!D147</f>
        <v>0.47279712239224803</v>
      </c>
      <c r="D154">
        <f>+'HLW - 2025Q4'!M197</f>
        <v>1.9233333313768</v>
      </c>
      <c r="E154">
        <f>+'Chart NA - DSGE Raw Data'!D199</f>
        <v>0.48499999999999999</v>
      </c>
    </row>
    <row r="155" spans="1:5">
      <c r="A155" s="1">
        <v>39813</v>
      </c>
      <c r="B155">
        <f>+hist_Forward5YearRNatR_wFG!D148</f>
        <v>-0.17600234368885201</v>
      </c>
      <c r="C155">
        <f>+hist_Forward5YearRNatR_woFG!D148</f>
        <v>0.61874306967144799</v>
      </c>
      <c r="D155">
        <f>+'HLW - 2025Q4'!M198</f>
        <v>1.3712864825943401</v>
      </c>
      <c r="E155">
        <f>+'Chart NA - DSGE Raw Data'!D200</f>
        <v>0.1275</v>
      </c>
    </row>
    <row r="156" spans="1:5">
      <c r="A156" s="1">
        <v>39903</v>
      </c>
      <c r="B156">
        <f>+hist_Forward5YearRNatR_wFG!D149</f>
        <v>-0.52737972216876505</v>
      </c>
      <c r="C156">
        <f>+hist_Forward5YearRNatR_woFG!D149</f>
        <v>0.31246553559027301</v>
      </c>
      <c r="D156">
        <f>+'HLW - 2025Q4'!M199</f>
        <v>0.65804159450140598</v>
      </c>
      <c r="E156">
        <f>+'Chart NA - DSGE Raw Data'!D201</f>
        <v>4.4999999999999998E-2</v>
      </c>
    </row>
    <row r="157" spans="1:5">
      <c r="A157" s="1">
        <v>39994</v>
      </c>
      <c r="B157">
        <f>+hist_Forward5YearRNatR_wFG!D150</f>
        <v>-0.46682740624066399</v>
      </c>
      <c r="C157">
        <f>+hist_Forward5YearRNatR_woFG!D150</f>
        <v>0.38081541630927901</v>
      </c>
      <c r="D157">
        <f>+'HLW - 2025Q4'!M200</f>
        <v>0.72602798721085104</v>
      </c>
      <c r="E157">
        <f>+'Chart NA - DSGE Raw Data'!D202</f>
        <v>4.4999999999999998E-2</v>
      </c>
    </row>
    <row r="158" spans="1:5">
      <c r="A158" s="1">
        <v>40086</v>
      </c>
      <c r="B158">
        <f>+hist_Forward5YearRNatR_wFG!D151</f>
        <v>-0.430480615402834</v>
      </c>
      <c r="C158">
        <f>+hist_Forward5YearRNatR_woFG!D151</f>
        <v>0.407687712598305</v>
      </c>
      <c r="D158">
        <f>+'HLW - 2025Q4'!M201</f>
        <v>0.80700020269638295</v>
      </c>
      <c r="E158">
        <f>+'Chart NA - DSGE Raw Data'!D203</f>
        <v>3.7499999999999999E-2</v>
      </c>
    </row>
    <row r="159" spans="1:5">
      <c r="A159" s="1">
        <v>40178</v>
      </c>
      <c r="B159">
        <f>+hist_Forward5YearRNatR_wFG!D152</f>
        <v>-0.54219643744179002</v>
      </c>
      <c r="C159">
        <f>+hist_Forward5YearRNatR_woFG!D152</f>
        <v>0.20861115175155401</v>
      </c>
      <c r="D159">
        <f>+'HLW - 2025Q4'!M202</f>
        <v>0.88014083206228899</v>
      </c>
      <c r="E159">
        <f>+'Chart NA - DSGE Raw Data'!D204</f>
        <v>0.03</v>
      </c>
    </row>
    <row r="160" spans="1:5">
      <c r="A160" s="1">
        <v>40268</v>
      </c>
      <c r="B160">
        <f>+hist_Forward5YearRNatR_wFG!D153</f>
        <v>-0.50072359777004105</v>
      </c>
      <c r="C160">
        <f>+hist_Forward5YearRNatR_woFG!D153</f>
        <v>0.34556512412629797</v>
      </c>
      <c r="D160">
        <f>+'HLW - 2025Q4'!M203</f>
        <v>0.94110271071035501</v>
      </c>
      <c r="E160">
        <f>+'Chart NA - DSGE Raw Data'!D205</f>
        <v>3.2500000000000001E-2</v>
      </c>
    </row>
    <row r="161" spans="1:9">
      <c r="A161" s="1">
        <v>40359</v>
      </c>
      <c r="B161">
        <f>+hist_Forward5YearRNatR_wFG!D154</f>
        <v>-0.50533355790848</v>
      </c>
      <c r="C161">
        <f>+hist_Forward5YearRNatR_woFG!D154</f>
        <v>0.42763001590799399</v>
      </c>
      <c r="D161">
        <f>+'HLW - 2025Q4'!M204</f>
        <v>1.0690729635256999</v>
      </c>
      <c r="E161">
        <f>+'Chart NA - DSGE Raw Data'!D206</f>
        <v>4.7500000000000001E-2</v>
      </c>
    </row>
    <row r="162" spans="1:9">
      <c r="A162" s="1">
        <v>40451</v>
      </c>
      <c r="B162">
        <f>+hist_Forward5YearRNatR_wFG!D155</f>
        <v>-0.662774177863796</v>
      </c>
      <c r="C162">
        <f>+hist_Forward5YearRNatR_woFG!D155</f>
        <v>0.23383258201266599</v>
      </c>
      <c r="D162">
        <f>+'HLW - 2025Q4'!M205</f>
        <v>1.1481379227252899</v>
      </c>
      <c r="E162">
        <f>+'Chart NA - DSGE Raw Data'!D207</f>
        <v>4.7500000000000001E-2</v>
      </c>
      <c r="G162">
        <f>AVERAGE(B116:B217)</f>
        <v>-0.38656792821451608</v>
      </c>
      <c r="H162">
        <f>AVERAGE(C116:C217)</f>
        <v>0.25304865219599754</v>
      </c>
      <c r="I162">
        <f>AVERAGE(D116:D217)</f>
        <v>1.1849869286416308</v>
      </c>
    </row>
    <row r="163" spans="1:9">
      <c r="A163" s="1">
        <v>40543</v>
      </c>
      <c r="B163">
        <f>+hist_Forward5YearRNatR_wFG!D156</f>
        <v>-0.684336510339977</v>
      </c>
      <c r="C163">
        <f>+hist_Forward5YearRNatR_woFG!D156</f>
        <v>0.15911857052046999</v>
      </c>
      <c r="D163">
        <f>+'HLW - 2025Q4'!M206</f>
        <v>1.12968026119092</v>
      </c>
      <c r="E163">
        <f>+'Chart NA - DSGE Raw Data'!D208</f>
        <v>4.7500000000000001E-2</v>
      </c>
    </row>
    <row r="164" spans="1:9">
      <c r="A164" s="1">
        <v>40633</v>
      </c>
      <c r="B164">
        <f>+hist_Forward5YearRNatR_wFG!D157</f>
        <v>-0.48701742487750699</v>
      </c>
      <c r="C164">
        <f>+hist_Forward5YearRNatR_woFG!D157</f>
        <v>0.38134569899184401</v>
      </c>
      <c r="D164">
        <f>+'HLW - 2025Q4'!M207</f>
        <v>1.3066658677546401</v>
      </c>
      <c r="E164">
        <f>+'Chart NA - DSGE Raw Data'!D209</f>
        <v>3.7499999999999999E-2</v>
      </c>
    </row>
    <row r="165" spans="1:9">
      <c r="A165" s="1">
        <v>40724</v>
      </c>
      <c r="B165">
        <f>+hist_Forward5YearRNatR_wFG!D158</f>
        <v>-0.40399864968246602</v>
      </c>
      <c r="C165">
        <f>+hist_Forward5YearRNatR_woFG!D158</f>
        <v>0.47114142113894197</v>
      </c>
      <c r="D165">
        <f>+'HLW - 2025Q4'!M208</f>
        <v>1.2994991253289301</v>
      </c>
      <c r="E165">
        <f>+'Chart NA - DSGE Raw Data'!D210</f>
        <v>2.2499999999999999E-2</v>
      </c>
    </row>
    <row r="166" spans="1:9">
      <c r="A166" s="1">
        <v>40816</v>
      </c>
      <c r="B166">
        <f>+hist_Forward5YearRNatR_wFG!D159</f>
        <v>-0.49189400019313401</v>
      </c>
      <c r="C166">
        <f>+hist_Forward5YearRNatR_woFG!D159</f>
        <v>0.66944549131824804</v>
      </c>
      <c r="D166">
        <f>+'HLW - 2025Q4'!M209</f>
        <v>1.03817999163893</v>
      </c>
      <c r="E166">
        <f>+'Chart NA - DSGE Raw Data'!D211</f>
        <v>0.02</v>
      </c>
    </row>
    <row r="167" spans="1:9">
      <c r="A167" s="1">
        <v>40908</v>
      </c>
      <c r="B167">
        <f>+hist_Forward5YearRNatR_wFG!D160</f>
        <v>-0.56297201069402103</v>
      </c>
      <c r="C167">
        <f>+hist_Forward5YearRNatR_woFG!D160</f>
        <v>0.78883578188565295</v>
      </c>
      <c r="D167">
        <f>+'HLW - 2025Q4'!M210</f>
        <v>1.11063783806102</v>
      </c>
      <c r="E167">
        <f>+'Chart NA - DSGE Raw Data'!D212</f>
        <v>1.7500000000000002E-2</v>
      </c>
    </row>
    <row r="168" spans="1:9">
      <c r="A168" s="1">
        <v>40999</v>
      </c>
      <c r="B168">
        <f>+hist_Forward5YearRNatR_wFG!D161</f>
        <v>-0.74377563350422404</v>
      </c>
      <c r="C168">
        <f>+hist_Forward5YearRNatR_woFG!D161</f>
        <v>0.61594748654268805</v>
      </c>
      <c r="D168">
        <f>+'HLW - 2025Q4'!M211</f>
        <v>0.911333366437446</v>
      </c>
      <c r="E168">
        <f>+'Chart NA - DSGE Raw Data'!D213</f>
        <v>2.5000000000000001E-2</v>
      </c>
    </row>
    <row r="169" spans="1:9">
      <c r="A169" s="1">
        <v>41090</v>
      </c>
      <c r="B169">
        <f>+hist_Forward5YearRNatR_wFG!D162</f>
        <v>-0.78137691744166005</v>
      </c>
      <c r="C169">
        <f>+hist_Forward5YearRNatR_woFG!D162</f>
        <v>0.61150081296676295</v>
      </c>
      <c r="D169">
        <f>+'HLW - 2025Q4'!M212</f>
        <v>0.85062078606160696</v>
      </c>
      <c r="E169">
        <f>+'Chart NA - DSGE Raw Data'!D214</f>
        <v>3.7499999999999999E-2</v>
      </c>
    </row>
    <row r="170" spans="1:9">
      <c r="A170" s="1">
        <v>41182</v>
      </c>
      <c r="B170">
        <f>+hist_Forward5YearRNatR_wFG!D163</f>
        <v>-0.97075344184044698</v>
      </c>
      <c r="C170">
        <f>+hist_Forward5YearRNatR_woFG!D163</f>
        <v>0.390112529933476</v>
      </c>
      <c r="D170">
        <f>+'HLW - 2025Q4'!M213</f>
        <v>0.66394799818722205</v>
      </c>
      <c r="E170">
        <f>+'Chart NA - DSGE Raw Data'!D215</f>
        <v>3.5000000000000003E-2</v>
      </c>
    </row>
    <row r="171" spans="1:9">
      <c r="A171" s="1">
        <v>41274</v>
      </c>
      <c r="B171">
        <f>+hist_Forward5YearRNatR_wFG!D164</f>
        <v>-1.2071824891491101</v>
      </c>
      <c r="C171">
        <f>+hist_Forward5YearRNatR_woFG!D164</f>
        <v>3.47676596021914E-2</v>
      </c>
      <c r="D171">
        <f>+'HLW - 2025Q4'!M214</f>
        <v>0.69189542689639805</v>
      </c>
      <c r="E171">
        <f>+'Chart NA - DSGE Raw Data'!D216</f>
        <v>0.04</v>
      </c>
    </row>
    <row r="172" spans="1:9">
      <c r="A172" s="1">
        <v>41364</v>
      </c>
      <c r="B172">
        <f>+hist_Forward5YearRNatR_wFG!D165</f>
        <v>-1.1792010188398401</v>
      </c>
      <c r="C172">
        <f>+hist_Forward5YearRNatR_woFG!D165</f>
        <v>4.56765668276891E-2</v>
      </c>
      <c r="D172">
        <f>+'HLW - 2025Q4'!M215</f>
        <v>0.452447875651589</v>
      </c>
      <c r="E172">
        <f>+'Chart NA - DSGE Raw Data'!D217</f>
        <v>3.5000000000000003E-2</v>
      </c>
    </row>
    <row r="173" spans="1:9">
      <c r="A173" s="1">
        <v>41455</v>
      </c>
      <c r="B173">
        <f>+hist_Forward5YearRNatR_wFG!D166</f>
        <v>-1.12310035545766</v>
      </c>
      <c r="C173">
        <f>+hist_Forward5YearRNatR_woFG!D166</f>
        <v>9.2849926871261201E-2</v>
      </c>
      <c r="D173">
        <f>+'HLW - 2025Q4'!M216</f>
        <v>0.54917704290542302</v>
      </c>
      <c r="E173">
        <f>+'Chart NA - DSGE Raw Data'!D218</f>
        <v>0.03</v>
      </c>
    </row>
    <row r="174" spans="1:9">
      <c r="A174" s="1">
        <v>41547</v>
      </c>
      <c r="B174">
        <f>+hist_Forward5YearRNatR_wFG!D167</f>
        <v>-1.1301324377714701</v>
      </c>
      <c r="C174">
        <f>+hist_Forward5YearRNatR_woFG!D167</f>
        <v>4.30113928886127E-2</v>
      </c>
      <c r="D174">
        <f>+'HLW - 2025Q4'!M217</f>
        <v>0.44567099302326002</v>
      </c>
      <c r="E174">
        <f>+'Chart NA - DSGE Raw Data'!D219</f>
        <v>2.2499999999999999E-2</v>
      </c>
    </row>
    <row r="175" spans="1:9">
      <c r="A175" s="1">
        <v>41639</v>
      </c>
      <c r="B175">
        <f>+hist_Forward5YearRNatR_wFG!D168</f>
        <v>-1.2620597664098001</v>
      </c>
      <c r="C175">
        <f>+hist_Forward5YearRNatR_woFG!D168</f>
        <v>-0.157740094603361</v>
      </c>
      <c r="D175">
        <f>+'HLW - 2025Q4'!M218</f>
        <v>0.25889660521073798</v>
      </c>
      <c r="E175">
        <f>+'Chart NA - DSGE Raw Data'!D220</f>
        <v>2.2499999999999999E-2</v>
      </c>
    </row>
    <row r="176" spans="1:9">
      <c r="A176" s="1">
        <v>41729</v>
      </c>
      <c r="B176">
        <f>+hist_Forward5YearRNatR_wFG!D169</f>
        <v>-1.4159526254883501</v>
      </c>
      <c r="C176">
        <f>+hist_Forward5YearRNatR_woFG!D169</f>
        <v>-0.37494478988684499</v>
      </c>
      <c r="D176">
        <f>+'HLW - 2025Q4'!M219</f>
        <v>0.35060355615225203</v>
      </c>
      <c r="E176">
        <f>+'Chart NA - DSGE Raw Data'!D221</f>
        <v>1.7500000000000002E-2</v>
      </c>
    </row>
    <row r="177" spans="1:5">
      <c r="A177" s="1">
        <v>41820</v>
      </c>
      <c r="B177">
        <f>+hist_Forward5YearRNatR_wFG!D170</f>
        <v>-1.6462631367173199</v>
      </c>
      <c r="C177">
        <f>+hist_Forward5YearRNatR_woFG!D170</f>
        <v>-0.74804955557097796</v>
      </c>
      <c r="D177">
        <f>+'HLW - 2025Q4'!M220</f>
        <v>0.15159713545291401</v>
      </c>
      <c r="E177">
        <f>+'Chart NA - DSGE Raw Data'!D222</f>
        <v>2.2499999999999999E-2</v>
      </c>
    </row>
    <row r="178" spans="1:5">
      <c r="A178" s="1">
        <v>41912</v>
      </c>
      <c r="B178">
        <f>+hist_Forward5YearRNatR_wFG!D171</f>
        <v>-1.5445875780690499</v>
      </c>
      <c r="C178">
        <f>+hist_Forward5YearRNatR_woFG!D171</f>
        <v>-0.59997319373067504</v>
      </c>
      <c r="D178">
        <f>+'HLW - 2025Q4'!M221</f>
        <v>0.216756617638175</v>
      </c>
      <c r="E178">
        <f>+'Chart NA - DSGE Raw Data'!D223</f>
        <v>2.2499999999999999E-2</v>
      </c>
    </row>
    <row r="179" spans="1:5">
      <c r="A179" s="1">
        <v>42004</v>
      </c>
      <c r="B179">
        <f>+hist_Forward5YearRNatR_wFG!D172</f>
        <v>-1.7026366222964999</v>
      </c>
      <c r="C179">
        <f>+hist_Forward5YearRNatR_woFG!D172</f>
        <v>-0.84522858736850504</v>
      </c>
      <c r="D179">
        <f>+'HLW - 2025Q4'!M222</f>
        <v>0.22991273161899201</v>
      </c>
      <c r="E179">
        <f>+'Chart NA - DSGE Raw Data'!D224</f>
        <v>2.5000000000000001E-2</v>
      </c>
    </row>
    <row r="180" spans="1:5">
      <c r="A180" s="1">
        <v>42094</v>
      </c>
      <c r="B180">
        <f>+hist_Forward5YearRNatR_wFG!D173</f>
        <v>-1.8249523714907601</v>
      </c>
      <c r="C180">
        <f>+hist_Forward5YearRNatR_woFG!D173</f>
        <v>-1.02725414143005</v>
      </c>
      <c r="D180">
        <f>+'HLW - 2025Q4'!M223</f>
        <v>0.36000433917055302</v>
      </c>
      <c r="E180">
        <f>+'Chart NA - DSGE Raw Data'!D225</f>
        <v>2.75E-2</v>
      </c>
    </row>
    <row r="181" spans="1:5">
      <c r="A181" s="1">
        <v>42185</v>
      </c>
      <c r="B181">
        <f>+hist_Forward5YearRNatR_wFG!D174</f>
        <v>-1.7102896638253899</v>
      </c>
      <c r="C181">
        <f>+hist_Forward5YearRNatR_woFG!D174</f>
        <v>-0.88885611078489002</v>
      </c>
      <c r="D181">
        <f>+'HLW - 2025Q4'!M224</f>
        <v>0.44320043923937302</v>
      </c>
      <c r="E181">
        <f>+'Chart NA - DSGE Raw Data'!D226</f>
        <v>3.2500000000000001E-2</v>
      </c>
    </row>
    <row r="182" spans="1:5">
      <c r="A182" s="1">
        <v>42277</v>
      </c>
      <c r="B182">
        <f>+hist_Forward5YearRNatR_wFG!D175</f>
        <v>-1.8969225535157599</v>
      </c>
      <c r="C182">
        <f>+hist_Forward5YearRNatR_woFG!D175</f>
        <v>-1.08911371293512</v>
      </c>
      <c r="D182">
        <f>+'HLW - 2025Q4'!M225</f>
        <v>0.40191266716028101</v>
      </c>
      <c r="E182">
        <f>+'Chart NA - DSGE Raw Data'!D227</f>
        <v>3.2500000000000001E-2</v>
      </c>
    </row>
    <row r="183" spans="1:5">
      <c r="A183" s="1">
        <v>42369</v>
      </c>
      <c r="B183">
        <f>+hist_Forward5YearRNatR_wFG!D176</f>
        <v>-1.7720048583874</v>
      </c>
      <c r="C183">
        <f>+hist_Forward5YearRNatR_woFG!D176</f>
        <v>-0.93345831243271205</v>
      </c>
      <c r="D183">
        <f>+'HLW - 2025Q4'!M226</f>
        <v>0.46432302987939</v>
      </c>
      <c r="E183">
        <f>+'Chart NA - DSGE Raw Data'!D228</f>
        <v>0.04</v>
      </c>
    </row>
    <row r="184" spans="1:5">
      <c r="A184" s="1">
        <v>42460</v>
      </c>
      <c r="B184">
        <f>+hist_Forward5YearRNatR_wFG!D177</f>
        <v>-1.8312505400928101</v>
      </c>
      <c r="C184">
        <f>+hist_Forward5YearRNatR_woFG!D177</f>
        <v>-0.99861469477974996</v>
      </c>
      <c r="D184">
        <f>+'HLW - 2025Q4'!M227</f>
        <v>0.29390945215453002</v>
      </c>
      <c r="E184">
        <f>+'Chart NA - DSGE Raw Data'!D229</f>
        <v>0.09</v>
      </c>
    </row>
    <row r="185" spans="1:5">
      <c r="A185" s="1">
        <v>42551</v>
      </c>
      <c r="B185">
        <f>+hist_Forward5YearRNatR_wFG!D178</f>
        <v>-1.7904162801793999</v>
      </c>
      <c r="C185">
        <f>+hist_Forward5YearRNatR_woFG!D178</f>
        <v>-0.95351659806342004</v>
      </c>
      <c r="D185">
        <f>+'HLW - 2025Q4'!M228</f>
        <v>0.30525496164052301</v>
      </c>
      <c r="E185">
        <f>+'Chart NA - DSGE Raw Data'!D230</f>
        <v>9.2499999999999999E-2</v>
      </c>
    </row>
    <row r="186" spans="1:5">
      <c r="A186" s="1">
        <v>42643</v>
      </c>
      <c r="B186">
        <f>+hist_Forward5YearRNatR_wFG!D179</f>
        <v>-1.7276394408065301</v>
      </c>
      <c r="C186">
        <f>+hist_Forward5YearRNatR_woFG!D179</f>
        <v>-0.89456614593367201</v>
      </c>
      <c r="D186">
        <f>+'HLW - 2025Q4'!M229</f>
        <v>0.37769562293143</v>
      </c>
      <c r="E186">
        <f>+'Chart NA - DSGE Raw Data'!D231</f>
        <v>9.7500000000000003E-2</v>
      </c>
    </row>
    <row r="187" spans="1:5">
      <c r="A187" s="1">
        <v>42735</v>
      </c>
      <c r="B187">
        <f>+hist_Forward5YearRNatR_wFG!D180</f>
        <v>-1.6333108532034</v>
      </c>
      <c r="C187">
        <f>+hist_Forward5YearRNatR_woFG!D180</f>
        <v>-0.76630844775357498</v>
      </c>
      <c r="D187">
        <f>+'HLW - 2025Q4'!M230</f>
        <v>0.45029060675284699</v>
      </c>
      <c r="E187">
        <f>+'Chart NA - DSGE Raw Data'!D232</f>
        <v>0.1125</v>
      </c>
    </row>
    <row r="188" spans="1:5">
      <c r="A188" s="1">
        <v>42825</v>
      </c>
      <c r="B188">
        <f>+hist_Forward5YearRNatR_wFG!D181</f>
        <v>-1.5548788445695301</v>
      </c>
      <c r="C188">
        <f>+hist_Forward5YearRNatR_woFG!D181</f>
        <v>-0.66451927384548004</v>
      </c>
      <c r="D188">
        <f>+'HLW - 2025Q4'!M231</f>
        <v>0.61503914820172401</v>
      </c>
      <c r="E188">
        <f>+'Chart NA - DSGE Raw Data'!D233</f>
        <v>0.17499999999999999</v>
      </c>
    </row>
    <row r="189" spans="1:5">
      <c r="A189" s="1">
        <v>42916</v>
      </c>
      <c r="B189">
        <f>+hist_Forward5YearRNatR_wFG!D182</f>
        <v>-1.59275841345632</v>
      </c>
      <c r="C189">
        <f>+hist_Forward5YearRNatR_woFG!D182</f>
        <v>-0.74877031402332395</v>
      </c>
      <c r="D189">
        <f>+'HLW - 2025Q4'!M232</f>
        <v>0.61586753268765304</v>
      </c>
      <c r="E189">
        <f>+'Chart NA - DSGE Raw Data'!D234</f>
        <v>0.23749999999999999</v>
      </c>
    </row>
    <row r="190" spans="1:5">
      <c r="A190" s="1">
        <v>43008</v>
      </c>
      <c r="B190">
        <f>+hist_Forward5YearRNatR_wFG!D183</f>
        <v>-1.79482435258308</v>
      </c>
      <c r="C190">
        <f>+hist_Forward5YearRNatR_woFG!D183</f>
        <v>-1.0203753716853501</v>
      </c>
      <c r="D190">
        <f>+'HLW - 2025Q4'!M233</f>
        <v>0.64488338487127395</v>
      </c>
      <c r="E190">
        <f>+'Chart NA - DSGE Raw Data'!D235</f>
        <v>0.28749999999999998</v>
      </c>
    </row>
    <row r="191" spans="1:5">
      <c r="A191" s="1">
        <v>43100</v>
      </c>
      <c r="B191">
        <f>+hist_Forward5YearRNatR_wFG!D184</f>
        <v>-1.70766550924743</v>
      </c>
      <c r="C191">
        <f>+hist_Forward5YearRNatR_woFG!D184</f>
        <v>-0.879625939902551</v>
      </c>
      <c r="D191">
        <f>+'HLW - 2025Q4'!M234</f>
        <v>0.62400462855170302</v>
      </c>
      <c r="E191">
        <f>+'Chart NA - DSGE Raw Data'!D236</f>
        <v>0.3</v>
      </c>
    </row>
    <row r="192" spans="1:5">
      <c r="A192" s="1">
        <v>43190</v>
      </c>
      <c r="B192">
        <f>+hist_Forward5YearRNatR_wFG!D185</f>
        <v>-1.5823654327982</v>
      </c>
      <c r="C192">
        <f>+hist_Forward5YearRNatR_woFG!D185</f>
        <v>-0.72142187202053498</v>
      </c>
      <c r="D192">
        <f>+'HLW - 2025Q4'!M235</f>
        <v>0.56935171220536396</v>
      </c>
      <c r="E192">
        <f>+'Chart NA - DSGE Raw Data'!D237</f>
        <v>0.36249999999999999</v>
      </c>
    </row>
    <row r="193" spans="1:5">
      <c r="A193" s="1">
        <v>43281</v>
      </c>
      <c r="B193">
        <f>+hist_Forward5YearRNatR_wFG!D186</f>
        <v>-1.56197404790773</v>
      </c>
      <c r="C193">
        <f>+hist_Forward5YearRNatR_woFG!D186</f>
        <v>-0.64268351086891595</v>
      </c>
      <c r="D193">
        <f>+'HLW - 2025Q4'!M236</f>
        <v>0.61906202973713798</v>
      </c>
      <c r="E193">
        <f>+'Chart NA - DSGE Raw Data'!D238</f>
        <v>0.435</v>
      </c>
    </row>
    <row r="194" spans="1:5">
      <c r="A194" s="1">
        <v>43373</v>
      </c>
      <c r="B194">
        <f>+hist_Forward5YearRNatR_wFG!D187</f>
        <v>-1.4490866997494001</v>
      </c>
      <c r="C194">
        <f>+hist_Forward5YearRNatR_woFG!D187</f>
        <v>-0.45379201935240998</v>
      </c>
      <c r="D194">
        <f>+'HLW - 2025Q4'!M237</f>
        <v>0.498132452343858</v>
      </c>
      <c r="E194">
        <f>+'Chart NA - DSGE Raw Data'!D239</f>
        <v>0.48249999999999998</v>
      </c>
    </row>
    <row r="195" spans="1:5">
      <c r="A195" s="1">
        <v>43465</v>
      </c>
      <c r="B195">
        <f>+hist_Forward5YearRNatR_wFG!D188</f>
        <v>-1.3966805094778301</v>
      </c>
      <c r="C195">
        <f>+hist_Forward5YearRNatR_woFG!D188</f>
        <v>-0.34854691771383201</v>
      </c>
      <c r="D195">
        <f>+'HLW - 2025Q4'!M238</f>
        <v>0.43635009362681298</v>
      </c>
      <c r="E195">
        <f>+'Chart NA - DSGE Raw Data'!D240</f>
        <v>0.55500000000000005</v>
      </c>
    </row>
    <row r="196" spans="1:5">
      <c r="A196" s="1">
        <v>43555</v>
      </c>
      <c r="B196">
        <f>+hist_Forward5YearRNatR_wFG!D189</f>
        <v>-1.53282053390707</v>
      </c>
      <c r="C196">
        <f>+hist_Forward5YearRNatR_woFG!D189</f>
        <v>-0.54943565538069905</v>
      </c>
      <c r="D196">
        <f>+'HLW - 2025Q4'!M239</f>
        <v>0.46875273648966398</v>
      </c>
      <c r="E196">
        <f>+'Chart NA - DSGE Raw Data'!D241</f>
        <v>0.6</v>
      </c>
    </row>
    <row r="197" spans="1:5">
      <c r="A197" s="1">
        <v>43646</v>
      </c>
      <c r="B197">
        <f>+hist_Forward5YearRNatR_wFG!D190</f>
        <v>-1.52639117939535</v>
      </c>
      <c r="C197">
        <f>+hist_Forward5YearRNatR_woFG!D190</f>
        <v>-0.46847389469649903</v>
      </c>
      <c r="D197">
        <f>+'HLW - 2025Q4'!M240</f>
        <v>0.56935812339071701</v>
      </c>
      <c r="E197">
        <f>+'Chart NA - DSGE Raw Data'!D242</f>
        <v>0.6</v>
      </c>
    </row>
    <row r="198" spans="1:5">
      <c r="A198" s="1">
        <v>43738</v>
      </c>
      <c r="B198">
        <f>+hist_Forward5YearRNatR_wFG!D191</f>
        <v>-1.9236895692020399</v>
      </c>
      <c r="C198">
        <f>+hist_Forward5YearRNatR_woFG!D191</f>
        <v>-0.88139447305457197</v>
      </c>
      <c r="D198">
        <f>+'HLW - 2025Q4'!M241</f>
        <v>0.55222919795440195</v>
      </c>
      <c r="E198">
        <f>+'Chart NA - DSGE Raw Data'!D243</f>
        <v>0.54749999999999999</v>
      </c>
    </row>
    <row r="199" spans="1:5">
      <c r="A199" s="1">
        <v>43830</v>
      </c>
      <c r="B199">
        <f>+hist_Forward5YearRNatR_wFG!D192</f>
        <v>-1.74509235092754</v>
      </c>
      <c r="C199">
        <f>+hist_Forward5YearRNatR_woFG!D192</f>
        <v>-0.63872137024397702</v>
      </c>
      <c r="D199">
        <f>+'HLW - 2025Q4'!M242</f>
        <v>0.41620907921085698</v>
      </c>
      <c r="E199">
        <f>+'Chart NA - DSGE Raw Data'!D244</f>
        <v>0.41249999999999998</v>
      </c>
    </row>
    <row r="200" spans="1:5">
      <c r="A200" s="1">
        <v>43921</v>
      </c>
      <c r="B200">
        <f>+hist_Forward5YearRNatR_wFG!D193</f>
        <v>-1.8590274569299701</v>
      </c>
      <c r="C200">
        <f>+hist_Forward5YearRNatR_woFG!D193</f>
        <v>-0.79346937127420503</v>
      </c>
      <c r="D200">
        <f>+'HLW - 2025Q4'!M243</f>
        <v>0.14208487336688899</v>
      </c>
      <c r="E200">
        <f>+'Chart NA - DSGE Raw Data'!D245</f>
        <v>0.3125</v>
      </c>
    </row>
    <row r="201" spans="1:5">
      <c r="A201" s="1">
        <v>44012</v>
      </c>
      <c r="B201">
        <f>+hist_Forward5YearRNatR_wFG!D194</f>
        <v>-1.88231895816295</v>
      </c>
      <c r="C201">
        <f>+hist_Forward5YearRNatR_woFG!D194</f>
        <v>-0.86060947731141302</v>
      </c>
      <c r="D201">
        <f>+'HLW - 2025Q4'!M244</f>
        <v>0.132070526413814</v>
      </c>
      <c r="E201">
        <f>+'Chart NA - DSGE Raw Data'!D246</f>
        <v>1.4999999999999999E-2</v>
      </c>
    </row>
    <row r="202" spans="1:5">
      <c r="A202" s="1">
        <v>44104</v>
      </c>
      <c r="B202">
        <f>+hist_Forward5YearRNatR_wFG!D195</f>
        <v>-1.8591259054957501</v>
      </c>
      <c r="C202">
        <f>+hist_Forward5YearRNatR_woFG!D195</f>
        <v>-1.0539018541022001</v>
      </c>
      <c r="D202">
        <f>+'HLW - 2025Q4'!M245</f>
        <v>0.14535132559919101</v>
      </c>
      <c r="E202">
        <f>+'Chart NA - DSGE Raw Data'!D247</f>
        <v>2.2499999999999999E-2</v>
      </c>
    </row>
    <row r="203" spans="1:5">
      <c r="A203" s="1">
        <v>44196</v>
      </c>
      <c r="B203">
        <f>+hist_Forward5YearRNatR_wFG!D196</f>
        <v>-1.86084988464353</v>
      </c>
      <c r="C203">
        <f>+hist_Forward5YearRNatR_woFG!D196</f>
        <v>-1.2131803610899401</v>
      </c>
      <c r="D203">
        <f>+'HLW - 2025Q4'!M246</f>
        <v>0.140332318528403</v>
      </c>
      <c r="E203">
        <f>+'Chart NA - DSGE Raw Data'!D248</f>
        <v>2.2499999999999999E-2</v>
      </c>
    </row>
    <row r="204" spans="1:5">
      <c r="A204" s="1">
        <v>44286</v>
      </c>
      <c r="B204">
        <f>+hist_Forward5YearRNatR_wFG!D197</f>
        <v>-1.88315312975681</v>
      </c>
      <c r="C204">
        <f>+hist_Forward5YearRNatR_woFG!D197</f>
        <v>-1.4500381388397601</v>
      </c>
      <c r="D204">
        <f>+'HLW - 2025Q4'!M247</f>
        <v>0.37458054805653701</v>
      </c>
      <c r="E204">
        <f>+'Chart NA - DSGE Raw Data'!D249</f>
        <v>0.02</v>
      </c>
    </row>
    <row r="205" spans="1:5">
      <c r="A205" s="1">
        <v>44377</v>
      </c>
      <c r="B205">
        <f>+hist_Forward5YearRNatR_wFG!D198</f>
        <v>-1.46453156174962</v>
      </c>
      <c r="C205">
        <f>+hist_Forward5YearRNatR_woFG!D198</f>
        <v>-0.93498981093161004</v>
      </c>
      <c r="D205">
        <f>+'HLW - 2025Q4'!M248</f>
        <v>0.24991105670196101</v>
      </c>
      <c r="E205">
        <f>+'Chart NA - DSGE Raw Data'!D250</f>
        <v>1.7500000000000002E-2</v>
      </c>
    </row>
    <row r="206" spans="1:5">
      <c r="A206" s="1">
        <v>44469</v>
      </c>
      <c r="B206">
        <f>+hist_Forward5YearRNatR_wFG!D199</f>
        <v>-1.50798045652931</v>
      </c>
      <c r="C206">
        <f>+hist_Forward5YearRNatR_woFG!D199</f>
        <v>-0.90521307928094696</v>
      </c>
      <c r="D206">
        <f>+'HLW - 2025Q4'!M249</f>
        <v>0.224975772888167</v>
      </c>
      <c r="E206">
        <f>+'Chart NA - DSGE Raw Data'!D251</f>
        <v>2.2499999999999999E-2</v>
      </c>
    </row>
    <row r="207" spans="1:5">
      <c r="A207" s="1">
        <v>44561</v>
      </c>
      <c r="B207">
        <f>+hist_Forward5YearRNatR_wFG!D200</f>
        <v>-1.48571225755939</v>
      </c>
      <c r="C207">
        <f>+hist_Forward5YearRNatR_woFG!D200</f>
        <v>-0.92080246551168998</v>
      </c>
      <c r="D207">
        <f>+'HLW - 2025Q4'!M250</f>
        <v>0.33566261141690201</v>
      </c>
      <c r="E207">
        <f>+'Chart NA - DSGE Raw Data'!D252</f>
        <v>0.02</v>
      </c>
    </row>
    <row r="208" spans="1:5">
      <c r="A208" s="1">
        <v>44651</v>
      </c>
      <c r="B208">
        <f>+hist_Forward5YearRNatR_wFG!D201</f>
        <v>-1.24201488803127</v>
      </c>
      <c r="C208">
        <f>+hist_Forward5YearRNatR_woFG!D201</f>
        <v>-0.69644441866236795</v>
      </c>
      <c r="D208">
        <f>+'HLW - 2025Q4'!M251</f>
        <v>0.56492324536174499</v>
      </c>
      <c r="E208">
        <f>+'Chart NA - DSGE Raw Data'!D253</f>
        <v>0.03</v>
      </c>
    </row>
    <row r="209" spans="1:5">
      <c r="A209" s="1">
        <v>44742</v>
      </c>
      <c r="B209">
        <f>+hist_Forward5YearRNatR_wFG!D202</f>
        <v>-0.85413147360154795</v>
      </c>
      <c r="C209">
        <f>+hist_Forward5YearRNatR_woFG!D202</f>
        <v>-0.30511613184515701</v>
      </c>
      <c r="D209">
        <f>+'HLW - 2025Q4'!M252</f>
        <v>0.56545872039776901</v>
      </c>
      <c r="E209">
        <f>+'Chart NA - DSGE Raw Data'!D254</f>
        <v>0.1925</v>
      </c>
    </row>
    <row r="210" spans="1:5">
      <c r="A210" s="1">
        <v>44834</v>
      </c>
      <c r="B210">
        <f>+hist_Forward5YearRNatR_wFG!D203</f>
        <v>-0.57851845231552101</v>
      </c>
      <c r="C210">
        <f>+hist_Forward5YearRNatR_woFG!D203</f>
        <v>-1.49822927786384E-2</v>
      </c>
      <c r="D210">
        <f>+'HLW - 2025Q4'!M253</f>
        <v>0.72362624802787301</v>
      </c>
      <c r="E210">
        <f>+'Chart NA - DSGE Raw Data'!D255</f>
        <v>0.54500000000000004</v>
      </c>
    </row>
    <row r="211" spans="1:5">
      <c r="A211" s="1">
        <v>44926</v>
      </c>
      <c r="B211">
        <f>+hist_Forward5YearRNatR_wFG!D204</f>
        <v>-0.52204601288695296</v>
      </c>
      <c r="C211">
        <f>+hist_Forward5YearRNatR_woFG!D204</f>
        <v>-2.3541130302476801E-2</v>
      </c>
      <c r="D211">
        <f>+'HLW - 2025Q4'!M254</f>
        <v>0.85428580240461605</v>
      </c>
      <c r="E211">
        <f>+'Chart NA - DSGE Raw Data'!D256</f>
        <v>0.91249999999999998</v>
      </c>
    </row>
    <row r="212" spans="1:5">
      <c r="A212" s="1">
        <v>45016</v>
      </c>
      <c r="B212">
        <f>+hist_Forward5YearRNatR_wFG!D205</f>
        <v>-0.342549088888703</v>
      </c>
      <c r="C212">
        <f>+hist_Forward5YearRNatR_woFG!D205</f>
        <v>0.11896643732619</v>
      </c>
      <c r="D212">
        <f>+'HLW - 2025Q4'!M255</f>
        <v>0.79960868247082695</v>
      </c>
      <c r="E212">
        <f>+'Chart NA - DSGE Raw Data'!D257</f>
        <v>1.1274999999999999</v>
      </c>
    </row>
    <row r="213" spans="1:5">
      <c r="A213" s="1">
        <v>45107</v>
      </c>
      <c r="B213">
        <f>+hist_Forward5YearRNatR_wFG!D206</f>
        <v>-0.24015085421444099</v>
      </c>
      <c r="C213">
        <f>+hist_Forward5YearRNatR_woFG!D206</f>
        <v>0.199004016269234</v>
      </c>
      <c r="D213">
        <f>+'HLW - 2025Q4'!M256</f>
        <v>0.61069929190129901</v>
      </c>
      <c r="E213">
        <f>+'Chart NA - DSGE Raw Data'!D258</f>
        <v>1.2475000000000001</v>
      </c>
    </row>
    <row r="214" spans="1:5">
      <c r="A214" s="1">
        <v>45199</v>
      </c>
      <c r="B214">
        <f>+hist_Forward5YearRNatR_wFG!D207</f>
        <v>-6.9306962820908202E-2</v>
      </c>
      <c r="C214">
        <f>+hist_Forward5YearRNatR_woFG!D207</f>
        <v>0.35275336288039999</v>
      </c>
      <c r="D214">
        <f>+'HLW - 2025Q4'!M257</f>
        <v>0.41360422212446801</v>
      </c>
      <c r="E214">
        <f>+'Chart NA - DSGE Raw Data'!D259</f>
        <v>1.3149999999999999</v>
      </c>
    </row>
    <row r="215" spans="1:5">
      <c r="A215" s="1">
        <v>45291</v>
      </c>
      <c r="B215">
        <f>+hist_Forward5YearRNatR_wFG!D208</f>
        <v>-5.4025733707088099E-3</v>
      </c>
      <c r="C215">
        <f>+hist_Forward5YearRNatR_woFG!D208</f>
        <v>0.370212476061338</v>
      </c>
      <c r="D215">
        <f>+'HLW - 2025Q4'!M258</f>
        <v>0.24082481117419599</v>
      </c>
      <c r="E215">
        <f>+'Chart NA - DSGE Raw Data'!D260</f>
        <v>1.3325</v>
      </c>
    </row>
    <row r="216" spans="1:5">
      <c r="A216" s="1">
        <v>45382</v>
      </c>
      <c r="B216">
        <f>+hist_Forward5YearRNatR_wFG!D209</f>
        <v>-0.211124626839512</v>
      </c>
      <c r="C216">
        <f>+hist_Forward5YearRNatR_woFG!D209</f>
        <v>0.145681817521187</v>
      </c>
      <c r="D216">
        <f>+'HLW - 2025Q4'!M259</f>
        <v>0.23266201188218599</v>
      </c>
      <c r="E216">
        <f>+'Chart NA - DSGE Raw Data'!D261</f>
        <v>1.3325</v>
      </c>
    </row>
    <row r="217" spans="1:5">
      <c r="A217" s="1">
        <v>45473</v>
      </c>
      <c r="B217">
        <f>+hist_Forward5YearRNatR_wFG!D210</f>
        <v>-0.18672941880160099</v>
      </c>
      <c r="C217">
        <f>+hist_Forward5YearRNatR_woFG!D210</f>
        <v>0.1230648727618</v>
      </c>
      <c r="D217">
        <f>+'HLW - 2025Q4'!M260</f>
        <v>7.7974896077871905E-2</v>
      </c>
      <c r="E217">
        <f>+'Chart NA - DSGE Raw Data'!D262</f>
        <v>1.3325</v>
      </c>
    </row>
    <row r="218" spans="1:5">
      <c r="A218" s="1"/>
      <c r="D218">
        <f>+'HLW - 2025Q4'!M261</f>
        <v>0.144293442886019</v>
      </c>
      <c r="E218">
        <f>+'Chart NA - DSGE Raw Data'!D263</f>
        <v>1.3149999999999999</v>
      </c>
    </row>
    <row r="219" spans="1:5">
      <c r="A219" s="1"/>
      <c r="D219">
        <f>+'HLW - 2025Q4'!M262</f>
        <v>0.101025496557759</v>
      </c>
      <c r="E219">
        <f>+'Chart NA - DSGE Raw Data'!D264</f>
        <v>1.1625000000000001</v>
      </c>
    </row>
    <row r="220" spans="1:5">
      <c r="A220" s="1"/>
      <c r="D220">
        <f>+'HLW - 2025Q4'!M263</f>
        <v>0.15871224112440399</v>
      </c>
      <c r="E220">
        <f>+'Chart NA - DSGE Raw Data'!D265</f>
        <v>1.0825</v>
      </c>
    </row>
    <row r="221" spans="1:5">
      <c r="A221" s="1"/>
      <c r="D221">
        <f>+'HLW - 2025Q4'!M264</f>
        <v>0.166896029721572</v>
      </c>
      <c r="E221">
        <f>+'Chart NA - DSGE Raw Data'!D266</f>
        <v>1.0825</v>
      </c>
    </row>
    <row r="222" spans="1:5">
      <c r="A222" s="1"/>
    </row>
    <row r="223" spans="1:5">
      <c r="A223" s="1"/>
    </row>
    <row r="224" spans="1:5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E07B-D1B0-4DAF-B0E6-A4A84DD70C37}">
  <sheetPr codeName="Sheet17"/>
  <dimension ref="A1:BS132"/>
  <sheetViews>
    <sheetView topLeftCell="BE1" zoomScale="160" zoomScaleNormal="70" workbookViewId="0">
      <selection activeCell="BU16" sqref="BU16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>Y1</f>
        <v>rm_shl1</v>
      </c>
      <c r="AJ1" s="20" t="str">
        <f t="shared" ref="AJ1:AN16" si="0">Z1</f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325</v>
      </c>
      <c r="AR1" s="20" t="str">
        <f>A1</f>
        <v>date</v>
      </c>
      <c r="AS1" s="20" t="str">
        <f>AF1</f>
        <v>detrendedMean</v>
      </c>
      <c r="AT1" s="20" t="s">
        <v>324</v>
      </c>
      <c r="AU1" s="20" t="s">
        <v>326</v>
      </c>
      <c r="AV1" s="20" t="s">
        <v>323</v>
      </c>
      <c r="AW1" s="20" t="s">
        <v>322</v>
      </c>
      <c r="AX1" s="20" t="s">
        <v>321</v>
      </c>
      <c r="AY1" s="20" t="s">
        <v>320</v>
      </c>
      <c r="AZ1" s="20" t="s">
        <v>319</v>
      </c>
      <c r="BA1" s="20" t="s">
        <v>318</v>
      </c>
      <c r="BC1" s="20" t="s">
        <v>0</v>
      </c>
      <c r="BD1" s="20" t="s">
        <v>199</v>
      </c>
      <c r="BE1" s="20" t="s">
        <v>326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65" si="1">K2+Y2-Y2/100</f>
        <v>2.4806954661071801E-2</v>
      </c>
      <c r="AI2" s="20">
        <f>Y2</f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ref="AR2:AR65" si="2">A2</f>
        <v>39172</v>
      </c>
      <c r="AS2" s="20">
        <f>AF2*4+2</f>
        <v>2.8806527554902721</v>
      </c>
      <c r="AT2" s="20">
        <f t="shared" ref="AT2:AT65" si="3">AH2</f>
        <v>2.4806954661071801E-2</v>
      </c>
      <c r="AU2" s="20">
        <f>SUM(AV2:BA2)</f>
        <v>0</v>
      </c>
      <c r="AV2" s="20">
        <f t="shared" ref="AV2:BA44" si="4">AI2</f>
        <v>0</v>
      </c>
      <c r="AW2" s="20">
        <f t="shared" si="4"/>
        <v>0</v>
      </c>
      <c r="AX2" s="20">
        <f t="shared" si="4"/>
        <v>0</v>
      </c>
      <c r="AY2" s="20">
        <f t="shared" si="4"/>
        <v>0</v>
      </c>
      <c r="AZ2" s="20">
        <f t="shared" si="4"/>
        <v>0</v>
      </c>
      <c r="BA2" s="20">
        <f t="shared" si="4"/>
        <v>0</v>
      </c>
      <c r="BC2" s="22">
        <f>AR2</f>
        <v>39172</v>
      </c>
      <c r="BD2" s="20">
        <f>AT2</f>
        <v>2.4806954661071801E-2</v>
      </c>
      <c r="BE2" s="20">
        <f>AU2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1"/>
        <v>2.52555020822109E-2</v>
      </c>
      <c r="AI3" s="20">
        <f t="shared" ref="AI3:AN56" si="5">Y3</f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2"/>
        <v>39263</v>
      </c>
      <c r="AS3" s="20">
        <f t="shared" ref="AS3:AS66" si="6">AF3*4+2</f>
        <v>2.280917446057849</v>
      </c>
      <c r="AT3" s="20">
        <f t="shared" si="3"/>
        <v>2.52555020822109E-2</v>
      </c>
      <c r="AU3" s="20">
        <f t="shared" ref="AU3:AU66" si="7">SUM(AV3:BA3)</f>
        <v>0</v>
      </c>
      <c r="AV3" s="20">
        <f t="shared" si="4"/>
        <v>0</v>
      </c>
      <c r="AW3" s="20">
        <f t="shared" si="4"/>
        <v>0</v>
      </c>
      <c r="AX3" s="20">
        <f t="shared" si="4"/>
        <v>0</v>
      </c>
      <c r="AY3" s="20">
        <f t="shared" si="4"/>
        <v>0</v>
      </c>
      <c r="AZ3" s="20">
        <f t="shared" si="4"/>
        <v>0</v>
      </c>
      <c r="BA3" s="20">
        <f t="shared" si="4"/>
        <v>0</v>
      </c>
      <c r="BC3" s="22">
        <f t="shared" ref="BC3:BC66" si="8">AR3</f>
        <v>39263</v>
      </c>
      <c r="BD3" s="20">
        <f t="shared" ref="BD3:BE66" si="9">AT3</f>
        <v>2.52555020822109E-2</v>
      </c>
      <c r="BE3" s="20">
        <f t="shared" si="9"/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1"/>
        <v>2.3798390827511801E-2</v>
      </c>
      <c r="AI4" s="20">
        <f t="shared" si="5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2"/>
        <v>39355</v>
      </c>
      <c r="AS4" s="20">
        <f t="shared" si="6"/>
        <v>0.96337676813855611</v>
      </c>
      <c r="AT4" s="20">
        <f t="shared" si="3"/>
        <v>2.3798390827511801E-2</v>
      </c>
      <c r="AU4" s="20">
        <f t="shared" si="7"/>
        <v>0</v>
      </c>
      <c r="AV4" s="20">
        <f t="shared" si="4"/>
        <v>0</v>
      </c>
      <c r="AW4" s="20">
        <f t="shared" si="4"/>
        <v>0</v>
      </c>
      <c r="AX4" s="20">
        <f t="shared" si="4"/>
        <v>0</v>
      </c>
      <c r="AY4" s="20">
        <f t="shared" si="4"/>
        <v>0</v>
      </c>
      <c r="AZ4" s="20">
        <f t="shared" si="4"/>
        <v>0</v>
      </c>
      <c r="BA4" s="20">
        <f t="shared" si="4"/>
        <v>0</v>
      </c>
      <c r="BC4" s="22">
        <f t="shared" si="8"/>
        <v>39355</v>
      </c>
      <c r="BD4" s="20">
        <f t="shared" si="9"/>
        <v>2.3798390827511801E-2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1"/>
        <v>2.4733448250358E-2</v>
      </c>
      <c r="AI5" s="20">
        <f t="shared" si="5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2"/>
        <v>39447</v>
      </c>
      <c r="AS5" s="20">
        <f t="shared" si="6"/>
        <v>5.476283038041748</v>
      </c>
      <c r="AT5" s="20">
        <f t="shared" si="3"/>
        <v>2.4733448250358E-2</v>
      </c>
      <c r="AU5" s="20">
        <f t="shared" si="7"/>
        <v>0</v>
      </c>
      <c r="AV5" s="20">
        <f t="shared" si="4"/>
        <v>0</v>
      </c>
      <c r="AW5" s="20">
        <f t="shared" si="4"/>
        <v>0</v>
      </c>
      <c r="AX5" s="20">
        <f t="shared" si="4"/>
        <v>0</v>
      </c>
      <c r="AY5" s="20">
        <f t="shared" si="4"/>
        <v>0</v>
      </c>
      <c r="AZ5" s="20">
        <f t="shared" si="4"/>
        <v>0</v>
      </c>
      <c r="BA5" s="20">
        <f t="shared" si="4"/>
        <v>0</v>
      </c>
      <c r="BC5" s="22">
        <f t="shared" si="8"/>
        <v>39447</v>
      </c>
      <c r="BD5" s="20">
        <f t="shared" si="9"/>
        <v>2.4733448250358E-2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1"/>
        <v>2.74314027338462E-2</v>
      </c>
      <c r="AI6" s="20">
        <f t="shared" si="5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2"/>
        <v>39538</v>
      </c>
      <c r="AS6" s="20">
        <f t="shared" si="6"/>
        <v>6.3000912141520402</v>
      </c>
      <c r="AT6" s="20">
        <f t="shared" si="3"/>
        <v>2.74314027338462E-2</v>
      </c>
      <c r="AU6" s="20">
        <f t="shared" si="7"/>
        <v>0</v>
      </c>
      <c r="AV6" s="20">
        <f t="shared" si="4"/>
        <v>0</v>
      </c>
      <c r="AW6" s="20">
        <f t="shared" si="4"/>
        <v>0</v>
      </c>
      <c r="AX6" s="20">
        <f t="shared" si="4"/>
        <v>0</v>
      </c>
      <c r="AY6" s="20">
        <f t="shared" si="4"/>
        <v>0</v>
      </c>
      <c r="AZ6" s="20">
        <f t="shared" si="4"/>
        <v>0</v>
      </c>
      <c r="BA6" s="20">
        <f t="shared" si="4"/>
        <v>0</v>
      </c>
      <c r="BC6" s="22">
        <f t="shared" si="8"/>
        <v>39538</v>
      </c>
      <c r="BD6" s="20">
        <f t="shared" si="9"/>
        <v>2.74314027338462E-2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1"/>
        <v>2.5474549002057999E-2</v>
      </c>
      <c r="AI7" s="20">
        <f t="shared" si="5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2"/>
        <v>39629</v>
      </c>
      <c r="AS7" s="20">
        <f t="shared" si="6"/>
        <v>2.4364106887638961</v>
      </c>
      <c r="AT7" s="20">
        <f t="shared" si="3"/>
        <v>2.5474549002057999E-2</v>
      </c>
      <c r="AU7" s="20">
        <f t="shared" si="7"/>
        <v>0</v>
      </c>
      <c r="AV7" s="20">
        <f t="shared" si="4"/>
        <v>0</v>
      </c>
      <c r="AW7" s="20">
        <f t="shared" si="4"/>
        <v>0</v>
      </c>
      <c r="AX7" s="20">
        <f t="shared" si="4"/>
        <v>0</v>
      </c>
      <c r="AY7" s="20">
        <f t="shared" si="4"/>
        <v>0</v>
      </c>
      <c r="AZ7" s="20">
        <f t="shared" si="4"/>
        <v>0</v>
      </c>
      <c r="BA7" s="20">
        <f t="shared" si="4"/>
        <v>0</v>
      </c>
      <c r="BC7" s="22">
        <f t="shared" si="8"/>
        <v>39629</v>
      </c>
      <c r="BD7" s="20">
        <f t="shared" si="9"/>
        <v>2.5474549002057999E-2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1"/>
        <v>2.39721664624825E-2</v>
      </c>
      <c r="AI8" s="20">
        <f t="shared" si="5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2"/>
        <v>39721</v>
      </c>
      <c r="AS8" s="20">
        <f t="shared" si="6"/>
        <v>1.680234524391498</v>
      </c>
      <c r="AT8" s="20">
        <f t="shared" si="3"/>
        <v>2.39721664624825E-2</v>
      </c>
      <c r="AU8" s="20">
        <f t="shared" si="7"/>
        <v>0</v>
      </c>
      <c r="AV8" s="20">
        <f t="shared" si="4"/>
        <v>0</v>
      </c>
      <c r="AW8" s="20">
        <f t="shared" si="4"/>
        <v>0</v>
      </c>
      <c r="AX8" s="20">
        <f t="shared" si="4"/>
        <v>0</v>
      </c>
      <c r="AY8" s="20">
        <f t="shared" si="4"/>
        <v>0</v>
      </c>
      <c r="AZ8" s="20">
        <f t="shared" si="4"/>
        <v>0</v>
      </c>
      <c r="BA8" s="20">
        <f t="shared" si="4"/>
        <v>0</v>
      </c>
      <c r="BC8" s="22">
        <f t="shared" si="8"/>
        <v>39721</v>
      </c>
      <c r="BD8" s="20">
        <f t="shared" si="9"/>
        <v>2.39721664624825E-2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1"/>
        <v>2.2412310052324483E-2</v>
      </c>
      <c r="AI9" s="20">
        <f>Y9/1010</f>
        <v>7.0141609218280199E-7</v>
      </c>
      <c r="AJ9" s="20">
        <f t="shared" si="0"/>
        <v>-1.5217667850508901E-3</v>
      </c>
      <c r="AK9" s="20">
        <f t="shared" si="0"/>
        <v>1.2434728799526301E-3</v>
      </c>
      <c r="AL9" s="20">
        <f t="shared" si="0"/>
        <v>-1.12811994823491E-4</v>
      </c>
      <c r="AM9" s="20">
        <f t="shared" si="0"/>
        <v>-2.7900982646489298E-4</v>
      </c>
      <c r="AN9" s="20">
        <f t="shared" si="0"/>
        <v>-6.3304979868172796E-4</v>
      </c>
      <c r="AR9" s="22">
        <f t="shared" si="2"/>
        <v>39813</v>
      </c>
      <c r="AS9" s="20">
        <f t="shared" si="6"/>
        <v>0.75953925087497609</v>
      </c>
      <c r="AT9" s="20">
        <f t="shared" si="3"/>
        <v>2.2412310052324483E-2</v>
      </c>
      <c r="AU9" s="20">
        <f t="shared" si="7"/>
        <v>-1.3024641089761893E-3</v>
      </c>
      <c r="AV9" s="20">
        <f t="shared" si="4"/>
        <v>7.0141609218280199E-7</v>
      </c>
      <c r="AW9" s="20">
        <f t="shared" si="4"/>
        <v>-1.5217667850508901E-3</v>
      </c>
      <c r="AX9" s="20">
        <f t="shared" si="4"/>
        <v>1.2434728799526301E-3</v>
      </c>
      <c r="AY9" s="20">
        <f t="shared" si="4"/>
        <v>-1.12811994823491E-4</v>
      </c>
      <c r="AZ9" s="20">
        <f t="shared" si="4"/>
        <v>-2.7900982646489298E-4</v>
      </c>
      <c r="BA9" s="20">
        <f t="shared" si="4"/>
        <v>-6.3304979868172796E-4</v>
      </c>
      <c r="BC9" s="22">
        <f t="shared" si="8"/>
        <v>39813</v>
      </c>
      <c r="BD9" s="20">
        <f t="shared" si="9"/>
        <v>2.2412310052324483E-2</v>
      </c>
      <c r="BE9" s="20">
        <f t="shared" si="9"/>
        <v>-1.3024641089761893E-3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1"/>
        <v>8.5356841432248729E-3</v>
      </c>
      <c r="AI10" s="20">
        <f t="shared" ref="AI10:AI73" si="10">Y10/1010</f>
        <v>-1.7163416345581585E-5</v>
      </c>
      <c r="AJ10" s="20">
        <f t="shared" si="0"/>
        <v>2.8225495183331601E-4</v>
      </c>
      <c r="AK10" s="20">
        <f t="shared" si="0"/>
        <v>1.58255156568198E-3</v>
      </c>
      <c r="AL10" s="20">
        <f t="shared" si="0"/>
        <v>-4.7262247443446899E-4</v>
      </c>
      <c r="AM10" s="20">
        <f t="shared" si="0"/>
        <v>-9.2929223443061204E-4</v>
      </c>
      <c r="AN10" s="20">
        <f t="shared" si="0"/>
        <v>-2.9323274728820701E-3</v>
      </c>
      <c r="AR10" s="22">
        <f t="shared" si="2"/>
        <v>39903</v>
      </c>
      <c r="AS10" s="20">
        <f t="shared" si="6"/>
        <v>-2.0742529591651202</v>
      </c>
      <c r="AT10" s="20">
        <f t="shared" si="3"/>
        <v>8.5356841432248729E-3</v>
      </c>
      <c r="AU10" s="20">
        <f t="shared" si="7"/>
        <v>-2.4865990805774366E-3</v>
      </c>
      <c r="AV10" s="20">
        <f t="shared" si="4"/>
        <v>-1.7163416345581585E-5</v>
      </c>
      <c r="AW10" s="20">
        <f t="shared" si="4"/>
        <v>2.8225495183331601E-4</v>
      </c>
      <c r="AX10" s="20">
        <f t="shared" si="4"/>
        <v>1.58255156568198E-3</v>
      </c>
      <c r="AY10" s="20">
        <f t="shared" si="4"/>
        <v>-4.7262247443446899E-4</v>
      </c>
      <c r="AZ10" s="20">
        <f t="shared" si="4"/>
        <v>-9.2929223443061204E-4</v>
      </c>
      <c r="BA10" s="20">
        <f t="shared" si="4"/>
        <v>-2.9323274728820701E-3</v>
      </c>
      <c r="BC10" s="22">
        <f t="shared" si="8"/>
        <v>39903</v>
      </c>
      <c r="BD10" s="20">
        <f t="shared" si="9"/>
        <v>8.5356841432248729E-3</v>
      </c>
      <c r="BE10" s="20">
        <f t="shared" si="9"/>
        <v>-2.4865990805774366E-3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1"/>
        <v>5.6929075893152039E-3</v>
      </c>
      <c r="AI11" s="20">
        <f t="shared" si="10"/>
        <v>-4.1514169082456338E-5</v>
      </c>
      <c r="AJ11" s="20">
        <f t="shared" si="0"/>
        <v>3.1215479758373E-3</v>
      </c>
      <c r="AK11" s="20">
        <f t="shared" si="0"/>
        <v>1.48382735019048E-3</v>
      </c>
      <c r="AL11" s="20">
        <f t="shared" si="0"/>
        <v>-1.1872850338101499E-3</v>
      </c>
      <c r="AM11" s="20">
        <f t="shared" si="0"/>
        <v>-1.13409872652958E-3</v>
      </c>
      <c r="AN11" s="20">
        <f t="shared" si="0"/>
        <v>-6.3679069389310696E-3</v>
      </c>
      <c r="AR11" s="22">
        <f t="shared" si="2"/>
        <v>39994</v>
      </c>
      <c r="AS11" s="20">
        <f t="shared" si="6"/>
        <v>-1.211556061840156</v>
      </c>
      <c r="AT11" s="20">
        <f t="shared" si="3"/>
        <v>5.6929075893152039E-3</v>
      </c>
      <c r="AU11" s="20">
        <f t="shared" si="7"/>
        <v>-4.1254295423254761E-3</v>
      </c>
      <c r="AV11" s="20">
        <f t="shared" si="4"/>
        <v>-4.1514169082456338E-5</v>
      </c>
      <c r="AW11" s="20">
        <f t="shared" si="4"/>
        <v>3.1215479758373E-3</v>
      </c>
      <c r="AX11" s="20">
        <f t="shared" si="4"/>
        <v>1.48382735019048E-3</v>
      </c>
      <c r="AY11" s="20">
        <f t="shared" si="4"/>
        <v>-1.1872850338101499E-3</v>
      </c>
      <c r="AZ11" s="20">
        <f t="shared" si="4"/>
        <v>-1.13409872652958E-3</v>
      </c>
      <c r="BA11" s="20">
        <f t="shared" si="4"/>
        <v>-6.3679069389310696E-3</v>
      </c>
      <c r="BC11" s="22">
        <f t="shared" si="8"/>
        <v>39994</v>
      </c>
      <c r="BD11" s="20">
        <f t="shared" si="9"/>
        <v>5.6929075893152039E-3</v>
      </c>
      <c r="BE11" s="20">
        <f t="shared" si="9"/>
        <v>-4.1254295423254761E-3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1"/>
        <v>9.379867574428824E-3</v>
      </c>
      <c r="AI12" s="20">
        <f t="shared" si="10"/>
        <v>-6.0279593370369607E-5</v>
      </c>
      <c r="AJ12" s="20">
        <f t="shared" si="0"/>
        <v>4.5827932133368698E-3</v>
      </c>
      <c r="AK12" s="20">
        <f t="shared" si="0"/>
        <v>8.7449552561569201E-4</v>
      </c>
      <c r="AL12" s="20">
        <f t="shared" si="0"/>
        <v>-2.4357544434749898E-3</v>
      </c>
      <c r="AM12" s="20">
        <f t="shared" si="0"/>
        <v>-1.90121592038572E-3</v>
      </c>
      <c r="AN12" s="20">
        <f t="shared" si="0"/>
        <v>-1.1224735346004801E-2</v>
      </c>
      <c r="AR12" s="22">
        <f t="shared" si="2"/>
        <v>40086</v>
      </c>
      <c r="AS12" s="20">
        <f t="shared" si="6"/>
        <v>-2.7913999482167204</v>
      </c>
      <c r="AT12" s="20">
        <f t="shared" si="3"/>
        <v>9.379867574428824E-3</v>
      </c>
      <c r="AU12" s="20">
        <f t="shared" si="7"/>
        <v>-1.0164696564283319E-2</v>
      </c>
      <c r="AV12" s="20">
        <f t="shared" si="4"/>
        <v>-6.0279593370369607E-5</v>
      </c>
      <c r="AW12" s="20">
        <f t="shared" si="4"/>
        <v>4.5827932133368698E-3</v>
      </c>
      <c r="AX12" s="20">
        <f t="shared" si="4"/>
        <v>8.7449552561569201E-4</v>
      </c>
      <c r="AY12" s="20">
        <f t="shared" si="4"/>
        <v>-2.4357544434749898E-3</v>
      </c>
      <c r="AZ12" s="20">
        <f t="shared" si="4"/>
        <v>-1.90121592038572E-3</v>
      </c>
      <c r="BA12" s="20">
        <f t="shared" si="4"/>
        <v>-1.1224735346004801E-2</v>
      </c>
      <c r="BC12" s="22">
        <f t="shared" si="8"/>
        <v>40086</v>
      </c>
      <c r="BD12" s="20">
        <f t="shared" si="9"/>
        <v>9.379867574428824E-3</v>
      </c>
      <c r="BE12" s="20">
        <f t="shared" si="9"/>
        <v>-1.0164696564283319E-2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1"/>
        <v>1.1196499053390541E-2</v>
      </c>
      <c r="AI13" s="20">
        <f t="shared" si="10"/>
        <v>-7.4611451444092769E-5</v>
      </c>
      <c r="AJ13" s="20">
        <f t="shared" si="0"/>
        <v>6.4716328235680997E-3</v>
      </c>
      <c r="AK13" s="20">
        <f t="shared" si="0"/>
        <v>4.0512964492034299E-4</v>
      </c>
      <c r="AL13" s="20">
        <f t="shared" si="0"/>
        <v>-3.35623593877842E-3</v>
      </c>
      <c r="AM13" s="20">
        <f t="shared" si="0"/>
        <v>-1.9804732856121198E-3</v>
      </c>
      <c r="AN13" s="20">
        <f t="shared" si="0"/>
        <v>-1.6332098878113401E-2</v>
      </c>
      <c r="AR13" s="22">
        <f t="shared" si="2"/>
        <v>40178</v>
      </c>
      <c r="AS13" s="20">
        <f t="shared" si="6"/>
        <v>-2.6248325375469603</v>
      </c>
      <c r="AT13" s="20">
        <f t="shared" si="3"/>
        <v>1.1196499053390541E-2</v>
      </c>
      <c r="AU13" s="20">
        <f t="shared" si="7"/>
        <v>-1.4866657085459591E-2</v>
      </c>
      <c r="AV13" s="20">
        <f t="shared" si="4"/>
        <v>-7.4611451444092769E-5</v>
      </c>
      <c r="AW13" s="20">
        <f t="shared" si="4"/>
        <v>6.4716328235680997E-3</v>
      </c>
      <c r="AX13" s="20">
        <f t="shared" si="4"/>
        <v>4.0512964492034299E-4</v>
      </c>
      <c r="AY13" s="20">
        <f t="shared" si="4"/>
        <v>-3.35623593877842E-3</v>
      </c>
      <c r="AZ13" s="20">
        <f t="shared" si="4"/>
        <v>-1.9804732856121198E-3</v>
      </c>
      <c r="BA13" s="20">
        <f t="shared" si="4"/>
        <v>-1.6332098878113401E-2</v>
      </c>
      <c r="BC13" s="22">
        <f t="shared" si="8"/>
        <v>40178</v>
      </c>
      <c r="BD13" s="20">
        <f t="shared" si="9"/>
        <v>1.1196499053390541E-2</v>
      </c>
      <c r="BE13" s="20">
        <f t="shared" si="9"/>
        <v>-1.4866657085459591E-2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1"/>
        <v>1.7515336461064082E-2</v>
      </c>
      <c r="AI14" s="20">
        <f t="shared" si="10"/>
        <v>-8.4322374872899212E-5</v>
      </c>
      <c r="AJ14" s="20">
        <f t="shared" si="0"/>
        <v>9.4093821022767001E-3</v>
      </c>
      <c r="AK14" s="20">
        <f t="shared" si="0"/>
        <v>1.37877717945045E-3</v>
      </c>
      <c r="AL14" s="20">
        <f t="shared" si="0"/>
        <v>-3.1525208990967799E-3</v>
      </c>
      <c r="AM14" s="20">
        <f t="shared" si="0"/>
        <v>-1.2348491730818001E-3</v>
      </c>
      <c r="AN14" s="20">
        <f t="shared" si="0"/>
        <v>-2.0652980650892602E-2</v>
      </c>
      <c r="AR14" s="22">
        <f t="shared" si="2"/>
        <v>40268</v>
      </c>
      <c r="AS14" s="20">
        <f t="shared" si="6"/>
        <v>-2.6322800835734403</v>
      </c>
      <c r="AT14" s="20">
        <f t="shared" si="3"/>
        <v>1.7515336461064082E-2</v>
      </c>
      <c r="AU14" s="20">
        <f t="shared" si="7"/>
        <v>-1.4336513816216931E-2</v>
      </c>
      <c r="AV14" s="20">
        <f t="shared" si="4"/>
        <v>-8.4322374872899212E-5</v>
      </c>
      <c r="AW14" s="20">
        <f t="shared" si="4"/>
        <v>9.4093821022767001E-3</v>
      </c>
      <c r="AX14" s="20">
        <f t="shared" si="4"/>
        <v>1.37877717945045E-3</v>
      </c>
      <c r="AY14" s="20">
        <f t="shared" si="4"/>
        <v>-3.1525208990967799E-3</v>
      </c>
      <c r="AZ14" s="20">
        <f t="shared" si="4"/>
        <v>-1.2348491730818001E-3</v>
      </c>
      <c r="BA14" s="20">
        <f t="shared" si="4"/>
        <v>-2.0652980650892602E-2</v>
      </c>
      <c r="BC14" s="22">
        <f t="shared" si="8"/>
        <v>40268</v>
      </c>
      <c r="BD14" s="20">
        <f t="shared" si="9"/>
        <v>1.7515336461064082E-2</v>
      </c>
      <c r="BE14" s="20">
        <f t="shared" si="9"/>
        <v>-1.4336513816216931E-2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1"/>
        <v>2.0459739902907489E-2</v>
      </c>
      <c r="AI15" s="20">
        <f t="shared" si="10"/>
        <v>-9.3286488696207133E-5</v>
      </c>
      <c r="AJ15" s="20">
        <f t="shared" si="0"/>
        <v>1.2620792913287099E-2</v>
      </c>
      <c r="AK15" s="20">
        <f t="shared" si="0"/>
        <v>3.7813697653987701E-3</v>
      </c>
      <c r="AL15" s="20">
        <f t="shared" si="0"/>
        <v>-1.28555556216936E-3</v>
      </c>
      <c r="AM15" s="20">
        <f t="shared" si="0"/>
        <v>5.6690679388626797E-4</v>
      </c>
      <c r="AN15" s="20">
        <f t="shared" si="0"/>
        <v>-2.31766054025528E-2</v>
      </c>
      <c r="AR15" s="22">
        <f t="shared" si="2"/>
        <v>40359</v>
      </c>
      <c r="AS15" s="20">
        <f t="shared" si="6"/>
        <v>-2.2943948069921198</v>
      </c>
      <c r="AT15" s="20">
        <f t="shared" si="3"/>
        <v>2.0459739902907489E-2</v>
      </c>
      <c r="AU15" s="20">
        <f t="shared" si="7"/>
        <v>-7.5863779808462289E-3</v>
      </c>
      <c r="AV15" s="20">
        <f t="shared" si="4"/>
        <v>-9.3286488696207133E-5</v>
      </c>
      <c r="AW15" s="20">
        <f t="shared" si="4"/>
        <v>1.2620792913287099E-2</v>
      </c>
      <c r="AX15" s="20">
        <f t="shared" si="4"/>
        <v>3.7813697653987701E-3</v>
      </c>
      <c r="AY15" s="20">
        <f t="shared" si="4"/>
        <v>-1.28555556216936E-3</v>
      </c>
      <c r="AZ15" s="20">
        <f t="shared" si="4"/>
        <v>5.6690679388626797E-4</v>
      </c>
      <c r="BA15" s="20">
        <f t="shared" si="4"/>
        <v>-2.31766054025528E-2</v>
      </c>
      <c r="BC15" s="22">
        <f t="shared" si="8"/>
        <v>40359</v>
      </c>
      <c r="BD15" s="20">
        <f t="shared" si="9"/>
        <v>2.0459739902907489E-2</v>
      </c>
      <c r="BE15" s="20">
        <f t="shared" si="9"/>
        <v>-7.5863779808462289E-3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1"/>
        <v>1.850476057036303E-2</v>
      </c>
      <c r="AI16" s="20">
        <f t="shared" si="10"/>
        <v>-1.0463238095020199E-4</v>
      </c>
      <c r="AJ16" s="20">
        <f t="shared" si="0"/>
        <v>1.45646317055492E-2</v>
      </c>
      <c r="AK16" s="20">
        <f t="shared" si="0"/>
        <v>4.6510980326930299E-3</v>
      </c>
      <c r="AL16" s="20">
        <f t="shared" si="0"/>
        <v>-2.8653285598645401E-4</v>
      </c>
      <c r="AM16" s="20">
        <f t="shared" si="0"/>
        <v>1.63138454134514E-3</v>
      </c>
      <c r="AN16" s="20">
        <f t="shared" si="0"/>
        <v>-2.4586607441212601E-2</v>
      </c>
      <c r="AR16" s="22">
        <f t="shared" si="2"/>
        <v>40451</v>
      </c>
      <c r="AS16" s="20">
        <f t="shared" si="6"/>
        <v>-0.75042838422185598</v>
      </c>
      <c r="AT16" s="20">
        <f t="shared" si="3"/>
        <v>1.850476057036303E-2</v>
      </c>
      <c r="AU16" s="20">
        <f t="shared" si="7"/>
        <v>-4.1306583985618872E-3</v>
      </c>
      <c r="AV16" s="20">
        <f t="shared" si="4"/>
        <v>-1.0463238095020199E-4</v>
      </c>
      <c r="AW16" s="20">
        <f t="shared" si="4"/>
        <v>1.45646317055492E-2</v>
      </c>
      <c r="AX16" s="20">
        <f t="shared" si="4"/>
        <v>4.6510980326930299E-3</v>
      </c>
      <c r="AY16" s="20">
        <f t="shared" si="4"/>
        <v>-2.8653285598645401E-4</v>
      </c>
      <c r="AZ16" s="20">
        <f t="shared" si="4"/>
        <v>1.63138454134514E-3</v>
      </c>
      <c r="BA16" s="20">
        <f t="shared" si="4"/>
        <v>-2.4586607441212601E-2</v>
      </c>
      <c r="BC16" s="22">
        <f t="shared" si="8"/>
        <v>40451</v>
      </c>
      <c r="BD16" s="20">
        <f t="shared" si="9"/>
        <v>1.850476057036303E-2</v>
      </c>
      <c r="BE16" s="20">
        <f t="shared" si="9"/>
        <v>-4.1306583985618872E-3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1"/>
        <v>1.4478505029745983E-2</v>
      </c>
      <c r="AI17" s="20">
        <f t="shared" si="10"/>
        <v>-1.2067470653980099E-4</v>
      </c>
      <c r="AJ17" s="20">
        <f t="shared" si="5"/>
        <v>1.60472106518483E-2</v>
      </c>
      <c r="AK17" s="20">
        <f t="shared" si="5"/>
        <v>4.6091224456201703E-3</v>
      </c>
      <c r="AL17" s="20">
        <f t="shared" si="5"/>
        <v>-2.3211069739570401E-4</v>
      </c>
      <c r="AM17" s="20">
        <f t="shared" si="5"/>
        <v>1.5502992818161501E-3</v>
      </c>
      <c r="AN17" s="20">
        <f t="shared" si="5"/>
        <v>-2.6035114327083098E-2</v>
      </c>
      <c r="AR17" s="22">
        <f t="shared" si="2"/>
        <v>40543</v>
      </c>
      <c r="AS17" s="20">
        <f t="shared" si="6"/>
        <v>-0.42358194713485586</v>
      </c>
      <c r="AT17" s="20">
        <f t="shared" si="3"/>
        <v>1.4478505029745983E-2</v>
      </c>
      <c r="AU17" s="20">
        <f t="shared" si="7"/>
        <v>-4.1812673517339811E-3</v>
      </c>
      <c r="AV17" s="20">
        <f t="shared" si="4"/>
        <v>-1.2067470653980099E-4</v>
      </c>
      <c r="AW17" s="20">
        <f t="shared" si="4"/>
        <v>1.60472106518483E-2</v>
      </c>
      <c r="AX17" s="20">
        <f t="shared" si="4"/>
        <v>4.6091224456201703E-3</v>
      </c>
      <c r="AY17" s="20">
        <f t="shared" si="4"/>
        <v>-2.3211069739570401E-4</v>
      </c>
      <c r="AZ17" s="20">
        <f t="shared" si="4"/>
        <v>1.5502992818161501E-3</v>
      </c>
      <c r="BA17" s="20">
        <f t="shared" si="4"/>
        <v>-2.6035114327083098E-2</v>
      </c>
      <c r="BC17" s="22">
        <f t="shared" si="8"/>
        <v>40543</v>
      </c>
      <c r="BD17" s="20">
        <f t="shared" si="9"/>
        <v>1.4478505029745983E-2</v>
      </c>
      <c r="BE17" s="20">
        <f t="shared" si="9"/>
        <v>-4.1812673517339811E-3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1"/>
        <v>8.7628235195190054E-3</v>
      </c>
      <c r="AI18" s="20">
        <f t="shared" si="10"/>
        <v>-1.4184062667455444E-4</v>
      </c>
      <c r="AJ18" s="20">
        <f t="shared" si="5"/>
        <v>1.5494468287657799E-2</v>
      </c>
      <c r="AK18" s="20">
        <f t="shared" si="5"/>
        <v>2.1559779097124398E-3</v>
      </c>
      <c r="AL18" s="20">
        <f t="shared" si="5"/>
        <v>-2.23328033830405E-3</v>
      </c>
      <c r="AM18" s="20">
        <f t="shared" si="5"/>
        <v>-2.4279061260346001E-4</v>
      </c>
      <c r="AN18" s="20">
        <f t="shared" si="5"/>
        <v>-2.89970772473058E-2</v>
      </c>
      <c r="AR18" s="22">
        <f t="shared" si="2"/>
        <v>40633</v>
      </c>
      <c r="AS18" s="20">
        <f t="shared" si="6"/>
        <v>1.1041449702905199</v>
      </c>
      <c r="AT18" s="20">
        <f t="shared" si="3"/>
        <v>8.7628235195190054E-3</v>
      </c>
      <c r="AU18" s="20">
        <f t="shared" si="7"/>
        <v>-1.3964542627517626E-2</v>
      </c>
      <c r="AV18" s="20">
        <f t="shared" si="4"/>
        <v>-1.4184062667455444E-4</v>
      </c>
      <c r="AW18" s="20">
        <f t="shared" si="4"/>
        <v>1.5494468287657799E-2</v>
      </c>
      <c r="AX18" s="20">
        <f t="shared" si="4"/>
        <v>2.1559779097124398E-3</v>
      </c>
      <c r="AY18" s="20">
        <f t="shared" si="4"/>
        <v>-2.23328033830405E-3</v>
      </c>
      <c r="AZ18" s="20">
        <f t="shared" si="4"/>
        <v>-2.4279061260346001E-4</v>
      </c>
      <c r="BA18" s="20">
        <f t="shared" si="4"/>
        <v>-2.89970772473058E-2</v>
      </c>
      <c r="BC18" s="22">
        <f t="shared" si="8"/>
        <v>40633</v>
      </c>
      <c r="BD18" s="20">
        <f t="shared" si="9"/>
        <v>8.7628235195190054E-3</v>
      </c>
      <c r="BE18" s="20">
        <f t="shared" si="9"/>
        <v>-1.3964542627517626E-2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1"/>
        <v>-1.3051849805502463E-3</v>
      </c>
      <c r="AI19" s="20">
        <f t="shared" si="10"/>
        <v>-1.7013832016274553E-4</v>
      </c>
      <c r="AJ19" s="20">
        <f t="shared" si="5"/>
        <v>1.64612166125177E-2</v>
      </c>
      <c r="AK19" s="20">
        <f t="shared" si="5"/>
        <v>6.9928078276770801E-4</v>
      </c>
      <c r="AL19" s="20">
        <f t="shared" si="5"/>
        <v>-3.19500066783273E-3</v>
      </c>
      <c r="AM19" s="20">
        <f t="shared" si="5"/>
        <v>-9.789042726748849E-4</v>
      </c>
      <c r="AN19" s="20">
        <f t="shared" si="5"/>
        <v>-3.2208722504589699E-2</v>
      </c>
      <c r="AR19" s="22">
        <f t="shared" si="2"/>
        <v>40724</v>
      </c>
      <c r="AS19" s="20">
        <f t="shared" si="6"/>
        <v>1.5865693580901401</v>
      </c>
      <c r="AT19" s="20">
        <f t="shared" si="3"/>
        <v>-1.3051849805502463E-3</v>
      </c>
      <c r="AU19" s="20">
        <f t="shared" si="7"/>
        <v>-1.9392268369974652E-2</v>
      </c>
      <c r="AV19" s="20">
        <f t="shared" si="4"/>
        <v>-1.7013832016274553E-4</v>
      </c>
      <c r="AW19" s="20">
        <f t="shared" si="4"/>
        <v>1.64612166125177E-2</v>
      </c>
      <c r="AX19" s="20">
        <f t="shared" si="4"/>
        <v>6.9928078276770801E-4</v>
      </c>
      <c r="AY19" s="20">
        <f t="shared" si="4"/>
        <v>-3.19500066783273E-3</v>
      </c>
      <c r="AZ19" s="20">
        <f t="shared" si="4"/>
        <v>-9.789042726748849E-4</v>
      </c>
      <c r="BA19" s="20">
        <f t="shared" si="4"/>
        <v>-3.2208722504589699E-2</v>
      </c>
      <c r="BC19" s="22">
        <f t="shared" si="8"/>
        <v>40724</v>
      </c>
      <c r="BD19" s="20">
        <f t="shared" si="9"/>
        <v>-1.3051849805502463E-3</v>
      </c>
      <c r="BE19" s="20">
        <f t="shared" si="9"/>
        <v>-1.9392268369974652E-2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1"/>
        <v>5.4784675344234741E-4</v>
      </c>
      <c r="AI20" s="20">
        <f t="shared" si="10"/>
        <v>-1.940269017445881E-4</v>
      </c>
      <c r="AJ20" s="20">
        <f t="shared" si="5"/>
        <v>2.2855452068681802E-2</v>
      </c>
      <c r="AK20" s="20">
        <f t="shared" si="5"/>
        <v>3.5417645940949401E-3</v>
      </c>
      <c r="AL20" s="20">
        <f t="shared" si="5"/>
        <v>-6.2814046689618698E-4</v>
      </c>
      <c r="AM20" s="20">
        <f t="shared" si="5"/>
        <v>1.0605801789242901E-3</v>
      </c>
      <c r="AN20" s="20">
        <f t="shared" si="5"/>
        <v>-3.3246180917945102E-2</v>
      </c>
      <c r="AR20" s="22">
        <f t="shared" si="2"/>
        <v>40816</v>
      </c>
      <c r="AS20" s="20">
        <f t="shared" si="6"/>
        <v>1.7208031771830152</v>
      </c>
      <c r="AT20" s="20">
        <f t="shared" si="3"/>
        <v>5.4784675344234741E-4</v>
      </c>
      <c r="AU20" s="20">
        <f t="shared" si="7"/>
        <v>-6.6105514448848469E-3</v>
      </c>
      <c r="AV20" s="20">
        <f t="shared" si="4"/>
        <v>-1.940269017445881E-4</v>
      </c>
      <c r="AW20" s="20">
        <f t="shared" si="4"/>
        <v>2.2855452068681802E-2</v>
      </c>
      <c r="AX20" s="20">
        <f t="shared" si="4"/>
        <v>3.5417645940949401E-3</v>
      </c>
      <c r="AY20" s="20">
        <f t="shared" si="4"/>
        <v>-6.2814046689618698E-4</v>
      </c>
      <c r="AZ20" s="20">
        <f t="shared" si="4"/>
        <v>1.0605801789242901E-3</v>
      </c>
      <c r="BA20" s="20">
        <f t="shared" si="4"/>
        <v>-3.3246180917945102E-2</v>
      </c>
      <c r="BC20" s="22">
        <f t="shared" si="8"/>
        <v>40816</v>
      </c>
      <c r="BD20" s="20">
        <f t="shared" si="9"/>
        <v>5.4784675344234741E-4</v>
      </c>
      <c r="BE20" s="20">
        <f t="shared" si="9"/>
        <v>-6.6105514448848469E-3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1"/>
        <v>8.0905861759230004E-3</v>
      </c>
      <c r="AI21" s="20">
        <f t="shared" si="10"/>
        <v>-2.1054100392574259E-4</v>
      </c>
      <c r="AJ21" s="20">
        <f t="shared" si="5"/>
        <v>2.7988550459467899E-2</v>
      </c>
      <c r="AK21" s="20">
        <f t="shared" si="5"/>
        <v>5.4221457500114303E-3</v>
      </c>
      <c r="AL21" s="20">
        <f t="shared" si="5"/>
        <v>1.3234863656341701E-3</v>
      </c>
      <c r="AM21" s="20">
        <f t="shared" si="5"/>
        <v>2.4980331430946002E-3</v>
      </c>
      <c r="AN21" s="20">
        <f t="shared" si="5"/>
        <v>-3.3171346627725001E-2</v>
      </c>
      <c r="AR21" s="22">
        <f t="shared" si="2"/>
        <v>40908</v>
      </c>
      <c r="AS21" s="20">
        <f t="shared" si="6"/>
        <v>1.8529673442426715</v>
      </c>
      <c r="AT21" s="20">
        <f t="shared" si="3"/>
        <v>8.0905861759230004E-3</v>
      </c>
      <c r="AU21" s="20">
        <f t="shared" si="7"/>
        <v>3.8503280865573516E-3</v>
      </c>
      <c r="AV21" s="20">
        <f t="shared" si="4"/>
        <v>-2.1054100392574259E-4</v>
      </c>
      <c r="AW21" s="20">
        <f t="shared" si="4"/>
        <v>2.7988550459467899E-2</v>
      </c>
      <c r="AX21" s="20">
        <f t="shared" si="4"/>
        <v>5.4221457500114303E-3</v>
      </c>
      <c r="AY21" s="20">
        <f t="shared" si="4"/>
        <v>1.3234863656341701E-3</v>
      </c>
      <c r="AZ21" s="20">
        <f t="shared" si="4"/>
        <v>2.4980331430946002E-3</v>
      </c>
      <c r="BA21" s="20">
        <f t="shared" si="4"/>
        <v>-3.3171346627725001E-2</v>
      </c>
      <c r="BC21" s="22">
        <f t="shared" si="8"/>
        <v>40908</v>
      </c>
      <c r="BD21" s="20">
        <f t="shared" si="9"/>
        <v>8.0905861759230004E-3</v>
      </c>
      <c r="BE21" s="20">
        <f t="shared" si="9"/>
        <v>3.8503280865573516E-3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1"/>
        <v>1.2744178348200323E-2</v>
      </c>
      <c r="AI22" s="20">
        <f t="shared" si="10"/>
        <v>-2.2189041147825249E-4</v>
      </c>
      <c r="AJ22" s="20">
        <f t="shared" si="5"/>
        <v>3.02713990951941E-2</v>
      </c>
      <c r="AK22" s="20">
        <f t="shared" si="5"/>
        <v>5.97227208367634E-3</v>
      </c>
      <c r="AL22" s="20">
        <f t="shared" si="5"/>
        <v>2.2585007847464298E-3</v>
      </c>
      <c r="AM22" s="20">
        <f t="shared" si="5"/>
        <v>3.3881754276876498E-3</v>
      </c>
      <c r="AN22" s="20">
        <f t="shared" si="5"/>
        <v>-3.2592870887604403E-2</v>
      </c>
      <c r="AR22" s="22">
        <f t="shared" si="2"/>
        <v>40999</v>
      </c>
      <c r="AS22" s="20">
        <f t="shared" si="6"/>
        <v>1.475533842731068</v>
      </c>
      <c r="AT22" s="20">
        <f t="shared" si="3"/>
        <v>1.2744178348200323E-2</v>
      </c>
      <c r="AU22" s="20">
        <f t="shared" si="7"/>
        <v>9.0755860922218656E-3</v>
      </c>
      <c r="AV22" s="20">
        <f t="shared" si="4"/>
        <v>-2.2189041147825249E-4</v>
      </c>
      <c r="AW22" s="20">
        <f t="shared" si="4"/>
        <v>3.02713990951941E-2</v>
      </c>
      <c r="AX22" s="20">
        <f t="shared" si="4"/>
        <v>5.97227208367634E-3</v>
      </c>
      <c r="AY22" s="20">
        <f t="shared" si="4"/>
        <v>2.2585007847464298E-3</v>
      </c>
      <c r="AZ22" s="20">
        <f t="shared" si="4"/>
        <v>3.3881754276876498E-3</v>
      </c>
      <c r="BA22" s="20">
        <f t="shared" si="4"/>
        <v>-3.2592870887604403E-2</v>
      </c>
      <c r="BC22" s="22">
        <f t="shared" si="8"/>
        <v>40999</v>
      </c>
      <c r="BD22" s="20">
        <f t="shared" si="9"/>
        <v>1.2744178348200323E-2</v>
      </c>
      <c r="BE22" s="20">
        <f t="shared" si="9"/>
        <v>9.0755860922218656E-3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1"/>
        <v>1.0982248512306716E-2</v>
      </c>
      <c r="AI23" s="20">
        <f t="shared" si="10"/>
        <v>-2.2984288540541583E-4</v>
      </c>
      <c r="AJ23" s="20">
        <f t="shared" si="5"/>
        <v>3.1589678963572697E-2</v>
      </c>
      <c r="AK23" s="20">
        <f t="shared" si="5"/>
        <v>6.2524416592601899E-3</v>
      </c>
      <c r="AL23" s="20">
        <f t="shared" si="5"/>
        <v>2.8871194956980799E-3</v>
      </c>
      <c r="AM23" s="20">
        <f t="shared" si="5"/>
        <v>4.0305946346963399E-3</v>
      </c>
      <c r="AN23" s="20">
        <f t="shared" si="5"/>
        <v>-3.1751853348604898E-2</v>
      </c>
      <c r="AR23" s="22">
        <f t="shared" si="2"/>
        <v>41090</v>
      </c>
      <c r="AS23" s="20">
        <f t="shared" si="6"/>
        <v>0.43120085442107592</v>
      </c>
      <c r="AT23" s="20">
        <f t="shared" si="3"/>
        <v>1.0982248512306716E-2</v>
      </c>
      <c r="AU23" s="20">
        <f t="shared" si="7"/>
        <v>1.2778138519216997E-2</v>
      </c>
      <c r="AV23" s="20">
        <f t="shared" si="4"/>
        <v>-2.2984288540541583E-4</v>
      </c>
      <c r="AW23" s="20">
        <f t="shared" si="4"/>
        <v>3.1589678963572697E-2</v>
      </c>
      <c r="AX23" s="20">
        <f t="shared" si="4"/>
        <v>6.2524416592601899E-3</v>
      </c>
      <c r="AY23" s="20">
        <f t="shared" si="4"/>
        <v>2.8871194956980799E-3</v>
      </c>
      <c r="AZ23" s="20">
        <f t="shared" si="4"/>
        <v>4.0305946346963399E-3</v>
      </c>
      <c r="BA23" s="20">
        <f t="shared" si="4"/>
        <v>-3.1751853348604898E-2</v>
      </c>
      <c r="BC23" s="22">
        <f t="shared" si="8"/>
        <v>41090</v>
      </c>
      <c r="BD23" s="20">
        <f t="shared" si="9"/>
        <v>1.0982248512306716E-2</v>
      </c>
      <c r="BE23" s="20">
        <f t="shared" si="9"/>
        <v>1.2778138519216997E-2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1"/>
        <v>1.1853935245051817E-2</v>
      </c>
      <c r="AI24" s="20">
        <f t="shared" si="10"/>
        <v>-2.3203721994958514E-4</v>
      </c>
      <c r="AJ24" s="20">
        <f t="shared" si="5"/>
        <v>3.20265587092416E-2</v>
      </c>
      <c r="AK24" s="20">
        <f t="shared" si="5"/>
        <v>6.4814402499502304E-3</v>
      </c>
      <c r="AL24" s="20">
        <f t="shared" si="5"/>
        <v>3.4489176814922399E-3</v>
      </c>
      <c r="AM24" s="20">
        <f t="shared" si="5"/>
        <v>4.5910132554727303E-3</v>
      </c>
      <c r="AN24" s="20">
        <f t="shared" si="5"/>
        <v>-3.0725839329270799E-2</v>
      </c>
      <c r="AR24" s="22">
        <f t="shared" si="2"/>
        <v>41182</v>
      </c>
      <c r="AS24" s="20">
        <f t="shared" si="6"/>
        <v>-0.76499424359037604</v>
      </c>
      <c r="AT24" s="20">
        <f t="shared" si="3"/>
        <v>1.1853935245051817E-2</v>
      </c>
      <c r="AU24" s="20">
        <f t="shared" si="7"/>
        <v>1.559005334693642E-2</v>
      </c>
      <c r="AV24" s="20">
        <f t="shared" si="4"/>
        <v>-2.3203721994958514E-4</v>
      </c>
      <c r="AW24" s="20">
        <f t="shared" si="4"/>
        <v>3.20265587092416E-2</v>
      </c>
      <c r="AX24" s="20">
        <f t="shared" si="4"/>
        <v>6.4814402499502304E-3</v>
      </c>
      <c r="AY24" s="20">
        <f t="shared" si="4"/>
        <v>3.4489176814922399E-3</v>
      </c>
      <c r="AZ24" s="20">
        <f t="shared" si="4"/>
        <v>4.5910132554727303E-3</v>
      </c>
      <c r="BA24" s="20">
        <f t="shared" si="4"/>
        <v>-3.0725839329270799E-2</v>
      </c>
      <c r="BC24" s="22">
        <f t="shared" si="8"/>
        <v>41182</v>
      </c>
      <c r="BD24" s="20">
        <f t="shared" si="9"/>
        <v>1.1853935245051817E-2</v>
      </c>
      <c r="BE24" s="20">
        <f t="shared" si="9"/>
        <v>1.559005334693642E-2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1"/>
        <v>1.0085817818442198E-2</v>
      </c>
      <c r="AI25" s="20">
        <f t="shared" si="10"/>
        <v>-2.3127844056427722E-4</v>
      </c>
      <c r="AJ25" s="20">
        <f t="shared" si="5"/>
        <v>3.1910261213230401E-2</v>
      </c>
      <c r="AK25" s="20">
        <f t="shared" si="5"/>
        <v>6.3269531307641397E-3</v>
      </c>
      <c r="AL25" s="20">
        <f t="shared" si="5"/>
        <v>3.7031260556208401E-3</v>
      </c>
      <c r="AM25" s="20">
        <f t="shared" si="5"/>
        <v>4.9035772696326401E-3</v>
      </c>
      <c r="AN25" s="20">
        <f t="shared" si="5"/>
        <v>-2.9719448517229099E-2</v>
      </c>
      <c r="AR25" s="22">
        <f t="shared" si="2"/>
        <v>41274</v>
      </c>
      <c r="AS25" s="20">
        <f t="shared" si="6"/>
        <v>0.38330997502522401</v>
      </c>
      <c r="AT25" s="20">
        <f t="shared" si="3"/>
        <v>1.0085817818442198E-2</v>
      </c>
      <c r="AU25" s="20">
        <f t="shared" si="7"/>
        <v>1.6893190711454651E-2</v>
      </c>
      <c r="AV25" s="20">
        <f t="shared" si="4"/>
        <v>-2.3127844056427722E-4</v>
      </c>
      <c r="AW25" s="20">
        <f t="shared" si="4"/>
        <v>3.1910261213230401E-2</v>
      </c>
      <c r="AX25" s="20">
        <f t="shared" si="4"/>
        <v>6.3269531307641397E-3</v>
      </c>
      <c r="AY25" s="20">
        <f t="shared" si="4"/>
        <v>3.7031260556208401E-3</v>
      </c>
      <c r="AZ25" s="20">
        <f t="shared" si="4"/>
        <v>4.9035772696326401E-3</v>
      </c>
      <c r="BA25" s="20">
        <f t="shared" si="4"/>
        <v>-2.9719448517229099E-2</v>
      </c>
      <c r="BC25" s="22">
        <f t="shared" si="8"/>
        <v>41274</v>
      </c>
      <c r="BD25" s="20">
        <f t="shared" si="9"/>
        <v>1.0085817818442198E-2</v>
      </c>
      <c r="BE25" s="20">
        <f t="shared" si="9"/>
        <v>1.6893190711454651E-2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1"/>
        <v>3.4160142762848702E-3</v>
      </c>
      <c r="AI26" s="20">
        <f t="shared" si="10"/>
        <v>-2.3030701030899703E-4</v>
      </c>
      <c r="AJ26" s="20">
        <f t="shared" si="5"/>
        <v>3.0699588803551E-2</v>
      </c>
      <c r="AK26" s="20">
        <f t="shared" si="5"/>
        <v>5.54241435408719E-3</v>
      </c>
      <c r="AL26" s="20">
        <f t="shared" si="5"/>
        <v>3.2869865447704401E-3</v>
      </c>
      <c r="AM26" s="20">
        <f t="shared" si="5"/>
        <v>4.6673967601496003E-3</v>
      </c>
      <c r="AN26" s="20">
        <f t="shared" si="5"/>
        <v>-2.9087161768215301E-2</v>
      </c>
      <c r="AR26" s="22">
        <f t="shared" si="2"/>
        <v>41364</v>
      </c>
      <c r="AS26" s="20">
        <f t="shared" si="6"/>
        <v>-0.96956982985036788</v>
      </c>
      <c r="AT26" s="20">
        <f t="shared" si="3"/>
        <v>3.4160142762848702E-3</v>
      </c>
      <c r="AU26" s="20">
        <f t="shared" si="7"/>
        <v>1.4878917684033936E-2</v>
      </c>
      <c r="AV26" s="20">
        <f t="shared" si="4"/>
        <v>-2.3030701030899703E-4</v>
      </c>
      <c r="AW26" s="20">
        <f t="shared" si="4"/>
        <v>3.0699588803551E-2</v>
      </c>
      <c r="AX26" s="20">
        <f t="shared" si="4"/>
        <v>5.54241435408719E-3</v>
      </c>
      <c r="AY26" s="20">
        <f t="shared" si="4"/>
        <v>3.2869865447704401E-3</v>
      </c>
      <c r="AZ26" s="20">
        <f t="shared" si="4"/>
        <v>4.6673967601496003E-3</v>
      </c>
      <c r="BA26" s="20">
        <f t="shared" si="4"/>
        <v>-2.9087161768215301E-2</v>
      </c>
      <c r="BC26" s="22">
        <f t="shared" si="8"/>
        <v>41364</v>
      </c>
      <c r="BD26" s="20">
        <f t="shared" si="9"/>
        <v>3.4160142762848702E-3</v>
      </c>
      <c r="BE26" s="20">
        <f t="shared" si="9"/>
        <v>1.4878917684033936E-2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1"/>
        <v>1.3444785047163304E-3</v>
      </c>
      <c r="AI27" s="20">
        <f t="shared" si="10"/>
        <v>-2.2720239437250793E-4</v>
      </c>
      <c r="AJ27" s="20">
        <f t="shared" si="5"/>
        <v>3.0370643666843802E-2</v>
      </c>
      <c r="AK27" s="20">
        <f t="shared" si="5"/>
        <v>5.4801992191766402E-3</v>
      </c>
      <c r="AL27" s="20">
        <f t="shared" si="5"/>
        <v>3.3887588028136402E-3</v>
      </c>
      <c r="AM27" s="20">
        <f t="shared" si="5"/>
        <v>4.79814677698531E-3</v>
      </c>
      <c r="AN27" s="20">
        <f t="shared" si="5"/>
        <v>-2.8444946685579599E-2</v>
      </c>
      <c r="AR27" s="22">
        <f t="shared" si="2"/>
        <v>41455</v>
      </c>
      <c r="AS27" s="20">
        <f t="shared" si="6"/>
        <v>-2.1404877529005599</v>
      </c>
      <c r="AT27" s="20">
        <f t="shared" si="3"/>
        <v>1.3444785047163304E-3</v>
      </c>
      <c r="AU27" s="20">
        <f t="shared" si="7"/>
        <v>1.5365599385867283E-2</v>
      </c>
      <c r="AV27" s="20">
        <f t="shared" si="4"/>
        <v>-2.2720239437250793E-4</v>
      </c>
      <c r="AW27" s="20">
        <f t="shared" si="4"/>
        <v>3.0370643666843802E-2</v>
      </c>
      <c r="AX27" s="20">
        <f t="shared" si="4"/>
        <v>5.4801992191766402E-3</v>
      </c>
      <c r="AY27" s="20">
        <f t="shared" si="4"/>
        <v>3.3887588028136402E-3</v>
      </c>
      <c r="AZ27" s="20">
        <f t="shared" si="4"/>
        <v>4.79814677698531E-3</v>
      </c>
      <c r="BA27" s="20">
        <f t="shared" si="4"/>
        <v>-2.8444946685579599E-2</v>
      </c>
      <c r="BC27" s="22">
        <f t="shared" si="8"/>
        <v>41455</v>
      </c>
      <c r="BD27" s="20">
        <f t="shared" si="9"/>
        <v>1.3444785047163304E-3</v>
      </c>
      <c r="BE27" s="20">
        <f t="shared" si="9"/>
        <v>1.5365599385867283E-2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1"/>
        <v>9.0337535863471274E-4</v>
      </c>
      <c r="AI28" s="20">
        <f t="shared" si="10"/>
        <v>-2.2407981581868417E-4</v>
      </c>
      <c r="AJ28" s="20">
        <f t="shared" si="5"/>
        <v>2.9954446575608501E-2</v>
      </c>
      <c r="AK28" s="20">
        <f t="shared" si="5"/>
        <v>5.1339268852812403E-3</v>
      </c>
      <c r="AL28" s="20">
        <f t="shared" si="5"/>
        <v>3.0261791961416701E-3</v>
      </c>
      <c r="AM28" s="20">
        <f t="shared" si="5"/>
        <v>4.5222799819111198E-3</v>
      </c>
      <c r="AN28" s="20">
        <f t="shared" si="5"/>
        <v>-2.81449546860046E-2</v>
      </c>
      <c r="AR28" s="22">
        <f t="shared" si="2"/>
        <v>41547</v>
      </c>
      <c r="AS28" s="20">
        <f t="shared" si="6"/>
        <v>-2.1501663313401602</v>
      </c>
      <c r="AT28" s="20">
        <f t="shared" si="3"/>
        <v>9.0337535863471274E-4</v>
      </c>
      <c r="AU28" s="20">
        <f t="shared" si="7"/>
        <v>1.4267798137119245E-2</v>
      </c>
      <c r="AV28" s="20">
        <f t="shared" si="4"/>
        <v>-2.2407981581868417E-4</v>
      </c>
      <c r="AW28" s="20">
        <f t="shared" si="4"/>
        <v>2.9954446575608501E-2</v>
      </c>
      <c r="AX28" s="20">
        <f t="shared" si="4"/>
        <v>5.1339268852812403E-3</v>
      </c>
      <c r="AY28" s="20">
        <f t="shared" si="4"/>
        <v>3.0261791961416701E-3</v>
      </c>
      <c r="AZ28" s="20">
        <f t="shared" si="4"/>
        <v>4.5222799819111198E-3</v>
      </c>
      <c r="BA28" s="20">
        <f t="shared" si="4"/>
        <v>-2.81449546860046E-2</v>
      </c>
      <c r="BC28" s="22">
        <f t="shared" si="8"/>
        <v>41547</v>
      </c>
      <c r="BD28" s="20">
        <f t="shared" si="9"/>
        <v>9.0337535863471274E-4</v>
      </c>
      <c r="BE28" s="20">
        <f t="shared" si="9"/>
        <v>1.4267798137119245E-2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1"/>
        <v>-1.0481692007166337E-3</v>
      </c>
      <c r="AI29" s="20">
        <f t="shared" si="10"/>
        <v>-2.2167940221380099E-4</v>
      </c>
      <c r="AJ29" s="20">
        <f t="shared" si="5"/>
        <v>2.9992445011295301E-2</v>
      </c>
      <c r="AK29" s="20">
        <f t="shared" si="5"/>
        <v>5.3028430677448599E-3</v>
      </c>
      <c r="AL29" s="20">
        <f t="shared" si="5"/>
        <v>3.2318513455420399E-3</v>
      </c>
      <c r="AM29" s="20">
        <f t="shared" si="5"/>
        <v>4.7339776624077904E-3</v>
      </c>
      <c r="AN29" s="20">
        <f t="shared" si="5"/>
        <v>-2.7700680426845301E-2</v>
      </c>
      <c r="AR29" s="22">
        <f t="shared" si="2"/>
        <v>41639</v>
      </c>
      <c r="AS29" s="20">
        <f t="shared" si="6"/>
        <v>-2.4876219421840799</v>
      </c>
      <c r="AT29" s="20">
        <f t="shared" si="3"/>
        <v>-1.0481692007166337E-3</v>
      </c>
      <c r="AU29" s="20">
        <f t="shared" si="7"/>
        <v>1.5338757257930893E-2</v>
      </c>
      <c r="AV29" s="20">
        <f t="shared" si="4"/>
        <v>-2.2167940221380099E-4</v>
      </c>
      <c r="AW29" s="20">
        <f t="shared" si="4"/>
        <v>2.9992445011295301E-2</v>
      </c>
      <c r="AX29" s="20">
        <f t="shared" si="4"/>
        <v>5.3028430677448599E-3</v>
      </c>
      <c r="AY29" s="20">
        <f t="shared" si="4"/>
        <v>3.2318513455420399E-3</v>
      </c>
      <c r="AZ29" s="20">
        <f t="shared" si="4"/>
        <v>4.7339776624077904E-3</v>
      </c>
      <c r="BA29" s="20">
        <f t="shared" si="4"/>
        <v>-2.7700680426845301E-2</v>
      </c>
      <c r="BC29" s="22">
        <f t="shared" si="8"/>
        <v>41639</v>
      </c>
      <c r="BD29" s="20">
        <f t="shared" si="9"/>
        <v>-1.0481692007166337E-3</v>
      </c>
      <c r="BE29" s="20">
        <f t="shared" si="9"/>
        <v>1.5338757257930893E-2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1"/>
        <v>-8.4504296771675345E-3</v>
      </c>
      <c r="AI30" s="20">
        <f t="shared" si="10"/>
        <v>-2.2106526129875843E-4</v>
      </c>
      <c r="AJ30" s="20">
        <f t="shared" si="5"/>
        <v>3.00834629081814E-2</v>
      </c>
      <c r="AK30" s="20">
        <f t="shared" si="5"/>
        <v>5.4777991856491603E-3</v>
      </c>
      <c r="AL30" s="20">
        <f t="shared" si="5"/>
        <v>3.5679555226097999E-3</v>
      </c>
      <c r="AM30" s="20">
        <f t="shared" si="5"/>
        <v>5.04913635235304E-3</v>
      </c>
      <c r="AN30" s="20">
        <f t="shared" si="5"/>
        <v>-2.70260067446348E-2</v>
      </c>
      <c r="AR30" s="22">
        <f t="shared" si="2"/>
        <v>41729</v>
      </c>
      <c r="AS30" s="20">
        <f t="shared" si="6"/>
        <v>-1.1861297668415358</v>
      </c>
      <c r="AT30" s="20">
        <f t="shared" si="3"/>
        <v>-8.4504296771675345E-3</v>
      </c>
      <c r="AU30" s="20">
        <f t="shared" si="7"/>
        <v>1.6931281962859836E-2</v>
      </c>
      <c r="AV30" s="20">
        <f t="shared" si="4"/>
        <v>-2.2106526129875843E-4</v>
      </c>
      <c r="AW30" s="20">
        <f t="shared" si="4"/>
        <v>3.00834629081814E-2</v>
      </c>
      <c r="AX30" s="20">
        <f t="shared" si="4"/>
        <v>5.4777991856491603E-3</v>
      </c>
      <c r="AY30" s="20">
        <f t="shared" si="4"/>
        <v>3.5679555226097999E-3</v>
      </c>
      <c r="AZ30" s="20">
        <f t="shared" si="4"/>
        <v>5.04913635235304E-3</v>
      </c>
      <c r="BA30" s="20">
        <f t="shared" si="4"/>
        <v>-2.70260067446348E-2</v>
      </c>
      <c r="BC30" s="22">
        <f t="shared" si="8"/>
        <v>41729</v>
      </c>
      <c r="BD30" s="20">
        <f t="shared" si="9"/>
        <v>-8.4504296771675345E-3</v>
      </c>
      <c r="BE30" s="20">
        <f t="shared" si="9"/>
        <v>1.6931281962859836E-2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1"/>
        <v>-1.0446244873785572E-2</v>
      </c>
      <c r="AI31" s="20">
        <f t="shared" si="10"/>
        <v>-2.197514006373693E-4</v>
      </c>
      <c r="AJ31" s="20">
        <f t="shared" si="5"/>
        <v>3.0386908700408201E-2</v>
      </c>
      <c r="AK31" s="20">
        <f t="shared" si="5"/>
        <v>5.47473055656499E-3</v>
      </c>
      <c r="AL31" s="20">
        <f t="shared" si="5"/>
        <v>3.72608657157602E-3</v>
      </c>
      <c r="AM31" s="20">
        <f t="shared" si="5"/>
        <v>5.2137744586566699E-3</v>
      </c>
      <c r="AN31" s="20">
        <f t="shared" si="5"/>
        <v>-2.61998122354389E-2</v>
      </c>
      <c r="AR31" s="22">
        <f t="shared" si="2"/>
        <v>41820</v>
      </c>
      <c r="AS31" s="20">
        <f t="shared" si="6"/>
        <v>-4.1340675865674799</v>
      </c>
      <c r="AT31" s="20">
        <f t="shared" si="3"/>
        <v>-1.0446244873785572E-2</v>
      </c>
      <c r="AU31" s="20">
        <f t="shared" si="7"/>
        <v>1.8381936651129617E-2</v>
      </c>
      <c r="AV31" s="20">
        <f t="shared" si="4"/>
        <v>-2.197514006373693E-4</v>
      </c>
      <c r="AW31" s="20">
        <f t="shared" si="4"/>
        <v>3.0386908700408201E-2</v>
      </c>
      <c r="AX31" s="20">
        <f t="shared" si="4"/>
        <v>5.47473055656499E-3</v>
      </c>
      <c r="AY31" s="20">
        <f t="shared" si="4"/>
        <v>3.72608657157602E-3</v>
      </c>
      <c r="AZ31" s="20">
        <f t="shared" si="4"/>
        <v>5.2137744586566699E-3</v>
      </c>
      <c r="BA31" s="20">
        <f t="shared" si="4"/>
        <v>-2.61998122354389E-2</v>
      </c>
      <c r="BC31" s="22">
        <f t="shared" si="8"/>
        <v>41820</v>
      </c>
      <c r="BD31" s="20">
        <f t="shared" si="9"/>
        <v>-1.0446244873785572E-2</v>
      </c>
      <c r="BE31" s="20">
        <f t="shared" si="9"/>
        <v>1.8381936651129617E-2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1"/>
        <v>-8.3940071534916554E-3</v>
      </c>
      <c r="AI32" s="20">
        <f t="shared" si="10"/>
        <v>-2.1647173107369703E-4</v>
      </c>
      <c r="AJ32" s="20">
        <f t="shared" si="5"/>
        <v>2.9948427555726E-2</v>
      </c>
      <c r="AK32" s="20">
        <f t="shared" si="5"/>
        <v>5.5602837857327003E-3</v>
      </c>
      <c r="AL32" s="20">
        <f t="shared" si="5"/>
        <v>3.9753122035523997E-3</v>
      </c>
      <c r="AM32" s="20">
        <f t="shared" si="5"/>
        <v>5.2908688776165296E-3</v>
      </c>
      <c r="AN32" s="20">
        <f t="shared" si="5"/>
        <v>-2.5236748966661601E-2</v>
      </c>
      <c r="AR32" s="22">
        <f t="shared" si="2"/>
        <v>41912</v>
      </c>
      <c r="AS32" s="20">
        <f t="shared" si="6"/>
        <v>-3.6493015558021202</v>
      </c>
      <c r="AT32" s="20">
        <f t="shared" si="3"/>
        <v>-8.3940071534916554E-3</v>
      </c>
      <c r="AU32" s="20">
        <f t="shared" si="7"/>
        <v>1.9321671724892332E-2</v>
      </c>
      <c r="AV32" s="20">
        <f t="shared" si="4"/>
        <v>-2.1647173107369703E-4</v>
      </c>
      <c r="AW32" s="20">
        <f t="shared" si="4"/>
        <v>2.9948427555726E-2</v>
      </c>
      <c r="AX32" s="20">
        <f t="shared" si="4"/>
        <v>5.5602837857327003E-3</v>
      </c>
      <c r="AY32" s="20">
        <f t="shared" si="4"/>
        <v>3.9753122035523997E-3</v>
      </c>
      <c r="AZ32" s="20">
        <f t="shared" si="4"/>
        <v>5.2908688776165296E-3</v>
      </c>
      <c r="BA32" s="20">
        <f t="shared" si="4"/>
        <v>-2.5236748966661601E-2</v>
      </c>
      <c r="BC32" s="22">
        <f t="shared" si="8"/>
        <v>41912</v>
      </c>
      <c r="BD32" s="20">
        <f t="shared" si="9"/>
        <v>-8.3940071534916554E-3</v>
      </c>
      <c r="BE32" s="20">
        <f t="shared" si="9"/>
        <v>1.9321671724892332E-2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1"/>
        <v>-7.3283432338682227E-3</v>
      </c>
      <c r="AI33" s="20">
        <f t="shared" si="10"/>
        <v>-2.1139863523195743E-4</v>
      </c>
      <c r="AJ33" s="20">
        <f t="shared" si="5"/>
        <v>2.9163307955082301E-2</v>
      </c>
      <c r="AK33" s="20">
        <f t="shared" si="5"/>
        <v>5.5080607276103404E-3</v>
      </c>
      <c r="AL33" s="20">
        <f t="shared" si="5"/>
        <v>4.1142351569156601E-3</v>
      </c>
      <c r="AM33" s="20">
        <f t="shared" si="5"/>
        <v>5.1434454814369701E-3</v>
      </c>
      <c r="AN33" s="20">
        <f t="shared" si="5"/>
        <v>-2.4290359889922401E-2</v>
      </c>
      <c r="AR33" s="22">
        <f t="shared" si="2"/>
        <v>42004</v>
      </c>
      <c r="AS33" s="20">
        <f t="shared" si="6"/>
        <v>-3.6529902557864</v>
      </c>
      <c r="AT33" s="20">
        <f t="shared" si="3"/>
        <v>-7.3283432338682227E-3</v>
      </c>
      <c r="AU33" s="20">
        <f t="shared" si="7"/>
        <v>1.9427290795890912E-2</v>
      </c>
      <c r="AV33" s="20">
        <f t="shared" si="4"/>
        <v>-2.1139863523195743E-4</v>
      </c>
      <c r="AW33" s="20">
        <f t="shared" si="4"/>
        <v>2.9163307955082301E-2</v>
      </c>
      <c r="AX33" s="20">
        <f t="shared" si="4"/>
        <v>5.5080607276103404E-3</v>
      </c>
      <c r="AY33" s="20">
        <f t="shared" si="4"/>
        <v>4.1142351569156601E-3</v>
      </c>
      <c r="AZ33" s="20">
        <f t="shared" si="4"/>
        <v>5.1434454814369701E-3</v>
      </c>
      <c r="BA33" s="20">
        <f t="shared" si="4"/>
        <v>-2.4290359889922401E-2</v>
      </c>
      <c r="BC33" s="22">
        <f t="shared" si="8"/>
        <v>42004</v>
      </c>
      <c r="BD33" s="20">
        <f t="shared" si="9"/>
        <v>-7.3283432338682227E-3</v>
      </c>
      <c r="BE33" s="20">
        <f t="shared" si="9"/>
        <v>1.9427290795890912E-2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si="1"/>
        <v>-9.2877669656260334E-3</v>
      </c>
      <c r="AI34" s="20">
        <f t="shared" si="10"/>
        <v>-2.0525743900920494E-4</v>
      </c>
      <c r="AJ34" s="20">
        <f t="shared" si="5"/>
        <v>2.8308055452819201E-2</v>
      </c>
      <c r="AK34" s="20">
        <f t="shared" si="5"/>
        <v>5.3182076370728E-3</v>
      </c>
      <c r="AL34" s="20">
        <f t="shared" si="5"/>
        <v>4.1492840729517796E-3</v>
      </c>
      <c r="AM34" s="20">
        <f t="shared" si="5"/>
        <v>4.9332208985397499E-3</v>
      </c>
      <c r="AN34" s="20">
        <f t="shared" si="5"/>
        <v>-2.3383700586065901E-2</v>
      </c>
      <c r="AR34" s="22">
        <f t="shared" si="2"/>
        <v>42094</v>
      </c>
      <c r="AS34" s="20">
        <f t="shared" si="6"/>
        <v>1.0606957317861121</v>
      </c>
      <c r="AT34" s="20">
        <f t="shared" si="3"/>
        <v>-9.2877669656260334E-3</v>
      </c>
      <c r="AU34" s="20">
        <f t="shared" si="7"/>
        <v>1.9119810036308426E-2</v>
      </c>
      <c r="AV34" s="20">
        <f t="shared" si="4"/>
        <v>-2.0525743900920494E-4</v>
      </c>
      <c r="AW34" s="20">
        <f t="shared" si="4"/>
        <v>2.8308055452819201E-2</v>
      </c>
      <c r="AX34" s="20">
        <f t="shared" si="4"/>
        <v>5.3182076370728E-3</v>
      </c>
      <c r="AY34" s="20">
        <f t="shared" si="4"/>
        <v>4.1492840729517796E-3</v>
      </c>
      <c r="AZ34" s="20">
        <f t="shared" si="4"/>
        <v>4.9332208985397499E-3</v>
      </c>
      <c r="BA34" s="20">
        <f t="shared" si="4"/>
        <v>-2.3383700586065901E-2</v>
      </c>
      <c r="BC34" s="22">
        <f t="shared" si="8"/>
        <v>42094</v>
      </c>
      <c r="BD34" s="20">
        <f t="shared" si="9"/>
        <v>-9.2877669656260334E-3</v>
      </c>
      <c r="BE34" s="20">
        <f t="shared" si="9"/>
        <v>1.9119810036308426E-2</v>
      </c>
    </row>
    <row r="35" spans="1:71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1"/>
        <v>-5.4779090057165501E-3</v>
      </c>
      <c r="AI35" s="20">
        <f t="shared" si="10"/>
        <v>-1.968802006184604E-4</v>
      </c>
      <c r="AJ35" s="20">
        <f t="shared" si="5"/>
        <v>2.7117033402279601E-2</v>
      </c>
      <c r="AK35" s="20">
        <f t="shared" si="5"/>
        <v>4.8857338493135602E-3</v>
      </c>
      <c r="AL35" s="20">
        <f t="shared" si="5"/>
        <v>3.8761434001388598E-3</v>
      </c>
      <c r="AM35" s="20">
        <f t="shared" si="5"/>
        <v>4.4783695587025099E-3</v>
      </c>
      <c r="AN35" s="20">
        <f t="shared" si="5"/>
        <v>-2.2757711382192999E-2</v>
      </c>
      <c r="AR35" s="22">
        <f t="shared" si="2"/>
        <v>42185</v>
      </c>
      <c r="AS35" s="20">
        <f t="shared" si="6"/>
        <v>-2.8605884750976402</v>
      </c>
      <c r="AT35" s="20">
        <f t="shared" si="3"/>
        <v>-5.4779090057165501E-3</v>
      </c>
      <c r="AU35" s="20">
        <f t="shared" si="7"/>
        <v>1.7402688627623071E-2</v>
      </c>
      <c r="AV35" s="20">
        <f t="shared" si="4"/>
        <v>-1.968802006184604E-4</v>
      </c>
      <c r="AW35" s="20">
        <f t="shared" si="4"/>
        <v>2.7117033402279601E-2</v>
      </c>
      <c r="AX35" s="20">
        <f t="shared" si="4"/>
        <v>4.8857338493135602E-3</v>
      </c>
      <c r="AY35" s="20">
        <f t="shared" si="4"/>
        <v>3.8761434001388598E-3</v>
      </c>
      <c r="AZ35" s="20">
        <f t="shared" si="4"/>
        <v>4.4783695587025099E-3</v>
      </c>
      <c r="BA35" s="20">
        <f t="shared" si="4"/>
        <v>-2.2757711382192999E-2</v>
      </c>
      <c r="BC35" s="22">
        <f t="shared" si="8"/>
        <v>42185</v>
      </c>
      <c r="BD35" s="20">
        <f t="shared" si="9"/>
        <v>-5.4779090057165501E-3</v>
      </c>
      <c r="BE35" s="20">
        <f t="shared" si="9"/>
        <v>1.7402688627623071E-2</v>
      </c>
    </row>
    <row r="36" spans="1:71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1"/>
        <v>-4.3044472511419071E-3</v>
      </c>
      <c r="AI36" s="20">
        <f t="shared" si="10"/>
        <v>-1.8716123674901981E-4</v>
      </c>
      <c r="AJ36" s="20">
        <f t="shared" si="5"/>
        <v>2.6420921638337001E-2</v>
      </c>
      <c r="AK36" s="20">
        <f t="shared" si="5"/>
        <v>5.1901514828811496E-3</v>
      </c>
      <c r="AL36" s="20">
        <f t="shared" si="5"/>
        <v>4.2700544921503401E-3</v>
      </c>
      <c r="AM36" s="20">
        <f t="shared" si="5"/>
        <v>4.6431467633611901E-3</v>
      </c>
      <c r="AN36" s="20">
        <f t="shared" si="5"/>
        <v>-2.1883722925797301E-2</v>
      </c>
      <c r="AR36" s="22">
        <f t="shared" si="2"/>
        <v>42277</v>
      </c>
      <c r="AS36" s="20">
        <f t="shared" si="6"/>
        <v>-2.86705545830144</v>
      </c>
      <c r="AT36" s="20">
        <f t="shared" si="3"/>
        <v>-4.3044472511419071E-3</v>
      </c>
      <c r="AU36" s="20">
        <f t="shared" si="7"/>
        <v>1.8453390214183352E-2</v>
      </c>
      <c r="AV36" s="20">
        <f t="shared" si="4"/>
        <v>-1.8716123674901981E-4</v>
      </c>
      <c r="AW36" s="20">
        <f t="shared" si="4"/>
        <v>2.6420921638337001E-2</v>
      </c>
      <c r="AX36" s="20">
        <f t="shared" si="4"/>
        <v>5.1901514828811496E-3</v>
      </c>
      <c r="AY36" s="20">
        <f t="shared" si="4"/>
        <v>4.2700544921503401E-3</v>
      </c>
      <c r="AZ36" s="20">
        <f t="shared" si="4"/>
        <v>4.6431467633611901E-3</v>
      </c>
      <c r="BA36" s="20">
        <f t="shared" si="4"/>
        <v>-2.1883722925797301E-2</v>
      </c>
      <c r="BC36" s="22">
        <f t="shared" si="8"/>
        <v>42277</v>
      </c>
      <c r="BD36" s="20">
        <f t="shared" si="9"/>
        <v>-4.3044472511419071E-3</v>
      </c>
      <c r="BE36" s="20">
        <f t="shared" si="9"/>
        <v>1.8453390214183352E-2</v>
      </c>
    </row>
    <row r="37" spans="1:71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1"/>
        <v>-1.4201784704869827E-3</v>
      </c>
      <c r="AI37" s="20">
        <f t="shared" si="10"/>
        <v>-1.755158724973297E-4</v>
      </c>
      <c r="AJ37" s="20">
        <f t="shared" si="5"/>
        <v>2.5494506251333399E-2</v>
      </c>
      <c r="AK37" s="20">
        <f t="shared" si="5"/>
        <v>5.3236561107450299E-3</v>
      </c>
      <c r="AL37" s="20">
        <f t="shared" si="5"/>
        <v>4.4110300893240801E-3</v>
      </c>
      <c r="AM37" s="20">
        <f t="shared" si="5"/>
        <v>4.5960867997019098E-3</v>
      </c>
      <c r="AN37" s="20">
        <f t="shared" si="5"/>
        <v>-2.0947683541894201E-2</v>
      </c>
      <c r="AR37" s="22">
        <f t="shared" si="2"/>
        <v>42369</v>
      </c>
      <c r="AS37" s="20">
        <f t="shared" si="6"/>
        <v>-1.7464897755981479</v>
      </c>
      <c r="AT37" s="20">
        <f t="shared" si="3"/>
        <v>-1.4201784704869827E-3</v>
      </c>
      <c r="AU37" s="20">
        <f t="shared" si="7"/>
        <v>1.8702079836712886E-2</v>
      </c>
      <c r="AV37" s="20">
        <f t="shared" si="4"/>
        <v>-1.755158724973297E-4</v>
      </c>
      <c r="AW37" s="20">
        <f t="shared" si="4"/>
        <v>2.5494506251333399E-2</v>
      </c>
      <c r="AX37" s="20">
        <f t="shared" si="4"/>
        <v>5.3236561107450299E-3</v>
      </c>
      <c r="AY37" s="20">
        <f t="shared" si="4"/>
        <v>4.4110300893240801E-3</v>
      </c>
      <c r="AZ37" s="20">
        <f t="shared" si="4"/>
        <v>4.5960867997019098E-3</v>
      </c>
      <c r="BA37" s="20">
        <f t="shared" si="4"/>
        <v>-2.0947683541894201E-2</v>
      </c>
      <c r="BC37" s="22">
        <f t="shared" si="8"/>
        <v>42369</v>
      </c>
      <c r="BD37" s="20">
        <f t="shared" si="9"/>
        <v>-1.4201784704869827E-3</v>
      </c>
      <c r="BE37" s="20">
        <f t="shared" si="9"/>
        <v>1.8702079836712886E-2</v>
      </c>
    </row>
    <row r="38" spans="1:71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1"/>
        <v>1.9620758361891715E-3</v>
      </c>
      <c r="AI38" s="20">
        <f t="shared" si="10"/>
        <v>-1.6118198520061189E-4</v>
      </c>
      <c r="AJ38" s="20">
        <f t="shared" si="5"/>
        <v>2.4634332011386199E-2</v>
      </c>
      <c r="AK38" s="20">
        <f t="shared" si="5"/>
        <v>5.8866995588768801E-3</v>
      </c>
      <c r="AL38" s="20">
        <f t="shared" si="5"/>
        <v>4.8586218124535502E-3</v>
      </c>
      <c r="AM38" s="20">
        <f t="shared" si="5"/>
        <v>4.6824500089526202E-3</v>
      </c>
      <c r="AN38" s="20">
        <f t="shared" si="5"/>
        <v>-1.9828844084490701E-2</v>
      </c>
      <c r="AR38" s="22">
        <f t="shared" si="2"/>
        <v>42460</v>
      </c>
      <c r="AS38" s="20">
        <f t="shared" si="6"/>
        <v>-2.5612610663163604</v>
      </c>
      <c r="AT38" s="20">
        <f t="shared" si="3"/>
        <v>1.9620758361891715E-3</v>
      </c>
      <c r="AU38" s="20">
        <f t="shared" si="7"/>
        <v>2.0072077321977942E-2</v>
      </c>
      <c r="AV38" s="20">
        <f t="shared" si="4"/>
        <v>-1.6118198520061189E-4</v>
      </c>
      <c r="AW38" s="20">
        <f t="shared" si="4"/>
        <v>2.4634332011386199E-2</v>
      </c>
      <c r="AX38" s="20">
        <f t="shared" si="4"/>
        <v>5.8866995588768801E-3</v>
      </c>
      <c r="AY38" s="20">
        <f t="shared" si="4"/>
        <v>4.8586218124535502E-3</v>
      </c>
      <c r="AZ38" s="20">
        <f t="shared" si="4"/>
        <v>4.6824500089526202E-3</v>
      </c>
      <c r="BA38" s="20">
        <f t="shared" si="4"/>
        <v>-1.9828844084490701E-2</v>
      </c>
      <c r="BC38" s="22">
        <f t="shared" si="8"/>
        <v>42460</v>
      </c>
      <c r="BD38" s="20">
        <f t="shared" si="9"/>
        <v>1.9620758361891715E-3</v>
      </c>
      <c r="BE38" s="20">
        <f t="shared" si="9"/>
        <v>2.0072077321977942E-2</v>
      </c>
    </row>
    <row r="39" spans="1:71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1"/>
        <v>4.8936914146377429E-3</v>
      </c>
      <c r="AI39" s="20">
        <f t="shared" si="10"/>
        <v>-1.458666931494792E-4</v>
      </c>
      <c r="AJ39" s="20">
        <f t="shared" si="5"/>
        <v>2.2944654256473698E-2</v>
      </c>
      <c r="AK39" s="20">
        <f t="shared" si="5"/>
        <v>6.0357838948865697E-3</v>
      </c>
      <c r="AL39" s="20">
        <f t="shared" si="5"/>
        <v>5.1581831785218997E-3</v>
      </c>
      <c r="AM39" s="20">
        <f t="shared" si="5"/>
        <v>4.7608320373093696E-3</v>
      </c>
      <c r="AN39" s="20">
        <f t="shared" si="5"/>
        <v>-1.8555885612192499E-2</v>
      </c>
      <c r="AR39" s="22">
        <f t="shared" si="2"/>
        <v>42551</v>
      </c>
      <c r="AS39" s="20">
        <f t="shared" si="6"/>
        <v>-4.9657205743348802</v>
      </c>
      <c r="AT39" s="20">
        <f t="shared" si="3"/>
        <v>4.8936914146377429E-3</v>
      </c>
      <c r="AU39" s="20">
        <f t="shared" si="7"/>
        <v>2.0197701061849559E-2</v>
      </c>
      <c r="AV39" s="20">
        <f t="shared" si="4"/>
        <v>-1.458666931494792E-4</v>
      </c>
      <c r="AW39" s="20">
        <f t="shared" si="4"/>
        <v>2.2944654256473698E-2</v>
      </c>
      <c r="AX39" s="20">
        <f t="shared" si="4"/>
        <v>6.0357838948865697E-3</v>
      </c>
      <c r="AY39" s="20">
        <f t="shared" si="4"/>
        <v>5.1581831785218997E-3</v>
      </c>
      <c r="AZ39" s="20">
        <f t="shared" si="4"/>
        <v>4.7608320373093696E-3</v>
      </c>
      <c r="BA39" s="20">
        <f t="shared" si="4"/>
        <v>-1.8555885612192499E-2</v>
      </c>
      <c r="BC39" s="22">
        <f t="shared" si="8"/>
        <v>42551</v>
      </c>
      <c r="BD39" s="20">
        <f t="shared" si="9"/>
        <v>4.8936914146377429E-3</v>
      </c>
      <c r="BE39" s="20">
        <f t="shared" si="9"/>
        <v>2.0197701061849559E-2</v>
      </c>
    </row>
    <row r="40" spans="1:71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1"/>
        <v>6.0471606454819962E-3</v>
      </c>
      <c r="AI40" s="20">
        <f t="shared" si="10"/>
        <v>-1.3024268744237622E-4</v>
      </c>
      <c r="AJ40" s="20">
        <f t="shared" si="5"/>
        <v>2.12310758853195E-2</v>
      </c>
      <c r="AK40" s="20">
        <f t="shared" si="5"/>
        <v>6.0029483218704202E-3</v>
      </c>
      <c r="AL40" s="20">
        <f t="shared" si="5"/>
        <v>5.2300762882317997E-3</v>
      </c>
      <c r="AM40" s="20">
        <f t="shared" si="5"/>
        <v>4.7528273258157202E-3</v>
      </c>
      <c r="AN40" s="20">
        <f t="shared" si="5"/>
        <v>-1.7214482140781501E-2</v>
      </c>
      <c r="AR40" s="22">
        <f t="shared" si="2"/>
        <v>42643</v>
      </c>
      <c r="AS40" s="20">
        <f t="shared" si="6"/>
        <v>-2.8913949150865204</v>
      </c>
      <c r="AT40" s="20">
        <f t="shared" si="3"/>
        <v>6.0471606454819962E-3</v>
      </c>
      <c r="AU40" s="20">
        <f t="shared" si="7"/>
        <v>1.9872202993013566E-2</v>
      </c>
      <c r="AV40" s="20">
        <f t="shared" si="4"/>
        <v>-1.3024268744237622E-4</v>
      </c>
      <c r="AW40" s="20">
        <f t="shared" si="4"/>
        <v>2.12310758853195E-2</v>
      </c>
      <c r="AX40" s="20">
        <f t="shared" si="4"/>
        <v>6.0029483218704202E-3</v>
      </c>
      <c r="AY40" s="20">
        <f t="shared" si="4"/>
        <v>5.2300762882317997E-3</v>
      </c>
      <c r="AZ40" s="20">
        <f t="shared" si="4"/>
        <v>4.7528273258157202E-3</v>
      </c>
      <c r="BA40" s="20">
        <f t="shared" si="4"/>
        <v>-1.7214482140781501E-2</v>
      </c>
      <c r="BC40" s="22">
        <f t="shared" si="8"/>
        <v>42643</v>
      </c>
      <c r="BD40" s="20">
        <f t="shared" si="9"/>
        <v>6.0471606454819962E-3</v>
      </c>
      <c r="BE40" s="20">
        <f t="shared" si="9"/>
        <v>1.9872202993013566E-2</v>
      </c>
    </row>
    <row r="41" spans="1:71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1"/>
        <v>1.0521551657756846E-2</v>
      </c>
      <c r="AI41" s="20">
        <f t="shared" si="10"/>
        <v>-1.1413485974444059E-4</v>
      </c>
      <c r="AJ41" s="20">
        <f t="shared" si="5"/>
        <v>1.92283263707793E-2</v>
      </c>
      <c r="AK41" s="20">
        <f t="shared" si="5"/>
        <v>5.6432498752201302E-3</v>
      </c>
      <c r="AL41" s="20">
        <f t="shared" si="5"/>
        <v>4.8684726537961904E-3</v>
      </c>
      <c r="AM41" s="20">
        <f t="shared" si="5"/>
        <v>4.3633354097849502E-3</v>
      </c>
      <c r="AN41" s="20">
        <f t="shared" si="5"/>
        <v>-1.6170528235226401E-2</v>
      </c>
      <c r="AR41" s="22">
        <f t="shared" si="2"/>
        <v>42735</v>
      </c>
      <c r="AS41" s="20">
        <f t="shared" si="6"/>
        <v>-0.97896631834744019</v>
      </c>
      <c r="AT41" s="20">
        <f t="shared" si="3"/>
        <v>1.0521551657756846E-2</v>
      </c>
      <c r="AU41" s="20">
        <f t="shared" si="7"/>
        <v>1.7818721214609732E-2</v>
      </c>
      <c r="AV41" s="20">
        <f t="shared" si="4"/>
        <v>-1.1413485974444059E-4</v>
      </c>
      <c r="AW41" s="20">
        <f t="shared" si="4"/>
        <v>1.92283263707793E-2</v>
      </c>
      <c r="AX41" s="20">
        <f t="shared" si="4"/>
        <v>5.6432498752201302E-3</v>
      </c>
      <c r="AY41" s="20">
        <f t="shared" si="4"/>
        <v>4.8684726537961904E-3</v>
      </c>
      <c r="AZ41" s="20">
        <f t="shared" si="4"/>
        <v>4.3633354097849502E-3</v>
      </c>
      <c r="BA41" s="20">
        <f t="shared" si="4"/>
        <v>-1.6170528235226401E-2</v>
      </c>
      <c r="BC41" s="22">
        <f t="shared" si="8"/>
        <v>42735</v>
      </c>
      <c r="BD41" s="20">
        <f t="shared" si="9"/>
        <v>1.0521551657756846E-2</v>
      </c>
      <c r="BE41" s="20">
        <f t="shared" si="9"/>
        <v>1.7818721214609732E-2</v>
      </c>
    </row>
    <row r="42" spans="1:71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1"/>
        <v>1.3855593889083875E-2</v>
      </c>
      <c r="AI42" s="20">
        <f t="shared" si="10"/>
        <v>-9.795870830836495E-5</v>
      </c>
      <c r="AJ42" s="20">
        <f t="shared" si="5"/>
        <v>1.7311533545405398E-2</v>
      </c>
      <c r="AK42" s="20">
        <f t="shared" si="5"/>
        <v>5.3417286647538999E-3</v>
      </c>
      <c r="AL42" s="20">
        <f t="shared" si="5"/>
        <v>4.5053696317909299E-3</v>
      </c>
      <c r="AM42" s="20">
        <f t="shared" si="5"/>
        <v>4.0056956505774002E-3</v>
      </c>
      <c r="AN42" s="20">
        <f t="shared" si="5"/>
        <v>-1.5423506670919599E-2</v>
      </c>
      <c r="AR42" s="22">
        <f t="shared" si="2"/>
        <v>42825</v>
      </c>
      <c r="AS42" s="20">
        <f t="shared" si="6"/>
        <v>-1.952357416710492</v>
      </c>
      <c r="AT42" s="20">
        <f t="shared" si="3"/>
        <v>1.3855593889083875E-2</v>
      </c>
      <c r="AU42" s="20">
        <f t="shared" si="7"/>
        <v>1.5642862113299669E-2</v>
      </c>
      <c r="AV42" s="20">
        <f t="shared" si="4"/>
        <v>-9.795870830836495E-5</v>
      </c>
      <c r="AW42" s="20">
        <f t="shared" si="4"/>
        <v>1.7311533545405398E-2</v>
      </c>
      <c r="AX42" s="20">
        <f t="shared" si="4"/>
        <v>5.3417286647538999E-3</v>
      </c>
      <c r="AY42" s="20">
        <f t="shared" si="4"/>
        <v>4.5053696317909299E-3</v>
      </c>
      <c r="AZ42" s="20">
        <f t="shared" si="4"/>
        <v>4.0056956505774002E-3</v>
      </c>
      <c r="BA42" s="20">
        <f t="shared" si="4"/>
        <v>-1.5423506670919599E-2</v>
      </c>
      <c r="BC42" s="22">
        <f t="shared" si="8"/>
        <v>42825</v>
      </c>
      <c r="BD42" s="20">
        <f t="shared" si="9"/>
        <v>1.3855593889083875E-2</v>
      </c>
      <c r="BE42" s="20">
        <f t="shared" si="9"/>
        <v>1.5642862113299669E-2</v>
      </c>
    </row>
    <row r="43" spans="1:71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1"/>
        <v>1.6016472564030798E-2</v>
      </c>
      <c r="AI43" s="20">
        <f t="shared" si="10"/>
        <v>-8.218034737775238E-5</v>
      </c>
      <c r="AJ43" s="20">
        <f t="shared" si="5"/>
        <v>1.5065669743408099E-2</v>
      </c>
      <c r="AK43" s="20">
        <f t="shared" si="5"/>
        <v>4.7537894905857999E-3</v>
      </c>
      <c r="AL43" s="20">
        <f t="shared" si="5"/>
        <v>3.8260338455220399E-3</v>
      </c>
      <c r="AM43" s="20">
        <f t="shared" si="5"/>
        <v>3.4357930069006601E-3</v>
      </c>
      <c r="AN43" s="20">
        <f t="shared" si="5"/>
        <v>-1.5142689830749401E-2</v>
      </c>
      <c r="AR43" s="22">
        <f t="shared" si="2"/>
        <v>42916</v>
      </c>
      <c r="AS43" s="20">
        <f t="shared" si="6"/>
        <v>-0.6896695657248042</v>
      </c>
      <c r="AT43" s="20">
        <f t="shared" si="3"/>
        <v>1.6016472564030798E-2</v>
      </c>
      <c r="AU43" s="20">
        <f t="shared" si="7"/>
        <v>1.1856415908289446E-2</v>
      </c>
      <c r="AV43" s="20">
        <f t="shared" si="4"/>
        <v>-8.218034737775238E-5</v>
      </c>
      <c r="AW43" s="20">
        <f t="shared" si="4"/>
        <v>1.5065669743408099E-2</v>
      </c>
      <c r="AX43" s="20">
        <f t="shared" si="4"/>
        <v>4.7537894905857999E-3</v>
      </c>
      <c r="AY43" s="20">
        <f t="shared" si="4"/>
        <v>3.8260338455220399E-3</v>
      </c>
      <c r="AZ43" s="20">
        <f t="shared" si="4"/>
        <v>3.4357930069006601E-3</v>
      </c>
      <c r="BA43" s="20">
        <f t="shared" si="4"/>
        <v>-1.5142689830749401E-2</v>
      </c>
      <c r="BC43" s="22">
        <f t="shared" si="8"/>
        <v>42916</v>
      </c>
      <c r="BD43" s="20">
        <f t="shared" si="9"/>
        <v>1.6016472564030798E-2</v>
      </c>
      <c r="BE43" s="20">
        <f t="shared" si="9"/>
        <v>1.1856415908289446E-2</v>
      </c>
    </row>
    <row r="44" spans="1:71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1"/>
        <v>1.8284329235167471E-2</v>
      </c>
      <c r="AI44" s="20">
        <f t="shared" si="10"/>
        <v>-6.5967766415987424E-5</v>
      </c>
      <c r="AJ44" s="20">
        <f t="shared" si="5"/>
        <v>1.35679149835254E-2</v>
      </c>
      <c r="AK44" s="20">
        <f t="shared" si="5"/>
        <v>5.0320325846397998E-3</v>
      </c>
      <c r="AL44" s="20">
        <f t="shared" si="5"/>
        <v>3.9271257480155697E-3</v>
      </c>
      <c r="AM44" s="20">
        <f t="shared" si="5"/>
        <v>3.53748770376416E-3</v>
      </c>
      <c r="AN44" s="20">
        <f t="shared" si="5"/>
        <v>-1.47465878732711E-2</v>
      </c>
      <c r="AR44" s="22">
        <f t="shared" si="2"/>
        <v>43008</v>
      </c>
      <c r="AS44" s="20">
        <f t="shared" si="6"/>
        <v>-0.54893437826417601</v>
      </c>
      <c r="AT44" s="20">
        <f t="shared" si="3"/>
        <v>1.8284329235167471E-2</v>
      </c>
      <c r="AU44" s="20">
        <f t="shared" si="7"/>
        <v>1.1252005380257842E-2</v>
      </c>
      <c r="AV44" s="20">
        <f t="shared" si="4"/>
        <v>-6.5967766415987424E-5</v>
      </c>
      <c r="AW44" s="20">
        <f t="shared" si="4"/>
        <v>1.35679149835254E-2</v>
      </c>
      <c r="AX44" s="20">
        <f t="shared" si="4"/>
        <v>5.0320325846397998E-3</v>
      </c>
      <c r="AY44" s="20">
        <f t="shared" ref="AY44:BA107" si="11">AL44</f>
        <v>3.9271257480155697E-3</v>
      </c>
      <c r="AZ44" s="20">
        <f t="shared" si="11"/>
        <v>3.53748770376416E-3</v>
      </c>
      <c r="BA44" s="20">
        <f t="shared" si="11"/>
        <v>-1.47465878732711E-2</v>
      </c>
      <c r="BC44" s="22">
        <f t="shared" si="8"/>
        <v>43008</v>
      </c>
      <c r="BD44" s="20">
        <f t="shared" si="9"/>
        <v>1.8284329235167471E-2</v>
      </c>
      <c r="BE44" s="20">
        <f t="shared" si="9"/>
        <v>1.1252005380257842E-2</v>
      </c>
    </row>
    <row r="45" spans="1:71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1"/>
        <v>2.1931840229541241E-2</v>
      </c>
      <c r="AI45" s="20">
        <f t="shared" si="10"/>
        <v>-5.0091613972489601E-5</v>
      </c>
      <c r="AJ45" s="20">
        <f t="shared" si="5"/>
        <v>1.20380565777233E-2</v>
      </c>
      <c r="AK45" s="20">
        <f t="shared" si="5"/>
        <v>5.1462657770784404E-3</v>
      </c>
      <c r="AL45" s="20">
        <f t="shared" si="5"/>
        <v>3.93122782464949E-3</v>
      </c>
      <c r="AM45" s="20">
        <f t="shared" si="5"/>
        <v>3.5774118677167599E-3</v>
      </c>
      <c r="AN45" s="20">
        <f t="shared" si="5"/>
        <v>-1.43533781336468E-2</v>
      </c>
      <c r="AR45" s="22">
        <f t="shared" si="2"/>
        <v>43100</v>
      </c>
      <c r="AS45" s="20">
        <f t="shared" si="6"/>
        <v>-3.2525815812764796</v>
      </c>
      <c r="AT45" s="20">
        <f t="shared" si="3"/>
        <v>2.1931840229541241E-2</v>
      </c>
      <c r="AU45" s="20">
        <f t="shared" si="7"/>
        <v>1.0289492299548701E-2</v>
      </c>
      <c r="AV45" s="20">
        <f t="shared" ref="AV45:BA108" si="12">AI45</f>
        <v>-5.0091613972489601E-5</v>
      </c>
      <c r="AW45" s="20">
        <f t="shared" si="12"/>
        <v>1.20380565777233E-2</v>
      </c>
      <c r="AX45" s="20">
        <f t="shared" si="12"/>
        <v>5.1462657770784404E-3</v>
      </c>
      <c r="AY45" s="20">
        <f t="shared" si="11"/>
        <v>3.93122782464949E-3</v>
      </c>
      <c r="AZ45" s="20">
        <f t="shared" si="11"/>
        <v>3.5774118677167599E-3</v>
      </c>
      <c r="BA45" s="20">
        <f t="shared" si="11"/>
        <v>-1.43533781336468E-2</v>
      </c>
      <c r="BC45" s="22">
        <f t="shared" si="8"/>
        <v>43100</v>
      </c>
      <c r="BD45" s="20">
        <f t="shared" si="9"/>
        <v>2.1931840229541241E-2</v>
      </c>
      <c r="BE45" s="20">
        <f t="shared" si="9"/>
        <v>1.0289492299548701E-2</v>
      </c>
    </row>
    <row r="46" spans="1:71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1"/>
        <v>2.6081781248852944E-2</v>
      </c>
      <c r="AI46" s="20">
        <f t="shared" si="10"/>
        <v>-3.4752920691766237E-5</v>
      </c>
      <c r="AJ46" s="20">
        <f t="shared" si="5"/>
        <v>1.04488324236928E-2</v>
      </c>
      <c r="AK46" s="20">
        <f t="shared" si="5"/>
        <v>5.1823750580881596E-3</v>
      </c>
      <c r="AL46" s="20">
        <f t="shared" si="5"/>
        <v>3.8786460530237901E-3</v>
      </c>
      <c r="AM46" s="20">
        <f t="shared" si="5"/>
        <v>3.4723053931040499E-3</v>
      </c>
      <c r="AN46" s="20">
        <f t="shared" si="5"/>
        <v>-1.4284597017721799E-2</v>
      </c>
      <c r="AR46" s="22">
        <f t="shared" si="2"/>
        <v>43190</v>
      </c>
      <c r="AS46" s="20">
        <f t="shared" si="6"/>
        <v>-0.10344721652333222</v>
      </c>
      <c r="AT46" s="20">
        <f t="shared" si="3"/>
        <v>2.6081781248852944E-2</v>
      </c>
      <c r="AU46" s="20">
        <f t="shared" si="7"/>
        <v>8.6628089894952333E-3</v>
      </c>
      <c r="AV46" s="20">
        <f t="shared" si="12"/>
        <v>-3.4752920691766237E-5</v>
      </c>
      <c r="AW46" s="20">
        <f t="shared" si="12"/>
        <v>1.04488324236928E-2</v>
      </c>
      <c r="AX46" s="20">
        <f t="shared" si="12"/>
        <v>5.1823750580881596E-3</v>
      </c>
      <c r="AY46" s="20">
        <f t="shared" si="11"/>
        <v>3.8786460530237901E-3</v>
      </c>
      <c r="AZ46" s="20">
        <f t="shared" si="11"/>
        <v>3.4723053931040499E-3</v>
      </c>
      <c r="BA46" s="20">
        <f t="shared" si="11"/>
        <v>-1.4284597017721799E-2</v>
      </c>
      <c r="BC46" s="22">
        <f t="shared" si="8"/>
        <v>43190</v>
      </c>
      <c r="BD46" s="20">
        <f t="shared" si="9"/>
        <v>2.6081781248852944E-2</v>
      </c>
      <c r="BE46" s="20">
        <f t="shared" si="9"/>
        <v>8.6628089894952333E-3</v>
      </c>
    </row>
    <row r="47" spans="1:71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1"/>
        <v>3.0660977985109757E-2</v>
      </c>
      <c r="AI47" s="20">
        <f t="shared" si="10"/>
        <v>-1.9490924014599605E-5</v>
      </c>
      <c r="AJ47" s="20">
        <f t="shared" si="5"/>
        <v>8.8723413687707905E-3</v>
      </c>
      <c r="AK47" s="20">
        <f t="shared" si="5"/>
        <v>5.2506621189607403E-3</v>
      </c>
      <c r="AL47" s="20">
        <f t="shared" si="5"/>
        <v>3.9733242112704997E-3</v>
      </c>
      <c r="AM47" s="20">
        <f t="shared" si="5"/>
        <v>3.6664146210618701E-3</v>
      </c>
      <c r="AN47" s="20">
        <f t="shared" si="5"/>
        <v>-1.4246800782580201E-2</v>
      </c>
      <c r="AR47" s="22">
        <f t="shared" si="2"/>
        <v>43281</v>
      </c>
      <c r="AS47" s="20">
        <f t="shared" si="6"/>
        <v>-0.59821344956962808</v>
      </c>
      <c r="AT47" s="20">
        <f t="shared" si="3"/>
        <v>3.0660977985109757E-2</v>
      </c>
      <c r="AU47" s="20">
        <f t="shared" si="7"/>
        <v>7.4964506134691019E-3</v>
      </c>
      <c r="AV47" s="20">
        <f t="shared" si="12"/>
        <v>-1.9490924014599605E-5</v>
      </c>
      <c r="AW47" s="20">
        <f t="shared" si="12"/>
        <v>8.8723413687707905E-3</v>
      </c>
      <c r="AX47" s="20">
        <f t="shared" si="12"/>
        <v>5.2506621189607403E-3</v>
      </c>
      <c r="AY47" s="20">
        <f t="shared" si="11"/>
        <v>3.9733242112704997E-3</v>
      </c>
      <c r="AZ47" s="20">
        <f t="shared" si="11"/>
        <v>3.6664146210618701E-3</v>
      </c>
      <c r="BA47" s="20">
        <f t="shared" si="11"/>
        <v>-1.4246800782580201E-2</v>
      </c>
      <c r="BC47" s="22">
        <f t="shared" si="8"/>
        <v>43281</v>
      </c>
      <c r="BD47" s="20">
        <f t="shared" si="9"/>
        <v>3.0660977985109757E-2</v>
      </c>
      <c r="BE47" s="20">
        <f t="shared" si="9"/>
        <v>7.4964506134691019E-3</v>
      </c>
    </row>
    <row r="48" spans="1:71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1"/>
        <v>3.2198566588741005E-2</v>
      </c>
      <c r="AI48" s="20">
        <f t="shared" si="10"/>
        <v>-4.9716910625459502E-6</v>
      </c>
      <c r="AJ48" s="20">
        <f t="shared" si="5"/>
        <v>7.1575754093888798E-3</v>
      </c>
      <c r="AK48" s="20">
        <f t="shared" si="5"/>
        <v>5.3091603172683499E-3</v>
      </c>
      <c r="AL48" s="20">
        <f t="shared" si="5"/>
        <v>4.1436437688391302E-3</v>
      </c>
      <c r="AM48" s="20">
        <f t="shared" si="5"/>
        <v>3.9272061797435099E-3</v>
      </c>
      <c r="AN48" s="20">
        <f t="shared" si="5"/>
        <v>-1.42170854449452E-2</v>
      </c>
      <c r="AR48" s="22">
        <f t="shared" si="2"/>
        <v>43373</v>
      </c>
      <c r="AS48" s="20">
        <f t="shared" si="6"/>
        <v>-1.4008548456898602</v>
      </c>
      <c r="AT48" s="20">
        <f t="shared" si="3"/>
        <v>3.2198566588741005E-2</v>
      </c>
      <c r="AU48" s="20">
        <f t="shared" si="7"/>
        <v>6.315528539232125E-3</v>
      </c>
      <c r="AV48" s="20">
        <f t="shared" si="12"/>
        <v>-4.9716910625459502E-6</v>
      </c>
      <c r="AW48" s="20">
        <f t="shared" si="12"/>
        <v>7.1575754093888798E-3</v>
      </c>
      <c r="AX48" s="20">
        <f t="shared" si="12"/>
        <v>5.3091603172683499E-3</v>
      </c>
      <c r="AY48" s="20">
        <f t="shared" si="11"/>
        <v>4.1436437688391302E-3</v>
      </c>
      <c r="AZ48" s="20">
        <f t="shared" si="11"/>
        <v>3.9272061797435099E-3</v>
      </c>
      <c r="BA48" s="20">
        <f t="shared" si="11"/>
        <v>-1.42170854449452E-2</v>
      </c>
      <c r="BC48" s="22">
        <f t="shared" si="8"/>
        <v>43373</v>
      </c>
      <c r="BD48" s="20">
        <f t="shared" si="9"/>
        <v>3.2198566588741005E-2</v>
      </c>
      <c r="BE48" s="20">
        <f t="shared" si="9"/>
        <v>6.315528539232125E-3</v>
      </c>
    </row>
    <row r="49" spans="1:57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1"/>
        <v>3.5041256154760808E-2</v>
      </c>
      <c r="AI49" s="20">
        <f t="shared" si="10"/>
        <v>9.1826584405625639E-6</v>
      </c>
      <c r="AJ49" s="20">
        <f t="shared" si="5"/>
        <v>5.3938345047299602E-3</v>
      </c>
      <c r="AK49" s="20">
        <f t="shared" si="5"/>
        <v>5.01002542956374E-3</v>
      </c>
      <c r="AL49" s="20">
        <f t="shared" si="5"/>
        <v>3.97258541888767E-3</v>
      </c>
      <c r="AM49" s="20">
        <f t="shared" si="5"/>
        <v>3.898386586898E-3</v>
      </c>
      <c r="AN49" s="20">
        <f t="shared" si="5"/>
        <v>-1.44325341275841E-2</v>
      </c>
      <c r="AR49" s="22">
        <f t="shared" si="2"/>
        <v>43465</v>
      </c>
      <c r="AS49" s="20">
        <f t="shared" si="6"/>
        <v>-2.81857531627508</v>
      </c>
      <c r="AT49" s="20">
        <f t="shared" si="3"/>
        <v>3.5041256154760808E-2</v>
      </c>
      <c r="AU49" s="20">
        <f t="shared" si="7"/>
        <v>3.8514804709358329E-3</v>
      </c>
      <c r="AV49" s="20">
        <f t="shared" si="12"/>
        <v>9.1826584405625639E-6</v>
      </c>
      <c r="AW49" s="20">
        <f t="shared" si="12"/>
        <v>5.3938345047299602E-3</v>
      </c>
      <c r="AX49" s="20">
        <f t="shared" si="12"/>
        <v>5.01002542956374E-3</v>
      </c>
      <c r="AY49" s="20">
        <f t="shared" si="11"/>
        <v>3.97258541888767E-3</v>
      </c>
      <c r="AZ49" s="20">
        <f t="shared" si="11"/>
        <v>3.898386586898E-3</v>
      </c>
      <c r="BA49" s="20">
        <f t="shared" si="11"/>
        <v>-1.44325341275841E-2</v>
      </c>
      <c r="BC49" s="22">
        <f t="shared" si="8"/>
        <v>43465</v>
      </c>
      <c r="BD49" s="20">
        <f t="shared" si="9"/>
        <v>3.5041256154760808E-2</v>
      </c>
      <c r="BE49" s="20">
        <f t="shared" si="9"/>
        <v>3.8514804709358329E-3</v>
      </c>
    </row>
    <row r="50" spans="1:57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1"/>
        <v>3.579106403364421E-2</v>
      </c>
      <c r="AI50" s="20">
        <f t="shared" si="10"/>
        <v>2.2769539131741487E-5</v>
      </c>
      <c r="AJ50" s="20">
        <f t="shared" si="5"/>
        <v>3.8890397026536401E-3</v>
      </c>
      <c r="AK50" s="20">
        <f t="shared" si="5"/>
        <v>4.9740812152698696E-3</v>
      </c>
      <c r="AL50" s="20">
        <f t="shared" si="5"/>
        <v>4.0647918898795102E-3</v>
      </c>
      <c r="AM50" s="20">
        <f t="shared" si="5"/>
        <v>4.2113050727765602E-3</v>
      </c>
      <c r="AN50" s="20">
        <f t="shared" si="5"/>
        <v>-1.4401996081236899E-2</v>
      </c>
      <c r="AR50" s="22">
        <f t="shared" si="2"/>
        <v>43555</v>
      </c>
      <c r="AS50" s="20">
        <f t="shared" si="6"/>
        <v>-2.8252119857071198</v>
      </c>
      <c r="AT50" s="20">
        <f t="shared" si="3"/>
        <v>3.579106403364421E-2</v>
      </c>
      <c r="AU50" s="20">
        <f t="shared" si="7"/>
        <v>2.7599913384744219E-3</v>
      </c>
      <c r="AV50" s="20">
        <f t="shared" si="12"/>
        <v>2.2769539131741487E-5</v>
      </c>
      <c r="AW50" s="20">
        <f t="shared" si="12"/>
        <v>3.8890397026536401E-3</v>
      </c>
      <c r="AX50" s="20">
        <f t="shared" si="12"/>
        <v>4.9740812152698696E-3</v>
      </c>
      <c r="AY50" s="20">
        <f t="shared" si="11"/>
        <v>4.0647918898795102E-3</v>
      </c>
      <c r="AZ50" s="20">
        <f t="shared" si="11"/>
        <v>4.2113050727765602E-3</v>
      </c>
      <c r="BA50" s="20">
        <f t="shared" si="11"/>
        <v>-1.4401996081236899E-2</v>
      </c>
      <c r="BC50" s="22">
        <f t="shared" si="8"/>
        <v>43555</v>
      </c>
      <c r="BD50" s="20">
        <f t="shared" si="9"/>
        <v>3.579106403364421E-2</v>
      </c>
      <c r="BE50" s="20">
        <f t="shared" si="9"/>
        <v>2.7599913384744219E-3</v>
      </c>
    </row>
    <row r="51" spans="1:57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1"/>
        <v>3.9213871481963425E-2</v>
      </c>
      <c r="AI51" s="20">
        <f t="shared" si="10"/>
        <v>3.6396213074738417E-5</v>
      </c>
      <c r="AJ51" s="20">
        <f t="shared" si="5"/>
        <v>2.6065352490611802E-3</v>
      </c>
      <c r="AK51" s="20">
        <f t="shared" si="5"/>
        <v>4.96908733329526E-3</v>
      </c>
      <c r="AL51" s="20">
        <f t="shared" si="5"/>
        <v>4.1259309385921396E-3</v>
      </c>
      <c r="AM51" s="20">
        <f t="shared" si="5"/>
        <v>4.3896716117597301E-3</v>
      </c>
      <c r="AN51" s="20">
        <f t="shared" si="5"/>
        <v>-1.4121457977789201E-2</v>
      </c>
      <c r="AR51" s="22">
        <f t="shared" si="2"/>
        <v>43646</v>
      </c>
      <c r="AS51" s="20">
        <f t="shared" si="6"/>
        <v>1.2177666815278441</v>
      </c>
      <c r="AT51" s="20">
        <f t="shared" si="3"/>
        <v>3.9213871481963425E-2</v>
      </c>
      <c r="AU51" s="20">
        <f t="shared" si="7"/>
        <v>2.006163367993849E-3</v>
      </c>
      <c r="AV51" s="20">
        <f t="shared" si="12"/>
        <v>3.6396213074738417E-5</v>
      </c>
      <c r="AW51" s="20">
        <f t="shared" si="12"/>
        <v>2.6065352490611802E-3</v>
      </c>
      <c r="AX51" s="20">
        <f t="shared" si="12"/>
        <v>4.96908733329526E-3</v>
      </c>
      <c r="AY51" s="20">
        <f t="shared" si="11"/>
        <v>4.1259309385921396E-3</v>
      </c>
      <c r="AZ51" s="20">
        <f t="shared" si="11"/>
        <v>4.3896716117597301E-3</v>
      </c>
      <c r="BA51" s="20">
        <f t="shared" si="11"/>
        <v>-1.4121457977789201E-2</v>
      </c>
      <c r="BC51" s="22">
        <f t="shared" si="8"/>
        <v>43646</v>
      </c>
      <c r="BD51" s="20">
        <f t="shared" si="9"/>
        <v>3.9213871481963425E-2</v>
      </c>
      <c r="BE51" s="20">
        <f t="shared" si="9"/>
        <v>2.006163367993849E-3</v>
      </c>
    </row>
    <row r="52" spans="1:57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1"/>
        <v>4.3040627126906768E-2</v>
      </c>
      <c r="AI52" s="20">
        <f t="shared" si="10"/>
        <v>5.168970791149723E-5</v>
      </c>
      <c r="AJ52" s="20">
        <f t="shared" si="5"/>
        <v>2.6258811367751902E-3</v>
      </c>
      <c r="AK52" s="20">
        <f t="shared" si="5"/>
        <v>6.0704962391078202E-3</v>
      </c>
      <c r="AL52" s="20">
        <f t="shared" si="5"/>
        <v>5.0607598737206702E-3</v>
      </c>
      <c r="AM52" s="20">
        <f t="shared" si="5"/>
        <v>5.1732502437173899E-3</v>
      </c>
      <c r="AN52" s="20">
        <f t="shared" si="5"/>
        <v>-1.3018910357087601E-2</v>
      </c>
      <c r="AR52" s="22">
        <f t="shared" si="2"/>
        <v>43738</v>
      </c>
      <c r="AS52" s="20">
        <f t="shared" si="6"/>
        <v>-0.52452773011899589</v>
      </c>
      <c r="AT52" s="20">
        <f t="shared" si="3"/>
        <v>4.3040627126906768E-2</v>
      </c>
      <c r="AU52" s="20">
        <f t="shared" si="7"/>
        <v>5.9631668441449681E-3</v>
      </c>
      <c r="AV52" s="20">
        <f t="shared" si="12"/>
        <v>5.168970791149723E-5</v>
      </c>
      <c r="AW52" s="20">
        <f t="shared" si="12"/>
        <v>2.6258811367751902E-3</v>
      </c>
      <c r="AX52" s="20">
        <f t="shared" si="12"/>
        <v>6.0704962391078202E-3</v>
      </c>
      <c r="AY52" s="20">
        <f t="shared" si="11"/>
        <v>5.0607598737206702E-3</v>
      </c>
      <c r="AZ52" s="20">
        <f t="shared" si="11"/>
        <v>5.1732502437173899E-3</v>
      </c>
      <c r="BA52" s="20">
        <f t="shared" si="11"/>
        <v>-1.3018910357087601E-2</v>
      </c>
      <c r="BC52" s="22">
        <f t="shared" si="8"/>
        <v>43738</v>
      </c>
      <c r="BD52" s="20">
        <f t="shared" si="9"/>
        <v>4.3040627126906768E-2</v>
      </c>
      <c r="BE52" s="20">
        <f t="shared" si="9"/>
        <v>5.9631668441449681E-3</v>
      </c>
    </row>
    <row r="53" spans="1:57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1"/>
        <v>4.1662800114566051E-2</v>
      </c>
      <c r="AI53" s="20">
        <f t="shared" si="10"/>
        <v>6.4907423233291289E-5</v>
      </c>
      <c r="AJ53" s="20">
        <f t="shared" si="5"/>
        <v>-6.5241463098608595E-5</v>
      </c>
      <c r="AK53" s="20">
        <f t="shared" si="5"/>
        <v>5.1897238566356299E-3</v>
      </c>
      <c r="AL53" s="20">
        <f t="shared" si="5"/>
        <v>4.3391479095378199E-3</v>
      </c>
      <c r="AM53" s="20">
        <f t="shared" si="5"/>
        <v>4.4545719918298501E-3</v>
      </c>
      <c r="AN53" s="20">
        <f t="shared" si="5"/>
        <v>-1.24489791874737E-2</v>
      </c>
      <c r="AR53" s="22">
        <f t="shared" si="2"/>
        <v>43830</v>
      </c>
      <c r="AS53" s="20">
        <f t="shared" si="6"/>
        <v>-0.54375395472665611</v>
      </c>
      <c r="AT53" s="20">
        <f t="shared" si="3"/>
        <v>4.1662800114566051E-2</v>
      </c>
      <c r="AU53" s="20">
        <f t="shared" si="7"/>
        <v>1.5341305306642815E-3</v>
      </c>
      <c r="AV53" s="20">
        <f t="shared" si="12"/>
        <v>6.4907423233291289E-5</v>
      </c>
      <c r="AW53" s="20">
        <f t="shared" si="12"/>
        <v>-6.5241463098608595E-5</v>
      </c>
      <c r="AX53" s="20">
        <f t="shared" si="12"/>
        <v>5.1897238566356299E-3</v>
      </c>
      <c r="AY53" s="20">
        <f t="shared" si="11"/>
        <v>4.3391479095378199E-3</v>
      </c>
      <c r="AZ53" s="20">
        <f t="shared" si="11"/>
        <v>4.4545719918298501E-3</v>
      </c>
      <c r="BA53" s="20">
        <f t="shared" si="11"/>
        <v>-1.24489791874737E-2</v>
      </c>
      <c r="BC53" s="22">
        <f t="shared" si="8"/>
        <v>43830</v>
      </c>
      <c r="BD53" s="20">
        <f t="shared" si="9"/>
        <v>4.1662800114566051E-2</v>
      </c>
      <c r="BE53" s="20">
        <f t="shared" si="9"/>
        <v>1.5341305306642815E-3</v>
      </c>
    </row>
    <row r="54" spans="1:57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1"/>
        <v>3.222934631409257E-2</v>
      </c>
      <c r="AI54" s="20">
        <f t="shared" si="10"/>
        <v>7.7926773628180586E-5</v>
      </c>
      <c r="AJ54" s="20">
        <f t="shared" si="5"/>
        <v>-2.8717634064534502E-3</v>
      </c>
      <c r="AK54" s="20">
        <f t="shared" si="5"/>
        <v>4.5476869814597897E-3</v>
      </c>
      <c r="AL54" s="20">
        <f t="shared" si="5"/>
        <v>3.8750761797601199E-3</v>
      </c>
      <c r="AM54" s="20">
        <f t="shared" si="5"/>
        <v>3.8704445219028801E-3</v>
      </c>
      <c r="AN54" s="20">
        <f t="shared" si="5"/>
        <v>-1.21783989840973E-2</v>
      </c>
      <c r="AR54" s="22">
        <f t="shared" si="2"/>
        <v>43921</v>
      </c>
      <c r="AS54" s="20">
        <f t="shared" si="6"/>
        <v>-4.09457524210492</v>
      </c>
      <c r="AT54" s="20">
        <f t="shared" si="3"/>
        <v>3.222934631409257E-2</v>
      </c>
      <c r="AU54" s="20">
        <f t="shared" si="7"/>
        <v>-2.679027933799781E-3</v>
      </c>
      <c r="AV54" s="20">
        <f t="shared" si="12"/>
        <v>7.7926773628180586E-5</v>
      </c>
      <c r="AW54" s="20">
        <f t="shared" si="12"/>
        <v>-2.8717634064534502E-3</v>
      </c>
      <c r="AX54" s="20">
        <f t="shared" si="12"/>
        <v>4.5476869814597897E-3</v>
      </c>
      <c r="AY54" s="20">
        <f t="shared" si="11"/>
        <v>3.8750761797601199E-3</v>
      </c>
      <c r="AZ54" s="20">
        <f t="shared" si="11"/>
        <v>3.8704445219028801E-3</v>
      </c>
      <c r="BA54" s="20">
        <f t="shared" si="11"/>
        <v>-1.21783989840973E-2</v>
      </c>
      <c r="BC54" s="22">
        <f t="shared" si="8"/>
        <v>43921</v>
      </c>
      <c r="BD54" s="20">
        <f t="shared" si="9"/>
        <v>3.222934631409257E-2</v>
      </c>
      <c r="BE54" s="20">
        <f t="shared" si="9"/>
        <v>-2.679027933799781E-3</v>
      </c>
    </row>
    <row r="55" spans="1:57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1"/>
        <v>1.9416090285726328E-2</v>
      </c>
      <c r="AI55" s="20">
        <f t="shared" si="10"/>
        <v>9.0484315166216146E-5</v>
      </c>
      <c r="AJ55" s="20">
        <f t="shared" si="5"/>
        <v>-5.7815009798178798E-3</v>
      </c>
      <c r="AK55" s="20">
        <f t="shared" si="5"/>
        <v>3.9898564462514897E-3</v>
      </c>
      <c r="AL55" s="20">
        <f t="shared" si="5"/>
        <v>3.6445991909994598E-3</v>
      </c>
      <c r="AM55" s="20">
        <f t="shared" si="5"/>
        <v>3.5782092467684301E-3</v>
      </c>
      <c r="AN55" s="20">
        <f t="shared" si="5"/>
        <v>-1.1898329338499899E-2</v>
      </c>
      <c r="AR55" s="22">
        <f t="shared" si="2"/>
        <v>44012</v>
      </c>
      <c r="AS55" s="20">
        <f t="shared" si="6"/>
        <v>-1.184819380660552</v>
      </c>
      <c r="AT55" s="20">
        <f t="shared" si="3"/>
        <v>1.9416090285726328E-2</v>
      </c>
      <c r="AU55" s="20">
        <f t="shared" si="7"/>
        <v>-6.3766811191321836E-3</v>
      </c>
      <c r="AV55" s="20">
        <f t="shared" si="12"/>
        <v>9.0484315166216146E-5</v>
      </c>
      <c r="AW55" s="20">
        <f t="shared" si="12"/>
        <v>-5.7815009798178798E-3</v>
      </c>
      <c r="AX55" s="20">
        <f t="shared" si="12"/>
        <v>3.9898564462514897E-3</v>
      </c>
      <c r="AY55" s="20">
        <f t="shared" si="11"/>
        <v>3.6445991909994598E-3</v>
      </c>
      <c r="AZ55" s="20">
        <f t="shared" si="11"/>
        <v>3.5782092467684301E-3</v>
      </c>
      <c r="BA55" s="20">
        <f t="shared" si="11"/>
        <v>-1.1898329338499899E-2</v>
      </c>
      <c r="BC55" s="22">
        <f t="shared" si="8"/>
        <v>44012</v>
      </c>
      <c r="BD55" s="20">
        <f t="shared" si="9"/>
        <v>1.9416090285726328E-2</v>
      </c>
      <c r="BE55" s="20">
        <f t="shared" si="9"/>
        <v>-6.3766811191321836E-3</v>
      </c>
    </row>
    <row r="56" spans="1:57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1"/>
        <v>1.5741619718773556E-2</v>
      </c>
      <c r="AI56" s="20">
        <f t="shared" si="10"/>
        <v>1.0405104832688614E-4</v>
      </c>
      <c r="AJ56" s="20">
        <f t="shared" si="5"/>
        <v>-7.8249000713848105E-3</v>
      </c>
      <c r="AK56" s="20">
        <f t="shared" si="5"/>
        <v>3.7081849582509801E-3</v>
      </c>
      <c r="AL56" s="20">
        <f t="shared" si="5"/>
        <v>3.4824405420907901E-3</v>
      </c>
      <c r="AM56" s="20">
        <f t="shared" si="5"/>
        <v>3.3631315564885901E-3</v>
      </c>
      <c r="AN56" s="20">
        <f t="shared" si="5"/>
        <v>-1.1549229771412499E-2</v>
      </c>
      <c r="AR56" s="22">
        <f t="shared" si="2"/>
        <v>44104</v>
      </c>
      <c r="AS56" s="20">
        <f t="shared" si="6"/>
        <v>-7.1422977635266403</v>
      </c>
      <c r="AT56" s="20">
        <f t="shared" si="3"/>
        <v>1.5741619718773556E-2</v>
      </c>
      <c r="AU56" s="20">
        <f t="shared" si="7"/>
        <v>-8.7163217376400627E-3</v>
      </c>
      <c r="AV56" s="20">
        <f t="shared" si="12"/>
        <v>1.0405104832688614E-4</v>
      </c>
      <c r="AW56" s="20">
        <f t="shared" si="12"/>
        <v>-7.8249000713848105E-3</v>
      </c>
      <c r="AX56" s="20">
        <f t="shared" si="12"/>
        <v>3.7081849582509801E-3</v>
      </c>
      <c r="AY56" s="20">
        <f t="shared" si="11"/>
        <v>3.4824405420907901E-3</v>
      </c>
      <c r="AZ56" s="20">
        <f t="shared" si="11"/>
        <v>3.3631315564885901E-3</v>
      </c>
      <c r="BA56" s="20">
        <f t="shared" si="11"/>
        <v>-1.1549229771412499E-2</v>
      </c>
      <c r="BC56" s="22">
        <f t="shared" si="8"/>
        <v>44104</v>
      </c>
      <c r="BD56" s="20">
        <f t="shared" si="9"/>
        <v>1.5741619718773556E-2</v>
      </c>
      <c r="BE56" s="20">
        <f t="shared" si="9"/>
        <v>-8.7163217376400627E-3</v>
      </c>
    </row>
    <row r="57" spans="1:57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1"/>
        <v>-1.0394957639639965E-3</v>
      </c>
      <c r="AI57" s="20">
        <f t="shared" si="10"/>
        <v>1.1482098957415842E-4</v>
      </c>
      <c r="AJ57" s="20">
        <f t="shared" ref="AJ57:AN107" si="13">Z57</f>
        <v>-1.0738108616137301E-2</v>
      </c>
      <c r="AK57" s="20">
        <f t="shared" si="13"/>
        <v>3.13915351433102E-3</v>
      </c>
      <c r="AL57" s="20">
        <f t="shared" si="13"/>
        <v>3.1774319141142301E-3</v>
      </c>
      <c r="AM57" s="20">
        <f t="shared" si="13"/>
        <v>3.0510126508787E-3</v>
      </c>
      <c r="AN57" s="20">
        <f t="shared" si="13"/>
        <v>-1.1213214258298699E-2</v>
      </c>
      <c r="AR57" s="22">
        <f t="shared" si="2"/>
        <v>44196</v>
      </c>
      <c r="AS57" s="20">
        <f t="shared" si="6"/>
        <v>-5.1681623060360398</v>
      </c>
      <c r="AT57" s="20">
        <f t="shared" si="3"/>
        <v>-1.0394957639639965E-3</v>
      </c>
      <c r="AU57" s="20">
        <f t="shared" si="7"/>
        <v>-1.2468903805537892E-2</v>
      </c>
      <c r="AV57" s="20">
        <f t="shared" si="12"/>
        <v>1.1482098957415842E-4</v>
      </c>
      <c r="AW57" s="20">
        <f t="shared" si="12"/>
        <v>-1.0738108616137301E-2</v>
      </c>
      <c r="AX57" s="20">
        <f t="shared" si="12"/>
        <v>3.13915351433102E-3</v>
      </c>
      <c r="AY57" s="20">
        <f t="shared" si="11"/>
        <v>3.1774319141142301E-3</v>
      </c>
      <c r="AZ57" s="20">
        <f t="shared" si="11"/>
        <v>3.0510126508787E-3</v>
      </c>
      <c r="BA57" s="20">
        <f t="shared" si="11"/>
        <v>-1.1213214258298699E-2</v>
      </c>
      <c r="BC57" s="22">
        <f t="shared" si="8"/>
        <v>44196</v>
      </c>
      <c r="BD57" s="20">
        <f t="shared" si="9"/>
        <v>-1.0394957639639965E-3</v>
      </c>
      <c r="BE57" s="20">
        <f t="shared" si="9"/>
        <v>-1.2468903805537892E-2</v>
      </c>
    </row>
    <row r="58" spans="1:57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1"/>
        <v>-7.9313863551928529E-3</v>
      </c>
      <c r="AI58" s="20">
        <f t="shared" si="10"/>
        <v>1.2719667577572771E-4</v>
      </c>
      <c r="AJ58" s="20">
        <f t="shared" si="13"/>
        <v>-1.29579330838458E-2</v>
      </c>
      <c r="AK58" s="20">
        <f t="shared" si="13"/>
        <v>2.7082019124824398E-3</v>
      </c>
      <c r="AL58" s="20">
        <f t="shared" si="13"/>
        <v>2.9511457226849501E-3</v>
      </c>
      <c r="AM58" s="20">
        <f t="shared" si="13"/>
        <v>2.8218811890523502E-3</v>
      </c>
      <c r="AN58" s="20">
        <f t="shared" si="13"/>
        <v>-1.08147448696027E-2</v>
      </c>
      <c r="AR58" s="22">
        <f t="shared" si="2"/>
        <v>44286</v>
      </c>
      <c r="AS58" s="20">
        <f t="shared" si="6"/>
        <v>5.8956049025730799</v>
      </c>
      <c r="AT58" s="20">
        <f t="shared" si="3"/>
        <v>-7.9313863551928529E-3</v>
      </c>
      <c r="AU58" s="20">
        <f t="shared" si="7"/>
        <v>-1.5164252453453032E-2</v>
      </c>
      <c r="AV58" s="20">
        <f t="shared" si="12"/>
        <v>1.2719667577572771E-4</v>
      </c>
      <c r="AW58" s="20">
        <f t="shared" si="12"/>
        <v>-1.29579330838458E-2</v>
      </c>
      <c r="AX58" s="20">
        <f t="shared" si="12"/>
        <v>2.7082019124824398E-3</v>
      </c>
      <c r="AY58" s="20">
        <f t="shared" si="11"/>
        <v>2.9511457226849501E-3</v>
      </c>
      <c r="AZ58" s="20">
        <f t="shared" si="11"/>
        <v>2.8218811890523502E-3</v>
      </c>
      <c r="BA58" s="20">
        <f t="shared" si="11"/>
        <v>-1.08147448696027E-2</v>
      </c>
      <c r="BC58" s="22">
        <f t="shared" si="8"/>
        <v>44286</v>
      </c>
      <c r="BD58" s="20">
        <f t="shared" si="9"/>
        <v>-7.9313863551928529E-3</v>
      </c>
      <c r="BE58" s="20">
        <f t="shared" si="9"/>
        <v>-1.5164252453453032E-2</v>
      </c>
    </row>
    <row r="59" spans="1:57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1"/>
        <v>1.2107001193325698E-2</v>
      </c>
      <c r="AI59" s="20">
        <f t="shared" si="10"/>
        <v>1.4395470810141484E-4</v>
      </c>
      <c r="AJ59" s="20">
        <f t="shared" si="13"/>
        <v>-1.33903823218761E-2</v>
      </c>
      <c r="AK59" s="20">
        <f t="shared" si="13"/>
        <v>3.1116866988645199E-3</v>
      </c>
      <c r="AL59" s="20">
        <f t="shared" si="13"/>
        <v>3.10232255209541E-3</v>
      </c>
      <c r="AM59" s="20">
        <f t="shared" si="13"/>
        <v>2.6936741936989198E-3</v>
      </c>
      <c r="AN59" s="20">
        <f t="shared" si="13"/>
        <v>-1.0336928406884299E-2</v>
      </c>
      <c r="AR59" s="22">
        <f t="shared" si="2"/>
        <v>44377</v>
      </c>
      <c r="AS59" s="20">
        <f t="shared" si="6"/>
        <v>-3.8147876006532</v>
      </c>
      <c r="AT59" s="20">
        <f t="shared" si="3"/>
        <v>1.2107001193325698E-2</v>
      </c>
      <c r="AU59" s="20">
        <f t="shared" si="7"/>
        <v>-1.4675672576000134E-2</v>
      </c>
      <c r="AV59" s="20">
        <f t="shared" si="12"/>
        <v>1.4395470810141484E-4</v>
      </c>
      <c r="AW59" s="20">
        <f t="shared" si="12"/>
        <v>-1.33903823218761E-2</v>
      </c>
      <c r="AX59" s="20">
        <f t="shared" si="12"/>
        <v>3.1116866988645199E-3</v>
      </c>
      <c r="AY59" s="20">
        <f t="shared" si="11"/>
        <v>3.10232255209541E-3</v>
      </c>
      <c r="AZ59" s="20">
        <f t="shared" si="11"/>
        <v>2.6936741936989198E-3</v>
      </c>
      <c r="BA59" s="20">
        <f t="shared" si="11"/>
        <v>-1.0336928406884299E-2</v>
      </c>
      <c r="BC59" s="22">
        <f t="shared" si="8"/>
        <v>44377</v>
      </c>
      <c r="BD59" s="20">
        <f t="shared" si="9"/>
        <v>1.2107001193325698E-2</v>
      </c>
      <c r="BE59" s="20">
        <f t="shared" si="9"/>
        <v>-1.4675672576000134E-2</v>
      </c>
    </row>
    <row r="60" spans="1:57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1"/>
        <v>3.2359696713111147E-2</v>
      </c>
      <c r="AI60" s="20">
        <f t="shared" si="10"/>
        <v>1.6052685947097426E-4</v>
      </c>
      <c r="AJ60" s="20">
        <f t="shared" si="13"/>
        <v>-1.38210643108371E-2</v>
      </c>
      <c r="AK60" s="20">
        <f t="shared" si="13"/>
        <v>3.58274069842678E-3</v>
      </c>
      <c r="AL60" s="20">
        <f t="shared" si="13"/>
        <v>3.4277465903231798E-3</v>
      </c>
      <c r="AM60" s="20">
        <f t="shared" si="13"/>
        <v>2.6921184858918999E-3</v>
      </c>
      <c r="AN60" s="20">
        <f t="shared" si="13"/>
        <v>-9.7144856867292795E-3</v>
      </c>
      <c r="AR60" s="22">
        <f t="shared" si="2"/>
        <v>44469</v>
      </c>
      <c r="AS60" s="20">
        <f t="shared" si="6"/>
        <v>5.1746001836507887</v>
      </c>
      <c r="AT60" s="20">
        <f t="shared" si="3"/>
        <v>3.2359696713111147E-2</v>
      </c>
      <c r="AU60" s="20">
        <f t="shared" si="7"/>
        <v>-1.3672417363453546E-2</v>
      </c>
      <c r="AV60" s="20">
        <f t="shared" si="12"/>
        <v>1.6052685947097426E-4</v>
      </c>
      <c r="AW60" s="20">
        <f t="shared" si="12"/>
        <v>-1.38210643108371E-2</v>
      </c>
      <c r="AX60" s="20">
        <f t="shared" si="12"/>
        <v>3.58274069842678E-3</v>
      </c>
      <c r="AY60" s="20">
        <f t="shared" si="11"/>
        <v>3.4277465903231798E-3</v>
      </c>
      <c r="AZ60" s="20">
        <f t="shared" si="11"/>
        <v>2.6921184858918999E-3</v>
      </c>
      <c r="BA60" s="20">
        <f t="shared" si="11"/>
        <v>-9.7144856867292795E-3</v>
      </c>
      <c r="BC60" s="22">
        <f t="shared" si="8"/>
        <v>44469</v>
      </c>
      <c r="BD60" s="20">
        <f t="shared" si="9"/>
        <v>3.2359696713111147E-2</v>
      </c>
      <c r="BE60" s="20">
        <f t="shared" si="9"/>
        <v>-1.3672417363453546E-2</v>
      </c>
    </row>
    <row r="61" spans="1:57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1"/>
        <v>3.7217960272924927E-2</v>
      </c>
      <c r="AI61" s="20">
        <f t="shared" si="10"/>
        <v>1.7373507917268021E-4</v>
      </c>
      <c r="AJ61" s="20">
        <f t="shared" si="13"/>
        <v>-1.55139753816202E-2</v>
      </c>
      <c r="AK61" s="20">
        <f t="shared" si="13"/>
        <v>3.21203166480099E-3</v>
      </c>
      <c r="AL61" s="20">
        <f t="shared" si="13"/>
        <v>3.1899158327242101E-3</v>
      </c>
      <c r="AM61" s="20">
        <f t="shared" si="13"/>
        <v>1.94199382883564E-3</v>
      </c>
      <c r="AN61" s="20">
        <f t="shared" si="13"/>
        <v>-9.8792719779305892E-3</v>
      </c>
      <c r="AR61" s="22">
        <f t="shared" si="2"/>
        <v>44561</v>
      </c>
      <c r="AS61" s="20">
        <f t="shared" si="6"/>
        <v>7.5430014578130002</v>
      </c>
      <c r="AT61" s="20">
        <f t="shared" si="3"/>
        <v>3.7217960272924927E-2</v>
      </c>
      <c r="AU61" s="20">
        <f t="shared" si="7"/>
        <v>-1.6875570954017267E-2</v>
      </c>
      <c r="AV61" s="20">
        <f t="shared" si="12"/>
        <v>1.7373507917268021E-4</v>
      </c>
      <c r="AW61" s="20">
        <f t="shared" si="12"/>
        <v>-1.55139753816202E-2</v>
      </c>
      <c r="AX61" s="20">
        <f t="shared" si="12"/>
        <v>3.21203166480099E-3</v>
      </c>
      <c r="AY61" s="20">
        <f t="shared" si="11"/>
        <v>3.1899158327242101E-3</v>
      </c>
      <c r="AZ61" s="20">
        <f t="shared" si="11"/>
        <v>1.94199382883564E-3</v>
      </c>
      <c r="BA61" s="20">
        <f t="shared" si="11"/>
        <v>-9.8792719779305892E-3</v>
      </c>
      <c r="BC61" s="22">
        <f t="shared" si="8"/>
        <v>44561</v>
      </c>
      <c r="BD61" s="20">
        <f t="shared" si="9"/>
        <v>3.7217960272924927E-2</v>
      </c>
      <c r="BE61" s="20">
        <f t="shared" si="9"/>
        <v>-1.6875570954017267E-2</v>
      </c>
    </row>
    <row r="62" spans="1:57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1"/>
        <v>4.5062450713039583E-2</v>
      </c>
      <c r="AI62" s="20">
        <f t="shared" si="10"/>
        <v>1.8744868809410098E-4</v>
      </c>
      <c r="AJ62" s="20">
        <f t="shared" si="13"/>
        <v>-1.72449014266495E-2</v>
      </c>
      <c r="AK62" s="20">
        <f t="shared" si="13"/>
        <v>2.3269112621182499E-3</v>
      </c>
      <c r="AL62" s="20">
        <f t="shared" si="13"/>
        <v>2.6735153207280101E-3</v>
      </c>
      <c r="AM62" s="20">
        <f t="shared" si="13"/>
        <v>1.4638102340480601E-3</v>
      </c>
      <c r="AN62" s="20">
        <f t="shared" si="13"/>
        <v>-9.7292478884680698E-3</v>
      </c>
      <c r="AR62" s="22">
        <f t="shared" si="2"/>
        <v>44651</v>
      </c>
      <c r="AS62" s="20">
        <f t="shared" si="6"/>
        <v>11.852745789875961</v>
      </c>
      <c r="AT62" s="20">
        <f t="shared" si="3"/>
        <v>4.5062450713039583E-2</v>
      </c>
      <c r="AU62" s="20">
        <f t="shared" si="7"/>
        <v>-2.032246381012915E-2</v>
      </c>
      <c r="AV62" s="20">
        <f t="shared" si="12"/>
        <v>1.8744868809410098E-4</v>
      </c>
      <c r="AW62" s="20">
        <f t="shared" si="12"/>
        <v>-1.72449014266495E-2</v>
      </c>
      <c r="AX62" s="20">
        <f t="shared" si="12"/>
        <v>2.3269112621182499E-3</v>
      </c>
      <c r="AY62" s="20">
        <f t="shared" si="11"/>
        <v>2.6735153207280101E-3</v>
      </c>
      <c r="AZ62" s="20">
        <f t="shared" si="11"/>
        <v>1.4638102340480601E-3</v>
      </c>
      <c r="BA62" s="20">
        <f t="shared" si="11"/>
        <v>-9.7292478884680698E-3</v>
      </c>
      <c r="BC62" s="22">
        <f t="shared" si="8"/>
        <v>44651</v>
      </c>
      <c r="BD62" s="20">
        <f t="shared" si="9"/>
        <v>4.5062450713039583E-2</v>
      </c>
      <c r="BE62" s="20">
        <f t="shared" si="9"/>
        <v>-2.032246381012915E-2</v>
      </c>
    </row>
    <row r="63" spans="1:57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1"/>
        <v>4.6165836528330652E-2</v>
      </c>
      <c r="AI63" s="20">
        <f t="shared" si="10"/>
        <v>1.9222698868894754E-4</v>
      </c>
      <c r="AJ63" s="20">
        <f t="shared" si="13"/>
        <v>-1.7614286350942001E-2</v>
      </c>
      <c r="AK63" s="20">
        <f t="shared" si="13"/>
        <v>2.1518813365872802E-3</v>
      </c>
      <c r="AL63" s="20">
        <f t="shared" si="13"/>
        <v>2.7591346880795299E-3</v>
      </c>
      <c r="AM63" s="20">
        <f t="shared" si="13"/>
        <v>1.66980380953418E-3</v>
      </c>
      <c r="AN63" s="20">
        <f t="shared" si="13"/>
        <v>-8.8641516466592095E-3</v>
      </c>
      <c r="AR63" s="22">
        <f t="shared" si="2"/>
        <v>44742</v>
      </c>
      <c r="AS63" s="20">
        <f t="shared" si="6"/>
        <v>19.585931113503239</v>
      </c>
      <c r="AT63" s="20">
        <f t="shared" si="3"/>
        <v>4.6165836528330652E-2</v>
      </c>
      <c r="AU63" s="20">
        <f t="shared" si="7"/>
        <v>-1.9705391174711272E-2</v>
      </c>
      <c r="AV63" s="20">
        <f t="shared" si="12"/>
        <v>1.9222698868894754E-4</v>
      </c>
      <c r="AW63" s="20">
        <f t="shared" si="12"/>
        <v>-1.7614286350942001E-2</v>
      </c>
      <c r="AX63" s="20">
        <f t="shared" si="12"/>
        <v>2.1518813365872802E-3</v>
      </c>
      <c r="AY63" s="20">
        <f t="shared" si="11"/>
        <v>2.7591346880795299E-3</v>
      </c>
      <c r="AZ63" s="20">
        <f t="shared" si="11"/>
        <v>1.66980380953418E-3</v>
      </c>
      <c r="BA63" s="20">
        <f t="shared" si="11"/>
        <v>-8.8641516466592095E-3</v>
      </c>
      <c r="BC63" s="22">
        <f t="shared" si="8"/>
        <v>44742</v>
      </c>
      <c r="BD63" s="20">
        <f t="shared" si="9"/>
        <v>4.6165836528330652E-2</v>
      </c>
      <c r="BE63" s="20">
        <f t="shared" si="9"/>
        <v>-1.9705391174711272E-2</v>
      </c>
    </row>
    <row r="64" spans="1:57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1"/>
        <v>4.760704180864514E-2</v>
      </c>
      <c r="AI64" s="20">
        <f t="shared" si="10"/>
        <v>1.9152519254216335E-4</v>
      </c>
      <c r="AJ64" s="20">
        <f t="shared" si="13"/>
        <v>-1.70713043067705E-2</v>
      </c>
      <c r="AK64" s="20">
        <f t="shared" si="13"/>
        <v>2.44571442604701E-3</v>
      </c>
      <c r="AL64" s="20">
        <f t="shared" si="13"/>
        <v>3.2205011891717201E-3</v>
      </c>
      <c r="AM64" s="20">
        <f t="shared" si="13"/>
        <v>2.2430340400836301E-3</v>
      </c>
      <c r="AN64" s="20">
        <f t="shared" si="13"/>
        <v>-7.58189771477013E-3</v>
      </c>
      <c r="AR64" s="22">
        <f t="shared" si="2"/>
        <v>44834</v>
      </c>
      <c r="AS64" s="20">
        <f t="shared" si="6"/>
        <v>24.49533677697648</v>
      </c>
      <c r="AT64" s="20">
        <f t="shared" si="3"/>
        <v>4.760704180864514E-2</v>
      </c>
      <c r="AU64" s="20">
        <f t="shared" si="7"/>
        <v>-1.6552427173696104E-2</v>
      </c>
      <c r="AV64" s="20">
        <f t="shared" si="12"/>
        <v>1.9152519254216335E-4</v>
      </c>
      <c r="AW64" s="20">
        <f t="shared" si="12"/>
        <v>-1.70713043067705E-2</v>
      </c>
      <c r="AX64" s="20">
        <f t="shared" si="12"/>
        <v>2.44571442604701E-3</v>
      </c>
      <c r="AY64" s="20">
        <f t="shared" si="11"/>
        <v>3.2205011891717201E-3</v>
      </c>
      <c r="AZ64" s="20">
        <f t="shared" si="11"/>
        <v>2.2430340400836301E-3</v>
      </c>
      <c r="BA64" s="20">
        <f t="shared" si="11"/>
        <v>-7.58189771477013E-3</v>
      </c>
      <c r="BC64" s="22">
        <f t="shared" si="8"/>
        <v>44834</v>
      </c>
      <c r="BD64" s="20">
        <f t="shared" si="9"/>
        <v>4.760704180864514E-2</v>
      </c>
      <c r="BE64" s="20">
        <f t="shared" si="9"/>
        <v>-1.6552427173696104E-2</v>
      </c>
    </row>
    <row r="65" spans="1:57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1"/>
        <v>3.8781894156878251E-2</v>
      </c>
      <c r="AI65" s="20">
        <f t="shared" si="10"/>
        <v>1.8785989174076732E-4</v>
      </c>
      <c r="AJ65" s="20">
        <f t="shared" si="13"/>
        <v>-1.62713508630618E-2</v>
      </c>
      <c r="AK65" s="20">
        <f t="shared" si="13"/>
        <v>2.83340253586228E-3</v>
      </c>
      <c r="AL65" s="20">
        <f t="shared" si="13"/>
        <v>3.7093053210535101E-3</v>
      </c>
      <c r="AM65" s="20">
        <f t="shared" si="13"/>
        <v>2.8612251922410701E-3</v>
      </c>
      <c r="AN65" s="20">
        <f t="shared" si="13"/>
        <v>-6.2897723345223203E-3</v>
      </c>
      <c r="AR65" s="22">
        <f t="shared" si="2"/>
        <v>44926</v>
      </c>
      <c r="AS65" s="20">
        <f t="shared" si="6"/>
        <v>26.621684714008119</v>
      </c>
      <c r="AT65" s="20">
        <f t="shared" si="3"/>
        <v>3.8781894156878251E-2</v>
      </c>
      <c r="AU65" s="20">
        <f t="shared" si="7"/>
        <v>-1.2969330256686493E-2</v>
      </c>
      <c r="AV65" s="20">
        <f t="shared" si="12"/>
        <v>1.8785989174076732E-4</v>
      </c>
      <c r="AW65" s="20">
        <f t="shared" si="12"/>
        <v>-1.62713508630618E-2</v>
      </c>
      <c r="AX65" s="20">
        <f t="shared" si="12"/>
        <v>2.83340253586228E-3</v>
      </c>
      <c r="AY65" s="20">
        <f t="shared" si="11"/>
        <v>3.7093053210535101E-3</v>
      </c>
      <c r="AZ65" s="20">
        <f t="shared" si="11"/>
        <v>2.8612251922410701E-3</v>
      </c>
      <c r="BA65" s="20">
        <f t="shared" si="11"/>
        <v>-6.2897723345223203E-3</v>
      </c>
      <c r="BC65" s="22">
        <f t="shared" si="8"/>
        <v>44926</v>
      </c>
      <c r="BD65" s="20">
        <f t="shared" si="9"/>
        <v>3.8781894156878251E-2</v>
      </c>
      <c r="BE65" s="20">
        <f t="shared" si="9"/>
        <v>-1.2969330256686493E-2</v>
      </c>
    </row>
    <row r="66" spans="1:57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129" si="14">K66+Y66-Y66/100</f>
        <v>3.0428474170765808E-2</v>
      </c>
      <c r="AI66" s="20">
        <f t="shared" si="10"/>
        <v>1.8438791070308911E-4</v>
      </c>
      <c r="AJ66" s="20">
        <f t="shared" si="13"/>
        <v>-1.5367550138201101E-2</v>
      </c>
      <c r="AK66" s="20">
        <f t="shared" si="13"/>
        <v>3.2064891442251599E-3</v>
      </c>
      <c r="AL66" s="20">
        <f t="shared" si="13"/>
        <v>4.1694681408799197E-3</v>
      </c>
      <c r="AM66" s="20">
        <f t="shared" si="13"/>
        <v>3.4393591582970698E-3</v>
      </c>
      <c r="AN66" s="20">
        <f t="shared" si="13"/>
        <v>-4.9738461573967099E-3</v>
      </c>
      <c r="AR66" s="22">
        <f t="shared" ref="AR66:AR129" si="15">A66</f>
        <v>45016</v>
      </c>
      <c r="AS66" s="20">
        <f t="shared" si="6"/>
        <v>23.32292207448376</v>
      </c>
      <c r="AT66" s="20">
        <f t="shared" ref="AT66:AT129" si="16">AH66</f>
        <v>3.0428474170765808E-2</v>
      </c>
      <c r="AU66" s="20">
        <f t="shared" si="7"/>
        <v>-9.3416919414925741E-3</v>
      </c>
      <c r="AV66" s="20">
        <f t="shared" si="12"/>
        <v>1.8438791070308911E-4</v>
      </c>
      <c r="AW66" s="20">
        <f t="shared" si="12"/>
        <v>-1.5367550138201101E-2</v>
      </c>
      <c r="AX66" s="20">
        <f t="shared" si="12"/>
        <v>3.2064891442251599E-3</v>
      </c>
      <c r="AY66" s="20">
        <f t="shared" si="11"/>
        <v>4.1694681408799197E-3</v>
      </c>
      <c r="AZ66" s="20">
        <f t="shared" si="11"/>
        <v>3.4393591582970698E-3</v>
      </c>
      <c r="BA66" s="20">
        <f t="shared" si="11"/>
        <v>-4.9738461573967099E-3</v>
      </c>
      <c r="BC66" s="22">
        <f t="shared" si="8"/>
        <v>45016</v>
      </c>
      <c r="BD66" s="20">
        <f t="shared" si="9"/>
        <v>3.0428474170765808E-2</v>
      </c>
      <c r="BE66" s="20">
        <f t="shared" si="9"/>
        <v>-9.3416919414925741E-3</v>
      </c>
    </row>
    <row r="67" spans="1:57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14"/>
        <v>2.5744168300528534E-2</v>
      </c>
      <c r="AI67" s="20">
        <f t="shared" si="10"/>
        <v>1.8235411155628317E-4</v>
      </c>
      <c r="AJ67" s="20">
        <f t="shared" si="13"/>
        <v>-1.43581702974349E-2</v>
      </c>
      <c r="AK67" s="20">
        <f t="shared" si="13"/>
        <v>3.6549378746197898E-3</v>
      </c>
      <c r="AL67" s="20">
        <f t="shared" si="13"/>
        <v>4.6994938634803401E-3</v>
      </c>
      <c r="AM67" s="20">
        <f t="shared" si="13"/>
        <v>4.1872814137588997E-3</v>
      </c>
      <c r="AN67" s="20">
        <f t="shared" si="13"/>
        <v>-3.6745680801697398E-3</v>
      </c>
      <c r="AR67" s="22">
        <f t="shared" si="15"/>
        <v>45107</v>
      </c>
      <c r="AS67" s="20">
        <f t="shared" ref="AS67:AS130" si="17">AF67*4+2</f>
        <v>13.51877676303916</v>
      </c>
      <c r="AT67" s="20">
        <f t="shared" si="16"/>
        <v>2.5744168300528534E-2</v>
      </c>
      <c r="AU67" s="20">
        <f t="shared" ref="AU67:AU130" si="18">SUM(AV67:BA67)</f>
        <v>-5.3086711141893273E-3</v>
      </c>
      <c r="AV67" s="20">
        <f t="shared" si="12"/>
        <v>1.8235411155628317E-4</v>
      </c>
      <c r="AW67" s="20">
        <f t="shared" si="12"/>
        <v>-1.43581702974349E-2</v>
      </c>
      <c r="AX67" s="20">
        <f t="shared" si="12"/>
        <v>3.6549378746197898E-3</v>
      </c>
      <c r="AY67" s="20">
        <f t="shared" si="11"/>
        <v>4.6994938634803401E-3</v>
      </c>
      <c r="AZ67" s="20">
        <f t="shared" si="11"/>
        <v>4.1872814137588997E-3</v>
      </c>
      <c r="BA67" s="20">
        <f t="shared" si="11"/>
        <v>-3.6745680801697398E-3</v>
      </c>
      <c r="BC67" s="22">
        <f t="shared" ref="BC67:BC130" si="19">AR67</f>
        <v>45107</v>
      </c>
      <c r="BD67" s="20">
        <f t="shared" ref="BD67:BE130" si="20">AT67</f>
        <v>2.5744168300528534E-2</v>
      </c>
      <c r="BE67" s="20">
        <f t="shared" si="20"/>
        <v>-5.3086711141893273E-3</v>
      </c>
    </row>
    <row r="68" spans="1:57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14"/>
        <v>2.0435416370320602E-2</v>
      </c>
      <c r="AI68" s="20">
        <f t="shared" si="10"/>
        <v>1.800510013901386E-4</v>
      </c>
      <c r="AJ68" s="20">
        <f t="shared" si="13"/>
        <v>-1.32916332118426E-2</v>
      </c>
      <c r="AK68" s="20">
        <f t="shared" si="13"/>
        <v>4.1458764800328396E-3</v>
      </c>
      <c r="AL68" s="20">
        <f t="shared" si="13"/>
        <v>5.3638686439372299E-3</v>
      </c>
      <c r="AM68" s="20">
        <f t="shared" si="13"/>
        <v>4.8900830367459803E-3</v>
      </c>
      <c r="AN68" s="20">
        <f t="shared" si="13"/>
        <v>-2.51601475423912E-3</v>
      </c>
      <c r="AR68" s="22">
        <f t="shared" si="15"/>
        <v>45199</v>
      </c>
      <c r="AS68" s="20">
        <f t="shared" si="17"/>
        <v>7.58060851232056</v>
      </c>
      <c r="AT68" s="20">
        <f t="shared" si="16"/>
        <v>2.0435416370320602E-2</v>
      </c>
      <c r="AU68" s="20">
        <f t="shared" si="18"/>
        <v>-1.2277688039755313E-3</v>
      </c>
      <c r="AV68" s="20">
        <f t="shared" si="12"/>
        <v>1.800510013901386E-4</v>
      </c>
      <c r="AW68" s="20">
        <f t="shared" si="12"/>
        <v>-1.32916332118426E-2</v>
      </c>
      <c r="AX68" s="20">
        <f t="shared" si="12"/>
        <v>4.1458764800328396E-3</v>
      </c>
      <c r="AY68" s="20">
        <f t="shared" si="11"/>
        <v>5.3638686439372299E-3</v>
      </c>
      <c r="AZ68" s="20">
        <f t="shared" si="11"/>
        <v>4.8900830367459803E-3</v>
      </c>
      <c r="BA68" s="20">
        <f t="shared" si="11"/>
        <v>-2.51601475423912E-3</v>
      </c>
      <c r="BC68" s="22">
        <f t="shared" si="19"/>
        <v>45199</v>
      </c>
      <c r="BD68" s="20">
        <f t="shared" si="20"/>
        <v>2.0435416370320602E-2</v>
      </c>
      <c r="BE68" s="20">
        <f t="shared" si="20"/>
        <v>-1.2277688039755313E-3</v>
      </c>
    </row>
    <row r="69" spans="1:57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14"/>
        <v>1.1072723818808954E-2</v>
      </c>
      <c r="AI69" s="20">
        <f t="shared" si="10"/>
        <v>1.7612155507445841E-4</v>
      </c>
      <c r="AJ69" s="20">
        <f t="shared" si="13"/>
        <v>-1.2363427451444999E-2</v>
      </c>
      <c r="AK69" s="20">
        <f t="shared" si="13"/>
        <v>4.6653709010913104E-3</v>
      </c>
      <c r="AL69" s="20">
        <f t="shared" si="13"/>
        <v>5.8659853215958704E-3</v>
      </c>
      <c r="AM69" s="20">
        <f t="shared" si="13"/>
        <v>5.3797783209130704E-3</v>
      </c>
      <c r="AN69" s="20">
        <f t="shared" si="13"/>
        <v>-1.65420583642106E-3</v>
      </c>
      <c r="AR69" s="22">
        <f t="shared" si="15"/>
        <v>45291</v>
      </c>
      <c r="AS69" s="20">
        <f t="shared" si="17"/>
        <v>1.327610080702212</v>
      </c>
      <c r="AT69" s="20">
        <f t="shared" si="16"/>
        <v>1.1072723818808954E-2</v>
      </c>
      <c r="AU69" s="20">
        <f t="shared" si="18"/>
        <v>2.0696228108086504E-3</v>
      </c>
      <c r="AV69" s="20">
        <f t="shared" si="12"/>
        <v>1.7612155507445841E-4</v>
      </c>
      <c r="AW69" s="20">
        <f t="shared" si="12"/>
        <v>-1.2363427451444999E-2</v>
      </c>
      <c r="AX69" s="20">
        <f t="shared" si="12"/>
        <v>4.6653709010913104E-3</v>
      </c>
      <c r="AY69" s="20">
        <f t="shared" si="11"/>
        <v>5.8659853215958704E-3</v>
      </c>
      <c r="AZ69" s="20">
        <f t="shared" si="11"/>
        <v>5.3797783209130704E-3</v>
      </c>
      <c r="BA69" s="20">
        <f t="shared" si="11"/>
        <v>-1.65420583642106E-3</v>
      </c>
      <c r="BC69" s="22">
        <f t="shared" si="19"/>
        <v>45291</v>
      </c>
      <c r="BD69" s="20">
        <f t="shared" si="20"/>
        <v>1.1072723818808954E-2</v>
      </c>
      <c r="BE69" s="20">
        <f t="shared" si="20"/>
        <v>2.0696228108086504E-3</v>
      </c>
    </row>
    <row r="70" spans="1:57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14"/>
        <v>1.0914399198346782E-2</v>
      </c>
      <c r="AI70" s="20">
        <f t="shared" si="10"/>
        <v>1.7503246839704949E-4</v>
      </c>
      <c r="AJ70" s="20">
        <f t="shared" si="13"/>
        <v>-1.1155835807319299E-2</v>
      </c>
      <c r="AK70" s="20">
        <f t="shared" si="13"/>
        <v>5.0931270200615898E-3</v>
      </c>
      <c r="AL70" s="20">
        <f t="shared" si="13"/>
        <v>6.2035352906386603E-3</v>
      </c>
      <c r="AM70" s="20">
        <f t="shared" si="13"/>
        <v>5.6863914670079998E-3</v>
      </c>
      <c r="AN70" s="20">
        <f t="shared" si="13"/>
        <v>-1.03811708956902E-3</v>
      </c>
      <c r="AR70" s="22">
        <f t="shared" si="15"/>
        <v>45382</v>
      </c>
      <c r="AS70" s="20">
        <f t="shared" si="17"/>
        <v>6.1749867203360003</v>
      </c>
      <c r="AT70" s="20">
        <f t="shared" si="16"/>
        <v>1.0914399198346782E-2</v>
      </c>
      <c r="AU70" s="20">
        <f t="shared" si="18"/>
        <v>4.964133349216979E-3</v>
      </c>
      <c r="AV70" s="20">
        <f t="shared" si="12"/>
        <v>1.7503246839704949E-4</v>
      </c>
      <c r="AW70" s="20">
        <f t="shared" si="12"/>
        <v>-1.1155835807319299E-2</v>
      </c>
      <c r="AX70" s="20">
        <f t="shared" si="12"/>
        <v>5.0931270200615898E-3</v>
      </c>
      <c r="AY70" s="20">
        <f t="shared" si="11"/>
        <v>6.2035352906386603E-3</v>
      </c>
      <c r="AZ70" s="20">
        <f t="shared" si="11"/>
        <v>5.6863914670079998E-3</v>
      </c>
      <c r="BA70" s="20">
        <f t="shared" si="11"/>
        <v>-1.03811708956902E-3</v>
      </c>
      <c r="BC70" s="22">
        <f t="shared" si="19"/>
        <v>45382</v>
      </c>
      <c r="BD70" s="20">
        <f t="shared" si="20"/>
        <v>1.0914399198346782E-2</v>
      </c>
      <c r="BE70" s="20">
        <f t="shared" si="20"/>
        <v>4.964133349216979E-3</v>
      </c>
    </row>
    <row r="71" spans="1:57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14"/>
        <v>6.2593921731477781E-3</v>
      </c>
      <c r="AI71" s="20">
        <f t="shared" si="10"/>
        <v>1.7365187582378316E-4</v>
      </c>
      <c r="AJ71" s="20">
        <f t="shared" si="13"/>
        <v>-1.0340022343080501E-2</v>
      </c>
      <c r="AK71" s="20">
        <f t="shared" si="13"/>
        <v>5.2652475192704797E-3</v>
      </c>
      <c r="AL71" s="20">
        <f t="shared" si="13"/>
        <v>6.3157783134481999E-3</v>
      </c>
      <c r="AM71" s="20">
        <f t="shared" si="13"/>
        <v>5.7942629652973903E-3</v>
      </c>
      <c r="AN71" s="20">
        <f t="shared" si="13"/>
        <v>-6.5596401986889297E-4</v>
      </c>
      <c r="AR71" s="22">
        <f t="shared" si="15"/>
        <v>45473</v>
      </c>
      <c r="AS71" s="20">
        <f t="shared" si="17"/>
        <v>5.5414696141438959</v>
      </c>
      <c r="AT71" s="20">
        <f t="shared" si="16"/>
        <v>6.2593921731477781E-3</v>
      </c>
      <c r="AU71" s="20">
        <f t="shared" si="18"/>
        <v>6.5529543108904598E-3</v>
      </c>
      <c r="AV71" s="20">
        <f t="shared" si="12"/>
        <v>1.7365187582378316E-4</v>
      </c>
      <c r="AW71" s="20">
        <f t="shared" si="12"/>
        <v>-1.0340022343080501E-2</v>
      </c>
      <c r="AX71" s="20">
        <f t="shared" si="12"/>
        <v>5.2652475192704797E-3</v>
      </c>
      <c r="AY71" s="20">
        <f t="shared" si="11"/>
        <v>6.3157783134481999E-3</v>
      </c>
      <c r="AZ71" s="20">
        <f t="shared" si="11"/>
        <v>5.7942629652973903E-3</v>
      </c>
      <c r="BA71" s="20">
        <f t="shared" si="11"/>
        <v>-6.5596401986889297E-4</v>
      </c>
      <c r="BC71" s="22">
        <f t="shared" si="19"/>
        <v>45473</v>
      </c>
      <c r="BD71" s="20">
        <f t="shared" si="20"/>
        <v>6.2593921731477781E-3</v>
      </c>
      <c r="BE71" s="20">
        <f t="shared" si="20"/>
        <v>6.5529543108904598E-3</v>
      </c>
    </row>
    <row r="72" spans="1:57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14"/>
        <v>4.2758498223453081E-3</v>
      </c>
      <c r="AI72" s="20">
        <f t="shared" si="10"/>
        <v>1.7023076489996832E-4</v>
      </c>
      <c r="AJ72" s="20">
        <f t="shared" si="13"/>
        <v>-9.8451278593092405E-3</v>
      </c>
      <c r="AK72" s="20">
        <f t="shared" si="13"/>
        <v>5.2481036899365502E-3</v>
      </c>
      <c r="AL72" s="20">
        <f t="shared" si="13"/>
        <v>6.2609270838898104E-3</v>
      </c>
      <c r="AM72" s="20">
        <f t="shared" si="13"/>
        <v>5.7501412834559604E-3</v>
      </c>
      <c r="AN72" s="20">
        <f t="shared" si="13"/>
        <v>-4.6160782164461601E-4</v>
      </c>
      <c r="AR72" s="22">
        <f t="shared" si="15"/>
        <v>45565</v>
      </c>
      <c r="AS72" s="20">
        <f t="shared" si="17"/>
        <v>5.0545687619842878</v>
      </c>
      <c r="AT72" s="20">
        <f t="shared" si="16"/>
        <v>4.2758498223453081E-3</v>
      </c>
      <c r="AU72" s="20">
        <f t="shared" si="18"/>
        <v>7.1226671412284327E-3</v>
      </c>
      <c r="AV72" s="20">
        <f t="shared" si="12"/>
        <v>1.7023076489996832E-4</v>
      </c>
      <c r="AW72" s="20">
        <f t="shared" si="12"/>
        <v>-9.8451278593092405E-3</v>
      </c>
      <c r="AX72" s="20">
        <f t="shared" si="12"/>
        <v>5.2481036899365502E-3</v>
      </c>
      <c r="AY72" s="20">
        <f t="shared" si="11"/>
        <v>6.2609270838898104E-3</v>
      </c>
      <c r="AZ72" s="20">
        <f t="shared" si="11"/>
        <v>5.7501412834559604E-3</v>
      </c>
      <c r="BA72" s="20">
        <f t="shared" si="11"/>
        <v>-4.6160782164461601E-4</v>
      </c>
      <c r="BC72" s="22">
        <f t="shared" si="19"/>
        <v>45565</v>
      </c>
      <c r="BD72" s="20">
        <f t="shared" si="20"/>
        <v>4.2758498223453081E-3</v>
      </c>
      <c r="BE72" s="20">
        <f t="shared" si="20"/>
        <v>7.1226671412284327E-3</v>
      </c>
    </row>
    <row r="73" spans="1:57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14"/>
        <v>3.355208226828727E-3</v>
      </c>
      <c r="AI73" s="20">
        <f t="shared" si="10"/>
        <v>1.6606789246398514E-4</v>
      </c>
      <c r="AJ73" s="20">
        <f t="shared" si="13"/>
        <v>-9.4828572560601201E-3</v>
      </c>
      <c r="AK73" s="20">
        <f t="shared" si="13"/>
        <v>5.1560635575098601E-3</v>
      </c>
      <c r="AL73" s="20">
        <f t="shared" si="13"/>
        <v>6.13935002491405E-3</v>
      </c>
      <c r="AM73" s="20">
        <f t="shared" si="13"/>
        <v>5.6440903990928604E-3</v>
      </c>
      <c r="AN73" s="20">
        <f t="shared" si="13"/>
        <v>-3.49795890286497E-4</v>
      </c>
      <c r="AR73" s="22">
        <f t="shared" si="15"/>
        <v>45657</v>
      </c>
      <c r="AS73" s="20">
        <f t="shared" si="17"/>
        <v>4.5498717488164679</v>
      </c>
      <c r="AT73" s="20">
        <f t="shared" si="16"/>
        <v>3.355208226828727E-3</v>
      </c>
      <c r="AU73" s="20">
        <f t="shared" si="18"/>
        <v>7.2729187276341384E-3</v>
      </c>
      <c r="AV73" s="20">
        <f t="shared" si="12"/>
        <v>1.6606789246398514E-4</v>
      </c>
      <c r="AW73" s="20">
        <f t="shared" si="12"/>
        <v>-9.4828572560601201E-3</v>
      </c>
      <c r="AX73" s="20">
        <f t="shared" si="12"/>
        <v>5.1560635575098601E-3</v>
      </c>
      <c r="AY73" s="20">
        <f t="shared" si="11"/>
        <v>6.13935002491405E-3</v>
      </c>
      <c r="AZ73" s="20">
        <f t="shared" si="11"/>
        <v>5.6440903990928604E-3</v>
      </c>
      <c r="BA73" s="20">
        <f t="shared" si="11"/>
        <v>-3.49795890286497E-4</v>
      </c>
      <c r="BC73" s="22">
        <f t="shared" si="19"/>
        <v>45657</v>
      </c>
      <c r="BD73" s="20">
        <f t="shared" si="20"/>
        <v>3.355208226828727E-3</v>
      </c>
      <c r="BE73" s="20">
        <f t="shared" si="20"/>
        <v>7.2729187276341384E-3</v>
      </c>
    </row>
    <row r="74" spans="1:57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14"/>
        <v>2.8697334987516938E-3</v>
      </c>
      <c r="AI74" s="20">
        <f t="shared" ref="AI74:AI132" si="21">Y74/1010</f>
        <v>1.6166968101805049E-4</v>
      </c>
      <c r="AJ74" s="20">
        <f t="shared" si="13"/>
        <v>-9.1789857900148597E-3</v>
      </c>
      <c r="AK74" s="20">
        <f t="shared" si="13"/>
        <v>5.03441352548428E-3</v>
      </c>
      <c r="AL74" s="20">
        <f t="shared" si="13"/>
        <v>5.9910603594559497E-3</v>
      </c>
      <c r="AM74" s="20">
        <f t="shared" si="13"/>
        <v>5.5121683993464201E-3</v>
      </c>
      <c r="AN74" s="20">
        <f t="shared" si="13"/>
        <v>-2.7809486853325101E-4</v>
      </c>
      <c r="AR74" s="22">
        <f t="shared" si="15"/>
        <v>45747</v>
      </c>
      <c r="AS74" s="20">
        <f t="shared" si="17"/>
        <v>4.0990716666889639</v>
      </c>
      <c r="AT74" s="20">
        <f t="shared" si="16"/>
        <v>2.8697334987516938E-3</v>
      </c>
      <c r="AU74" s="20">
        <f t="shared" si="18"/>
        <v>7.2422313067565898E-3</v>
      </c>
      <c r="AV74" s="20">
        <f t="shared" si="12"/>
        <v>1.6166968101805049E-4</v>
      </c>
      <c r="AW74" s="20">
        <f t="shared" si="12"/>
        <v>-9.1789857900148597E-3</v>
      </c>
      <c r="AX74" s="20">
        <f t="shared" si="12"/>
        <v>5.03441352548428E-3</v>
      </c>
      <c r="AY74" s="20">
        <f t="shared" si="11"/>
        <v>5.9910603594559497E-3</v>
      </c>
      <c r="AZ74" s="20">
        <f t="shared" si="11"/>
        <v>5.5121683993464201E-3</v>
      </c>
      <c r="BA74" s="20">
        <f t="shared" si="11"/>
        <v>-2.7809486853325101E-4</v>
      </c>
      <c r="BC74" s="22">
        <f t="shared" si="19"/>
        <v>45747</v>
      </c>
      <c r="BD74" s="20">
        <f t="shared" si="20"/>
        <v>2.8697334987516938E-3</v>
      </c>
      <c r="BE74" s="20">
        <f t="shared" si="20"/>
        <v>7.2422313067565898E-3</v>
      </c>
    </row>
    <row r="75" spans="1:57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14"/>
        <v>2.5707507560848442E-3</v>
      </c>
      <c r="AI75" s="20">
        <f t="shared" si="21"/>
        <v>1.5723574704704554E-4</v>
      </c>
      <c r="AJ75" s="20">
        <f t="shared" si="13"/>
        <v>-8.9035076894727894E-3</v>
      </c>
      <c r="AK75" s="20">
        <f t="shared" si="13"/>
        <v>4.9017030363529496E-3</v>
      </c>
      <c r="AL75" s="20">
        <f t="shared" si="13"/>
        <v>5.8326935149510799E-3</v>
      </c>
      <c r="AM75" s="20">
        <f t="shared" si="13"/>
        <v>5.3696097328303997E-3</v>
      </c>
      <c r="AN75" s="20">
        <f t="shared" si="13"/>
        <v>-2.2821539849005E-4</v>
      </c>
      <c r="AR75" s="22">
        <f t="shared" si="15"/>
        <v>45838</v>
      </c>
      <c r="AS75" s="20">
        <f t="shared" si="17"/>
        <v>3.7176587204543718</v>
      </c>
      <c r="AT75" s="20">
        <f t="shared" si="16"/>
        <v>2.5707507560848442E-3</v>
      </c>
      <c r="AU75" s="20">
        <f t="shared" si="18"/>
        <v>7.1295189432186356E-3</v>
      </c>
      <c r="AV75" s="20">
        <f t="shared" si="12"/>
        <v>1.5723574704704554E-4</v>
      </c>
      <c r="AW75" s="20">
        <f t="shared" si="12"/>
        <v>-8.9035076894727894E-3</v>
      </c>
      <c r="AX75" s="20">
        <f t="shared" si="12"/>
        <v>4.9017030363529496E-3</v>
      </c>
      <c r="AY75" s="20">
        <f t="shared" si="11"/>
        <v>5.8326935149510799E-3</v>
      </c>
      <c r="AZ75" s="20">
        <f t="shared" si="11"/>
        <v>5.3696097328303997E-3</v>
      </c>
      <c r="BA75" s="20">
        <f t="shared" si="11"/>
        <v>-2.2821539849005E-4</v>
      </c>
      <c r="BC75" s="22">
        <f t="shared" si="19"/>
        <v>45838</v>
      </c>
      <c r="BD75" s="20">
        <f t="shared" si="20"/>
        <v>2.5707507560848442E-3</v>
      </c>
      <c r="BE75" s="20">
        <f t="shared" si="20"/>
        <v>7.1295189432186356E-3</v>
      </c>
    </row>
    <row r="76" spans="1:57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14"/>
        <v>2.357226449770604E-3</v>
      </c>
      <c r="AI76" s="20">
        <f t="shared" si="21"/>
        <v>1.5284585841399999E-4</v>
      </c>
      <c r="AJ76" s="20">
        <f t="shared" si="13"/>
        <v>-8.6438689712031707E-3</v>
      </c>
      <c r="AK76" s="20">
        <f t="shared" si="13"/>
        <v>4.7658504865655199E-3</v>
      </c>
      <c r="AL76" s="20">
        <f t="shared" si="13"/>
        <v>5.6716018018709803E-3</v>
      </c>
      <c r="AM76" s="20">
        <f t="shared" si="13"/>
        <v>5.22337201716016E-3</v>
      </c>
      <c r="AN76" s="20">
        <f t="shared" si="13"/>
        <v>-1.91384795344973E-4</v>
      </c>
      <c r="AR76" s="22">
        <f t="shared" si="15"/>
        <v>45930</v>
      </c>
      <c r="AS76" s="20">
        <f t="shared" si="17"/>
        <v>3.4020822089368483</v>
      </c>
      <c r="AT76" s="20">
        <f t="shared" si="16"/>
        <v>2.357226449770604E-3</v>
      </c>
      <c r="AU76" s="20">
        <f t="shared" si="18"/>
        <v>6.9784163974625163E-3</v>
      </c>
      <c r="AV76" s="20">
        <f t="shared" si="12"/>
        <v>1.5284585841399999E-4</v>
      </c>
      <c r="AW76" s="20">
        <f t="shared" si="12"/>
        <v>-8.6438689712031707E-3</v>
      </c>
      <c r="AX76" s="20">
        <f t="shared" si="12"/>
        <v>4.7658504865655199E-3</v>
      </c>
      <c r="AY76" s="20">
        <f t="shared" si="11"/>
        <v>5.6716018018709803E-3</v>
      </c>
      <c r="AZ76" s="20">
        <f t="shared" si="11"/>
        <v>5.22337201716016E-3</v>
      </c>
      <c r="BA76" s="20">
        <f t="shared" si="11"/>
        <v>-1.91384795344973E-4</v>
      </c>
      <c r="BC76" s="22">
        <f t="shared" si="19"/>
        <v>45930</v>
      </c>
      <c r="BD76" s="20">
        <f t="shared" si="20"/>
        <v>2.357226449770604E-3</v>
      </c>
      <c r="BE76" s="20">
        <f t="shared" si="20"/>
        <v>6.9784163974625163E-3</v>
      </c>
    </row>
    <row r="77" spans="1:57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14"/>
        <v>2.1865112440150394E-3</v>
      </c>
      <c r="AI77" s="20">
        <f t="shared" si="21"/>
        <v>1.485323231617782E-4</v>
      </c>
      <c r="AJ77" s="20">
        <f t="shared" si="13"/>
        <v>-8.3945523587480794E-3</v>
      </c>
      <c r="AK77" s="20">
        <f t="shared" si="13"/>
        <v>4.6303826626958797E-3</v>
      </c>
      <c r="AL77" s="20">
        <f t="shared" si="13"/>
        <v>5.5112365405118801E-3</v>
      </c>
      <c r="AM77" s="20">
        <f t="shared" si="13"/>
        <v>5.07693278126719E-3</v>
      </c>
      <c r="AN77" s="20">
        <f t="shared" si="13"/>
        <v>-1.6286450980062999E-4</v>
      </c>
      <c r="AR77" s="22">
        <f t="shared" si="15"/>
        <v>46022</v>
      </c>
      <c r="AS77" s="20">
        <f t="shared" si="17"/>
        <v>3.1434014545096161</v>
      </c>
      <c r="AT77" s="20">
        <f t="shared" si="16"/>
        <v>2.1865112440150394E-3</v>
      </c>
      <c r="AU77" s="20">
        <f t="shared" si="18"/>
        <v>6.8096674390880187E-3</v>
      </c>
      <c r="AV77" s="20">
        <f t="shared" si="12"/>
        <v>1.485323231617782E-4</v>
      </c>
      <c r="AW77" s="20">
        <f t="shared" si="12"/>
        <v>-8.3945523587480794E-3</v>
      </c>
      <c r="AX77" s="20">
        <f t="shared" si="12"/>
        <v>4.6303826626958797E-3</v>
      </c>
      <c r="AY77" s="20">
        <f t="shared" si="11"/>
        <v>5.5112365405118801E-3</v>
      </c>
      <c r="AZ77" s="20">
        <f t="shared" si="11"/>
        <v>5.07693278126719E-3</v>
      </c>
      <c r="BA77" s="20">
        <f t="shared" si="11"/>
        <v>-1.6286450980062999E-4</v>
      </c>
      <c r="BC77" s="22">
        <f t="shared" si="19"/>
        <v>46022</v>
      </c>
      <c r="BD77" s="20">
        <f t="shared" si="20"/>
        <v>2.1865112440150394E-3</v>
      </c>
      <c r="BE77" s="20">
        <f t="shared" si="20"/>
        <v>6.8096674390880187E-3</v>
      </c>
    </row>
    <row r="78" spans="1:57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14"/>
        <v>2.0396445948323867E-3</v>
      </c>
      <c r="AI78" s="20">
        <f t="shared" si="21"/>
        <v>1.4430824861689208E-4</v>
      </c>
      <c r="AJ78" s="20">
        <f t="shared" si="13"/>
        <v>-8.1529747804620599E-3</v>
      </c>
      <c r="AK78" s="20">
        <f t="shared" si="13"/>
        <v>4.4969395141203298E-3</v>
      </c>
      <c r="AL78" s="20">
        <f t="shared" si="13"/>
        <v>5.3532856398197303E-3</v>
      </c>
      <c r="AM78" s="20">
        <f t="shared" si="13"/>
        <v>4.9321421407011396E-3</v>
      </c>
      <c r="AN78" s="20">
        <f t="shared" si="13"/>
        <v>-1.39830865553136E-4</v>
      </c>
      <c r="AR78" s="22">
        <f t="shared" si="15"/>
        <v>46112</v>
      </c>
      <c r="AS78" s="20">
        <f t="shared" si="17"/>
        <v>2.9321039909996962</v>
      </c>
      <c r="AT78" s="20">
        <f t="shared" si="16"/>
        <v>2.0396445948323867E-3</v>
      </c>
      <c r="AU78" s="20">
        <f t="shared" si="18"/>
        <v>6.633869897242896E-3</v>
      </c>
      <c r="AV78" s="20">
        <f t="shared" si="12"/>
        <v>1.4430824861689208E-4</v>
      </c>
      <c r="AW78" s="20">
        <f t="shared" si="12"/>
        <v>-8.1529747804620599E-3</v>
      </c>
      <c r="AX78" s="20">
        <f t="shared" si="12"/>
        <v>4.4969395141203298E-3</v>
      </c>
      <c r="AY78" s="20">
        <f t="shared" si="11"/>
        <v>5.3532856398197303E-3</v>
      </c>
      <c r="AZ78" s="20">
        <f t="shared" si="11"/>
        <v>4.9321421407011396E-3</v>
      </c>
      <c r="BA78" s="20">
        <f t="shared" si="11"/>
        <v>-1.39830865553136E-4</v>
      </c>
      <c r="BC78" s="22">
        <f t="shared" si="19"/>
        <v>46112</v>
      </c>
      <c r="BD78" s="20">
        <f t="shared" si="20"/>
        <v>2.0396445948323867E-3</v>
      </c>
      <c r="BE78" s="20">
        <f t="shared" si="20"/>
        <v>6.633869897242896E-3</v>
      </c>
    </row>
    <row r="79" spans="1:57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14"/>
        <v>1.9076670491174688E-3</v>
      </c>
      <c r="AI79" s="20">
        <f t="shared" si="21"/>
        <v>1.4017873012302475E-4</v>
      </c>
      <c r="AJ79" s="20">
        <f t="shared" si="13"/>
        <v>-7.9178410508196004E-3</v>
      </c>
      <c r="AK79" s="20">
        <f t="shared" si="13"/>
        <v>4.3663069762667197E-3</v>
      </c>
      <c r="AL79" s="20">
        <f t="shared" si="13"/>
        <v>5.1985938922083303E-3</v>
      </c>
      <c r="AM79" s="20">
        <f t="shared" si="13"/>
        <v>4.7899992227762303E-3</v>
      </c>
      <c r="AN79" s="20">
        <f t="shared" si="13"/>
        <v>-1.20524938396204E-4</v>
      </c>
      <c r="AR79" s="22">
        <f t="shared" si="15"/>
        <v>46203</v>
      </c>
      <c r="AS79" s="20">
        <f t="shared" si="17"/>
        <v>2.7596453025261241</v>
      </c>
      <c r="AT79" s="20">
        <f t="shared" si="16"/>
        <v>1.9076670491174688E-3</v>
      </c>
      <c r="AU79" s="20">
        <f t="shared" si="18"/>
        <v>6.4567128321585008E-3</v>
      </c>
      <c r="AV79" s="20">
        <f t="shared" si="12"/>
        <v>1.4017873012302475E-4</v>
      </c>
      <c r="AW79" s="20">
        <f t="shared" si="12"/>
        <v>-7.9178410508196004E-3</v>
      </c>
      <c r="AX79" s="20">
        <f t="shared" si="12"/>
        <v>4.3663069762667197E-3</v>
      </c>
      <c r="AY79" s="20">
        <f t="shared" si="11"/>
        <v>5.1985938922083303E-3</v>
      </c>
      <c r="AZ79" s="20">
        <f t="shared" si="11"/>
        <v>4.7899992227762303E-3</v>
      </c>
      <c r="BA79" s="20">
        <f t="shared" si="11"/>
        <v>-1.20524938396204E-4</v>
      </c>
      <c r="BC79" s="22">
        <f t="shared" si="19"/>
        <v>46203</v>
      </c>
      <c r="BD79" s="20">
        <f t="shared" si="20"/>
        <v>1.9076670491174688E-3</v>
      </c>
      <c r="BE79" s="20">
        <f t="shared" si="20"/>
        <v>6.4567128321585008E-3</v>
      </c>
    </row>
    <row r="80" spans="1:57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14"/>
        <v>1.7860805982201954E-3</v>
      </c>
      <c r="AI80" s="20">
        <f t="shared" si="21"/>
        <v>1.3614538507790097E-4</v>
      </c>
      <c r="AJ80" s="20">
        <f t="shared" si="13"/>
        <v>-7.6884617488559501E-3</v>
      </c>
      <c r="AK80" s="20">
        <f t="shared" si="13"/>
        <v>4.2388585542285596E-3</v>
      </c>
      <c r="AL80" s="20">
        <f t="shared" si="13"/>
        <v>5.0475783340830898E-3</v>
      </c>
      <c r="AM80" s="20">
        <f t="shared" si="13"/>
        <v>4.6510372519126203E-3</v>
      </c>
      <c r="AN80" s="20">
        <f t="shared" si="13"/>
        <v>-1.0385245762245499E-4</v>
      </c>
      <c r="AR80" s="22">
        <f t="shared" si="15"/>
        <v>46295</v>
      </c>
      <c r="AS80" s="20">
        <f t="shared" si="17"/>
        <v>2.6188021592655519</v>
      </c>
      <c r="AT80" s="20">
        <f t="shared" si="16"/>
        <v>1.7860805982201954E-3</v>
      </c>
      <c r="AU80" s="20">
        <f t="shared" si="18"/>
        <v>6.2813053188237652E-3</v>
      </c>
      <c r="AV80" s="20">
        <f t="shared" si="12"/>
        <v>1.3614538507790097E-4</v>
      </c>
      <c r="AW80" s="20">
        <f t="shared" si="12"/>
        <v>-7.6884617488559501E-3</v>
      </c>
      <c r="AX80" s="20">
        <f t="shared" si="12"/>
        <v>4.2388585542285596E-3</v>
      </c>
      <c r="AY80" s="20">
        <f t="shared" si="11"/>
        <v>5.0475783340830898E-3</v>
      </c>
      <c r="AZ80" s="20">
        <f t="shared" si="11"/>
        <v>4.6510372519126203E-3</v>
      </c>
      <c r="BA80" s="20">
        <f t="shared" si="11"/>
        <v>-1.0385245762245499E-4</v>
      </c>
      <c r="BC80" s="22">
        <f t="shared" si="19"/>
        <v>46295</v>
      </c>
      <c r="BD80" s="20">
        <f t="shared" si="20"/>
        <v>1.7860805982201954E-3</v>
      </c>
      <c r="BE80" s="20">
        <f t="shared" si="20"/>
        <v>6.2813053188237652E-3</v>
      </c>
    </row>
    <row r="81" spans="1:57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14"/>
        <v>1.6725133799310801E-3</v>
      </c>
      <c r="AI81" s="20">
        <f t="shared" si="21"/>
        <v>1.3220825545157724E-4</v>
      </c>
      <c r="AJ81" s="20">
        <f t="shared" si="13"/>
        <v>-7.4644556615321902E-3</v>
      </c>
      <c r="AK81" s="20">
        <f t="shared" si="13"/>
        <v>4.1147545303932198E-3</v>
      </c>
      <c r="AL81" s="20">
        <f t="shared" si="13"/>
        <v>4.9004258033003003E-3</v>
      </c>
      <c r="AM81" s="20">
        <f t="shared" si="13"/>
        <v>4.51552460862814E-3</v>
      </c>
      <c r="AN81" s="20">
        <f t="shared" si="13"/>
        <v>-8.91309964168307E-5</v>
      </c>
      <c r="AR81" s="22">
        <f t="shared" si="15"/>
        <v>46387</v>
      </c>
      <c r="AS81" s="20">
        <f t="shared" si="17"/>
        <v>2.5036213374578038</v>
      </c>
      <c r="AT81" s="20">
        <f t="shared" si="16"/>
        <v>1.6725133799310801E-3</v>
      </c>
      <c r="AU81" s="20">
        <f t="shared" si="18"/>
        <v>6.1093265398242166E-3</v>
      </c>
      <c r="AV81" s="20">
        <f t="shared" si="12"/>
        <v>1.3220825545157724E-4</v>
      </c>
      <c r="AW81" s="20">
        <f t="shared" si="12"/>
        <v>-7.4644556615321902E-3</v>
      </c>
      <c r="AX81" s="20">
        <f t="shared" si="12"/>
        <v>4.1147545303932198E-3</v>
      </c>
      <c r="AY81" s="20">
        <f t="shared" si="11"/>
        <v>4.9004258033003003E-3</v>
      </c>
      <c r="AZ81" s="20">
        <f t="shared" si="11"/>
        <v>4.51552460862814E-3</v>
      </c>
      <c r="BA81" s="20">
        <f t="shared" si="11"/>
        <v>-8.91309964168307E-5</v>
      </c>
      <c r="BC81" s="22">
        <f t="shared" si="19"/>
        <v>46387</v>
      </c>
      <c r="BD81" s="20">
        <f t="shared" si="20"/>
        <v>1.6725133799310801E-3</v>
      </c>
      <c r="BE81" s="20">
        <f t="shared" si="20"/>
        <v>6.1093265398242166E-3</v>
      </c>
    </row>
    <row r="82" spans="1:57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14"/>
        <v>1.5656754737548937E-3</v>
      </c>
      <c r="AI82" s="20">
        <f t="shared" si="21"/>
        <v>1.2836664404070297E-4</v>
      </c>
      <c r="AJ82" s="20">
        <f t="shared" si="13"/>
        <v>-7.2456100711493204E-3</v>
      </c>
      <c r="AK82" s="20">
        <f t="shared" si="13"/>
        <v>3.9940384501946299E-3</v>
      </c>
      <c r="AL82" s="20">
        <f t="shared" si="13"/>
        <v>4.7571932675571898E-3</v>
      </c>
      <c r="AM82" s="20">
        <f t="shared" si="13"/>
        <v>4.3835742013165202E-3</v>
      </c>
      <c r="AN82" s="20">
        <f t="shared" si="13"/>
        <v>-7.59326436394758E-5</v>
      </c>
      <c r="AR82" s="22">
        <f t="shared" si="15"/>
        <v>46477</v>
      </c>
      <c r="AS82" s="20">
        <f t="shared" si="17"/>
        <v>2.4092510160027079</v>
      </c>
      <c r="AT82" s="20">
        <f t="shared" si="16"/>
        <v>1.5656754737548937E-3</v>
      </c>
      <c r="AU82" s="20">
        <f t="shared" si="18"/>
        <v>5.9416298483202469E-3</v>
      </c>
      <c r="AV82" s="20">
        <f t="shared" si="12"/>
        <v>1.2836664404070297E-4</v>
      </c>
      <c r="AW82" s="20">
        <f t="shared" si="12"/>
        <v>-7.2456100711493204E-3</v>
      </c>
      <c r="AX82" s="20">
        <f t="shared" si="12"/>
        <v>3.9940384501946299E-3</v>
      </c>
      <c r="AY82" s="20">
        <f t="shared" si="11"/>
        <v>4.7571932675571898E-3</v>
      </c>
      <c r="AZ82" s="20">
        <f t="shared" si="11"/>
        <v>4.3835742013165202E-3</v>
      </c>
      <c r="BA82" s="20">
        <f t="shared" si="11"/>
        <v>-7.59326436394758E-5</v>
      </c>
      <c r="BC82" s="22">
        <f t="shared" si="19"/>
        <v>46477</v>
      </c>
      <c r="BD82" s="20">
        <f t="shared" si="20"/>
        <v>1.5656754737548937E-3</v>
      </c>
      <c r="BE82" s="20">
        <f t="shared" si="20"/>
        <v>5.9416298483202469E-3</v>
      </c>
    </row>
    <row r="83" spans="1:57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14"/>
        <v>1.4648559735609449E-3</v>
      </c>
      <c r="AI83" s="20">
        <f t="shared" si="21"/>
        <v>1.2461950185465941E-4</v>
      </c>
      <c r="AJ83" s="20">
        <f t="shared" si="13"/>
        <v>-7.0318089942733499E-3</v>
      </c>
      <c r="AK83" s="20">
        <f t="shared" si="13"/>
        <v>3.8766877256346502E-3</v>
      </c>
      <c r="AL83" s="20">
        <f t="shared" si="13"/>
        <v>4.61786252083928E-3</v>
      </c>
      <c r="AM83" s="20">
        <f t="shared" si="13"/>
        <v>4.2552059054789997E-3</v>
      </c>
      <c r="AN83" s="20">
        <f t="shared" si="13"/>
        <v>-6.3987502951778894E-5</v>
      </c>
      <c r="AR83" s="22">
        <f t="shared" si="15"/>
        <v>46568</v>
      </c>
      <c r="AS83" s="20">
        <f t="shared" si="17"/>
        <v>2.3317567282813623</v>
      </c>
      <c r="AT83" s="20">
        <f t="shared" si="16"/>
        <v>1.4648559735609449E-3</v>
      </c>
      <c r="AU83" s="20">
        <f t="shared" si="18"/>
        <v>5.7785791565824612E-3</v>
      </c>
      <c r="AV83" s="20">
        <f t="shared" si="12"/>
        <v>1.2461950185465941E-4</v>
      </c>
      <c r="AW83" s="20">
        <f t="shared" si="12"/>
        <v>-7.0318089942733499E-3</v>
      </c>
      <c r="AX83" s="20">
        <f t="shared" si="12"/>
        <v>3.8766877256346502E-3</v>
      </c>
      <c r="AY83" s="20">
        <f t="shared" si="11"/>
        <v>4.61786252083928E-3</v>
      </c>
      <c r="AZ83" s="20">
        <f t="shared" si="11"/>
        <v>4.2552059054789997E-3</v>
      </c>
      <c r="BA83" s="20">
        <f t="shared" si="11"/>
        <v>-6.3987502951778894E-5</v>
      </c>
      <c r="BC83" s="22">
        <f t="shared" si="19"/>
        <v>46568</v>
      </c>
      <c r="BD83" s="20">
        <f t="shared" si="20"/>
        <v>1.4648559735609449E-3</v>
      </c>
      <c r="BE83" s="20">
        <f t="shared" si="20"/>
        <v>5.7785791565824612E-3</v>
      </c>
    </row>
    <row r="84" spans="1:57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14"/>
        <v>1.369660867524931E-3</v>
      </c>
      <c r="AI84" s="20">
        <f t="shared" si="21"/>
        <v>1.2096561611109505E-4</v>
      </c>
      <c r="AJ84" s="20">
        <f t="shared" si="13"/>
        <v>-6.8229928212537498E-3</v>
      </c>
      <c r="AK84" s="20">
        <f t="shared" si="13"/>
        <v>3.7626421985459402E-3</v>
      </c>
      <c r="AL84" s="20">
        <f t="shared" si="13"/>
        <v>4.4823719436370901E-3</v>
      </c>
      <c r="AM84" s="20">
        <f t="shared" si="13"/>
        <v>4.1303839365847096E-3</v>
      </c>
      <c r="AN84" s="20">
        <f t="shared" si="13"/>
        <v>-5.3123940613186697E-5</v>
      </c>
      <c r="AR84" s="22">
        <f t="shared" si="15"/>
        <v>46660</v>
      </c>
      <c r="AS84" s="20">
        <f t="shared" si="17"/>
        <v>2.2679548264779896</v>
      </c>
      <c r="AT84" s="20">
        <f t="shared" si="16"/>
        <v>1.369660867524931E-3</v>
      </c>
      <c r="AU84" s="20">
        <f t="shared" si="18"/>
        <v>5.6202469330118984E-3</v>
      </c>
      <c r="AV84" s="20">
        <f t="shared" si="12"/>
        <v>1.2096561611109505E-4</v>
      </c>
      <c r="AW84" s="20">
        <f t="shared" si="12"/>
        <v>-6.8229928212537498E-3</v>
      </c>
      <c r="AX84" s="20">
        <f t="shared" si="12"/>
        <v>3.7626421985459402E-3</v>
      </c>
      <c r="AY84" s="20">
        <f t="shared" si="11"/>
        <v>4.4823719436370901E-3</v>
      </c>
      <c r="AZ84" s="20">
        <f t="shared" si="11"/>
        <v>4.1303839365847096E-3</v>
      </c>
      <c r="BA84" s="20">
        <f t="shared" si="11"/>
        <v>-5.3123940613186697E-5</v>
      </c>
      <c r="BC84" s="22">
        <f t="shared" si="19"/>
        <v>46660</v>
      </c>
      <c r="BD84" s="20">
        <f t="shared" si="20"/>
        <v>1.369660867524931E-3</v>
      </c>
      <c r="BE84" s="20">
        <f t="shared" si="20"/>
        <v>5.6202469330118984E-3</v>
      </c>
    </row>
    <row r="85" spans="1:57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14"/>
        <v>1.2798667592296932E-3</v>
      </c>
      <c r="AI85" s="20">
        <f t="shared" si="21"/>
        <v>1.1740370367735743E-4</v>
      </c>
      <c r="AJ85" s="20">
        <f t="shared" si="13"/>
        <v>-6.6191338470189499E-3</v>
      </c>
      <c r="AK85" s="20">
        <f t="shared" si="13"/>
        <v>3.65182117789686E-3</v>
      </c>
      <c r="AL85" s="20">
        <f t="shared" si="13"/>
        <v>4.3506357980893596E-3</v>
      </c>
      <c r="AM85" s="20">
        <f t="shared" si="13"/>
        <v>4.0090400523773396E-3</v>
      </c>
      <c r="AN85" s="20">
        <f t="shared" si="13"/>
        <v>-4.3230929203108498E-5</v>
      </c>
      <c r="AR85" s="22">
        <f t="shared" si="15"/>
        <v>46752</v>
      </c>
      <c r="AS85" s="20">
        <f t="shared" si="17"/>
        <v>2.2152713876032659</v>
      </c>
      <c r="AT85" s="20">
        <f t="shared" si="16"/>
        <v>1.2798667592296932E-3</v>
      </c>
      <c r="AU85" s="20">
        <f t="shared" si="18"/>
        <v>5.4665359558188579E-3</v>
      </c>
      <c r="AV85" s="20">
        <f t="shared" si="12"/>
        <v>1.1740370367735743E-4</v>
      </c>
      <c r="AW85" s="20">
        <f t="shared" si="12"/>
        <v>-6.6191338470189499E-3</v>
      </c>
      <c r="AX85" s="20">
        <f t="shared" si="12"/>
        <v>3.65182117789686E-3</v>
      </c>
      <c r="AY85" s="20">
        <f t="shared" si="11"/>
        <v>4.3506357980893596E-3</v>
      </c>
      <c r="AZ85" s="20">
        <f t="shared" si="11"/>
        <v>4.0090400523773396E-3</v>
      </c>
      <c r="BA85" s="20">
        <f t="shared" si="11"/>
        <v>-4.3230929203108498E-5</v>
      </c>
      <c r="BC85" s="22">
        <f t="shared" si="19"/>
        <v>46752</v>
      </c>
      <c r="BD85" s="20">
        <f t="shared" si="20"/>
        <v>1.2798667592296932E-3</v>
      </c>
      <c r="BE85" s="20">
        <f t="shared" si="20"/>
        <v>5.4665359558188579E-3</v>
      </c>
    </row>
    <row r="86" spans="1:57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14"/>
        <v>1.1953354087424577E-3</v>
      </c>
      <c r="AI86" s="20">
        <f t="shared" si="21"/>
        <v>1.1393245662639011E-4</v>
      </c>
      <c r="AJ86" s="20">
        <f t="shared" si="13"/>
        <v>-6.4202206695784803E-3</v>
      </c>
      <c r="AK86" s="20">
        <f t="shared" si="13"/>
        <v>3.5441339290231901E-3</v>
      </c>
      <c r="AL86" s="20">
        <f t="shared" si="13"/>
        <v>4.2225562352893303E-3</v>
      </c>
      <c r="AM86" s="20">
        <f t="shared" si="13"/>
        <v>3.8910882637965801E-3</v>
      </c>
      <c r="AN86" s="20">
        <f t="shared" si="13"/>
        <v>-3.4233990042764597E-5</v>
      </c>
      <c r="AR86" s="22">
        <f t="shared" si="15"/>
        <v>46843</v>
      </c>
      <c r="AS86" s="20">
        <f t="shared" si="17"/>
        <v>2.1716258959340244</v>
      </c>
      <c r="AT86" s="20">
        <f t="shared" si="16"/>
        <v>1.1953354087424577E-3</v>
      </c>
      <c r="AU86" s="20">
        <f t="shared" si="18"/>
        <v>5.3172562251142461E-3</v>
      </c>
      <c r="AV86" s="20">
        <f t="shared" si="12"/>
        <v>1.1393245662639011E-4</v>
      </c>
      <c r="AW86" s="20">
        <f t="shared" si="12"/>
        <v>-6.4202206695784803E-3</v>
      </c>
      <c r="AX86" s="20">
        <f t="shared" si="12"/>
        <v>3.5441339290231901E-3</v>
      </c>
      <c r="AY86" s="20">
        <f t="shared" si="11"/>
        <v>4.2225562352893303E-3</v>
      </c>
      <c r="AZ86" s="20">
        <f t="shared" si="11"/>
        <v>3.8910882637965801E-3</v>
      </c>
      <c r="BA86" s="20">
        <f t="shared" si="11"/>
        <v>-3.4233990042764597E-5</v>
      </c>
      <c r="BC86" s="22">
        <f t="shared" si="19"/>
        <v>46843</v>
      </c>
      <c r="BD86" s="20">
        <f t="shared" si="20"/>
        <v>1.1953354087424577E-3</v>
      </c>
      <c r="BE86" s="20">
        <f t="shared" si="20"/>
        <v>5.3172562251142461E-3</v>
      </c>
    </row>
    <row r="87" spans="1:57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14"/>
        <v>1.1159629023758748E-3</v>
      </c>
      <c r="AI87" s="20">
        <f t="shared" si="21"/>
        <v>1.1055056227654653E-4</v>
      </c>
      <c r="AJ87" s="20">
        <f t="shared" si="13"/>
        <v>-6.2262479864960696E-3</v>
      </c>
      <c r="AK87" s="20">
        <f t="shared" si="13"/>
        <v>3.4394861859077201E-3</v>
      </c>
      <c r="AL87" s="20">
        <f t="shared" si="13"/>
        <v>4.0980307912885598E-3</v>
      </c>
      <c r="AM87" s="20">
        <f t="shared" si="13"/>
        <v>3.77643420848006E-3</v>
      </c>
      <c r="AN87" s="20">
        <f t="shared" si="13"/>
        <v>-2.60797631712605E-5</v>
      </c>
      <c r="AR87" s="22">
        <f t="shared" si="15"/>
        <v>46934</v>
      </c>
      <c r="AS87" s="20">
        <f t="shared" si="17"/>
        <v>2.135336499366367</v>
      </c>
      <c r="AT87" s="20">
        <f t="shared" si="16"/>
        <v>1.1159629023758748E-3</v>
      </c>
      <c r="AU87" s="20">
        <f t="shared" si="18"/>
        <v>5.1721739982855562E-3</v>
      </c>
      <c r="AV87" s="20">
        <f t="shared" si="12"/>
        <v>1.1055056227654653E-4</v>
      </c>
      <c r="AW87" s="20">
        <f t="shared" si="12"/>
        <v>-6.2262479864960696E-3</v>
      </c>
      <c r="AX87" s="20">
        <f t="shared" si="12"/>
        <v>3.4394861859077201E-3</v>
      </c>
      <c r="AY87" s="20">
        <f t="shared" si="11"/>
        <v>4.0980307912885598E-3</v>
      </c>
      <c r="AZ87" s="20">
        <f t="shared" si="11"/>
        <v>3.77643420848006E-3</v>
      </c>
      <c r="BA87" s="20">
        <f t="shared" si="11"/>
        <v>-2.60797631712605E-5</v>
      </c>
      <c r="BC87" s="22">
        <f t="shared" si="19"/>
        <v>46934</v>
      </c>
      <c r="BD87" s="20">
        <f t="shared" si="20"/>
        <v>1.1159629023758748E-3</v>
      </c>
      <c r="BE87" s="20">
        <f t="shared" si="20"/>
        <v>5.1721739982855562E-3</v>
      </c>
    </row>
    <row r="88" spans="1:57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14"/>
        <v>1.0416498027738163E-3</v>
      </c>
      <c r="AI88" s="20">
        <f t="shared" si="21"/>
        <v>1.0725670933754257E-4</v>
      </c>
      <c r="AJ88" s="20">
        <f t="shared" si="13"/>
        <v>-6.0372099007444096E-3</v>
      </c>
      <c r="AK88" s="20">
        <f t="shared" si="13"/>
        <v>3.3377841383685999E-3</v>
      </c>
      <c r="AL88" s="20">
        <f t="shared" si="13"/>
        <v>3.9769569865510902E-3</v>
      </c>
      <c r="AM88" s="20">
        <f t="shared" si="13"/>
        <v>3.6649810574162999E-3</v>
      </c>
      <c r="AN88" s="20">
        <f t="shared" si="13"/>
        <v>-1.8726190931239701E-5</v>
      </c>
      <c r="AR88" s="22">
        <f t="shared" si="15"/>
        <v>47026</v>
      </c>
      <c r="AS88" s="20">
        <f t="shared" si="17"/>
        <v>2.1050432544111857</v>
      </c>
      <c r="AT88" s="20">
        <f t="shared" si="16"/>
        <v>1.0416498027738163E-3</v>
      </c>
      <c r="AU88" s="20">
        <f t="shared" si="18"/>
        <v>5.0310427999978834E-3</v>
      </c>
      <c r="AV88" s="20">
        <f t="shared" si="12"/>
        <v>1.0725670933754257E-4</v>
      </c>
      <c r="AW88" s="20">
        <f t="shared" si="12"/>
        <v>-6.0372099007444096E-3</v>
      </c>
      <c r="AX88" s="20">
        <f t="shared" si="12"/>
        <v>3.3377841383685999E-3</v>
      </c>
      <c r="AY88" s="20">
        <f t="shared" si="11"/>
        <v>3.9769569865510902E-3</v>
      </c>
      <c r="AZ88" s="20">
        <f t="shared" si="11"/>
        <v>3.6649810574162999E-3</v>
      </c>
      <c r="BA88" s="20">
        <f t="shared" si="11"/>
        <v>-1.8726190931239701E-5</v>
      </c>
      <c r="BC88" s="22">
        <f t="shared" si="19"/>
        <v>47026</v>
      </c>
      <c r="BD88" s="20">
        <f t="shared" si="20"/>
        <v>1.0416498027738163E-3</v>
      </c>
      <c r="BE88" s="20">
        <f t="shared" si="20"/>
        <v>5.0310427999978834E-3</v>
      </c>
    </row>
    <row r="89" spans="1:57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14"/>
        <v>9.7228450093249808E-4</v>
      </c>
      <c r="AI89" s="20">
        <f t="shared" si="21"/>
        <v>1.0404958664420792E-4</v>
      </c>
      <c r="AJ89" s="20">
        <f t="shared" si="13"/>
        <v>-5.8530956068447697E-3</v>
      </c>
      <c r="AK89" s="20">
        <f t="shared" si="13"/>
        <v>3.2389367745633202E-3</v>
      </c>
      <c r="AL89" s="20">
        <f t="shared" si="13"/>
        <v>3.8592350297017501E-3</v>
      </c>
      <c r="AM89" s="20">
        <f t="shared" si="13"/>
        <v>3.5566331296532599E-3</v>
      </c>
      <c r="AN89" s="20">
        <f t="shared" si="13"/>
        <v>-1.2136411720042799E-5</v>
      </c>
      <c r="AR89" s="22">
        <f t="shared" si="15"/>
        <v>47118</v>
      </c>
      <c r="AS89" s="20">
        <f t="shared" si="17"/>
        <v>2.0796460939960215</v>
      </c>
      <c r="AT89" s="20">
        <f t="shared" si="16"/>
        <v>9.7228450093249808E-4</v>
      </c>
      <c r="AU89" s="20">
        <f t="shared" si="18"/>
        <v>4.8936225019977258E-3</v>
      </c>
      <c r="AV89" s="20">
        <f t="shared" si="12"/>
        <v>1.0404958664420792E-4</v>
      </c>
      <c r="AW89" s="20">
        <f t="shared" si="12"/>
        <v>-5.8530956068447697E-3</v>
      </c>
      <c r="AX89" s="20">
        <f t="shared" si="12"/>
        <v>3.2389367745633202E-3</v>
      </c>
      <c r="AY89" s="20">
        <f t="shared" si="11"/>
        <v>3.8592350297017501E-3</v>
      </c>
      <c r="AZ89" s="20">
        <f t="shared" si="11"/>
        <v>3.5566331296532599E-3</v>
      </c>
      <c r="BA89" s="20">
        <f t="shared" si="11"/>
        <v>-1.2136411720042799E-5</v>
      </c>
      <c r="BC89" s="22">
        <f t="shared" si="19"/>
        <v>47118</v>
      </c>
      <c r="BD89" s="20">
        <f t="shared" si="20"/>
        <v>9.7228450093249808E-4</v>
      </c>
      <c r="BE89" s="20">
        <f t="shared" si="20"/>
        <v>4.8936225019977258E-3</v>
      </c>
    </row>
    <row r="90" spans="1:57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14"/>
        <v>9.0773501357799898E-4</v>
      </c>
      <c r="AI90" s="20">
        <f t="shared" si="21"/>
        <v>1.0092787828366337E-4</v>
      </c>
      <c r="AJ90" s="20">
        <f t="shared" si="13"/>
        <v>-5.6738867330152704E-3</v>
      </c>
      <c r="AK90" s="20">
        <f t="shared" si="13"/>
        <v>3.14285714508866E-3</v>
      </c>
      <c r="AL90" s="20">
        <f t="shared" si="13"/>
        <v>3.7447692775360798E-3</v>
      </c>
      <c r="AM90" s="20">
        <f t="shared" si="13"/>
        <v>3.4512979841583298E-3</v>
      </c>
      <c r="AN90" s="20">
        <f t="shared" si="13"/>
        <v>-6.2751181917342004E-6</v>
      </c>
      <c r="AR90" s="22">
        <f t="shared" si="15"/>
        <v>47208</v>
      </c>
      <c r="AS90" s="20">
        <f t="shared" si="17"/>
        <v>2.0582547460026279</v>
      </c>
      <c r="AT90" s="20">
        <f t="shared" si="16"/>
        <v>9.0773501357799898E-4</v>
      </c>
      <c r="AU90" s="20">
        <f t="shared" si="18"/>
        <v>4.7596904338597281E-3</v>
      </c>
      <c r="AV90" s="20">
        <f t="shared" si="12"/>
        <v>1.0092787828366337E-4</v>
      </c>
      <c r="AW90" s="20">
        <f t="shared" si="12"/>
        <v>-5.6738867330152704E-3</v>
      </c>
      <c r="AX90" s="20">
        <f t="shared" si="12"/>
        <v>3.14285714508866E-3</v>
      </c>
      <c r="AY90" s="20">
        <f t="shared" si="11"/>
        <v>3.7447692775360798E-3</v>
      </c>
      <c r="AZ90" s="20">
        <f t="shared" si="11"/>
        <v>3.4512979841583298E-3</v>
      </c>
      <c r="BA90" s="20">
        <f t="shared" si="11"/>
        <v>-6.2751181917342004E-6</v>
      </c>
      <c r="BC90" s="22">
        <f t="shared" si="19"/>
        <v>47208</v>
      </c>
      <c r="BD90" s="20">
        <f t="shared" si="20"/>
        <v>9.0773501357799898E-4</v>
      </c>
      <c r="BE90" s="20">
        <f t="shared" si="20"/>
        <v>4.7596904338597281E-3</v>
      </c>
    </row>
    <row r="91" spans="1:57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14"/>
        <v>8.4784616088361174E-4</v>
      </c>
      <c r="AI91" s="20">
        <f t="shared" si="21"/>
        <v>9.7890257394582874E-5</v>
      </c>
      <c r="AJ91" s="20">
        <f t="shared" si="13"/>
        <v>-5.4995558482873099E-3</v>
      </c>
      <c r="AK91" s="20">
        <f t="shared" si="13"/>
        <v>3.0494629226884801E-3</v>
      </c>
      <c r="AL91" s="20">
        <f t="shared" si="13"/>
        <v>3.6334688825023702E-3</v>
      </c>
      <c r="AM91" s="20">
        <f t="shared" si="13"/>
        <v>3.3488875036624599E-3</v>
      </c>
      <c r="AN91" s="20">
        <f t="shared" si="13"/>
        <v>-1.10654627683004E-6</v>
      </c>
      <c r="AR91" s="22">
        <f t="shared" si="15"/>
        <v>47299</v>
      </c>
      <c r="AS91" s="20">
        <f t="shared" si="17"/>
        <v>2.0401483168294798</v>
      </c>
      <c r="AT91" s="20">
        <f t="shared" si="16"/>
        <v>8.4784616088361174E-4</v>
      </c>
      <c r="AU91" s="20">
        <f t="shared" si="18"/>
        <v>4.629047171683753E-3</v>
      </c>
      <c r="AV91" s="20">
        <f t="shared" si="12"/>
        <v>9.7890257394582874E-5</v>
      </c>
      <c r="AW91" s="20">
        <f t="shared" si="12"/>
        <v>-5.4995558482873099E-3</v>
      </c>
      <c r="AX91" s="20">
        <f t="shared" si="12"/>
        <v>3.0494629226884801E-3</v>
      </c>
      <c r="AY91" s="20">
        <f t="shared" si="11"/>
        <v>3.6334688825023702E-3</v>
      </c>
      <c r="AZ91" s="20">
        <f t="shared" si="11"/>
        <v>3.3488875036624599E-3</v>
      </c>
      <c r="BA91" s="20">
        <f t="shared" si="11"/>
        <v>-1.10654627683004E-6</v>
      </c>
      <c r="BC91" s="22">
        <f t="shared" si="19"/>
        <v>47299</v>
      </c>
      <c r="BD91" s="20">
        <f t="shared" si="20"/>
        <v>8.4784616088361174E-4</v>
      </c>
      <c r="BE91" s="20">
        <f t="shared" si="20"/>
        <v>4.629047171683753E-3</v>
      </c>
    </row>
    <row r="92" spans="1:57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14"/>
        <v>7.9244009866114072E-4</v>
      </c>
      <c r="AI92" s="20">
        <f t="shared" si="21"/>
        <v>9.4935380001846828E-5</v>
      </c>
      <c r="AJ92" s="20">
        <f t="shared" si="13"/>
        <v>-5.3300657926746899E-3</v>
      </c>
      <c r="AK92" s="20">
        <f t="shared" si="13"/>
        <v>2.9586765126321502E-3</v>
      </c>
      <c r="AL92" s="20">
        <f t="shared" si="13"/>
        <v>3.5252479251734999E-3</v>
      </c>
      <c r="AM92" s="20">
        <f t="shared" si="13"/>
        <v>3.24931832182961E-3</v>
      </c>
      <c r="AN92" s="20">
        <f t="shared" si="13"/>
        <v>3.40647088314938E-6</v>
      </c>
      <c r="AR92" s="22">
        <f t="shared" si="15"/>
        <v>47391</v>
      </c>
      <c r="AS92" s="20">
        <f t="shared" si="17"/>
        <v>2.0247426789826477</v>
      </c>
      <c r="AT92" s="20">
        <f t="shared" si="16"/>
        <v>7.9244009866114072E-4</v>
      </c>
      <c r="AU92" s="20">
        <f t="shared" si="18"/>
        <v>4.5015188178455668E-3</v>
      </c>
      <c r="AV92" s="20">
        <f t="shared" si="12"/>
        <v>9.4935380001846828E-5</v>
      </c>
      <c r="AW92" s="20">
        <f t="shared" si="12"/>
        <v>-5.3300657926746899E-3</v>
      </c>
      <c r="AX92" s="20">
        <f t="shared" si="12"/>
        <v>2.9586765126321502E-3</v>
      </c>
      <c r="AY92" s="20">
        <f t="shared" si="11"/>
        <v>3.5252479251734999E-3</v>
      </c>
      <c r="AZ92" s="20">
        <f t="shared" si="11"/>
        <v>3.24931832182961E-3</v>
      </c>
      <c r="BA92" s="20">
        <f t="shared" si="11"/>
        <v>3.40647088314938E-6</v>
      </c>
      <c r="BC92" s="22">
        <f t="shared" si="19"/>
        <v>47391</v>
      </c>
      <c r="BD92" s="20">
        <f t="shared" si="20"/>
        <v>7.9244009866114072E-4</v>
      </c>
      <c r="BE92" s="20">
        <f t="shared" si="20"/>
        <v>4.5015188178455668E-3</v>
      </c>
    </row>
    <row r="93" spans="1:57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14"/>
        <v>7.41318841077227E-4</v>
      </c>
      <c r="AI93" s="20">
        <f t="shared" si="21"/>
        <v>9.2061879661116435E-5</v>
      </c>
      <c r="AJ93" s="20">
        <f t="shared" si="13"/>
        <v>-5.1653695844255899E-3</v>
      </c>
      <c r="AK93" s="20">
        <f t="shared" si="13"/>
        <v>2.8704248834943102E-3</v>
      </c>
      <c r="AL93" s="20">
        <f t="shared" si="13"/>
        <v>3.4200252287064298E-3</v>
      </c>
      <c r="AM93" s="20">
        <f t="shared" si="13"/>
        <v>3.1525118344255501E-3</v>
      </c>
      <c r="AN93" s="20">
        <f t="shared" si="13"/>
        <v>7.3027711211537301E-6</v>
      </c>
      <c r="AR93" s="22">
        <f t="shared" si="15"/>
        <v>47483</v>
      </c>
      <c r="AS93" s="20">
        <f t="shared" si="17"/>
        <v>2.0115641559685464</v>
      </c>
      <c r="AT93" s="20">
        <f t="shared" si="16"/>
        <v>7.41318841077227E-4</v>
      </c>
      <c r="AU93" s="20">
        <f t="shared" si="18"/>
        <v>4.3769570129829705E-3</v>
      </c>
      <c r="AV93" s="20">
        <f t="shared" si="12"/>
        <v>9.2061879661116435E-5</v>
      </c>
      <c r="AW93" s="20">
        <f t="shared" si="12"/>
        <v>-5.1653695844255899E-3</v>
      </c>
      <c r="AX93" s="20">
        <f t="shared" si="12"/>
        <v>2.8704248834943102E-3</v>
      </c>
      <c r="AY93" s="20">
        <f t="shared" si="11"/>
        <v>3.4200252287064298E-3</v>
      </c>
      <c r="AZ93" s="20">
        <f t="shared" si="11"/>
        <v>3.1525118344255501E-3</v>
      </c>
      <c r="BA93" s="20">
        <f t="shared" si="11"/>
        <v>7.3027711211537301E-6</v>
      </c>
      <c r="BC93" s="22">
        <f t="shared" si="19"/>
        <v>47483</v>
      </c>
      <c r="BD93" s="20">
        <f t="shared" si="20"/>
        <v>7.41318841077227E-4</v>
      </c>
      <c r="BE93" s="20">
        <f t="shared" si="20"/>
        <v>4.3769570129829705E-3</v>
      </c>
    </row>
    <row r="94" spans="1:57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14"/>
        <v>6.9426786086503099E-4</v>
      </c>
      <c r="AI94" s="20">
        <f t="shared" si="21"/>
        <v>8.9268363318798413E-5</v>
      </c>
      <c r="AJ94" s="20">
        <f t="shared" si="13"/>
        <v>-5.0054107272101602E-3</v>
      </c>
      <c r="AK94" s="20">
        <f t="shared" si="13"/>
        <v>2.7846392378849602E-3</v>
      </c>
      <c r="AL94" s="20">
        <f t="shared" si="13"/>
        <v>3.31772399193575E-3</v>
      </c>
      <c r="AM94" s="20">
        <f t="shared" si="13"/>
        <v>3.05839395702278E-3</v>
      </c>
      <c r="AN94" s="20">
        <f t="shared" si="13"/>
        <v>1.06227174390127E-5</v>
      </c>
      <c r="AR94" s="22">
        <f t="shared" si="15"/>
        <v>47573</v>
      </c>
      <c r="AS94" s="20">
        <f t="shared" si="17"/>
        <v>2.0002282875245285</v>
      </c>
      <c r="AT94" s="20">
        <f t="shared" si="16"/>
        <v>6.9426786086503099E-4</v>
      </c>
      <c r="AU94" s="20">
        <f t="shared" si="18"/>
        <v>4.2552375403911418E-3</v>
      </c>
      <c r="AV94" s="20">
        <f t="shared" si="12"/>
        <v>8.9268363318798413E-5</v>
      </c>
      <c r="AW94" s="20">
        <f t="shared" si="12"/>
        <v>-5.0054107272101602E-3</v>
      </c>
      <c r="AX94" s="20">
        <f t="shared" si="12"/>
        <v>2.7846392378849602E-3</v>
      </c>
      <c r="AY94" s="20">
        <f t="shared" si="11"/>
        <v>3.31772399193575E-3</v>
      </c>
      <c r="AZ94" s="20">
        <f t="shared" si="11"/>
        <v>3.05839395702278E-3</v>
      </c>
      <c r="BA94" s="20">
        <f t="shared" si="11"/>
        <v>1.06227174390127E-5</v>
      </c>
      <c r="BC94" s="22">
        <f t="shared" si="19"/>
        <v>47573</v>
      </c>
      <c r="BD94" s="20">
        <f t="shared" si="20"/>
        <v>6.9426786086503099E-4</v>
      </c>
      <c r="BE94" s="20">
        <f t="shared" si="20"/>
        <v>4.2552375403911418E-3</v>
      </c>
    </row>
    <row r="95" spans="1:57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14"/>
        <v>6.510601553611356E-4</v>
      </c>
      <c r="AI95" s="20">
        <f t="shared" si="21"/>
        <v>8.6553408545303961E-5</v>
      </c>
      <c r="AJ95" s="20">
        <f t="shared" si="13"/>
        <v>-4.8501237883580199E-3</v>
      </c>
      <c r="AK95" s="20">
        <f t="shared" si="13"/>
        <v>2.7012545997573399E-3</v>
      </c>
      <c r="AL95" s="20">
        <f t="shared" si="13"/>
        <v>3.2182713312733902E-3</v>
      </c>
      <c r="AM95" s="20">
        <f t="shared" si="13"/>
        <v>2.9668947423733198E-3</v>
      </c>
      <c r="AN95" s="20">
        <f t="shared" si="13"/>
        <v>1.34078157909556E-5</v>
      </c>
      <c r="AR95" s="22">
        <f t="shared" si="15"/>
        <v>47664</v>
      </c>
      <c r="AS95" s="20">
        <f t="shared" si="17"/>
        <v>1.9904226932669005</v>
      </c>
      <c r="AT95" s="20">
        <f t="shared" si="16"/>
        <v>6.510601553611356E-4</v>
      </c>
      <c r="AU95" s="20">
        <f t="shared" si="18"/>
        <v>4.13625810938229E-3</v>
      </c>
      <c r="AV95" s="20">
        <f t="shared" si="12"/>
        <v>8.6553408545303961E-5</v>
      </c>
      <c r="AW95" s="20">
        <f t="shared" si="12"/>
        <v>-4.8501237883580199E-3</v>
      </c>
      <c r="AX95" s="20">
        <f t="shared" si="12"/>
        <v>2.7012545997573399E-3</v>
      </c>
      <c r="AY95" s="20">
        <f t="shared" si="11"/>
        <v>3.2182713312733902E-3</v>
      </c>
      <c r="AZ95" s="20">
        <f t="shared" si="11"/>
        <v>2.9668947423733198E-3</v>
      </c>
      <c r="BA95" s="20">
        <f t="shared" si="11"/>
        <v>1.34078157909556E-5</v>
      </c>
      <c r="BC95" s="22">
        <f t="shared" si="19"/>
        <v>47664</v>
      </c>
      <c r="BD95" s="20">
        <f t="shared" si="20"/>
        <v>6.510601553611356E-4</v>
      </c>
      <c r="BE95" s="20">
        <f t="shared" si="20"/>
        <v>4.13625810938229E-3</v>
      </c>
    </row>
    <row r="96" spans="1:57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14"/>
        <v>6.1146037884959924E-4</v>
      </c>
      <c r="AI96" s="20">
        <f t="shared" si="21"/>
        <v>8.3915562148346927E-5</v>
      </c>
      <c r="AJ96" s="20">
        <f t="shared" si="13"/>
        <v>-4.6994351514450996E-3</v>
      </c>
      <c r="AK96" s="20">
        <f t="shared" si="13"/>
        <v>2.6202093715621501E-3</v>
      </c>
      <c r="AL96" s="20">
        <f t="shared" si="13"/>
        <v>3.1215977924325899E-3</v>
      </c>
      <c r="AM96" s="20">
        <f t="shared" si="13"/>
        <v>2.8779479306573199E-3</v>
      </c>
      <c r="AN96" s="20">
        <f t="shared" si="13"/>
        <v>1.57002181477849E-5</v>
      </c>
      <c r="AR96" s="22">
        <f t="shared" si="15"/>
        <v>47756</v>
      </c>
      <c r="AS96" s="20">
        <f t="shared" si="17"/>
        <v>1.9818932427259277</v>
      </c>
      <c r="AT96" s="20">
        <f t="shared" si="16"/>
        <v>6.1146037884959924E-4</v>
      </c>
      <c r="AU96" s="20">
        <f t="shared" si="18"/>
        <v>4.019935723503093E-3</v>
      </c>
      <c r="AV96" s="20">
        <f t="shared" si="12"/>
        <v>8.3915562148346927E-5</v>
      </c>
      <c r="AW96" s="20">
        <f t="shared" si="12"/>
        <v>-4.6994351514450996E-3</v>
      </c>
      <c r="AX96" s="20">
        <f t="shared" si="12"/>
        <v>2.6202093715621501E-3</v>
      </c>
      <c r="AY96" s="20">
        <f t="shared" si="11"/>
        <v>3.1215977924325899E-3</v>
      </c>
      <c r="AZ96" s="20">
        <f t="shared" si="11"/>
        <v>2.8779479306573199E-3</v>
      </c>
      <c r="BA96" s="20">
        <f t="shared" si="11"/>
        <v>1.57002181477849E-5</v>
      </c>
      <c r="BC96" s="22">
        <f t="shared" si="19"/>
        <v>47756</v>
      </c>
      <c r="BD96" s="20">
        <f t="shared" si="20"/>
        <v>6.1146037884959924E-4</v>
      </c>
      <c r="BE96" s="20">
        <f t="shared" si="20"/>
        <v>4.019935723503093E-3</v>
      </c>
    </row>
    <row r="97" spans="1:57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14"/>
        <v>5.7522878771874906E-4</v>
      </c>
      <c r="AI97" s="20">
        <f t="shared" si="21"/>
        <v>8.1353340077223372E-5</v>
      </c>
      <c r="AJ97" s="20">
        <f t="shared" si="13"/>
        <v>-4.5532638744183399E-3</v>
      </c>
      <c r="AK97" s="20">
        <f t="shared" si="13"/>
        <v>2.5414448956428901E-3</v>
      </c>
      <c r="AL97" s="20">
        <f t="shared" si="13"/>
        <v>3.0276368691017899E-3</v>
      </c>
      <c r="AM97" s="20">
        <f t="shared" si="13"/>
        <v>2.7914904825232499E-3</v>
      </c>
      <c r="AN97" s="20">
        <f t="shared" si="13"/>
        <v>1.7542188324171001E-5</v>
      </c>
      <c r="AR97" s="22">
        <f t="shared" si="15"/>
        <v>47848</v>
      </c>
      <c r="AS97" s="20">
        <f t="shared" si="17"/>
        <v>1.9744328929781823</v>
      </c>
      <c r="AT97" s="20">
        <f t="shared" si="16"/>
        <v>5.7522878771874906E-4</v>
      </c>
      <c r="AU97" s="20">
        <f t="shared" si="18"/>
        <v>3.9062039012509845E-3</v>
      </c>
      <c r="AV97" s="20">
        <f t="shared" si="12"/>
        <v>8.1353340077223372E-5</v>
      </c>
      <c r="AW97" s="20">
        <f t="shared" si="12"/>
        <v>-4.5532638744183399E-3</v>
      </c>
      <c r="AX97" s="20">
        <f t="shared" si="12"/>
        <v>2.5414448956428901E-3</v>
      </c>
      <c r="AY97" s="20">
        <f t="shared" si="11"/>
        <v>3.0276368691017899E-3</v>
      </c>
      <c r="AZ97" s="20">
        <f t="shared" si="11"/>
        <v>2.7914904825232499E-3</v>
      </c>
      <c r="BA97" s="20">
        <f t="shared" si="11"/>
        <v>1.7542188324171001E-5</v>
      </c>
      <c r="BC97" s="22">
        <f t="shared" si="19"/>
        <v>47848</v>
      </c>
      <c r="BD97" s="20">
        <f t="shared" si="20"/>
        <v>5.7522878771874906E-4</v>
      </c>
      <c r="BE97" s="20">
        <f t="shared" si="20"/>
        <v>3.9062039012509845E-3</v>
      </c>
    </row>
    <row r="98" spans="1:57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si="14"/>
        <v>5.4212484523436053E-4</v>
      </c>
      <c r="AI98" s="20">
        <f t="shared" si="21"/>
        <v>7.8865228474598911E-5</v>
      </c>
      <c r="AJ98" s="20">
        <f t="shared" si="13"/>
        <v>-4.4115226008889499E-3</v>
      </c>
      <c r="AK98" s="20">
        <f t="shared" si="13"/>
        <v>2.4649050397451602E-3</v>
      </c>
      <c r="AL98" s="20">
        <f t="shared" si="13"/>
        <v>2.9363245532376598E-3</v>
      </c>
      <c r="AM98" s="20">
        <f t="shared" si="13"/>
        <v>2.7074621257616701E-3</v>
      </c>
      <c r="AN98" s="20">
        <f t="shared" si="13"/>
        <v>1.89755805068969E-5</v>
      </c>
      <c r="AR98" s="22">
        <f t="shared" si="15"/>
        <v>47938</v>
      </c>
      <c r="AS98" s="20">
        <f t="shared" si="17"/>
        <v>1.9678726786343397</v>
      </c>
      <c r="AT98" s="20">
        <f t="shared" si="16"/>
        <v>5.4212484523436053E-4</v>
      </c>
      <c r="AU98" s="20">
        <f t="shared" si="18"/>
        <v>3.7950099268370357E-3</v>
      </c>
      <c r="AV98" s="20">
        <f t="shared" si="12"/>
        <v>7.8865228474598911E-5</v>
      </c>
      <c r="AW98" s="20">
        <f t="shared" si="12"/>
        <v>-4.4115226008889499E-3</v>
      </c>
      <c r="AX98" s="20">
        <f t="shared" si="12"/>
        <v>2.4649050397451602E-3</v>
      </c>
      <c r="AY98" s="20">
        <f t="shared" si="11"/>
        <v>2.9363245532376598E-3</v>
      </c>
      <c r="AZ98" s="20">
        <f t="shared" si="11"/>
        <v>2.7074621257616701E-3</v>
      </c>
      <c r="BA98" s="20">
        <f t="shared" si="11"/>
        <v>1.89755805068969E-5</v>
      </c>
      <c r="BC98" s="22">
        <f t="shared" si="19"/>
        <v>47938</v>
      </c>
      <c r="BD98" s="20">
        <f t="shared" si="20"/>
        <v>5.4212484523436053E-4</v>
      </c>
      <c r="BE98" s="20">
        <f t="shared" si="20"/>
        <v>3.7950099268370357E-3</v>
      </c>
    </row>
    <row r="99" spans="1:57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14"/>
        <v>5.1191040468916192E-4</v>
      </c>
      <c r="AI99" s="20">
        <f t="shared" si="21"/>
        <v>7.6449685707271887E-5</v>
      </c>
      <c r="AJ99" s="20">
        <f t="shared" si="13"/>
        <v>-4.2741184865802096E-3</v>
      </c>
      <c r="AK99" s="20">
        <f t="shared" si="13"/>
        <v>2.3905358193187999E-3</v>
      </c>
      <c r="AL99" s="20">
        <f t="shared" si="13"/>
        <v>2.8475989296117199E-3</v>
      </c>
      <c r="AM99" s="20">
        <f t="shared" si="13"/>
        <v>2.6258049351524002E-3</v>
      </c>
      <c r="AN99" s="20">
        <f t="shared" si="13"/>
        <v>2.0041362702727299E-5</v>
      </c>
      <c r="AR99" s="22">
        <f t="shared" si="15"/>
        <v>48029</v>
      </c>
      <c r="AS99" s="20">
        <f t="shared" si="17"/>
        <v>1.9620744385709692</v>
      </c>
      <c r="AT99" s="20">
        <f t="shared" si="16"/>
        <v>5.1191040468916192E-4</v>
      </c>
      <c r="AU99" s="20">
        <f t="shared" si="18"/>
        <v>3.6863122459127092E-3</v>
      </c>
      <c r="AV99" s="20">
        <f t="shared" si="12"/>
        <v>7.6449685707271887E-5</v>
      </c>
      <c r="AW99" s="20">
        <f t="shared" si="12"/>
        <v>-4.2741184865802096E-3</v>
      </c>
      <c r="AX99" s="20">
        <f t="shared" si="12"/>
        <v>2.3905358193187999E-3</v>
      </c>
      <c r="AY99" s="20">
        <f t="shared" si="11"/>
        <v>2.8475989296117199E-3</v>
      </c>
      <c r="AZ99" s="20">
        <f t="shared" si="11"/>
        <v>2.6258049351524002E-3</v>
      </c>
      <c r="BA99" s="20">
        <f t="shared" si="11"/>
        <v>2.0041362702727299E-5</v>
      </c>
      <c r="BC99" s="22">
        <f t="shared" si="19"/>
        <v>48029</v>
      </c>
      <c r="BD99" s="20">
        <f t="shared" si="20"/>
        <v>5.1191040468916192E-4</v>
      </c>
      <c r="BE99" s="20">
        <f t="shared" si="20"/>
        <v>3.6863122459127092E-3</v>
      </c>
    </row>
    <row r="100" spans="1:57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14"/>
        <v>4.8435243311466291E-4</v>
      </c>
      <c r="AI100" s="20">
        <f t="shared" si="21"/>
        <v>7.4105145195351086E-5</v>
      </c>
      <c r="AJ100" s="20">
        <f t="shared" si="13"/>
        <v>-4.1409541135739502E-3</v>
      </c>
      <c r="AK100" s="20">
        <f t="shared" si="13"/>
        <v>2.3182850630965E-3</v>
      </c>
      <c r="AL100" s="20">
        <f t="shared" si="13"/>
        <v>2.7613998213160602E-3</v>
      </c>
      <c r="AM100" s="20">
        <f t="shared" si="13"/>
        <v>2.5464629555660401E-3</v>
      </c>
      <c r="AN100" s="20">
        <f t="shared" si="13"/>
        <v>2.0779199538800598E-5</v>
      </c>
      <c r="AR100" s="22">
        <f t="shared" si="15"/>
        <v>48121</v>
      </c>
      <c r="AS100" s="20">
        <f t="shared" si="17"/>
        <v>1.9569249441261576</v>
      </c>
      <c r="AT100" s="20">
        <f t="shared" si="16"/>
        <v>4.8435243311466291E-4</v>
      </c>
      <c r="AU100" s="20">
        <f t="shared" si="18"/>
        <v>3.5800780711388019E-3</v>
      </c>
      <c r="AV100" s="20">
        <f t="shared" si="12"/>
        <v>7.4105145195351086E-5</v>
      </c>
      <c r="AW100" s="20">
        <f t="shared" si="12"/>
        <v>-4.1409541135739502E-3</v>
      </c>
      <c r="AX100" s="20">
        <f t="shared" si="12"/>
        <v>2.3182850630965E-3</v>
      </c>
      <c r="AY100" s="20">
        <f t="shared" si="11"/>
        <v>2.7613998213160602E-3</v>
      </c>
      <c r="AZ100" s="20">
        <f t="shared" si="11"/>
        <v>2.5464629555660401E-3</v>
      </c>
      <c r="BA100" s="20">
        <f t="shared" si="11"/>
        <v>2.0779199538800598E-5</v>
      </c>
      <c r="BC100" s="22">
        <f t="shared" si="19"/>
        <v>48121</v>
      </c>
      <c r="BD100" s="20">
        <f t="shared" si="20"/>
        <v>4.8435243311466291E-4</v>
      </c>
      <c r="BE100" s="20">
        <f t="shared" si="20"/>
        <v>3.5800780711388019E-3</v>
      </c>
    </row>
    <row r="101" spans="1:57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14"/>
        <v>4.5922527438449533E-4</v>
      </c>
      <c r="AI101" s="20">
        <f t="shared" si="21"/>
        <v>7.1830018865863077E-5</v>
      </c>
      <c r="AJ101" s="20">
        <f t="shared" si="13"/>
        <v>-4.0119283723716297E-3</v>
      </c>
      <c r="AK101" s="20">
        <f t="shared" si="13"/>
        <v>2.2481021239029102E-3</v>
      </c>
      <c r="AL101" s="20">
        <f t="shared" si="13"/>
        <v>2.6776684885154701E-3</v>
      </c>
      <c r="AM101" s="20">
        <f t="shared" si="13"/>
        <v>2.46938187249412E-3</v>
      </c>
      <c r="AN101" s="20">
        <f t="shared" si="13"/>
        <v>2.1227104607390799E-5</v>
      </c>
      <c r="AR101" s="22">
        <f t="shared" si="15"/>
        <v>48213</v>
      </c>
      <c r="AS101" s="20">
        <f t="shared" si="17"/>
        <v>1.9523311582473539</v>
      </c>
      <c r="AT101" s="20">
        <f t="shared" si="16"/>
        <v>4.5922527438449533E-4</v>
      </c>
      <c r="AU101" s="20">
        <f t="shared" si="18"/>
        <v>3.4762812360141244E-3</v>
      </c>
      <c r="AV101" s="20">
        <f t="shared" si="12"/>
        <v>7.1830018865863077E-5</v>
      </c>
      <c r="AW101" s="20">
        <f t="shared" si="12"/>
        <v>-4.0119283723716297E-3</v>
      </c>
      <c r="AX101" s="20">
        <f t="shared" si="12"/>
        <v>2.2481021239029102E-3</v>
      </c>
      <c r="AY101" s="20">
        <f t="shared" si="11"/>
        <v>2.6776684885154701E-3</v>
      </c>
      <c r="AZ101" s="20">
        <f t="shared" si="11"/>
        <v>2.46938187249412E-3</v>
      </c>
      <c r="BA101" s="20">
        <f t="shared" si="11"/>
        <v>2.1227104607390799E-5</v>
      </c>
      <c r="BC101" s="22">
        <f t="shared" si="19"/>
        <v>48213</v>
      </c>
      <c r="BD101" s="20">
        <f t="shared" si="20"/>
        <v>4.5922527438449533E-4</v>
      </c>
      <c r="BE101" s="20">
        <f t="shared" si="20"/>
        <v>3.4762812360141244E-3</v>
      </c>
    </row>
    <row r="102" spans="1:57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14"/>
        <v>4.3631246651143539E-4</v>
      </c>
      <c r="AI102" s="20">
        <f t="shared" si="21"/>
        <v>6.9622701064254655E-5</v>
      </c>
      <c r="AJ102" s="20">
        <f t="shared" si="13"/>
        <v>-3.8869372980254698E-3</v>
      </c>
      <c r="AK102" s="20">
        <f t="shared" si="13"/>
        <v>2.17993763425017E-3</v>
      </c>
      <c r="AL102" s="20">
        <f t="shared" si="13"/>
        <v>2.5963473781587202E-3</v>
      </c>
      <c r="AM102" s="20">
        <f t="shared" si="13"/>
        <v>2.39450873276148E-3</v>
      </c>
      <c r="AN102" s="20">
        <f t="shared" si="13"/>
        <v>2.1421162288426299E-5</v>
      </c>
      <c r="AR102" s="22">
        <f t="shared" si="15"/>
        <v>48304</v>
      </c>
      <c r="AS102" s="20">
        <f t="shared" si="17"/>
        <v>1.9482164073532964</v>
      </c>
      <c r="AT102" s="20">
        <f t="shared" si="16"/>
        <v>4.3631246651143539E-4</v>
      </c>
      <c r="AU102" s="20">
        <f t="shared" si="18"/>
        <v>3.3749003104975813E-3</v>
      </c>
      <c r="AV102" s="20">
        <f t="shared" si="12"/>
        <v>6.9622701064254655E-5</v>
      </c>
      <c r="AW102" s="20">
        <f t="shared" si="12"/>
        <v>-3.8869372980254698E-3</v>
      </c>
      <c r="AX102" s="20">
        <f t="shared" si="12"/>
        <v>2.17993763425017E-3</v>
      </c>
      <c r="AY102" s="20">
        <f t="shared" si="11"/>
        <v>2.5963473781587202E-3</v>
      </c>
      <c r="AZ102" s="20">
        <f t="shared" si="11"/>
        <v>2.39450873276148E-3</v>
      </c>
      <c r="BA102" s="20">
        <f t="shared" si="11"/>
        <v>2.1421162288426299E-5</v>
      </c>
      <c r="BC102" s="22">
        <f t="shared" si="19"/>
        <v>48304</v>
      </c>
      <c r="BD102" s="20">
        <f t="shared" si="20"/>
        <v>4.3631246651143539E-4</v>
      </c>
      <c r="BE102" s="20">
        <f t="shared" si="20"/>
        <v>3.3749003104975813E-3</v>
      </c>
    </row>
    <row r="103" spans="1:57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14"/>
        <v>4.1540814486756839E-4</v>
      </c>
      <c r="AI103" s="20">
        <f t="shared" si="21"/>
        <v>6.7481572774537516E-5</v>
      </c>
      <c r="AJ103" s="20">
        <f t="shared" si="13"/>
        <v>-3.7658748508029301E-3</v>
      </c>
      <c r="AK103" s="20">
        <f t="shared" si="13"/>
        <v>2.1137433031892501E-3</v>
      </c>
      <c r="AL103" s="20">
        <f t="shared" si="13"/>
        <v>2.51737992253975E-3</v>
      </c>
      <c r="AM103" s="20">
        <f t="shared" si="13"/>
        <v>2.3217917116680198E-3</v>
      </c>
      <c r="AN103" s="20">
        <f t="shared" si="13"/>
        <v>2.1395317362227201E-5</v>
      </c>
      <c r="AR103" s="22">
        <f t="shared" si="15"/>
        <v>48395</v>
      </c>
      <c r="AS103" s="20">
        <f t="shared" si="17"/>
        <v>1.9445172897852177</v>
      </c>
      <c r="AT103" s="20">
        <f t="shared" si="16"/>
        <v>4.1540814486756839E-4</v>
      </c>
      <c r="AU103" s="20">
        <f t="shared" si="18"/>
        <v>3.2759169767308544E-3</v>
      </c>
      <c r="AV103" s="20">
        <f t="shared" si="12"/>
        <v>6.7481572774537516E-5</v>
      </c>
      <c r="AW103" s="20">
        <f t="shared" si="12"/>
        <v>-3.7658748508029301E-3</v>
      </c>
      <c r="AX103" s="20">
        <f t="shared" si="12"/>
        <v>2.1137433031892501E-3</v>
      </c>
      <c r="AY103" s="20">
        <f t="shared" si="11"/>
        <v>2.51737992253975E-3</v>
      </c>
      <c r="AZ103" s="20">
        <f t="shared" si="11"/>
        <v>2.3217917116680198E-3</v>
      </c>
      <c r="BA103" s="20">
        <f t="shared" si="11"/>
        <v>2.1395317362227201E-5</v>
      </c>
      <c r="BC103" s="22">
        <f t="shared" si="19"/>
        <v>48395</v>
      </c>
      <c r="BD103" s="20">
        <f t="shared" si="20"/>
        <v>4.1540814486756839E-4</v>
      </c>
      <c r="BE103" s="20">
        <f t="shared" si="20"/>
        <v>3.2759169767308544E-3</v>
      </c>
    </row>
    <row r="104" spans="1:57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14"/>
        <v>3.9631806840302608E-4</v>
      </c>
      <c r="AI104" s="20">
        <f t="shared" si="21"/>
        <v>6.5405006014452081E-5</v>
      </c>
      <c r="AJ104" s="20">
        <f t="shared" si="13"/>
        <v>-3.6486336354446501E-3</v>
      </c>
      <c r="AK104" s="20">
        <f t="shared" si="13"/>
        <v>2.0494717535734998E-3</v>
      </c>
      <c r="AL104" s="20">
        <f t="shared" si="13"/>
        <v>2.4407103813794901E-3</v>
      </c>
      <c r="AM104" s="20">
        <f t="shared" si="13"/>
        <v>2.2511799247393301E-3</v>
      </c>
      <c r="AN104" s="20">
        <f t="shared" si="13"/>
        <v>2.1181227705113699E-5</v>
      </c>
      <c r="AR104" s="22">
        <f t="shared" si="15"/>
        <v>48487</v>
      </c>
      <c r="AS104" s="20">
        <f t="shared" si="17"/>
        <v>1.9411811787492612</v>
      </c>
      <c r="AT104" s="20">
        <f t="shared" si="16"/>
        <v>3.9631806840302608E-4</v>
      </c>
      <c r="AU104" s="20">
        <f t="shared" si="18"/>
        <v>3.1793146579672357E-3</v>
      </c>
      <c r="AV104" s="20">
        <f t="shared" si="12"/>
        <v>6.5405006014452081E-5</v>
      </c>
      <c r="AW104" s="20">
        <f t="shared" si="12"/>
        <v>-3.6486336354446501E-3</v>
      </c>
      <c r="AX104" s="20">
        <f t="shared" si="12"/>
        <v>2.0494717535734998E-3</v>
      </c>
      <c r="AY104" s="20">
        <f t="shared" si="11"/>
        <v>2.4407103813794901E-3</v>
      </c>
      <c r="AZ104" s="20">
        <f t="shared" si="11"/>
        <v>2.2511799247393301E-3</v>
      </c>
      <c r="BA104" s="20">
        <f t="shared" si="11"/>
        <v>2.1181227705113699E-5</v>
      </c>
      <c r="BC104" s="22">
        <f t="shared" si="19"/>
        <v>48487</v>
      </c>
      <c r="BD104" s="20">
        <f t="shared" si="20"/>
        <v>3.9631806840302608E-4</v>
      </c>
      <c r="BE104" s="20">
        <f t="shared" si="20"/>
        <v>3.1793146579672357E-3</v>
      </c>
    </row>
    <row r="105" spans="1:57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14"/>
        <v>3.7886030924487544E-4</v>
      </c>
      <c r="AI105" s="20">
        <f t="shared" si="21"/>
        <v>6.3391368290100297E-5</v>
      </c>
      <c r="AJ105" s="20">
        <f t="shared" si="13"/>
        <v>-3.5351055565846501E-3</v>
      </c>
      <c r="AK105" s="20">
        <f t="shared" si="13"/>
        <v>1.9870763931617501E-3</v>
      </c>
      <c r="AL105" s="20">
        <f t="shared" si="13"/>
        <v>2.3662837237203799E-3</v>
      </c>
      <c r="AM105" s="20">
        <f t="shared" si="13"/>
        <v>2.1826232800670098E-3</v>
      </c>
      <c r="AN105" s="20">
        <f t="shared" si="13"/>
        <v>2.0808173961661599E-5</v>
      </c>
      <c r="AR105" s="22">
        <f t="shared" si="15"/>
        <v>48579</v>
      </c>
      <c r="AS105" s="20">
        <f t="shared" si="17"/>
        <v>1.9381642050614083</v>
      </c>
      <c r="AT105" s="20">
        <f t="shared" si="16"/>
        <v>3.7886030924487544E-4</v>
      </c>
      <c r="AU105" s="20">
        <f t="shared" si="18"/>
        <v>3.0850773826162515E-3</v>
      </c>
      <c r="AV105" s="20">
        <f t="shared" si="12"/>
        <v>6.3391368290100297E-5</v>
      </c>
      <c r="AW105" s="20">
        <f t="shared" si="12"/>
        <v>-3.5351055565846501E-3</v>
      </c>
      <c r="AX105" s="20">
        <f t="shared" si="12"/>
        <v>1.9870763931617501E-3</v>
      </c>
      <c r="AY105" s="20">
        <f t="shared" si="11"/>
        <v>2.3662837237203799E-3</v>
      </c>
      <c r="AZ105" s="20">
        <f t="shared" si="11"/>
        <v>2.1826232800670098E-3</v>
      </c>
      <c r="BA105" s="20">
        <f t="shared" si="11"/>
        <v>2.0808173961661599E-5</v>
      </c>
      <c r="BC105" s="22">
        <f t="shared" si="19"/>
        <v>48579</v>
      </c>
      <c r="BD105" s="20">
        <f t="shared" si="20"/>
        <v>3.7886030924487544E-4</v>
      </c>
      <c r="BE105" s="20">
        <f t="shared" si="20"/>
        <v>3.0850773826162515E-3</v>
      </c>
    </row>
    <row r="106" spans="1:57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14"/>
        <v>3.6286564841511747E-4</v>
      </c>
      <c r="AI106" s="20">
        <f t="shared" si="21"/>
        <v>6.1439027012522867E-5</v>
      </c>
      <c r="AJ106" s="20">
        <f t="shared" si="13"/>
        <v>-3.4251824082565099E-3</v>
      </c>
      <c r="AK106" s="20">
        <f t="shared" si="13"/>
        <v>1.9265113174071701E-3</v>
      </c>
      <c r="AL106" s="20">
        <f t="shared" si="13"/>
        <v>2.2940455441489102E-3</v>
      </c>
      <c r="AM106" s="20">
        <f t="shared" si="13"/>
        <v>2.1160723661539601E-3</v>
      </c>
      <c r="AN106" s="20">
        <f t="shared" si="13"/>
        <v>2.0303019399037198E-5</v>
      </c>
      <c r="AR106" s="22">
        <f t="shared" si="15"/>
        <v>48669</v>
      </c>
      <c r="AS106" s="20">
        <f t="shared" si="17"/>
        <v>1.9354296271556033</v>
      </c>
      <c r="AT106" s="20">
        <f t="shared" si="16"/>
        <v>3.6286564841511747E-4</v>
      </c>
      <c r="AU106" s="20">
        <f t="shared" si="18"/>
        <v>2.9931888658650905E-3</v>
      </c>
      <c r="AV106" s="20">
        <f t="shared" si="12"/>
        <v>6.1439027012522867E-5</v>
      </c>
      <c r="AW106" s="20">
        <f t="shared" si="12"/>
        <v>-3.4251824082565099E-3</v>
      </c>
      <c r="AX106" s="20">
        <f t="shared" si="12"/>
        <v>1.9265113174071701E-3</v>
      </c>
      <c r="AY106" s="20">
        <f t="shared" si="11"/>
        <v>2.2940455441489102E-3</v>
      </c>
      <c r="AZ106" s="20">
        <f t="shared" si="11"/>
        <v>2.1160723661539601E-3</v>
      </c>
      <c r="BA106" s="20">
        <f t="shared" si="11"/>
        <v>2.0303019399037198E-5</v>
      </c>
      <c r="BC106" s="22">
        <f t="shared" si="19"/>
        <v>48669</v>
      </c>
      <c r="BD106" s="20">
        <f t="shared" si="20"/>
        <v>3.6286564841511747E-4</v>
      </c>
      <c r="BE106" s="20">
        <f t="shared" si="20"/>
        <v>2.9931888658650905E-3</v>
      </c>
    </row>
    <row r="107" spans="1:57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14"/>
        <v>3.4817771987239636E-4</v>
      </c>
      <c r="AI107" s="20">
        <f t="shared" si="21"/>
        <v>5.9546353796614058E-5</v>
      </c>
      <c r="AJ107" s="20">
        <f t="shared" si="13"/>
        <v>-3.31875639890677E-3</v>
      </c>
      <c r="AK107" s="20">
        <f t="shared" si="13"/>
        <v>1.86773123880268E-3</v>
      </c>
      <c r="AL107" s="20">
        <f t="shared" si="13"/>
        <v>2.2239420077951799E-3</v>
      </c>
      <c r="AM107" s="20">
        <f t="shared" si="13"/>
        <v>2.0514783708902502E-3</v>
      </c>
      <c r="AN107" s="20">
        <f t="shared" si="13"/>
        <v>1.9690212060829901E-5</v>
      </c>
      <c r="AR107" s="22">
        <f t="shared" si="15"/>
        <v>48760</v>
      </c>
      <c r="AS107" s="20">
        <f t="shared" si="17"/>
        <v>1.9329465136595376</v>
      </c>
      <c r="AT107" s="20">
        <f t="shared" si="16"/>
        <v>3.4817771987239636E-4</v>
      </c>
      <c r="AU107" s="20">
        <f t="shared" si="18"/>
        <v>2.9036317844387842E-3</v>
      </c>
      <c r="AV107" s="20">
        <f t="shared" si="12"/>
        <v>5.9546353796614058E-5</v>
      </c>
      <c r="AW107" s="20">
        <f t="shared" si="12"/>
        <v>-3.31875639890677E-3</v>
      </c>
      <c r="AX107" s="20">
        <f t="shared" si="12"/>
        <v>1.86773123880268E-3</v>
      </c>
      <c r="AY107" s="20">
        <f t="shared" si="11"/>
        <v>2.2239420077951799E-3</v>
      </c>
      <c r="AZ107" s="20">
        <f t="shared" si="11"/>
        <v>2.0514783708902502E-3</v>
      </c>
      <c r="BA107" s="20">
        <f t="shared" si="11"/>
        <v>1.9690212060829901E-5</v>
      </c>
      <c r="BC107" s="22">
        <f t="shared" si="19"/>
        <v>48760</v>
      </c>
      <c r="BD107" s="20">
        <f t="shared" si="20"/>
        <v>3.4817771987239636E-4</v>
      </c>
      <c r="BE107" s="20">
        <f t="shared" si="20"/>
        <v>2.9036317844387842E-3</v>
      </c>
    </row>
    <row r="108" spans="1:57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14"/>
        <v>3.3465294005118116E-4</v>
      </c>
      <c r="AI108" s="20">
        <f t="shared" si="21"/>
        <v>5.7711728575081285E-5</v>
      </c>
      <c r="AJ108" s="20">
        <f t="shared" ref="AJ108:AN123" si="22">Z108</f>
        <v>-3.2157206131144798E-3</v>
      </c>
      <c r="AK108" s="20">
        <f t="shared" si="22"/>
        <v>1.81069143929679E-3</v>
      </c>
      <c r="AL108" s="20">
        <f t="shared" si="22"/>
        <v>2.1559198204012999E-3</v>
      </c>
      <c r="AM108" s="20">
        <f t="shared" si="22"/>
        <v>1.98879302748533E-3</v>
      </c>
      <c r="AN108" s="20">
        <f t="shared" si="22"/>
        <v>1.8991823869107801E-5</v>
      </c>
      <c r="AR108" s="22">
        <f t="shared" si="15"/>
        <v>48852</v>
      </c>
      <c r="AS108" s="20">
        <f t="shared" si="17"/>
        <v>1.9306886782630244</v>
      </c>
      <c r="AT108" s="20">
        <f t="shared" si="16"/>
        <v>3.3465294005118116E-4</v>
      </c>
      <c r="AU108" s="20">
        <f t="shared" si="18"/>
        <v>2.8163872265131291E-3</v>
      </c>
      <c r="AV108" s="20">
        <f t="shared" si="12"/>
        <v>5.7711728575081285E-5</v>
      </c>
      <c r="AW108" s="20">
        <f t="shared" si="12"/>
        <v>-3.2157206131144798E-3</v>
      </c>
      <c r="AX108" s="20">
        <f t="shared" si="12"/>
        <v>1.81069143929679E-3</v>
      </c>
      <c r="AY108" s="20">
        <f t="shared" si="12"/>
        <v>2.1559198204012999E-3</v>
      </c>
      <c r="AZ108" s="20">
        <f t="shared" si="12"/>
        <v>1.98879302748533E-3</v>
      </c>
      <c r="BA108" s="20">
        <f t="shared" si="12"/>
        <v>1.8991823869107801E-5</v>
      </c>
      <c r="BC108" s="22">
        <f t="shared" si="19"/>
        <v>48852</v>
      </c>
      <c r="BD108" s="20">
        <f t="shared" si="20"/>
        <v>3.3465294005118116E-4</v>
      </c>
      <c r="BE108" s="20">
        <f t="shared" si="20"/>
        <v>2.8163872265131291E-3</v>
      </c>
    </row>
    <row r="109" spans="1:57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14"/>
        <v>3.2216026302100281E-4</v>
      </c>
      <c r="AI109" s="20">
        <f t="shared" si="21"/>
        <v>5.5933543480158319E-5</v>
      </c>
      <c r="AJ109" s="20">
        <f t="shared" si="22"/>
        <v>-3.1159694126481302E-3</v>
      </c>
      <c r="AK109" s="20">
        <f t="shared" si="22"/>
        <v>1.7553477415388401E-3</v>
      </c>
      <c r="AL109" s="20">
        <f t="shared" si="22"/>
        <v>2.08992621868464E-3</v>
      </c>
      <c r="AM109" s="20">
        <f t="shared" si="22"/>
        <v>1.92796858329291E-3</v>
      </c>
      <c r="AN109" s="20">
        <f t="shared" si="22"/>
        <v>1.8227619325017401E-5</v>
      </c>
      <c r="AR109" s="22">
        <f t="shared" si="15"/>
        <v>48944</v>
      </c>
      <c r="AS109" s="20">
        <f t="shared" si="17"/>
        <v>1.9286338182310276</v>
      </c>
      <c r="AT109" s="20">
        <f t="shared" si="16"/>
        <v>3.2216026302100281E-4</v>
      </c>
      <c r="AU109" s="20">
        <f t="shared" si="18"/>
        <v>2.7314342936734359E-3</v>
      </c>
      <c r="AV109" s="20">
        <f t="shared" ref="AV109:BA132" si="23">AI109</f>
        <v>5.5933543480158319E-5</v>
      </c>
      <c r="AW109" s="20">
        <f t="shared" si="23"/>
        <v>-3.1159694126481302E-3</v>
      </c>
      <c r="AX109" s="20">
        <f t="shared" si="23"/>
        <v>1.7553477415388401E-3</v>
      </c>
      <c r="AY109" s="20">
        <f t="shared" si="23"/>
        <v>2.08992621868464E-3</v>
      </c>
      <c r="AZ109" s="20">
        <f t="shared" si="23"/>
        <v>1.92796858329291E-3</v>
      </c>
      <c r="BA109" s="20">
        <f t="shared" si="23"/>
        <v>1.8227619325017401E-5</v>
      </c>
      <c r="BC109" s="22">
        <f t="shared" si="19"/>
        <v>48944</v>
      </c>
      <c r="BD109" s="20">
        <f t="shared" si="20"/>
        <v>3.2216026302100281E-4</v>
      </c>
      <c r="BE109" s="20">
        <f t="shared" si="20"/>
        <v>2.7314342936734359E-3</v>
      </c>
    </row>
    <row r="110" spans="1:57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14"/>
        <v>3.1058079087522476E-4</v>
      </c>
      <c r="AI110" s="20">
        <f t="shared" si="21"/>
        <v>5.421020645132416E-5</v>
      </c>
      <c r="AJ110" s="20">
        <f t="shared" si="22"/>
        <v>-3.0193987803683801E-3</v>
      </c>
      <c r="AK110" s="20">
        <f t="shared" si="22"/>
        <v>1.7016564963334699E-3</v>
      </c>
      <c r="AL110" s="20">
        <f t="shared" si="22"/>
        <v>2.0259089767549199E-3</v>
      </c>
      <c r="AM110" s="20">
        <f t="shared" si="22"/>
        <v>1.8689577860664299E-3</v>
      </c>
      <c r="AN110" s="20">
        <f t="shared" si="22"/>
        <v>1.7415147435251299E-5</v>
      </c>
      <c r="AR110" s="22">
        <f t="shared" si="15"/>
        <v>49034</v>
      </c>
      <c r="AS110" s="20">
        <f t="shared" si="17"/>
        <v>1.9267628173007516</v>
      </c>
      <c r="AT110" s="20">
        <f t="shared" si="16"/>
        <v>3.1058079087522476E-4</v>
      </c>
      <c r="AU110" s="20">
        <f t="shared" si="18"/>
        <v>2.6487498326730153E-3</v>
      </c>
      <c r="AV110" s="20">
        <f t="shared" si="23"/>
        <v>5.421020645132416E-5</v>
      </c>
      <c r="AW110" s="20">
        <f t="shared" si="23"/>
        <v>-3.0193987803683801E-3</v>
      </c>
      <c r="AX110" s="20">
        <f t="shared" si="23"/>
        <v>1.7016564963334699E-3</v>
      </c>
      <c r="AY110" s="20">
        <f t="shared" si="23"/>
        <v>2.0259089767549199E-3</v>
      </c>
      <c r="AZ110" s="20">
        <f t="shared" si="23"/>
        <v>1.8689577860664299E-3</v>
      </c>
      <c r="BA110" s="20">
        <f t="shared" si="23"/>
        <v>1.7415147435251299E-5</v>
      </c>
      <c r="BC110" s="22">
        <f t="shared" si="19"/>
        <v>49034</v>
      </c>
      <c r="BD110" s="20">
        <f t="shared" si="20"/>
        <v>3.1058079087522476E-4</v>
      </c>
      <c r="BE110" s="20">
        <f t="shared" si="20"/>
        <v>2.6487498326730153E-3</v>
      </c>
    </row>
    <row r="111" spans="1:57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14"/>
        <v>2.9980727453041145E-4</v>
      </c>
      <c r="AI111" s="20">
        <f t="shared" si="21"/>
        <v>5.2540144547285845E-5</v>
      </c>
      <c r="AJ111" s="20">
        <f t="shared" si="22"/>
        <v>-2.92590661052916E-3</v>
      </c>
      <c r="AK111" s="20">
        <f t="shared" si="22"/>
        <v>1.64957458244074E-3</v>
      </c>
      <c r="AL111" s="20">
        <f t="shared" si="22"/>
        <v>1.9638164248991698E-3</v>
      </c>
      <c r="AM111" s="20">
        <f t="shared" si="22"/>
        <v>1.81171388671241E-3</v>
      </c>
      <c r="AN111" s="20">
        <f t="shared" si="22"/>
        <v>1.65698524678958E-5</v>
      </c>
      <c r="AR111" s="22">
        <f t="shared" si="15"/>
        <v>49125</v>
      </c>
      <c r="AS111" s="20">
        <f t="shared" si="17"/>
        <v>1.925059181270548</v>
      </c>
      <c r="AT111" s="20">
        <f t="shared" si="16"/>
        <v>2.9980727453041145E-4</v>
      </c>
      <c r="AU111" s="20">
        <f t="shared" si="18"/>
        <v>2.5683082805383417E-3</v>
      </c>
      <c r="AV111" s="20">
        <f t="shared" si="23"/>
        <v>5.2540144547285845E-5</v>
      </c>
      <c r="AW111" s="20">
        <f t="shared" si="23"/>
        <v>-2.92590661052916E-3</v>
      </c>
      <c r="AX111" s="20">
        <f t="shared" si="23"/>
        <v>1.64957458244074E-3</v>
      </c>
      <c r="AY111" s="20">
        <f t="shared" si="23"/>
        <v>1.9638164248991698E-3</v>
      </c>
      <c r="AZ111" s="20">
        <f t="shared" si="23"/>
        <v>1.81171388671241E-3</v>
      </c>
      <c r="BA111" s="20">
        <f t="shared" si="23"/>
        <v>1.65698524678958E-5</v>
      </c>
      <c r="BC111" s="22">
        <f t="shared" si="19"/>
        <v>49125</v>
      </c>
      <c r="BD111" s="20">
        <f t="shared" si="20"/>
        <v>2.9980727453041145E-4</v>
      </c>
      <c r="BE111" s="20">
        <f t="shared" si="20"/>
        <v>2.5683082805383417E-3</v>
      </c>
    </row>
    <row r="112" spans="1:57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14"/>
        <v>2.897435269711081E-4</v>
      </c>
      <c r="AI112" s="20">
        <f t="shared" si="21"/>
        <v>5.0921806940523959E-5</v>
      </c>
      <c r="AJ112" s="20">
        <f t="shared" si="22"/>
        <v>-2.8353929488855699E-3</v>
      </c>
      <c r="AK112" s="20">
        <f t="shared" si="22"/>
        <v>1.5990594161019399E-3</v>
      </c>
      <c r="AL112" s="20">
        <f t="shared" si="22"/>
        <v>1.90359747873625E-3</v>
      </c>
      <c r="AM112" s="20">
        <f t="shared" si="22"/>
        <v>1.7561906519913901E-3</v>
      </c>
      <c r="AN112" s="20">
        <f t="shared" si="22"/>
        <v>1.57051978089128E-5</v>
      </c>
      <c r="AR112" s="22">
        <f t="shared" si="15"/>
        <v>49217</v>
      </c>
      <c r="AS112" s="20">
        <f t="shared" si="17"/>
        <v>1.9235085807123724</v>
      </c>
      <c r="AT112" s="20">
        <f t="shared" si="16"/>
        <v>2.897435269711081E-4</v>
      </c>
      <c r="AU112" s="20">
        <f t="shared" si="18"/>
        <v>2.4900816026934471E-3</v>
      </c>
      <c r="AV112" s="20">
        <f t="shared" si="23"/>
        <v>5.0921806940523959E-5</v>
      </c>
      <c r="AW112" s="20">
        <f t="shared" si="23"/>
        <v>-2.8353929488855699E-3</v>
      </c>
      <c r="AX112" s="20">
        <f t="shared" si="23"/>
        <v>1.5990594161019399E-3</v>
      </c>
      <c r="AY112" s="20">
        <f t="shared" si="23"/>
        <v>1.90359747873625E-3</v>
      </c>
      <c r="AZ112" s="20">
        <f t="shared" si="23"/>
        <v>1.7561906519913901E-3</v>
      </c>
      <c r="BA112" s="20">
        <f t="shared" si="23"/>
        <v>1.57051978089128E-5</v>
      </c>
      <c r="BC112" s="22">
        <f t="shared" si="19"/>
        <v>49217</v>
      </c>
      <c r="BD112" s="20">
        <f t="shared" si="20"/>
        <v>2.897435269711081E-4</v>
      </c>
      <c r="BE112" s="20">
        <f t="shared" si="20"/>
        <v>2.4900816026934471E-3</v>
      </c>
    </row>
    <row r="113" spans="1:57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14"/>
        <v>2.8030377727827969E-4</v>
      </c>
      <c r="AI113" s="20">
        <f t="shared" si="21"/>
        <v>4.9353667590556539E-5</v>
      </c>
      <c r="AJ113" s="20">
        <f t="shared" si="22"/>
        <v>-2.74776018792666E-3</v>
      </c>
      <c r="AK113" s="20">
        <f t="shared" si="22"/>
        <v>1.5500689685365901E-3</v>
      </c>
      <c r="AL113" s="20">
        <f t="shared" si="22"/>
        <v>1.84520167367807E-3</v>
      </c>
      <c r="AM113" s="20">
        <f t="shared" si="22"/>
        <v>1.7023423875661601E-3</v>
      </c>
      <c r="AN113" s="20">
        <f t="shared" si="22"/>
        <v>1.48327989224483E-5</v>
      </c>
      <c r="AR113" s="22">
        <f t="shared" si="15"/>
        <v>49309</v>
      </c>
      <c r="AS113" s="20">
        <f t="shared" si="17"/>
        <v>1.9220984801657333</v>
      </c>
      <c r="AT113" s="20">
        <f t="shared" si="16"/>
        <v>2.8030377727827969E-4</v>
      </c>
      <c r="AU113" s="20">
        <f t="shared" si="18"/>
        <v>2.4140393083671649E-3</v>
      </c>
      <c r="AV113" s="20">
        <f t="shared" si="23"/>
        <v>4.9353667590556539E-5</v>
      </c>
      <c r="AW113" s="20">
        <f t="shared" si="23"/>
        <v>-2.74776018792666E-3</v>
      </c>
      <c r="AX113" s="20">
        <f t="shared" si="23"/>
        <v>1.5500689685365901E-3</v>
      </c>
      <c r="AY113" s="20">
        <f t="shared" si="23"/>
        <v>1.84520167367807E-3</v>
      </c>
      <c r="AZ113" s="20">
        <f t="shared" si="23"/>
        <v>1.7023423875661601E-3</v>
      </c>
      <c r="BA113" s="20">
        <f t="shared" si="23"/>
        <v>1.48327989224483E-5</v>
      </c>
      <c r="BC113" s="22">
        <f t="shared" si="19"/>
        <v>49309</v>
      </c>
      <c r="BD113" s="20">
        <f t="shared" si="20"/>
        <v>2.8030377727827969E-4</v>
      </c>
      <c r="BE113" s="20">
        <f t="shared" si="20"/>
        <v>2.4140393083671649E-3</v>
      </c>
    </row>
    <row r="114" spans="1:57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14"/>
        <v>2.7141198336573573E-4</v>
      </c>
      <c r="AI114" s="20">
        <f t="shared" si="21"/>
        <v>4.7834227592115248E-5</v>
      </c>
      <c r="AJ114" s="20">
        <f t="shared" si="22"/>
        <v>-2.6629132198863199E-3</v>
      </c>
      <c r="AK114" s="20">
        <f t="shared" si="22"/>
        <v>1.5025617881247999E-3</v>
      </c>
      <c r="AL114" s="20">
        <f t="shared" si="22"/>
        <v>1.78857920518638E-3</v>
      </c>
      <c r="AM114" s="20">
        <f t="shared" si="22"/>
        <v>1.65012396649011E-3</v>
      </c>
      <c r="AN114" s="20">
        <f t="shared" si="22"/>
        <v>1.39625621509154E-5</v>
      </c>
      <c r="AR114" s="22">
        <f t="shared" si="15"/>
        <v>49399</v>
      </c>
      <c r="AS114" s="20">
        <f t="shared" si="17"/>
        <v>1.920817837154452</v>
      </c>
      <c r="AT114" s="20">
        <f t="shared" si="16"/>
        <v>2.7141198336573573E-4</v>
      </c>
      <c r="AU114" s="20">
        <f t="shared" si="18"/>
        <v>2.3401485296580008E-3</v>
      </c>
      <c r="AV114" s="20">
        <f t="shared" si="23"/>
        <v>4.7834227592115248E-5</v>
      </c>
      <c r="AW114" s="20">
        <f t="shared" si="23"/>
        <v>-2.6629132198863199E-3</v>
      </c>
      <c r="AX114" s="20">
        <f t="shared" si="23"/>
        <v>1.5025617881247999E-3</v>
      </c>
      <c r="AY114" s="20">
        <f t="shared" si="23"/>
        <v>1.78857920518638E-3</v>
      </c>
      <c r="AZ114" s="20">
        <f t="shared" si="23"/>
        <v>1.65012396649011E-3</v>
      </c>
      <c r="BA114" s="20">
        <f t="shared" si="23"/>
        <v>1.39625621509154E-5</v>
      </c>
      <c r="BC114" s="22">
        <f t="shared" si="19"/>
        <v>49399</v>
      </c>
      <c r="BD114" s="20">
        <f t="shared" si="20"/>
        <v>2.7141198336573573E-4</v>
      </c>
      <c r="BE114" s="20">
        <f t="shared" si="20"/>
        <v>2.3401485296580008E-3</v>
      </c>
    </row>
    <row r="115" spans="1:57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14"/>
        <v>2.6300112093236765E-4</v>
      </c>
      <c r="AI115" s="20">
        <f t="shared" si="21"/>
        <v>4.6362017202676533E-5</v>
      </c>
      <c r="AJ115" s="20">
        <f t="shared" si="22"/>
        <v>-2.5807595527948999E-3</v>
      </c>
      <c r="AK115" s="20">
        <f t="shared" si="22"/>
        <v>1.45649702651962E-3</v>
      </c>
      <c r="AL115" s="20">
        <f t="shared" si="22"/>
        <v>1.7336809703394299E-3</v>
      </c>
      <c r="AM115" s="20">
        <f t="shared" si="22"/>
        <v>1.59949086193655E-3</v>
      </c>
      <c r="AN115" s="20">
        <f t="shared" si="22"/>
        <v>1.3102825513477899E-5</v>
      </c>
      <c r="AR115" s="22">
        <f t="shared" si="15"/>
        <v>49490</v>
      </c>
      <c r="AS115" s="20">
        <f t="shared" si="17"/>
        <v>1.919656857588546</v>
      </c>
      <c r="AT115" s="20">
        <f t="shared" si="16"/>
        <v>2.6300112093236765E-4</v>
      </c>
      <c r="AU115" s="20">
        <f t="shared" si="18"/>
        <v>2.2683741487168549E-3</v>
      </c>
      <c r="AV115" s="20">
        <f t="shared" si="23"/>
        <v>4.6362017202676533E-5</v>
      </c>
      <c r="AW115" s="20">
        <f t="shared" si="23"/>
        <v>-2.5807595527948999E-3</v>
      </c>
      <c r="AX115" s="20">
        <f t="shared" si="23"/>
        <v>1.45649702651962E-3</v>
      </c>
      <c r="AY115" s="20">
        <f t="shared" si="23"/>
        <v>1.7336809703394299E-3</v>
      </c>
      <c r="AZ115" s="20">
        <f t="shared" si="23"/>
        <v>1.59949086193655E-3</v>
      </c>
      <c r="BA115" s="20">
        <f t="shared" si="23"/>
        <v>1.3102825513477899E-5</v>
      </c>
      <c r="BC115" s="22">
        <f t="shared" si="19"/>
        <v>49490</v>
      </c>
      <c r="BD115" s="20">
        <f t="shared" si="20"/>
        <v>2.6300112093236765E-4</v>
      </c>
      <c r="BE115" s="20">
        <f t="shared" si="20"/>
        <v>2.2683741487168549E-3</v>
      </c>
    </row>
    <row r="116" spans="1:57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14"/>
        <v>2.5501246626418589E-4</v>
      </c>
      <c r="AI116" s="20">
        <f t="shared" si="21"/>
        <v>4.4935597561021087E-5</v>
      </c>
      <c r="AJ116" s="20">
        <f t="shared" si="22"/>
        <v>-2.50120939293552E-3</v>
      </c>
      <c r="AK116" s="20">
        <f t="shared" si="22"/>
        <v>1.41183446640269E-3</v>
      </c>
      <c r="AL116" s="20">
        <f t="shared" si="22"/>
        <v>1.6804586104202099E-3</v>
      </c>
      <c r="AM116" s="20">
        <f t="shared" si="22"/>
        <v>1.55039918308119E-3</v>
      </c>
      <c r="AN116" s="20">
        <f t="shared" si="22"/>
        <v>1.2260499482330501E-5</v>
      </c>
      <c r="AR116" s="22">
        <f t="shared" si="15"/>
        <v>49582</v>
      </c>
      <c r="AS116" s="20">
        <f t="shared" si="17"/>
        <v>1.9186067966975069</v>
      </c>
      <c r="AT116" s="20">
        <f t="shared" si="16"/>
        <v>2.5501246626418589E-4</v>
      </c>
      <c r="AU116" s="20">
        <f t="shared" si="18"/>
        <v>2.1986789640119214E-3</v>
      </c>
      <c r="AV116" s="20">
        <f t="shared" si="23"/>
        <v>4.4935597561021087E-5</v>
      </c>
      <c r="AW116" s="20">
        <f t="shared" si="23"/>
        <v>-2.50120939293552E-3</v>
      </c>
      <c r="AX116" s="20">
        <f t="shared" si="23"/>
        <v>1.41183446640269E-3</v>
      </c>
      <c r="AY116" s="20">
        <f t="shared" si="23"/>
        <v>1.6804586104202099E-3</v>
      </c>
      <c r="AZ116" s="20">
        <f t="shared" si="23"/>
        <v>1.55039918308119E-3</v>
      </c>
      <c r="BA116" s="20">
        <f t="shared" si="23"/>
        <v>1.2260499482330501E-5</v>
      </c>
      <c r="BC116" s="22">
        <f t="shared" si="19"/>
        <v>49582</v>
      </c>
      <c r="BD116" s="20">
        <f t="shared" si="20"/>
        <v>2.5501246626418589E-4</v>
      </c>
      <c r="BE116" s="20">
        <f t="shared" si="20"/>
        <v>2.1986789640119214E-3</v>
      </c>
    </row>
    <row r="117" spans="1:57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14"/>
        <v>2.4739488226759802E-4</v>
      </c>
      <c r="AI117" s="20">
        <f t="shared" si="21"/>
        <v>4.3553562106801976E-5</v>
      </c>
      <c r="AJ117" s="20">
        <f t="shared" si="22"/>
        <v>-2.4241756977350002E-3</v>
      </c>
      <c r="AK117" s="20">
        <f t="shared" si="22"/>
        <v>1.3685345499503301E-3</v>
      </c>
      <c r="AL117" s="20">
        <f t="shared" si="22"/>
        <v>1.62886455277178E-3</v>
      </c>
      <c r="AM117" s="20">
        <f t="shared" si="22"/>
        <v>1.5028057104293699E-3</v>
      </c>
      <c r="AN117" s="20">
        <f t="shared" si="22"/>
        <v>1.1441205005624501E-5</v>
      </c>
      <c r="AR117" s="22">
        <f t="shared" si="15"/>
        <v>49674</v>
      </c>
      <c r="AS117" s="20">
        <f t="shared" si="17"/>
        <v>1.9176597967450069</v>
      </c>
      <c r="AT117" s="20">
        <f t="shared" si="16"/>
        <v>2.4739488226759802E-4</v>
      </c>
      <c r="AU117" s="20">
        <f t="shared" si="18"/>
        <v>2.1310238825289064E-3</v>
      </c>
      <c r="AV117" s="20">
        <f t="shared" si="23"/>
        <v>4.3553562106801976E-5</v>
      </c>
      <c r="AW117" s="20">
        <f t="shared" si="23"/>
        <v>-2.4241756977350002E-3</v>
      </c>
      <c r="AX117" s="20">
        <f t="shared" si="23"/>
        <v>1.3685345499503301E-3</v>
      </c>
      <c r="AY117" s="20">
        <f t="shared" si="23"/>
        <v>1.62886455277178E-3</v>
      </c>
      <c r="AZ117" s="20">
        <f t="shared" si="23"/>
        <v>1.5028057104293699E-3</v>
      </c>
      <c r="BA117" s="20">
        <f t="shared" si="23"/>
        <v>1.1441205005624501E-5</v>
      </c>
      <c r="BC117" s="22">
        <f t="shared" si="19"/>
        <v>49674</v>
      </c>
      <c r="BD117" s="20">
        <f t="shared" si="20"/>
        <v>2.4739488226759802E-4</v>
      </c>
      <c r="BE117" s="20">
        <f t="shared" si="20"/>
        <v>2.1310238825289064E-3</v>
      </c>
    </row>
    <row r="118" spans="1:57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14"/>
        <v>2.4010411950811037E-4</v>
      </c>
      <c r="AI118" s="20">
        <f t="shared" si="21"/>
        <v>4.2214537719216436E-5</v>
      </c>
      <c r="AJ118" s="20">
        <f t="shared" si="22"/>
        <v>-2.3495742027090901E-3</v>
      </c>
      <c r="AK118" s="20">
        <f t="shared" si="22"/>
        <v>1.3265584071664399E-3</v>
      </c>
      <c r="AL118" s="20">
        <f t="shared" si="22"/>
        <v>1.5788520505211001E-3</v>
      </c>
      <c r="AM118" s="20">
        <f t="shared" si="22"/>
        <v>1.45666793229803E-3</v>
      </c>
      <c r="AN118" s="20">
        <f t="shared" si="22"/>
        <v>1.06494077334318E-5</v>
      </c>
      <c r="AR118" s="22">
        <f t="shared" si="15"/>
        <v>49765</v>
      </c>
      <c r="AS118" s="20">
        <f t="shared" si="17"/>
        <v>1.9168087544630268</v>
      </c>
      <c r="AT118" s="20">
        <f t="shared" si="16"/>
        <v>2.4010411950811037E-4</v>
      </c>
      <c r="AU118" s="20">
        <f t="shared" si="18"/>
        <v>2.0653681327291282E-3</v>
      </c>
      <c r="AV118" s="20">
        <f t="shared" si="23"/>
        <v>4.2214537719216436E-5</v>
      </c>
      <c r="AW118" s="20">
        <f t="shared" si="23"/>
        <v>-2.3495742027090901E-3</v>
      </c>
      <c r="AX118" s="20">
        <f t="shared" si="23"/>
        <v>1.3265584071664399E-3</v>
      </c>
      <c r="AY118" s="20">
        <f t="shared" si="23"/>
        <v>1.5788520505211001E-3</v>
      </c>
      <c r="AZ118" s="20">
        <f t="shared" si="23"/>
        <v>1.45666793229803E-3</v>
      </c>
      <c r="BA118" s="20">
        <f t="shared" si="23"/>
        <v>1.06494077334318E-5</v>
      </c>
      <c r="BC118" s="22">
        <f t="shared" si="19"/>
        <v>49765</v>
      </c>
      <c r="BD118" s="20">
        <f t="shared" si="20"/>
        <v>2.4010411950811037E-4</v>
      </c>
      <c r="BE118" s="20">
        <f t="shared" si="20"/>
        <v>2.0653681327291282E-3</v>
      </c>
    </row>
    <row r="119" spans="1:57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14"/>
        <v>2.3310214036615512E-4</v>
      </c>
      <c r="AI119" s="20">
        <f t="shared" si="21"/>
        <v>4.091718559150921E-5</v>
      </c>
      <c r="AJ119" s="20">
        <f t="shared" si="22"/>
        <v>-2.2773234257589198E-3</v>
      </c>
      <c r="AK119" s="20">
        <f t="shared" si="22"/>
        <v>1.28586788297191E-3</v>
      </c>
      <c r="AL119" s="20">
        <f t="shared" si="22"/>
        <v>1.53037522026E-3</v>
      </c>
      <c r="AM119" s="20">
        <f t="shared" si="22"/>
        <v>1.4119440785442801E-3</v>
      </c>
      <c r="AN119" s="20">
        <f t="shared" si="22"/>
        <v>9.8885463595266203E-6</v>
      </c>
      <c r="AR119" s="22">
        <f t="shared" si="15"/>
        <v>49856</v>
      </c>
      <c r="AS119" s="20">
        <f t="shared" si="17"/>
        <v>1.9160472124965615</v>
      </c>
      <c r="AT119" s="20">
        <f t="shared" si="16"/>
        <v>2.3310214036615512E-4</v>
      </c>
      <c r="AU119" s="20">
        <f t="shared" si="18"/>
        <v>2.0016694879683061E-3</v>
      </c>
      <c r="AV119" s="20">
        <f t="shared" si="23"/>
        <v>4.091718559150921E-5</v>
      </c>
      <c r="AW119" s="20">
        <f t="shared" si="23"/>
        <v>-2.2773234257589198E-3</v>
      </c>
      <c r="AX119" s="20">
        <f t="shared" si="23"/>
        <v>1.28586788297191E-3</v>
      </c>
      <c r="AY119" s="20">
        <f t="shared" si="23"/>
        <v>1.53037522026E-3</v>
      </c>
      <c r="AZ119" s="20">
        <f t="shared" si="23"/>
        <v>1.4119440785442801E-3</v>
      </c>
      <c r="BA119" s="20">
        <f t="shared" si="23"/>
        <v>9.8885463595266203E-6</v>
      </c>
      <c r="BC119" s="22">
        <f t="shared" si="19"/>
        <v>49856</v>
      </c>
      <c r="BD119" s="20">
        <f t="shared" si="20"/>
        <v>2.3310214036615512E-4</v>
      </c>
      <c r="BE119" s="20">
        <f t="shared" si="20"/>
        <v>2.0016694879683061E-3</v>
      </c>
    </row>
    <row r="120" spans="1:57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14"/>
        <v>2.2635647185521873E-4</v>
      </c>
      <c r="AI120" s="20">
        <f t="shared" si="21"/>
        <v>3.9660201860809897E-5</v>
      </c>
      <c r="AJ120" s="20">
        <f t="shared" si="22"/>
        <v>-2.20734465241623E-3</v>
      </c>
      <c r="AK120" s="20">
        <f t="shared" si="22"/>
        <v>1.24642556174059E-3</v>
      </c>
      <c r="AL120" s="20">
        <f t="shared" si="22"/>
        <v>1.4833890756404901E-3</v>
      </c>
      <c r="AM120" s="20">
        <f t="shared" si="22"/>
        <v>1.3685931532725301E-3</v>
      </c>
      <c r="AN120" s="20">
        <f t="shared" si="22"/>
        <v>9.1611546348957501E-6</v>
      </c>
      <c r="AR120" s="22">
        <f t="shared" si="15"/>
        <v>49948</v>
      </c>
      <c r="AS120" s="20">
        <f t="shared" si="17"/>
        <v>1.915369270276422</v>
      </c>
      <c r="AT120" s="20">
        <f t="shared" si="16"/>
        <v>2.2635647185521873E-4</v>
      </c>
      <c r="AU120" s="20">
        <f t="shared" si="18"/>
        <v>1.9398844947330857E-3</v>
      </c>
      <c r="AV120" s="20">
        <f t="shared" si="23"/>
        <v>3.9660201860809897E-5</v>
      </c>
      <c r="AW120" s="20">
        <f t="shared" si="23"/>
        <v>-2.20734465241623E-3</v>
      </c>
      <c r="AX120" s="20">
        <f t="shared" si="23"/>
        <v>1.24642556174059E-3</v>
      </c>
      <c r="AY120" s="20">
        <f t="shared" si="23"/>
        <v>1.4833890756404901E-3</v>
      </c>
      <c r="AZ120" s="20">
        <f t="shared" si="23"/>
        <v>1.3685931532725301E-3</v>
      </c>
      <c r="BA120" s="20">
        <f t="shared" si="23"/>
        <v>9.1611546348957501E-6</v>
      </c>
      <c r="BC120" s="22">
        <f t="shared" si="19"/>
        <v>49948</v>
      </c>
      <c r="BD120" s="20">
        <f t="shared" si="20"/>
        <v>2.2635647185521873E-4</v>
      </c>
      <c r="BE120" s="20">
        <f t="shared" si="20"/>
        <v>1.9398844947330857E-3</v>
      </c>
    </row>
    <row r="121" spans="1:57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14"/>
        <v>2.1983959333876743E-4</v>
      </c>
      <c r="AI121" s="20">
        <f t="shared" si="21"/>
        <v>3.844231801440891E-5</v>
      </c>
      <c r="AJ121" s="20">
        <f t="shared" si="22"/>
        <v>-2.1395619043462701E-3</v>
      </c>
      <c r="AK121" s="20">
        <f t="shared" si="22"/>
        <v>1.20819479039191E-3</v>
      </c>
      <c r="AL121" s="20">
        <f t="shared" si="22"/>
        <v>1.4378495574618401E-3</v>
      </c>
      <c r="AM121" s="20">
        <f t="shared" si="22"/>
        <v>1.32657496343391E-3</v>
      </c>
      <c r="AN121" s="20">
        <f t="shared" si="22"/>
        <v>8.4689756540967597E-6</v>
      </c>
      <c r="AR121" s="22">
        <f t="shared" si="15"/>
        <v>50040</v>
      </c>
      <c r="AS121" s="20">
        <f t="shared" si="17"/>
        <v>1.9147695105922833</v>
      </c>
      <c r="AT121" s="20">
        <f t="shared" si="16"/>
        <v>2.1983959333876743E-4</v>
      </c>
      <c r="AU121" s="20">
        <f t="shared" si="18"/>
        <v>1.8799687006098955E-3</v>
      </c>
      <c r="AV121" s="20">
        <f t="shared" si="23"/>
        <v>3.844231801440891E-5</v>
      </c>
      <c r="AW121" s="20">
        <f t="shared" si="23"/>
        <v>-2.1395619043462701E-3</v>
      </c>
      <c r="AX121" s="20">
        <f t="shared" si="23"/>
        <v>1.20819479039191E-3</v>
      </c>
      <c r="AY121" s="20">
        <f t="shared" si="23"/>
        <v>1.4378495574618401E-3</v>
      </c>
      <c r="AZ121" s="20">
        <f t="shared" si="23"/>
        <v>1.32657496343391E-3</v>
      </c>
      <c r="BA121" s="20">
        <f t="shared" si="23"/>
        <v>8.4689756540967597E-6</v>
      </c>
      <c r="BC121" s="22">
        <f t="shared" si="19"/>
        <v>50040</v>
      </c>
      <c r="BD121" s="20">
        <f t="shared" si="20"/>
        <v>2.1983959333876743E-4</v>
      </c>
      <c r="BE121" s="20">
        <f t="shared" si="20"/>
        <v>1.8799687006098955E-3</v>
      </c>
    </row>
    <row r="122" spans="1:57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14"/>
        <v>2.135283598279708E-4</v>
      </c>
      <c r="AI122" s="20">
        <f t="shared" si="21"/>
        <v>3.7262301090586928E-5</v>
      </c>
      <c r="AJ122" s="20">
        <f t="shared" si="22"/>
        <v>-2.0739018942395001E-3</v>
      </c>
      <c r="AK122" s="20">
        <f t="shared" si="22"/>
        <v>1.17113969801962E-3</v>
      </c>
      <c r="AL122" s="20">
        <f t="shared" si="22"/>
        <v>1.39371355989403E-3</v>
      </c>
      <c r="AM122" s="20">
        <f t="shared" si="22"/>
        <v>1.28585014560478E-3</v>
      </c>
      <c r="AN122" s="20">
        <f t="shared" si="22"/>
        <v>7.8130689917799095E-6</v>
      </c>
      <c r="AR122" s="22">
        <f t="shared" si="15"/>
        <v>50130</v>
      </c>
      <c r="AS122" s="20">
        <f t="shared" si="17"/>
        <v>1.9142429388874656</v>
      </c>
      <c r="AT122" s="20">
        <f t="shared" si="16"/>
        <v>2.135283598279708E-4</v>
      </c>
      <c r="AU122" s="20">
        <f t="shared" si="18"/>
        <v>1.8218768793612969E-3</v>
      </c>
      <c r="AV122" s="20">
        <f t="shared" si="23"/>
        <v>3.7262301090586928E-5</v>
      </c>
      <c r="AW122" s="20">
        <f t="shared" si="23"/>
        <v>-2.0739018942395001E-3</v>
      </c>
      <c r="AX122" s="20">
        <f t="shared" si="23"/>
        <v>1.17113969801962E-3</v>
      </c>
      <c r="AY122" s="20">
        <f t="shared" si="23"/>
        <v>1.39371355989403E-3</v>
      </c>
      <c r="AZ122" s="20">
        <f t="shared" si="23"/>
        <v>1.28585014560478E-3</v>
      </c>
      <c r="BA122" s="20">
        <f t="shared" si="23"/>
        <v>7.8130689917799095E-6</v>
      </c>
      <c r="BC122" s="22">
        <f t="shared" si="19"/>
        <v>50130</v>
      </c>
      <c r="BD122" s="20">
        <f t="shared" si="20"/>
        <v>2.135283598279708E-4</v>
      </c>
      <c r="BE122" s="20">
        <f t="shared" si="20"/>
        <v>1.8218768793612969E-3</v>
      </c>
    </row>
    <row r="123" spans="1:57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14"/>
        <v>2.0740346654998169E-4</v>
      </c>
      <c r="AI123" s="20">
        <f t="shared" si="21"/>
        <v>3.6118953697674952E-5</v>
      </c>
      <c r="AJ123" s="20">
        <f t="shared" si="22"/>
        <v>-2.01029396991181E-3</v>
      </c>
      <c r="AK123" s="20">
        <f t="shared" si="22"/>
        <v>1.13522521327791E-3</v>
      </c>
      <c r="AL123" s="20">
        <f t="shared" si="22"/>
        <v>1.35093895223814E-3</v>
      </c>
      <c r="AM123" s="20">
        <f t="shared" si="22"/>
        <v>1.24638018819123E-3</v>
      </c>
      <c r="AN123" s="20">
        <f t="shared" si="22"/>
        <v>7.1939088686079302E-6</v>
      </c>
      <c r="AR123" s="22">
        <f t="shared" si="15"/>
        <v>50221</v>
      </c>
      <c r="AS123" s="20">
        <f t="shared" si="17"/>
        <v>1.9137849328537444</v>
      </c>
      <c r="AT123" s="20">
        <f t="shared" si="16"/>
        <v>2.0740346654998169E-4</v>
      </c>
      <c r="AU123" s="20">
        <f t="shared" si="18"/>
        <v>1.765563246361753E-3</v>
      </c>
      <c r="AV123" s="20">
        <f t="shared" si="23"/>
        <v>3.6118953697674952E-5</v>
      </c>
      <c r="AW123" s="20">
        <f t="shared" si="23"/>
        <v>-2.01029396991181E-3</v>
      </c>
      <c r="AX123" s="20">
        <f t="shared" si="23"/>
        <v>1.13522521327791E-3</v>
      </c>
      <c r="AY123" s="20">
        <f t="shared" si="23"/>
        <v>1.35093895223814E-3</v>
      </c>
      <c r="AZ123" s="20">
        <f t="shared" si="23"/>
        <v>1.24638018819123E-3</v>
      </c>
      <c r="BA123" s="20">
        <f t="shared" si="23"/>
        <v>7.1939088686079302E-6</v>
      </c>
      <c r="BC123" s="22">
        <f t="shared" si="19"/>
        <v>50221</v>
      </c>
      <c r="BD123" s="20">
        <f t="shared" si="20"/>
        <v>2.0740346654998169E-4</v>
      </c>
      <c r="BE123" s="20">
        <f t="shared" si="20"/>
        <v>1.765563246361753E-3</v>
      </c>
    </row>
    <row r="124" spans="1:57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14"/>
        <v>2.014489531825675E-4</v>
      </c>
      <c r="AI124" s="20">
        <f t="shared" si="21"/>
        <v>3.5011113868626931E-5</v>
      </c>
      <c r="AJ124" s="20">
        <f t="shared" ref="AJ124:AN132" si="24">Z124</f>
        <v>-1.94867004854604E-3</v>
      </c>
      <c r="AK124" s="20">
        <f t="shared" si="24"/>
        <v>1.1004170775708001E-3</v>
      </c>
      <c r="AL124" s="20">
        <f t="shared" si="24"/>
        <v>1.30948459606816E-3</v>
      </c>
      <c r="AM124" s="20">
        <f t="shared" si="24"/>
        <v>1.20812745039167E-3</v>
      </c>
      <c r="AN124" s="20">
        <f t="shared" si="24"/>
        <v>6.6114746344325596E-6</v>
      </c>
      <c r="AR124" s="22">
        <f t="shared" si="15"/>
        <v>50313</v>
      </c>
      <c r="AS124" s="20">
        <f t="shared" si="17"/>
        <v>1.9133912003810745</v>
      </c>
      <c r="AT124" s="20">
        <f t="shared" si="16"/>
        <v>2.014489531825675E-4</v>
      </c>
      <c r="AU124" s="20">
        <f t="shared" si="18"/>
        <v>1.7109816639876495E-3</v>
      </c>
      <c r="AV124" s="20">
        <f t="shared" si="23"/>
        <v>3.5011113868626931E-5</v>
      </c>
      <c r="AW124" s="20">
        <f t="shared" si="23"/>
        <v>-1.94867004854604E-3</v>
      </c>
      <c r="AX124" s="20">
        <f t="shared" si="23"/>
        <v>1.1004170775708001E-3</v>
      </c>
      <c r="AY124" s="20">
        <f t="shared" si="23"/>
        <v>1.30948459606816E-3</v>
      </c>
      <c r="AZ124" s="20">
        <f t="shared" si="23"/>
        <v>1.20812745039167E-3</v>
      </c>
      <c r="BA124" s="20">
        <f t="shared" si="23"/>
        <v>6.6114746344325596E-6</v>
      </c>
      <c r="BC124" s="22">
        <f t="shared" si="19"/>
        <v>50313</v>
      </c>
      <c r="BD124" s="20">
        <f t="shared" si="20"/>
        <v>2.014489531825675E-4</v>
      </c>
      <c r="BE124" s="20">
        <f t="shared" si="20"/>
        <v>1.7109816639876495E-3</v>
      </c>
    </row>
    <row r="125" spans="1:57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14"/>
        <v>1.9565174883125278E-4</v>
      </c>
      <c r="AI125" s="20">
        <f t="shared" si="21"/>
        <v>3.3937654771569508E-5</v>
      </c>
      <c r="AJ125" s="20">
        <f t="shared" si="24"/>
        <v>-1.8889645445607701E-3</v>
      </c>
      <c r="AK125" s="20">
        <f t="shared" si="24"/>
        <v>1.0666818563098699E-3</v>
      </c>
      <c r="AL125" s="20">
        <f t="shared" si="24"/>
        <v>1.2693103587091399E-3</v>
      </c>
      <c r="AM125" s="20">
        <f t="shared" si="24"/>
        <v>1.17105517749571E-3</v>
      </c>
      <c r="AN125" s="20">
        <f t="shared" si="24"/>
        <v>6.0653331690474403E-6</v>
      </c>
      <c r="AR125" s="22">
        <f t="shared" si="15"/>
        <v>50405</v>
      </c>
      <c r="AS125" s="20">
        <f t="shared" si="17"/>
        <v>1.9130577442885583</v>
      </c>
      <c r="AT125" s="20">
        <f t="shared" si="16"/>
        <v>1.9565174883125278E-4</v>
      </c>
      <c r="AU125" s="20">
        <f t="shared" si="18"/>
        <v>1.6580858358945668E-3</v>
      </c>
      <c r="AV125" s="20">
        <f t="shared" si="23"/>
        <v>3.3937654771569508E-5</v>
      </c>
      <c r="AW125" s="20">
        <f t="shared" si="23"/>
        <v>-1.8889645445607701E-3</v>
      </c>
      <c r="AX125" s="20">
        <f t="shared" si="23"/>
        <v>1.0666818563098699E-3</v>
      </c>
      <c r="AY125" s="20">
        <f t="shared" si="23"/>
        <v>1.2693103587091399E-3</v>
      </c>
      <c r="AZ125" s="20">
        <f t="shared" si="23"/>
        <v>1.17105517749571E-3</v>
      </c>
      <c r="BA125" s="20">
        <f t="shared" si="23"/>
        <v>6.0653331690474403E-6</v>
      </c>
      <c r="BC125" s="22">
        <f t="shared" si="19"/>
        <v>50405</v>
      </c>
      <c r="BD125" s="20">
        <f t="shared" si="20"/>
        <v>1.9565174883125278E-4</v>
      </c>
      <c r="BE125" s="20">
        <f t="shared" si="20"/>
        <v>1.6580858358945668E-3</v>
      </c>
    </row>
    <row r="126" spans="1:57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14"/>
        <v>1.9000125813841556E-4</v>
      </c>
      <c r="AI126" s="20">
        <f t="shared" si="21"/>
        <v>3.2897484295502871E-5</v>
      </c>
      <c r="AJ126" s="20">
        <f t="shared" si="24"/>
        <v>-1.8311142920168699E-3</v>
      </c>
      <c r="AK126" s="20">
        <f t="shared" si="24"/>
        <v>1.0339869460862499E-3</v>
      </c>
      <c r="AL126" s="20">
        <f t="shared" si="24"/>
        <v>1.2303771220745199E-3</v>
      </c>
      <c r="AM126" s="20">
        <f t="shared" si="24"/>
        <v>1.1351275120086101E-3</v>
      </c>
      <c r="AN126" s="20">
        <f t="shared" si="24"/>
        <v>5.5547125343835504E-6</v>
      </c>
      <c r="AR126" s="22">
        <f t="shared" si="15"/>
        <v>50495</v>
      </c>
      <c r="AS126" s="20">
        <f t="shared" si="17"/>
        <v>1.9127808325767757</v>
      </c>
      <c r="AT126" s="20">
        <f t="shared" si="16"/>
        <v>1.9000125813841556E-4</v>
      </c>
      <c r="AU126" s="20">
        <f t="shared" si="18"/>
        <v>1.6068294849823964E-3</v>
      </c>
      <c r="AV126" s="20">
        <f t="shared" si="23"/>
        <v>3.2897484295502871E-5</v>
      </c>
      <c r="AW126" s="20">
        <f t="shared" si="23"/>
        <v>-1.8311142920168699E-3</v>
      </c>
      <c r="AX126" s="20">
        <f t="shared" si="23"/>
        <v>1.0339869460862499E-3</v>
      </c>
      <c r="AY126" s="20">
        <f t="shared" si="23"/>
        <v>1.2303771220745199E-3</v>
      </c>
      <c r="AZ126" s="20">
        <f t="shared" si="23"/>
        <v>1.1351275120086101E-3</v>
      </c>
      <c r="BA126" s="20">
        <f t="shared" si="23"/>
        <v>5.5547125343835504E-6</v>
      </c>
      <c r="BC126" s="22">
        <f t="shared" si="19"/>
        <v>50495</v>
      </c>
      <c r="BD126" s="20">
        <f t="shared" si="20"/>
        <v>1.9000125813841556E-4</v>
      </c>
      <c r="BE126" s="20">
        <f t="shared" si="20"/>
        <v>1.6068294849823964E-3</v>
      </c>
    </row>
    <row r="127" spans="1:57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14"/>
        <v>1.8448898686555186E-4</v>
      </c>
      <c r="AI127" s="20">
        <f t="shared" si="21"/>
        <v>3.1889544527549501E-5</v>
      </c>
      <c r="AJ127" s="20">
        <f t="shared" si="24"/>
        <v>-1.7750584628384301E-3</v>
      </c>
      <c r="AK127" s="20">
        <f t="shared" si="24"/>
        <v>1.002300579378E-3</v>
      </c>
      <c r="AL127" s="20">
        <f t="shared" si="24"/>
        <v>1.19264678757335E-3</v>
      </c>
      <c r="AM127" s="20">
        <f t="shared" si="24"/>
        <v>1.10030950202233E-3</v>
      </c>
      <c r="AN127" s="20">
        <f t="shared" si="24"/>
        <v>5.07856876552637E-6</v>
      </c>
      <c r="AR127" s="22">
        <f t="shared" si="15"/>
        <v>50586</v>
      </c>
      <c r="AS127" s="20">
        <f t="shared" si="17"/>
        <v>1.9125569731683427</v>
      </c>
      <c r="AT127" s="20">
        <f t="shared" si="16"/>
        <v>1.8448898686555186E-4</v>
      </c>
      <c r="AU127" s="20">
        <f t="shared" si="18"/>
        <v>1.5571665194283259E-3</v>
      </c>
      <c r="AV127" s="20">
        <f t="shared" si="23"/>
        <v>3.1889544527549501E-5</v>
      </c>
      <c r="AW127" s="20">
        <f t="shared" si="23"/>
        <v>-1.7750584628384301E-3</v>
      </c>
      <c r="AX127" s="20">
        <f t="shared" si="23"/>
        <v>1.002300579378E-3</v>
      </c>
      <c r="AY127" s="20">
        <f t="shared" si="23"/>
        <v>1.19264678757335E-3</v>
      </c>
      <c r="AZ127" s="20">
        <f t="shared" si="23"/>
        <v>1.10030950202233E-3</v>
      </c>
      <c r="BA127" s="20">
        <f t="shared" si="23"/>
        <v>5.07856876552637E-6</v>
      </c>
      <c r="BC127" s="22">
        <f t="shared" si="19"/>
        <v>50586</v>
      </c>
      <c r="BD127" s="20">
        <f t="shared" si="20"/>
        <v>1.8448898686555186E-4</v>
      </c>
      <c r="BE127" s="20">
        <f t="shared" si="20"/>
        <v>1.5571665194283259E-3</v>
      </c>
    </row>
    <row r="128" spans="1:57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14"/>
        <v>1.7910820521429145E-4</v>
      </c>
      <c r="AI128" s="20">
        <f t="shared" si="21"/>
        <v>3.0912811138990988E-5</v>
      </c>
      <c r="AJ128" s="20">
        <f t="shared" si="24"/>
        <v>-1.7207384834017E-3</v>
      </c>
      <c r="AK128" s="20">
        <f t="shared" si="24"/>
        <v>9.7159182603778695E-4</v>
      </c>
      <c r="AL128" s="20">
        <f t="shared" si="24"/>
        <v>1.1560822776868201E-3</v>
      </c>
      <c r="AM128" s="20">
        <f t="shared" si="24"/>
        <v>1.06656710479047E-3</v>
      </c>
      <c r="AN128" s="20">
        <f t="shared" si="24"/>
        <v>4.6356448457629498E-6</v>
      </c>
      <c r="AR128" s="22">
        <f t="shared" si="15"/>
        <v>50678</v>
      </c>
      <c r="AS128" s="20">
        <f t="shared" si="17"/>
        <v>1.9123828923245585</v>
      </c>
      <c r="AT128" s="20">
        <f t="shared" si="16"/>
        <v>1.7910820521429145E-4</v>
      </c>
      <c r="AU128" s="20">
        <f t="shared" si="18"/>
        <v>1.5090511810981308E-3</v>
      </c>
      <c r="AV128" s="20">
        <f t="shared" si="23"/>
        <v>3.0912811138990988E-5</v>
      </c>
      <c r="AW128" s="20">
        <f t="shared" si="23"/>
        <v>-1.7207384834017E-3</v>
      </c>
      <c r="AX128" s="20">
        <f t="shared" si="23"/>
        <v>9.7159182603778695E-4</v>
      </c>
      <c r="AY128" s="20">
        <f t="shared" si="23"/>
        <v>1.1560822776868201E-3</v>
      </c>
      <c r="AZ128" s="20">
        <f t="shared" si="23"/>
        <v>1.06656710479047E-3</v>
      </c>
      <c r="BA128" s="20">
        <f t="shared" si="23"/>
        <v>4.6356448457629498E-6</v>
      </c>
      <c r="BC128" s="22">
        <f t="shared" si="19"/>
        <v>50678</v>
      </c>
      <c r="BD128" s="20">
        <f t="shared" si="20"/>
        <v>1.7910820521429145E-4</v>
      </c>
      <c r="BE128" s="20">
        <f t="shared" si="20"/>
        <v>1.5090511810981308E-3</v>
      </c>
    </row>
    <row r="129" spans="1:57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14"/>
        <v>1.7385364850535263E-4</v>
      </c>
      <c r="AI129" s="20">
        <f t="shared" si="21"/>
        <v>2.9966292695301983E-5</v>
      </c>
      <c r="AJ129" s="20">
        <f t="shared" si="24"/>
        <v>-1.6680979489813699E-3</v>
      </c>
      <c r="AK129" s="20">
        <f t="shared" si="24"/>
        <v>9.4183059209385002E-4</v>
      </c>
      <c r="AL129" s="20">
        <f t="shared" si="24"/>
        <v>1.12064753310381E-3</v>
      </c>
      <c r="AM129" s="20">
        <f t="shared" si="24"/>
        <v>1.03386718832698E-3</v>
      </c>
      <c r="AN129" s="20">
        <f t="shared" si="24"/>
        <v>4.2245224873837998E-6</v>
      </c>
      <c r="AR129" s="22">
        <f t="shared" si="15"/>
        <v>50770</v>
      </c>
      <c r="AS129" s="20">
        <f t="shared" si="17"/>
        <v>1.912255516062132</v>
      </c>
      <c r="AT129" s="20">
        <f t="shared" si="16"/>
        <v>1.7385364850535263E-4</v>
      </c>
      <c r="AU129" s="20">
        <f t="shared" si="18"/>
        <v>1.4624381797259558E-3</v>
      </c>
      <c r="AV129" s="20">
        <f t="shared" si="23"/>
        <v>2.9966292695301983E-5</v>
      </c>
      <c r="AW129" s="20">
        <f t="shared" si="23"/>
        <v>-1.6680979489813699E-3</v>
      </c>
      <c r="AX129" s="20">
        <f t="shared" si="23"/>
        <v>9.4183059209385002E-4</v>
      </c>
      <c r="AY129" s="20">
        <f t="shared" si="23"/>
        <v>1.12064753310381E-3</v>
      </c>
      <c r="AZ129" s="20">
        <f t="shared" si="23"/>
        <v>1.03386718832698E-3</v>
      </c>
      <c r="BA129" s="20">
        <f t="shared" si="23"/>
        <v>4.2245224873837998E-6</v>
      </c>
      <c r="BC129" s="22">
        <f t="shared" si="19"/>
        <v>50770</v>
      </c>
      <c r="BD129" s="20">
        <f t="shared" si="20"/>
        <v>1.7385364850535263E-4</v>
      </c>
      <c r="BE129" s="20">
        <f t="shared" si="20"/>
        <v>1.4624381797259558E-3</v>
      </c>
    </row>
    <row r="130" spans="1:57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ref="AH130:AH132" si="25">K130+Y130-Y130/100</f>
        <v>1.6872125115518382E-4</v>
      </c>
      <c r="AI130" s="20">
        <f t="shared" si="21"/>
        <v>2.9049029903595444E-5</v>
      </c>
      <c r="AJ130" s="20">
        <f t="shared" si="24"/>
        <v>-1.6170825385186599E-3</v>
      </c>
      <c r="AK130" s="20">
        <f t="shared" si="24"/>
        <v>9.1298761610847303E-4</v>
      </c>
      <c r="AL130" s="20">
        <f t="shared" si="24"/>
        <v>1.08630750763616E-3</v>
      </c>
      <c r="AM130" s="20">
        <f t="shared" si="24"/>
        <v>1.0021775292301501E-3</v>
      </c>
      <c r="AN130" s="20">
        <f t="shared" si="24"/>
        <v>3.8436673843733598E-6</v>
      </c>
      <c r="AR130" s="22">
        <f t="shared" ref="AR130:AR132" si="26">A130</f>
        <v>50860</v>
      </c>
      <c r="AS130" s="20">
        <f t="shared" si="17"/>
        <v>1.9121719540398523</v>
      </c>
      <c r="AT130" s="20">
        <f t="shared" ref="AT130:AT132" si="27">AH130</f>
        <v>1.6872125115518382E-4</v>
      </c>
      <c r="AU130" s="20">
        <f t="shared" si="18"/>
        <v>1.4172828117440918E-3</v>
      </c>
      <c r="AV130" s="20">
        <f t="shared" si="23"/>
        <v>2.9049029903595444E-5</v>
      </c>
      <c r="AW130" s="20">
        <f t="shared" si="23"/>
        <v>-1.6170825385186599E-3</v>
      </c>
      <c r="AX130" s="20">
        <f t="shared" si="23"/>
        <v>9.1298761610847303E-4</v>
      </c>
      <c r="AY130" s="20">
        <f t="shared" si="23"/>
        <v>1.08630750763616E-3</v>
      </c>
      <c r="AZ130" s="20">
        <f t="shared" si="23"/>
        <v>1.0021775292301501E-3</v>
      </c>
      <c r="BA130" s="20">
        <f t="shared" si="23"/>
        <v>3.8436673843733598E-6</v>
      </c>
      <c r="BC130" s="22">
        <f t="shared" si="19"/>
        <v>50860</v>
      </c>
      <c r="BD130" s="20">
        <f t="shared" si="20"/>
        <v>1.6872125115518382E-4</v>
      </c>
      <c r="BE130" s="20">
        <f t="shared" si="20"/>
        <v>1.4172828117440918E-3</v>
      </c>
    </row>
    <row r="131" spans="1:57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25"/>
        <v>1.6370791423533308E-4</v>
      </c>
      <c r="AI131" s="20">
        <f t="shared" si="21"/>
        <v>2.8160094811590692E-5</v>
      </c>
      <c r="AJ131" s="20">
        <f t="shared" si="24"/>
        <v>-1.5676399297337401E-3</v>
      </c>
      <c r="AK131" s="20">
        <f t="shared" si="24"/>
        <v>8.8503446280529998E-4</v>
      </c>
      <c r="AL131" s="20">
        <f t="shared" si="24"/>
        <v>1.0530281596476899E-3</v>
      </c>
      <c r="AM131" s="20">
        <f t="shared" si="24"/>
        <v>9.7146680735349302E-4</v>
      </c>
      <c r="AN131" s="20">
        <f t="shared" si="24"/>
        <v>3.4914689361897899E-6</v>
      </c>
      <c r="AR131" s="22">
        <f t="shared" si="26"/>
        <v>50951</v>
      </c>
      <c r="AS131" s="20">
        <f t="shared" ref="AS131:AS132" si="28">AF131*4+2</f>
        <v>1.9121294854792732</v>
      </c>
      <c r="AT131" s="20">
        <f t="shared" si="27"/>
        <v>1.6370791423533308E-4</v>
      </c>
      <c r="AU131" s="20">
        <f t="shared" ref="AU131:AU132" si="29">SUM(AV131:BA131)</f>
        <v>1.3735410638205233E-3</v>
      </c>
      <c r="AV131" s="20">
        <f t="shared" si="23"/>
        <v>2.8160094811590692E-5</v>
      </c>
      <c r="AW131" s="20">
        <f t="shared" si="23"/>
        <v>-1.5676399297337401E-3</v>
      </c>
      <c r="AX131" s="20">
        <f t="shared" si="23"/>
        <v>8.8503446280529998E-4</v>
      </c>
      <c r="AY131" s="20">
        <f t="shared" si="23"/>
        <v>1.0530281596476899E-3</v>
      </c>
      <c r="AZ131" s="20">
        <f t="shared" si="23"/>
        <v>9.7146680735349302E-4</v>
      </c>
      <c r="BA131" s="20">
        <f t="shared" si="23"/>
        <v>3.4914689361897899E-6</v>
      </c>
      <c r="BC131" s="22">
        <f t="shared" ref="BC131:BC132" si="30">AR131</f>
        <v>50951</v>
      </c>
      <c r="BD131" s="20">
        <f t="shared" ref="BD131:BE132" si="31">AT131</f>
        <v>1.6370791423533308E-4</v>
      </c>
      <c r="BE131" s="20">
        <f t="shared" si="31"/>
        <v>1.3735410638205233E-3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5"/>
        <v>3.8199787393950217E-5</v>
      </c>
      <c r="AI132" s="20">
        <f t="shared" si="21"/>
        <v>1.4030894592930397E-6</v>
      </c>
      <c r="AJ132" s="20">
        <f t="shared" si="24"/>
        <v>-1.44701836759519E-3</v>
      </c>
      <c r="AK132" s="20">
        <f t="shared" si="24"/>
        <v>5.4189821816485995E-4</v>
      </c>
      <c r="AL132" s="20">
        <f t="shared" si="24"/>
        <v>-2.9329793527210697E-4</v>
      </c>
      <c r="AM132" s="20">
        <f t="shared" si="24"/>
        <v>1.37178050825248E-3</v>
      </c>
      <c r="AN132" s="20">
        <f t="shared" si="24"/>
        <v>3.7302372362546499E-3</v>
      </c>
      <c r="AR132" s="22">
        <f t="shared" si="26"/>
        <v>51043</v>
      </c>
      <c r="AS132" s="20">
        <f t="shared" si="28"/>
        <v>3.6726840082341683</v>
      </c>
      <c r="AT132" s="20">
        <f t="shared" si="27"/>
        <v>3.8199787393950217E-5</v>
      </c>
      <c r="AU132" s="20">
        <f t="shared" si="29"/>
        <v>3.9050027492639862E-3</v>
      </c>
      <c r="AV132" s="20">
        <f t="shared" si="23"/>
        <v>1.4030894592930397E-6</v>
      </c>
      <c r="AW132" s="20">
        <f t="shared" si="23"/>
        <v>-1.44701836759519E-3</v>
      </c>
      <c r="AX132" s="20">
        <f t="shared" si="23"/>
        <v>5.4189821816485995E-4</v>
      </c>
      <c r="AY132" s="20">
        <f t="shared" si="23"/>
        <v>-2.9329793527210697E-4</v>
      </c>
      <c r="AZ132" s="20">
        <f t="shared" si="23"/>
        <v>1.37178050825248E-3</v>
      </c>
      <c r="BA132" s="20">
        <f t="shared" si="23"/>
        <v>3.7302372362546499E-3</v>
      </c>
      <c r="BC132" s="22">
        <f t="shared" si="30"/>
        <v>51043</v>
      </c>
      <c r="BD132" s="20">
        <f t="shared" si="31"/>
        <v>3.8199787393950217E-5</v>
      </c>
      <c r="BE132" s="20">
        <f t="shared" si="31"/>
        <v>3.9050027492639862E-3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DA29-DF34-4519-81E4-C8E70E496760}">
  <sheetPr codeName="Sheet33"/>
  <dimension ref="A1:AB210"/>
  <sheetViews>
    <sheetView topLeftCell="A40" zoomScaleNormal="100" workbookViewId="0">
      <selection activeCell="AK65" sqref="AK65"/>
    </sheetView>
  </sheetViews>
  <sheetFormatPr defaultRowHeight="15"/>
  <cols>
    <col min="1" max="1" width="10.7109375" bestFit="1" customWidth="1"/>
    <col min="12" max="12" width="9.7109375" bestFit="1" customWidth="1"/>
  </cols>
  <sheetData>
    <row r="1" spans="1:28">
      <c r="A1" t="s">
        <v>0</v>
      </c>
      <c r="B1" t="s">
        <v>378</v>
      </c>
      <c r="C1" t="s">
        <v>379</v>
      </c>
      <c r="D1" t="s">
        <v>380</v>
      </c>
      <c r="E1" t="s">
        <v>381</v>
      </c>
      <c r="F1" t="s">
        <v>10</v>
      </c>
      <c r="G1" t="s">
        <v>384</v>
      </c>
      <c r="H1" t="s">
        <v>385</v>
      </c>
      <c r="I1" t="s">
        <v>386</v>
      </c>
      <c r="J1" t="s">
        <v>387</v>
      </c>
      <c r="K1" t="s">
        <v>388</v>
      </c>
      <c r="L1" t="s">
        <v>389</v>
      </c>
      <c r="M1" t="s">
        <v>390</v>
      </c>
      <c r="N1" t="s">
        <v>384</v>
      </c>
      <c r="O1" t="s">
        <v>385</v>
      </c>
      <c r="P1" t="s">
        <v>386</v>
      </c>
      <c r="Q1" t="s">
        <v>387</v>
      </c>
      <c r="R1" t="s">
        <v>382</v>
      </c>
      <c r="T1" t="s">
        <v>391</v>
      </c>
      <c r="U1" t="s">
        <v>384</v>
      </c>
      <c r="V1" t="s">
        <v>385</v>
      </c>
      <c r="W1" t="s">
        <v>386</v>
      </c>
      <c r="X1" t="s">
        <v>387</v>
      </c>
      <c r="Y1" t="s">
        <v>388</v>
      </c>
      <c r="Z1" t="s">
        <v>375</v>
      </c>
      <c r="AA1" t="s">
        <v>389</v>
      </c>
      <c r="AB1" t="s">
        <v>392</v>
      </c>
    </row>
    <row r="2" spans="1:28">
      <c r="A2" s="1">
        <v>26480</v>
      </c>
      <c r="B2">
        <v>2.8713600473031198</v>
      </c>
      <c r="C2">
        <v>2.3348354466513799</v>
      </c>
      <c r="D2">
        <v>4.6259474554863598</v>
      </c>
      <c r="E2">
        <v>4.0174291558194497</v>
      </c>
      <c r="F2">
        <v>3.4441657002918298</v>
      </c>
      <c r="G2">
        <v>4.8348354466513799</v>
      </c>
      <c r="H2">
        <v>2.2911120088349799</v>
      </c>
      <c r="I2">
        <v>5.3713600473031198</v>
      </c>
      <c r="J2">
        <v>1.1460691085163299</v>
      </c>
      <c r="K2">
        <v>5.9441657002918298</v>
      </c>
      <c r="L2" s="1">
        <v>2.5</v>
      </c>
      <c r="M2">
        <v>1972</v>
      </c>
      <c r="N2">
        <f>+G2-MIN($G$2:$G$210)</f>
        <v>4.8339266175709295</v>
      </c>
      <c r="O2">
        <f>+H2-MIN($G$2:$G$210)</f>
        <v>2.2902031797545299</v>
      </c>
      <c r="P2">
        <f>+I2-MIN($G$2:$G$210)</f>
        <v>5.3704512182226694</v>
      </c>
      <c r="Q2">
        <f>+J2-MIN($G$2:$G$210)</f>
        <v>1.1451602794358799</v>
      </c>
      <c r="R2">
        <f>+K2-MIN($G$2:$G$210)</f>
        <v>5.9432568712113802</v>
      </c>
      <c r="T2">
        <v>1</v>
      </c>
      <c r="U2">
        <v>1.737861755747061</v>
      </c>
      <c r="V2">
        <v>1.5478472770468619</v>
      </c>
      <c r="W2">
        <v>2.05005795710959</v>
      </c>
      <c r="X2">
        <v>0.78614528160894204</v>
      </c>
      <c r="Y2">
        <v>2.4284802038296789</v>
      </c>
      <c r="Z2">
        <f>+AA2+'Chart 3 - rstar'!D152</f>
        <v>4.9656261467620402</v>
      </c>
      <c r="AA2">
        <v>2.5</v>
      </c>
      <c r="AB2">
        <v>2008</v>
      </c>
    </row>
    <row r="3" spans="1:28">
      <c r="A3" s="1">
        <v>26572</v>
      </c>
      <c r="B3">
        <v>3.0302573963476398</v>
      </c>
      <c r="C3">
        <v>2.57804021562414</v>
      </c>
      <c r="D3">
        <v>4.8635416323048801</v>
      </c>
      <c r="E3">
        <v>4.2246270628450802</v>
      </c>
      <c r="F3">
        <v>3.63817611958549</v>
      </c>
      <c r="G3">
        <v>5.0780402156241404</v>
      </c>
      <c r="H3">
        <v>2.2855014166807401</v>
      </c>
      <c r="I3">
        <v>5.5302573963476398</v>
      </c>
      <c r="J3">
        <v>1.1943696664974404</v>
      </c>
      <c r="K3">
        <v>6.1381761195854896</v>
      </c>
      <c r="L3" s="1">
        <v>2.5</v>
      </c>
      <c r="M3">
        <v>1972</v>
      </c>
      <c r="N3">
        <f t="shared" ref="N3:P66" si="0">+G3-MIN($G$2:$G$210)</f>
        <v>5.0771313865436909</v>
      </c>
      <c r="O3">
        <f t="shared" si="0"/>
        <v>2.2845925876002902</v>
      </c>
      <c r="P3">
        <f t="shared" si="0"/>
        <v>5.5293485672671903</v>
      </c>
      <c r="Q3">
        <f t="shared" ref="Q3:Q66" si="1">+J3-MIN($G$2:$G$210)</f>
        <v>1.1934608374169904</v>
      </c>
      <c r="R3">
        <f t="shared" ref="R3:R66" si="2">+K3-MIN($G$2:$G$210)</f>
        <v>6.1372672905050401</v>
      </c>
      <c r="T3">
        <v>2</v>
      </c>
      <c r="U3">
        <v>1.4243507349404601</v>
      </c>
      <c r="V3">
        <v>1.561576240441561</v>
      </c>
      <c r="W3">
        <v>1.837871002678662</v>
      </c>
      <c r="X3">
        <v>0.75541402140495362</v>
      </c>
      <c r="Y3">
        <v>2.2331177226368459</v>
      </c>
      <c r="Z3">
        <f>+AA3+'Chart 3 - rstar'!D153</f>
        <v>4.5535391943848902</v>
      </c>
      <c r="AA3">
        <v>2.5</v>
      </c>
    </row>
    <row r="4" spans="1:28">
      <c r="A4" s="1">
        <v>26664</v>
      </c>
      <c r="B4">
        <v>3.3351180329894299</v>
      </c>
      <c r="C4">
        <v>2.9353245087832098</v>
      </c>
      <c r="D4">
        <v>5.0987444962911397</v>
      </c>
      <c r="E4">
        <v>4.5921997312783702</v>
      </c>
      <c r="F4">
        <v>3.95584267277806</v>
      </c>
      <c r="G4">
        <v>5.4353245087832098</v>
      </c>
      <c r="H4">
        <v>2.1634199875079299</v>
      </c>
      <c r="I4">
        <v>5.8351180329894294</v>
      </c>
      <c r="J4">
        <v>1.2570816982889403</v>
      </c>
      <c r="K4">
        <v>6.4558426727780596</v>
      </c>
      <c r="L4" s="1">
        <v>2.5</v>
      </c>
      <c r="M4">
        <v>1972</v>
      </c>
      <c r="N4">
        <f t="shared" si="0"/>
        <v>5.4344156797027594</v>
      </c>
      <c r="O4">
        <f t="shared" si="0"/>
        <v>2.1625111584274799</v>
      </c>
      <c r="P4">
        <f t="shared" si="0"/>
        <v>5.8342092039089799</v>
      </c>
      <c r="Q4">
        <f t="shared" si="1"/>
        <v>1.2561728692084904</v>
      </c>
      <c r="R4">
        <f t="shared" si="2"/>
        <v>6.45493384369761</v>
      </c>
      <c r="T4">
        <v>3</v>
      </c>
      <c r="U4">
        <v>1.723645472869884</v>
      </c>
      <c r="V4">
        <v>1.3246527936192218</v>
      </c>
      <c r="W4">
        <v>1.9899848434671599</v>
      </c>
      <c r="X4">
        <v>0.74994581046055298</v>
      </c>
      <c r="Y4">
        <v>2.338855322430645</v>
      </c>
      <c r="Z4">
        <f>+AA4+'Chart 3 - rstar'!D154</f>
        <v>4.4233333313768002</v>
      </c>
      <c r="AA4">
        <v>2.5</v>
      </c>
    </row>
    <row r="5" spans="1:28">
      <c r="A5" s="1">
        <v>26754</v>
      </c>
      <c r="B5">
        <v>3.43996738978234</v>
      </c>
      <c r="C5">
        <v>2.8937279064414501</v>
      </c>
      <c r="D5">
        <v>5.1156738906988002</v>
      </c>
      <c r="E5">
        <v>4.6336569919014003</v>
      </c>
      <c r="F5">
        <v>4.0299921745529996</v>
      </c>
      <c r="G5">
        <v>5.3937279064414501</v>
      </c>
      <c r="H5">
        <v>2.2219459842573501</v>
      </c>
      <c r="I5">
        <v>5.93996738978234</v>
      </c>
      <c r="J5">
        <v>1.1936896021190604</v>
      </c>
      <c r="K5">
        <v>6.5299921745529996</v>
      </c>
      <c r="L5" s="1">
        <v>2.5</v>
      </c>
      <c r="M5">
        <v>1973</v>
      </c>
      <c r="N5">
        <f t="shared" si="0"/>
        <v>5.3928190773610005</v>
      </c>
      <c r="O5">
        <f t="shared" si="0"/>
        <v>2.2210371551769001</v>
      </c>
      <c r="P5">
        <f t="shared" si="0"/>
        <v>5.9390585607018895</v>
      </c>
      <c r="Q5">
        <f t="shared" si="1"/>
        <v>1.1927807730386104</v>
      </c>
      <c r="R5">
        <f t="shared" si="2"/>
        <v>6.5290833454725501</v>
      </c>
      <c r="T5">
        <v>4</v>
      </c>
      <c r="U5">
        <v>1.5810129631418821</v>
      </c>
      <c r="V5">
        <v>1.5413082976514021</v>
      </c>
      <c r="W5">
        <v>2.0096298523618552</v>
      </c>
      <c r="X5">
        <v>0.73441084905892695</v>
      </c>
      <c r="Y5">
        <v>2.3651210834522818</v>
      </c>
      <c r="Z5">
        <f>+AA5+'Chart 3 - rstar'!D155</f>
        <v>3.8712864825943401</v>
      </c>
      <c r="AA5">
        <v>2.5</v>
      </c>
    </row>
    <row r="6" spans="1:28">
      <c r="A6" s="1">
        <v>26845</v>
      </c>
      <c r="B6">
        <v>3.7742038916532001</v>
      </c>
      <c r="C6">
        <v>3.07649732611989</v>
      </c>
      <c r="D6">
        <v>5.3552007514346496</v>
      </c>
      <c r="E6">
        <v>4.9231484226674702</v>
      </c>
      <c r="F6">
        <v>4.3407911679182503</v>
      </c>
      <c r="G6">
        <v>5.57649732611989</v>
      </c>
      <c r="H6">
        <v>2.2787034253147596</v>
      </c>
      <c r="I6">
        <v>6.2742038916532001</v>
      </c>
      <c r="J6">
        <v>1.1489445310142701</v>
      </c>
      <c r="K6">
        <v>6.8407911679182503</v>
      </c>
      <c r="L6" s="1">
        <v>2.5</v>
      </c>
      <c r="M6">
        <v>1973</v>
      </c>
      <c r="N6">
        <f t="shared" si="0"/>
        <v>5.5755884970394405</v>
      </c>
      <c r="O6">
        <f t="shared" si="0"/>
        <v>2.2777945962343096</v>
      </c>
      <c r="P6">
        <f t="shared" si="0"/>
        <v>6.2732950625727497</v>
      </c>
      <c r="Q6">
        <f t="shared" si="1"/>
        <v>1.1480357019338201</v>
      </c>
      <c r="R6">
        <f t="shared" si="2"/>
        <v>6.8398823388377998</v>
      </c>
      <c r="T6">
        <v>5</v>
      </c>
      <c r="U6">
        <v>1.3542311790853601</v>
      </c>
      <c r="V6">
        <v>1.2324713947295665</v>
      </c>
      <c r="W6">
        <v>1.627494237969211</v>
      </c>
      <c r="X6">
        <v>0.66719055985927</v>
      </c>
      <c r="Y6">
        <v>1.9828403742689629</v>
      </c>
      <c r="Z6">
        <f>+AA6+'Chart 3 - rstar'!D156</f>
        <v>3.1580415945014062</v>
      </c>
      <c r="AA6">
        <v>2.5</v>
      </c>
    </row>
    <row r="7" spans="1:28">
      <c r="A7" s="1">
        <v>26937</v>
      </c>
      <c r="B7">
        <v>4.0033255176842797</v>
      </c>
      <c r="C7">
        <v>3.4405221701470698</v>
      </c>
      <c r="D7">
        <v>5.7786350959420503</v>
      </c>
      <c r="E7">
        <v>5.1767816032295402</v>
      </c>
      <c r="F7">
        <v>4.6424082725915001</v>
      </c>
      <c r="G7">
        <v>5.9405221701470694</v>
      </c>
      <c r="H7">
        <v>2.3381129257949804</v>
      </c>
      <c r="I7">
        <v>6.5033255176842797</v>
      </c>
      <c r="J7">
        <v>1.1734560855452605</v>
      </c>
      <c r="K7">
        <v>7.1424082725915001</v>
      </c>
      <c r="L7" s="1">
        <v>2.5</v>
      </c>
      <c r="M7">
        <v>1973</v>
      </c>
      <c r="N7">
        <f t="shared" si="0"/>
        <v>5.9396133410666199</v>
      </c>
      <c r="O7">
        <f t="shared" si="0"/>
        <v>2.3372040967145304</v>
      </c>
      <c r="P7">
        <f t="shared" si="0"/>
        <v>6.5024166886038302</v>
      </c>
      <c r="Q7">
        <f t="shared" si="1"/>
        <v>1.1725472564648105</v>
      </c>
      <c r="R7">
        <f t="shared" si="2"/>
        <v>7.1414994435110497</v>
      </c>
      <c r="T7">
        <v>6</v>
      </c>
      <c r="U7">
        <v>1.44501929778007</v>
      </c>
      <c r="V7">
        <v>1.1843823644775719</v>
      </c>
      <c r="W7">
        <v>1.711848993257453</v>
      </c>
      <c r="X7">
        <v>0.66639468250381495</v>
      </c>
      <c r="Y7">
        <v>2.040543687639619</v>
      </c>
      <c r="Z7">
        <f>+AA7+'Chart 3 - rstar'!D157</f>
        <v>3.226027987210851</v>
      </c>
      <c r="AA7">
        <v>2.5</v>
      </c>
    </row>
    <row r="8" spans="1:28">
      <c r="A8" s="1">
        <v>27029</v>
      </c>
      <c r="B8">
        <v>4.2795696730334303</v>
      </c>
      <c r="C8">
        <v>3.7452952080572</v>
      </c>
      <c r="D8">
        <v>6.0977591484994598</v>
      </c>
      <c r="E8">
        <v>5.46052637993769</v>
      </c>
      <c r="F8">
        <v>4.8671813907765902</v>
      </c>
      <c r="G8">
        <v>6.2452952080572004</v>
      </c>
      <c r="H8">
        <v>2.3524639404422598</v>
      </c>
      <c r="I8">
        <v>6.7795696730334303</v>
      </c>
      <c r="J8">
        <v>1.1809567069042597</v>
      </c>
      <c r="K8">
        <v>7.3671813907765902</v>
      </c>
      <c r="L8" s="1">
        <v>2.5</v>
      </c>
      <c r="M8">
        <v>1973</v>
      </c>
      <c r="N8">
        <f t="shared" si="0"/>
        <v>6.2443863789767509</v>
      </c>
      <c r="O8">
        <f t="shared" si="0"/>
        <v>2.3515551113618098</v>
      </c>
      <c r="P8">
        <f t="shared" si="0"/>
        <v>6.7786608439529807</v>
      </c>
      <c r="Q8">
        <f t="shared" si="1"/>
        <v>1.1800478778238097</v>
      </c>
      <c r="R8">
        <f t="shared" si="2"/>
        <v>7.3662725616961406</v>
      </c>
      <c r="T8">
        <v>7</v>
      </c>
      <c r="U8">
        <v>1.33490463033286</v>
      </c>
      <c r="V8">
        <v>1.2762407547136809</v>
      </c>
      <c r="W8">
        <v>1.720970383798742</v>
      </c>
      <c r="X8">
        <v>0.662530767255745</v>
      </c>
      <c r="Y8">
        <v>2.0530072126941801</v>
      </c>
      <c r="Z8">
        <f>+AA8+'Chart 3 - rstar'!D158</f>
        <v>3.3070002026963827</v>
      </c>
      <c r="AA8">
        <v>2.5</v>
      </c>
    </row>
    <row r="9" spans="1:28">
      <c r="A9" s="1">
        <v>27119</v>
      </c>
      <c r="B9">
        <v>4.3383309784073401</v>
      </c>
      <c r="C9">
        <v>3.9078478907613601</v>
      </c>
      <c r="D9">
        <v>6.1496626831315302</v>
      </c>
      <c r="E9">
        <v>5.5583303191043099</v>
      </c>
      <c r="F9">
        <v>4.9784275354265697</v>
      </c>
      <c r="G9">
        <v>6.4078478907613601</v>
      </c>
      <c r="H9">
        <v>2.2418147923701701</v>
      </c>
      <c r="I9">
        <v>6.8383309784073401</v>
      </c>
      <c r="J9">
        <v>1.2199993406969698</v>
      </c>
      <c r="K9">
        <v>7.4784275354265697</v>
      </c>
      <c r="L9" s="1">
        <v>2.5</v>
      </c>
      <c r="M9">
        <v>1974</v>
      </c>
      <c r="N9">
        <f t="shared" si="0"/>
        <v>6.4069390616809105</v>
      </c>
      <c r="O9">
        <f t="shared" si="0"/>
        <v>2.2409059632897201</v>
      </c>
      <c r="P9">
        <f t="shared" si="0"/>
        <v>6.8374221493268905</v>
      </c>
      <c r="Q9">
        <f t="shared" si="1"/>
        <v>1.2190905116165198</v>
      </c>
      <c r="R9">
        <f t="shared" si="2"/>
        <v>7.4775187063461193</v>
      </c>
      <c r="T9">
        <v>8</v>
      </c>
      <c r="U9">
        <v>1.2379886732090499</v>
      </c>
      <c r="V9">
        <v>1.3364424950741107</v>
      </c>
      <c r="W9">
        <v>1.6017359339780719</v>
      </c>
      <c r="X9">
        <v>0.65290981058313402</v>
      </c>
      <c r="Y9">
        <v>1.92856391526592</v>
      </c>
      <c r="Z9">
        <f>+AA9+'Chart 3 - rstar'!D159</f>
        <v>3.3801408320622892</v>
      </c>
      <c r="AA9">
        <v>2.5</v>
      </c>
    </row>
    <row r="10" spans="1:28">
      <c r="A10" s="1">
        <v>27210</v>
      </c>
      <c r="B10">
        <v>4.5392435977005299</v>
      </c>
      <c r="C10">
        <v>4.0674677734564302</v>
      </c>
      <c r="D10">
        <v>6.4343104921318997</v>
      </c>
      <c r="E10">
        <v>5.8205663454588699</v>
      </c>
      <c r="F10">
        <v>5.1987258869690702</v>
      </c>
      <c r="G10">
        <v>6.5674677734564302</v>
      </c>
      <c r="H10">
        <v>2.3668427186754695</v>
      </c>
      <c r="I10">
        <v>7.0392435977005299</v>
      </c>
      <c r="J10">
        <v>1.28132274775834</v>
      </c>
      <c r="K10">
        <v>7.6987258869690702</v>
      </c>
      <c r="L10" s="1">
        <v>2.5</v>
      </c>
      <c r="M10">
        <v>1974</v>
      </c>
      <c r="N10">
        <f t="shared" si="0"/>
        <v>6.5665589443759806</v>
      </c>
      <c r="O10">
        <f t="shared" si="0"/>
        <v>2.3659338895950195</v>
      </c>
      <c r="P10">
        <f t="shared" si="0"/>
        <v>7.0383347686200803</v>
      </c>
      <c r="Q10">
        <f t="shared" si="1"/>
        <v>1.28041391867789</v>
      </c>
      <c r="R10">
        <f t="shared" si="2"/>
        <v>7.6978170578886207</v>
      </c>
      <c r="T10">
        <v>9</v>
      </c>
      <c r="U10">
        <v>1.34402601443396</v>
      </c>
      <c r="V10">
        <v>1.2151590433290498</v>
      </c>
      <c r="W10">
        <v>1.6682110124395551</v>
      </c>
      <c r="X10">
        <v>0.66800073723132192</v>
      </c>
      <c r="Y10">
        <v>1.9751131703493718</v>
      </c>
      <c r="Z10">
        <f>+AA10+'Chart 3 - rstar'!D160</f>
        <v>3.4411027107103549</v>
      </c>
      <c r="AA10">
        <v>2.5</v>
      </c>
      <c r="AB10">
        <v>2010</v>
      </c>
    </row>
    <row r="11" spans="1:28">
      <c r="A11" s="1">
        <v>27302</v>
      </c>
      <c r="B11">
        <v>4.6173591735336998</v>
      </c>
      <c r="C11">
        <v>4.19497423286297</v>
      </c>
      <c r="D11">
        <v>6.6233439640266303</v>
      </c>
      <c r="E11">
        <v>5.8625341154363602</v>
      </c>
      <c r="F11">
        <v>5.2813726182038003</v>
      </c>
      <c r="G11">
        <v>6.69497423286297</v>
      </c>
      <c r="H11">
        <v>2.4283697311636603</v>
      </c>
      <c r="I11">
        <v>7.1173591735336998</v>
      </c>
      <c r="J11">
        <v>1.2451749419026603</v>
      </c>
      <c r="K11">
        <v>7.7813726182038003</v>
      </c>
      <c r="L11" s="1">
        <v>2.5</v>
      </c>
      <c r="M11">
        <v>1974</v>
      </c>
      <c r="N11">
        <f t="shared" si="0"/>
        <v>6.6940654037825205</v>
      </c>
      <c r="O11">
        <f t="shared" si="0"/>
        <v>2.4274609020832103</v>
      </c>
      <c r="P11">
        <f t="shared" si="0"/>
        <v>7.1164503444532503</v>
      </c>
      <c r="Q11">
        <f t="shared" si="1"/>
        <v>1.2442661128222103</v>
      </c>
      <c r="R11">
        <f t="shared" si="2"/>
        <v>7.7804637891233508</v>
      </c>
      <c r="T11">
        <v>10</v>
      </c>
      <c r="U11">
        <v>1.42030405181254</v>
      </c>
      <c r="V11">
        <v>1.231018919778115</v>
      </c>
      <c r="W11">
        <v>1.7196329903484431</v>
      </c>
      <c r="X11">
        <v>0.59470224696221907</v>
      </c>
      <c r="Y11">
        <v>2.0025262797766219</v>
      </c>
      <c r="Z11">
        <f>+AA11+'Chart 3 - rstar'!D161</f>
        <v>3.5690729635256999</v>
      </c>
      <c r="AA11">
        <v>2.5</v>
      </c>
    </row>
    <row r="12" spans="1:28">
      <c r="A12" s="1">
        <v>27394</v>
      </c>
      <c r="B12">
        <v>4.2779977745478499</v>
      </c>
      <c r="C12">
        <v>3.7762394029605502</v>
      </c>
      <c r="D12">
        <v>6.1172271323069998</v>
      </c>
      <c r="E12">
        <v>5.5365800498899898</v>
      </c>
      <c r="F12">
        <v>4.9124994536856796</v>
      </c>
      <c r="G12">
        <v>6.2762394029605506</v>
      </c>
      <c r="H12">
        <v>2.3409877293464496</v>
      </c>
      <c r="I12">
        <v>6.7779977745478499</v>
      </c>
      <c r="J12">
        <v>1.2585822753421398</v>
      </c>
      <c r="K12">
        <v>7.4124994536856796</v>
      </c>
      <c r="L12" s="1">
        <v>2.5</v>
      </c>
      <c r="M12">
        <v>1974</v>
      </c>
      <c r="N12">
        <f t="shared" si="0"/>
        <v>6.2753305738801011</v>
      </c>
      <c r="O12">
        <f t="shared" si="0"/>
        <v>2.3400789002659996</v>
      </c>
      <c r="P12">
        <f t="shared" si="0"/>
        <v>6.7770889454673995</v>
      </c>
      <c r="Q12">
        <f t="shared" si="1"/>
        <v>1.2576734462616899</v>
      </c>
      <c r="R12">
        <f t="shared" si="2"/>
        <v>7.4115906246052301</v>
      </c>
      <c r="T12">
        <v>11</v>
      </c>
      <c r="U12">
        <v>1.3106771098612799</v>
      </c>
      <c r="V12">
        <v>1.203580571147675</v>
      </c>
      <c r="W12">
        <v>1.5707867510700941</v>
      </c>
      <c r="X12">
        <v>0.5730344926338149</v>
      </c>
      <c r="Y12">
        <v>1.85025063279519</v>
      </c>
      <c r="Z12">
        <f>+AA12+'Chart 3 - rstar'!D162</f>
        <v>3.6481379227252901</v>
      </c>
      <c r="AA12">
        <v>2.5</v>
      </c>
    </row>
    <row r="13" spans="1:28">
      <c r="A13" s="1">
        <v>27484</v>
      </c>
      <c r="B13">
        <v>3.9707205629247802</v>
      </c>
      <c r="C13">
        <v>3.4448735296466002</v>
      </c>
      <c r="D13">
        <v>5.6945036914473803</v>
      </c>
      <c r="E13">
        <v>5.1759076782731697</v>
      </c>
      <c r="F13">
        <v>4.5668863715116501</v>
      </c>
      <c r="G13">
        <v>5.9448735296465998</v>
      </c>
      <c r="H13">
        <v>2.2496301618007801</v>
      </c>
      <c r="I13">
        <v>6.4707205629247806</v>
      </c>
      <c r="J13">
        <v>1.2051871153483895</v>
      </c>
      <c r="K13">
        <v>7.0668863715116501</v>
      </c>
      <c r="L13" s="1">
        <v>2.5</v>
      </c>
      <c r="M13">
        <v>1975</v>
      </c>
      <c r="N13">
        <f t="shared" si="0"/>
        <v>5.9439647005661502</v>
      </c>
      <c r="O13">
        <f t="shared" si="0"/>
        <v>2.2487213327203301</v>
      </c>
      <c r="P13">
        <f t="shared" si="0"/>
        <v>6.4698117338443311</v>
      </c>
      <c r="Q13">
        <f t="shared" si="1"/>
        <v>1.2042782862679395</v>
      </c>
      <c r="R13">
        <f t="shared" si="2"/>
        <v>7.0659775424312006</v>
      </c>
      <c r="T13">
        <v>12</v>
      </c>
      <c r="U13">
        <v>1.2201564838891401</v>
      </c>
      <c r="V13">
        <v>1.2413101313683015</v>
      </c>
      <c r="W13">
        <v>1.5724238463495022</v>
      </c>
      <c r="X13">
        <v>0.59150403785132499</v>
      </c>
      <c r="Y13">
        <v>1.8461371495147409</v>
      </c>
      <c r="Z13">
        <f>+AA13+'Chart 3 - rstar'!D163</f>
        <v>3.62968026119092</v>
      </c>
      <c r="AA13">
        <v>2.5</v>
      </c>
    </row>
    <row r="14" spans="1:28">
      <c r="A14" s="1">
        <v>27575</v>
      </c>
      <c r="B14">
        <v>3.9710175930726801</v>
      </c>
      <c r="C14">
        <v>3.39827751737857</v>
      </c>
      <c r="D14">
        <v>5.7312283044395196</v>
      </c>
      <c r="E14">
        <v>5.1852297102972802</v>
      </c>
      <c r="F14">
        <v>4.5574311576149</v>
      </c>
      <c r="G14">
        <v>5.8982775173785704</v>
      </c>
      <c r="H14">
        <v>2.3329507870609496</v>
      </c>
      <c r="I14">
        <v>6.4710175930726805</v>
      </c>
      <c r="J14">
        <v>1.2142121172246001</v>
      </c>
      <c r="K14">
        <v>7.0574311576149</v>
      </c>
      <c r="L14" s="1">
        <v>2.5</v>
      </c>
      <c r="M14">
        <v>1975</v>
      </c>
      <c r="N14">
        <f t="shared" si="0"/>
        <v>5.8973686882981209</v>
      </c>
      <c r="O14">
        <f t="shared" si="0"/>
        <v>2.3320419579804996</v>
      </c>
      <c r="P14">
        <f t="shared" si="0"/>
        <v>6.470108763992231</v>
      </c>
      <c r="Q14">
        <f t="shared" si="1"/>
        <v>1.2133032881441501</v>
      </c>
      <c r="R14">
        <f t="shared" si="2"/>
        <v>7.0565223285344505</v>
      </c>
      <c r="T14">
        <v>13</v>
      </c>
      <c r="U14">
        <v>1.4269925423811101</v>
      </c>
      <c r="V14">
        <v>1.1286131878808499</v>
      </c>
      <c r="W14">
        <v>1.7209996481846499</v>
      </c>
      <c r="X14">
        <v>0.61046364018347898</v>
      </c>
      <c r="Y14">
        <v>2.0236032557104302</v>
      </c>
      <c r="Z14">
        <f>+AA14+'Chart 3 - rstar'!D164</f>
        <v>3.8066658677546403</v>
      </c>
      <c r="AA14">
        <v>2.5</v>
      </c>
    </row>
    <row r="15" spans="1:28">
      <c r="A15" s="1">
        <v>27667</v>
      </c>
      <c r="B15">
        <v>4.0085204908099596</v>
      </c>
      <c r="C15">
        <v>3.52150877930247</v>
      </c>
      <c r="D15">
        <v>5.6993381880393903</v>
      </c>
      <c r="E15">
        <v>5.2588075118502697</v>
      </c>
      <c r="F15">
        <v>4.6104563626083399</v>
      </c>
      <c r="G15">
        <v>6.0215087793024704</v>
      </c>
      <c r="H15">
        <v>2.1778294087369203</v>
      </c>
      <c r="I15">
        <v>6.5085204908099596</v>
      </c>
      <c r="J15">
        <v>1.2502870210403101</v>
      </c>
      <c r="K15">
        <v>7.1104563626083399</v>
      </c>
      <c r="L15" s="1">
        <v>2.5</v>
      </c>
      <c r="M15">
        <v>1975</v>
      </c>
      <c r="N15">
        <f t="shared" si="0"/>
        <v>6.0205999502220209</v>
      </c>
      <c r="O15">
        <f t="shared" si="0"/>
        <v>2.1769205796564703</v>
      </c>
      <c r="P15">
        <f t="shared" si="0"/>
        <v>6.5076116617295092</v>
      </c>
      <c r="Q15">
        <f t="shared" si="1"/>
        <v>1.2493781919598601</v>
      </c>
      <c r="R15">
        <f t="shared" si="2"/>
        <v>7.1095475335278895</v>
      </c>
      <c r="T15">
        <v>14</v>
      </c>
      <c r="U15">
        <v>1.4812549347869499</v>
      </c>
      <c r="V15">
        <v>1.226064904248747</v>
      </c>
      <c r="W15">
        <v>1.824024516480995</v>
      </c>
      <c r="X15">
        <v>0.565132179840514</v>
      </c>
      <c r="Y15">
        <v>2.0961225608086931</v>
      </c>
      <c r="Z15">
        <f>+AA15+'Chart 3 - rstar'!D165</f>
        <v>3.7994991253289303</v>
      </c>
      <c r="AA15">
        <v>2.5</v>
      </c>
    </row>
    <row r="16" spans="1:28">
      <c r="A16" s="1">
        <v>27759</v>
      </c>
      <c r="B16">
        <v>4.0971202017073596</v>
      </c>
      <c r="C16">
        <v>3.6652266634757402</v>
      </c>
      <c r="D16">
        <v>5.96186533694482</v>
      </c>
      <c r="E16">
        <v>5.3638681916278399</v>
      </c>
      <c r="F16">
        <v>4.7182060801842001</v>
      </c>
      <c r="G16">
        <v>6.1652266634757407</v>
      </c>
      <c r="H16">
        <v>2.2966386734690798</v>
      </c>
      <c r="I16">
        <v>6.5971202017073596</v>
      </c>
      <c r="J16">
        <v>1.2667479899204803</v>
      </c>
      <c r="K16">
        <v>7.2182060801842001</v>
      </c>
      <c r="L16" s="1">
        <v>2.5</v>
      </c>
      <c r="M16">
        <v>1975</v>
      </c>
      <c r="N16">
        <f t="shared" si="0"/>
        <v>6.1643178343952911</v>
      </c>
      <c r="O16">
        <f t="shared" si="0"/>
        <v>2.2957298443886298</v>
      </c>
      <c r="P16">
        <f t="shared" si="0"/>
        <v>6.5962113726269092</v>
      </c>
      <c r="Q16">
        <f t="shared" si="1"/>
        <v>1.2658391608400303</v>
      </c>
      <c r="R16">
        <f t="shared" si="2"/>
        <v>7.2172972511037496</v>
      </c>
      <c r="T16">
        <v>15</v>
      </c>
      <c r="U16">
        <v>1.4797965701175</v>
      </c>
      <c r="V16">
        <v>1.176520282929594</v>
      </c>
      <c r="W16">
        <v>1.7533575215164459</v>
      </c>
      <c r="X16">
        <v>0.52774726890183199</v>
      </c>
      <c r="Y16">
        <v>2.0184161497176709</v>
      </c>
      <c r="Z16">
        <f>+AA16+'Chart 3 - rstar'!D166</f>
        <v>3.53817999163893</v>
      </c>
      <c r="AA16">
        <v>2.5</v>
      </c>
    </row>
    <row r="17" spans="1:28">
      <c r="A17" s="1">
        <v>27850</v>
      </c>
      <c r="B17">
        <v>4.2481216150729599</v>
      </c>
      <c r="C17">
        <v>3.7316384241445801</v>
      </c>
      <c r="D17">
        <v>6.0543069900162703</v>
      </c>
      <c r="E17">
        <v>5.3814228174532399</v>
      </c>
      <c r="F17">
        <v>4.8080077000438903</v>
      </c>
      <c r="G17">
        <v>6.2316384241445801</v>
      </c>
      <c r="H17">
        <v>2.3226685658716901</v>
      </c>
      <c r="I17">
        <v>6.7481216150729599</v>
      </c>
      <c r="J17">
        <v>1.13330120238028</v>
      </c>
      <c r="K17">
        <v>7.3080077000438903</v>
      </c>
      <c r="L17" s="1">
        <v>2.5</v>
      </c>
      <c r="M17">
        <v>1976</v>
      </c>
      <c r="N17">
        <f t="shared" si="0"/>
        <v>6.2307295950641297</v>
      </c>
      <c r="O17">
        <f t="shared" si="0"/>
        <v>2.3217597367912401</v>
      </c>
      <c r="P17">
        <f t="shared" si="0"/>
        <v>6.7472127859925095</v>
      </c>
      <c r="Q17">
        <f t="shared" si="1"/>
        <v>1.13239237329983</v>
      </c>
      <c r="R17">
        <f t="shared" si="2"/>
        <v>7.3070988709634399</v>
      </c>
      <c r="T17">
        <v>16</v>
      </c>
      <c r="U17">
        <v>1.41972314100301</v>
      </c>
      <c r="V17">
        <v>1.1639162576983371</v>
      </c>
      <c r="W17">
        <v>1.6894433324871301</v>
      </c>
      <c r="X17">
        <v>0.56446363310360104</v>
      </c>
      <c r="Y17">
        <v>1.9687506990933641</v>
      </c>
      <c r="Z17">
        <f>+AA17+'Chart 3 - rstar'!D167</f>
        <v>3.6106378380610202</v>
      </c>
      <c r="AA17">
        <v>2.5</v>
      </c>
    </row>
    <row r="18" spans="1:28">
      <c r="A18" s="1">
        <v>27941</v>
      </c>
      <c r="B18">
        <v>4.4263934846171402</v>
      </c>
      <c r="C18">
        <v>3.9010837474962399</v>
      </c>
      <c r="D18">
        <v>6.3138046454542103</v>
      </c>
      <c r="E18">
        <v>5.6488574203045196</v>
      </c>
      <c r="F18">
        <v>5.0535658925534603</v>
      </c>
      <c r="G18">
        <v>6.4010837474962399</v>
      </c>
      <c r="H18">
        <v>2.4127208979579704</v>
      </c>
      <c r="I18">
        <v>6.9263934846171402</v>
      </c>
      <c r="J18">
        <v>1.2224639356873794</v>
      </c>
      <c r="K18">
        <v>7.5535658925534603</v>
      </c>
      <c r="L18" s="1">
        <v>2.5</v>
      </c>
      <c r="M18">
        <v>1976</v>
      </c>
      <c r="N18">
        <f t="shared" si="0"/>
        <v>6.4001749184157894</v>
      </c>
      <c r="O18">
        <f t="shared" si="0"/>
        <v>2.4118120688775204</v>
      </c>
      <c r="P18">
        <f t="shared" si="0"/>
        <v>6.9254846555366907</v>
      </c>
      <c r="Q18">
        <f t="shared" si="1"/>
        <v>1.2215551066069295</v>
      </c>
      <c r="R18">
        <f t="shared" si="2"/>
        <v>7.5526570634730099</v>
      </c>
      <c r="T18">
        <v>17</v>
      </c>
      <c r="U18">
        <v>1.2589728976874499</v>
      </c>
      <c r="V18">
        <v>1.0897250478542742</v>
      </c>
      <c r="W18">
        <v>1.503805780654148</v>
      </c>
      <c r="X18">
        <v>0.55450480007251701</v>
      </c>
      <c r="Y18">
        <v>1.773064580404027</v>
      </c>
      <c r="Z18">
        <f>+AA18+'Chart 3 - rstar'!D168</f>
        <v>3.4113333664374461</v>
      </c>
      <c r="AA18">
        <v>2.5</v>
      </c>
      <c r="AB18">
        <v>2012</v>
      </c>
    </row>
    <row r="19" spans="1:28">
      <c r="A19" s="1">
        <v>28033</v>
      </c>
      <c r="B19">
        <v>4.4615503970853201</v>
      </c>
      <c r="C19">
        <v>3.8965207735808298</v>
      </c>
      <c r="D19">
        <v>6.32099331100002</v>
      </c>
      <c r="E19">
        <v>5.8039120735446303</v>
      </c>
      <c r="F19">
        <v>5.1211733672997699</v>
      </c>
      <c r="G19">
        <v>6.3965207735808303</v>
      </c>
      <c r="H19">
        <v>2.4244725374191902</v>
      </c>
      <c r="I19">
        <v>6.9615503970853201</v>
      </c>
      <c r="J19">
        <v>1.3423616764593103</v>
      </c>
      <c r="K19">
        <v>7.6211733672997699</v>
      </c>
      <c r="L19" s="1">
        <v>2.5</v>
      </c>
      <c r="M19">
        <v>1976</v>
      </c>
      <c r="N19">
        <f t="shared" si="0"/>
        <v>6.3956119445003807</v>
      </c>
      <c r="O19">
        <f t="shared" si="0"/>
        <v>2.4235637083387402</v>
      </c>
      <c r="P19">
        <f t="shared" si="0"/>
        <v>6.9606415680048705</v>
      </c>
      <c r="Q19">
        <f t="shared" si="1"/>
        <v>1.3414528473788603</v>
      </c>
      <c r="R19">
        <f t="shared" si="2"/>
        <v>7.6202645382193204</v>
      </c>
      <c r="T19">
        <v>18</v>
      </c>
      <c r="U19">
        <v>1.24763624982216</v>
      </c>
      <c r="V19">
        <v>1.026741685437643</v>
      </c>
      <c r="W19">
        <v>1.46872297745576</v>
      </c>
      <c r="X19">
        <v>0.58565922277726901</v>
      </c>
      <c r="Y19">
        <v>1.747951345622337</v>
      </c>
      <c r="Z19">
        <f>+AA19+'Chart 3 - rstar'!D169</f>
        <v>3.3506207860616071</v>
      </c>
      <c r="AA19">
        <v>2.5</v>
      </c>
    </row>
    <row r="20" spans="1:28">
      <c r="A20" s="1">
        <v>28125</v>
      </c>
      <c r="B20">
        <v>4.6375522959114202</v>
      </c>
      <c r="C20">
        <v>4.2294472649998998</v>
      </c>
      <c r="D20">
        <v>6.4513243720861304</v>
      </c>
      <c r="E20">
        <v>5.9584868432730502</v>
      </c>
      <c r="F20">
        <v>5.2977012947654698</v>
      </c>
      <c r="G20">
        <v>6.7294472649998998</v>
      </c>
      <c r="H20">
        <v>2.2218771070862307</v>
      </c>
      <c r="I20">
        <v>7.1375522959114202</v>
      </c>
      <c r="J20">
        <v>1.3209345473616301</v>
      </c>
      <c r="K20">
        <v>7.7977012947654698</v>
      </c>
      <c r="L20" s="1">
        <v>2.5</v>
      </c>
      <c r="M20">
        <v>1976</v>
      </c>
      <c r="N20">
        <f t="shared" si="0"/>
        <v>6.7285384359194502</v>
      </c>
      <c r="O20">
        <f t="shared" si="0"/>
        <v>2.2209682780057807</v>
      </c>
      <c r="P20">
        <f t="shared" si="0"/>
        <v>7.1366434668309697</v>
      </c>
      <c r="Q20">
        <f t="shared" si="1"/>
        <v>1.3200257182811801</v>
      </c>
      <c r="R20">
        <f t="shared" si="2"/>
        <v>7.7967924656850194</v>
      </c>
      <c r="T20">
        <v>19</v>
      </c>
      <c r="U20">
        <v>1.0266776715135499</v>
      </c>
      <c r="V20">
        <v>1.1654985232025141</v>
      </c>
      <c r="W20">
        <v>1.2678387938596101</v>
      </c>
      <c r="X20">
        <v>0.54129929920791697</v>
      </c>
      <c r="Y20">
        <v>1.5660117174510981</v>
      </c>
      <c r="Z20">
        <f>+AA20+'Chart 3 - rstar'!D170</f>
        <v>3.1639479981872221</v>
      </c>
      <c r="AA20">
        <v>2.5</v>
      </c>
    </row>
    <row r="21" spans="1:28">
      <c r="A21" s="1">
        <v>28215</v>
      </c>
      <c r="B21">
        <v>4.6293831658571802</v>
      </c>
      <c r="C21">
        <v>4.0498726274193402</v>
      </c>
      <c r="D21">
        <v>6.4119800105962996</v>
      </c>
      <c r="E21">
        <v>5.8418259304825702</v>
      </c>
      <c r="F21">
        <v>5.2203734373576802</v>
      </c>
      <c r="G21">
        <v>6.5498726274193402</v>
      </c>
      <c r="H21">
        <v>2.3621073831769595</v>
      </c>
      <c r="I21">
        <v>7.1293831658571802</v>
      </c>
      <c r="J21">
        <v>1.2124427646253899</v>
      </c>
      <c r="K21">
        <v>7.7203734373576802</v>
      </c>
      <c r="L21" s="1">
        <v>2.5</v>
      </c>
      <c r="M21">
        <v>1977</v>
      </c>
      <c r="N21">
        <f t="shared" si="0"/>
        <v>6.5489637983388906</v>
      </c>
      <c r="O21">
        <f t="shared" si="0"/>
        <v>2.3611985540965095</v>
      </c>
      <c r="P21">
        <f t="shared" si="0"/>
        <v>7.1284743367767298</v>
      </c>
      <c r="Q21">
        <f t="shared" si="1"/>
        <v>1.2115339355449399</v>
      </c>
      <c r="R21">
        <f t="shared" si="2"/>
        <v>7.7194646082772298</v>
      </c>
      <c r="T21">
        <v>20</v>
      </c>
      <c r="U21">
        <v>0.8540280857981899</v>
      </c>
      <c r="V21">
        <v>1.1484382366639561</v>
      </c>
      <c r="W21">
        <v>1.0649166790743501</v>
      </c>
      <c r="X21">
        <v>0.60362181451792396</v>
      </c>
      <c r="Y21">
        <v>1.3517847032763499</v>
      </c>
      <c r="Z21">
        <f>+AA21+'Chart 3 - rstar'!D171</f>
        <v>3.1918954268963979</v>
      </c>
      <c r="AA21">
        <v>2.5</v>
      </c>
    </row>
    <row r="22" spans="1:28">
      <c r="A22" s="1">
        <v>28306</v>
      </c>
      <c r="B22">
        <v>4.4043859710093898</v>
      </c>
      <c r="C22">
        <v>3.7821094438924998</v>
      </c>
      <c r="D22">
        <v>6.3132770318060896</v>
      </c>
      <c r="E22">
        <v>5.63827697819191</v>
      </c>
      <c r="F22">
        <v>5.0268532289266803</v>
      </c>
      <c r="G22">
        <v>6.2821094438924998</v>
      </c>
      <c r="H22">
        <v>2.5311675879135898</v>
      </c>
      <c r="I22">
        <v>6.9043859710093898</v>
      </c>
      <c r="J22">
        <v>1.2338910071825202</v>
      </c>
      <c r="K22">
        <v>7.5268532289266803</v>
      </c>
      <c r="L22" s="1">
        <v>2.5</v>
      </c>
      <c r="M22">
        <v>1977</v>
      </c>
      <c r="N22">
        <f t="shared" si="0"/>
        <v>6.2812006148120503</v>
      </c>
      <c r="O22">
        <f t="shared" si="0"/>
        <v>2.5302587588331398</v>
      </c>
      <c r="P22">
        <f t="shared" si="0"/>
        <v>6.9034771419289402</v>
      </c>
      <c r="Q22">
        <f t="shared" si="1"/>
        <v>1.2329821781020702</v>
      </c>
      <c r="R22">
        <f t="shared" si="2"/>
        <v>7.5259443998462299</v>
      </c>
      <c r="T22">
        <v>21</v>
      </c>
      <c r="U22">
        <v>0.88457124283985999</v>
      </c>
      <c r="V22">
        <v>1.1065156885799619</v>
      </c>
      <c r="W22">
        <v>1.0902159877559801</v>
      </c>
      <c r="X22">
        <v>0.55888464825794493</v>
      </c>
      <c r="Y22">
        <v>1.37756702074186</v>
      </c>
      <c r="Z22">
        <f>+AA22+'Chart 3 - rstar'!D172</f>
        <v>2.9524478756515888</v>
      </c>
      <c r="AA22">
        <v>2.5</v>
      </c>
    </row>
    <row r="23" spans="1:28">
      <c r="A23" s="1">
        <v>28398</v>
      </c>
      <c r="B23">
        <v>4.4634810467504904</v>
      </c>
      <c r="C23">
        <v>3.8423938011168199</v>
      </c>
      <c r="D23">
        <v>6.2384482128405097</v>
      </c>
      <c r="E23">
        <v>5.6722293274362796</v>
      </c>
      <c r="F23">
        <v>5.0790786990685302</v>
      </c>
      <c r="G23">
        <v>6.3423938011168204</v>
      </c>
      <c r="H23">
        <v>2.3960544117236897</v>
      </c>
      <c r="I23">
        <v>6.9634810467504904</v>
      </c>
      <c r="J23">
        <v>1.2087482806857892</v>
      </c>
      <c r="K23">
        <v>7.5790786990685302</v>
      </c>
      <c r="L23" s="1">
        <v>2.5</v>
      </c>
      <c r="M23">
        <v>1977</v>
      </c>
      <c r="N23">
        <f t="shared" si="0"/>
        <v>6.3414849720363708</v>
      </c>
      <c r="O23">
        <f t="shared" si="0"/>
        <v>2.3951455826432397</v>
      </c>
      <c r="P23">
        <f t="shared" si="0"/>
        <v>6.96257221767004</v>
      </c>
      <c r="Q23">
        <f t="shared" si="1"/>
        <v>1.2078394516053392</v>
      </c>
      <c r="R23">
        <f t="shared" si="2"/>
        <v>7.5781698699880806</v>
      </c>
      <c r="T23">
        <v>22</v>
      </c>
      <c r="U23">
        <v>0.89304963886852007</v>
      </c>
      <c r="V23">
        <v>1.1667854884417139</v>
      </c>
      <c r="W23">
        <v>1.1129779039234999</v>
      </c>
      <c r="X23">
        <v>0.64238100241505502</v>
      </c>
      <c r="Y23">
        <v>1.4280538169224299</v>
      </c>
      <c r="Z23">
        <f>+AA23+'Chart 3 - rstar'!D173</f>
        <v>3.049177042905423</v>
      </c>
      <c r="AA23">
        <v>2.5</v>
      </c>
    </row>
    <row r="24" spans="1:28">
      <c r="A24" s="1">
        <v>28490</v>
      </c>
      <c r="B24">
        <v>4.5353391505109197</v>
      </c>
      <c r="C24">
        <v>3.8053503600764702</v>
      </c>
      <c r="D24">
        <v>6.13367137363967</v>
      </c>
      <c r="E24">
        <v>5.7036326579408403</v>
      </c>
      <c r="F24">
        <v>5.0633852880688401</v>
      </c>
      <c r="G24">
        <v>6.3053503600764707</v>
      </c>
      <c r="H24">
        <v>2.3283210135631998</v>
      </c>
      <c r="I24">
        <v>7.0353391505109197</v>
      </c>
      <c r="J24">
        <v>1.1682935074299206</v>
      </c>
      <c r="K24">
        <v>7.5633852880688401</v>
      </c>
      <c r="L24" s="1">
        <v>2.5</v>
      </c>
      <c r="M24">
        <v>1977</v>
      </c>
      <c r="N24">
        <f t="shared" si="0"/>
        <v>6.3044415309960211</v>
      </c>
      <c r="O24">
        <f t="shared" si="0"/>
        <v>2.3274121844827498</v>
      </c>
      <c r="P24">
        <f t="shared" si="0"/>
        <v>7.0344303214304702</v>
      </c>
      <c r="Q24">
        <f t="shared" si="1"/>
        <v>1.1673846783494706</v>
      </c>
      <c r="R24">
        <f t="shared" si="2"/>
        <v>7.5624764589883906</v>
      </c>
      <c r="T24">
        <v>23</v>
      </c>
      <c r="U24">
        <v>0.78067419551457995</v>
      </c>
      <c r="V24">
        <v>1.310352645305124</v>
      </c>
      <c r="W24">
        <v>1.1419176392150601</v>
      </c>
      <c r="X24">
        <v>0.59948757694625798</v>
      </c>
      <c r="Y24">
        <v>1.4151439717675001</v>
      </c>
      <c r="Z24">
        <f>+AA24+'Chart 3 - rstar'!D174</f>
        <v>2.9456709930232599</v>
      </c>
      <c r="AA24">
        <v>2.5</v>
      </c>
    </row>
    <row r="25" spans="1:28">
      <c r="A25" s="1">
        <v>28580</v>
      </c>
      <c r="B25">
        <v>4.2338140051957804</v>
      </c>
      <c r="C25">
        <v>3.5394010101973499</v>
      </c>
      <c r="D25">
        <v>5.9653041509485298</v>
      </c>
      <c r="E25">
        <v>5.3662893438988197</v>
      </c>
      <c r="F25">
        <v>4.7788493320836301</v>
      </c>
      <c r="G25">
        <v>6.0394010101973503</v>
      </c>
      <c r="H25">
        <v>2.42590314075118</v>
      </c>
      <c r="I25">
        <v>6.7338140051957804</v>
      </c>
      <c r="J25">
        <v>1.1324753387030393</v>
      </c>
      <c r="K25">
        <v>7.2788493320836301</v>
      </c>
      <c r="L25" s="1">
        <v>2.5</v>
      </c>
      <c r="M25">
        <v>1978</v>
      </c>
      <c r="N25">
        <f t="shared" si="0"/>
        <v>6.0384921811169008</v>
      </c>
      <c r="O25">
        <f t="shared" si="0"/>
        <v>2.42499431167073</v>
      </c>
      <c r="P25">
        <f t="shared" si="0"/>
        <v>6.7329051761153309</v>
      </c>
      <c r="Q25">
        <f t="shared" si="1"/>
        <v>1.1315665096225893</v>
      </c>
      <c r="R25">
        <f t="shared" si="2"/>
        <v>7.2779405030031796</v>
      </c>
      <c r="T25">
        <v>24</v>
      </c>
      <c r="U25">
        <v>0.79849280016562996</v>
      </c>
      <c r="V25">
        <v>1.0530770267937251</v>
      </c>
      <c r="W25">
        <v>0.97531697071358003</v>
      </c>
      <c r="X25">
        <v>0.61039007052890393</v>
      </c>
      <c r="Y25">
        <v>1.27728945046593</v>
      </c>
      <c r="Z25">
        <f>+AA25+'Chart 3 - rstar'!D175</f>
        <v>2.758896605210738</v>
      </c>
      <c r="AA25">
        <v>2.5</v>
      </c>
    </row>
    <row r="26" spans="1:28">
      <c r="A26" s="1">
        <v>28671</v>
      </c>
      <c r="B26">
        <v>4.2606010610868399</v>
      </c>
      <c r="C26">
        <v>3.6456778232525502</v>
      </c>
      <c r="D26">
        <v>6.1873236722688896</v>
      </c>
      <c r="E26">
        <v>5.4572611788321899</v>
      </c>
      <c r="F26">
        <v>4.86088821500267</v>
      </c>
      <c r="G26">
        <v>6.1456778232525497</v>
      </c>
      <c r="H26">
        <v>2.5416458490163394</v>
      </c>
      <c r="I26">
        <v>6.7606010610868399</v>
      </c>
      <c r="J26">
        <v>1.19666011774535</v>
      </c>
      <c r="K26">
        <v>7.36088821500267</v>
      </c>
      <c r="L26" s="1">
        <v>2.5</v>
      </c>
      <c r="M26">
        <v>1978</v>
      </c>
      <c r="N26">
        <f t="shared" si="0"/>
        <v>6.1447689941721002</v>
      </c>
      <c r="O26">
        <f t="shared" si="0"/>
        <v>2.5407370199358894</v>
      </c>
      <c r="P26">
        <f t="shared" si="0"/>
        <v>6.7596922320063904</v>
      </c>
      <c r="Q26">
        <f t="shared" si="1"/>
        <v>1.1957512886649</v>
      </c>
      <c r="R26">
        <f t="shared" si="2"/>
        <v>7.3599793859222196</v>
      </c>
      <c r="T26">
        <v>25</v>
      </c>
      <c r="U26">
        <v>0.52911200369991995</v>
      </c>
      <c r="V26">
        <v>1.2146595369888562</v>
      </c>
      <c r="W26">
        <v>0.83676368674995993</v>
      </c>
      <c r="X26">
        <v>0.58562406152676005</v>
      </c>
      <c r="Y26">
        <v>1.1148020963554801</v>
      </c>
      <c r="Z26">
        <f>+AA26+'Chart 3 - rstar'!D176</f>
        <v>2.8506035561522518</v>
      </c>
      <c r="AA26">
        <v>2.5</v>
      </c>
      <c r="AB26">
        <v>2014</v>
      </c>
    </row>
    <row r="27" spans="1:28">
      <c r="A27" s="1">
        <v>28763</v>
      </c>
      <c r="B27">
        <v>4.4797491800170199</v>
      </c>
      <c r="C27">
        <v>3.7594338560626999</v>
      </c>
      <c r="D27">
        <v>6.2475548956431002</v>
      </c>
      <c r="E27">
        <v>5.6696776117472103</v>
      </c>
      <c r="F27">
        <v>5.0467341752358497</v>
      </c>
      <c r="G27">
        <v>6.2594338560626994</v>
      </c>
      <c r="H27">
        <v>2.4881210395804003</v>
      </c>
      <c r="I27">
        <v>6.9797491800170199</v>
      </c>
      <c r="J27">
        <v>1.1899284317301904</v>
      </c>
      <c r="K27">
        <v>7.5467341752358497</v>
      </c>
      <c r="L27" s="1">
        <v>2.5</v>
      </c>
      <c r="M27">
        <v>1978</v>
      </c>
      <c r="N27">
        <f t="shared" si="0"/>
        <v>6.2585250269822499</v>
      </c>
      <c r="O27">
        <f t="shared" si="0"/>
        <v>2.4872122104999503</v>
      </c>
      <c r="P27">
        <f t="shared" si="0"/>
        <v>6.9788403509365704</v>
      </c>
      <c r="Q27">
        <f t="shared" si="1"/>
        <v>1.1890196026497404</v>
      </c>
      <c r="R27">
        <f t="shared" si="2"/>
        <v>7.5458253461554001</v>
      </c>
      <c r="T27">
        <v>26</v>
      </c>
      <c r="U27">
        <v>0.37009796196347011</v>
      </c>
      <c r="V27">
        <v>1.0944194491297299</v>
      </c>
      <c r="W27">
        <v>0.56396546469986997</v>
      </c>
      <c r="X27">
        <v>0.59326430314479994</v>
      </c>
      <c r="Y27">
        <v>0.87245600182642002</v>
      </c>
      <c r="Z27">
        <f>+AA27+'Chart 3 - rstar'!D177</f>
        <v>2.651597135452914</v>
      </c>
      <c r="AA27">
        <v>2.5</v>
      </c>
    </row>
    <row r="28" spans="1:28">
      <c r="A28" s="1">
        <v>28855</v>
      </c>
      <c r="B28">
        <v>4.5610741381860596</v>
      </c>
      <c r="C28">
        <v>3.9326723233427301</v>
      </c>
      <c r="D28">
        <v>6.6159252981072001</v>
      </c>
      <c r="E28">
        <v>5.7272688503365901</v>
      </c>
      <c r="F28">
        <v>5.16103744890468</v>
      </c>
      <c r="G28">
        <v>6.4326723233427305</v>
      </c>
      <c r="H28">
        <v>2.68325297476447</v>
      </c>
      <c r="I28">
        <v>7.0610741381860596</v>
      </c>
      <c r="J28">
        <v>1.1661947121505305</v>
      </c>
      <c r="K28">
        <v>7.66103744890468</v>
      </c>
      <c r="L28" s="1">
        <v>2.5</v>
      </c>
      <c r="M28">
        <v>1978</v>
      </c>
      <c r="N28">
        <f t="shared" si="0"/>
        <v>6.431763494262281</v>
      </c>
      <c r="O28">
        <f t="shared" si="0"/>
        <v>2.68234414568402</v>
      </c>
      <c r="P28">
        <f t="shared" si="0"/>
        <v>7.06016530910561</v>
      </c>
      <c r="Q28">
        <f t="shared" si="1"/>
        <v>1.1652858830700805</v>
      </c>
      <c r="R28">
        <f t="shared" si="2"/>
        <v>7.6601286198242295</v>
      </c>
      <c r="T28">
        <v>27</v>
      </c>
      <c r="U28">
        <v>0.46176853230165005</v>
      </c>
      <c r="V28">
        <v>1.0913576677550529</v>
      </c>
      <c r="W28">
        <v>0.69832345961198006</v>
      </c>
      <c r="X28">
        <v>0.58253805445147</v>
      </c>
      <c r="Y28">
        <v>0.97938907063784009</v>
      </c>
      <c r="Z28">
        <f>+AA28+'Chart 3 - rstar'!D178</f>
        <v>2.716756617638175</v>
      </c>
      <c r="AA28">
        <v>2.5</v>
      </c>
    </row>
    <row r="29" spans="1:28">
      <c r="A29" s="1">
        <v>28945</v>
      </c>
      <c r="B29">
        <v>4.4017195561233002</v>
      </c>
      <c r="C29">
        <v>3.53594109605306</v>
      </c>
      <c r="D29">
        <v>6.2105249311837403</v>
      </c>
      <c r="E29">
        <v>5.54473746619054</v>
      </c>
      <c r="F29">
        <v>4.9516804619027797</v>
      </c>
      <c r="G29">
        <v>6.03594109605306</v>
      </c>
      <c r="H29">
        <v>2.6745838351306803</v>
      </c>
      <c r="I29">
        <v>6.9017195561233002</v>
      </c>
      <c r="J29">
        <v>1.1430179100672397</v>
      </c>
      <c r="K29">
        <v>7.4516804619027797</v>
      </c>
      <c r="L29" s="1">
        <v>2.5</v>
      </c>
      <c r="M29">
        <v>1979</v>
      </c>
      <c r="N29">
        <f t="shared" si="0"/>
        <v>6.0350322669726104</v>
      </c>
      <c r="O29">
        <f t="shared" si="0"/>
        <v>2.6736750060502303</v>
      </c>
      <c r="P29">
        <f t="shared" si="0"/>
        <v>6.9008107270428507</v>
      </c>
      <c r="Q29">
        <f t="shared" si="1"/>
        <v>1.1421090809867898</v>
      </c>
      <c r="R29">
        <f t="shared" si="2"/>
        <v>7.4507716328223292</v>
      </c>
      <c r="T29">
        <v>28</v>
      </c>
      <c r="U29">
        <v>0.29750557550823009</v>
      </c>
      <c r="V29">
        <v>1.05597481579078</v>
      </c>
      <c r="W29">
        <v>0.5169344047231601</v>
      </c>
      <c r="X29">
        <v>0.56236639176255987</v>
      </c>
      <c r="Y29">
        <v>0.79340429515003996</v>
      </c>
      <c r="Z29">
        <f>+AA29+'Chart 3 - rstar'!D179</f>
        <v>2.7299127316189922</v>
      </c>
      <c r="AA29">
        <v>2.5</v>
      </c>
    </row>
    <row r="30" spans="1:28">
      <c r="A30" s="1">
        <v>29036</v>
      </c>
      <c r="B30">
        <v>5.0127910498169701</v>
      </c>
      <c r="C30">
        <v>4.16537679910512</v>
      </c>
      <c r="D30">
        <v>6.8767110024215503</v>
      </c>
      <c r="E30">
        <v>6.1887855370416798</v>
      </c>
      <c r="F30">
        <v>5.5850766394453997</v>
      </c>
      <c r="G30">
        <v>6.66537679910512</v>
      </c>
      <c r="H30">
        <v>2.7113342033164303</v>
      </c>
      <c r="I30">
        <v>7.5127910498169701</v>
      </c>
      <c r="J30">
        <v>1.1759944872247097</v>
      </c>
      <c r="K30">
        <v>8.0850766394454006</v>
      </c>
      <c r="L30" s="1">
        <v>2.5</v>
      </c>
      <c r="M30">
        <v>1979</v>
      </c>
      <c r="N30">
        <f t="shared" si="0"/>
        <v>6.6644679700246705</v>
      </c>
      <c r="O30">
        <f t="shared" si="0"/>
        <v>2.7104253742359803</v>
      </c>
      <c r="P30">
        <f t="shared" si="0"/>
        <v>7.5118822207365206</v>
      </c>
      <c r="Q30">
        <f t="shared" si="1"/>
        <v>1.1750856581442597</v>
      </c>
      <c r="R30">
        <f t="shared" si="2"/>
        <v>8.084167810364951</v>
      </c>
      <c r="T30">
        <v>29</v>
      </c>
      <c r="U30">
        <v>0.19573577353627014</v>
      </c>
      <c r="V30">
        <v>0.98677326236971985</v>
      </c>
      <c r="W30">
        <v>0.41898327294172022</v>
      </c>
      <c r="X30">
        <v>0.53476617039850982</v>
      </c>
      <c r="Y30">
        <v>0.67521251945847993</v>
      </c>
      <c r="Z30">
        <f>+AA30+'Chart 3 - rstar'!D180</f>
        <v>2.860004339170553</v>
      </c>
      <c r="AA30">
        <v>2.5</v>
      </c>
    </row>
    <row r="31" spans="1:28">
      <c r="A31" s="1">
        <v>29128</v>
      </c>
      <c r="B31">
        <v>5.0666485590473904</v>
      </c>
      <c r="C31">
        <v>4.3151039262188604</v>
      </c>
      <c r="D31">
        <v>6.8386296809460898</v>
      </c>
      <c r="E31">
        <v>6.1937259390801502</v>
      </c>
      <c r="F31">
        <v>5.6245348961815296</v>
      </c>
      <c r="G31">
        <v>6.8151039262188604</v>
      </c>
      <c r="H31">
        <v>2.5235257547272294</v>
      </c>
      <c r="I31">
        <v>7.5666485590473904</v>
      </c>
      <c r="J31">
        <v>1.1270773800327598</v>
      </c>
      <c r="K31">
        <v>8.1245348961815296</v>
      </c>
      <c r="L31" s="1">
        <v>2.5</v>
      </c>
      <c r="M31">
        <v>1979</v>
      </c>
      <c r="N31">
        <f t="shared" si="0"/>
        <v>6.8141950971384109</v>
      </c>
      <c r="O31">
        <f t="shared" si="0"/>
        <v>2.5226169256467794</v>
      </c>
      <c r="P31">
        <f t="shared" si="0"/>
        <v>7.5657397299669409</v>
      </c>
      <c r="Q31">
        <f t="shared" si="1"/>
        <v>1.1261685509523098</v>
      </c>
      <c r="R31">
        <f t="shared" si="2"/>
        <v>8.12362606710108</v>
      </c>
      <c r="T31">
        <v>30</v>
      </c>
      <c r="U31">
        <v>0.30411358922231013</v>
      </c>
      <c r="V31">
        <v>1.0314403445796498</v>
      </c>
      <c r="W31">
        <v>0.55266879245837996</v>
      </c>
      <c r="X31">
        <v>0.52253547370219011</v>
      </c>
      <c r="Y31">
        <v>0.79662964420348992</v>
      </c>
      <c r="Z31">
        <f>+AA31+'Chart 3 - rstar'!D181</f>
        <v>2.9432004392393729</v>
      </c>
      <c r="AA31">
        <v>2.5</v>
      </c>
    </row>
    <row r="32" spans="1:28">
      <c r="A32" s="1">
        <v>29220</v>
      </c>
      <c r="B32">
        <v>5.4569876859052897</v>
      </c>
      <c r="C32">
        <v>4.8016169890802001</v>
      </c>
      <c r="D32">
        <v>7.3114111227319798</v>
      </c>
      <c r="E32">
        <v>6.6248197074010102</v>
      </c>
      <c r="F32">
        <v>6.0376634515878003</v>
      </c>
      <c r="G32">
        <v>7.3016169890802001</v>
      </c>
      <c r="H32">
        <v>2.5097941336517797</v>
      </c>
      <c r="I32">
        <v>7.9569876859052897</v>
      </c>
      <c r="J32">
        <v>1.1678320214957205</v>
      </c>
      <c r="K32">
        <v>8.5376634515878003</v>
      </c>
      <c r="L32" s="1">
        <v>2.5</v>
      </c>
      <c r="M32">
        <v>1979</v>
      </c>
      <c r="N32">
        <f t="shared" si="0"/>
        <v>7.3007081599997505</v>
      </c>
      <c r="O32">
        <f t="shared" si="0"/>
        <v>2.5088853045713297</v>
      </c>
      <c r="P32">
        <f t="shared" si="0"/>
        <v>7.9560788568248402</v>
      </c>
      <c r="Q32">
        <f t="shared" si="1"/>
        <v>1.1669231924152705</v>
      </c>
      <c r="R32">
        <f t="shared" si="2"/>
        <v>8.5367546225073507</v>
      </c>
      <c r="T32">
        <v>31</v>
      </c>
      <c r="U32">
        <v>7.6563674133829807E-2</v>
      </c>
      <c r="V32">
        <v>1.1310861648882102</v>
      </c>
      <c r="W32">
        <v>0.35563068600787018</v>
      </c>
      <c r="X32">
        <v>0.51832424016206979</v>
      </c>
      <c r="Y32">
        <v>0.61534753047066992</v>
      </c>
      <c r="Z32">
        <f>+AA32+'Chart 3 - rstar'!D182</f>
        <v>2.9019126671602811</v>
      </c>
      <c r="AA32">
        <v>2.5</v>
      </c>
    </row>
    <row r="33" spans="1:28">
      <c r="A33" s="1">
        <v>29311</v>
      </c>
      <c r="B33">
        <v>5.6123049640599501</v>
      </c>
      <c r="C33">
        <v>4.9482251894836802</v>
      </c>
      <c r="D33">
        <v>7.39282401772605</v>
      </c>
      <c r="E33">
        <v>6.8629143237085204</v>
      </c>
      <c r="F33">
        <v>6.2093177117787901</v>
      </c>
      <c r="G33">
        <v>7.4482251894836802</v>
      </c>
      <c r="H33">
        <v>2.4445988282423698</v>
      </c>
      <c r="I33">
        <v>8.1123049640599501</v>
      </c>
      <c r="J33">
        <v>1.2506093596485703</v>
      </c>
      <c r="K33">
        <v>8.709317711778791</v>
      </c>
      <c r="L33" s="1">
        <v>2.5</v>
      </c>
      <c r="M33">
        <v>1980</v>
      </c>
      <c r="N33">
        <f t="shared" si="0"/>
        <v>7.4473163604032298</v>
      </c>
      <c r="O33">
        <f t="shared" si="0"/>
        <v>2.4436899991619199</v>
      </c>
      <c r="P33">
        <f t="shared" si="0"/>
        <v>8.1113961349795005</v>
      </c>
      <c r="Q33">
        <f t="shared" si="1"/>
        <v>1.2497005305681204</v>
      </c>
      <c r="R33">
        <f t="shared" si="2"/>
        <v>8.7084088826983415</v>
      </c>
      <c r="T33">
        <v>32</v>
      </c>
      <c r="U33">
        <v>0.23950555037689991</v>
      </c>
      <c r="V33">
        <v>1.0504229445850601</v>
      </c>
      <c r="W33">
        <v>0.49078614435914991</v>
      </c>
      <c r="X33">
        <v>0.5320377506593601</v>
      </c>
      <c r="Y33">
        <v>0.75880649944070999</v>
      </c>
      <c r="Z33">
        <f>+AA33+'Chart 3 - rstar'!D183</f>
        <v>2.9643230298793899</v>
      </c>
      <c r="AA33">
        <v>2.5</v>
      </c>
    </row>
    <row r="34" spans="1:28">
      <c r="A34" s="1">
        <v>29402</v>
      </c>
      <c r="B34">
        <v>5.4763053360168801</v>
      </c>
      <c r="C34">
        <v>4.66918212031596</v>
      </c>
      <c r="D34">
        <v>7.1869363360054299</v>
      </c>
      <c r="E34">
        <v>6.5741432808710201</v>
      </c>
      <c r="F34">
        <v>6.0237132292441702</v>
      </c>
      <c r="G34">
        <v>7.16918212031596</v>
      </c>
      <c r="H34">
        <v>2.5177542156894699</v>
      </c>
      <c r="I34">
        <v>7.9763053360168801</v>
      </c>
      <c r="J34">
        <v>1.09783794485414</v>
      </c>
      <c r="K34">
        <v>8.5237132292441693</v>
      </c>
      <c r="L34" s="1">
        <v>2.5</v>
      </c>
      <c r="M34">
        <v>1980</v>
      </c>
      <c r="N34">
        <f t="shared" si="0"/>
        <v>7.1682732912355096</v>
      </c>
      <c r="O34">
        <f t="shared" si="0"/>
        <v>2.5168453866090199</v>
      </c>
      <c r="P34">
        <f t="shared" si="0"/>
        <v>7.9753965069364305</v>
      </c>
      <c r="Q34">
        <f t="shared" si="1"/>
        <v>1.09692911577369</v>
      </c>
      <c r="R34">
        <f t="shared" si="2"/>
        <v>8.5228044001637198</v>
      </c>
      <c r="T34">
        <v>33</v>
      </c>
      <c r="U34">
        <v>0.22152858433407019</v>
      </c>
      <c r="V34">
        <v>1.0405795231236399</v>
      </c>
      <c r="W34">
        <v>0.38110384077931014</v>
      </c>
      <c r="X34">
        <v>0.62351944608456988</v>
      </c>
      <c r="Y34">
        <v>0.68751736292924992</v>
      </c>
      <c r="Z34">
        <f>+AA34+'Chart 3 - rstar'!D184</f>
        <v>2.79390945215453</v>
      </c>
      <c r="AA34">
        <v>2.5</v>
      </c>
      <c r="AB34">
        <v>2016</v>
      </c>
    </row>
    <row r="35" spans="1:28">
      <c r="A35" s="1">
        <v>29494</v>
      </c>
      <c r="B35">
        <v>5.4283389081431901</v>
      </c>
      <c r="C35">
        <v>4.80133239461665</v>
      </c>
      <c r="D35">
        <v>7.2053230528255297</v>
      </c>
      <c r="E35">
        <v>6.6194517770456702</v>
      </c>
      <c r="F35">
        <v>6.0127652915857901</v>
      </c>
      <c r="G35">
        <v>7.30133239461665</v>
      </c>
      <c r="H35">
        <v>2.4039906582088797</v>
      </c>
      <c r="I35">
        <v>7.9283389081431901</v>
      </c>
      <c r="J35">
        <v>1.1911128689024801</v>
      </c>
      <c r="K35">
        <v>8.5127652915857901</v>
      </c>
      <c r="L35" s="1">
        <v>2.5</v>
      </c>
      <c r="M35">
        <v>1980</v>
      </c>
      <c r="N35">
        <f t="shared" si="0"/>
        <v>7.3004235655361995</v>
      </c>
      <c r="O35">
        <f t="shared" si="0"/>
        <v>2.4030818291284297</v>
      </c>
      <c r="P35">
        <f t="shared" si="0"/>
        <v>7.9274300790627397</v>
      </c>
      <c r="Q35">
        <f t="shared" si="1"/>
        <v>1.1902040398220302</v>
      </c>
      <c r="R35">
        <f t="shared" si="2"/>
        <v>8.5118564625053406</v>
      </c>
      <c r="T35">
        <v>34</v>
      </c>
      <c r="U35">
        <v>0.19218634100205989</v>
      </c>
      <c r="V35">
        <v>1.11554971608784</v>
      </c>
      <c r="W35">
        <v>0.42311152213054992</v>
      </c>
      <c r="X35">
        <v>0.61524667525329013</v>
      </c>
      <c r="Y35">
        <v>0.70670809197329998</v>
      </c>
      <c r="Z35">
        <f>+AA35+'Chart 3 - rstar'!D185</f>
        <v>2.8052549616405229</v>
      </c>
      <c r="AA35">
        <v>2.5</v>
      </c>
    </row>
    <row r="36" spans="1:28">
      <c r="A36" s="1">
        <v>29586</v>
      </c>
      <c r="B36">
        <v>5.6046497098727999</v>
      </c>
      <c r="C36">
        <v>5.1264432652545304</v>
      </c>
      <c r="D36">
        <v>7.4979149652090502</v>
      </c>
      <c r="E36">
        <v>6.8946347610359604</v>
      </c>
      <c r="F36">
        <v>6.2220568150543798</v>
      </c>
      <c r="G36">
        <v>7.6264432652545304</v>
      </c>
      <c r="H36">
        <v>2.3714716999545198</v>
      </c>
      <c r="I36">
        <v>8.104649709872799</v>
      </c>
      <c r="J36">
        <v>1.2899850511631605</v>
      </c>
      <c r="K36">
        <v>8.7220568150543798</v>
      </c>
      <c r="L36" s="1">
        <v>2.5</v>
      </c>
      <c r="M36">
        <v>1980</v>
      </c>
      <c r="N36">
        <f t="shared" si="0"/>
        <v>7.62553443617408</v>
      </c>
      <c r="O36">
        <f t="shared" si="0"/>
        <v>2.3705628708740698</v>
      </c>
      <c r="P36">
        <f t="shared" si="0"/>
        <v>8.1037408807923494</v>
      </c>
      <c r="Q36">
        <f t="shared" si="1"/>
        <v>1.2890762220827106</v>
      </c>
      <c r="R36">
        <f t="shared" si="2"/>
        <v>8.7211479859739303</v>
      </c>
      <c r="T36">
        <v>35</v>
      </c>
      <c r="U36">
        <v>0.22902588178981986</v>
      </c>
      <c r="V36">
        <v>1.1393023138237901</v>
      </c>
      <c r="W36">
        <v>0.42405397594247995</v>
      </c>
      <c r="X36">
        <v>0.67046899917417013</v>
      </c>
      <c r="Y36">
        <v>0.76119101926358002</v>
      </c>
      <c r="Z36">
        <f>+AA36+'Chart 3 - rstar'!D186</f>
        <v>2.8776956229314301</v>
      </c>
      <c r="AA36">
        <v>2.5</v>
      </c>
    </row>
    <row r="37" spans="1:28">
      <c r="A37" s="1">
        <v>29676</v>
      </c>
      <c r="B37">
        <v>5.8471612645711497</v>
      </c>
      <c r="C37">
        <v>5.2456169186403301</v>
      </c>
      <c r="D37">
        <v>7.6191323214753597</v>
      </c>
      <c r="E37">
        <v>6.9889837237171299</v>
      </c>
      <c r="F37">
        <v>6.38457627700432</v>
      </c>
      <c r="G37">
        <v>7.7456169186403301</v>
      </c>
      <c r="H37">
        <v>2.3735154028350296</v>
      </c>
      <c r="I37">
        <v>8.3471612645711488</v>
      </c>
      <c r="J37">
        <v>1.1418224591459802</v>
      </c>
      <c r="K37">
        <v>8.8845762770043208</v>
      </c>
      <c r="L37" s="1">
        <v>2.5</v>
      </c>
      <c r="M37">
        <v>1981</v>
      </c>
      <c r="N37">
        <f t="shared" si="0"/>
        <v>7.7447080895598805</v>
      </c>
      <c r="O37">
        <f t="shared" si="0"/>
        <v>2.3726065737545796</v>
      </c>
      <c r="P37">
        <f t="shared" si="0"/>
        <v>8.3462524354906993</v>
      </c>
      <c r="Q37">
        <f t="shared" si="1"/>
        <v>1.1409136300655303</v>
      </c>
      <c r="R37">
        <f t="shared" si="2"/>
        <v>8.8836674479238713</v>
      </c>
      <c r="T37">
        <v>36</v>
      </c>
      <c r="U37">
        <v>0.30566224448133994</v>
      </c>
      <c r="V37">
        <v>1.1126955627344</v>
      </c>
      <c r="W37">
        <v>0.54117098459384994</v>
      </c>
      <c r="X37">
        <v>0.6284852416194</v>
      </c>
      <c r="Y37">
        <v>0.84363795649791995</v>
      </c>
      <c r="Z37">
        <f>+AA37+'Chart 3 - rstar'!D187</f>
        <v>2.9502906067528469</v>
      </c>
      <c r="AA37">
        <v>2.5</v>
      </c>
    </row>
    <row r="38" spans="1:28">
      <c r="A38" s="1">
        <v>29767</v>
      </c>
      <c r="B38">
        <v>6.26219439284983</v>
      </c>
      <c r="C38">
        <v>5.83075025876881</v>
      </c>
      <c r="D38">
        <v>8.2265535973961796</v>
      </c>
      <c r="E38">
        <v>7.4679961555530499</v>
      </c>
      <c r="F38">
        <v>6.8920437649545496</v>
      </c>
      <c r="G38">
        <v>8.3307502587688091</v>
      </c>
      <c r="H38">
        <v>2.3958033386273696</v>
      </c>
      <c r="I38">
        <v>8.76219439284983</v>
      </c>
      <c r="J38">
        <v>1.2058017627032198</v>
      </c>
      <c r="K38">
        <v>9.3920437649545505</v>
      </c>
      <c r="L38" s="1">
        <v>2.5</v>
      </c>
      <c r="M38">
        <v>1981</v>
      </c>
      <c r="N38">
        <f t="shared" si="0"/>
        <v>8.3298414296883596</v>
      </c>
      <c r="O38">
        <f t="shared" si="0"/>
        <v>2.3948945095469196</v>
      </c>
      <c r="P38">
        <f t="shared" si="0"/>
        <v>8.7612855637693805</v>
      </c>
      <c r="Q38">
        <f t="shared" si="1"/>
        <v>1.2048929336227698</v>
      </c>
      <c r="R38">
        <f t="shared" si="2"/>
        <v>9.391134935874101</v>
      </c>
      <c r="T38">
        <v>37</v>
      </c>
      <c r="U38">
        <v>0.37511443249506993</v>
      </c>
      <c r="V38">
        <v>1.136292445834143</v>
      </c>
      <c r="W38">
        <v>0.62828719900986996</v>
      </c>
      <c r="X38">
        <v>0.57043928026555002</v>
      </c>
      <c r="Y38">
        <v>0.93096728960048991</v>
      </c>
      <c r="Z38">
        <f>+AA38+'Chart 3 - rstar'!D188</f>
        <v>3.1150391482017241</v>
      </c>
      <c r="AA38">
        <v>2.5</v>
      </c>
    </row>
    <row r="39" spans="1:28">
      <c r="A39" s="1">
        <v>29859</v>
      </c>
      <c r="B39">
        <v>6.4713301574748598</v>
      </c>
      <c r="C39">
        <v>5.8527689488757204</v>
      </c>
      <c r="D39">
        <v>8.1780607666779197</v>
      </c>
      <c r="E39">
        <v>7.5760542306897198</v>
      </c>
      <c r="F39">
        <v>6.9748820189974898</v>
      </c>
      <c r="G39">
        <v>8.3527689488757204</v>
      </c>
      <c r="H39">
        <v>2.3252918178021993</v>
      </c>
      <c r="I39">
        <v>8.9713301574748598</v>
      </c>
      <c r="J39">
        <v>1.10472407321486</v>
      </c>
      <c r="K39">
        <v>9.4748820189974907</v>
      </c>
      <c r="L39" s="1">
        <v>2.5</v>
      </c>
      <c r="M39">
        <v>1981</v>
      </c>
      <c r="N39">
        <f t="shared" si="0"/>
        <v>8.3518601197952709</v>
      </c>
      <c r="O39">
        <f t="shared" si="0"/>
        <v>2.3243829887217493</v>
      </c>
      <c r="P39">
        <f t="shared" si="0"/>
        <v>8.9704213283944103</v>
      </c>
      <c r="Q39">
        <f t="shared" si="1"/>
        <v>1.10381524413441</v>
      </c>
      <c r="R39">
        <f t="shared" si="2"/>
        <v>9.4739731899170412</v>
      </c>
      <c r="T39">
        <v>38</v>
      </c>
      <c r="U39">
        <v>0.37524934582179004</v>
      </c>
      <c r="V39">
        <v>1.0358316853004399</v>
      </c>
      <c r="W39">
        <v>0.60514314587127993</v>
      </c>
      <c r="X39">
        <v>0.59998485638387011</v>
      </c>
      <c r="Y39">
        <v>0.8926142350397599</v>
      </c>
      <c r="Z39">
        <f>+AA39+'Chart 3 - rstar'!D189</f>
        <v>3.1158675326876528</v>
      </c>
      <c r="AA39">
        <v>2.5</v>
      </c>
    </row>
    <row r="40" spans="1:28">
      <c r="A40" s="1">
        <v>29951</v>
      </c>
      <c r="B40">
        <v>6.25221440272305</v>
      </c>
      <c r="C40">
        <v>5.6179222320152702</v>
      </c>
      <c r="D40">
        <v>7.8724860375880699</v>
      </c>
      <c r="E40">
        <v>7.3690022072769903</v>
      </c>
      <c r="F40">
        <v>6.7569036448149697</v>
      </c>
      <c r="G40">
        <v>8.1179222320152711</v>
      </c>
      <c r="H40">
        <v>2.2545638055727997</v>
      </c>
      <c r="I40">
        <v>8.75221440272305</v>
      </c>
      <c r="J40">
        <v>1.1167878045539403</v>
      </c>
      <c r="K40">
        <v>9.2569036448149689</v>
      </c>
      <c r="L40" s="1">
        <v>2.5</v>
      </c>
      <c r="M40">
        <v>1981</v>
      </c>
      <c r="N40">
        <f t="shared" si="0"/>
        <v>8.1170134029348215</v>
      </c>
      <c r="O40">
        <f t="shared" si="0"/>
        <v>2.2536549764923497</v>
      </c>
      <c r="P40">
        <f t="shared" si="0"/>
        <v>8.7513055736426004</v>
      </c>
      <c r="Q40">
        <f t="shared" si="1"/>
        <v>1.1158789754734904</v>
      </c>
      <c r="R40">
        <f t="shared" si="2"/>
        <v>9.2559948157345193</v>
      </c>
      <c r="T40">
        <v>39</v>
      </c>
      <c r="U40">
        <v>0.15479636576993983</v>
      </c>
      <c r="V40">
        <v>1.1442502482341401</v>
      </c>
      <c r="W40">
        <v>0.3776212296305399</v>
      </c>
      <c r="X40">
        <v>0.5619480405808901</v>
      </c>
      <c r="Y40">
        <v>0.67193626520423999</v>
      </c>
      <c r="Z40">
        <f>+AA40+'Chart 3 - rstar'!D190</f>
        <v>3.1448833848712741</v>
      </c>
      <c r="AA40">
        <v>2.5</v>
      </c>
    </row>
    <row r="41" spans="1:28">
      <c r="A41" s="1">
        <v>30041</v>
      </c>
      <c r="B41">
        <v>6.0358934044052504</v>
      </c>
      <c r="C41">
        <v>5.4713960918980398</v>
      </c>
      <c r="D41">
        <v>7.6437045399878896</v>
      </c>
      <c r="E41">
        <v>7.1365926899208798</v>
      </c>
      <c r="F41">
        <v>6.5435158835663296</v>
      </c>
      <c r="G41">
        <v>7.9713960918980398</v>
      </c>
      <c r="H41">
        <v>2.1723084480898498</v>
      </c>
      <c r="I41">
        <v>8.5358934044052504</v>
      </c>
      <c r="J41">
        <v>1.1006992855156295</v>
      </c>
      <c r="K41">
        <v>9.0435158835663287</v>
      </c>
      <c r="L41" s="1">
        <v>2.5</v>
      </c>
      <c r="M41">
        <v>1982</v>
      </c>
      <c r="N41">
        <f t="shared" si="0"/>
        <v>7.9704872628175902</v>
      </c>
      <c r="O41">
        <f t="shared" si="0"/>
        <v>2.1713996190093998</v>
      </c>
      <c r="P41">
        <f t="shared" si="0"/>
        <v>8.5349845753248008</v>
      </c>
      <c r="Q41">
        <f t="shared" si="1"/>
        <v>1.0997904564351795</v>
      </c>
      <c r="R41">
        <f t="shared" si="2"/>
        <v>9.0426070544858792</v>
      </c>
      <c r="T41">
        <v>40</v>
      </c>
      <c r="U41">
        <v>0.24736514057798997</v>
      </c>
      <c r="V41">
        <v>1.1456888947006001</v>
      </c>
      <c r="W41">
        <v>0.46124223122631003</v>
      </c>
      <c r="X41">
        <v>0.60186662675187996</v>
      </c>
      <c r="Y41">
        <v>0.77579601225688011</v>
      </c>
      <c r="Z41">
        <f>+AA41+'Chart 3 - rstar'!D191</f>
        <v>3.1240046285517029</v>
      </c>
      <c r="AA41">
        <v>2.5</v>
      </c>
    </row>
    <row r="42" spans="1:28">
      <c r="A42" s="1">
        <v>30132</v>
      </c>
      <c r="B42">
        <v>5.8932912337360204</v>
      </c>
      <c r="C42">
        <v>5.3982092584339796</v>
      </c>
      <c r="D42">
        <v>7.6526375566523797</v>
      </c>
      <c r="E42">
        <v>6.9960287288586498</v>
      </c>
      <c r="F42">
        <v>6.4423584419385103</v>
      </c>
      <c r="G42">
        <v>7.8982092584339796</v>
      </c>
      <c r="H42">
        <v>2.2544282982184001</v>
      </c>
      <c r="I42">
        <v>8.3932912337360204</v>
      </c>
      <c r="J42">
        <v>1.1027374951226294</v>
      </c>
      <c r="K42">
        <v>8.9423584419385094</v>
      </c>
      <c r="L42" s="1">
        <v>2.5</v>
      </c>
      <c r="M42">
        <v>1982</v>
      </c>
      <c r="N42">
        <f t="shared" si="0"/>
        <v>7.89730042935353</v>
      </c>
      <c r="O42">
        <f t="shared" si="0"/>
        <v>2.2535194691379501</v>
      </c>
      <c r="P42">
        <f t="shared" si="0"/>
        <v>8.3923824046555708</v>
      </c>
      <c r="Q42">
        <f t="shared" si="1"/>
        <v>1.1018286660421794</v>
      </c>
      <c r="R42">
        <f t="shared" si="2"/>
        <v>8.9414496128580598</v>
      </c>
      <c r="T42">
        <v>41</v>
      </c>
      <c r="U42">
        <v>0.41830615321546016</v>
      </c>
      <c r="V42">
        <v>1.0910425795890688</v>
      </c>
      <c r="W42">
        <v>0.63193214789672991</v>
      </c>
      <c r="X42">
        <v>0.56683804511715019</v>
      </c>
      <c r="Y42">
        <v>0.90926851850710011</v>
      </c>
      <c r="Z42">
        <f>+AA42+'Chart 3 - rstar'!D192</f>
        <v>3.0693517122053642</v>
      </c>
      <c r="AA42">
        <v>2.5</v>
      </c>
      <c r="AB42">
        <v>2018</v>
      </c>
    </row>
    <row r="43" spans="1:28">
      <c r="A43" s="1">
        <v>30224</v>
      </c>
      <c r="B43">
        <v>5.6570009040787701</v>
      </c>
      <c r="C43">
        <v>5.1697290265254301</v>
      </c>
      <c r="D43">
        <v>7.40375623716265</v>
      </c>
      <c r="E43">
        <v>6.6840327112913096</v>
      </c>
      <c r="F43">
        <v>6.17615959611192</v>
      </c>
      <c r="G43">
        <v>7.6697290265254301</v>
      </c>
      <c r="H43">
        <v>2.2340272106372199</v>
      </c>
      <c r="I43">
        <v>8.157000904078771</v>
      </c>
      <c r="J43">
        <v>1.0270318072125395</v>
      </c>
      <c r="K43">
        <v>8.6761595961119191</v>
      </c>
      <c r="L43" s="1">
        <v>2.5</v>
      </c>
      <c r="M43">
        <v>1982</v>
      </c>
      <c r="N43">
        <f t="shared" si="0"/>
        <v>7.6688201974449797</v>
      </c>
      <c r="O43">
        <f t="shared" si="0"/>
        <v>2.2331183815567699</v>
      </c>
      <c r="P43">
        <f t="shared" si="0"/>
        <v>8.1560920749983215</v>
      </c>
      <c r="Q43">
        <f t="shared" si="1"/>
        <v>1.0261229781320895</v>
      </c>
      <c r="R43">
        <f t="shared" si="2"/>
        <v>8.6752507670314696</v>
      </c>
      <c r="T43">
        <v>42</v>
      </c>
      <c r="U43">
        <v>0.36839938281613982</v>
      </c>
      <c r="V43">
        <v>1.1378681461588962</v>
      </c>
      <c r="W43">
        <v>0.6336786929481999</v>
      </c>
      <c r="X43">
        <v>0.56484924475633003</v>
      </c>
      <c r="Y43">
        <v>0.92423917550796997</v>
      </c>
      <c r="Z43">
        <f>+AA43+'Chart 3 - rstar'!D193</f>
        <v>3.1190620297371381</v>
      </c>
      <c r="AA43">
        <v>2.5</v>
      </c>
    </row>
    <row r="44" spans="1:28">
      <c r="A44" s="1">
        <v>30316</v>
      </c>
      <c r="B44">
        <v>5.5005301194224199</v>
      </c>
      <c r="C44">
        <v>4.9293536706913397</v>
      </c>
      <c r="D44">
        <v>7.1017889677120802</v>
      </c>
      <c r="E44">
        <v>6.6720804229299402</v>
      </c>
      <c r="F44">
        <v>6.0115744853748696</v>
      </c>
      <c r="G44">
        <v>7.4293536706913397</v>
      </c>
      <c r="H44">
        <v>2.1724352970207406</v>
      </c>
      <c r="I44">
        <v>8.0005301194224199</v>
      </c>
      <c r="J44">
        <v>1.1715503035075203</v>
      </c>
      <c r="K44">
        <v>8.5115744853748687</v>
      </c>
      <c r="L44" s="1">
        <v>2.5</v>
      </c>
      <c r="M44">
        <v>1982</v>
      </c>
      <c r="N44">
        <f t="shared" si="0"/>
        <v>7.4284448416108901</v>
      </c>
      <c r="O44">
        <f t="shared" si="0"/>
        <v>2.1715264679402906</v>
      </c>
      <c r="P44">
        <f t="shared" si="0"/>
        <v>7.9996212903419703</v>
      </c>
      <c r="Q44">
        <f t="shared" si="1"/>
        <v>1.1706414744270703</v>
      </c>
      <c r="R44">
        <f t="shared" si="2"/>
        <v>8.5106656562944192</v>
      </c>
      <c r="T44">
        <v>43</v>
      </c>
      <c r="U44">
        <v>0.50632502632223009</v>
      </c>
      <c r="V44">
        <v>1.1955287591599411</v>
      </c>
      <c r="W44">
        <v>0.7661776159731899</v>
      </c>
      <c r="X44">
        <v>0.53682719941424017</v>
      </c>
      <c r="Y44">
        <v>1.04023750192898</v>
      </c>
      <c r="Z44">
        <f>+AA44+'Chart 3 - rstar'!D194</f>
        <v>2.9981324523438579</v>
      </c>
      <c r="AA44">
        <v>2.5</v>
      </c>
    </row>
    <row r="45" spans="1:28">
      <c r="A45" s="1">
        <v>30406</v>
      </c>
      <c r="B45">
        <v>5.1968361563217496</v>
      </c>
      <c r="C45">
        <v>4.7754637851540904</v>
      </c>
      <c r="D45">
        <v>6.8562452824094402</v>
      </c>
      <c r="E45">
        <v>6.3784714900731396</v>
      </c>
      <c r="F45">
        <v>5.7898303145325496</v>
      </c>
      <c r="G45">
        <v>7.2754637851540904</v>
      </c>
      <c r="H45">
        <v>2.0807814972553498</v>
      </c>
      <c r="I45">
        <v>7.6968361563217496</v>
      </c>
      <c r="J45">
        <v>1.1816353337513901</v>
      </c>
      <c r="K45">
        <v>8.2898303145325496</v>
      </c>
      <c r="L45" s="1">
        <v>2.5</v>
      </c>
      <c r="M45">
        <v>1983</v>
      </c>
      <c r="N45">
        <f t="shared" si="0"/>
        <v>7.27455495607364</v>
      </c>
      <c r="O45">
        <f t="shared" si="0"/>
        <v>2.0798726681748998</v>
      </c>
      <c r="P45">
        <f t="shared" si="0"/>
        <v>7.6959273272413</v>
      </c>
      <c r="Q45">
        <f t="shared" si="1"/>
        <v>1.1807265046709401</v>
      </c>
      <c r="R45">
        <f t="shared" si="2"/>
        <v>8.2889214854521001</v>
      </c>
      <c r="T45">
        <v>44</v>
      </c>
      <c r="U45">
        <v>0.55494616199441005</v>
      </c>
      <c r="V45">
        <v>1.1549217488392598</v>
      </c>
      <c r="W45">
        <v>0.7904547344114401</v>
      </c>
      <c r="X45">
        <v>0.59568701507685984</v>
      </c>
      <c r="Y45">
        <v>1.11030723497364</v>
      </c>
      <c r="Z45">
        <f>+AA45+'Chart 3 - rstar'!D195</f>
        <v>2.936350093626813</v>
      </c>
      <c r="AA45">
        <v>2.5</v>
      </c>
    </row>
    <row r="46" spans="1:28">
      <c r="A46" s="1">
        <v>30497</v>
      </c>
      <c r="B46">
        <v>5.2987456924799901</v>
      </c>
      <c r="C46">
        <v>4.7175003523115597</v>
      </c>
      <c r="D46">
        <v>7.1253778832904198</v>
      </c>
      <c r="E46">
        <v>6.5016645370283097</v>
      </c>
      <c r="F46">
        <v>5.8507470371034298</v>
      </c>
      <c r="G46">
        <v>7.2175003523115597</v>
      </c>
      <c r="H46">
        <v>2.40787753097886</v>
      </c>
      <c r="I46">
        <v>7.7987456924799901</v>
      </c>
      <c r="J46">
        <v>1.2029188445483197</v>
      </c>
      <c r="K46">
        <v>8.3507470371034298</v>
      </c>
      <c r="L46" s="1">
        <v>2.5</v>
      </c>
      <c r="M46">
        <v>1983</v>
      </c>
      <c r="N46">
        <f t="shared" si="0"/>
        <v>7.2165915232311093</v>
      </c>
      <c r="O46">
        <f t="shared" si="0"/>
        <v>2.4069687018984101</v>
      </c>
      <c r="P46">
        <f t="shared" si="0"/>
        <v>7.7978368633995405</v>
      </c>
      <c r="Q46">
        <f t="shared" si="1"/>
        <v>1.2020100154678697</v>
      </c>
      <c r="R46">
        <f t="shared" si="2"/>
        <v>8.3498382080229803</v>
      </c>
      <c r="T46">
        <v>45</v>
      </c>
      <c r="U46">
        <v>0.40577910370940984</v>
      </c>
      <c r="V46">
        <v>1.2088914103388761</v>
      </c>
      <c r="W46">
        <v>0.69276448218433995</v>
      </c>
      <c r="X46">
        <v>0.56439234075044009</v>
      </c>
      <c r="Y46">
        <v>0.97156166095494001</v>
      </c>
      <c r="Z46">
        <f>+AA46+'Chart 3 - rstar'!D196</f>
        <v>2.9687527364896642</v>
      </c>
      <c r="AA46">
        <v>2.5</v>
      </c>
    </row>
    <row r="47" spans="1:28">
      <c r="A47" s="1">
        <v>30589</v>
      </c>
      <c r="B47">
        <v>5.2531912186636802</v>
      </c>
      <c r="C47">
        <v>4.8097873672399096</v>
      </c>
      <c r="D47">
        <v>7.1072571383946501</v>
      </c>
      <c r="E47">
        <v>6.4714095323955299</v>
      </c>
      <c r="F47">
        <v>5.8767773210564096</v>
      </c>
      <c r="G47">
        <v>7.3097873672399096</v>
      </c>
      <c r="H47">
        <v>2.2974697711547405</v>
      </c>
      <c r="I47">
        <v>7.7531912186636802</v>
      </c>
      <c r="J47">
        <v>1.2182183137318496</v>
      </c>
      <c r="K47">
        <v>8.3767773210564087</v>
      </c>
      <c r="L47" s="1">
        <v>2.5</v>
      </c>
      <c r="M47">
        <v>1983</v>
      </c>
      <c r="N47">
        <f t="shared" si="0"/>
        <v>7.3088785381594601</v>
      </c>
      <c r="O47">
        <f t="shared" si="0"/>
        <v>2.2965609420742905</v>
      </c>
      <c r="P47">
        <f t="shared" si="0"/>
        <v>7.7522823895832307</v>
      </c>
      <c r="Q47">
        <f t="shared" si="1"/>
        <v>1.2173094846513997</v>
      </c>
      <c r="R47">
        <f t="shared" si="2"/>
        <v>8.3758684919759592</v>
      </c>
      <c r="T47">
        <v>46</v>
      </c>
      <c r="U47">
        <v>0.46251655194924979</v>
      </c>
      <c r="V47">
        <v>1.1724399712718481</v>
      </c>
      <c r="W47">
        <v>0.67838526456306991</v>
      </c>
      <c r="X47">
        <v>0.58040030141816001</v>
      </c>
      <c r="Y47">
        <v>0.9905838492677701</v>
      </c>
      <c r="Z47">
        <f>+AA47+'Chart 3 - rstar'!D197</f>
        <v>3.069358123390717</v>
      </c>
      <c r="AA47">
        <v>2.5</v>
      </c>
    </row>
    <row r="48" spans="1:28">
      <c r="A48" s="1">
        <v>30681</v>
      </c>
      <c r="B48">
        <v>5.3303341869498002</v>
      </c>
      <c r="C48">
        <v>4.7088217052755503</v>
      </c>
      <c r="D48">
        <v>7.0242956706789101</v>
      </c>
      <c r="E48">
        <v>6.4508415578423604</v>
      </c>
      <c r="F48">
        <v>5.8755719262566304</v>
      </c>
      <c r="G48">
        <v>7.2088217052755503</v>
      </c>
      <c r="H48">
        <v>2.3154739654033598</v>
      </c>
      <c r="I48">
        <v>7.8303341869498002</v>
      </c>
      <c r="J48">
        <v>1.1205073708925601</v>
      </c>
      <c r="K48">
        <v>8.3755719262566295</v>
      </c>
      <c r="L48" s="1">
        <v>2.5</v>
      </c>
      <c r="M48">
        <v>1983</v>
      </c>
      <c r="N48">
        <f t="shared" si="0"/>
        <v>7.2079128761951008</v>
      </c>
      <c r="O48">
        <f t="shared" si="0"/>
        <v>2.3145651363229098</v>
      </c>
      <c r="P48">
        <f t="shared" si="0"/>
        <v>7.8294253578693507</v>
      </c>
      <c r="Q48">
        <f t="shared" si="1"/>
        <v>1.1195985418121102</v>
      </c>
      <c r="R48">
        <f t="shared" si="2"/>
        <v>8.37466309717618</v>
      </c>
      <c r="T48">
        <v>47</v>
      </c>
      <c r="U48">
        <v>7.2393054389200184E-2</v>
      </c>
      <c r="V48">
        <v>1.0704225324050298</v>
      </c>
      <c r="W48">
        <v>0.29559000673775992</v>
      </c>
      <c r="X48">
        <v>0.60504851965765005</v>
      </c>
      <c r="Y48">
        <v>0.6018757240436301</v>
      </c>
      <c r="Z48">
        <f>+AA48+'Chart 3 - rstar'!D198</f>
        <v>3.0522291979544018</v>
      </c>
      <c r="AA48">
        <v>2.5</v>
      </c>
    </row>
    <row r="49" spans="1:28">
      <c r="A49" s="1">
        <v>30772</v>
      </c>
      <c r="B49">
        <v>5.1379844716070098</v>
      </c>
      <c r="C49">
        <v>4.6082555357011499</v>
      </c>
      <c r="D49">
        <v>6.8393549513658503</v>
      </c>
      <c r="E49">
        <v>6.3444402719389998</v>
      </c>
      <c r="F49">
        <v>5.7177831709494198</v>
      </c>
      <c r="G49">
        <v>7.1082555357011499</v>
      </c>
      <c r="H49">
        <v>2.2310994156647004</v>
      </c>
      <c r="I49">
        <v>7.6379844716070098</v>
      </c>
      <c r="J49">
        <v>1.2064558003319901</v>
      </c>
      <c r="K49">
        <v>8.2177831709494207</v>
      </c>
      <c r="L49" s="1">
        <v>2.5</v>
      </c>
      <c r="M49">
        <v>1984</v>
      </c>
      <c r="N49">
        <f t="shared" si="0"/>
        <v>7.1073467066206995</v>
      </c>
      <c r="O49">
        <f t="shared" si="0"/>
        <v>2.2301905865842504</v>
      </c>
      <c r="P49">
        <f t="shared" si="0"/>
        <v>7.6370756425265593</v>
      </c>
      <c r="Q49">
        <f t="shared" si="1"/>
        <v>1.2055469712515401</v>
      </c>
      <c r="R49">
        <f t="shared" si="2"/>
        <v>8.2168743418689711</v>
      </c>
      <c r="T49">
        <v>48</v>
      </c>
      <c r="U49">
        <v>0.25211394733128989</v>
      </c>
      <c r="V49">
        <v>1.2349558742962201</v>
      </c>
      <c r="W49">
        <v>0.47378739532795988</v>
      </c>
      <c r="X49">
        <v>0.57661833591965017</v>
      </c>
      <c r="Y49">
        <v>0.78308320641086993</v>
      </c>
      <c r="Z49">
        <f>+AA49+'Chart 3 - rstar'!D199</f>
        <v>2.9162090792108568</v>
      </c>
      <c r="AA49">
        <v>2.5</v>
      </c>
    </row>
    <row r="50" spans="1:28">
      <c r="A50" s="1">
        <v>30863</v>
      </c>
      <c r="B50">
        <v>4.8574320985299497</v>
      </c>
      <c r="C50">
        <v>4.2853218543936604</v>
      </c>
      <c r="D50">
        <v>6.5907535246214497</v>
      </c>
      <c r="E50">
        <v>6.0141415757995498</v>
      </c>
      <c r="F50">
        <v>5.4341214689342197</v>
      </c>
      <c r="G50">
        <v>6.7853218543936604</v>
      </c>
      <c r="H50">
        <v>2.3054316702277893</v>
      </c>
      <c r="I50">
        <v>7.3574320985299497</v>
      </c>
      <c r="J50">
        <v>1.1567094772696001</v>
      </c>
      <c r="K50">
        <v>7.9341214689342197</v>
      </c>
      <c r="L50" s="1">
        <v>2.5</v>
      </c>
      <c r="M50">
        <v>1984</v>
      </c>
      <c r="N50">
        <f t="shared" si="0"/>
        <v>6.78441302531321</v>
      </c>
      <c r="O50">
        <f t="shared" si="0"/>
        <v>2.3045228411473393</v>
      </c>
      <c r="P50">
        <f t="shared" si="0"/>
        <v>7.3565232694495002</v>
      </c>
      <c r="Q50">
        <f t="shared" si="1"/>
        <v>1.1558006481891501</v>
      </c>
      <c r="R50">
        <f t="shared" si="2"/>
        <v>7.9332126398537692</v>
      </c>
      <c r="T50">
        <v>49</v>
      </c>
      <c r="U50">
        <v>8.1825186151609941E-2</v>
      </c>
      <c r="V50">
        <v>1.1903958027885</v>
      </c>
      <c r="W50">
        <v>0.33453693519760996</v>
      </c>
      <c r="X50">
        <v>0.59307647016831</v>
      </c>
      <c r="Y50">
        <v>0.64564716977459002</v>
      </c>
      <c r="Z50">
        <f>+AA50+'Chart 3 - rstar'!D200</f>
        <v>2.6420848733668891</v>
      </c>
      <c r="AA50">
        <v>2.5</v>
      </c>
      <c r="AB50">
        <v>2020</v>
      </c>
    </row>
    <row r="51" spans="1:28">
      <c r="A51" s="1">
        <v>30955</v>
      </c>
      <c r="B51">
        <v>4.9263480050727404</v>
      </c>
      <c r="C51">
        <v>4.3334877918404304</v>
      </c>
      <c r="D51">
        <v>6.6392360745239802</v>
      </c>
      <c r="E51">
        <v>6.1645169474655503</v>
      </c>
      <c r="F51">
        <v>5.4910636007618798</v>
      </c>
      <c r="G51">
        <v>6.8334877918404304</v>
      </c>
      <c r="H51">
        <v>2.3057482826835498</v>
      </c>
      <c r="I51">
        <v>7.4263480050727404</v>
      </c>
      <c r="J51">
        <v>1.2381689423928099</v>
      </c>
      <c r="K51">
        <v>7.9910636007618798</v>
      </c>
      <c r="L51" s="1">
        <v>2.5</v>
      </c>
      <c r="M51">
        <v>1984</v>
      </c>
      <c r="N51">
        <f t="shared" si="0"/>
        <v>6.83257896275998</v>
      </c>
      <c r="O51">
        <f t="shared" si="0"/>
        <v>2.3048394536030998</v>
      </c>
      <c r="P51">
        <f t="shared" si="0"/>
        <v>7.42543917599229</v>
      </c>
      <c r="Q51">
        <f t="shared" si="1"/>
        <v>1.23726011331236</v>
      </c>
      <c r="R51">
        <f t="shared" si="2"/>
        <v>7.9901547716814303</v>
      </c>
      <c r="T51">
        <v>50</v>
      </c>
      <c r="U51">
        <v>4.6700514626770051E-2</v>
      </c>
      <c r="V51">
        <v>1.19620631636095</v>
      </c>
      <c r="W51">
        <v>0.28562116485680011</v>
      </c>
      <c r="X51">
        <v>0.64186429929721989</v>
      </c>
      <c r="Y51">
        <v>0.6145117886401299</v>
      </c>
      <c r="Z51">
        <f>+AA51+'Chart 3 - rstar'!D201</f>
        <v>2.632070526413814</v>
      </c>
      <c r="AA51">
        <v>2.5</v>
      </c>
    </row>
    <row r="52" spans="1:28">
      <c r="A52" s="1">
        <v>31047</v>
      </c>
      <c r="B52">
        <v>4.85146543594084</v>
      </c>
      <c r="C52">
        <v>4.16906012122364</v>
      </c>
      <c r="D52">
        <v>6.6367542513564599</v>
      </c>
      <c r="E52">
        <v>5.9600393583770703</v>
      </c>
      <c r="F52">
        <v>5.3770520166079798</v>
      </c>
      <c r="G52">
        <v>6.66906012122364</v>
      </c>
      <c r="H52">
        <v>2.4676941301328199</v>
      </c>
      <c r="I52">
        <v>7.35146543594084</v>
      </c>
      <c r="J52">
        <v>1.1085739224362303</v>
      </c>
      <c r="K52">
        <v>7.8770520166079798</v>
      </c>
      <c r="L52" s="1">
        <v>2.5</v>
      </c>
      <c r="M52">
        <v>1984</v>
      </c>
      <c r="N52">
        <f t="shared" si="0"/>
        <v>6.6681512921431896</v>
      </c>
      <c r="O52">
        <f t="shared" si="0"/>
        <v>2.4667853010523699</v>
      </c>
      <c r="P52">
        <f t="shared" si="0"/>
        <v>7.3505566068603905</v>
      </c>
      <c r="Q52">
        <f t="shared" si="1"/>
        <v>1.1076650933557803</v>
      </c>
      <c r="R52">
        <f t="shared" si="2"/>
        <v>7.8761431875275303</v>
      </c>
      <c r="T52">
        <v>51</v>
      </c>
      <c r="U52">
        <v>2.2830186814189801E-2</v>
      </c>
      <c r="V52">
        <v>1.1867724396943902</v>
      </c>
      <c r="W52">
        <v>0.36276380243880002</v>
      </c>
      <c r="X52">
        <v>0.58009973570409001</v>
      </c>
      <c r="Y52">
        <v>0.64403994250357011</v>
      </c>
      <c r="Z52">
        <f>+AA52+'Chart 3 - rstar'!D202</f>
        <v>2.645351325599191</v>
      </c>
      <c r="AA52">
        <v>2.5</v>
      </c>
    </row>
    <row r="53" spans="1:28">
      <c r="A53" s="1">
        <v>31137</v>
      </c>
      <c r="B53">
        <v>4.7082149692875799</v>
      </c>
      <c r="C53">
        <v>4.0964663747313699</v>
      </c>
      <c r="D53">
        <v>6.4505752967909196</v>
      </c>
      <c r="E53">
        <v>5.7992883928932901</v>
      </c>
      <c r="F53">
        <v>5.2132123033230604</v>
      </c>
      <c r="G53">
        <v>6.5964663747313699</v>
      </c>
      <c r="H53">
        <v>2.3541089220595497</v>
      </c>
      <c r="I53">
        <v>7.2082149692875799</v>
      </c>
      <c r="J53">
        <v>1.0910734236057102</v>
      </c>
      <c r="K53">
        <v>7.7132123033230604</v>
      </c>
      <c r="L53" s="1">
        <v>2.5</v>
      </c>
      <c r="M53">
        <v>1985</v>
      </c>
      <c r="N53">
        <f t="shared" si="0"/>
        <v>6.5955575456509195</v>
      </c>
      <c r="O53">
        <f t="shared" si="0"/>
        <v>2.3532000929790997</v>
      </c>
      <c r="P53">
        <f t="shared" si="0"/>
        <v>7.2073061402071303</v>
      </c>
      <c r="Q53">
        <f t="shared" si="1"/>
        <v>1.0901645945252603</v>
      </c>
      <c r="R53">
        <f t="shared" si="2"/>
        <v>7.71230347424261</v>
      </c>
      <c r="T53">
        <v>52</v>
      </c>
      <c r="U53">
        <v>9.088290804499799E-4</v>
      </c>
      <c r="V53">
        <v>1.21258691765967</v>
      </c>
      <c r="W53">
        <v>0.36739108285641997</v>
      </c>
      <c r="X53">
        <v>0.59040880897352999</v>
      </c>
      <c r="Y53">
        <v>0.64060745289618004</v>
      </c>
      <c r="Z53">
        <f>+AA53+'Chart 3 - rstar'!D203</f>
        <v>2.6403323185284031</v>
      </c>
      <c r="AA53">
        <v>2.5</v>
      </c>
    </row>
    <row r="54" spans="1:28">
      <c r="A54" s="1">
        <v>31228</v>
      </c>
      <c r="B54">
        <v>4.6936861191313097</v>
      </c>
      <c r="C54">
        <v>4.1788505321694496</v>
      </c>
      <c r="D54">
        <v>6.5382515549770401</v>
      </c>
      <c r="E54">
        <v>5.7988878797532202</v>
      </c>
      <c r="F54">
        <v>5.2219926697758501</v>
      </c>
      <c r="G54">
        <v>6.6788505321694496</v>
      </c>
      <c r="H54">
        <v>2.3594010228075906</v>
      </c>
      <c r="I54">
        <v>7.1936861191313097</v>
      </c>
      <c r="J54">
        <v>1.1052017606219104</v>
      </c>
      <c r="K54">
        <v>7.7219926697758501</v>
      </c>
      <c r="L54" s="1">
        <v>2.5</v>
      </c>
      <c r="M54">
        <v>1985</v>
      </c>
      <c r="N54">
        <f t="shared" si="0"/>
        <v>6.6779417030889991</v>
      </c>
      <c r="O54">
        <f t="shared" si="0"/>
        <v>2.3584921937271406</v>
      </c>
      <c r="P54">
        <f t="shared" si="0"/>
        <v>7.1927772900508593</v>
      </c>
      <c r="Q54">
        <f t="shared" si="1"/>
        <v>1.1042929315414605</v>
      </c>
      <c r="R54">
        <f t="shared" si="2"/>
        <v>7.7210838406953997</v>
      </c>
      <c r="T54">
        <v>53</v>
      </c>
      <c r="U54">
        <v>3.1279168152869907E-2</v>
      </c>
      <c r="V54">
        <v>1.1452886027384501</v>
      </c>
      <c r="W54">
        <v>0.31411959963388991</v>
      </c>
      <c r="X54">
        <v>0.56955193086107014</v>
      </c>
      <c r="Y54">
        <v>0.60381962154070989</v>
      </c>
      <c r="Z54">
        <f>+AA54+'Chart 3 - rstar'!D204</f>
        <v>2.874580548056537</v>
      </c>
      <c r="AA54">
        <v>2.5</v>
      </c>
    </row>
    <row r="55" spans="1:28">
      <c r="A55" s="1">
        <v>31320</v>
      </c>
      <c r="B55">
        <v>4.5241283471093503</v>
      </c>
      <c r="C55">
        <v>4.15143767881563</v>
      </c>
      <c r="D55">
        <v>6.3129528350257704</v>
      </c>
      <c r="E55">
        <v>5.6847153892556701</v>
      </c>
      <c r="F55">
        <v>5.0941557009176801</v>
      </c>
      <c r="G55">
        <v>6.65143767881563</v>
      </c>
      <c r="H55">
        <v>2.1615151562101405</v>
      </c>
      <c r="I55">
        <v>7.0241283471093503</v>
      </c>
      <c r="J55">
        <v>1.1605870421463198</v>
      </c>
      <c r="K55">
        <v>7.5941557009176801</v>
      </c>
      <c r="L55" s="1">
        <v>2.5</v>
      </c>
      <c r="M55">
        <v>1985</v>
      </c>
      <c r="N55">
        <f t="shared" si="0"/>
        <v>6.6505288497351795</v>
      </c>
      <c r="O55">
        <f t="shared" si="0"/>
        <v>2.1606063271296905</v>
      </c>
      <c r="P55">
        <f t="shared" si="0"/>
        <v>7.0232195180289008</v>
      </c>
      <c r="Q55">
        <f t="shared" si="1"/>
        <v>1.1596782130658698</v>
      </c>
      <c r="R55">
        <f t="shared" si="2"/>
        <v>7.5932468718372306</v>
      </c>
      <c r="T55">
        <v>54</v>
      </c>
      <c r="U55">
        <v>0.46711794820032004</v>
      </c>
      <c r="V55">
        <v>1.2119465773809219</v>
      </c>
      <c r="W55">
        <v>0.74439459087694004</v>
      </c>
      <c r="X55">
        <v>0.60177576022427992</v>
      </c>
      <c r="Y55">
        <v>1.0300055467170799</v>
      </c>
      <c r="Z55">
        <f>+AA55+'Chart 3 - rstar'!D205</f>
        <v>2.7499110567019609</v>
      </c>
      <c r="AA55">
        <v>2.5</v>
      </c>
    </row>
    <row r="56" spans="1:28">
      <c r="A56" s="1">
        <v>31412</v>
      </c>
      <c r="B56">
        <v>4.3241622728892297</v>
      </c>
      <c r="C56">
        <v>3.98598662155052</v>
      </c>
      <c r="D56">
        <v>6.0894847177594498</v>
      </c>
      <c r="E56">
        <v>5.4480798870557097</v>
      </c>
      <c r="F56">
        <v>4.90823422113903</v>
      </c>
      <c r="G56">
        <v>6.48598662155052</v>
      </c>
      <c r="H56">
        <v>2.1034980962089298</v>
      </c>
      <c r="I56">
        <v>6.8241622728892297</v>
      </c>
      <c r="J56">
        <v>1.12391761416648</v>
      </c>
      <c r="K56">
        <v>7.40823422113903</v>
      </c>
      <c r="L56" s="1">
        <v>2.5</v>
      </c>
      <c r="M56">
        <v>1985</v>
      </c>
      <c r="N56">
        <f t="shared" si="0"/>
        <v>6.4850777924700704</v>
      </c>
      <c r="O56">
        <f t="shared" si="0"/>
        <v>2.1025892671284798</v>
      </c>
      <c r="P56">
        <f t="shared" si="0"/>
        <v>6.8232534438087793</v>
      </c>
      <c r="Q56">
        <f t="shared" si="1"/>
        <v>1.12300878508603</v>
      </c>
      <c r="R56">
        <f t="shared" si="2"/>
        <v>7.4073253920585795</v>
      </c>
      <c r="T56">
        <v>55</v>
      </c>
      <c r="U56">
        <v>0.3805216186087601</v>
      </c>
      <c r="V56">
        <v>1.24780156716702</v>
      </c>
      <c r="W56">
        <v>0.66396128039286006</v>
      </c>
      <c r="X56">
        <v>0.65704392630268993</v>
      </c>
      <c r="Y56">
        <v>0.99375716379411005</v>
      </c>
      <c r="Z56">
        <f>+AA56+'Chart 3 - rstar'!D206</f>
        <v>2.7249757728881669</v>
      </c>
      <c r="AA56">
        <v>2.5</v>
      </c>
    </row>
    <row r="57" spans="1:28">
      <c r="A57" s="1">
        <v>31502</v>
      </c>
      <c r="B57">
        <v>4.0336761851616103</v>
      </c>
      <c r="C57">
        <v>3.58654816858777</v>
      </c>
      <c r="D57">
        <v>5.6842393592633602</v>
      </c>
      <c r="E57">
        <v>5.1846448154436002</v>
      </c>
      <c r="F57">
        <v>4.6261452081195999</v>
      </c>
      <c r="G57">
        <v>6.08654816858777</v>
      </c>
      <c r="H57">
        <v>2.0976911906755902</v>
      </c>
      <c r="I57">
        <v>6.5336761851616103</v>
      </c>
      <c r="J57">
        <v>1.1509686302819899</v>
      </c>
      <c r="K57">
        <v>7.1261452081195999</v>
      </c>
      <c r="L57" s="1">
        <v>2.5</v>
      </c>
      <c r="M57">
        <v>1986</v>
      </c>
      <c r="N57">
        <f t="shared" si="0"/>
        <v>6.0856393395073205</v>
      </c>
      <c r="O57">
        <f t="shared" si="0"/>
        <v>2.0967823615951402</v>
      </c>
      <c r="P57">
        <f t="shared" si="0"/>
        <v>6.5327673560811608</v>
      </c>
      <c r="Q57">
        <f t="shared" si="1"/>
        <v>1.1500598012015399</v>
      </c>
      <c r="R57">
        <f t="shared" si="2"/>
        <v>7.1252363790391495</v>
      </c>
      <c r="T57">
        <v>56</v>
      </c>
      <c r="U57">
        <v>0.39608648932534019</v>
      </c>
      <c r="V57">
        <v>1.319737484623865</v>
      </c>
      <c r="W57">
        <v>0.67930344377324992</v>
      </c>
      <c r="X57">
        <v>0.70244168258118012</v>
      </c>
      <c r="Y57">
        <v>1.0363764249480001</v>
      </c>
      <c r="Z57">
        <f>+AA57+'Chart 3 - rstar'!D207</f>
        <v>2.8356626114169021</v>
      </c>
      <c r="AA57">
        <v>2.5</v>
      </c>
    </row>
    <row r="58" spans="1:28">
      <c r="A58" s="1">
        <v>31593</v>
      </c>
      <c r="B58">
        <v>3.9298369936257398</v>
      </c>
      <c r="C58">
        <v>3.4384692056622601</v>
      </c>
      <c r="D58">
        <v>5.5764503549216196</v>
      </c>
      <c r="E58">
        <v>5.0468446361605803</v>
      </c>
      <c r="F58">
        <v>4.4854278323996697</v>
      </c>
      <c r="G58">
        <v>5.9384692056622601</v>
      </c>
      <c r="H58">
        <v>2.1379811492593594</v>
      </c>
      <c r="I58">
        <v>6.4298369936257398</v>
      </c>
      <c r="J58">
        <v>1.1170076425348405</v>
      </c>
      <c r="K58">
        <v>6.9854278323996697</v>
      </c>
      <c r="L58" s="1">
        <v>2.5</v>
      </c>
      <c r="M58">
        <v>1986</v>
      </c>
      <c r="N58">
        <f t="shared" si="0"/>
        <v>5.9375603765818106</v>
      </c>
      <c r="O58">
        <f t="shared" si="0"/>
        <v>2.1370723201789095</v>
      </c>
      <c r="P58">
        <f t="shared" si="0"/>
        <v>6.4289281645452903</v>
      </c>
      <c r="Q58">
        <f t="shared" si="1"/>
        <v>1.1160988134543905</v>
      </c>
      <c r="R58">
        <f t="shared" si="2"/>
        <v>6.9845190033192193</v>
      </c>
      <c r="T58">
        <v>57</v>
      </c>
      <c r="U58">
        <v>0.55441320902741009</v>
      </c>
      <c r="V58">
        <v>1.417162666623379</v>
      </c>
      <c r="W58">
        <v>0.91502145400663992</v>
      </c>
      <c r="X58">
        <v>0.73212257953112003</v>
      </c>
      <c r="Y58">
        <v>1.2869109624000099</v>
      </c>
      <c r="Z58">
        <f>+AA58+'Chart 3 - rstar'!D208</f>
        <v>3.064923245361745</v>
      </c>
      <c r="AA58">
        <v>2.5</v>
      </c>
      <c r="AB58">
        <v>2022</v>
      </c>
    </row>
    <row r="59" spans="1:28">
      <c r="A59" s="1">
        <v>31685</v>
      </c>
      <c r="B59">
        <v>3.80661431019533</v>
      </c>
      <c r="C59">
        <v>3.3153819815827301</v>
      </c>
      <c r="D59">
        <v>5.5777914758907201</v>
      </c>
      <c r="E59">
        <v>5.0070166236283997</v>
      </c>
      <c r="F59">
        <v>4.3815663955156596</v>
      </c>
      <c r="G59">
        <v>5.8153819815827301</v>
      </c>
      <c r="H59">
        <v>2.26240949430799</v>
      </c>
      <c r="I59">
        <v>6.3066143101953305</v>
      </c>
      <c r="J59">
        <v>1.2004023134330697</v>
      </c>
      <c r="K59">
        <v>6.8815663955156596</v>
      </c>
      <c r="L59" s="1">
        <v>2.5</v>
      </c>
      <c r="M59">
        <v>1986</v>
      </c>
      <c r="N59">
        <f t="shared" si="0"/>
        <v>5.8144731525022806</v>
      </c>
      <c r="O59">
        <f t="shared" si="0"/>
        <v>2.26150066522754</v>
      </c>
      <c r="P59">
        <f t="shared" si="0"/>
        <v>6.3057054811148809</v>
      </c>
      <c r="Q59">
        <f t="shared" si="1"/>
        <v>1.1994934843526197</v>
      </c>
      <c r="R59">
        <f t="shared" si="2"/>
        <v>6.8806575664352092</v>
      </c>
      <c r="T59">
        <v>58</v>
      </c>
      <c r="U59">
        <v>0.88627142024497996</v>
      </c>
      <c r="V59">
        <v>1.5273226598714429</v>
      </c>
      <c r="W59">
        <v>1.2681809313018899</v>
      </c>
      <c r="X59">
        <v>0.8528760180793391</v>
      </c>
      <c r="Y59">
        <v>1.6790033252480159</v>
      </c>
      <c r="Z59">
        <f>+AA59+'Chart 3 - rstar'!D209</f>
        <v>3.065458720397769</v>
      </c>
      <c r="AA59">
        <v>2.5</v>
      </c>
    </row>
    <row r="60" spans="1:28">
      <c r="A60" s="1">
        <v>31777</v>
      </c>
      <c r="B60">
        <v>3.97603786510826</v>
      </c>
      <c r="C60">
        <v>3.4480423514568801</v>
      </c>
      <c r="D60">
        <v>5.9129186632456499</v>
      </c>
      <c r="E60">
        <v>5.0783399026125897</v>
      </c>
      <c r="F60">
        <v>4.5201886240871501</v>
      </c>
      <c r="G60">
        <v>5.9480423514568805</v>
      </c>
      <c r="H60">
        <v>2.4648763117887698</v>
      </c>
      <c r="I60">
        <v>6.4760378651082604</v>
      </c>
      <c r="J60">
        <v>1.1023020375043298</v>
      </c>
      <c r="K60">
        <v>7.0201886240871501</v>
      </c>
      <c r="L60" s="1">
        <v>2.5</v>
      </c>
      <c r="M60">
        <v>1986</v>
      </c>
      <c r="N60">
        <f t="shared" si="0"/>
        <v>5.947133522376431</v>
      </c>
      <c r="O60">
        <f t="shared" si="0"/>
        <v>2.4639674827083198</v>
      </c>
      <c r="P60">
        <f t="shared" si="0"/>
        <v>6.4751290360278109</v>
      </c>
      <c r="Q60">
        <f t="shared" si="1"/>
        <v>1.1013932084238798</v>
      </c>
      <c r="R60">
        <f t="shared" si="2"/>
        <v>7.0192797950066996</v>
      </c>
      <c r="T60">
        <v>59</v>
      </c>
      <c r="U60">
        <v>1.1489260633226599</v>
      </c>
      <c r="V60">
        <v>1.7660336543552362</v>
      </c>
      <c r="W60">
        <v>1.58399994139262</v>
      </c>
      <c r="X60">
        <v>0.84924875579357451</v>
      </c>
      <c r="Y60">
        <v>1.960742430148267</v>
      </c>
      <c r="Z60">
        <f>+AA60+'Chart 3 - rstar'!D210</f>
        <v>3.2236262480278732</v>
      </c>
      <c r="AA60">
        <v>2.5</v>
      </c>
    </row>
    <row r="61" spans="1:28">
      <c r="A61" s="1">
        <v>31867</v>
      </c>
      <c r="B61">
        <v>3.9258486333931</v>
      </c>
      <c r="C61">
        <v>3.46346829209494</v>
      </c>
      <c r="D61">
        <v>5.7874482666534401</v>
      </c>
      <c r="E61">
        <v>5.0207622078911402</v>
      </c>
      <c r="F61">
        <v>4.4759655992137697</v>
      </c>
      <c r="G61">
        <v>5.96346829209494</v>
      </c>
      <c r="H61">
        <v>2.3239799745585001</v>
      </c>
      <c r="I61">
        <v>6.4258486333931</v>
      </c>
      <c r="J61">
        <v>1.0949135744980403</v>
      </c>
      <c r="K61">
        <v>6.9759655992137697</v>
      </c>
      <c r="L61" s="1">
        <v>2.5</v>
      </c>
      <c r="M61">
        <v>1987</v>
      </c>
      <c r="N61">
        <f t="shared" si="0"/>
        <v>5.9625594630144896</v>
      </c>
      <c r="O61">
        <f t="shared" si="0"/>
        <v>2.3230711454780502</v>
      </c>
      <c r="P61">
        <f t="shared" si="0"/>
        <v>6.4249398043126504</v>
      </c>
      <c r="Q61">
        <f t="shared" si="1"/>
        <v>1.0940047454175903</v>
      </c>
      <c r="R61">
        <f t="shared" si="2"/>
        <v>6.9750567701333193</v>
      </c>
      <c r="T61">
        <v>60</v>
      </c>
      <c r="U61">
        <v>1.18011146184517</v>
      </c>
      <c r="V61">
        <v>1.711875486018295</v>
      </c>
      <c r="W61">
        <v>1.6026930848378029</v>
      </c>
      <c r="X61">
        <v>0.80826757649584302</v>
      </c>
      <c r="Y61">
        <v>1.9994233022344159</v>
      </c>
      <c r="Z61">
        <f>+AA61+'Chart 3 - rstar'!D211</f>
        <v>3.354285802404616</v>
      </c>
      <c r="AA61">
        <v>2.5</v>
      </c>
    </row>
    <row r="62" spans="1:28">
      <c r="A62" s="1">
        <v>31958</v>
      </c>
      <c r="B62">
        <v>4.2816109836131204</v>
      </c>
      <c r="C62">
        <v>3.85389873209943</v>
      </c>
      <c r="D62">
        <v>6.0488554339996998</v>
      </c>
      <c r="E62">
        <v>5.3474919079555496</v>
      </c>
      <c r="F62">
        <v>4.8118319551811704</v>
      </c>
      <c r="G62">
        <v>6.35389873209943</v>
      </c>
      <c r="H62">
        <v>2.1949567019002698</v>
      </c>
      <c r="I62">
        <v>6.7816109836131204</v>
      </c>
      <c r="J62">
        <v>1.0658809243424292</v>
      </c>
      <c r="K62">
        <v>7.3118319551811704</v>
      </c>
      <c r="L62" s="1">
        <v>2.5</v>
      </c>
      <c r="M62">
        <v>1987</v>
      </c>
      <c r="N62">
        <f t="shared" si="0"/>
        <v>6.3529899030189796</v>
      </c>
      <c r="O62">
        <f t="shared" si="0"/>
        <v>2.1940478728198198</v>
      </c>
      <c r="P62">
        <f t="shared" si="0"/>
        <v>6.7807021545326709</v>
      </c>
      <c r="Q62">
        <f t="shared" si="1"/>
        <v>1.0649720952619792</v>
      </c>
      <c r="R62">
        <f t="shared" si="2"/>
        <v>7.3109231261007199</v>
      </c>
      <c r="T62">
        <v>61</v>
      </c>
      <c r="U62">
        <v>1.29056225333006</v>
      </c>
      <c r="V62">
        <v>1.7693911322641249</v>
      </c>
      <c r="W62">
        <v>1.7537200777022841</v>
      </c>
      <c r="X62">
        <v>0.85455137417822002</v>
      </c>
      <c r="Y62">
        <v>2.1716034497924301</v>
      </c>
      <c r="Z62">
        <f>+AA62+'Chart 3 - rstar'!D212</f>
        <v>3.2996086824708271</v>
      </c>
      <c r="AA62">
        <v>2.5</v>
      </c>
    </row>
    <row r="63" spans="1:28">
      <c r="A63" s="1">
        <v>32050</v>
      </c>
      <c r="B63">
        <v>4.4288871325334602</v>
      </c>
      <c r="C63">
        <v>3.9135527187124901</v>
      </c>
      <c r="D63">
        <v>5.8686207951917204</v>
      </c>
      <c r="E63">
        <v>5.52308923491944</v>
      </c>
      <c r="F63">
        <v>4.9423910169726399</v>
      </c>
      <c r="G63">
        <v>6.4135527187124897</v>
      </c>
      <c r="H63">
        <v>1.9550680764792303</v>
      </c>
      <c r="I63">
        <v>6.9288871325334602</v>
      </c>
      <c r="J63">
        <v>1.0942021023859798</v>
      </c>
      <c r="K63">
        <v>7.4423910169726399</v>
      </c>
      <c r="L63" s="1">
        <v>2.5</v>
      </c>
      <c r="M63">
        <v>1987</v>
      </c>
      <c r="N63">
        <f t="shared" si="0"/>
        <v>6.4126438896320401</v>
      </c>
      <c r="O63">
        <f t="shared" si="0"/>
        <v>1.9541592473987803</v>
      </c>
      <c r="P63">
        <f t="shared" si="0"/>
        <v>6.9279783034530098</v>
      </c>
      <c r="Q63">
        <f t="shared" si="1"/>
        <v>1.0932932733055298</v>
      </c>
      <c r="R63">
        <f t="shared" si="2"/>
        <v>7.4414821878921895</v>
      </c>
      <c r="T63">
        <v>62</v>
      </c>
      <c r="U63">
        <v>1.4609674465776299</v>
      </c>
      <c r="V63">
        <v>1.7637335242728251</v>
      </c>
      <c r="W63">
        <v>1.864723044149071</v>
      </c>
      <c r="X63">
        <v>0.85337849121385101</v>
      </c>
      <c r="Y63">
        <v>2.2862931512020421</v>
      </c>
      <c r="Z63">
        <f>+AA63+'Chart 3 - rstar'!D213</f>
        <v>3.110699291901299</v>
      </c>
      <c r="AA63">
        <v>2.5</v>
      </c>
    </row>
    <row r="64" spans="1:28">
      <c r="A64" s="1">
        <v>32142</v>
      </c>
      <c r="B64">
        <v>4.4320145961841302</v>
      </c>
      <c r="C64">
        <v>3.8506601862175098</v>
      </c>
      <c r="D64">
        <v>6.0623842812994804</v>
      </c>
      <c r="E64">
        <v>5.4472958964028804</v>
      </c>
      <c r="F64">
        <v>4.9060608693785897</v>
      </c>
      <c r="G64">
        <v>6.3506601862175103</v>
      </c>
      <c r="H64">
        <v>2.2117240950819705</v>
      </c>
      <c r="I64">
        <v>6.9320145961841302</v>
      </c>
      <c r="J64">
        <v>1.0152813002187502</v>
      </c>
      <c r="K64">
        <v>7.4060608693785897</v>
      </c>
      <c r="L64" s="1">
        <v>2.5</v>
      </c>
      <c r="M64">
        <v>1987</v>
      </c>
      <c r="N64">
        <f t="shared" si="0"/>
        <v>6.3497513571370607</v>
      </c>
      <c r="O64">
        <f t="shared" si="0"/>
        <v>2.2108152660015206</v>
      </c>
      <c r="P64">
        <f t="shared" si="0"/>
        <v>6.9311057671036806</v>
      </c>
      <c r="Q64">
        <f t="shared" si="1"/>
        <v>1.0143724711383002</v>
      </c>
      <c r="R64">
        <f t="shared" si="2"/>
        <v>7.4051520402981392</v>
      </c>
      <c r="T64">
        <v>63</v>
      </c>
      <c r="U64">
        <v>1.583513676353471</v>
      </c>
      <c r="V64">
        <v>1.9887797883114191</v>
      </c>
      <c r="W64">
        <v>2.0251673264978312</v>
      </c>
      <c r="X64">
        <v>0.84770827237023805</v>
      </c>
      <c r="Y64">
        <v>2.4692940468554458</v>
      </c>
      <c r="Z64">
        <f>+AA64+'Chart 3 - rstar'!D214</f>
        <v>2.913604222124468</v>
      </c>
      <c r="AA64">
        <v>2.5</v>
      </c>
    </row>
    <row r="65" spans="1:28">
      <c r="A65" s="1">
        <v>32233</v>
      </c>
      <c r="B65">
        <v>4.0399082537673499</v>
      </c>
      <c r="C65">
        <v>3.6367670475561602</v>
      </c>
      <c r="D65">
        <v>5.79232338919652</v>
      </c>
      <c r="E65">
        <v>5.1426329543875102</v>
      </c>
      <c r="F65">
        <v>4.5843561050854698</v>
      </c>
      <c r="G65">
        <v>6.1367670475561606</v>
      </c>
      <c r="H65">
        <v>2.1555563416403598</v>
      </c>
      <c r="I65">
        <v>6.5399082537673499</v>
      </c>
      <c r="J65">
        <v>1.1027247006201604</v>
      </c>
      <c r="K65">
        <v>7.0843561050854698</v>
      </c>
      <c r="L65" s="1">
        <v>2.5</v>
      </c>
      <c r="M65">
        <v>1988</v>
      </c>
      <c r="N65">
        <f t="shared" si="0"/>
        <v>6.1358582184757111</v>
      </c>
      <c r="O65">
        <f t="shared" si="0"/>
        <v>2.1546475125599098</v>
      </c>
      <c r="P65">
        <f t="shared" si="0"/>
        <v>6.5389994246868994</v>
      </c>
      <c r="Q65">
        <f t="shared" si="1"/>
        <v>1.1018158715397104</v>
      </c>
      <c r="R65">
        <f t="shared" si="2"/>
        <v>7.0834472760050193</v>
      </c>
      <c r="T65">
        <v>64</v>
      </c>
      <c r="U65">
        <v>1.4984576942921199</v>
      </c>
      <c r="V65">
        <v>2.0081324335686102</v>
      </c>
      <c r="W65">
        <v>2.0802060523422439</v>
      </c>
      <c r="X65">
        <v>0.86029110639611006</v>
      </c>
      <c r="Y65">
        <v>2.507634664017822</v>
      </c>
      <c r="Z65">
        <f>+AA65+'Chart 3 - rstar'!D215</f>
        <v>2.7408248111741962</v>
      </c>
      <c r="AA65">
        <v>2.5</v>
      </c>
    </row>
    <row r="66" spans="1:28">
      <c r="A66" s="1">
        <v>32324</v>
      </c>
      <c r="B66">
        <v>4.1169958376266598</v>
      </c>
      <c r="C66">
        <v>3.7147952529130399</v>
      </c>
      <c r="D66">
        <v>5.70462683605182</v>
      </c>
      <c r="E66">
        <v>5.2335856109511001</v>
      </c>
      <c r="F66">
        <v>4.6481194064046196</v>
      </c>
      <c r="G66">
        <v>6.2147952529130404</v>
      </c>
      <c r="H66">
        <v>1.9898315831387801</v>
      </c>
      <c r="I66">
        <v>6.6169958376266598</v>
      </c>
      <c r="J66">
        <v>1.1165897733244403</v>
      </c>
      <c r="K66">
        <v>7.1481194064046196</v>
      </c>
      <c r="L66" s="1">
        <v>2.5</v>
      </c>
      <c r="M66">
        <v>1988</v>
      </c>
      <c r="N66">
        <f t="shared" si="0"/>
        <v>6.2138864238325908</v>
      </c>
      <c r="O66">
        <f t="shared" si="0"/>
        <v>1.9889227540583301</v>
      </c>
      <c r="P66">
        <f t="shared" ref="P66" si="3">+I66-MIN($G$2:$G$210)</f>
        <v>6.6160870085462093</v>
      </c>
      <c r="Q66">
        <f t="shared" si="1"/>
        <v>1.1156809442439903</v>
      </c>
      <c r="R66">
        <f t="shared" si="2"/>
        <v>7.1472105773241701</v>
      </c>
      <c r="T66">
        <v>65</v>
      </c>
      <c r="U66">
        <v>1.4403580931158799</v>
      </c>
      <c r="V66">
        <v>1.842643476511733</v>
      </c>
      <c r="W66">
        <v>1.8586989607289661</v>
      </c>
      <c r="X66">
        <v>0.92272663010006006</v>
      </c>
      <c r="Y66">
        <v>2.2977247995649348</v>
      </c>
      <c r="Z66">
        <f>+AA66+'Chart 3 - rstar'!D216</f>
        <v>2.7326620118821858</v>
      </c>
      <c r="AA66">
        <v>2.5</v>
      </c>
      <c r="AB66">
        <v>2024</v>
      </c>
    </row>
    <row r="67" spans="1:28">
      <c r="A67" s="1">
        <v>32416</v>
      </c>
      <c r="B67">
        <v>4.3081701232098304</v>
      </c>
      <c r="C67">
        <v>3.9056465210220401</v>
      </c>
      <c r="D67">
        <v>5.9735450327226403</v>
      </c>
      <c r="E67">
        <v>5.5043981163779403</v>
      </c>
      <c r="F67">
        <v>4.8698638223524897</v>
      </c>
      <c r="G67">
        <v>6.4056465210220406</v>
      </c>
      <c r="H67">
        <v>2.0678985117006001</v>
      </c>
      <c r="I67">
        <v>6.8081701232098304</v>
      </c>
      <c r="J67">
        <v>1.1962279931681099</v>
      </c>
      <c r="K67">
        <v>7.3698638223524897</v>
      </c>
      <c r="L67" s="1">
        <v>2.5</v>
      </c>
      <c r="M67">
        <v>1988</v>
      </c>
      <c r="N67">
        <f t="shared" ref="N67:P130" si="4">+G67-MIN($G$2:$G$210)</f>
        <v>6.404737691941591</v>
      </c>
      <c r="O67">
        <f t="shared" si="4"/>
        <v>2.0669896826201501</v>
      </c>
      <c r="P67">
        <f t="shared" si="4"/>
        <v>6.8072612941293809</v>
      </c>
      <c r="Q67">
        <f t="shared" ref="Q67:Q130" si="5">+J67-MIN($G$2:$G$210)</f>
        <v>1.1953191640876599</v>
      </c>
      <c r="R67">
        <f t="shared" ref="R67:R130" si="6">+K67-MIN($G$2:$G$210)</f>
        <v>7.3689549932720393</v>
      </c>
      <c r="T67">
        <v>66</v>
      </c>
      <c r="U67">
        <v>1.43831368677654</v>
      </c>
      <c r="V67">
        <v>1.809174092192938</v>
      </c>
      <c r="W67">
        <v>1.857720295902221</v>
      </c>
      <c r="X67">
        <v>0.90733397506175795</v>
      </c>
      <c r="Y67">
        <v>2.3242553170438089</v>
      </c>
      <c r="Z67">
        <f>+AA67+'Chart 3 - rstar'!D217</f>
        <v>2.5779748960778721</v>
      </c>
      <c r="AA67">
        <v>2.5</v>
      </c>
    </row>
    <row r="68" spans="1:28">
      <c r="A68" s="1">
        <v>32508</v>
      </c>
      <c r="B68">
        <v>4.3107289349148603</v>
      </c>
      <c r="C68">
        <v>3.9229161947839102</v>
      </c>
      <c r="D68">
        <v>5.9085384374307797</v>
      </c>
      <c r="E68">
        <v>5.5208656836794496</v>
      </c>
      <c r="F68">
        <v>4.8571677907420998</v>
      </c>
      <c r="G68">
        <v>6.4229161947839106</v>
      </c>
      <c r="H68">
        <v>1.9856222426468695</v>
      </c>
      <c r="I68">
        <v>6.8107289349148603</v>
      </c>
      <c r="J68">
        <v>1.2101367487645893</v>
      </c>
      <c r="K68">
        <v>7.3571677907420998</v>
      </c>
      <c r="L68" s="1">
        <v>2.5</v>
      </c>
      <c r="M68">
        <v>1988</v>
      </c>
      <c r="N68">
        <f t="shared" si="4"/>
        <v>6.4220073657034611</v>
      </c>
      <c r="O68">
        <f t="shared" si="4"/>
        <v>1.9847134135664195</v>
      </c>
      <c r="P68">
        <f t="shared" si="4"/>
        <v>6.8098201058344099</v>
      </c>
      <c r="Q68">
        <f t="shared" si="5"/>
        <v>1.2092279196841393</v>
      </c>
      <c r="R68">
        <f t="shared" si="6"/>
        <v>7.3562589616616503</v>
      </c>
    </row>
    <row r="69" spans="1:28">
      <c r="A69" s="1">
        <v>32598</v>
      </c>
      <c r="B69">
        <v>4.4994730675486796</v>
      </c>
      <c r="C69">
        <v>4.1360595976994503</v>
      </c>
      <c r="D69">
        <v>6.2659189251973597</v>
      </c>
      <c r="E69">
        <v>5.7889626095264903</v>
      </c>
      <c r="F69">
        <v>5.1029981073199302</v>
      </c>
      <c r="G69">
        <v>6.6360595976994503</v>
      </c>
      <c r="H69">
        <v>2.1298593274979094</v>
      </c>
      <c r="I69">
        <v>6.9994730675486796</v>
      </c>
      <c r="J69">
        <v>1.2894895419778107</v>
      </c>
      <c r="K69">
        <v>7.6029981073199302</v>
      </c>
      <c r="L69" s="1">
        <v>2.5</v>
      </c>
      <c r="M69">
        <v>1989</v>
      </c>
      <c r="N69">
        <f t="shared" si="4"/>
        <v>6.6351507686190008</v>
      </c>
      <c r="O69">
        <f t="shared" si="4"/>
        <v>2.1289504984174594</v>
      </c>
      <c r="P69">
        <f t="shared" si="4"/>
        <v>6.9985642384682301</v>
      </c>
      <c r="Q69">
        <f t="shared" si="5"/>
        <v>1.2885807128973608</v>
      </c>
      <c r="R69">
        <f t="shared" si="6"/>
        <v>7.6020892782394807</v>
      </c>
    </row>
    <row r="70" spans="1:28">
      <c r="A70" s="1">
        <v>32689</v>
      </c>
      <c r="B70">
        <v>4.5197126065099402</v>
      </c>
      <c r="C70">
        <v>4.0886508760733298</v>
      </c>
      <c r="D70">
        <v>6.3760374815059198</v>
      </c>
      <c r="E70">
        <v>5.6682511650303402</v>
      </c>
      <c r="F70">
        <v>5.0795368286707703</v>
      </c>
      <c r="G70">
        <v>6.5886508760733298</v>
      </c>
      <c r="H70">
        <v>2.28738660543259</v>
      </c>
      <c r="I70">
        <v>7.0197126065099402</v>
      </c>
      <c r="J70">
        <v>1.1485385585204</v>
      </c>
      <c r="K70">
        <v>7.5795368286707703</v>
      </c>
      <c r="L70" s="1">
        <v>2.5</v>
      </c>
      <c r="M70">
        <v>1989</v>
      </c>
      <c r="N70">
        <f t="shared" si="4"/>
        <v>6.5877420469928794</v>
      </c>
      <c r="O70">
        <f t="shared" si="4"/>
        <v>2.28647777635214</v>
      </c>
      <c r="P70">
        <f t="shared" si="4"/>
        <v>7.0188037774294898</v>
      </c>
      <c r="Q70">
        <f t="shared" si="5"/>
        <v>1.14762972943995</v>
      </c>
      <c r="R70">
        <f t="shared" si="6"/>
        <v>7.5786279995903207</v>
      </c>
    </row>
    <row r="71" spans="1:28">
      <c r="A71" s="1">
        <v>32781</v>
      </c>
      <c r="B71">
        <v>4.5817860243711497</v>
      </c>
      <c r="C71">
        <v>4.0782148193732697</v>
      </c>
      <c r="D71">
        <v>6.2844720374323702</v>
      </c>
      <c r="E71">
        <v>5.7620746362428799</v>
      </c>
      <c r="F71">
        <v>5.11395876312237</v>
      </c>
      <c r="G71">
        <v>6.5782148193732697</v>
      </c>
      <c r="H71">
        <v>2.2062572180591005</v>
      </c>
      <c r="I71">
        <v>7.0817860243711497</v>
      </c>
      <c r="J71">
        <v>1.1802886118717302</v>
      </c>
      <c r="K71">
        <v>7.61395876312237</v>
      </c>
      <c r="L71" s="1">
        <v>2.5</v>
      </c>
      <c r="M71">
        <v>1989</v>
      </c>
      <c r="N71">
        <f t="shared" si="4"/>
        <v>6.5773059902928193</v>
      </c>
      <c r="O71">
        <f t="shared" si="4"/>
        <v>2.2053483889786505</v>
      </c>
      <c r="P71">
        <f t="shared" si="4"/>
        <v>7.0808771952907001</v>
      </c>
      <c r="Q71">
        <f t="shared" si="5"/>
        <v>1.1793797827912802</v>
      </c>
      <c r="R71">
        <f t="shared" si="6"/>
        <v>7.6130499340419195</v>
      </c>
    </row>
    <row r="72" spans="1:28">
      <c r="A72" s="1">
        <v>32873</v>
      </c>
      <c r="B72">
        <v>4.7771743123063803</v>
      </c>
      <c r="C72">
        <v>4.3313391506126502</v>
      </c>
      <c r="D72">
        <v>6.5341995807759501</v>
      </c>
      <c r="E72">
        <v>5.8324935197711998</v>
      </c>
      <c r="F72">
        <v>5.2864446145232398</v>
      </c>
      <c r="G72">
        <v>6.8313391506126502</v>
      </c>
      <c r="H72">
        <v>2.2028604301632999</v>
      </c>
      <c r="I72">
        <v>7.2771743123063803</v>
      </c>
      <c r="J72">
        <v>1.0553192074648194</v>
      </c>
      <c r="K72">
        <v>7.7864446145232398</v>
      </c>
      <c r="L72" s="1">
        <v>2.5</v>
      </c>
      <c r="M72">
        <v>1989</v>
      </c>
      <c r="N72">
        <f t="shared" si="4"/>
        <v>6.8304303215321998</v>
      </c>
      <c r="O72">
        <f t="shared" si="4"/>
        <v>2.2019516010828499</v>
      </c>
      <c r="P72">
        <f t="shared" si="4"/>
        <v>7.2762654832259308</v>
      </c>
      <c r="Q72">
        <f t="shared" si="5"/>
        <v>1.0544103783843695</v>
      </c>
      <c r="R72">
        <f t="shared" si="6"/>
        <v>7.7855357854427893</v>
      </c>
    </row>
    <row r="73" spans="1:28">
      <c r="A73" s="1">
        <v>32963</v>
      </c>
      <c r="B73">
        <v>4.8709599302440596</v>
      </c>
      <c r="C73">
        <v>4.4244228961443097</v>
      </c>
      <c r="D73">
        <v>6.7412380535531797</v>
      </c>
      <c r="E73">
        <v>5.9815729498090802</v>
      </c>
      <c r="F73">
        <v>5.4170933206134899</v>
      </c>
      <c r="G73">
        <v>6.9244228961443097</v>
      </c>
      <c r="H73">
        <v>2.31681515740887</v>
      </c>
      <c r="I73">
        <v>7.3709599302440596</v>
      </c>
      <c r="J73">
        <v>1.1106130195650206</v>
      </c>
      <c r="K73">
        <v>7.9170933206134899</v>
      </c>
      <c r="L73" s="1">
        <v>2.5</v>
      </c>
      <c r="M73">
        <v>1990</v>
      </c>
      <c r="N73">
        <f t="shared" si="4"/>
        <v>6.9235140670638593</v>
      </c>
      <c r="O73">
        <f t="shared" si="4"/>
        <v>2.31590632832842</v>
      </c>
      <c r="P73">
        <f t="shared" si="4"/>
        <v>7.3700511011636092</v>
      </c>
      <c r="Q73">
        <f t="shared" si="5"/>
        <v>1.1097041904845706</v>
      </c>
      <c r="R73">
        <f t="shared" si="6"/>
        <v>7.9161844915330395</v>
      </c>
    </row>
    <row r="74" spans="1:28">
      <c r="A74" s="1">
        <v>33054</v>
      </c>
      <c r="B74">
        <v>4.6535343365568904</v>
      </c>
      <c r="C74">
        <v>4.2195197927132897</v>
      </c>
      <c r="D74">
        <v>6.4963540194473097</v>
      </c>
      <c r="E74">
        <v>5.7602195465481403</v>
      </c>
      <c r="F74">
        <v>5.2113178881808704</v>
      </c>
      <c r="G74">
        <v>6.7195197927132897</v>
      </c>
      <c r="H74">
        <v>2.27683422673402</v>
      </c>
      <c r="I74">
        <v>7.1535343365568904</v>
      </c>
      <c r="J74">
        <v>1.1066852099912499</v>
      </c>
      <c r="K74">
        <v>7.7113178881808704</v>
      </c>
      <c r="L74" s="1">
        <v>2.5</v>
      </c>
      <c r="M74">
        <v>1990</v>
      </c>
      <c r="N74">
        <f t="shared" si="4"/>
        <v>6.7186109636328393</v>
      </c>
      <c r="O74">
        <f t="shared" si="4"/>
        <v>2.27592539765357</v>
      </c>
      <c r="P74">
        <f t="shared" si="4"/>
        <v>7.15262550747644</v>
      </c>
      <c r="Q74">
        <f t="shared" si="5"/>
        <v>1.1057763809107999</v>
      </c>
      <c r="R74">
        <f t="shared" si="6"/>
        <v>7.7104090591004208</v>
      </c>
    </row>
    <row r="75" spans="1:28">
      <c r="A75" s="1">
        <v>33146</v>
      </c>
      <c r="B75">
        <v>4.7771719866993996</v>
      </c>
      <c r="C75">
        <v>4.43454742534069</v>
      </c>
      <c r="D75">
        <v>6.4645170868406003</v>
      </c>
      <c r="E75">
        <v>5.9284901383153903</v>
      </c>
      <c r="F75">
        <v>5.3189107806033498</v>
      </c>
      <c r="G75">
        <v>6.93454742534069</v>
      </c>
      <c r="H75">
        <v>2.0299696614999103</v>
      </c>
      <c r="I75">
        <v>7.2771719866993996</v>
      </c>
      <c r="J75">
        <v>1.1513181516159907</v>
      </c>
      <c r="K75">
        <v>7.8189107806033498</v>
      </c>
      <c r="L75" s="1">
        <v>2.5</v>
      </c>
      <c r="M75">
        <v>1990</v>
      </c>
      <c r="N75">
        <f t="shared" si="4"/>
        <v>6.9336385962602396</v>
      </c>
      <c r="O75">
        <f t="shared" si="4"/>
        <v>2.0290608324194603</v>
      </c>
      <c r="P75">
        <f t="shared" si="4"/>
        <v>7.2762631576189492</v>
      </c>
      <c r="Q75">
        <f t="shared" si="5"/>
        <v>1.1504093225355407</v>
      </c>
      <c r="R75">
        <f t="shared" si="6"/>
        <v>7.8180019515229002</v>
      </c>
    </row>
    <row r="76" spans="1:28">
      <c r="A76" s="1">
        <v>33238</v>
      </c>
      <c r="B76">
        <v>4.9126172513512003</v>
      </c>
      <c r="C76">
        <v>4.52862369193942</v>
      </c>
      <c r="D76">
        <v>6.51917069567026</v>
      </c>
      <c r="E76">
        <v>6.0412239193141497</v>
      </c>
      <c r="F76">
        <v>5.4513443728502304</v>
      </c>
      <c r="G76">
        <v>7.02862369193942</v>
      </c>
      <c r="H76">
        <v>1.9905470037308399</v>
      </c>
      <c r="I76">
        <v>7.4126172513512003</v>
      </c>
      <c r="J76">
        <v>1.1286066679629494</v>
      </c>
      <c r="K76">
        <v>7.9513443728502304</v>
      </c>
      <c r="L76" s="1">
        <v>2.5</v>
      </c>
      <c r="M76">
        <v>1990</v>
      </c>
      <c r="N76">
        <f t="shared" si="4"/>
        <v>7.0277148628589696</v>
      </c>
      <c r="O76">
        <f t="shared" si="4"/>
        <v>1.9896381746503899</v>
      </c>
      <c r="P76">
        <f t="shared" si="4"/>
        <v>7.4117084222707508</v>
      </c>
      <c r="Q76">
        <f t="shared" si="5"/>
        <v>1.1276978388824994</v>
      </c>
      <c r="R76">
        <f t="shared" si="6"/>
        <v>7.95043554376978</v>
      </c>
    </row>
    <row r="77" spans="1:28">
      <c r="A77" s="1">
        <v>33328</v>
      </c>
      <c r="B77">
        <v>4.72483617763175</v>
      </c>
      <c r="C77">
        <v>4.2807512656862396</v>
      </c>
      <c r="D77">
        <v>6.3998265914981998</v>
      </c>
      <c r="E77">
        <v>5.7492390510782201</v>
      </c>
      <c r="F77">
        <v>5.2371853342679202</v>
      </c>
      <c r="G77">
        <v>6.7807512656862396</v>
      </c>
      <c r="H77">
        <v>2.1190753258119601</v>
      </c>
      <c r="I77">
        <v>7.22483617763175</v>
      </c>
      <c r="J77">
        <v>1.0244028734464701</v>
      </c>
      <c r="K77">
        <v>7.7371853342679202</v>
      </c>
      <c r="L77" s="1">
        <v>2.5</v>
      </c>
      <c r="M77">
        <v>1991</v>
      </c>
      <c r="N77">
        <f t="shared" si="4"/>
        <v>6.7798424366057901</v>
      </c>
      <c r="O77">
        <f t="shared" si="4"/>
        <v>2.1181664967315101</v>
      </c>
      <c r="P77">
        <f t="shared" si="4"/>
        <v>7.2239273485512996</v>
      </c>
      <c r="Q77">
        <f t="shared" si="5"/>
        <v>1.0234940443660201</v>
      </c>
      <c r="R77">
        <f t="shared" si="6"/>
        <v>7.7362765051874707</v>
      </c>
    </row>
    <row r="78" spans="1:28">
      <c r="A78" s="1">
        <v>33419</v>
      </c>
      <c r="B78">
        <v>4.65598576622968</v>
      </c>
      <c r="C78">
        <v>4.1986371264163704</v>
      </c>
      <c r="D78">
        <v>6.28235336859629</v>
      </c>
      <c r="E78">
        <v>5.74926657711804</v>
      </c>
      <c r="F78">
        <v>5.1499796723089402</v>
      </c>
      <c r="G78">
        <v>6.6986371264163704</v>
      </c>
      <c r="H78">
        <v>2.0837162421799196</v>
      </c>
      <c r="I78">
        <v>7.15598576622968</v>
      </c>
      <c r="J78">
        <v>1.09328081088836</v>
      </c>
      <c r="K78">
        <v>7.6499796723089402</v>
      </c>
      <c r="L78" s="1">
        <v>2.5</v>
      </c>
      <c r="M78">
        <v>1991</v>
      </c>
      <c r="N78">
        <f t="shared" si="4"/>
        <v>6.6977282973359209</v>
      </c>
      <c r="O78">
        <f t="shared" si="4"/>
        <v>2.0828074130994696</v>
      </c>
      <c r="P78">
        <f t="shared" si="4"/>
        <v>7.1550769371492304</v>
      </c>
      <c r="Q78">
        <f t="shared" si="5"/>
        <v>1.0923719818079101</v>
      </c>
      <c r="R78">
        <f t="shared" si="6"/>
        <v>7.6490708432284897</v>
      </c>
    </row>
    <row r="79" spans="1:28">
      <c r="A79" s="1">
        <v>33511</v>
      </c>
      <c r="B79">
        <v>4.5939998549015897</v>
      </c>
      <c r="C79">
        <v>4.1298390198845203</v>
      </c>
      <c r="D79">
        <v>6.2121073153053699</v>
      </c>
      <c r="E79">
        <v>5.7404766180735196</v>
      </c>
      <c r="F79">
        <v>5.1240353915800698</v>
      </c>
      <c r="G79">
        <v>6.6298390198845203</v>
      </c>
      <c r="H79">
        <v>2.0822682954208496</v>
      </c>
      <c r="I79">
        <v>7.0939998549015897</v>
      </c>
      <c r="J79">
        <v>1.1464767631719299</v>
      </c>
      <c r="K79">
        <v>7.6240353915800698</v>
      </c>
      <c r="L79" s="1">
        <v>2.5</v>
      </c>
      <c r="M79">
        <v>1991</v>
      </c>
      <c r="N79">
        <f t="shared" si="4"/>
        <v>6.6289301908040699</v>
      </c>
      <c r="O79">
        <f t="shared" si="4"/>
        <v>2.0813594663403996</v>
      </c>
      <c r="P79">
        <f t="shared" si="4"/>
        <v>7.0930910258211401</v>
      </c>
      <c r="Q79">
        <f t="shared" si="5"/>
        <v>1.1455679340914799</v>
      </c>
      <c r="R79">
        <f t="shared" si="6"/>
        <v>7.6231265624996194</v>
      </c>
    </row>
    <row r="80" spans="1:28">
      <c r="A80" s="1">
        <v>33603</v>
      </c>
      <c r="B80">
        <v>4.5962576381385096</v>
      </c>
      <c r="C80">
        <v>3.9678185829761401</v>
      </c>
      <c r="D80">
        <v>6.1566404296228203</v>
      </c>
      <c r="E80">
        <v>5.7290949119953902</v>
      </c>
      <c r="F80">
        <v>5.10368912513868</v>
      </c>
      <c r="G80">
        <v>6.4678185829761397</v>
      </c>
      <c r="H80">
        <v>2.1888218466466802</v>
      </c>
      <c r="I80">
        <v>7.0962576381385096</v>
      </c>
      <c r="J80">
        <v>1.1328372738568806</v>
      </c>
      <c r="K80">
        <v>7.60368912513868</v>
      </c>
      <c r="L80" s="1">
        <v>2.5</v>
      </c>
      <c r="M80">
        <v>1991</v>
      </c>
      <c r="N80">
        <f t="shared" si="4"/>
        <v>6.4669097538956901</v>
      </c>
      <c r="O80">
        <f t="shared" si="4"/>
        <v>2.1879130175662302</v>
      </c>
      <c r="P80">
        <f t="shared" si="4"/>
        <v>7.0953488090580592</v>
      </c>
      <c r="Q80">
        <f t="shared" si="5"/>
        <v>1.1319284447764306</v>
      </c>
      <c r="R80">
        <f t="shared" si="6"/>
        <v>7.6027802960582296</v>
      </c>
    </row>
    <row r="81" spans="1:18">
      <c r="A81" s="1">
        <v>33694</v>
      </c>
      <c r="B81">
        <v>4.4595078983946301</v>
      </c>
      <c r="C81">
        <v>3.9656924862713798</v>
      </c>
      <c r="D81">
        <v>6.0815994720847799</v>
      </c>
      <c r="E81">
        <v>5.66076017999454</v>
      </c>
      <c r="F81">
        <v>5.0271641525995499</v>
      </c>
      <c r="G81">
        <v>6.4656924862713794</v>
      </c>
      <c r="H81">
        <v>2.1159069858134001</v>
      </c>
      <c r="I81">
        <v>6.9595078983946301</v>
      </c>
      <c r="J81">
        <v>1.2012522815999098</v>
      </c>
      <c r="K81">
        <v>7.5271641525995499</v>
      </c>
      <c r="L81" s="1">
        <v>2.5</v>
      </c>
      <c r="M81">
        <v>1992</v>
      </c>
      <c r="N81">
        <f t="shared" si="4"/>
        <v>6.4647836571909298</v>
      </c>
      <c r="O81">
        <f t="shared" si="4"/>
        <v>2.1149981567329501</v>
      </c>
      <c r="P81">
        <f t="shared" si="4"/>
        <v>6.9585990693141806</v>
      </c>
      <c r="Q81">
        <f t="shared" si="5"/>
        <v>1.2003434525194598</v>
      </c>
      <c r="R81">
        <f t="shared" si="6"/>
        <v>7.5262553235191003</v>
      </c>
    </row>
    <row r="82" spans="1:18">
      <c r="A82" s="1">
        <v>33785</v>
      </c>
      <c r="B82">
        <v>4.3309999702680999</v>
      </c>
      <c r="C82">
        <v>3.8387847185737298</v>
      </c>
      <c r="D82">
        <v>5.9400370836411103</v>
      </c>
      <c r="E82">
        <v>5.4786819985881703</v>
      </c>
      <c r="F82">
        <v>4.87997465451528</v>
      </c>
      <c r="G82">
        <v>6.3387847185737298</v>
      </c>
      <c r="H82">
        <v>2.1012523650673804</v>
      </c>
      <c r="I82">
        <v>6.8309999702680999</v>
      </c>
      <c r="J82">
        <v>1.1476820283200704</v>
      </c>
      <c r="K82">
        <v>7.37997465451528</v>
      </c>
      <c r="L82" s="1">
        <v>2.5</v>
      </c>
      <c r="M82">
        <v>1992</v>
      </c>
      <c r="N82">
        <f t="shared" si="4"/>
        <v>6.3378758894932794</v>
      </c>
      <c r="O82">
        <f t="shared" si="4"/>
        <v>2.1003435359869305</v>
      </c>
      <c r="P82">
        <f t="shared" si="4"/>
        <v>6.8300911411876495</v>
      </c>
      <c r="Q82">
        <f t="shared" si="5"/>
        <v>1.1467731992396204</v>
      </c>
      <c r="R82">
        <f t="shared" si="6"/>
        <v>7.3790658254348305</v>
      </c>
    </row>
    <row r="83" spans="1:18">
      <c r="A83" s="1">
        <v>33877</v>
      </c>
      <c r="B83">
        <v>4.4097286034455996</v>
      </c>
      <c r="C83">
        <v>3.8335371510758298</v>
      </c>
      <c r="D83">
        <v>6.1895426222016097</v>
      </c>
      <c r="E83">
        <v>5.6202829057330197</v>
      </c>
      <c r="F83">
        <v>4.9877100752870396</v>
      </c>
      <c r="G83">
        <v>6.3335371510758298</v>
      </c>
      <c r="H83">
        <v>2.3560054711257798</v>
      </c>
      <c r="I83">
        <v>6.9097286034455996</v>
      </c>
      <c r="J83">
        <v>1.2105543022874201</v>
      </c>
      <c r="K83">
        <v>7.4877100752870396</v>
      </c>
      <c r="L83" s="1">
        <v>2.5</v>
      </c>
      <c r="M83">
        <v>1992</v>
      </c>
      <c r="N83">
        <f t="shared" si="4"/>
        <v>6.3326283219953794</v>
      </c>
      <c r="O83">
        <f t="shared" si="4"/>
        <v>2.3550966420453299</v>
      </c>
      <c r="P83">
        <f t="shared" si="4"/>
        <v>6.9088197743651492</v>
      </c>
      <c r="Q83">
        <f t="shared" si="5"/>
        <v>1.2096454732069701</v>
      </c>
      <c r="R83">
        <f t="shared" si="6"/>
        <v>7.4868012462065892</v>
      </c>
    </row>
    <row r="84" spans="1:18">
      <c r="A84" s="1">
        <v>33969</v>
      </c>
      <c r="B84">
        <v>4.1977006838132898</v>
      </c>
      <c r="C84">
        <v>3.7512136111036298</v>
      </c>
      <c r="D84">
        <v>6.0352991064906698</v>
      </c>
      <c r="E84">
        <v>5.4045209533854699</v>
      </c>
      <c r="F84">
        <v>4.7950831166458299</v>
      </c>
      <c r="G84">
        <v>6.2512136111036298</v>
      </c>
      <c r="H84">
        <v>2.28408549538704</v>
      </c>
      <c r="I84">
        <v>6.6977006838132898</v>
      </c>
      <c r="J84">
        <v>1.2068202695721801</v>
      </c>
      <c r="K84">
        <v>7.2950831166458299</v>
      </c>
      <c r="L84" s="1">
        <v>2.5</v>
      </c>
      <c r="M84">
        <v>1992</v>
      </c>
      <c r="N84">
        <f t="shared" si="4"/>
        <v>6.2503047820231803</v>
      </c>
      <c r="O84">
        <f t="shared" si="4"/>
        <v>2.28317666630659</v>
      </c>
      <c r="P84">
        <f t="shared" si="4"/>
        <v>6.6967918547328402</v>
      </c>
      <c r="Q84">
        <f t="shared" si="5"/>
        <v>1.2059114404917302</v>
      </c>
      <c r="R84">
        <f t="shared" si="6"/>
        <v>7.2941742875653794</v>
      </c>
    </row>
    <row r="85" spans="1:18">
      <c r="A85" s="1">
        <v>34059</v>
      </c>
      <c r="B85">
        <v>3.6544300745150502</v>
      </c>
      <c r="C85">
        <v>3.10789894026151</v>
      </c>
      <c r="D85">
        <v>5.6044426633427404</v>
      </c>
      <c r="E85">
        <v>4.7276296513262999</v>
      </c>
      <c r="F85">
        <v>4.2186803494395297</v>
      </c>
      <c r="G85">
        <v>5.60789894026151</v>
      </c>
      <c r="H85">
        <v>2.4965437230812304</v>
      </c>
      <c r="I85">
        <v>6.1544300745150498</v>
      </c>
      <c r="J85">
        <v>1.0731995768112497</v>
      </c>
      <c r="K85">
        <v>6.7186803494395297</v>
      </c>
      <c r="L85" s="1">
        <v>2.5</v>
      </c>
      <c r="M85">
        <v>1993</v>
      </c>
      <c r="N85">
        <f t="shared" si="4"/>
        <v>5.6069901111810605</v>
      </c>
      <c r="O85">
        <f t="shared" si="4"/>
        <v>2.4956348940007804</v>
      </c>
      <c r="P85">
        <f t="shared" si="4"/>
        <v>6.1535212454346002</v>
      </c>
      <c r="Q85">
        <f t="shared" si="5"/>
        <v>1.0722907477307997</v>
      </c>
      <c r="R85">
        <f t="shared" si="6"/>
        <v>6.7177715203590793</v>
      </c>
    </row>
    <row r="86" spans="1:18">
      <c r="A86" s="1">
        <v>34150</v>
      </c>
      <c r="B86">
        <v>3.4030442688605</v>
      </c>
      <c r="C86">
        <v>2.88461403574314</v>
      </c>
      <c r="D86">
        <v>5.3124693262144103</v>
      </c>
      <c r="E86">
        <v>4.4617291328821702</v>
      </c>
      <c r="F86">
        <v>3.9707466543063101</v>
      </c>
      <c r="G86">
        <v>5.38461403574314</v>
      </c>
      <c r="H86">
        <v>2.4278552904712702</v>
      </c>
      <c r="I86">
        <v>5.9030442688604996</v>
      </c>
      <c r="J86">
        <v>1.0586848640216702</v>
      </c>
      <c r="K86">
        <v>6.4707466543063106</v>
      </c>
      <c r="L86" s="1">
        <v>2.5</v>
      </c>
      <c r="M86">
        <v>1993</v>
      </c>
      <c r="N86">
        <f t="shared" si="4"/>
        <v>5.3837052066626896</v>
      </c>
      <c r="O86">
        <f t="shared" si="4"/>
        <v>2.4269464613908203</v>
      </c>
      <c r="P86">
        <f t="shared" si="4"/>
        <v>5.9021354397800501</v>
      </c>
      <c r="Q86">
        <f t="shared" si="5"/>
        <v>1.0577760349412202</v>
      </c>
      <c r="R86">
        <f t="shared" si="6"/>
        <v>6.469837825225861</v>
      </c>
    </row>
    <row r="87" spans="1:18">
      <c r="A87" s="1">
        <v>34242</v>
      </c>
      <c r="B87">
        <v>3.1645317815045799</v>
      </c>
      <c r="C87">
        <v>2.5048107001496702</v>
      </c>
      <c r="D87">
        <v>4.9017120085216801</v>
      </c>
      <c r="E87">
        <v>4.2047260867477698</v>
      </c>
      <c r="F87">
        <v>3.6842451079671501</v>
      </c>
      <c r="G87">
        <v>5.0048107001496707</v>
      </c>
      <c r="H87">
        <v>2.3969013083720099</v>
      </c>
      <c r="I87">
        <v>5.6645317815045804</v>
      </c>
      <c r="J87">
        <v>1.0401943052431899</v>
      </c>
      <c r="K87">
        <v>6.1842451079671505</v>
      </c>
      <c r="L87" s="1">
        <v>2.5</v>
      </c>
      <c r="M87">
        <v>1993</v>
      </c>
      <c r="N87">
        <f t="shared" si="4"/>
        <v>5.0039018710692211</v>
      </c>
      <c r="O87">
        <f t="shared" si="4"/>
        <v>2.3959924792915599</v>
      </c>
      <c r="P87">
        <f t="shared" si="4"/>
        <v>5.6636229524241308</v>
      </c>
      <c r="Q87">
        <f t="shared" si="5"/>
        <v>1.0392854761627399</v>
      </c>
      <c r="R87">
        <f t="shared" si="6"/>
        <v>6.183336278886701</v>
      </c>
    </row>
    <row r="88" spans="1:18">
      <c r="A88" s="1">
        <v>34334</v>
      </c>
      <c r="B88">
        <v>2.9060125032913402</v>
      </c>
      <c r="C88">
        <v>2.2817915623059002</v>
      </c>
      <c r="D88">
        <v>4.4408950201370603</v>
      </c>
      <c r="E88">
        <v>3.9954104045083398</v>
      </c>
      <c r="F88">
        <v>3.3962329446721502</v>
      </c>
      <c r="G88">
        <v>4.7817915623058997</v>
      </c>
      <c r="H88">
        <v>2.1591034578311601</v>
      </c>
      <c r="I88">
        <v>5.4060125032913398</v>
      </c>
      <c r="J88">
        <v>1.0893979012169996</v>
      </c>
      <c r="K88">
        <v>5.8962329446721498</v>
      </c>
      <c r="L88" s="1">
        <v>2.5</v>
      </c>
      <c r="M88">
        <v>1993</v>
      </c>
      <c r="N88">
        <f t="shared" si="4"/>
        <v>4.7808827332254502</v>
      </c>
      <c r="O88">
        <f t="shared" si="4"/>
        <v>2.1581946287507101</v>
      </c>
      <c r="P88">
        <f t="shared" si="4"/>
        <v>5.4051036742108902</v>
      </c>
      <c r="Q88">
        <f t="shared" si="5"/>
        <v>1.0884890721365497</v>
      </c>
      <c r="R88">
        <f t="shared" si="6"/>
        <v>5.8953241155917002</v>
      </c>
    </row>
    <row r="89" spans="1:18">
      <c r="A89" s="1">
        <v>34424</v>
      </c>
      <c r="B89">
        <v>2.75315630438006</v>
      </c>
      <c r="C89">
        <v>2.1532821324159799</v>
      </c>
      <c r="D89">
        <v>4.3354949107246297</v>
      </c>
      <c r="E89">
        <v>3.8477468366688399</v>
      </c>
      <c r="F89">
        <v>3.28215498441836</v>
      </c>
      <c r="G89">
        <v>4.6532821324159794</v>
      </c>
      <c r="H89">
        <v>2.1822127783086498</v>
      </c>
      <c r="I89">
        <v>5.2531563043800595</v>
      </c>
      <c r="J89">
        <v>1.0945905322887799</v>
      </c>
      <c r="K89">
        <v>5.7821549844183604</v>
      </c>
      <c r="L89" s="1">
        <v>2.5</v>
      </c>
      <c r="M89">
        <v>1994</v>
      </c>
      <c r="N89">
        <f t="shared" si="4"/>
        <v>4.6523733033355299</v>
      </c>
      <c r="O89">
        <f t="shared" si="4"/>
        <v>2.1813039492281998</v>
      </c>
      <c r="P89">
        <f t="shared" si="4"/>
        <v>5.25224747529961</v>
      </c>
      <c r="Q89">
        <f t="shared" si="5"/>
        <v>1.0936817032083299</v>
      </c>
      <c r="R89">
        <f t="shared" si="6"/>
        <v>5.7812461553379109</v>
      </c>
    </row>
    <row r="90" spans="1:18">
      <c r="A90" s="1">
        <v>34515</v>
      </c>
      <c r="B90">
        <v>2.82797868641671</v>
      </c>
      <c r="C90">
        <v>2.2435134731631901</v>
      </c>
      <c r="D90">
        <v>4.4395808707938196</v>
      </c>
      <c r="E90">
        <v>3.9525496053852498</v>
      </c>
      <c r="F90">
        <v>3.3685572084464002</v>
      </c>
      <c r="G90">
        <v>4.7435134731631905</v>
      </c>
      <c r="H90">
        <v>2.1960673976306295</v>
      </c>
      <c r="I90">
        <v>5.32797868641671</v>
      </c>
      <c r="J90">
        <v>1.1245709189685398</v>
      </c>
      <c r="K90">
        <v>5.8685572084464006</v>
      </c>
      <c r="L90" s="1">
        <v>2.5</v>
      </c>
      <c r="M90">
        <v>1994</v>
      </c>
      <c r="N90">
        <f t="shared" si="4"/>
        <v>4.742604644082741</v>
      </c>
      <c r="O90">
        <f t="shared" si="4"/>
        <v>2.1951585685501795</v>
      </c>
      <c r="P90">
        <f t="shared" si="4"/>
        <v>5.3270698573362605</v>
      </c>
      <c r="Q90">
        <f t="shared" si="5"/>
        <v>1.1236620898880898</v>
      </c>
      <c r="R90">
        <f t="shared" si="6"/>
        <v>5.8676483793659511</v>
      </c>
    </row>
    <row r="91" spans="1:18">
      <c r="A91" s="1">
        <v>34607</v>
      </c>
      <c r="B91">
        <v>2.97066067148321</v>
      </c>
      <c r="C91">
        <v>2.4290849409301001</v>
      </c>
      <c r="D91">
        <v>4.5630657636014602</v>
      </c>
      <c r="E91">
        <v>4.0231136588577101</v>
      </c>
      <c r="F91">
        <v>3.48263717291815</v>
      </c>
      <c r="G91">
        <v>4.9290849409300996</v>
      </c>
      <c r="H91">
        <v>2.1339808226713601</v>
      </c>
      <c r="I91">
        <v>5.47066067148321</v>
      </c>
      <c r="J91">
        <v>1.0524529873745001</v>
      </c>
      <c r="K91">
        <v>5.9826371729181496</v>
      </c>
      <c r="L91" s="1">
        <v>2.5</v>
      </c>
      <c r="M91">
        <v>1994</v>
      </c>
      <c r="N91">
        <f t="shared" si="4"/>
        <v>4.9281761118496501</v>
      </c>
      <c r="O91">
        <f t="shared" si="4"/>
        <v>2.1330719935909102</v>
      </c>
      <c r="P91">
        <f t="shared" si="4"/>
        <v>5.4697518424027596</v>
      </c>
      <c r="Q91">
        <f t="shared" si="5"/>
        <v>1.0515441582940501</v>
      </c>
      <c r="R91">
        <f t="shared" si="6"/>
        <v>5.9817283438377</v>
      </c>
    </row>
    <row r="92" spans="1:18">
      <c r="A92" s="1">
        <v>34699</v>
      </c>
      <c r="B92">
        <v>2.96233670390329</v>
      </c>
      <c r="C92">
        <v>2.5519529470122402</v>
      </c>
      <c r="D92">
        <v>4.6313161093255699</v>
      </c>
      <c r="E92">
        <v>4.0427448649308504</v>
      </c>
      <c r="F92">
        <v>3.50680004766367</v>
      </c>
      <c r="G92">
        <v>5.0519529470122402</v>
      </c>
      <c r="H92">
        <v>2.0793631623133297</v>
      </c>
      <c r="I92">
        <v>5.46233670390329</v>
      </c>
      <c r="J92">
        <v>1.0804081610275604</v>
      </c>
      <c r="K92">
        <v>6.0068000476636705</v>
      </c>
      <c r="L92" s="1">
        <v>2.5</v>
      </c>
      <c r="M92">
        <v>1994</v>
      </c>
      <c r="N92">
        <f t="shared" si="4"/>
        <v>5.0510441179317898</v>
      </c>
      <c r="O92">
        <f t="shared" si="4"/>
        <v>2.0784543332328798</v>
      </c>
      <c r="P92">
        <f t="shared" si="4"/>
        <v>5.4614278748228404</v>
      </c>
      <c r="Q92">
        <f t="shared" si="5"/>
        <v>1.0794993319471105</v>
      </c>
      <c r="R92">
        <f t="shared" si="6"/>
        <v>6.0058912185832209</v>
      </c>
    </row>
    <row r="93" spans="1:18">
      <c r="A93" s="1">
        <v>34789</v>
      </c>
      <c r="B93">
        <v>2.9242893832122401</v>
      </c>
      <c r="C93">
        <v>2.3864598375960502</v>
      </c>
      <c r="D93">
        <v>4.6657737108716804</v>
      </c>
      <c r="E93">
        <v>3.9877613247468799</v>
      </c>
      <c r="F93">
        <v>3.44994872712588</v>
      </c>
      <c r="G93">
        <v>4.8864598375960497</v>
      </c>
      <c r="H93">
        <v>2.2793138732756302</v>
      </c>
      <c r="I93">
        <v>5.4242893832122405</v>
      </c>
      <c r="J93">
        <v>1.0634719415346399</v>
      </c>
      <c r="K93">
        <v>5.9499487271258804</v>
      </c>
      <c r="L93" s="1">
        <v>2.5</v>
      </c>
      <c r="M93">
        <v>1995</v>
      </c>
      <c r="N93">
        <f t="shared" si="4"/>
        <v>4.8855510085156002</v>
      </c>
      <c r="O93">
        <f t="shared" si="4"/>
        <v>2.2784050441951802</v>
      </c>
      <c r="P93">
        <f t="shared" si="4"/>
        <v>5.423380554131791</v>
      </c>
      <c r="Q93">
        <f t="shared" si="5"/>
        <v>1.0625631124541899</v>
      </c>
      <c r="R93">
        <f t="shared" si="6"/>
        <v>5.9490398980454309</v>
      </c>
    </row>
    <row r="94" spans="1:18">
      <c r="A94" s="1">
        <v>34880</v>
      </c>
      <c r="B94">
        <v>2.8498070092452701</v>
      </c>
      <c r="C94">
        <v>2.2482020172891901</v>
      </c>
      <c r="D94">
        <v>4.5873372168811004</v>
      </c>
      <c r="E94">
        <v>4.0057091866408099</v>
      </c>
      <c r="F94">
        <v>3.4189501772488202</v>
      </c>
      <c r="G94">
        <v>4.7482020172891897</v>
      </c>
      <c r="H94">
        <v>2.3391351995919103</v>
      </c>
      <c r="I94">
        <v>5.3498070092452696</v>
      </c>
      <c r="J94">
        <v>1.1559021773955398</v>
      </c>
      <c r="K94">
        <v>5.9189501772488207</v>
      </c>
      <c r="L94" s="1">
        <v>2.5</v>
      </c>
      <c r="M94">
        <v>1995</v>
      </c>
      <c r="N94">
        <f t="shared" si="4"/>
        <v>4.7472931882087401</v>
      </c>
      <c r="O94">
        <f t="shared" si="4"/>
        <v>2.3382263705114603</v>
      </c>
      <c r="P94">
        <f t="shared" si="4"/>
        <v>5.3488981801648201</v>
      </c>
      <c r="Q94">
        <f t="shared" si="5"/>
        <v>1.1549933483150898</v>
      </c>
      <c r="R94">
        <f t="shared" si="6"/>
        <v>5.9180413481683711</v>
      </c>
    </row>
    <row r="95" spans="1:18">
      <c r="A95" s="1">
        <v>34972</v>
      </c>
      <c r="B95">
        <v>2.50815089613512</v>
      </c>
      <c r="C95">
        <v>2.0573839209026201</v>
      </c>
      <c r="D95">
        <v>4.4056041585339996</v>
      </c>
      <c r="E95">
        <v>3.7262877872200502</v>
      </c>
      <c r="F95">
        <v>3.0962556863615198</v>
      </c>
      <c r="G95">
        <v>4.5573839209026197</v>
      </c>
      <c r="H95">
        <v>2.3482202376313794</v>
      </c>
      <c r="I95">
        <v>5.0081508961351204</v>
      </c>
      <c r="J95">
        <v>1.2181368910849302</v>
      </c>
      <c r="K95">
        <v>5.5962556863615198</v>
      </c>
      <c r="L95" s="1">
        <v>2.5</v>
      </c>
      <c r="M95">
        <v>1995</v>
      </c>
      <c r="N95">
        <f t="shared" si="4"/>
        <v>4.5564750918221701</v>
      </c>
      <c r="O95">
        <f t="shared" si="4"/>
        <v>2.3473114085509295</v>
      </c>
      <c r="P95">
        <f t="shared" si="4"/>
        <v>5.0072420670546709</v>
      </c>
      <c r="Q95">
        <f t="shared" si="5"/>
        <v>1.2172280620044802</v>
      </c>
      <c r="R95">
        <f t="shared" si="6"/>
        <v>5.5953468572810703</v>
      </c>
    </row>
    <row r="96" spans="1:18">
      <c r="A96" s="1">
        <v>35064</v>
      </c>
      <c r="B96">
        <v>2.4690260361182799</v>
      </c>
      <c r="C96">
        <v>1.9838712135083101</v>
      </c>
      <c r="D96">
        <v>4.3367589093676804</v>
      </c>
      <c r="E96">
        <v>3.6604175202143598</v>
      </c>
      <c r="F96">
        <v>3.0167490270639501</v>
      </c>
      <c r="G96">
        <v>4.4838712135083103</v>
      </c>
      <c r="H96">
        <v>2.3528876958593701</v>
      </c>
      <c r="I96">
        <v>4.9690260361182794</v>
      </c>
      <c r="J96">
        <v>1.19139148409608</v>
      </c>
      <c r="K96">
        <v>5.5167490270639501</v>
      </c>
      <c r="L96" s="1">
        <v>2.5</v>
      </c>
      <c r="M96">
        <v>1995</v>
      </c>
      <c r="N96">
        <f t="shared" si="4"/>
        <v>4.4829623844278608</v>
      </c>
      <c r="O96">
        <f t="shared" si="4"/>
        <v>2.3519788667789201</v>
      </c>
      <c r="P96">
        <f t="shared" si="4"/>
        <v>4.9681172070378299</v>
      </c>
      <c r="Q96">
        <f t="shared" si="5"/>
        <v>1.19048265501563</v>
      </c>
      <c r="R96">
        <f t="shared" si="6"/>
        <v>5.5158401979835006</v>
      </c>
    </row>
    <row r="97" spans="1:18">
      <c r="A97" s="1">
        <v>35155</v>
      </c>
      <c r="B97">
        <v>2.1922495290800801</v>
      </c>
      <c r="C97">
        <v>1.53193374841834</v>
      </c>
      <c r="D97">
        <v>4.1200198685113998</v>
      </c>
      <c r="E97">
        <v>3.4641294455809</v>
      </c>
      <c r="F97">
        <v>2.7817946392774102</v>
      </c>
      <c r="G97">
        <v>4.0319337484183402</v>
      </c>
      <c r="H97">
        <v>2.5880861200930596</v>
      </c>
      <c r="I97">
        <v>4.6922495290800796</v>
      </c>
      <c r="J97">
        <v>1.2718799165008199</v>
      </c>
      <c r="K97">
        <v>5.2817946392774102</v>
      </c>
      <c r="L97" s="1">
        <v>2.5</v>
      </c>
      <c r="M97">
        <v>1996</v>
      </c>
      <c r="N97">
        <f t="shared" si="4"/>
        <v>4.0310249193378898</v>
      </c>
      <c r="O97">
        <f t="shared" si="4"/>
        <v>2.5871772910126096</v>
      </c>
      <c r="P97">
        <f t="shared" si="4"/>
        <v>4.6913406999996301</v>
      </c>
      <c r="Q97">
        <f t="shared" si="5"/>
        <v>1.2709710874203699</v>
      </c>
      <c r="R97">
        <f t="shared" si="6"/>
        <v>5.2808858101969598</v>
      </c>
    </row>
    <row r="98" spans="1:18">
      <c r="A98" s="1">
        <v>35246</v>
      </c>
      <c r="B98">
        <v>2.2334284171876799</v>
      </c>
      <c r="C98">
        <v>1.5400426637254001</v>
      </c>
      <c r="D98">
        <v>4.22138518936592</v>
      </c>
      <c r="E98">
        <v>3.4190853908730898</v>
      </c>
      <c r="F98">
        <v>2.7671457878420802</v>
      </c>
      <c r="G98">
        <v>4.0400426637253997</v>
      </c>
      <c r="H98">
        <v>2.6813425256405199</v>
      </c>
      <c r="I98">
        <v>4.7334284171876799</v>
      </c>
      <c r="J98">
        <v>1.1856569736854099</v>
      </c>
      <c r="K98">
        <v>5.2671457878420807</v>
      </c>
      <c r="L98" s="1">
        <v>2.5</v>
      </c>
      <c r="M98">
        <v>1996</v>
      </c>
      <c r="N98">
        <f t="shared" si="4"/>
        <v>4.0391338346449501</v>
      </c>
      <c r="O98">
        <f t="shared" si="4"/>
        <v>2.6804336965600699</v>
      </c>
      <c r="P98">
        <f t="shared" si="4"/>
        <v>4.7325195881072304</v>
      </c>
      <c r="Q98">
        <f t="shared" si="5"/>
        <v>1.1847481446049599</v>
      </c>
      <c r="R98">
        <f t="shared" si="6"/>
        <v>5.2662369587616311</v>
      </c>
    </row>
    <row r="99" spans="1:18">
      <c r="A99" s="1">
        <v>35338</v>
      </c>
      <c r="B99">
        <v>2.1240141797687899</v>
      </c>
      <c r="C99">
        <v>1.6185881970937801</v>
      </c>
      <c r="D99">
        <v>3.9990940716229102</v>
      </c>
      <c r="E99">
        <v>3.3221611286354</v>
      </c>
      <c r="F99">
        <v>2.6802336993096101</v>
      </c>
      <c r="G99">
        <v>4.1185881970937803</v>
      </c>
      <c r="H99">
        <v>2.3805058745291303</v>
      </c>
      <c r="I99">
        <v>4.6240141797687899</v>
      </c>
      <c r="J99">
        <v>1.1981469488666101</v>
      </c>
      <c r="K99">
        <v>5.1802336993096105</v>
      </c>
      <c r="L99" s="1">
        <v>2.5</v>
      </c>
      <c r="M99">
        <v>1996</v>
      </c>
      <c r="N99">
        <f t="shared" si="4"/>
        <v>4.1176793680133308</v>
      </c>
      <c r="O99">
        <f t="shared" si="4"/>
        <v>2.3795970454486803</v>
      </c>
      <c r="P99">
        <f t="shared" si="4"/>
        <v>4.6231053506883395</v>
      </c>
      <c r="Q99">
        <f t="shared" si="5"/>
        <v>1.1972381197861601</v>
      </c>
      <c r="R99">
        <f t="shared" si="6"/>
        <v>5.179324870229161</v>
      </c>
    </row>
    <row r="100" spans="1:18">
      <c r="A100" s="1">
        <v>35430</v>
      </c>
      <c r="B100">
        <v>1.84475411932157</v>
      </c>
      <c r="C100">
        <v>1.3370228901474199</v>
      </c>
      <c r="D100">
        <v>3.5782987838236</v>
      </c>
      <c r="E100">
        <v>3.0881582304186299</v>
      </c>
      <c r="F100">
        <v>2.4206453043400198</v>
      </c>
      <c r="G100">
        <v>3.8370228901474199</v>
      </c>
      <c r="H100">
        <v>2.2412758936761801</v>
      </c>
      <c r="I100">
        <v>4.3447541193215695</v>
      </c>
      <c r="J100">
        <v>1.2434041110970599</v>
      </c>
      <c r="K100">
        <v>4.9206453043400202</v>
      </c>
      <c r="L100" s="1">
        <v>2.5</v>
      </c>
      <c r="M100">
        <v>1996</v>
      </c>
      <c r="N100">
        <f t="shared" si="4"/>
        <v>3.8361140610669699</v>
      </c>
      <c r="O100">
        <f t="shared" si="4"/>
        <v>2.2403670645957301</v>
      </c>
      <c r="P100">
        <f t="shared" si="4"/>
        <v>4.34384529024112</v>
      </c>
      <c r="Q100">
        <f t="shared" si="5"/>
        <v>1.24249528201661</v>
      </c>
      <c r="R100">
        <f t="shared" si="6"/>
        <v>4.9197364752595707</v>
      </c>
    </row>
    <row r="101" spans="1:18">
      <c r="A101" s="1">
        <v>35520</v>
      </c>
      <c r="B101">
        <v>1.7704719561271001</v>
      </c>
      <c r="C101">
        <v>1.4004977951019899</v>
      </c>
      <c r="D101">
        <v>3.4358565144844899</v>
      </c>
      <c r="E101">
        <v>2.9020506548482401</v>
      </c>
      <c r="F101">
        <v>2.31768139106231</v>
      </c>
      <c r="G101">
        <v>3.9004977951019901</v>
      </c>
      <c r="H101">
        <v>2.0353587193824998</v>
      </c>
      <c r="I101">
        <v>4.2704719561270998</v>
      </c>
      <c r="J101">
        <v>1.13157869872114</v>
      </c>
      <c r="K101">
        <v>4.81768139106231</v>
      </c>
      <c r="L101" s="1">
        <v>2.5</v>
      </c>
      <c r="M101">
        <v>1997</v>
      </c>
      <c r="N101">
        <f t="shared" si="4"/>
        <v>3.8995889660215401</v>
      </c>
      <c r="O101">
        <f t="shared" si="4"/>
        <v>2.0344498903020498</v>
      </c>
      <c r="P101">
        <f t="shared" si="4"/>
        <v>4.2695631270466503</v>
      </c>
      <c r="Q101">
        <f t="shared" si="5"/>
        <v>1.1306698696406901</v>
      </c>
      <c r="R101">
        <f t="shared" si="6"/>
        <v>4.8167725619818604</v>
      </c>
    </row>
    <row r="102" spans="1:18">
      <c r="A102" s="1">
        <v>35611</v>
      </c>
      <c r="B102">
        <v>1.82428894542332</v>
      </c>
      <c r="C102">
        <v>1.4858737876433501</v>
      </c>
      <c r="D102">
        <v>3.5037915827363899</v>
      </c>
      <c r="E102">
        <v>2.94760780072916</v>
      </c>
      <c r="F102">
        <v>2.37305694885527</v>
      </c>
      <c r="G102">
        <v>3.9858737876433503</v>
      </c>
      <c r="H102">
        <v>2.01791779509304</v>
      </c>
      <c r="I102">
        <v>4.3242889454233202</v>
      </c>
      <c r="J102">
        <v>1.12331885530584</v>
      </c>
      <c r="K102">
        <v>4.87305694885527</v>
      </c>
      <c r="L102" s="1">
        <v>2.5</v>
      </c>
      <c r="M102">
        <v>1997</v>
      </c>
      <c r="N102">
        <f t="shared" si="4"/>
        <v>3.9849649585629003</v>
      </c>
      <c r="O102">
        <f t="shared" si="4"/>
        <v>2.0170089660125901</v>
      </c>
      <c r="P102">
        <f t="shared" si="4"/>
        <v>4.3233801163428698</v>
      </c>
      <c r="Q102">
        <f t="shared" si="5"/>
        <v>1.12241002622539</v>
      </c>
      <c r="R102">
        <f t="shared" si="6"/>
        <v>4.8721481197748204</v>
      </c>
    </row>
    <row r="103" spans="1:18">
      <c r="A103" s="1">
        <v>35703</v>
      </c>
      <c r="B103">
        <v>1.56269601490469</v>
      </c>
      <c r="C103">
        <v>1.19981227624816</v>
      </c>
      <c r="D103">
        <v>3.1701896749710001</v>
      </c>
      <c r="E103">
        <v>2.6367864742267102</v>
      </c>
      <c r="F103">
        <v>2.1019741318932299</v>
      </c>
      <c r="G103">
        <v>3.69981227624816</v>
      </c>
      <c r="H103">
        <v>1.9703773987228401</v>
      </c>
      <c r="I103">
        <v>4.0626960149046898</v>
      </c>
      <c r="J103">
        <v>1.0740904593220202</v>
      </c>
      <c r="K103">
        <v>4.6019741318932299</v>
      </c>
      <c r="L103" s="1">
        <v>2.5</v>
      </c>
      <c r="M103">
        <v>1997</v>
      </c>
      <c r="N103">
        <f t="shared" si="4"/>
        <v>3.69890344716771</v>
      </c>
      <c r="O103">
        <f t="shared" si="4"/>
        <v>1.9694685696423901</v>
      </c>
      <c r="P103">
        <f t="shared" si="4"/>
        <v>4.0617871858242403</v>
      </c>
      <c r="Q103">
        <f t="shared" si="5"/>
        <v>1.0731816302415702</v>
      </c>
      <c r="R103">
        <f t="shared" si="6"/>
        <v>4.6010653028127795</v>
      </c>
    </row>
    <row r="104" spans="1:18">
      <c r="A104" s="1">
        <v>35795</v>
      </c>
      <c r="B104">
        <v>1.53478897484034</v>
      </c>
      <c r="C104">
        <v>1.05689807476899</v>
      </c>
      <c r="D104">
        <v>3.1339615887725198</v>
      </c>
      <c r="E104">
        <v>2.5908636011536399</v>
      </c>
      <c r="F104">
        <v>2.0507906095805502</v>
      </c>
      <c r="G104">
        <v>3.55689807476899</v>
      </c>
      <c r="H104">
        <v>2.0770635140035298</v>
      </c>
      <c r="I104">
        <v>4.0347889748403398</v>
      </c>
      <c r="J104">
        <v>1.0560746263132998</v>
      </c>
      <c r="K104">
        <v>4.5507906095805506</v>
      </c>
      <c r="L104" s="1">
        <v>2.5</v>
      </c>
      <c r="M104">
        <v>1997</v>
      </c>
      <c r="N104">
        <f t="shared" si="4"/>
        <v>3.55598924568854</v>
      </c>
      <c r="O104">
        <f t="shared" si="4"/>
        <v>2.0761546849230799</v>
      </c>
      <c r="P104">
        <f t="shared" si="4"/>
        <v>4.0338801457598894</v>
      </c>
      <c r="Q104">
        <f t="shared" si="5"/>
        <v>1.0551657972328499</v>
      </c>
      <c r="R104">
        <f t="shared" si="6"/>
        <v>4.5498817805001011</v>
      </c>
    </row>
    <row r="105" spans="1:18">
      <c r="A105" s="1">
        <v>35885</v>
      </c>
      <c r="B105">
        <v>1.3071710871614799</v>
      </c>
      <c r="C105">
        <v>0.84745618444276505</v>
      </c>
      <c r="D105">
        <v>2.9284086179089299</v>
      </c>
      <c r="E105">
        <v>2.4263712488606402</v>
      </c>
      <c r="F105">
        <v>1.8382014412171701</v>
      </c>
      <c r="G105">
        <v>3.3474561844427653</v>
      </c>
      <c r="H105">
        <v>2.0809524334661651</v>
      </c>
      <c r="I105">
        <v>3.8071710871614801</v>
      </c>
      <c r="J105">
        <v>1.1192001616991603</v>
      </c>
      <c r="K105">
        <v>4.3382014412171701</v>
      </c>
      <c r="L105" s="1">
        <v>2.5</v>
      </c>
      <c r="M105">
        <v>1998</v>
      </c>
      <c r="N105">
        <f t="shared" si="4"/>
        <v>3.3465473553623153</v>
      </c>
      <c r="O105">
        <f t="shared" si="4"/>
        <v>2.0800436043857151</v>
      </c>
      <c r="P105">
        <f t="shared" si="4"/>
        <v>3.8062622580810301</v>
      </c>
      <c r="Q105">
        <f t="shared" si="5"/>
        <v>1.1182913326187103</v>
      </c>
      <c r="R105">
        <f t="shared" si="6"/>
        <v>4.3372926121367197</v>
      </c>
    </row>
    <row r="106" spans="1:18">
      <c r="A106" s="1">
        <v>35976</v>
      </c>
      <c r="B106">
        <v>1.15112555787631</v>
      </c>
      <c r="C106">
        <v>0.71183547812507497</v>
      </c>
      <c r="D106">
        <v>2.8916704788266498</v>
      </c>
      <c r="E106">
        <v>2.2193787703549299</v>
      </c>
      <c r="F106">
        <v>1.68044841114775</v>
      </c>
      <c r="G106">
        <v>3.2118354781250749</v>
      </c>
      <c r="H106">
        <v>2.179835000701575</v>
      </c>
      <c r="I106">
        <v>3.65112555787631</v>
      </c>
      <c r="J106">
        <v>1.0682532124786199</v>
      </c>
      <c r="K106">
        <v>4.1804484111477498</v>
      </c>
      <c r="L106" s="1">
        <v>2.5</v>
      </c>
      <c r="M106">
        <v>1998</v>
      </c>
      <c r="N106">
        <f t="shared" si="4"/>
        <v>3.2109266490446249</v>
      </c>
      <c r="O106">
        <f t="shared" si="4"/>
        <v>2.178926171621125</v>
      </c>
      <c r="P106">
        <f t="shared" si="4"/>
        <v>3.65021672879586</v>
      </c>
      <c r="Q106">
        <f t="shared" si="5"/>
        <v>1.0673443833981699</v>
      </c>
      <c r="R106">
        <f t="shared" si="6"/>
        <v>4.1795395820672994</v>
      </c>
    </row>
    <row r="107" spans="1:18">
      <c r="A107" s="1">
        <v>36068</v>
      </c>
      <c r="B107">
        <v>1.1406634211765601</v>
      </c>
      <c r="C107">
        <v>0.76291706263345505</v>
      </c>
      <c r="D107">
        <v>2.9346141843227298</v>
      </c>
      <c r="E107">
        <v>2.2005575066930501</v>
      </c>
      <c r="F107">
        <v>1.69018839594652</v>
      </c>
      <c r="G107">
        <v>3.2629170626334552</v>
      </c>
      <c r="H107">
        <v>2.1716971216892746</v>
      </c>
      <c r="I107">
        <v>3.6406634211765603</v>
      </c>
      <c r="J107">
        <v>1.05989408551649</v>
      </c>
      <c r="K107">
        <v>4.19018839594652</v>
      </c>
      <c r="L107" s="1">
        <v>2.5</v>
      </c>
      <c r="M107">
        <v>1998</v>
      </c>
      <c r="N107">
        <f t="shared" si="4"/>
        <v>3.2620082335530052</v>
      </c>
      <c r="O107">
        <f t="shared" si="4"/>
        <v>2.1707882926088247</v>
      </c>
      <c r="P107">
        <f t="shared" si="4"/>
        <v>3.6397545920961103</v>
      </c>
      <c r="Q107">
        <f t="shared" si="5"/>
        <v>1.05898525643604</v>
      </c>
      <c r="R107">
        <f t="shared" si="6"/>
        <v>4.1892795668660696</v>
      </c>
    </row>
    <row r="108" spans="1:18">
      <c r="A108" s="1">
        <v>36160</v>
      </c>
      <c r="B108">
        <v>0.94567202204816803</v>
      </c>
      <c r="C108">
        <v>0.524815540735039</v>
      </c>
      <c r="D108">
        <v>2.6557345474924499</v>
      </c>
      <c r="E108">
        <v>2.0273888412455001</v>
      </c>
      <c r="F108">
        <v>1.4827434728300299</v>
      </c>
      <c r="G108">
        <v>3.0248155407350392</v>
      </c>
      <c r="H108">
        <v>2.1309190067574111</v>
      </c>
      <c r="I108">
        <v>3.4456720220481678</v>
      </c>
      <c r="J108">
        <v>1.0817168191973321</v>
      </c>
      <c r="K108">
        <v>3.9827434728300299</v>
      </c>
      <c r="L108" s="1">
        <v>2.5</v>
      </c>
      <c r="M108">
        <v>1998</v>
      </c>
      <c r="N108">
        <f t="shared" si="4"/>
        <v>3.0239067116545892</v>
      </c>
      <c r="O108">
        <f t="shared" si="4"/>
        <v>2.1300101776769611</v>
      </c>
      <c r="P108">
        <f t="shared" si="4"/>
        <v>3.4447631929677178</v>
      </c>
      <c r="Q108">
        <f t="shared" si="5"/>
        <v>1.0808079901168821</v>
      </c>
      <c r="R108">
        <f t="shared" si="6"/>
        <v>3.98183464374958</v>
      </c>
    </row>
    <row r="109" spans="1:18">
      <c r="A109" s="1">
        <v>36250</v>
      </c>
      <c r="B109">
        <v>0.82945312777360802</v>
      </c>
      <c r="C109">
        <v>0.44257712235469598</v>
      </c>
      <c r="D109">
        <v>2.34345595396909</v>
      </c>
      <c r="E109">
        <v>1.8074902881945101</v>
      </c>
      <c r="F109">
        <v>1.3427926196078599</v>
      </c>
      <c r="G109">
        <v>2.9425771223546962</v>
      </c>
      <c r="H109">
        <v>1.9008788316143941</v>
      </c>
      <c r="I109">
        <v>3.3294531277736081</v>
      </c>
      <c r="J109">
        <v>0.97803716042090205</v>
      </c>
      <c r="K109">
        <v>3.8427926196078599</v>
      </c>
      <c r="L109" s="1">
        <v>2.5</v>
      </c>
      <c r="M109">
        <v>1999</v>
      </c>
      <c r="N109">
        <f t="shared" si="4"/>
        <v>2.9416682932742462</v>
      </c>
      <c r="O109">
        <f t="shared" si="4"/>
        <v>1.8999700025339441</v>
      </c>
      <c r="P109">
        <f t="shared" si="4"/>
        <v>3.3285442986931582</v>
      </c>
      <c r="Q109">
        <f t="shared" si="5"/>
        <v>0.97712833134045207</v>
      </c>
      <c r="R109">
        <f t="shared" si="6"/>
        <v>3.8418837905274099</v>
      </c>
    </row>
    <row r="110" spans="1:18">
      <c r="A110" s="1">
        <v>36341</v>
      </c>
      <c r="B110">
        <v>0.78743540419916802</v>
      </c>
      <c r="C110">
        <v>0.42563654172163501</v>
      </c>
      <c r="D110">
        <v>2.2939191061844699</v>
      </c>
      <c r="E110">
        <v>1.82145697169271</v>
      </c>
      <c r="F110">
        <v>1.32583508312401</v>
      </c>
      <c r="G110">
        <v>2.925636541721635</v>
      </c>
      <c r="H110">
        <v>1.8682825644628349</v>
      </c>
      <c r="I110">
        <v>3.2874354041991678</v>
      </c>
      <c r="J110">
        <v>1.034021567493542</v>
      </c>
      <c r="K110">
        <v>3.82583508312401</v>
      </c>
      <c r="L110" s="1">
        <v>2.5</v>
      </c>
      <c r="M110">
        <v>1999</v>
      </c>
      <c r="N110">
        <f t="shared" si="4"/>
        <v>2.924727712641185</v>
      </c>
      <c r="O110">
        <f t="shared" si="4"/>
        <v>1.8673737353823849</v>
      </c>
      <c r="P110">
        <f t="shared" si="4"/>
        <v>3.2865265751187178</v>
      </c>
      <c r="Q110">
        <f t="shared" si="5"/>
        <v>1.033112738413092</v>
      </c>
      <c r="R110">
        <f t="shared" si="6"/>
        <v>3.82492625404356</v>
      </c>
    </row>
    <row r="111" spans="1:18">
      <c r="A111" s="1">
        <v>36433</v>
      </c>
      <c r="B111">
        <v>0.835611017467071</v>
      </c>
      <c r="C111">
        <v>0.49406718690582202</v>
      </c>
      <c r="D111">
        <v>2.5597519099436599</v>
      </c>
      <c r="E111">
        <v>1.8895804281771</v>
      </c>
      <c r="F111">
        <v>1.3874783065459699</v>
      </c>
      <c r="G111">
        <v>2.9940671869058222</v>
      </c>
      <c r="H111">
        <v>2.0656847230378377</v>
      </c>
      <c r="I111">
        <v>3.335611017467071</v>
      </c>
      <c r="J111">
        <v>1.053969410710029</v>
      </c>
      <c r="K111">
        <v>3.8874783065459697</v>
      </c>
      <c r="L111" s="1">
        <v>2.5</v>
      </c>
      <c r="M111">
        <v>1999</v>
      </c>
      <c r="N111">
        <f t="shared" si="4"/>
        <v>2.9931583578253722</v>
      </c>
      <c r="O111">
        <f t="shared" si="4"/>
        <v>2.0647758939573877</v>
      </c>
      <c r="P111">
        <f t="shared" si="4"/>
        <v>3.334702188386621</v>
      </c>
      <c r="Q111">
        <f t="shared" si="5"/>
        <v>1.0530605816295791</v>
      </c>
      <c r="R111">
        <f t="shared" si="6"/>
        <v>3.8865694774655197</v>
      </c>
    </row>
    <row r="112" spans="1:18">
      <c r="A112" s="1">
        <v>36525</v>
      </c>
      <c r="B112">
        <v>0.82682330547857597</v>
      </c>
      <c r="C112">
        <v>0.39547484321300902</v>
      </c>
      <c r="D112">
        <v>2.4233672017666699</v>
      </c>
      <c r="E112">
        <v>1.8404761452063401</v>
      </c>
      <c r="F112">
        <v>1.3463294402975301</v>
      </c>
      <c r="G112">
        <v>2.8954748432130089</v>
      </c>
      <c r="H112">
        <v>2.027892358553661</v>
      </c>
      <c r="I112">
        <v>3.3268233054785759</v>
      </c>
      <c r="J112">
        <v>1.0136528397277642</v>
      </c>
      <c r="K112">
        <v>3.8463294402975299</v>
      </c>
      <c r="L112" s="1">
        <v>2.5</v>
      </c>
      <c r="M112">
        <v>1999</v>
      </c>
      <c r="N112">
        <f t="shared" si="4"/>
        <v>2.8945660141325589</v>
      </c>
      <c r="O112">
        <f t="shared" si="4"/>
        <v>2.026983529473211</v>
      </c>
      <c r="P112">
        <f t="shared" si="4"/>
        <v>3.3259144763981259</v>
      </c>
      <c r="Q112">
        <f t="shared" si="5"/>
        <v>1.0127440106473142</v>
      </c>
      <c r="R112">
        <f t="shared" si="6"/>
        <v>3.8454206112170799</v>
      </c>
    </row>
    <row r="113" spans="1:18">
      <c r="A113" s="1">
        <v>36616</v>
      </c>
      <c r="B113">
        <v>0.84310030543574299</v>
      </c>
      <c r="C113">
        <v>0.31943370567046597</v>
      </c>
      <c r="D113">
        <v>2.4271080756143699</v>
      </c>
      <c r="E113">
        <v>1.8723498324857799</v>
      </c>
      <c r="F113">
        <v>1.37481201735803</v>
      </c>
      <c r="G113">
        <v>2.8194337056704661</v>
      </c>
      <c r="H113">
        <v>2.1076743699439038</v>
      </c>
      <c r="I113">
        <v>3.3431003054357431</v>
      </c>
      <c r="J113">
        <v>1.029249527050037</v>
      </c>
      <c r="K113">
        <v>3.87481201735803</v>
      </c>
      <c r="L113" s="1">
        <v>2.5</v>
      </c>
      <c r="M113">
        <v>2000</v>
      </c>
      <c r="N113">
        <f t="shared" si="4"/>
        <v>2.8185248765900162</v>
      </c>
      <c r="O113">
        <f t="shared" si="4"/>
        <v>2.1067655408634538</v>
      </c>
      <c r="P113">
        <f t="shared" si="4"/>
        <v>3.3421914763552931</v>
      </c>
      <c r="Q113">
        <f t="shared" si="5"/>
        <v>1.028340697969587</v>
      </c>
      <c r="R113">
        <f t="shared" si="6"/>
        <v>3.8739031882775801</v>
      </c>
    </row>
    <row r="114" spans="1:18">
      <c r="A114" s="1">
        <v>36707</v>
      </c>
      <c r="B114">
        <v>0.88145858738187499</v>
      </c>
      <c r="C114">
        <v>0.36850763338409798</v>
      </c>
      <c r="D114">
        <v>2.3572537426174001</v>
      </c>
      <c r="E114">
        <v>1.8764922002122499</v>
      </c>
      <c r="F114">
        <v>1.35284906085103</v>
      </c>
      <c r="G114">
        <v>2.8685076333840982</v>
      </c>
      <c r="H114">
        <v>1.9887461092333021</v>
      </c>
      <c r="I114">
        <v>3.381458587381875</v>
      </c>
      <c r="J114">
        <v>0.99503361283037495</v>
      </c>
      <c r="K114">
        <v>3.85284906085103</v>
      </c>
      <c r="L114" s="1">
        <v>2.5</v>
      </c>
      <c r="M114">
        <v>2000</v>
      </c>
      <c r="N114">
        <f t="shared" si="4"/>
        <v>2.8675988043036482</v>
      </c>
      <c r="O114">
        <f t="shared" si="4"/>
        <v>1.9878372801528521</v>
      </c>
      <c r="P114">
        <f t="shared" si="4"/>
        <v>3.380549758301425</v>
      </c>
      <c r="Q114">
        <f t="shared" si="5"/>
        <v>0.99412478374992497</v>
      </c>
      <c r="R114">
        <f t="shared" si="6"/>
        <v>3.85194023177058</v>
      </c>
    </row>
    <row r="115" spans="1:18">
      <c r="A115" s="1">
        <v>36799</v>
      </c>
      <c r="B115">
        <v>0.87709238515664401</v>
      </c>
      <c r="C115">
        <v>0.46619245386896901</v>
      </c>
      <c r="D115">
        <v>2.3500678738174399</v>
      </c>
      <c r="E115">
        <v>1.9668295076073901</v>
      </c>
      <c r="F115">
        <v>1.3976681362913199</v>
      </c>
      <c r="G115">
        <v>2.966192453868969</v>
      </c>
      <c r="H115">
        <v>1.8838754199484709</v>
      </c>
      <c r="I115">
        <v>3.3770923851566441</v>
      </c>
      <c r="J115">
        <v>1.0897371224507459</v>
      </c>
      <c r="K115">
        <v>3.8976681362913199</v>
      </c>
      <c r="L115" s="1">
        <v>2.5</v>
      </c>
      <c r="M115">
        <v>2000</v>
      </c>
      <c r="N115">
        <f t="shared" si="4"/>
        <v>2.965283624788519</v>
      </c>
      <c r="O115">
        <f t="shared" si="4"/>
        <v>1.8829665908680209</v>
      </c>
      <c r="P115">
        <f t="shared" si="4"/>
        <v>3.3761835560761941</v>
      </c>
      <c r="Q115">
        <f t="shared" si="5"/>
        <v>1.088828293370296</v>
      </c>
      <c r="R115">
        <f t="shared" si="6"/>
        <v>3.8967593072108699</v>
      </c>
    </row>
    <row r="116" spans="1:18">
      <c r="A116" s="1">
        <v>36891</v>
      </c>
      <c r="B116">
        <v>0.98459819717237596</v>
      </c>
      <c r="C116">
        <v>0.486302358683396</v>
      </c>
      <c r="D116">
        <v>2.4454588478333101</v>
      </c>
      <c r="E116">
        <v>2.04942864817821</v>
      </c>
      <c r="F116">
        <v>1.4915425305318599</v>
      </c>
      <c r="G116">
        <v>2.9863023586833961</v>
      </c>
      <c r="H116">
        <v>1.959156489149914</v>
      </c>
      <c r="I116">
        <v>3.4845981971723758</v>
      </c>
      <c r="J116">
        <v>1.0648304510058342</v>
      </c>
      <c r="K116">
        <v>3.9915425305318601</v>
      </c>
      <c r="L116" s="1">
        <v>2.5</v>
      </c>
      <c r="M116">
        <v>2000</v>
      </c>
      <c r="N116">
        <f t="shared" si="4"/>
        <v>2.9853935296029461</v>
      </c>
      <c r="O116">
        <f t="shared" si="4"/>
        <v>1.958247660069464</v>
      </c>
      <c r="P116">
        <f t="shared" si="4"/>
        <v>3.4836893680919259</v>
      </c>
      <c r="Q116">
        <f t="shared" si="5"/>
        <v>1.0639216219253842</v>
      </c>
      <c r="R116">
        <f t="shared" si="6"/>
        <v>3.9906337014514102</v>
      </c>
    </row>
    <row r="117" spans="1:18">
      <c r="A117" s="1">
        <v>36981</v>
      </c>
      <c r="B117">
        <v>0.974048144883217</v>
      </c>
      <c r="C117">
        <v>0.38337674306893799</v>
      </c>
      <c r="D117">
        <v>2.4886251371915802</v>
      </c>
      <c r="E117">
        <v>1.91979137656708</v>
      </c>
      <c r="F117">
        <v>1.4358779273594</v>
      </c>
      <c r="G117">
        <v>2.8833767430689381</v>
      </c>
      <c r="H117">
        <v>2.1052483941226421</v>
      </c>
      <c r="I117">
        <v>3.4740481448832172</v>
      </c>
      <c r="J117">
        <v>0.94574323168386298</v>
      </c>
      <c r="K117">
        <v>3.9358779273594</v>
      </c>
      <c r="L117" s="1">
        <v>2.5</v>
      </c>
      <c r="M117">
        <v>2001</v>
      </c>
      <c r="N117">
        <f t="shared" si="4"/>
        <v>2.8824679139884881</v>
      </c>
      <c r="O117">
        <f t="shared" si="4"/>
        <v>2.1043395650421921</v>
      </c>
      <c r="P117">
        <f t="shared" si="4"/>
        <v>3.4731393158027672</v>
      </c>
      <c r="Q117">
        <f t="shared" si="5"/>
        <v>0.944834402603413</v>
      </c>
      <c r="R117">
        <f t="shared" si="6"/>
        <v>3.93496909827895</v>
      </c>
    </row>
    <row r="118" spans="1:18">
      <c r="A118" s="1">
        <v>37072</v>
      </c>
      <c r="B118">
        <v>0.92567463239000503</v>
      </c>
      <c r="C118">
        <v>0.474972304096276</v>
      </c>
      <c r="D118">
        <v>2.43665921153179</v>
      </c>
      <c r="E118">
        <v>1.92476090124192</v>
      </c>
      <c r="F118">
        <v>1.42296184491461</v>
      </c>
      <c r="G118">
        <v>2.9749723040962759</v>
      </c>
      <c r="H118">
        <v>1.9616869074355141</v>
      </c>
      <c r="I118">
        <v>3.4256746323900051</v>
      </c>
      <c r="J118">
        <v>0.99908626885191498</v>
      </c>
      <c r="K118">
        <v>3.9229618449146102</v>
      </c>
      <c r="L118" s="1">
        <v>2.5</v>
      </c>
      <c r="M118">
        <v>2001</v>
      </c>
      <c r="N118">
        <f t="shared" si="4"/>
        <v>2.9740634750158259</v>
      </c>
      <c r="O118">
        <f t="shared" si="4"/>
        <v>1.9607780783550641</v>
      </c>
      <c r="P118">
        <f t="shared" si="4"/>
        <v>3.4247658033095552</v>
      </c>
      <c r="Q118">
        <f t="shared" si="5"/>
        <v>0.998177439771465</v>
      </c>
      <c r="R118">
        <f t="shared" si="6"/>
        <v>3.9220530158341602</v>
      </c>
    </row>
    <row r="119" spans="1:18">
      <c r="A119" s="1">
        <v>37164</v>
      </c>
      <c r="B119">
        <v>0.93113146010436998</v>
      </c>
      <c r="C119">
        <v>0.48777669573452098</v>
      </c>
      <c r="D119">
        <v>2.4666446193248799</v>
      </c>
      <c r="E119">
        <v>1.9653127175372</v>
      </c>
      <c r="F119">
        <v>1.4583165032997301</v>
      </c>
      <c r="G119">
        <v>2.9877766957345209</v>
      </c>
      <c r="H119">
        <v>1.978867923590359</v>
      </c>
      <c r="I119">
        <v>3.4311314601043699</v>
      </c>
      <c r="J119">
        <v>1.03418125743283</v>
      </c>
      <c r="K119">
        <v>3.9583165032997298</v>
      </c>
      <c r="L119" s="1">
        <v>2.5</v>
      </c>
      <c r="M119">
        <v>2001</v>
      </c>
      <c r="N119">
        <f t="shared" si="4"/>
        <v>2.9868678666540709</v>
      </c>
      <c r="O119">
        <f t="shared" si="4"/>
        <v>1.977959094509909</v>
      </c>
      <c r="P119">
        <f t="shared" si="4"/>
        <v>3.4302226310239199</v>
      </c>
      <c r="Q119">
        <f t="shared" si="5"/>
        <v>1.03327242835238</v>
      </c>
      <c r="R119">
        <f t="shared" si="6"/>
        <v>3.9574076742192799</v>
      </c>
    </row>
    <row r="120" spans="1:18">
      <c r="A120" s="1">
        <v>37256</v>
      </c>
      <c r="B120">
        <v>1.0198843974387799</v>
      </c>
      <c r="C120">
        <v>0.53855003021235204</v>
      </c>
      <c r="D120">
        <v>2.50299267810201</v>
      </c>
      <c r="E120">
        <v>2.0389203529087401</v>
      </c>
      <c r="F120">
        <v>1.50465858211286</v>
      </c>
      <c r="G120">
        <v>3.038550030212352</v>
      </c>
      <c r="H120">
        <v>1.9644426478896579</v>
      </c>
      <c r="I120">
        <v>3.5198843974387799</v>
      </c>
      <c r="J120">
        <v>1.0190359554699602</v>
      </c>
      <c r="K120">
        <v>4.0046585821128602</v>
      </c>
      <c r="L120" s="1">
        <v>2.5</v>
      </c>
      <c r="M120">
        <v>2001</v>
      </c>
      <c r="N120">
        <f t="shared" si="4"/>
        <v>3.0376412011319021</v>
      </c>
      <c r="O120">
        <f t="shared" si="4"/>
        <v>1.963533818809208</v>
      </c>
      <c r="P120">
        <f t="shared" si="4"/>
        <v>3.5189755683583299</v>
      </c>
      <c r="Q120">
        <f t="shared" si="5"/>
        <v>1.0181271263895102</v>
      </c>
      <c r="R120">
        <f t="shared" si="6"/>
        <v>4.0037497530324107</v>
      </c>
    </row>
    <row r="121" spans="1:18">
      <c r="A121" s="1">
        <v>37346</v>
      </c>
      <c r="B121">
        <v>1.1603088012718401</v>
      </c>
      <c r="C121">
        <v>0.66238998577873498</v>
      </c>
      <c r="D121">
        <v>2.53955401691716</v>
      </c>
      <c r="E121">
        <v>2.0873666025064401</v>
      </c>
      <c r="F121">
        <v>1.61212160950101</v>
      </c>
      <c r="G121">
        <v>3.1623899857787352</v>
      </c>
      <c r="H121">
        <v>1.877164031138425</v>
      </c>
      <c r="I121">
        <v>3.6603088012718401</v>
      </c>
      <c r="J121">
        <v>0.92705780123460002</v>
      </c>
      <c r="K121">
        <v>4.1121216095010098</v>
      </c>
      <c r="L121" s="1">
        <v>2.5</v>
      </c>
      <c r="M121">
        <v>2002</v>
      </c>
      <c r="N121">
        <f t="shared" si="4"/>
        <v>3.1614811566982852</v>
      </c>
      <c r="O121">
        <f t="shared" si="4"/>
        <v>1.876255202057975</v>
      </c>
      <c r="P121">
        <f t="shared" si="4"/>
        <v>3.6593999721913901</v>
      </c>
      <c r="Q121">
        <f t="shared" si="5"/>
        <v>0.92614897215415004</v>
      </c>
      <c r="R121">
        <f t="shared" si="6"/>
        <v>4.1112127804205603</v>
      </c>
    </row>
    <row r="122" spans="1:18">
      <c r="A122" s="1">
        <v>37437</v>
      </c>
      <c r="B122">
        <v>1.21687433204712</v>
      </c>
      <c r="C122">
        <v>0.81134795161701601</v>
      </c>
      <c r="D122">
        <v>2.5834331279193501</v>
      </c>
      <c r="E122">
        <v>2.1238865361088601</v>
      </c>
      <c r="F122">
        <v>1.65927087198171</v>
      </c>
      <c r="G122">
        <v>3.3113479516170159</v>
      </c>
      <c r="H122">
        <v>1.7720851763023342</v>
      </c>
      <c r="I122">
        <v>3.7168743320471203</v>
      </c>
      <c r="J122">
        <v>0.9070122040617401</v>
      </c>
      <c r="K122">
        <v>4.1592708719817102</v>
      </c>
      <c r="L122" s="1">
        <v>2.5</v>
      </c>
      <c r="M122">
        <v>2002</v>
      </c>
      <c r="N122">
        <f t="shared" si="4"/>
        <v>3.3104391225365659</v>
      </c>
      <c r="O122">
        <f t="shared" si="4"/>
        <v>1.7711763472218842</v>
      </c>
      <c r="P122">
        <f t="shared" si="4"/>
        <v>3.7159655029666703</v>
      </c>
      <c r="Q122">
        <f t="shared" si="5"/>
        <v>0.90610337498129012</v>
      </c>
      <c r="R122">
        <f t="shared" si="6"/>
        <v>4.1583620429012598</v>
      </c>
    </row>
    <row r="123" spans="1:18">
      <c r="A123" s="1">
        <v>37529</v>
      </c>
      <c r="B123">
        <v>0.90500613952877895</v>
      </c>
      <c r="C123">
        <v>0.43758674493210697</v>
      </c>
      <c r="D123">
        <v>2.33771858283384</v>
      </c>
      <c r="E123">
        <v>1.8557626802657301</v>
      </c>
      <c r="F123">
        <v>1.39077748465902</v>
      </c>
      <c r="G123">
        <v>2.9375867449321071</v>
      </c>
      <c r="H123">
        <v>1.9001318379017331</v>
      </c>
      <c r="I123">
        <v>3.405006139528779</v>
      </c>
      <c r="J123">
        <v>0.95075654073695115</v>
      </c>
      <c r="K123">
        <v>3.89077748465902</v>
      </c>
      <c r="L123" s="1">
        <v>2.5</v>
      </c>
      <c r="M123">
        <v>2002</v>
      </c>
      <c r="N123">
        <f t="shared" si="4"/>
        <v>2.9366779158516572</v>
      </c>
      <c r="O123">
        <f t="shared" si="4"/>
        <v>1.8992230088212831</v>
      </c>
      <c r="P123">
        <f t="shared" si="4"/>
        <v>3.404097310448329</v>
      </c>
      <c r="Q123">
        <f t="shared" si="5"/>
        <v>0.94984771165650117</v>
      </c>
      <c r="R123">
        <f t="shared" si="6"/>
        <v>3.88986865557857</v>
      </c>
    </row>
    <row r="124" spans="1:18">
      <c r="A124" s="1">
        <v>37621</v>
      </c>
      <c r="B124">
        <v>0.73370728102597105</v>
      </c>
      <c r="C124">
        <v>0.31420654943451798</v>
      </c>
      <c r="D124">
        <v>2.1189431256917599</v>
      </c>
      <c r="E124">
        <v>1.6040357430545</v>
      </c>
      <c r="F124">
        <v>1.1723433023130001</v>
      </c>
      <c r="G124">
        <v>2.8142065494345179</v>
      </c>
      <c r="H124">
        <v>1.804736576257242</v>
      </c>
      <c r="I124">
        <v>3.2337072810259713</v>
      </c>
      <c r="J124">
        <v>0.87032846202852898</v>
      </c>
      <c r="K124">
        <v>3.6723433023130001</v>
      </c>
      <c r="L124" s="1">
        <v>2.5</v>
      </c>
      <c r="M124">
        <v>2002</v>
      </c>
      <c r="N124">
        <f t="shared" si="4"/>
        <v>2.8132977203540679</v>
      </c>
      <c r="O124">
        <f t="shared" si="4"/>
        <v>1.8038277471767921</v>
      </c>
      <c r="P124">
        <f t="shared" si="4"/>
        <v>3.2327984519455213</v>
      </c>
      <c r="Q124">
        <f t="shared" si="5"/>
        <v>0.869419632948079</v>
      </c>
      <c r="R124">
        <f t="shared" si="6"/>
        <v>3.6714344732325501</v>
      </c>
    </row>
    <row r="125" spans="1:18">
      <c r="A125" s="1">
        <v>37711</v>
      </c>
      <c r="B125">
        <v>0.24454423509510001</v>
      </c>
      <c r="C125">
        <v>-0.20845116913157399</v>
      </c>
      <c r="D125">
        <v>1.56188775507767</v>
      </c>
      <c r="E125">
        <v>1.14928519985891</v>
      </c>
      <c r="F125">
        <v>0.68209194130082595</v>
      </c>
      <c r="G125">
        <v>2.2915488308684262</v>
      </c>
      <c r="H125">
        <v>1.770338924209244</v>
      </c>
      <c r="I125">
        <v>2.7445442350951001</v>
      </c>
      <c r="J125">
        <v>0.90474096476380994</v>
      </c>
      <c r="K125">
        <v>3.182091941300826</v>
      </c>
      <c r="L125" s="1">
        <v>2.5</v>
      </c>
      <c r="M125">
        <v>2003</v>
      </c>
      <c r="N125">
        <f t="shared" si="4"/>
        <v>2.2906400017879762</v>
      </c>
      <c r="O125">
        <f t="shared" si="4"/>
        <v>1.769430095128794</v>
      </c>
      <c r="P125">
        <f t="shared" si="4"/>
        <v>2.7436354060146502</v>
      </c>
      <c r="Q125">
        <f t="shared" si="5"/>
        <v>0.90383213568335996</v>
      </c>
      <c r="R125">
        <f t="shared" si="6"/>
        <v>3.181183112220376</v>
      </c>
    </row>
    <row r="126" spans="1:18">
      <c r="A126" s="1">
        <v>37802</v>
      </c>
      <c r="B126">
        <v>-1.76843747489034E-2</v>
      </c>
      <c r="C126">
        <v>-0.48761942351556697</v>
      </c>
      <c r="D126">
        <v>1.30761141154331</v>
      </c>
      <c r="E126">
        <v>0.97618063810517597</v>
      </c>
      <c r="F126">
        <v>0.46327747890654902</v>
      </c>
      <c r="G126">
        <v>2.0123805764844329</v>
      </c>
      <c r="H126">
        <v>1.7952308350588768</v>
      </c>
      <c r="I126">
        <v>2.4823156252510965</v>
      </c>
      <c r="J126">
        <v>0.99386501285407935</v>
      </c>
      <c r="K126">
        <v>2.9632774789065488</v>
      </c>
      <c r="L126" s="1">
        <v>2.5</v>
      </c>
      <c r="M126">
        <v>2003</v>
      </c>
      <c r="N126">
        <f t="shared" si="4"/>
        <v>2.0114717474039829</v>
      </c>
      <c r="O126">
        <f t="shared" si="4"/>
        <v>1.7943220059784268</v>
      </c>
      <c r="P126">
        <f t="shared" si="4"/>
        <v>2.4814067961706465</v>
      </c>
      <c r="Q126">
        <f t="shared" si="5"/>
        <v>0.99295618377362938</v>
      </c>
      <c r="R126">
        <f t="shared" si="6"/>
        <v>2.9623686498260988</v>
      </c>
    </row>
    <row r="127" spans="1:18">
      <c r="A127" s="1">
        <v>37894</v>
      </c>
      <c r="B127">
        <v>0.23036287638561001</v>
      </c>
      <c r="C127">
        <v>-0.24433886060169999</v>
      </c>
      <c r="D127">
        <v>1.4814900575305601</v>
      </c>
      <c r="E127">
        <v>1.1987949046928601</v>
      </c>
      <c r="F127">
        <v>0.68033335675960005</v>
      </c>
      <c r="G127">
        <v>2.2556611393982999</v>
      </c>
      <c r="H127">
        <v>1.7258289181322601</v>
      </c>
      <c r="I127">
        <v>2.7303628763856098</v>
      </c>
      <c r="J127">
        <v>0.96843202830725006</v>
      </c>
      <c r="K127">
        <v>3.1803333567596002</v>
      </c>
      <c r="L127" s="1">
        <v>2.5</v>
      </c>
      <c r="M127">
        <v>2003</v>
      </c>
      <c r="N127">
        <f t="shared" si="4"/>
        <v>2.25475231031785</v>
      </c>
      <c r="O127">
        <f t="shared" si="4"/>
        <v>1.7249200890518102</v>
      </c>
      <c r="P127">
        <f t="shared" si="4"/>
        <v>2.7294540473051598</v>
      </c>
      <c r="Q127">
        <f t="shared" si="5"/>
        <v>0.96752319922680008</v>
      </c>
      <c r="R127">
        <f t="shared" si="6"/>
        <v>3.1794245276791502</v>
      </c>
    </row>
    <row r="128" spans="1:18">
      <c r="A128" s="1">
        <v>37986</v>
      </c>
      <c r="B128">
        <v>0.41006565083254898</v>
      </c>
      <c r="C128">
        <v>-5.7861384615986299E-2</v>
      </c>
      <c r="D128">
        <v>1.6626033621927501</v>
      </c>
      <c r="E128">
        <v>1.33182487019999</v>
      </c>
      <c r="F128">
        <v>0.86775218014650402</v>
      </c>
      <c r="G128">
        <v>2.4421386153840139</v>
      </c>
      <c r="H128">
        <v>1.7204647468087364</v>
      </c>
      <c r="I128">
        <v>2.9100656508325491</v>
      </c>
      <c r="J128">
        <v>0.92175921936744099</v>
      </c>
      <c r="K128">
        <v>3.3677521801465042</v>
      </c>
      <c r="L128" s="1">
        <v>2.5</v>
      </c>
      <c r="M128">
        <v>2003</v>
      </c>
      <c r="N128">
        <f t="shared" si="4"/>
        <v>2.4412297863035639</v>
      </c>
      <c r="O128">
        <f t="shared" si="4"/>
        <v>1.7195559177282864</v>
      </c>
      <c r="P128">
        <f t="shared" si="4"/>
        <v>2.9091568217520991</v>
      </c>
      <c r="Q128">
        <f t="shared" si="5"/>
        <v>0.92085039028699101</v>
      </c>
      <c r="R128">
        <f t="shared" si="6"/>
        <v>3.3668433510660543</v>
      </c>
    </row>
    <row r="129" spans="1:18">
      <c r="A129" s="1">
        <v>38077</v>
      </c>
      <c r="B129">
        <v>0.43463259905990698</v>
      </c>
      <c r="C129">
        <v>7.7605092606858703E-2</v>
      </c>
      <c r="D129">
        <v>1.7167370484557101</v>
      </c>
      <c r="E129">
        <v>1.39083594114586</v>
      </c>
      <c r="F129">
        <v>0.921104025239321</v>
      </c>
      <c r="G129">
        <v>2.5776050926068588</v>
      </c>
      <c r="H129">
        <v>1.6391319558488513</v>
      </c>
      <c r="I129">
        <v>2.9346325990599071</v>
      </c>
      <c r="J129">
        <v>0.95620334208595303</v>
      </c>
      <c r="K129">
        <v>3.421104025239321</v>
      </c>
      <c r="L129" s="1">
        <v>2.5</v>
      </c>
      <c r="M129">
        <v>2004</v>
      </c>
      <c r="N129">
        <f t="shared" si="4"/>
        <v>2.5766962635264088</v>
      </c>
      <c r="O129">
        <f t="shared" si="4"/>
        <v>1.6382231267684013</v>
      </c>
      <c r="P129">
        <f t="shared" si="4"/>
        <v>2.9337237699794572</v>
      </c>
      <c r="Q129">
        <f t="shared" si="5"/>
        <v>0.95529451300550305</v>
      </c>
      <c r="R129">
        <f t="shared" si="6"/>
        <v>3.420195196158871</v>
      </c>
    </row>
    <row r="130" spans="1:18">
      <c r="A130" s="1">
        <v>38168</v>
      </c>
      <c r="B130">
        <v>0.60897826552436596</v>
      </c>
      <c r="C130">
        <v>0.218325953273625</v>
      </c>
      <c r="D130">
        <v>1.8580567657382201</v>
      </c>
      <c r="E130">
        <v>1.5589752652421101</v>
      </c>
      <c r="F130">
        <v>1.0819850148394099</v>
      </c>
      <c r="G130">
        <v>2.718325953273625</v>
      </c>
      <c r="H130">
        <v>1.6397308124645951</v>
      </c>
      <c r="I130">
        <v>3.1089782655243661</v>
      </c>
      <c r="J130">
        <v>0.9499969997177441</v>
      </c>
      <c r="K130">
        <v>3.5819850148394101</v>
      </c>
      <c r="L130" s="1">
        <v>2.5</v>
      </c>
      <c r="M130">
        <v>2004</v>
      </c>
      <c r="N130">
        <f t="shared" si="4"/>
        <v>2.717417124193175</v>
      </c>
      <c r="O130">
        <f t="shared" si="4"/>
        <v>1.6388219833841451</v>
      </c>
      <c r="P130">
        <f t="shared" ref="P130" si="7">+I130-MIN($G$2:$G$210)</f>
        <v>3.1080694364439161</v>
      </c>
      <c r="Q130">
        <f t="shared" si="5"/>
        <v>0.94908817063729412</v>
      </c>
      <c r="R130">
        <f t="shared" si="6"/>
        <v>3.5810761857589601</v>
      </c>
    </row>
    <row r="131" spans="1:18">
      <c r="A131" s="1">
        <v>38260</v>
      </c>
      <c r="B131">
        <v>0.57019408646335501</v>
      </c>
      <c r="C131">
        <v>0.236351069224188</v>
      </c>
      <c r="D131">
        <v>1.85729830133136</v>
      </c>
      <c r="E131">
        <v>1.44938355287176</v>
      </c>
      <c r="F131">
        <v>1.01802060245</v>
      </c>
      <c r="G131">
        <v>2.7363510692241881</v>
      </c>
      <c r="H131">
        <v>1.6209472321071721</v>
      </c>
      <c r="I131">
        <v>3.070194086463355</v>
      </c>
      <c r="J131">
        <v>0.87918946640840501</v>
      </c>
      <c r="K131">
        <v>3.51802060245</v>
      </c>
      <c r="L131" s="1">
        <v>2.5</v>
      </c>
      <c r="M131">
        <v>2004</v>
      </c>
      <c r="N131">
        <f t="shared" ref="N131:P194" si="8">+G131-MIN($G$2:$G$210)</f>
        <v>2.7354422401437382</v>
      </c>
      <c r="O131">
        <f t="shared" si="8"/>
        <v>1.6200384030267221</v>
      </c>
      <c r="P131">
        <f t="shared" si="8"/>
        <v>3.069285257382905</v>
      </c>
      <c r="Q131">
        <f t="shared" ref="Q131:Q194" si="9">+J131-MIN($G$2:$G$210)</f>
        <v>0.87828063732795503</v>
      </c>
      <c r="R131">
        <f t="shared" ref="R131:R194" si="10">+K131-MIN($G$2:$G$210)</f>
        <v>3.5171117733695501</v>
      </c>
    </row>
    <row r="132" spans="1:18">
      <c r="A132" s="1">
        <v>38352</v>
      </c>
      <c r="B132">
        <v>0.25986921760895698</v>
      </c>
      <c r="C132">
        <v>-7.6297147101430707E-2</v>
      </c>
      <c r="D132">
        <v>1.66064112880002</v>
      </c>
      <c r="E132">
        <v>1.26518788611823</v>
      </c>
      <c r="F132">
        <v>0.80299914618641299</v>
      </c>
      <c r="G132">
        <v>2.4237028528985691</v>
      </c>
      <c r="H132">
        <v>1.7369382759014507</v>
      </c>
      <c r="I132">
        <v>2.7598692176089568</v>
      </c>
      <c r="J132">
        <v>1.005318668509273</v>
      </c>
      <c r="K132">
        <v>3.302999146186413</v>
      </c>
      <c r="L132" s="1">
        <v>2.5</v>
      </c>
      <c r="M132">
        <v>2004</v>
      </c>
      <c r="N132">
        <f t="shared" si="8"/>
        <v>2.4227940238181191</v>
      </c>
      <c r="O132">
        <f t="shared" si="8"/>
        <v>1.7360294468210007</v>
      </c>
      <c r="P132">
        <f t="shared" si="8"/>
        <v>2.7589603885285068</v>
      </c>
      <c r="Q132">
        <f t="shared" si="9"/>
        <v>1.004409839428823</v>
      </c>
      <c r="R132">
        <f t="shared" si="10"/>
        <v>3.302090317105963</v>
      </c>
    </row>
    <row r="133" spans="1:18">
      <c r="A133" s="1">
        <v>38442</v>
      </c>
      <c r="B133">
        <v>5.9241410411458403E-2</v>
      </c>
      <c r="C133">
        <v>-0.30638254303850199</v>
      </c>
      <c r="D133">
        <v>1.34795550708835</v>
      </c>
      <c r="E133">
        <v>0.99476814665453706</v>
      </c>
      <c r="F133">
        <v>0.51833531780419695</v>
      </c>
      <c r="G133">
        <v>2.1936174569614981</v>
      </c>
      <c r="H133">
        <v>1.6543380501268521</v>
      </c>
      <c r="I133">
        <v>2.5592414104114583</v>
      </c>
      <c r="J133">
        <v>0.93552673624307869</v>
      </c>
      <c r="K133">
        <v>3.0183353178041967</v>
      </c>
      <c r="L133" s="1">
        <v>2.5</v>
      </c>
      <c r="M133">
        <v>2005</v>
      </c>
      <c r="N133">
        <f t="shared" si="8"/>
        <v>2.1927086278810481</v>
      </c>
      <c r="O133">
        <f t="shared" si="8"/>
        <v>1.6534292210464021</v>
      </c>
      <c r="P133">
        <f t="shared" si="8"/>
        <v>2.5583325813310083</v>
      </c>
      <c r="Q133">
        <f t="shared" si="9"/>
        <v>0.93461790716262871</v>
      </c>
      <c r="R133">
        <f t="shared" si="10"/>
        <v>3.0174264887237467</v>
      </c>
    </row>
    <row r="134" spans="1:18">
      <c r="A134" s="1">
        <v>38533</v>
      </c>
      <c r="B134">
        <v>-8.5730436995413495E-2</v>
      </c>
      <c r="C134">
        <v>-0.47757572895365702</v>
      </c>
      <c r="D134">
        <v>1.2072992632293</v>
      </c>
      <c r="E134">
        <v>0.86287507601507096</v>
      </c>
      <c r="F134">
        <v>0.38054483117823901</v>
      </c>
      <c r="G134">
        <v>2.0224242710463431</v>
      </c>
      <c r="H134">
        <v>1.6848749921829571</v>
      </c>
      <c r="I134">
        <v>2.4142695630045865</v>
      </c>
      <c r="J134">
        <v>0.94860551301048446</v>
      </c>
      <c r="K134">
        <v>2.8805448311782391</v>
      </c>
      <c r="L134" s="1">
        <v>2.5</v>
      </c>
      <c r="M134">
        <v>2005</v>
      </c>
      <c r="N134">
        <f t="shared" si="8"/>
        <v>2.0215154419658932</v>
      </c>
      <c r="O134">
        <f t="shared" si="8"/>
        <v>1.6839661631025071</v>
      </c>
      <c r="P134">
        <f t="shared" si="8"/>
        <v>2.4133607339241365</v>
      </c>
      <c r="Q134">
        <f t="shared" si="9"/>
        <v>0.94769668393003448</v>
      </c>
      <c r="R134">
        <f t="shared" si="10"/>
        <v>2.8796360020977891</v>
      </c>
    </row>
    <row r="135" spans="1:18">
      <c r="A135" s="1">
        <v>38625</v>
      </c>
      <c r="B135">
        <v>-0.48488031166860401</v>
      </c>
      <c r="C135">
        <v>-0.91815875659828305</v>
      </c>
      <c r="D135">
        <v>0.76799758426275699</v>
      </c>
      <c r="E135">
        <v>0.36371767973949698</v>
      </c>
      <c r="F135">
        <v>-5.3571953261550898E-2</v>
      </c>
      <c r="G135">
        <v>1.5818412434017168</v>
      </c>
      <c r="H135">
        <v>1.68615634086104</v>
      </c>
      <c r="I135">
        <v>2.0151196883313958</v>
      </c>
      <c r="J135">
        <v>0.84859799140810099</v>
      </c>
      <c r="K135">
        <v>2.4464280467384492</v>
      </c>
      <c r="L135" s="1">
        <v>2.5</v>
      </c>
      <c r="M135">
        <v>2005</v>
      </c>
      <c r="N135">
        <f t="shared" si="8"/>
        <v>1.5809324143212669</v>
      </c>
      <c r="O135">
        <f t="shared" si="8"/>
        <v>1.6852475117805901</v>
      </c>
      <c r="P135">
        <f t="shared" si="8"/>
        <v>2.0142108592509458</v>
      </c>
      <c r="Q135">
        <f t="shared" si="9"/>
        <v>0.84768916232765101</v>
      </c>
      <c r="R135">
        <f t="shared" si="10"/>
        <v>2.4455192176579992</v>
      </c>
    </row>
    <row r="136" spans="1:18">
      <c r="A136" s="1">
        <v>38717</v>
      </c>
      <c r="B136">
        <v>-0.61822955446531003</v>
      </c>
      <c r="C136">
        <v>-1.0759196033859899</v>
      </c>
      <c r="D136">
        <v>0.748049903724609</v>
      </c>
      <c r="E136">
        <v>0.26490635270505197</v>
      </c>
      <c r="F136">
        <v>-0.209235931625122</v>
      </c>
      <c r="G136">
        <v>1.4240803966140101</v>
      </c>
      <c r="H136">
        <v>1.8239695071105988</v>
      </c>
      <c r="I136">
        <v>1.88177044553469</v>
      </c>
      <c r="J136">
        <v>0.88313590717036194</v>
      </c>
      <c r="K136">
        <v>2.290764068374878</v>
      </c>
      <c r="L136" s="1">
        <v>2.5</v>
      </c>
      <c r="M136">
        <v>2005</v>
      </c>
      <c r="N136">
        <f t="shared" si="8"/>
        <v>1.4231715675335601</v>
      </c>
      <c r="O136">
        <f t="shared" si="8"/>
        <v>1.8230606780301488</v>
      </c>
      <c r="P136">
        <f t="shared" si="8"/>
        <v>1.88086161645424</v>
      </c>
      <c r="Q136">
        <f t="shared" si="9"/>
        <v>0.88222707808991196</v>
      </c>
      <c r="R136">
        <f t="shared" si="10"/>
        <v>2.289855239294428</v>
      </c>
    </row>
    <row r="137" spans="1:18">
      <c r="A137" s="1">
        <v>38807</v>
      </c>
      <c r="B137">
        <v>-0.45465209110848698</v>
      </c>
      <c r="C137">
        <v>-0.80084550459755499</v>
      </c>
      <c r="D137">
        <v>0.85234410633981506</v>
      </c>
      <c r="E137">
        <v>0.43896722533483501</v>
      </c>
      <c r="F137">
        <v>-1.11723533062629E-2</v>
      </c>
      <c r="G137">
        <v>1.6991544954024449</v>
      </c>
      <c r="H137">
        <v>1.65318961093737</v>
      </c>
      <c r="I137">
        <v>2.0453479088915132</v>
      </c>
      <c r="J137">
        <v>0.89361931644332193</v>
      </c>
      <c r="K137">
        <v>2.4888276466937369</v>
      </c>
      <c r="L137" s="1">
        <v>2.5</v>
      </c>
      <c r="M137">
        <v>2006</v>
      </c>
      <c r="N137">
        <f t="shared" si="8"/>
        <v>1.6982456663219949</v>
      </c>
      <c r="O137">
        <f t="shared" si="8"/>
        <v>1.6522807818569201</v>
      </c>
      <c r="P137">
        <f t="shared" si="8"/>
        <v>2.0444390798110632</v>
      </c>
      <c r="Q137">
        <f t="shared" si="9"/>
        <v>0.89271048736287195</v>
      </c>
      <c r="R137">
        <f t="shared" si="10"/>
        <v>2.4879188176132869</v>
      </c>
    </row>
    <row r="138" spans="1:18">
      <c r="A138" s="1">
        <v>38898</v>
      </c>
      <c r="B138">
        <v>-0.31172274184239301</v>
      </c>
      <c r="C138">
        <v>-0.65251863776200203</v>
      </c>
      <c r="D138">
        <v>0.96184936130575704</v>
      </c>
      <c r="E138">
        <v>0.58778152100822401</v>
      </c>
      <c r="F138">
        <v>9.9301964179756202E-2</v>
      </c>
      <c r="G138">
        <v>1.847481362237998</v>
      </c>
      <c r="H138">
        <v>1.6143679990677591</v>
      </c>
      <c r="I138">
        <v>2.1882772581576071</v>
      </c>
      <c r="J138">
        <v>0.89950426285061702</v>
      </c>
      <c r="K138">
        <v>2.5993019641797561</v>
      </c>
      <c r="L138" s="1">
        <v>2.5</v>
      </c>
      <c r="M138">
        <v>2006</v>
      </c>
      <c r="N138">
        <f t="shared" si="8"/>
        <v>1.846572533157548</v>
      </c>
      <c r="O138">
        <f t="shared" si="8"/>
        <v>1.6134591699873091</v>
      </c>
      <c r="P138">
        <f t="shared" si="8"/>
        <v>2.1873684290771571</v>
      </c>
      <c r="Q138">
        <f t="shared" si="9"/>
        <v>0.89859543377016704</v>
      </c>
      <c r="R138">
        <f t="shared" si="10"/>
        <v>2.5983931350993061</v>
      </c>
    </row>
    <row r="139" spans="1:18">
      <c r="A139" s="1">
        <v>38990</v>
      </c>
      <c r="B139">
        <v>-0.25652709791078998</v>
      </c>
      <c r="C139">
        <v>-0.64707191972853995</v>
      </c>
      <c r="D139">
        <v>1.0842810411991901</v>
      </c>
      <c r="E139">
        <v>0.62857208515046703</v>
      </c>
      <c r="F139">
        <v>0.16248289984226399</v>
      </c>
      <c r="G139">
        <v>1.8529280802714601</v>
      </c>
      <c r="H139">
        <v>1.7313529609277301</v>
      </c>
      <c r="I139">
        <v>2.2434729020892101</v>
      </c>
      <c r="J139">
        <v>0.88509918306125701</v>
      </c>
      <c r="K139">
        <v>2.6624828998422641</v>
      </c>
      <c r="L139" s="1">
        <v>2.5</v>
      </c>
      <c r="M139">
        <v>2006</v>
      </c>
      <c r="N139">
        <f t="shared" si="8"/>
        <v>1.8520192511910101</v>
      </c>
      <c r="O139">
        <f t="shared" si="8"/>
        <v>1.7304441318472801</v>
      </c>
      <c r="P139">
        <f t="shared" si="8"/>
        <v>2.2425640730087602</v>
      </c>
      <c r="Q139">
        <f t="shared" si="9"/>
        <v>0.88419035398080703</v>
      </c>
      <c r="R139">
        <f t="shared" si="10"/>
        <v>2.6615740707618141</v>
      </c>
    </row>
    <row r="140" spans="1:18">
      <c r="A140" s="1">
        <v>39082</v>
      </c>
      <c r="B140">
        <v>-0.227278013806851</v>
      </c>
      <c r="C140">
        <v>-0.59028306214894499</v>
      </c>
      <c r="D140">
        <v>1.1110404982318201</v>
      </c>
      <c r="E140">
        <v>0.64942882111879596</v>
      </c>
      <c r="F140">
        <v>0.19359481195735301</v>
      </c>
      <c r="G140">
        <v>1.909716937851055</v>
      </c>
      <c r="H140">
        <v>1.701323560380765</v>
      </c>
      <c r="I140">
        <v>2.2727219861931491</v>
      </c>
      <c r="J140">
        <v>0.87670683492564694</v>
      </c>
      <c r="K140">
        <v>2.693594811957353</v>
      </c>
      <c r="L140" s="1">
        <v>2.5</v>
      </c>
      <c r="M140">
        <v>2006</v>
      </c>
      <c r="N140">
        <f t="shared" si="8"/>
        <v>1.908808108770605</v>
      </c>
      <c r="O140">
        <f t="shared" si="8"/>
        <v>1.7004147313003151</v>
      </c>
      <c r="P140">
        <f t="shared" si="8"/>
        <v>2.2718131571126992</v>
      </c>
      <c r="Q140">
        <f t="shared" si="9"/>
        <v>0.87579800584519696</v>
      </c>
      <c r="R140">
        <f t="shared" si="10"/>
        <v>2.692685982876903</v>
      </c>
    </row>
    <row r="141" spans="1:18">
      <c r="A141" s="1">
        <v>39172</v>
      </c>
      <c r="B141">
        <v>-0.27660101761471301</v>
      </c>
      <c r="C141">
        <v>-0.69908540624566995</v>
      </c>
      <c r="D141">
        <v>0.95042120761619897</v>
      </c>
      <c r="E141">
        <v>0.56031346749345701</v>
      </c>
      <c r="F141">
        <v>0.12194397102061701</v>
      </c>
      <c r="G141">
        <v>1.8009145937543301</v>
      </c>
      <c r="H141">
        <v>1.649506613861869</v>
      </c>
      <c r="I141">
        <v>2.2233989823852869</v>
      </c>
      <c r="J141">
        <v>0.83691448510817001</v>
      </c>
      <c r="K141">
        <v>2.6219439710206172</v>
      </c>
      <c r="L141" s="1">
        <v>2.5</v>
      </c>
      <c r="M141">
        <v>2007</v>
      </c>
      <c r="N141">
        <f t="shared" si="8"/>
        <v>1.8000057646738801</v>
      </c>
      <c r="O141">
        <f t="shared" si="8"/>
        <v>1.6485977847814191</v>
      </c>
      <c r="P141">
        <f t="shared" si="8"/>
        <v>2.2224901533048369</v>
      </c>
      <c r="Q141">
        <f t="shared" si="9"/>
        <v>0.83600565602772003</v>
      </c>
      <c r="R141">
        <f t="shared" si="10"/>
        <v>2.6210351419401672</v>
      </c>
    </row>
    <row r="142" spans="1:18">
      <c r="A142" s="1">
        <v>39263</v>
      </c>
      <c r="B142">
        <v>-0.35628548816990602</v>
      </c>
      <c r="C142">
        <v>-0.65729658229565202</v>
      </c>
      <c r="D142">
        <v>0.93888257727006696</v>
      </c>
      <c r="E142">
        <v>0.51756435676951096</v>
      </c>
      <c r="F142">
        <v>5.61646391564595E-2</v>
      </c>
      <c r="G142">
        <v>1.842703417704348</v>
      </c>
      <c r="H142">
        <v>1.5961791595657191</v>
      </c>
      <c r="I142">
        <v>2.143714511830094</v>
      </c>
      <c r="J142">
        <v>0.87384984493941698</v>
      </c>
      <c r="K142">
        <v>2.5561646391564596</v>
      </c>
      <c r="L142" s="1">
        <v>2.5</v>
      </c>
      <c r="M142">
        <v>2007</v>
      </c>
      <c r="N142">
        <f t="shared" si="8"/>
        <v>1.841794588623898</v>
      </c>
      <c r="O142">
        <f t="shared" si="8"/>
        <v>1.5952703304852691</v>
      </c>
      <c r="P142">
        <f t="shared" si="8"/>
        <v>2.142805682749644</v>
      </c>
      <c r="Q142">
        <f t="shared" si="9"/>
        <v>0.872941015858967</v>
      </c>
      <c r="R142">
        <f t="shared" si="10"/>
        <v>2.5552558100760097</v>
      </c>
    </row>
    <row r="143" spans="1:18">
      <c r="A143" s="1">
        <v>39355</v>
      </c>
      <c r="B143">
        <v>-0.28868896124195198</v>
      </c>
      <c r="C143">
        <v>-0.622256616510522</v>
      </c>
      <c r="D143">
        <v>0.88944564747787003</v>
      </c>
      <c r="E143">
        <v>0.60477052623274197</v>
      </c>
      <c r="F143">
        <v>0.106814831151929</v>
      </c>
      <c r="G143">
        <v>1.8777433834894781</v>
      </c>
      <c r="H143">
        <v>1.5117022639883921</v>
      </c>
      <c r="I143">
        <v>2.2113110387580481</v>
      </c>
      <c r="J143">
        <v>0.89345948747469395</v>
      </c>
      <c r="K143">
        <v>2.606814831151929</v>
      </c>
      <c r="L143" s="1">
        <v>2.5</v>
      </c>
      <c r="M143">
        <v>2007</v>
      </c>
      <c r="N143">
        <f t="shared" si="8"/>
        <v>1.8768345544090281</v>
      </c>
      <c r="O143">
        <f t="shared" si="8"/>
        <v>1.5107934349079422</v>
      </c>
      <c r="P143">
        <f t="shared" si="8"/>
        <v>2.2104022096775982</v>
      </c>
      <c r="Q143">
        <f t="shared" si="9"/>
        <v>0.89255065839424397</v>
      </c>
      <c r="R143">
        <f t="shared" si="10"/>
        <v>2.605906002071479</v>
      </c>
    </row>
    <row r="144" spans="1:18">
      <c r="A144" s="1">
        <v>39447</v>
      </c>
      <c r="B144">
        <v>-0.44957304204666698</v>
      </c>
      <c r="C144">
        <v>-0.80804536084886902</v>
      </c>
      <c r="D144">
        <v>0.68398021704252998</v>
      </c>
      <c r="E144">
        <v>0.31729887402461099</v>
      </c>
      <c r="F144">
        <v>-9.1008455842605002E-2</v>
      </c>
      <c r="G144">
        <v>1.6919546391511311</v>
      </c>
      <c r="H144">
        <v>1.4920255778913991</v>
      </c>
      <c r="I144">
        <v>2.050426957953333</v>
      </c>
      <c r="J144">
        <v>0.76687191607127803</v>
      </c>
      <c r="K144">
        <v>2.408991544157395</v>
      </c>
      <c r="L144" s="1">
        <v>2.5</v>
      </c>
      <c r="M144">
        <v>2007</v>
      </c>
      <c r="N144">
        <f t="shared" si="8"/>
        <v>1.6910458100706811</v>
      </c>
      <c r="O144">
        <f t="shared" si="8"/>
        <v>1.4911167488109491</v>
      </c>
      <c r="P144">
        <f t="shared" si="8"/>
        <v>2.049518128872883</v>
      </c>
      <c r="Q144">
        <f t="shared" si="9"/>
        <v>0.76596308699082805</v>
      </c>
      <c r="R144">
        <f t="shared" si="10"/>
        <v>2.408082715076945</v>
      </c>
    </row>
    <row r="145" spans="1:18">
      <c r="A145" s="1">
        <v>39538</v>
      </c>
      <c r="B145">
        <v>-0.44994204289041001</v>
      </c>
      <c r="C145">
        <v>-0.76213824425293897</v>
      </c>
      <c r="D145">
        <v>0.78570903279392301</v>
      </c>
      <c r="E145">
        <v>0.33620323871853203</v>
      </c>
      <c r="F145">
        <v>-7.1519796170321004E-2</v>
      </c>
      <c r="G145">
        <v>1.737861755747061</v>
      </c>
      <c r="H145">
        <v>1.5478472770468619</v>
      </c>
      <c r="I145">
        <v>2.05005795710959</v>
      </c>
      <c r="J145">
        <v>0.78614528160894204</v>
      </c>
      <c r="K145">
        <v>2.4284802038296789</v>
      </c>
      <c r="L145" s="1">
        <v>2.5</v>
      </c>
      <c r="M145">
        <v>2008</v>
      </c>
      <c r="N145">
        <f t="shared" si="8"/>
        <v>1.7369529266666111</v>
      </c>
      <c r="O145">
        <f t="shared" si="8"/>
        <v>1.5469384479664119</v>
      </c>
      <c r="P145">
        <f t="shared" si="8"/>
        <v>2.0491491280291401</v>
      </c>
      <c r="Q145">
        <f t="shared" si="9"/>
        <v>0.78523645252849206</v>
      </c>
      <c r="R145">
        <f t="shared" si="10"/>
        <v>2.4275713747492289</v>
      </c>
    </row>
    <row r="146" spans="1:18">
      <c r="A146" s="1">
        <v>39629</v>
      </c>
      <c r="B146">
        <v>-0.66212899732133801</v>
      </c>
      <c r="C146">
        <v>-1.0756492650595399</v>
      </c>
      <c r="D146">
        <v>0.48592697538202101</v>
      </c>
      <c r="E146">
        <v>9.3285024083615595E-2</v>
      </c>
      <c r="F146">
        <v>-0.26688227736315401</v>
      </c>
      <c r="G146">
        <v>1.4243507349404601</v>
      </c>
      <c r="H146">
        <v>1.561576240441561</v>
      </c>
      <c r="I146">
        <v>1.837871002678662</v>
      </c>
      <c r="J146">
        <v>0.75541402140495362</v>
      </c>
      <c r="K146">
        <v>2.2331177226368459</v>
      </c>
      <c r="L146" s="1">
        <v>2.5</v>
      </c>
      <c r="M146">
        <v>2008</v>
      </c>
      <c r="N146">
        <f t="shared" si="8"/>
        <v>1.4234419058600101</v>
      </c>
      <c r="O146">
        <f t="shared" si="8"/>
        <v>1.560667411361111</v>
      </c>
      <c r="P146">
        <f t="shared" si="8"/>
        <v>1.836962173598212</v>
      </c>
      <c r="Q146">
        <f t="shared" si="9"/>
        <v>0.75450519232450364</v>
      </c>
      <c r="R146">
        <f t="shared" si="10"/>
        <v>2.232208893556396</v>
      </c>
    </row>
    <row r="147" spans="1:18">
      <c r="A147" s="1">
        <v>39721</v>
      </c>
      <c r="B147">
        <v>-0.51001515653284002</v>
      </c>
      <c r="C147">
        <v>-0.77635452713011599</v>
      </c>
      <c r="D147">
        <v>0.54829826648910596</v>
      </c>
      <c r="E147">
        <v>0.23993065392771301</v>
      </c>
      <c r="F147">
        <v>-0.16114467756935499</v>
      </c>
      <c r="G147">
        <v>1.723645472869884</v>
      </c>
      <c r="H147">
        <v>1.3246527936192218</v>
      </c>
      <c r="I147">
        <v>1.9899848434671599</v>
      </c>
      <c r="J147">
        <v>0.74994581046055298</v>
      </c>
      <c r="K147">
        <v>2.338855322430645</v>
      </c>
      <c r="L147" s="1">
        <v>2.5</v>
      </c>
      <c r="M147">
        <v>2008</v>
      </c>
      <c r="N147">
        <f t="shared" si="8"/>
        <v>1.722736643789434</v>
      </c>
      <c r="O147">
        <f t="shared" si="8"/>
        <v>1.3237439645387719</v>
      </c>
      <c r="P147">
        <f t="shared" si="8"/>
        <v>1.9890760143867099</v>
      </c>
      <c r="Q147">
        <f t="shared" si="9"/>
        <v>0.749036981380103</v>
      </c>
      <c r="R147">
        <f t="shared" si="10"/>
        <v>2.337946493350195</v>
      </c>
    </row>
    <row r="148" spans="1:18">
      <c r="A148" s="1">
        <v>39813</v>
      </c>
      <c r="B148">
        <v>-0.49037014763814502</v>
      </c>
      <c r="C148">
        <v>-0.918987036858118</v>
      </c>
      <c r="D148">
        <v>0.62232126079328398</v>
      </c>
      <c r="E148">
        <v>0.24404070142078199</v>
      </c>
      <c r="F148">
        <v>-0.134878916547718</v>
      </c>
      <c r="G148">
        <v>1.5810129631418821</v>
      </c>
      <c r="H148">
        <v>1.5413082976514021</v>
      </c>
      <c r="I148">
        <v>2.0096298523618552</v>
      </c>
      <c r="J148">
        <v>0.73441084905892695</v>
      </c>
      <c r="K148">
        <v>2.3651210834522818</v>
      </c>
      <c r="L148" s="1">
        <v>2.5</v>
      </c>
      <c r="M148">
        <v>2008</v>
      </c>
      <c r="N148">
        <f t="shared" si="8"/>
        <v>1.5801041340614321</v>
      </c>
      <c r="O148">
        <f t="shared" si="8"/>
        <v>1.5403994685709521</v>
      </c>
      <c r="P148">
        <f t="shared" si="8"/>
        <v>2.0087210232814052</v>
      </c>
      <c r="Q148">
        <f t="shared" si="9"/>
        <v>0.73350201997847697</v>
      </c>
      <c r="R148">
        <f t="shared" si="10"/>
        <v>2.3642122543718318</v>
      </c>
    </row>
    <row r="149" spans="1:18">
      <c r="A149" s="1">
        <v>39903</v>
      </c>
      <c r="B149">
        <v>-0.872505762030789</v>
      </c>
      <c r="C149">
        <v>-1.1457688209146399</v>
      </c>
      <c r="D149">
        <v>8.6702573814926506E-2</v>
      </c>
      <c r="E149">
        <v>-0.205315202171519</v>
      </c>
      <c r="F149">
        <v>-0.51715962573103702</v>
      </c>
      <c r="G149">
        <v>1.3542311790853601</v>
      </c>
      <c r="H149">
        <v>1.2324713947295665</v>
      </c>
      <c r="I149">
        <v>1.627494237969211</v>
      </c>
      <c r="J149">
        <v>0.66719055985927</v>
      </c>
      <c r="K149">
        <v>1.9828403742689629</v>
      </c>
      <c r="L149" s="1">
        <v>2.5</v>
      </c>
      <c r="M149">
        <v>2009</v>
      </c>
      <c r="N149">
        <f t="shared" si="8"/>
        <v>1.3533223500049101</v>
      </c>
      <c r="O149">
        <f t="shared" si="8"/>
        <v>1.2315625656491165</v>
      </c>
      <c r="P149">
        <f t="shared" si="8"/>
        <v>1.626585408888761</v>
      </c>
      <c r="Q149">
        <f t="shared" si="9"/>
        <v>0.66628173077882002</v>
      </c>
      <c r="R149">
        <f t="shared" si="10"/>
        <v>1.9819315451885129</v>
      </c>
    </row>
    <row r="150" spans="1:18">
      <c r="A150" s="1">
        <v>39994</v>
      </c>
      <c r="B150">
        <v>-0.78815100674254701</v>
      </c>
      <c r="C150">
        <v>-1.05498070221993</v>
      </c>
      <c r="D150">
        <v>0.12940166225764199</v>
      </c>
      <c r="E150">
        <v>-0.12175632423873201</v>
      </c>
      <c r="F150">
        <v>-0.45945631236038098</v>
      </c>
      <c r="G150">
        <v>1.44501929778007</v>
      </c>
      <c r="H150">
        <v>1.1843823644775719</v>
      </c>
      <c r="I150">
        <v>1.711848993257453</v>
      </c>
      <c r="J150">
        <v>0.66639468250381495</v>
      </c>
      <c r="K150">
        <v>2.040543687639619</v>
      </c>
      <c r="L150" s="1">
        <v>2.5</v>
      </c>
      <c r="M150">
        <v>2009</v>
      </c>
      <c r="N150">
        <f t="shared" si="8"/>
        <v>1.44411046869962</v>
      </c>
      <c r="O150">
        <f t="shared" si="8"/>
        <v>1.183473535397122</v>
      </c>
      <c r="P150">
        <f t="shared" si="8"/>
        <v>1.710940164177003</v>
      </c>
      <c r="Q150">
        <f t="shared" si="9"/>
        <v>0.66548585342336497</v>
      </c>
      <c r="R150">
        <f t="shared" si="10"/>
        <v>2.039634858559169</v>
      </c>
    </row>
    <row r="151" spans="1:18">
      <c r="A151" s="1">
        <v>40086</v>
      </c>
      <c r="B151">
        <v>-0.77902961620125799</v>
      </c>
      <c r="C151">
        <v>-1.16509536966714</v>
      </c>
      <c r="D151">
        <v>0.11114538504654101</v>
      </c>
      <c r="E151">
        <v>-0.116498848945513</v>
      </c>
      <c r="F151">
        <v>-0.44699278730581998</v>
      </c>
      <c r="G151">
        <v>1.33490463033286</v>
      </c>
      <c r="H151">
        <v>1.2762407547136809</v>
      </c>
      <c r="I151">
        <v>1.720970383798742</v>
      </c>
      <c r="J151">
        <v>0.662530767255745</v>
      </c>
      <c r="K151">
        <v>2.0530072126941801</v>
      </c>
      <c r="L151" s="1">
        <v>2.5</v>
      </c>
      <c r="M151">
        <v>2009</v>
      </c>
      <c r="N151">
        <f t="shared" si="8"/>
        <v>1.33399580125241</v>
      </c>
      <c r="O151">
        <f t="shared" si="8"/>
        <v>1.2753319256332309</v>
      </c>
      <c r="P151">
        <f t="shared" si="8"/>
        <v>1.720061554718292</v>
      </c>
      <c r="Q151">
        <f t="shared" si="9"/>
        <v>0.66162193817529502</v>
      </c>
      <c r="R151">
        <f t="shared" si="10"/>
        <v>2.0520983836137301</v>
      </c>
    </row>
    <row r="152" spans="1:18">
      <c r="A152" s="1">
        <v>40178</v>
      </c>
      <c r="B152">
        <v>-0.89826406602192799</v>
      </c>
      <c r="C152">
        <v>-1.2620113267909501</v>
      </c>
      <c r="D152">
        <v>7.4431168283160598E-2</v>
      </c>
      <c r="E152">
        <v>-0.24535425543879399</v>
      </c>
      <c r="F152">
        <v>-0.57143608473408003</v>
      </c>
      <c r="G152">
        <v>1.2379886732090499</v>
      </c>
      <c r="H152">
        <v>1.3364424950741107</v>
      </c>
      <c r="I152">
        <v>1.6017359339780719</v>
      </c>
      <c r="J152">
        <v>0.65290981058313402</v>
      </c>
      <c r="K152">
        <v>1.92856391526592</v>
      </c>
      <c r="L152" s="1">
        <v>2.5</v>
      </c>
      <c r="M152">
        <v>2009</v>
      </c>
      <c r="N152">
        <f t="shared" si="8"/>
        <v>1.2370798441285999</v>
      </c>
      <c r="O152">
        <f t="shared" si="8"/>
        <v>1.3355336659936607</v>
      </c>
      <c r="P152">
        <f t="shared" si="8"/>
        <v>1.6008271048976219</v>
      </c>
      <c r="Q152">
        <f t="shared" si="9"/>
        <v>0.65200098150268404</v>
      </c>
      <c r="R152">
        <f t="shared" si="10"/>
        <v>1.92765508618547</v>
      </c>
    </row>
    <row r="153" spans="1:18">
      <c r="A153" s="1">
        <v>40268</v>
      </c>
      <c r="B153">
        <v>-0.83178898756044495</v>
      </c>
      <c r="C153">
        <v>-1.15597398556604</v>
      </c>
      <c r="D153">
        <v>5.91850577630098E-2</v>
      </c>
      <c r="E153">
        <v>-0.163788250329123</v>
      </c>
      <c r="F153">
        <v>-0.52488682965062805</v>
      </c>
      <c r="G153">
        <v>1.34402601443396</v>
      </c>
      <c r="H153">
        <v>1.2151590433290498</v>
      </c>
      <c r="I153">
        <v>1.6682110124395551</v>
      </c>
      <c r="J153">
        <v>0.66800073723132192</v>
      </c>
      <c r="K153">
        <v>1.9751131703493718</v>
      </c>
      <c r="L153" s="1">
        <v>2.5</v>
      </c>
      <c r="M153">
        <v>2010</v>
      </c>
      <c r="N153">
        <f t="shared" si="8"/>
        <v>1.34311718535351</v>
      </c>
      <c r="O153">
        <f t="shared" si="8"/>
        <v>1.2142502142485998</v>
      </c>
      <c r="P153">
        <f t="shared" si="8"/>
        <v>1.6673021833591051</v>
      </c>
      <c r="Q153">
        <f t="shared" si="9"/>
        <v>0.66709190815087194</v>
      </c>
      <c r="R153">
        <f t="shared" si="10"/>
        <v>1.9742043412689219</v>
      </c>
    </row>
    <row r="154" spans="1:18">
      <c r="A154" s="1">
        <v>40359</v>
      </c>
      <c r="B154">
        <v>-0.78036700965155703</v>
      </c>
      <c r="C154">
        <v>-1.07969594818746</v>
      </c>
      <c r="D154">
        <v>0.151322971590655</v>
      </c>
      <c r="E154">
        <v>-0.18566476268933799</v>
      </c>
      <c r="F154">
        <v>-0.49747372022337799</v>
      </c>
      <c r="G154">
        <v>1.42030405181254</v>
      </c>
      <c r="H154">
        <v>1.231018919778115</v>
      </c>
      <c r="I154">
        <v>1.7196329903484431</v>
      </c>
      <c r="J154">
        <v>0.59470224696221907</v>
      </c>
      <c r="K154">
        <v>2.0025262797766219</v>
      </c>
      <c r="L154" s="1">
        <v>2.5</v>
      </c>
      <c r="M154">
        <v>2010</v>
      </c>
      <c r="N154">
        <f t="shared" si="8"/>
        <v>1.4193952227320901</v>
      </c>
      <c r="O154">
        <f t="shared" si="8"/>
        <v>1.230110090697665</v>
      </c>
      <c r="P154">
        <f t="shared" si="8"/>
        <v>1.7187241612679931</v>
      </c>
      <c r="Q154">
        <f t="shared" si="9"/>
        <v>0.59379341788176909</v>
      </c>
      <c r="R154">
        <f t="shared" si="10"/>
        <v>2.0016174506961719</v>
      </c>
    </row>
    <row r="155" spans="1:18">
      <c r="A155" s="1">
        <v>40451</v>
      </c>
      <c r="B155">
        <v>-0.92921324892990598</v>
      </c>
      <c r="C155">
        <v>-1.1893228901387201</v>
      </c>
      <c r="D155">
        <v>1.4257681008954901E-2</v>
      </c>
      <c r="E155">
        <v>-0.35617875629609103</v>
      </c>
      <c r="F155">
        <v>-0.64974936720481002</v>
      </c>
      <c r="G155">
        <v>1.3106771098612799</v>
      </c>
      <c r="H155">
        <v>1.203580571147675</v>
      </c>
      <c r="I155">
        <v>1.5707867510700941</v>
      </c>
      <c r="J155">
        <v>0.5730344926338149</v>
      </c>
      <c r="K155">
        <v>1.85025063279519</v>
      </c>
      <c r="L155" s="1">
        <v>2.5</v>
      </c>
      <c r="M155">
        <v>2010</v>
      </c>
      <c r="N155">
        <f t="shared" si="8"/>
        <v>1.30976828078083</v>
      </c>
      <c r="O155">
        <f t="shared" si="8"/>
        <v>1.202671742067225</v>
      </c>
      <c r="P155">
        <f t="shared" si="8"/>
        <v>1.5698779219896442</v>
      </c>
      <c r="Q155">
        <f t="shared" si="9"/>
        <v>0.57212566355336492</v>
      </c>
      <c r="R155">
        <f t="shared" si="10"/>
        <v>1.84934180371474</v>
      </c>
    </row>
    <row r="156" spans="1:18">
      <c r="A156" s="1">
        <v>40543</v>
      </c>
      <c r="B156">
        <v>-0.92757615365049795</v>
      </c>
      <c r="C156">
        <v>-1.2798435161108599</v>
      </c>
      <c r="D156">
        <v>-3.8533384742558401E-2</v>
      </c>
      <c r="E156">
        <v>-0.33607211579917301</v>
      </c>
      <c r="F156">
        <v>-0.65386285048525905</v>
      </c>
      <c r="G156">
        <v>1.2201564838891401</v>
      </c>
      <c r="H156">
        <v>1.2413101313683015</v>
      </c>
      <c r="I156">
        <v>1.5724238463495022</v>
      </c>
      <c r="J156">
        <v>0.59150403785132499</v>
      </c>
      <c r="K156">
        <v>1.8461371495147409</v>
      </c>
      <c r="L156" s="1">
        <v>2.5</v>
      </c>
      <c r="M156">
        <v>2010</v>
      </c>
      <c r="N156">
        <f t="shared" si="8"/>
        <v>1.2192476548086901</v>
      </c>
      <c r="O156">
        <f t="shared" si="8"/>
        <v>1.2404013022878515</v>
      </c>
      <c r="P156">
        <f t="shared" si="8"/>
        <v>1.5715150172690522</v>
      </c>
      <c r="Q156">
        <f t="shared" si="9"/>
        <v>0.59059520877087501</v>
      </c>
      <c r="R156">
        <f t="shared" si="10"/>
        <v>1.845228320434291</v>
      </c>
    </row>
    <row r="157" spans="1:18">
      <c r="A157" s="1">
        <v>40633</v>
      </c>
      <c r="B157">
        <v>-0.77900035181534999</v>
      </c>
      <c r="C157">
        <v>-1.0730074576188899</v>
      </c>
      <c r="D157">
        <v>5.5605730261960001E-2</v>
      </c>
      <c r="E157">
        <v>-0.16853671163187101</v>
      </c>
      <c r="F157">
        <v>-0.47639674428957002</v>
      </c>
      <c r="G157">
        <v>1.4269925423811101</v>
      </c>
      <c r="H157">
        <v>1.1286131878808499</v>
      </c>
      <c r="I157">
        <v>1.7209996481846499</v>
      </c>
      <c r="J157">
        <v>0.61046364018347898</v>
      </c>
      <c r="K157">
        <v>2.0236032557104302</v>
      </c>
      <c r="L157" s="1">
        <v>2.5</v>
      </c>
      <c r="M157">
        <v>2011</v>
      </c>
      <c r="N157">
        <f t="shared" si="8"/>
        <v>1.4260837133006601</v>
      </c>
      <c r="O157">
        <f t="shared" si="8"/>
        <v>1.1277043588003999</v>
      </c>
      <c r="P157">
        <f t="shared" si="8"/>
        <v>1.7200908191041999</v>
      </c>
      <c r="Q157">
        <f t="shared" si="9"/>
        <v>0.609554811103029</v>
      </c>
      <c r="R157">
        <f t="shared" si="10"/>
        <v>2.0226944266299802</v>
      </c>
    </row>
    <row r="158" spans="1:18">
      <c r="A158" s="1">
        <v>40724</v>
      </c>
      <c r="B158">
        <v>-0.67597548351900505</v>
      </c>
      <c r="C158">
        <v>-1.0187450652130501</v>
      </c>
      <c r="D158">
        <v>0.20731983903569701</v>
      </c>
      <c r="E158">
        <v>-0.110843303678491</v>
      </c>
      <c r="F158">
        <v>-0.40387743919130698</v>
      </c>
      <c r="G158">
        <v>1.4812549347869499</v>
      </c>
      <c r="H158">
        <v>1.226064904248747</v>
      </c>
      <c r="I158">
        <v>1.824024516480995</v>
      </c>
      <c r="J158">
        <v>0.565132179840514</v>
      </c>
      <c r="K158">
        <v>2.0961225608086931</v>
      </c>
      <c r="L158" s="1">
        <v>2.5</v>
      </c>
      <c r="M158">
        <v>2011</v>
      </c>
      <c r="N158">
        <f t="shared" si="8"/>
        <v>1.4803461057064999</v>
      </c>
      <c r="O158">
        <f t="shared" si="8"/>
        <v>1.2251560751682971</v>
      </c>
      <c r="P158">
        <f t="shared" si="8"/>
        <v>1.823115687400545</v>
      </c>
      <c r="Q158">
        <f t="shared" si="9"/>
        <v>0.56422335076006402</v>
      </c>
      <c r="R158">
        <f t="shared" si="10"/>
        <v>2.0952137317282431</v>
      </c>
    </row>
    <row r="159" spans="1:18">
      <c r="A159" s="1">
        <v>40816</v>
      </c>
      <c r="B159">
        <v>-0.74664247848355403</v>
      </c>
      <c r="C159">
        <v>-1.0202034298825</v>
      </c>
      <c r="D159">
        <v>0.156316853047094</v>
      </c>
      <c r="E159">
        <v>-0.21889520958172201</v>
      </c>
      <c r="F159">
        <v>-0.48158385028232897</v>
      </c>
      <c r="G159">
        <v>1.4797965701175</v>
      </c>
      <c r="H159">
        <v>1.176520282929594</v>
      </c>
      <c r="I159">
        <v>1.7533575215164459</v>
      </c>
      <c r="J159">
        <v>0.52774726890183199</v>
      </c>
      <c r="K159">
        <v>2.0184161497176709</v>
      </c>
      <c r="L159" s="1">
        <v>2.5</v>
      </c>
      <c r="M159">
        <v>2011</v>
      </c>
      <c r="N159">
        <f t="shared" si="8"/>
        <v>1.47888774103705</v>
      </c>
      <c r="O159">
        <f t="shared" si="8"/>
        <v>1.175611453849144</v>
      </c>
      <c r="P159">
        <f t="shared" si="8"/>
        <v>1.7524486924359959</v>
      </c>
      <c r="Q159">
        <f t="shared" si="9"/>
        <v>0.52683843982138201</v>
      </c>
      <c r="R159">
        <f t="shared" si="10"/>
        <v>2.0175073206372209</v>
      </c>
    </row>
    <row r="160" spans="1:18">
      <c r="A160" s="1">
        <v>40908</v>
      </c>
      <c r="B160">
        <v>-0.81055666751287003</v>
      </c>
      <c r="C160">
        <v>-1.08027685899699</v>
      </c>
      <c r="D160">
        <v>8.3639398701346998E-2</v>
      </c>
      <c r="E160">
        <v>-0.246093034409269</v>
      </c>
      <c r="F160">
        <v>-0.53124930090663602</v>
      </c>
      <c r="G160">
        <v>1.41972314100301</v>
      </c>
      <c r="H160">
        <v>1.1639162576983371</v>
      </c>
      <c r="I160">
        <v>1.6894433324871301</v>
      </c>
      <c r="J160">
        <v>0.56446363310360104</v>
      </c>
      <c r="K160">
        <v>1.9687506990933641</v>
      </c>
      <c r="L160" s="1">
        <v>2.5</v>
      </c>
      <c r="M160">
        <v>2011</v>
      </c>
      <c r="N160">
        <f t="shared" si="8"/>
        <v>1.41881431192256</v>
      </c>
      <c r="O160">
        <f t="shared" si="8"/>
        <v>1.1630074286178871</v>
      </c>
      <c r="P160">
        <f t="shared" si="8"/>
        <v>1.6885345034066801</v>
      </c>
      <c r="Q160">
        <f t="shared" si="9"/>
        <v>0.56355480402315106</v>
      </c>
      <c r="R160">
        <f t="shared" si="10"/>
        <v>1.9678418700129141</v>
      </c>
    </row>
    <row r="161" spans="1:18">
      <c r="A161" s="1">
        <v>40999</v>
      </c>
      <c r="B161">
        <v>-0.99619421934585195</v>
      </c>
      <c r="C161">
        <v>-1.2410271023125501</v>
      </c>
      <c r="D161">
        <v>-0.15130205445827599</v>
      </c>
      <c r="E161">
        <v>-0.44168941927333499</v>
      </c>
      <c r="F161">
        <v>-0.72693541959597296</v>
      </c>
      <c r="G161">
        <v>1.2589728976874499</v>
      </c>
      <c r="H161">
        <v>1.0897250478542742</v>
      </c>
      <c r="I161">
        <v>1.503805780654148</v>
      </c>
      <c r="J161">
        <v>0.55450480007251701</v>
      </c>
      <c r="K161">
        <v>1.773064580404027</v>
      </c>
      <c r="L161" s="1">
        <v>2.5</v>
      </c>
      <c r="M161">
        <v>2012</v>
      </c>
      <c r="N161">
        <f t="shared" si="8"/>
        <v>1.2580640686069999</v>
      </c>
      <c r="O161">
        <f t="shared" si="8"/>
        <v>1.0888162187738242</v>
      </c>
      <c r="P161">
        <f t="shared" si="8"/>
        <v>1.5028969515736981</v>
      </c>
      <c r="Q161">
        <f t="shared" si="9"/>
        <v>0.55359597099206703</v>
      </c>
      <c r="R161">
        <f t="shared" si="10"/>
        <v>1.7721557513235771</v>
      </c>
    </row>
    <row r="162" spans="1:18">
      <c r="A162" s="1">
        <v>41090</v>
      </c>
      <c r="B162">
        <v>-1.03127702254424</v>
      </c>
      <c r="C162">
        <v>-1.25236375017784</v>
      </c>
      <c r="D162">
        <v>-0.225622064740197</v>
      </c>
      <c r="E162">
        <v>-0.44561779976697102</v>
      </c>
      <c r="F162">
        <v>-0.752048654377663</v>
      </c>
      <c r="G162">
        <v>1.24763624982216</v>
      </c>
      <c r="H162">
        <v>1.026741685437643</v>
      </c>
      <c r="I162">
        <v>1.46872297745576</v>
      </c>
      <c r="J162">
        <v>0.58565922277726901</v>
      </c>
      <c r="K162">
        <v>1.747951345622337</v>
      </c>
      <c r="L162" s="1">
        <v>2.5</v>
      </c>
      <c r="M162">
        <v>2012</v>
      </c>
      <c r="N162">
        <f t="shared" si="8"/>
        <v>1.2467274207417101</v>
      </c>
      <c r="O162">
        <f t="shared" si="8"/>
        <v>1.025832856357193</v>
      </c>
      <c r="P162">
        <f t="shared" si="8"/>
        <v>1.46781414837531</v>
      </c>
      <c r="Q162">
        <f t="shared" si="9"/>
        <v>0.58475039369681903</v>
      </c>
      <c r="R162">
        <f t="shared" si="10"/>
        <v>1.747042516541887</v>
      </c>
    </row>
    <row r="163" spans="1:18">
      <c r="A163" s="1">
        <v>41182</v>
      </c>
      <c r="B163">
        <v>-1.2321612061403899</v>
      </c>
      <c r="C163">
        <v>-1.4733223284864501</v>
      </c>
      <c r="D163">
        <v>-0.30782380528393599</v>
      </c>
      <c r="E163">
        <v>-0.69086190693247296</v>
      </c>
      <c r="F163">
        <v>-0.93398828254890198</v>
      </c>
      <c r="G163">
        <v>1.0266776715135499</v>
      </c>
      <c r="H163">
        <v>1.1654985232025141</v>
      </c>
      <c r="I163">
        <v>1.2678387938596101</v>
      </c>
      <c r="J163">
        <v>0.54129929920791697</v>
      </c>
      <c r="K163">
        <v>1.5660117174510981</v>
      </c>
      <c r="L163" s="1">
        <v>2.5</v>
      </c>
      <c r="M163">
        <v>2012</v>
      </c>
      <c r="N163">
        <f t="shared" si="8"/>
        <v>1.0257688424331</v>
      </c>
      <c r="O163">
        <f t="shared" si="8"/>
        <v>1.1645896941220641</v>
      </c>
      <c r="P163">
        <f t="shared" si="8"/>
        <v>1.2669299647791601</v>
      </c>
      <c r="Q163">
        <f t="shared" si="9"/>
        <v>0.54039047012746699</v>
      </c>
      <c r="R163">
        <f t="shared" si="10"/>
        <v>1.5651028883706481</v>
      </c>
    </row>
    <row r="164" spans="1:18">
      <c r="A164" s="1">
        <v>41274</v>
      </c>
      <c r="B164">
        <v>-1.4350833209256499</v>
      </c>
      <c r="C164">
        <v>-1.6459719142018101</v>
      </c>
      <c r="D164">
        <v>-0.49753367753785399</v>
      </c>
      <c r="E164">
        <v>-0.83146150640772598</v>
      </c>
      <c r="F164">
        <v>-1.1482152967236501</v>
      </c>
      <c r="G164">
        <v>0.8540280857981899</v>
      </c>
      <c r="H164">
        <v>1.1484382366639561</v>
      </c>
      <c r="I164">
        <v>1.0649166790743501</v>
      </c>
      <c r="J164">
        <v>0.60362181451792396</v>
      </c>
      <c r="K164">
        <v>1.3517847032763499</v>
      </c>
      <c r="L164" s="1">
        <v>2.5</v>
      </c>
      <c r="M164">
        <v>2012</v>
      </c>
      <c r="N164">
        <f t="shared" si="8"/>
        <v>0.85311925671773992</v>
      </c>
      <c r="O164">
        <f t="shared" si="8"/>
        <v>1.1475294075835061</v>
      </c>
      <c r="P164">
        <f t="shared" si="8"/>
        <v>1.0640078499939001</v>
      </c>
      <c r="Q164">
        <f t="shared" si="9"/>
        <v>0.60271298543747398</v>
      </c>
      <c r="R164">
        <f t="shared" si="10"/>
        <v>1.3508758741958999</v>
      </c>
    </row>
    <row r="165" spans="1:18">
      <c r="A165" s="1">
        <v>41364</v>
      </c>
      <c r="B165">
        <v>-1.4097840122440199</v>
      </c>
      <c r="C165">
        <v>-1.61542875716014</v>
      </c>
      <c r="D165">
        <v>-0.50891306858017804</v>
      </c>
      <c r="E165">
        <v>-0.85089936398607502</v>
      </c>
      <c r="F165">
        <v>-1.12243297925814</v>
      </c>
      <c r="G165">
        <v>0.88457124283985999</v>
      </c>
      <c r="H165">
        <v>1.1065156885799619</v>
      </c>
      <c r="I165">
        <v>1.0902159877559801</v>
      </c>
      <c r="J165">
        <v>0.55888464825794493</v>
      </c>
      <c r="K165">
        <v>1.37756702074186</v>
      </c>
      <c r="L165" s="1">
        <v>2.5</v>
      </c>
      <c r="M165">
        <v>2013</v>
      </c>
      <c r="N165">
        <f t="shared" si="8"/>
        <v>0.88366241375941001</v>
      </c>
      <c r="O165">
        <f t="shared" si="8"/>
        <v>1.1056068594995119</v>
      </c>
      <c r="P165">
        <f t="shared" si="8"/>
        <v>1.0893071586755301</v>
      </c>
      <c r="Q165">
        <f t="shared" si="9"/>
        <v>0.55797581917749495</v>
      </c>
      <c r="R165">
        <f t="shared" si="10"/>
        <v>1.37665819166141</v>
      </c>
    </row>
    <row r="166" spans="1:18">
      <c r="A166" s="1">
        <v>41455</v>
      </c>
      <c r="B166">
        <v>-1.3870220960765001</v>
      </c>
      <c r="C166">
        <v>-1.6069503611314799</v>
      </c>
      <c r="D166">
        <v>-0.44016487268976601</v>
      </c>
      <c r="E166">
        <v>-0.74464109366144504</v>
      </c>
      <c r="F166">
        <v>-1.0719461830775701</v>
      </c>
      <c r="G166">
        <v>0.89304963886852007</v>
      </c>
      <c r="H166">
        <v>1.1667854884417139</v>
      </c>
      <c r="I166">
        <v>1.1129779039234999</v>
      </c>
      <c r="J166">
        <v>0.64238100241505502</v>
      </c>
      <c r="K166">
        <v>1.4280538169224299</v>
      </c>
      <c r="L166" s="1">
        <v>2.5</v>
      </c>
      <c r="M166">
        <v>2013</v>
      </c>
      <c r="N166">
        <f t="shared" si="8"/>
        <v>0.89214080978807009</v>
      </c>
      <c r="O166">
        <f t="shared" si="8"/>
        <v>1.1658766593612639</v>
      </c>
      <c r="P166">
        <f t="shared" si="8"/>
        <v>1.11206907484305</v>
      </c>
      <c r="Q166">
        <f t="shared" si="9"/>
        <v>0.64147217333460504</v>
      </c>
      <c r="R166">
        <f t="shared" si="10"/>
        <v>1.42714498784198</v>
      </c>
    </row>
    <row r="167" spans="1:18">
      <c r="A167" s="1">
        <v>41547</v>
      </c>
      <c r="B167">
        <v>-1.3580823607849399</v>
      </c>
      <c r="C167">
        <v>-1.7193258044854201</v>
      </c>
      <c r="D167">
        <v>-0.40897315918029598</v>
      </c>
      <c r="E167">
        <v>-0.75859478383868195</v>
      </c>
      <c r="F167">
        <v>-1.0848560282324999</v>
      </c>
      <c r="G167">
        <v>0.78067419551457995</v>
      </c>
      <c r="H167">
        <v>1.310352645305124</v>
      </c>
      <c r="I167">
        <v>1.1419176392150601</v>
      </c>
      <c r="J167">
        <v>0.59948757694625798</v>
      </c>
      <c r="K167">
        <v>1.4151439717675001</v>
      </c>
      <c r="L167" s="1">
        <v>2.5</v>
      </c>
      <c r="M167">
        <v>2013</v>
      </c>
      <c r="N167">
        <f t="shared" si="8"/>
        <v>0.77976536643412997</v>
      </c>
      <c r="O167">
        <f t="shared" si="8"/>
        <v>1.309443816224674</v>
      </c>
      <c r="P167">
        <f t="shared" si="8"/>
        <v>1.1410088101346101</v>
      </c>
      <c r="Q167">
        <f t="shared" si="9"/>
        <v>0.598578747865808</v>
      </c>
      <c r="R167">
        <f t="shared" si="10"/>
        <v>1.4142351426870501</v>
      </c>
    </row>
    <row r="168" spans="1:18">
      <c r="A168" s="1">
        <v>41639</v>
      </c>
      <c r="B168">
        <v>-1.52468302928642</v>
      </c>
      <c r="C168">
        <v>-1.70150719983437</v>
      </c>
      <c r="D168">
        <v>-0.64843017304064499</v>
      </c>
      <c r="E168">
        <v>-0.91429295875751604</v>
      </c>
      <c r="F168">
        <v>-1.22271054953407</v>
      </c>
      <c r="G168">
        <v>0.79849280016562996</v>
      </c>
      <c r="H168">
        <v>1.0530770267937251</v>
      </c>
      <c r="I168">
        <v>0.97531697071358003</v>
      </c>
      <c r="J168">
        <v>0.61039007052890393</v>
      </c>
      <c r="K168">
        <v>1.27728945046593</v>
      </c>
      <c r="L168" s="1">
        <v>2.5</v>
      </c>
      <c r="M168">
        <v>2013</v>
      </c>
      <c r="N168">
        <f t="shared" si="8"/>
        <v>0.79758397108517998</v>
      </c>
      <c r="O168">
        <f t="shared" si="8"/>
        <v>1.0521681977132751</v>
      </c>
      <c r="P168">
        <f t="shared" si="8"/>
        <v>0.97440814163313005</v>
      </c>
      <c r="Q168">
        <f t="shared" si="9"/>
        <v>0.60948124144845395</v>
      </c>
      <c r="R168">
        <f t="shared" si="10"/>
        <v>1.27638062138548</v>
      </c>
    </row>
    <row r="169" spans="1:18">
      <c r="A169" s="1">
        <v>41729</v>
      </c>
      <c r="B169">
        <v>-1.6632363132500401</v>
      </c>
      <c r="C169">
        <v>-1.97088799630008</v>
      </c>
      <c r="D169">
        <v>-0.75622845931122396</v>
      </c>
      <c r="E169">
        <v>-1.07761225172328</v>
      </c>
      <c r="F169">
        <v>-1.3851979036445199</v>
      </c>
      <c r="G169">
        <v>0.52911200369991995</v>
      </c>
      <c r="H169">
        <v>1.2146595369888562</v>
      </c>
      <c r="I169">
        <v>0.83676368674995993</v>
      </c>
      <c r="J169">
        <v>0.58562406152676005</v>
      </c>
      <c r="K169">
        <v>1.1148020963554801</v>
      </c>
      <c r="L169" s="1">
        <v>2.5</v>
      </c>
      <c r="M169">
        <v>2014</v>
      </c>
      <c r="N169">
        <f t="shared" si="8"/>
        <v>0.52820317461946997</v>
      </c>
      <c r="O169">
        <f t="shared" si="8"/>
        <v>1.2137507079084062</v>
      </c>
      <c r="P169">
        <f t="shared" si="8"/>
        <v>0.83585485766950995</v>
      </c>
      <c r="Q169">
        <f t="shared" si="9"/>
        <v>0.58471523244631007</v>
      </c>
      <c r="R169">
        <f t="shared" si="10"/>
        <v>1.1138932672750301</v>
      </c>
    </row>
    <row r="170" spans="1:18">
      <c r="A170" s="1">
        <v>41820</v>
      </c>
      <c r="B170">
        <v>-1.93603453530013</v>
      </c>
      <c r="C170">
        <v>-2.1299020380365299</v>
      </c>
      <c r="D170">
        <v>-1.0354825889068</v>
      </c>
      <c r="E170">
        <v>-1.3427702321553301</v>
      </c>
      <c r="F170">
        <v>-1.62754399817358</v>
      </c>
      <c r="G170">
        <v>0.37009796196347011</v>
      </c>
      <c r="H170">
        <v>1.0944194491297299</v>
      </c>
      <c r="I170">
        <v>0.56396546469986997</v>
      </c>
      <c r="J170">
        <v>0.59326430314479994</v>
      </c>
      <c r="K170">
        <v>0.87245600182642002</v>
      </c>
      <c r="L170" s="1">
        <v>2.5</v>
      </c>
      <c r="M170">
        <v>2014</v>
      </c>
      <c r="N170">
        <f t="shared" si="8"/>
        <v>0.36918913288302013</v>
      </c>
      <c r="O170">
        <f t="shared" si="8"/>
        <v>1.0935106200492799</v>
      </c>
      <c r="P170">
        <f t="shared" si="8"/>
        <v>0.56305663561941999</v>
      </c>
      <c r="Q170">
        <f t="shared" si="9"/>
        <v>0.59235547406434996</v>
      </c>
      <c r="R170">
        <f t="shared" si="10"/>
        <v>0.87154717274597004</v>
      </c>
    </row>
    <row r="171" spans="1:18">
      <c r="A171" s="1">
        <v>41912</v>
      </c>
      <c r="B171">
        <v>-1.8016765403880199</v>
      </c>
      <c r="C171">
        <v>-2.03823146769835</v>
      </c>
      <c r="D171">
        <v>-0.94687379994329701</v>
      </c>
      <c r="E171">
        <v>-1.2191384859365499</v>
      </c>
      <c r="F171">
        <v>-1.5206109293621599</v>
      </c>
      <c r="G171">
        <v>0.46176853230165005</v>
      </c>
      <c r="H171">
        <v>1.0913576677550529</v>
      </c>
      <c r="I171">
        <v>0.69832345961198006</v>
      </c>
      <c r="J171">
        <v>0.58253805445147</v>
      </c>
      <c r="K171">
        <v>0.97938907063784009</v>
      </c>
      <c r="L171" s="1">
        <v>2.5</v>
      </c>
      <c r="M171">
        <v>2014</v>
      </c>
      <c r="N171">
        <f t="shared" si="8"/>
        <v>0.46085970322120007</v>
      </c>
      <c r="O171">
        <f t="shared" si="8"/>
        <v>1.090448838674603</v>
      </c>
      <c r="P171">
        <f t="shared" si="8"/>
        <v>0.69741463053153008</v>
      </c>
      <c r="Q171">
        <f t="shared" si="9"/>
        <v>0.58162922537102002</v>
      </c>
      <c r="R171">
        <f t="shared" si="10"/>
        <v>0.97848024155739011</v>
      </c>
    </row>
    <row r="172" spans="1:18">
      <c r="A172" s="1">
        <v>42004</v>
      </c>
      <c r="B172">
        <v>-1.9830655952768399</v>
      </c>
      <c r="C172">
        <v>-2.2024944244917699</v>
      </c>
      <c r="D172">
        <v>-1.1465196087009899</v>
      </c>
      <c r="E172">
        <v>-1.42069920351428</v>
      </c>
      <c r="F172">
        <v>-1.70659570484996</v>
      </c>
      <c r="G172">
        <v>0.29750557550823009</v>
      </c>
      <c r="H172">
        <v>1.05597481579078</v>
      </c>
      <c r="I172">
        <v>0.5169344047231601</v>
      </c>
      <c r="J172">
        <v>0.56236639176255987</v>
      </c>
      <c r="K172">
        <v>0.79340429515003996</v>
      </c>
      <c r="L172" s="1">
        <v>2.5</v>
      </c>
      <c r="M172">
        <v>2014</v>
      </c>
      <c r="N172">
        <f t="shared" si="8"/>
        <v>0.29659674642778011</v>
      </c>
      <c r="O172">
        <f t="shared" si="8"/>
        <v>1.05506598671033</v>
      </c>
      <c r="P172">
        <f t="shared" si="8"/>
        <v>0.51602557564271012</v>
      </c>
      <c r="Q172">
        <f t="shared" si="9"/>
        <v>0.56145756268210989</v>
      </c>
      <c r="R172">
        <f t="shared" si="10"/>
        <v>0.79249546606958998</v>
      </c>
    </row>
    <row r="173" spans="1:18">
      <c r="A173" s="1">
        <v>42094</v>
      </c>
      <c r="B173">
        <v>-2.0810167270582798</v>
      </c>
      <c r="C173">
        <v>-2.3042642264637299</v>
      </c>
      <c r="D173">
        <v>-1.31749096409401</v>
      </c>
      <c r="E173">
        <v>-1.54625055665977</v>
      </c>
      <c r="F173">
        <v>-1.8247874805415201</v>
      </c>
      <c r="G173">
        <v>0.19573577353627014</v>
      </c>
      <c r="H173">
        <v>0.98677326236971985</v>
      </c>
      <c r="I173">
        <v>0.41898327294172022</v>
      </c>
      <c r="J173">
        <v>0.53476617039850982</v>
      </c>
      <c r="K173">
        <v>0.67521251945847993</v>
      </c>
      <c r="L173" s="1">
        <v>2.5</v>
      </c>
      <c r="M173">
        <v>2015</v>
      </c>
      <c r="N173">
        <f t="shared" si="8"/>
        <v>0.19482694445582016</v>
      </c>
      <c r="O173">
        <f t="shared" si="8"/>
        <v>0.98586443328926987</v>
      </c>
      <c r="P173">
        <f t="shared" si="8"/>
        <v>0.41807444386127024</v>
      </c>
      <c r="Q173">
        <f t="shared" si="9"/>
        <v>0.53385734131805984</v>
      </c>
      <c r="R173">
        <f t="shared" si="10"/>
        <v>0.67430369037802995</v>
      </c>
    </row>
    <row r="174" spans="1:18">
      <c r="A174" s="1">
        <v>42185</v>
      </c>
      <c r="B174">
        <v>-1.94733120754162</v>
      </c>
      <c r="C174">
        <v>-2.1958864107776899</v>
      </c>
      <c r="D174">
        <v>-1.16444606619804</v>
      </c>
      <c r="E174">
        <v>-1.4247957338394299</v>
      </c>
      <c r="F174">
        <v>-1.7033703557965101</v>
      </c>
      <c r="G174">
        <v>0.30411358922231013</v>
      </c>
      <c r="H174">
        <v>1.0314403445796498</v>
      </c>
      <c r="I174">
        <v>0.55266879245837996</v>
      </c>
      <c r="J174">
        <v>0.52253547370219011</v>
      </c>
      <c r="K174">
        <v>0.79662964420348992</v>
      </c>
      <c r="L174" s="1">
        <v>2.5</v>
      </c>
      <c r="M174">
        <v>2015</v>
      </c>
      <c r="N174">
        <f t="shared" si="8"/>
        <v>0.30320476014186015</v>
      </c>
      <c r="O174">
        <f t="shared" si="8"/>
        <v>1.0305315154991999</v>
      </c>
      <c r="P174">
        <f t="shared" si="8"/>
        <v>0.55175996337792999</v>
      </c>
      <c r="Q174">
        <f t="shared" si="9"/>
        <v>0.52162664462174013</v>
      </c>
      <c r="R174">
        <f t="shared" si="10"/>
        <v>0.79572081512303994</v>
      </c>
    </row>
    <row r="175" spans="1:18">
      <c r="A175" s="1">
        <v>42277</v>
      </c>
      <c r="B175">
        <v>-2.1443693139921298</v>
      </c>
      <c r="C175">
        <v>-2.4234363258661702</v>
      </c>
      <c r="D175">
        <v>-1.29235016097796</v>
      </c>
      <c r="E175">
        <v>-1.62604507383006</v>
      </c>
      <c r="F175">
        <v>-1.8846524695293301</v>
      </c>
      <c r="G175">
        <v>7.6563674133829807E-2</v>
      </c>
      <c r="H175">
        <v>1.1310861648882102</v>
      </c>
      <c r="I175">
        <v>0.35563068600787018</v>
      </c>
      <c r="J175">
        <v>0.51832424016206979</v>
      </c>
      <c r="K175">
        <v>0.61534753047066992</v>
      </c>
      <c r="L175" s="1">
        <v>2.5</v>
      </c>
      <c r="M175">
        <v>2015</v>
      </c>
      <c r="N175">
        <f t="shared" si="8"/>
        <v>7.5654845053379827E-2</v>
      </c>
      <c r="O175">
        <f t="shared" si="8"/>
        <v>1.1301773358077603</v>
      </c>
      <c r="P175">
        <f t="shared" si="8"/>
        <v>0.3547218569274202</v>
      </c>
      <c r="Q175">
        <f t="shared" si="9"/>
        <v>0.51741541108161981</v>
      </c>
      <c r="R175">
        <f t="shared" si="10"/>
        <v>0.61443870139021994</v>
      </c>
    </row>
    <row r="176" spans="1:18">
      <c r="A176" s="1">
        <v>42369</v>
      </c>
      <c r="B176">
        <v>-2.0092138556408501</v>
      </c>
      <c r="C176">
        <v>-2.2604944496231001</v>
      </c>
      <c r="D176">
        <v>-1.21007150503804</v>
      </c>
      <c r="E176">
        <v>-1.47717610498149</v>
      </c>
      <c r="F176">
        <v>-1.74119350055929</v>
      </c>
      <c r="G176">
        <v>0.23950555037689991</v>
      </c>
      <c r="H176">
        <v>1.0504229445850601</v>
      </c>
      <c r="I176">
        <v>0.49078614435914991</v>
      </c>
      <c r="J176">
        <v>0.5320377506593601</v>
      </c>
      <c r="K176">
        <v>0.75880649944070999</v>
      </c>
      <c r="L176" s="1">
        <v>2.5</v>
      </c>
      <c r="M176">
        <v>2015</v>
      </c>
      <c r="N176">
        <f t="shared" si="8"/>
        <v>0.23859672129644993</v>
      </c>
      <c r="O176">
        <f t="shared" si="8"/>
        <v>1.0495141155046102</v>
      </c>
      <c r="P176">
        <f t="shared" si="8"/>
        <v>0.48987731527869993</v>
      </c>
      <c r="Q176">
        <f t="shared" si="9"/>
        <v>0.53112892157891012</v>
      </c>
      <c r="R176">
        <f t="shared" si="10"/>
        <v>0.75789767036026001</v>
      </c>
    </row>
    <row r="177" spans="1:18">
      <c r="A177" s="1">
        <v>42460</v>
      </c>
      <c r="B177">
        <v>-2.1188961592206899</v>
      </c>
      <c r="C177">
        <v>-2.2784714156659298</v>
      </c>
      <c r="D177">
        <v>-1.2378918925422899</v>
      </c>
      <c r="E177">
        <v>-1.49537671313612</v>
      </c>
      <c r="F177">
        <v>-1.8124826370707501</v>
      </c>
      <c r="G177">
        <v>0.22152858433407019</v>
      </c>
      <c r="H177">
        <v>1.0405795231236399</v>
      </c>
      <c r="I177">
        <v>0.38110384077931014</v>
      </c>
      <c r="J177">
        <v>0.62351944608456988</v>
      </c>
      <c r="K177">
        <v>0.68751736292924992</v>
      </c>
      <c r="L177" s="1">
        <v>2.5</v>
      </c>
      <c r="M177">
        <v>2016</v>
      </c>
      <c r="N177">
        <f t="shared" si="8"/>
        <v>0.22061975525362021</v>
      </c>
      <c r="O177">
        <f t="shared" si="8"/>
        <v>1.0396706940431899</v>
      </c>
      <c r="P177">
        <f t="shared" si="8"/>
        <v>0.38019501169886016</v>
      </c>
      <c r="Q177">
        <f t="shared" si="9"/>
        <v>0.6226106170041199</v>
      </c>
      <c r="R177">
        <f t="shared" si="10"/>
        <v>0.68660853384879994</v>
      </c>
    </row>
    <row r="178" spans="1:18">
      <c r="A178" s="1">
        <v>42551</v>
      </c>
      <c r="B178">
        <v>-2.0768884778694501</v>
      </c>
      <c r="C178">
        <v>-2.3078136589979401</v>
      </c>
      <c r="D178">
        <v>-1.1922639429101001</v>
      </c>
      <c r="E178">
        <v>-1.4616418026161599</v>
      </c>
      <c r="F178">
        <v>-1.7932919080267</v>
      </c>
      <c r="G178">
        <v>0.19218634100205989</v>
      </c>
      <c r="H178">
        <v>1.11554971608784</v>
      </c>
      <c r="I178">
        <v>0.42311152213054992</v>
      </c>
      <c r="J178">
        <v>0.61524667525329013</v>
      </c>
      <c r="K178">
        <v>0.70670809197329998</v>
      </c>
      <c r="L178" s="1">
        <v>2.5</v>
      </c>
      <c r="M178">
        <v>2016</v>
      </c>
      <c r="N178">
        <f t="shared" si="8"/>
        <v>0.19127751192160991</v>
      </c>
      <c r="O178">
        <f t="shared" si="8"/>
        <v>1.1146408870073901</v>
      </c>
      <c r="P178">
        <f t="shared" si="8"/>
        <v>0.42220269305009994</v>
      </c>
      <c r="Q178">
        <f t="shared" si="9"/>
        <v>0.61433784617284015</v>
      </c>
      <c r="R178">
        <f t="shared" si="10"/>
        <v>0.70579926289285</v>
      </c>
    </row>
    <row r="179" spans="1:18">
      <c r="A179" s="1">
        <v>42643</v>
      </c>
      <c r="B179">
        <v>-2.07594602405752</v>
      </c>
      <c r="C179">
        <v>-2.2709741182101801</v>
      </c>
      <c r="D179">
        <v>-1.13167180438639</v>
      </c>
      <c r="E179">
        <v>-1.4054770248833499</v>
      </c>
      <c r="F179">
        <v>-1.73880898073642</v>
      </c>
      <c r="G179">
        <v>0.22902588178981986</v>
      </c>
      <c r="H179">
        <v>1.1393023138237901</v>
      </c>
      <c r="I179">
        <v>0.42405397594247995</v>
      </c>
      <c r="J179">
        <v>0.67046899917417013</v>
      </c>
      <c r="K179">
        <v>0.76119101926358002</v>
      </c>
      <c r="L179" s="1">
        <v>2.5</v>
      </c>
      <c r="M179">
        <v>2016</v>
      </c>
      <c r="N179">
        <f t="shared" si="8"/>
        <v>0.22811705270936988</v>
      </c>
      <c r="O179">
        <f t="shared" si="8"/>
        <v>1.1383934847433401</v>
      </c>
      <c r="P179">
        <f t="shared" si="8"/>
        <v>0.42314514686202997</v>
      </c>
      <c r="Q179">
        <f t="shared" si="9"/>
        <v>0.66956017009372015</v>
      </c>
      <c r="R179">
        <f t="shared" si="10"/>
        <v>0.76028219018313004</v>
      </c>
    </row>
    <row r="180" spans="1:18">
      <c r="A180" s="1">
        <v>42735</v>
      </c>
      <c r="B180">
        <v>-1.9588290154061501</v>
      </c>
      <c r="C180">
        <v>-2.1943377555186601</v>
      </c>
      <c r="D180">
        <v>-1.0816421927842601</v>
      </c>
      <c r="E180">
        <v>-1.3303437737867501</v>
      </c>
      <c r="F180">
        <v>-1.6563620435020801</v>
      </c>
      <c r="G180">
        <v>0.30566224448133994</v>
      </c>
      <c r="H180">
        <v>1.1126955627344</v>
      </c>
      <c r="I180">
        <v>0.54117098459384994</v>
      </c>
      <c r="J180">
        <v>0.6284852416194</v>
      </c>
      <c r="K180">
        <v>0.84363795649791995</v>
      </c>
      <c r="L180" s="1">
        <v>2.5</v>
      </c>
      <c r="M180">
        <v>2016</v>
      </c>
      <c r="N180">
        <f t="shared" si="8"/>
        <v>0.30475341540088996</v>
      </c>
      <c r="O180">
        <f t="shared" si="8"/>
        <v>1.11178673365395</v>
      </c>
      <c r="P180">
        <f t="shared" si="8"/>
        <v>0.54026215551339996</v>
      </c>
      <c r="Q180">
        <f t="shared" si="9"/>
        <v>0.62757641253895002</v>
      </c>
      <c r="R180">
        <f t="shared" si="10"/>
        <v>0.84272912741746997</v>
      </c>
    </row>
    <row r="181" spans="1:18">
      <c r="A181" s="1">
        <v>42825</v>
      </c>
      <c r="B181">
        <v>-1.87171280099013</v>
      </c>
      <c r="C181">
        <v>-2.1248855675049301</v>
      </c>
      <c r="D181">
        <v>-0.98859312167078695</v>
      </c>
      <c r="E181">
        <v>-1.30127352072458</v>
      </c>
      <c r="F181">
        <v>-1.5690327103995101</v>
      </c>
      <c r="G181">
        <v>0.37511443249506993</v>
      </c>
      <c r="H181">
        <v>1.136292445834143</v>
      </c>
      <c r="I181">
        <v>0.62828719900986996</v>
      </c>
      <c r="J181">
        <v>0.57043928026555002</v>
      </c>
      <c r="K181">
        <v>0.93096728960048991</v>
      </c>
      <c r="L181" s="1">
        <v>2.5</v>
      </c>
      <c r="M181">
        <v>2017</v>
      </c>
      <c r="N181">
        <f t="shared" si="8"/>
        <v>0.37420560341461995</v>
      </c>
      <c r="O181">
        <f t="shared" si="8"/>
        <v>1.135383616753693</v>
      </c>
      <c r="P181">
        <f t="shared" si="8"/>
        <v>0.62737836992941998</v>
      </c>
      <c r="Q181">
        <f t="shared" si="9"/>
        <v>0.56953045118510004</v>
      </c>
      <c r="R181">
        <f t="shared" si="10"/>
        <v>0.93005846052003993</v>
      </c>
    </row>
    <row r="182" spans="1:18">
      <c r="A182" s="1">
        <v>42916</v>
      </c>
      <c r="B182">
        <v>-1.8948568541287201</v>
      </c>
      <c r="C182">
        <v>-2.12475065417821</v>
      </c>
      <c r="D182">
        <v>-1.0889189688777701</v>
      </c>
      <c r="E182">
        <v>-1.29487199774485</v>
      </c>
      <c r="F182">
        <v>-1.6073857649602401</v>
      </c>
      <c r="G182">
        <v>0.37524934582179004</v>
      </c>
      <c r="H182">
        <v>1.0358316853004399</v>
      </c>
      <c r="I182">
        <v>0.60514314587127993</v>
      </c>
      <c r="J182">
        <v>0.59998485638387011</v>
      </c>
      <c r="K182">
        <v>0.8926142350397599</v>
      </c>
      <c r="L182" s="1">
        <v>2.5</v>
      </c>
      <c r="M182">
        <v>2017</v>
      </c>
      <c r="N182">
        <f t="shared" si="8"/>
        <v>0.37434051674134006</v>
      </c>
      <c r="O182">
        <f t="shared" si="8"/>
        <v>1.0349228562199899</v>
      </c>
      <c r="P182">
        <f t="shared" si="8"/>
        <v>0.60423431679082995</v>
      </c>
      <c r="Q182">
        <f t="shared" si="9"/>
        <v>0.59907602730342013</v>
      </c>
      <c r="R182">
        <f t="shared" si="10"/>
        <v>0.89170540595930992</v>
      </c>
    </row>
    <row r="183" spans="1:18">
      <c r="A183" s="1">
        <v>43008</v>
      </c>
      <c r="B183">
        <v>-2.1223787703694601</v>
      </c>
      <c r="C183">
        <v>-2.3452036342300602</v>
      </c>
      <c r="D183">
        <v>-1.2009533859959201</v>
      </c>
      <c r="E183">
        <v>-1.56043072978857</v>
      </c>
      <c r="F183">
        <v>-1.82806373479576</v>
      </c>
      <c r="G183">
        <v>0.15479636576993983</v>
      </c>
      <c r="H183">
        <v>1.1442502482341401</v>
      </c>
      <c r="I183">
        <v>0.3776212296305399</v>
      </c>
      <c r="J183">
        <v>0.5619480405808901</v>
      </c>
      <c r="K183">
        <v>0.67193626520423999</v>
      </c>
      <c r="L183" s="1">
        <v>2.5</v>
      </c>
      <c r="M183">
        <v>2017</v>
      </c>
      <c r="N183">
        <f t="shared" si="8"/>
        <v>0.15388753668948985</v>
      </c>
      <c r="O183">
        <f t="shared" si="8"/>
        <v>1.1433414191536901</v>
      </c>
      <c r="P183">
        <f t="shared" si="8"/>
        <v>0.37671240055008992</v>
      </c>
      <c r="Q183">
        <f t="shared" si="9"/>
        <v>0.56103921150044012</v>
      </c>
      <c r="R183">
        <f t="shared" si="10"/>
        <v>0.67102743612379001</v>
      </c>
    </row>
    <row r="184" spans="1:18">
      <c r="A184" s="1">
        <v>43100</v>
      </c>
      <c r="B184">
        <v>-2.03875776877369</v>
      </c>
      <c r="C184">
        <v>-2.25263485942201</v>
      </c>
      <c r="D184">
        <v>-1.1069459647214099</v>
      </c>
      <c r="E184">
        <v>-1.43689114202181</v>
      </c>
      <c r="F184">
        <v>-1.7242039877431199</v>
      </c>
      <c r="G184">
        <v>0.24736514057798997</v>
      </c>
      <c r="H184">
        <v>1.1456888947006001</v>
      </c>
      <c r="I184">
        <v>0.46124223122631003</v>
      </c>
      <c r="J184">
        <v>0.60186662675187996</v>
      </c>
      <c r="K184">
        <v>0.77579601225688011</v>
      </c>
      <c r="L184" s="1">
        <v>2.5</v>
      </c>
      <c r="M184">
        <v>2017</v>
      </c>
      <c r="N184">
        <f t="shared" si="8"/>
        <v>0.24645631149753999</v>
      </c>
      <c r="O184">
        <f t="shared" si="8"/>
        <v>1.1447800656201501</v>
      </c>
      <c r="P184">
        <f t="shared" si="8"/>
        <v>0.46033340214586005</v>
      </c>
      <c r="Q184">
        <f t="shared" si="9"/>
        <v>0.60095779767142998</v>
      </c>
      <c r="R184">
        <f t="shared" si="10"/>
        <v>0.77488718317643013</v>
      </c>
    </row>
    <row r="185" spans="1:18">
      <c r="A185" s="1">
        <v>43190</v>
      </c>
      <c r="B185">
        <v>-1.8680678521032701</v>
      </c>
      <c r="C185">
        <v>-2.0816938467845398</v>
      </c>
      <c r="D185">
        <v>-0.99065126719547103</v>
      </c>
      <c r="E185">
        <v>-1.3012298069861199</v>
      </c>
      <c r="F185">
        <v>-1.5907314814928999</v>
      </c>
      <c r="G185">
        <v>0.41830615321546016</v>
      </c>
      <c r="H185">
        <v>1.0910425795890688</v>
      </c>
      <c r="I185">
        <v>0.63193214789672991</v>
      </c>
      <c r="J185">
        <v>0.56683804511715019</v>
      </c>
      <c r="K185">
        <v>0.90926851850710011</v>
      </c>
      <c r="L185" s="1">
        <v>2.5</v>
      </c>
      <c r="M185">
        <v>2018</v>
      </c>
      <c r="N185">
        <f t="shared" si="8"/>
        <v>0.41739732413501018</v>
      </c>
      <c r="O185">
        <f t="shared" si="8"/>
        <v>1.0901337505086188</v>
      </c>
      <c r="P185">
        <f t="shared" si="8"/>
        <v>0.63102331881627993</v>
      </c>
      <c r="Q185">
        <f t="shared" si="9"/>
        <v>0.56592921603670021</v>
      </c>
      <c r="R185">
        <f t="shared" si="10"/>
        <v>0.90835968942665013</v>
      </c>
    </row>
    <row r="186" spans="1:18">
      <c r="A186" s="1">
        <v>43281</v>
      </c>
      <c r="B186">
        <v>-1.8663213070518001</v>
      </c>
      <c r="C186">
        <v>-2.1316006171838602</v>
      </c>
      <c r="D186">
        <v>-0.99373247102496398</v>
      </c>
      <c r="E186">
        <v>-1.3014720622954701</v>
      </c>
      <c r="F186">
        <v>-1.57576082449203</v>
      </c>
      <c r="G186">
        <v>0.36839938281613982</v>
      </c>
      <c r="H186">
        <v>1.1378681461588962</v>
      </c>
      <c r="I186">
        <v>0.6336786929481999</v>
      </c>
      <c r="J186">
        <v>0.56484924475633003</v>
      </c>
      <c r="K186">
        <v>0.92423917550796997</v>
      </c>
      <c r="L186" s="1">
        <v>2.5</v>
      </c>
      <c r="M186">
        <v>2018</v>
      </c>
      <c r="N186">
        <f t="shared" si="8"/>
        <v>0.36749055373568984</v>
      </c>
      <c r="O186">
        <f t="shared" si="8"/>
        <v>1.1369593170784462</v>
      </c>
      <c r="P186">
        <f t="shared" si="8"/>
        <v>0.63276986386774992</v>
      </c>
      <c r="Q186">
        <f t="shared" si="9"/>
        <v>0.56394041567588005</v>
      </c>
      <c r="R186">
        <f t="shared" si="10"/>
        <v>0.92333034642751999</v>
      </c>
    </row>
    <row r="187" spans="1:18">
      <c r="A187" s="1">
        <v>43373</v>
      </c>
      <c r="B187">
        <v>-1.7338223840268101</v>
      </c>
      <c r="C187">
        <v>-1.9936749736777699</v>
      </c>
      <c r="D187">
        <v>-0.79814621451782897</v>
      </c>
      <c r="E187">
        <v>-1.1969951846125699</v>
      </c>
      <c r="F187">
        <v>-1.45976249807102</v>
      </c>
      <c r="G187">
        <v>0.50632502632223009</v>
      </c>
      <c r="H187">
        <v>1.1955287591599411</v>
      </c>
      <c r="I187">
        <v>0.7661776159731899</v>
      </c>
      <c r="J187">
        <v>0.53682719941424017</v>
      </c>
      <c r="K187">
        <v>1.04023750192898</v>
      </c>
      <c r="L187" s="1">
        <v>2.5</v>
      </c>
      <c r="M187">
        <v>2018</v>
      </c>
      <c r="N187">
        <f t="shared" si="8"/>
        <v>0.50541619724178011</v>
      </c>
      <c r="O187">
        <f t="shared" si="8"/>
        <v>1.1946199300794911</v>
      </c>
      <c r="P187">
        <f t="shared" si="8"/>
        <v>0.76526878689273992</v>
      </c>
      <c r="Q187">
        <f t="shared" si="9"/>
        <v>0.53591837033379019</v>
      </c>
      <c r="R187">
        <f t="shared" si="10"/>
        <v>1.03932867284853</v>
      </c>
    </row>
    <row r="188" spans="1:18">
      <c r="A188" s="1">
        <v>43465</v>
      </c>
      <c r="B188">
        <v>-1.7095452655885599</v>
      </c>
      <c r="C188">
        <v>-1.94505383800559</v>
      </c>
      <c r="D188">
        <v>-0.79013208916633004</v>
      </c>
      <c r="E188">
        <v>-1.1138582505117001</v>
      </c>
      <c r="F188">
        <v>-1.38969276502636</v>
      </c>
      <c r="G188">
        <v>0.55494616199441005</v>
      </c>
      <c r="H188">
        <v>1.1549217488392598</v>
      </c>
      <c r="I188">
        <v>0.7904547344114401</v>
      </c>
      <c r="J188">
        <v>0.59568701507685984</v>
      </c>
      <c r="K188">
        <v>1.11030723497364</v>
      </c>
      <c r="L188" s="1">
        <v>2.5</v>
      </c>
      <c r="M188">
        <v>2018</v>
      </c>
      <c r="N188">
        <f t="shared" si="8"/>
        <v>0.55403733291396007</v>
      </c>
      <c r="O188">
        <f t="shared" si="8"/>
        <v>1.1540129197588098</v>
      </c>
      <c r="P188">
        <f t="shared" si="8"/>
        <v>0.78954590533099012</v>
      </c>
      <c r="Q188">
        <f t="shared" si="9"/>
        <v>0.59477818599640986</v>
      </c>
      <c r="R188">
        <f t="shared" si="10"/>
        <v>1.1093984058931901</v>
      </c>
    </row>
    <row r="189" spans="1:18">
      <c r="A189" s="1">
        <v>43555</v>
      </c>
      <c r="B189">
        <v>-1.8072355178156601</v>
      </c>
      <c r="C189">
        <v>-2.0942208962905902</v>
      </c>
      <c r="D189">
        <v>-0.88532948595171401</v>
      </c>
      <c r="E189">
        <v>-1.24284317706522</v>
      </c>
      <c r="F189">
        <v>-1.52843833904506</v>
      </c>
      <c r="G189">
        <v>0.40577910370940984</v>
      </c>
      <c r="H189">
        <v>1.2088914103388761</v>
      </c>
      <c r="I189">
        <v>0.69276448218433995</v>
      </c>
      <c r="J189">
        <v>0.56439234075044009</v>
      </c>
      <c r="K189">
        <v>0.97156166095494001</v>
      </c>
      <c r="L189" s="1">
        <v>2.5</v>
      </c>
      <c r="M189">
        <v>2019</v>
      </c>
      <c r="N189">
        <f t="shared" si="8"/>
        <v>0.40487027462895986</v>
      </c>
      <c r="O189">
        <f t="shared" si="8"/>
        <v>1.2079825812584262</v>
      </c>
      <c r="P189">
        <f t="shared" si="8"/>
        <v>0.69185565310388997</v>
      </c>
      <c r="Q189">
        <f t="shared" si="9"/>
        <v>0.56348351166999011</v>
      </c>
      <c r="R189">
        <f t="shared" si="10"/>
        <v>0.97065283187449003</v>
      </c>
    </row>
    <row r="190" spans="1:18">
      <c r="A190" s="1">
        <v>43646</v>
      </c>
      <c r="B190">
        <v>-1.8216147354369301</v>
      </c>
      <c r="C190">
        <v>-2.0374834480507502</v>
      </c>
      <c r="D190">
        <v>-0.86504347677890203</v>
      </c>
      <c r="E190">
        <v>-1.2412144340187701</v>
      </c>
      <c r="F190">
        <v>-1.5094161507322299</v>
      </c>
      <c r="G190">
        <v>0.46251655194924979</v>
      </c>
      <c r="H190">
        <v>1.1724399712718481</v>
      </c>
      <c r="I190">
        <v>0.67838526456306991</v>
      </c>
      <c r="J190">
        <v>0.58040030141816001</v>
      </c>
      <c r="K190">
        <v>0.9905838492677701</v>
      </c>
      <c r="L190" s="1">
        <v>2.5</v>
      </c>
      <c r="M190">
        <v>2019</v>
      </c>
      <c r="N190">
        <f t="shared" si="8"/>
        <v>0.46160772286879981</v>
      </c>
      <c r="O190">
        <f t="shared" si="8"/>
        <v>1.1715311421913981</v>
      </c>
      <c r="P190">
        <f t="shared" si="8"/>
        <v>0.67747643548261993</v>
      </c>
      <c r="Q190">
        <f t="shared" si="9"/>
        <v>0.57949147233771003</v>
      </c>
      <c r="R190">
        <f t="shared" si="10"/>
        <v>0.98967502018732012</v>
      </c>
    </row>
    <row r="191" spans="1:18">
      <c r="A191" s="1">
        <v>43738</v>
      </c>
      <c r="B191">
        <v>-2.2044099932622401</v>
      </c>
      <c r="C191">
        <v>-2.4276069456107998</v>
      </c>
      <c r="D191">
        <v>-1.35718441320577</v>
      </c>
      <c r="E191">
        <v>-1.59936147360459</v>
      </c>
      <c r="F191">
        <v>-1.8981242759563699</v>
      </c>
      <c r="G191">
        <v>7.2393054389200184E-2</v>
      </c>
      <c r="H191">
        <v>1.0704225324050298</v>
      </c>
      <c r="I191">
        <v>0.29559000673775992</v>
      </c>
      <c r="J191">
        <v>0.60504851965765005</v>
      </c>
      <c r="K191">
        <v>0.6018757240436301</v>
      </c>
      <c r="L191" s="1">
        <v>2.5</v>
      </c>
      <c r="M191">
        <v>2019</v>
      </c>
      <c r="N191">
        <f t="shared" si="8"/>
        <v>7.1484225308750204E-2</v>
      </c>
      <c r="O191">
        <f t="shared" si="8"/>
        <v>1.0695137033245798</v>
      </c>
      <c r="P191">
        <f t="shared" si="8"/>
        <v>0.29468117765730995</v>
      </c>
      <c r="Q191">
        <f t="shared" si="9"/>
        <v>0.60413969057720007</v>
      </c>
      <c r="R191">
        <f t="shared" si="10"/>
        <v>0.60096689496318012</v>
      </c>
    </row>
    <row r="192" spans="1:18">
      <c r="A192" s="1">
        <v>43830</v>
      </c>
      <c r="B192">
        <v>-2.0262126046720401</v>
      </c>
      <c r="C192">
        <v>-2.2478860526687101</v>
      </c>
      <c r="D192">
        <v>-1.01293017837249</v>
      </c>
      <c r="E192">
        <v>-1.4495942687523899</v>
      </c>
      <c r="F192">
        <v>-1.7169167935891301</v>
      </c>
      <c r="G192">
        <v>0.25211394733128989</v>
      </c>
      <c r="H192">
        <v>1.2349558742962201</v>
      </c>
      <c r="I192">
        <v>0.47378739532795988</v>
      </c>
      <c r="J192">
        <v>0.57661833591965017</v>
      </c>
      <c r="K192">
        <v>0.78308320641086993</v>
      </c>
      <c r="L192" s="1">
        <v>2.5</v>
      </c>
      <c r="M192">
        <v>2019</v>
      </c>
      <c r="N192">
        <f t="shared" si="8"/>
        <v>0.25120511825083991</v>
      </c>
      <c r="O192">
        <f t="shared" si="8"/>
        <v>1.2340470452157701</v>
      </c>
      <c r="P192">
        <f t="shared" si="8"/>
        <v>0.4728785662475099</v>
      </c>
      <c r="Q192">
        <f t="shared" si="9"/>
        <v>0.57570950683920019</v>
      </c>
      <c r="R192">
        <f t="shared" si="10"/>
        <v>0.78217437733041995</v>
      </c>
    </row>
    <row r="193" spans="1:18">
      <c r="A193" s="1">
        <v>43921</v>
      </c>
      <c r="B193">
        <v>-2.16546306480239</v>
      </c>
      <c r="C193">
        <v>-2.4181748138483901</v>
      </c>
      <c r="D193">
        <v>-1.2277790110598901</v>
      </c>
      <c r="E193">
        <v>-1.57238659463408</v>
      </c>
      <c r="F193">
        <v>-1.85435283022541</v>
      </c>
      <c r="G193">
        <v>8.1825186151609941E-2</v>
      </c>
      <c r="H193">
        <v>1.1903958027885</v>
      </c>
      <c r="I193">
        <v>0.33453693519760996</v>
      </c>
      <c r="J193">
        <v>0.59307647016831</v>
      </c>
      <c r="K193">
        <v>0.64564716977459002</v>
      </c>
      <c r="L193" s="1">
        <v>2.5</v>
      </c>
      <c r="M193">
        <v>2020</v>
      </c>
      <c r="N193">
        <f t="shared" si="8"/>
        <v>8.0916357071159961E-2</v>
      </c>
      <c r="O193">
        <f t="shared" si="8"/>
        <v>1.18948697370805</v>
      </c>
      <c r="P193">
        <f t="shared" si="8"/>
        <v>0.33362810611715998</v>
      </c>
      <c r="Q193">
        <f t="shared" si="9"/>
        <v>0.59216764108786002</v>
      </c>
      <c r="R193">
        <f t="shared" si="10"/>
        <v>0.64473834069414004</v>
      </c>
    </row>
    <row r="194" spans="1:18">
      <c r="A194" s="1">
        <v>44012</v>
      </c>
      <c r="B194">
        <v>-2.2143788351431999</v>
      </c>
      <c r="C194">
        <v>-2.4532994853732299</v>
      </c>
      <c r="D194">
        <v>-1.25709316901228</v>
      </c>
      <c r="E194">
        <v>-1.57251453584598</v>
      </c>
      <c r="F194">
        <v>-1.8854882113598701</v>
      </c>
      <c r="G194">
        <v>4.6700514626770051E-2</v>
      </c>
      <c r="H194">
        <v>1.19620631636095</v>
      </c>
      <c r="I194">
        <v>0.28562116485680011</v>
      </c>
      <c r="J194">
        <v>0.64186429929721989</v>
      </c>
      <c r="K194">
        <v>0.6145117886401299</v>
      </c>
      <c r="L194" s="1">
        <v>2.5</v>
      </c>
      <c r="M194">
        <v>2020</v>
      </c>
      <c r="N194">
        <f t="shared" si="8"/>
        <v>4.5791685546320071E-2</v>
      </c>
      <c r="O194">
        <f t="shared" si="8"/>
        <v>1.1952974872805</v>
      </c>
      <c r="P194">
        <f t="shared" ref="P194" si="11">+I194-MIN($G$2:$G$210)</f>
        <v>0.28471233577635013</v>
      </c>
      <c r="Q194">
        <f t="shared" si="9"/>
        <v>0.64095547021676991</v>
      </c>
      <c r="R194">
        <f t="shared" si="10"/>
        <v>0.61360295955967992</v>
      </c>
    </row>
    <row r="195" spans="1:18">
      <c r="A195" s="1">
        <v>44104</v>
      </c>
      <c r="B195">
        <v>-2.1372361975612</v>
      </c>
      <c r="C195">
        <v>-2.4771698131858102</v>
      </c>
      <c r="D195">
        <v>-1.29039737349142</v>
      </c>
      <c r="E195">
        <v>-1.55713646185711</v>
      </c>
      <c r="F195">
        <v>-1.8559600574964299</v>
      </c>
      <c r="G195">
        <v>2.2830186814189801E-2</v>
      </c>
      <c r="H195">
        <v>1.1867724396943902</v>
      </c>
      <c r="I195">
        <v>0.36276380243880002</v>
      </c>
      <c r="J195">
        <v>0.58009973570409001</v>
      </c>
      <c r="K195">
        <v>0.64403994250357011</v>
      </c>
      <c r="L195" s="1">
        <v>2.5</v>
      </c>
      <c r="M195">
        <v>2020</v>
      </c>
      <c r="N195">
        <f t="shared" ref="N195:Q210" si="12">+G195-MIN($G$2:$G$210)</f>
        <v>2.1921357733739821E-2</v>
      </c>
      <c r="O195">
        <f t="shared" si="12"/>
        <v>1.1858636106139402</v>
      </c>
      <c r="P195">
        <f t="shared" si="12"/>
        <v>0.36185497335835004</v>
      </c>
      <c r="Q195">
        <f t="shared" si="12"/>
        <v>0.57919090662364003</v>
      </c>
      <c r="R195">
        <f t="shared" ref="R195:R210" si="13">+K195-MIN($G$2:$G$210)</f>
        <v>0.64313111342312013</v>
      </c>
    </row>
    <row r="196" spans="1:18">
      <c r="A196" s="1">
        <v>44196</v>
      </c>
      <c r="B196">
        <v>-2.13260891714358</v>
      </c>
      <c r="C196">
        <v>-2.49909117091955</v>
      </c>
      <c r="D196">
        <v>-1.28650425325988</v>
      </c>
      <c r="E196">
        <v>-1.54220010817005</v>
      </c>
      <c r="F196">
        <v>-1.85939254710382</v>
      </c>
      <c r="G196">
        <v>9.088290804499799E-4</v>
      </c>
      <c r="H196">
        <v>1.21258691765967</v>
      </c>
      <c r="I196">
        <v>0.36739108285641997</v>
      </c>
      <c r="J196">
        <v>0.59040880897352999</v>
      </c>
      <c r="K196">
        <v>0.64060745289618004</v>
      </c>
      <c r="L196" s="1">
        <v>2.5</v>
      </c>
      <c r="M196">
        <v>2020</v>
      </c>
      <c r="N196">
        <f t="shared" si="12"/>
        <v>0</v>
      </c>
      <c r="O196">
        <f t="shared" si="12"/>
        <v>1.21167808857922</v>
      </c>
      <c r="P196">
        <f t="shared" si="12"/>
        <v>0.36648225377596999</v>
      </c>
      <c r="Q196">
        <f t="shared" si="12"/>
        <v>0.58949997989308001</v>
      </c>
      <c r="R196">
        <f t="shared" si="13"/>
        <v>0.63969862381573006</v>
      </c>
    </row>
    <row r="197" spans="1:18">
      <c r="A197" s="1">
        <v>44286</v>
      </c>
      <c r="B197">
        <v>-2.1858804003661101</v>
      </c>
      <c r="C197">
        <v>-2.4687208318471301</v>
      </c>
      <c r="D197">
        <v>-1.32343222910868</v>
      </c>
      <c r="E197">
        <v>-1.6163284695050399</v>
      </c>
      <c r="F197">
        <v>-1.8961803784592901</v>
      </c>
      <c r="G197">
        <v>3.1279168152869907E-2</v>
      </c>
      <c r="H197">
        <v>1.1452886027384501</v>
      </c>
      <c r="I197">
        <v>0.31411959963388991</v>
      </c>
      <c r="J197">
        <v>0.56955193086107014</v>
      </c>
      <c r="K197">
        <v>0.60381962154070989</v>
      </c>
      <c r="L197" s="1">
        <v>2.5</v>
      </c>
      <c r="M197">
        <v>2021</v>
      </c>
      <c r="N197">
        <f t="shared" si="12"/>
        <v>3.0370339072419927E-2</v>
      </c>
      <c r="O197">
        <f t="shared" si="12"/>
        <v>1.1443797736580001</v>
      </c>
      <c r="P197">
        <f t="shared" si="12"/>
        <v>0.31321077055343993</v>
      </c>
      <c r="Q197">
        <f t="shared" si="12"/>
        <v>0.56864310178062016</v>
      </c>
      <c r="R197">
        <f t="shared" si="13"/>
        <v>0.60291079246025991</v>
      </c>
    </row>
    <row r="198" spans="1:18">
      <c r="A198" s="1">
        <v>44377</v>
      </c>
      <c r="B198">
        <v>-1.75560540912306</v>
      </c>
      <c r="C198">
        <v>-2.03288205179968</v>
      </c>
      <c r="D198">
        <v>-0.82093547441875803</v>
      </c>
      <c r="E198">
        <v>-1.15382964889878</v>
      </c>
      <c r="F198">
        <v>-1.4699944532829201</v>
      </c>
      <c r="G198">
        <v>0.46711794820032004</v>
      </c>
      <c r="H198">
        <v>1.2119465773809219</v>
      </c>
      <c r="I198">
        <v>0.74439459087694004</v>
      </c>
      <c r="J198">
        <v>0.60177576022427992</v>
      </c>
      <c r="K198">
        <v>1.0300055467170799</v>
      </c>
      <c r="L198" s="1">
        <v>2.5</v>
      </c>
      <c r="M198">
        <v>2021</v>
      </c>
      <c r="N198">
        <f t="shared" si="12"/>
        <v>0.46620911911987006</v>
      </c>
      <c r="O198">
        <f t="shared" si="12"/>
        <v>1.211037748300472</v>
      </c>
      <c r="P198">
        <f t="shared" si="12"/>
        <v>0.74348576179649006</v>
      </c>
      <c r="Q198">
        <f t="shared" si="12"/>
        <v>0.60086693114382994</v>
      </c>
      <c r="R198">
        <f t="shared" si="13"/>
        <v>1.0290967176366299</v>
      </c>
    </row>
    <row r="199" spans="1:18">
      <c r="A199" s="1">
        <v>44469</v>
      </c>
      <c r="B199">
        <v>-1.8360387196071399</v>
      </c>
      <c r="C199">
        <v>-2.1194783813912399</v>
      </c>
      <c r="D199">
        <v>-0.87167681422422005</v>
      </c>
      <c r="E199">
        <v>-1.17899479330445</v>
      </c>
      <c r="F199">
        <v>-1.5062428362058899</v>
      </c>
      <c r="G199">
        <v>0.3805216186087601</v>
      </c>
      <c r="H199">
        <v>1.24780156716702</v>
      </c>
      <c r="I199">
        <v>0.66396128039286006</v>
      </c>
      <c r="J199">
        <v>0.65704392630268993</v>
      </c>
      <c r="K199">
        <v>0.99375716379411005</v>
      </c>
      <c r="L199" s="1">
        <v>2.5</v>
      </c>
      <c r="M199">
        <v>2021</v>
      </c>
      <c r="N199">
        <f t="shared" si="12"/>
        <v>0.37961278952831012</v>
      </c>
      <c r="O199">
        <f t="shared" si="12"/>
        <v>1.24689273808657</v>
      </c>
      <c r="P199">
        <f t="shared" si="12"/>
        <v>0.66305245131241008</v>
      </c>
      <c r="Q199">
        <f t="shared" si="12"/>
        <v>0.65613509722223995</v>
      </c>
      <c r="R199">
        <f t="shared" si="13"/>
        <v>0.99284833471366007</v>
      </c>
    </row>
    <row r="200" spans="1:18">
      <c r="A200" s="1">
        <v>44561</v>
      </c>
      <c r="B200">
        <v>-1.8206965562267501</v>
      </c>
      <c r="C200">
        <v>-2.1039135106746598</v>
      </c>
      <c r="D200">
        <v>-0.78417602605079495</v>
      </c>
      <c r="E200">
        <v>-1.11825487364557</v>
      </c>
      <c r="F200">
        <v>-1.4636235750519999</v>
      </c>
      <c r="G200">
        <v>0.39608648932534019</v>
      </c>
      <c r="H200">
        <v>1.319737484623865</v>
      </c>
      <c r="I200">
        <v>0.67930344377324992</v>
      </c>
      <c r="J200">
        <v>0.70244168258118012</v>
      </c>
      <c r="K200">
        <v>1.0363764249480001</v>
      </c>
      <c r="L200" s="1">
        <v>2.5</v>
      </c>
      <c r="M200">
        <v>2021</v>
      </c>
      <c r="N200">
        <f t="shared" si="12"/>
        <v>0.39517766024489021</v>
      </c>
      <c r="O200">
        <f t="shared" si="12"/>
        <v>1.318828655543415</v>
      </c>
      <c r="P200">
        <f t="shared" si="12"/>
        <v>0.67839461469279994</v>
      </c>
      <c r="Q200">
        <f t="shared" si="12"/>
        <v>0.70153285350073014</v>
      </c>
      <c r="R200">
        <f t="shared" si="13"/>
        <v>1.0354675958675501</v>
      </c>
    </row>
    <row r="201" spans="1:18">
      <c r="A201" s="1">
        <v>44651</v>
      </c>
      <c r="B201">
        <v>-1.5849785459933601</v>
      </c>
      <c r="C201">
        <v>-1.9455867909725899</v>
      </c>
      <c r="D201">
        <v>-0.52842412434921104</v>
      </c>
      <c r="E201">
        <v>-0.85285596646224004</v>
      </c>
      <c r="F201">
        <v>-1.2130890375999901</v>
      </c>
      <c r="G201">
        <v>0.55441320902741009</v>
      </c>
      <c r="H201">
        <v>1.417162666623379</v>
      </c>
      <c r="I201">
        <v>0.91502145400663992</v>
      </c>
      <c r="J201">
        <v>0.73212257953112003</v>
      </c>
      <c r="K201">
        <v>1.2869109624000099</v>
      </c>
      <c r="L201" s="1">
        <v>2.5</v>
      </c>
      <c r="M201">
        <v>2022</v>
      </c>
      <c r="N201">
        <f t="shared" si="12"/>
        <v>0.55350437994696011</v>
      </c>
      <c r="O201">
        <f t="shared" si="12"/>
        <v>1.416253837542929</v>
      </c>
      <c r="P201">
        <f t="shared" si="12"/>
        <v>0.91411262492618994</v>
      </c>
      <c r="Q201">
        <f t="shared" si="12"/>
        <v>0.73121375045067005</v>
      </c>
      <c r="R201">
        <f t="shared" si="13"/>
        <v>1.2860021333195599</v>
      </c>
    </row>
    <row r="202" spans="1:18">
      <c r="A202" s="1">
        <v>44742</v>
      </c>
      <c r="B202">
        <v>-1.2318190686981101</v>
      </c>
      <c r="C202">
        <v>-1.61372857975502</v>
      </c>
      <c r="D202">
        <v>-8.6405919883577098E-2</v>
      </c>
      <c r="E202">
        <v>-0.37894305061877098</v>
      </c>
      <c r="F202">
        <v>-0.82099667475198401</v>
      </c>
      <c r="G202">
        <v>0.88627142024497996</v>
      </c>
      <c r="H202">
        <v>1.5273226598714429</v>
      </c>
      <c r="I202">
        <v>1.2681809313018899</v>
      </c>
      <c r="J202">
        <v>0.8528760180793391</v>
      </c>
      <c r="K202">
        <v>1.6790033252480159</v>
      </c>
      <c r="L202" s="1">
        <v>2.5</v>
      </c>
      <c r="M202">
        <v>2022</v>
      </c>
      <c r="N202">
        <f t="shared" si="12"/>
        <v>0.88536259116452998</v>
      </c>
      <c r="O202">
        <f t="shared" si="12"/>
        <v>1.5264138307909929</v>
      </c>
      <c r="P202">
        <f t="shared" si="12"/>
        <v>1.2672721022214399</v>
      </c>
      <c r="Q202">
        <f t="shared" si="12"/>
        <v>0.85196718899888912</v>
      </c>
      <c r="R202">
        <f t="shared" si="13"/>
        <v>1.6780944961675659</v>
      </c>
    </row>
    <row r="203" spans="1:18">
      <c r="A203" s="1">
        <v>44834</v>
      </c>
      <c r="B203">
        <v>-0.91600005860737999</v>
      </c>
      <c r="C203">
        <v>-1.3510739366773401</v>
      </c>
      <c r="D203">
        <v>0.41495971767789602</v>
      </c>
      <c r="E203">
        <v>-6.6751302813805494E-2</v>
      </c>
      <c r="F203">
        <v>-0.53925756985173301</v>
      </c>
      <c r="G203">
        <v>1.1489260633226599</v>
      </c>
      <c r="H203">
        <v>1.7660336543552362</v>
      </c>
      <c r="I203">
        <v>1.58399994139262</v>
      </c>
      <c r="J203">
        <v>0.84924875579357451</v>
      </c>
      <c r="K203">
        <v>1.960742430148267</v>
      </c>
      <c r="L203" s="1">
        <v>2.5</v>
      </c>
      <c r="M203">
        <v>2022</v>
      </c>
      <c r="N203">
        <f t="shared" si="12"/>
        <v>1.1480172342422099</v>
      </c>
      <c r="O203">
        <f t="shared" si="12"/>
        <v>1.7651248252747862</v>
      </c>
      <c r="P203">
        <f t="shared" si="12"/>
        <v>1.58309111231217</v>
      </c>
      <c r="Q203">
        <f t="shared" si="12"/>
        <v>0.84833992671312453</v>
      </c>
      <c r="R203">
        <f t="shared" si="13"/>
        <v>1.959833601067817</v>
      </c>
    </row>
    <row r="204" spans="1:18">
      <c r="A204" s="1">
        <v>44926</v>
      </c>
      <c r="B204">
        <v>-0.89730691516219696</v>
      </c>
      <c r="C204">
        <v>-1.31988853815483</v>
      </c>
      <c r="D204">
        <v>0.391986947863465</v>
      </c>
      <c r="E204">
        <v>-8.9039338666353898E-2</v>
      </c>
      <c r="F204">
        <v>-0.500576697765584</v>
      </c>
      <c r="G204">
        <v>1.18011146184517</v>
      </c>
      <c r="H204">
        <v>1.711875486018295</v>
      </c>
      <c r="I204">
        <v>1.6026930848378029</v>
      </c>
      <c r="J204">
        <v>0.80826757649584302</v>
      </c>
      <c r="K204">
        <v>1.9994233022344159</v>
      </c>
      <c r="L204" s="1">
        <v>2.5</v>
      </c>
      <c r="M204">
        <v>2022</v>
      </c>
      <c r="N204">
        <f t="shared" si="12"/>
        <v>1.17920263276472</v>
      </c>
      <c r="O204">
        <f t="shared" si="12"/>
        <v>1.710966656937845</v>
      </c>
      <c r="P204">
        <f t="shared" si="12"/>
        <v>1.6017842557573529</v>
      </c>
      <c r="Q204">
        <f t="shared" si="12"/>
        <v>0.80735874741539304</v>
      </c>
      <c r="R204">
        <f t="shared" si="13"/>
        <v>1.9985144731539659</v>
      </c>
    </row>
    <row r="205" spans="1:18">
      <c r="A205" s="1">
        <v>45016</v>
      </c>
      <c r="B205">
        <v>-0.746279922297716</v>
      </c>
      <c r="C205">
        <v>-1.20943774666994</v>
      </c>
      <c r="D205">
        <v>0.55995338559418495</v>
      </c>
      <c r="E205">
        <v>0.10827145188050399</v>
      </c>
      <c r="F205">
        <v>-0.32839655020757003</v>
      </c>
      <c r="G205">
        <v>1.29056225333006</v>
      </c>
      <c r="H205">
        <v>1.7693911322641249</v>
      </c>
      <c r="I205">
        <v>1.7537200777022841</v>
      </c>
      <c r="J205">
        <v>0.85455137417822002</v>
      </c>
      <c r="K205">
        <v>2.1716034497924301</v>
      </c>
      <c r="L205" s="1">
        <v>2.5</v>
      </c>
      <c r="M205">
        <v>2023</v>
      </c>
      <c r="N205">
        <f t="shared" si="12"/>
        <v>1.28965342424961</v>
      </c>
      <c r="O205">
        <f t="shared" si="12"/>
        <v>1.7684823031836749</v>
      </c>
      <c r="P205">
        <f t="shared" si="12"/>
        <v>1.7528112486218341</v>
      </c>
      <c r="Q205">
        <f t="shared" si="12"/>
        <v>0.85364254509777004</v>
      </c>
      <c r="R205">
        <f t="shared" si="13"/>
        <v>2.1706946207119802</v>
      </c>
    </row>
    <row r="206" spans="1:18">
      <c r="A206" s="1">
        <v>45107</v>
      </c>
      <c r="B206">
        <v>-0.63527695585092903</v>
      </c>
      <c r="C206">
        <v>-1.0390325534223701</v>
      </c>
      <c r="D206">
        <v>0.72470097085045504</v>
      </c>
      <c r="E206">
        <v>0.21810153536292201</v>
      </c>
      <c r="F206">
        <v>-0.21370684879795801</v>
      </c>
      <c r="G206">
        <v>1.4609674465776299</v>
      </c>
      <c r="H206">
        <v>1.7637335242728251</v>
      </c>
      <c r="I206">
        <v>1.864723044149071</v>
      </c>
      <c r="J206">
        <v>0.85337849121385101</v>
      </c>
      <c r="K206">
        <v>2.2862931512020421</v>
      </c>
      <c r="L206" s="1">
        <v>2.5</v>
      </c>
      <c r="M206">
        <v>2023</v>
      </c>
      <c r="N206">
        <f t="shared" si="12"/>
        <v>1.4600586174971799</v>
      </c>
      <c r="O206">
        <f t="shared" si="12"/>
        <v>1.7628246951923752</v>
      </c>
      <c r="P206">
        <f t="shared" si="12"/>
        <v>1.863814215068621</v>
      </c>
      <c r="Q206">
        <f t="shared" si="12"/>
        <v>0.85246966213340103</v>
      </c>
      <c r="R206">
        <f t="shared" si="13"/>
        <v>2.2853843221215921</v>
      </c>
    </row>
    <row r="207" spans="1:18">
      <c r="A207" s="1">
        <v>45199</v>
      </c>
      <c r="B207">
        <v>-0.47483267350216901</v>
      </c>
      <c r="C207">
        <v>-0.91648632364652904</v>
      </c>
      <c r="D207">
        <v>1.0722934646648901</v>
      </c>
      <c r="E207">
        <v>0.37287559886806898</v>
      </c>
      <c r="F207">
        <v>-3.07059531445542E-2</v>
      </c>
      <c r="G207">
        <v>1.583513676353471</v>
      </c>
      <c r="H207">
        <v>1.9887797883114191</v>
      </c>
      <c r="I207">
        <v>2.0251673264978312</v>
      </c>
      <c r="J207">
        <v>0.84770827237023805</v>
      </c>
      <c r="K207">
        <v>2.4692940468554458</v>
      </c>
      <c r="L207" s="1">
        <v>2.5</v>
      </c>
      <c r="M207">
        <v>2023</v>
      </c>
      <c r="N207">
        <f t="shared" si="12"/>
        <v>1.582604847273021</v>
      </c>
      <c r="O207">
        <f t="shared" si="12"/>
        <v>1.9878709592309691</v>
      </c>
      <c r="P207">
        <f t="shared" si="12"/>
        <v>2.0242584974173812</v>
      </c>
      <c r="Q207">
        <f t="shared" si="12"/>
        <v>0.84679944328978807</v>
      </c>
      <c r="R207">
        <f t="shared" si="13"/>
        <v>2.4683852177749959</v>
      </c>
    </row>
    <row r="208" spans="1:18">
      <c r="A208" s="1">
        <v>45291</v>
      </c>
      <c r="B208">
        <v>-0.41979394765775602</v>
      </c>
      <c r="C208">
        <v>-1.0015423057078801</v>
      </c>
      <c r="D208">
        <v>1.0065901278607301</v>
      </c>
      <c r="E208">
        <v>0.44049715873835399</v>
      </c>
      <c r="F208">
        <v>7.6346640178221103E-3</v>
      </c>
      <c r="G208">
        <v>1.4984576942921199</v>
      </c>
      <c r="H208">
        <v>2.0081324335686102</v>
      </c>
      <c r="I208">
        <v>2.0802060523422439</v>
      </c>
      <c r="J208">
        <v>0.86029110639611006</v>
      </c>
      <c r="K208">
        <v>2.507634664017822</v>
      </c>
      <c r="L208" s="1">
        <v>2.5</v>
      </c>
      <c r="M208">
        <v>2023</v>
      </c>
      <c r="N208">
        <f t="shared" si="12"/>
        <v>1.49754886521167</v>
      </c>
      <c r="O208">
        <f t="shared" si="12"/>
        <v>2.0072236044881602</v>
      </c>
      <c r="P208">
        <f t="shared" si="12"/>
        <v>2.0792972232617939</v>
      </c>
      <c r="Q208">
        <f t="shared" si="12"/>
        <v>0.85938227731566008</v>
      </c>
      <c r="R208">
        <f t="shared" si="13"/>
        <v>2.506725834937372</v>
      </c>
    </row>
    <row r="209" spans="1:18">
      <c r="A209" s="1">
        <v>45382</v>
      </c>
      <c r="B209">
        <v>-0.64130103927103399</v>
      </c>
      <c r="C209">
        <v>-1.0596419068841201</v>
      </c>
      <c r="D209">
        <v>0.78300156962761303</v>
      </c>
      <c r="E209">
        <v>0.28142559082902602</v>
      </c>
      <c r="F209">
        <v>-0.202275200435065</v>
      </c>
      <c r="G209">
        <v>1.4403580931158799</v>
      </c>
      <c r="H209">
        <v>1.842643476511733</v>
      </c>
      <c r="I209">
        <v>1.8586989607289661</v>
      </c>
      <c r="J209">
        <v>0.92272663010006006</v>
      </c>
      <c r="K209">
        <v>2.2977247995649348</v>
      </c>
      <c r="L209" s="1">
        <v>2.5</v>
      </c>
      <c r="M209">
        <v>2024</v>
      </c>
      <c r="N209">
        <f t="shared" si="12"/>
        <v>1.4394492640354299</v>
      </c>
      <c r="O209">
        <f t="shared" si="12"/>
        <v>1.841734647431283</v>
      </c>
      <c r="P209">
        <f t="shared" si="12"/>
        <v>1.8577901316485161</v>
      </c>
      <c r="Q209">
        <f t="shared" si="12"/>
        <v>0.92181780101961008</v>
      </c>
      <c r="R209">
        <f t="shared" si="13"/>
        <v>2.2968159704844848</v>
      </c>
    </row>
    <row r="210" spans="1:18">
      <c r="A210" s="1">
        <v>45473</v>
      </c>
      <c r="B210">
        <v>-0.64227970409777901</v>
      </c>
      <c r="C210">
        <v>-1.06168631322346</v>
      </c>
      <c r="D210">
        <v>0.74748777896947804</v>
      </c>
      <c r="E210">
        <v>0.26505427096397899</v>
      </c>
      <c r="F210">
        <v>-0.175744682956191</v>
      </c>
      <c r="G210">
        <v>1.43831368677654</v>
      </c>
      <c r="H210">
        <v>1.809174092192938</v>
      </c>
      <c r="I210">
        <v>1.857720295902221</v>
      </c>
      <c r="J210">
        <v>0.90733397506175795</v>
      </c>
      <c r="K210">
        <v>2.3242553170438089</v>
      </c>
      <c r="L210" s="1">
        <v>2.5</v>
      </c>
      <c r="M210">
        <v>2024</v>
      </c>
      <c r="N210">
        <f t="shared" si="12"/>
        <v>1.4374048576960901</v>
      </c>
      <c r="O210">
        <f t="shared" si="12"/>
        <v>1.808265263112488</v>
      </c>
      <c r="P210">
        <f t="shared" si="12"/>
        <v>1.856811466821771</v>
      </c>
      <c r="Q210">
        <f t="shared" si="12"/>
        <v>0.90642514598130797</v>
      </c>
      <c r="R210">
        <f t="shared" si="13"/>
        <v>2.323346487963359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01C5-B95F-4148-A4E4-911F9C1FA9C1}">
  <sheetPr codeName="Sheet34"/>
  <dimension ref="A1:AK132"/>
  <sheetViews>
    <sheetView topLeftCell="AP1" zoomScaleNormal="100" workbookViewId="0">
      <selection activeCell="AS55" sqref="AS55"/>
    </sheetView>
  </sheetViews>
  <sheetFormatPr defaultColWidth="8.85546875" defaultRowHeight="15"/>
  <sheetData>
    <row r="1" spans="1:3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G1" s="27" t="s">
        <v>329</v>
      </c>
      <c r="AH1" t="s">
        <v>221</v>
      </c>
      <c r="AI1" t="s">
        <v>222</v>
      </c>
      <c r="AJ1" t="s">
        <v>328</v>
      </c>
      <c r="AK1" t="s">
        <v>327</v>
      </c>
    </row>
    <row r="2" spans="1:37">
      <c r="A2" s="26">
        <v>39172</v>
      </c>
      <c r="B2" s="24">
        <v>-1.10163594027729E-3</v>
      </c>
      <c r="C2" s="24">
        <v>3.1087255555739199E-2</v>
      </c>
      <c r="D2" s="24">
        <v>0.22705199618917499</v>
      </c>
      <c r="E2" s="24">
        <v>1.9844940666808499E-4</v>
      </c>
      <c r="F2" s="24">
        <v>-0.30157610588853301</v>
      </c>
      <c r="G2" s="24">
        <v>1.7578953686940301E-2</v>
      </c>
      <c r="H2" s="24">
        <v>1.8943839893806301E-3</v>
      </c>
      <c r="I2" s="24">
        <v>1.6766691200367299E-2</v>
      </c>
      <c r="J2" s="24">
        <v>-6.5934477039056999E-3</v>
      </c>
      <c r="K2" s="24">
        <v>-0.25608491108269099</v>
      </c>
      <c r="L2" s="24">
        <v>-2.6195535951360101E-2</v>
      </c>
      <c r="M2" s="24">
        <v>0</v>
      </c>
      <c r="N2" s="24">
        <v>0</v>
      </c>
      <c r="O2" s="24">
        <v>1.18759032076902E-2</v>
      </c>
      <c r="P2" s="24">
        <v>0</v>
      </c>
      <c r="Q2" s="24">
        <v>1.38723596651045E-2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-6.2235410942722599E-2</v>
      </c>
      <c r="AF2" s="24">
        <v>-0.333461054608436</v>
      </c>
      <c r="AG2" s="24">
        <v>0</v>
      </c>
      <c r="AH2">
        <f t="shared" ref="AH2:AH33" si="0">AF2+$AG$2</f>
        <v>-0.333461054608436</v>
      </c>
      <c r="AI2">
        <v>0.92500000000000004</v>
      </c>
      <c r="AJ2">
        <f t="shared" ref="AJ2:AJ33" si="1">+AH2</f>
        <v>-0.333461054608436</v>
      </c>
      <c r="AK2">
        <f t="shared" ref="AK2:AK33" si="2">AH2-SUM(Y2:AD2,K2)</f>
        <v>-7.7376143525745011E-2</v>
      </c>
    </row>
    <row r="3" spans="1:37">
      <c r="A3" s="26">
        <v>39263</v>
      </c>
      <c r="B3" s="24">
        <v>4.9018900811985595E-4</v>
      </c>
      <c r="C3" s="24">
        <v>1.51692411749057E-3</v>
      </c>
      <c r="D3" s="24">
        <v>0.24737247766763701</v>
      </c>
      <c r="E3" s="24">
        <v>-2.6124306021102001E-4</v>
      </c>
      <c r="F3" s="24">
        <v>-0.35093142632762397</v>
      </c>
      <c r="G3" s="24">
        <v>1.27901317803325E-2</v>
      </c>
      <c r="H3" s="24">
        <v>2.9873893888999999E-3</v>
      </c>
      <c r="I3" s="24">
        <v>2.4060103368828498E-2</v>
      </c>
      <c r="J3" s="24">
        <v>-7.80201829939126E-3</v>
      </c>
      <c r="K3" s="24">
        <v>-0.30850075500066898</v>
      </c>
      <c r="L3" s="24">
        <v>-1.09862823521243E-2</v>
      </c>
      <c r="M3" s="24">
        <v>0</v>
      </c>
      <c r="N3" s="24">
        <v>0</v>
      </c>
      <c r="O3" s="24">
        <v>1.4948354975991E-2</v>
      </c>
      <c r="P3" s="24">
        <v>0</v>
      </c>
      <c r="Q3" s="24">
        <v>2.6347968741077601E-2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-6.1565682788189198E-2</v>
      </c>
      <c r="AF3" s="24">
        <v>-0.409533868779835</v>
      </c>
      <c r="AH3">
        <f t="shared" si="0"/>
        <v>-0.409533868779835</v>
      </c>
      <c r="AI3">
        <v>0.99</v>
      </c>
      <c r="AJ3">
        <f t="shared" si="1"/>
        <v>-0.409533868779835</v>
      </c>
      <c r="AK3">
        <f t="shared" si="2"/>
        <v>-0.10103311377916602</v>
      </c>
    </row>
    <row r="4" spans="1:37">
      <c r="A4" s="26">
        <v>39355</v>
      </c>
      <c r="B4" s="24">
        <v>6.4512692799110604E-4</v>
      </c>
      <c r="C4" s="24">
        <v>4.5145553866438398E-2</v>
      </c>
      <c r="D4" s="24">
        <v>0.25711874778391502</v>
      </c>
      <c r="E4" s="24">
        <v>1.51836618155043E-4</v>
      </c>
      <c r="F4" s="24">
        <v>-0.35810494019219702</v>
      </c>
      <c r="G4" s="24">
        <v>-1.6074841473099899E-2</v>
      </c>
      <c r="H4" s="24">
        <v>1.1417797977254301E-3</v>
      </c>
      <c r="I4" s="24">
        <v>-2.13661740190987E-2</v>
      </c>
      <c r="J4" s="24">
        <v>-9.5064009672163694E-3</v>
      </c>
      <c r="K4" s="24">
        <v>-0.27106104739846598</v>
      </c>
      <c r="L4" s="24">
        <v>2.98474311651505E-3</v>
      </c>
      <c r="M4" s="24">
        <v>0</v>
      </c>
      <c r="N4" s="24">
        <v>0</v>
      </c>
      <c r="O4" s="24">
        <v>2.02024855120813E-2</v>
      </c>
      <c r="P4" s="24">
        <v>0</v>
      </c>
      <c r="Q4" s="24">
        <v>4.6341945394623101E-2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-6.0904522195453503E-2</v>
      </c>
      <c r="AF4" s="24">
        <v>-0.36328570722808001</v>
      </c>
      <c r="AH4">
        <f t="shared" si="0"/>
        <v>-0.36328570722808001</v>
      </c>
      <c r="AI4">
        <v>1.07</v>
      </c>
      <c r="AJ4">
        <f t="shared" si="1"/>
        <v>-0.36328570722808001</v>
      </c>
      <c r="AK4">
        <f t="shared" si="2"/>
        <v>-9.2224659829614031E-2</v>
      </c>
    </row>
    <row r="5" spans="1:37">
      <c r="A5" s="26">
        <v>39447</v>
      </c>
      <c r="B5" s="24">
        <v>2.19926045034113E-3</v>
      </c>
      <c r="C5" s="24">
        <v>-1.3145905834024099E-2</v>
      </c>
      <c r="D5" s="24">
        <v>0.26330976210584101</v>
      </c>
      <c r="E5" s="24">
        <v>-3.1494527124344601E-4</v>
      </c>
      <c r="F5" s="24">
        <v>-0.36187782487536202</v>
      </c>
      <c r="G5" s="24">
        <v>-3.8147156049375998E-2</v>
      </c>
      <c r="H5" s="24">
        <v>-3.08524513790503E-4</v>
      </c>
      <c r="I5" s="24">
        <v>2.9970179741553599E-2</v>
      </c>
      <c r="J5" s="24">
        <v>-1.0337147674196001E-2</v>
      </c>
      <c r="K5" s="24">
        <v>-0.31089195145283199</v>
      </c>
      <c r="L5" s="24">
        <v>-2.46748343734345E-3</v>
      </c>
      <c r="M5" s="24">
        <v>0</v>
      </c>
      <c r="N5" s="24">
        <v>0</v>
      </c>
      <c r="O5" s="24">
        <v>1.8329446057584901E-2</v>
      </c>
      <c r="P5" s="24">
        <v>0</v>
      </c>
      <c r="Q5" s="24">
        <v>5.3629689118120299E-2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-6.0251764154358803E-2</v>
      </c>
      <c r="AF5" s="24">
        <v>-0.430304365789069</v>
      </c>
      <c r="AH5">
        <f t="shared" si="0"/>
        <v>-0.430304365789069</v>
      </c>
      <c r="AI5">
        <v>1.0974999999999999</v>
      </c>
      <c r="AJ5">
        <f t="shared" si="1"/>
        <v>-0.430304365789069</v>
      </c>
      <c r="AK5">
        <f t="shared" si="2"/>
        <v>-0.119412414336237</v>
      </c>
    </row>
    <row r="6" spans="1:37">
      <c r="A6" s="26">
        <v>39538</v>
      </c>
      <c r="B6" s="24">
        <v>2.4284149769783201E-3</v>
      </c>
      <c r="C6" s="24">
        <v>4.8375714118429301E-2</v>
      </c>
      <c r="D6" s="24">
        <v>0.259044570470504</v>
      </c>
      <c r="E6" s="24">
        <v>1.20406889472618E-4</v>
      </c>
      <c r="F6" s="24">
        <v>-0.34835922863727398</v>
      </c>
      <c r="G6" s="24">
        <v>-7.7703216054831006E-2</v>
      </c>
      <c r="H6" s="24">
        <v>6.0169266728595404E-3</v>
      </c>
      <c r="I6" s="24">
        <v>-1.6144344848130501E-2</v>
      </c>
      <c r="J6" s="24">
        <v>-1.17349406869193E-2</v>
      </c>
      <c r="K6" s="24">
        <v>-0.36677212807468401</v>
      </c>
      <c r="L6" s="24">
        <v>4.8412759088111601E-2</v>
      </c>
      <c r="M6" s="24">
        <v>0</v>
      </c>
      <c r="N6" s="24">
        <v>0</v>
      </c>
      <c r="O6" s="24">
        <v>2.28197137109507E-2</v>
      </c>
      <c r="P6" s="24">
        <v>0</v>
      </c>
      <c r="Q6" s="24">
        <v>6.41944877121602E-2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-5.9607248686551297E-2</v>
      </c>
      <c r="AF6" s="24">
        <v>-0.428908113348898</v>
      </c>
      <c r="AH6">
        <f t="shared" si="0"/>
        <v>-0.428908113348898</v>
      </c>
      <c r="AI6">
        <v>1.0575000000000001</v>
      </c>
      <c r="AJ6">
        <f t="shared" si="1"/>
        <v>-0.428908113348898</v>
      </c>
      <c r="AK6">
        <f t="shared" si="2"/>
        <v>-6.213598527421399E-2</v>
      </c>
    </row>
    <row r="7" spans="1:37">
      <c r="A7" s="26">
        <v>39629</v>
      </c>
      <c r="B7" s="24">
        <v>3.0872485835178498E-3</v>
      </c>
      <c r="C7" s="24">
        <v>6.6473911451364401E-2</v>
      </c>
      <c r="D7" s="24">
        <v>0.26565886117054099</v>
      </c>
      <c r="E7" s="24">
        <v>-2.2232931300246301E-4</v>
      </c>
      <c r="F7" s="24">
        <v>-0.36934232810179002</v>
      </c>
      <c r="G7" s="24">
        <v>-7.4413139910423698E-2</v>
      </c>
      <c r="H7" s="24">
        <v>4.5944059328408204E-3</v>
      </c>
      <c r="I7" s="24">
        <v>3.2067539476568603E-2</v>
      </c>
      <c r="J7" s="24">
        <v>-1.1018352131353E-2</v>
      </c>
      <c r="K7" s="24">
        <v>-0.29071914373286201</v>
      </c>
      <c r="L7" s="24">
        <v>4.1185779282035498E-2</v>
      </c>
      <c r="M7" s="24">
        <v>0</v>
      </c>
      <c r="N7" s="24">
        <v>0</v>
      </c>
      <c r="O7" s="24">
        <v>2.1527700959041499E-2</v>
      </c>
      <c r="P7" s="24">
        <v>0</v>
      </c>
      <c r="Q7" s="24">
        <v>9.6493181087461605E-2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-5.8970820648993498E-2</v>
      </c>
      <c r="AF7" s="24">
        <v>-0.27359748589503702</v>
      </c>
      <c r="AH7">
        <f t="shared" si="0"/>
        <v>-0.27359748589503702</v>
      </c>
      <c r="AI7">
        <v>1.1025</v>
      </c>
      <c r="AJ7">
        <f t="shared" si="1"/>
        <v>-0.27359748589503702</v>
      </c>
      <c r="AK7">
        <f t="shared" si="2"/>
        <v>1.7121657837824988E-2</v>
      </c>
    </row>
    <row r="8" spans="1:37">
      <c r="A8" s="26">
        <v>39721</v>
      </c>
      <c r="B8" s="24">
        <v>4.6694191203808504E-3</v>
      </c>
      <c r="C8" s="24">
        <v>0.136284533877468</v>
      </c>
      <c r="D8" s="24">
        <v>0.2657386105856</v>
      </c>
      <c r="E8" s="24">
        <v>-1.18542726493203E-4</v>
      </c>
      <c r="F8" s="24">
        <v>-0.37487112269316403</v>
      </c>
      <c r="G8" s="24">
        <v>-0.120213520469955</v>
      </c>
      <c r="H8" s="24">
        <v>1.3665020617668101E-3</v>
      </c>
      <c r="I8" s="24">
        <v>-8.1932607300898297E-3</v>
      </c>
      <c r="J8" s="24">
        <v>-1.27604504898209E-2</v>
      </c>
      <c r="K8" s="24">
        <v>-0.27598417771165901</v>
      </c>
      <c r="L8" s="24">
        <v>5.88120359167396E-2</v>
      </c>
      <c r="M8" s="24">
        <v>0</v>
      </c>
      <c r="N8" s="24">
        <v>0</v>
      </c>
      <c r="O8" s="24">
        <v>2.7105746233279E-2</v>
      </c>
      <c r="P8" s="24">
        <v>0</v>
      </c>
      <c r="Q8" s="24">
        <v>0.108276176870301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-5.8342329545709802E-2</v>
      </c>
      <c r="AF8" s="24">
        <v>-0.24823037970134901</v>
      </c>
      <c r="AH8">
        <f t="shared" si="0"/>
        <v>-0.24823037970134901</v>
      </c>
      <c r="AI8">
        <v>1.135</v>
      </c>
      <c r="AJ8">
        <f t="shared" si="1"/>
        <v>-0.24823037970134901</v>
      </c>
      <c r="AK8">
        <f t="shared" si="2"/>
        <v>2.7753798010309999E-2</v>
      </c>
    </row>
    <row r="9" spans="1:37">
      <c r="A9" s="26">
        <v>39813</v>
      </c>
      <c r="B9" s="24">
        <v>2.3053271071045299E-3</v>
      </c>
      <c r="C9" s="24">
        <v>0.30279423463475003</v>
      </c>
      <c r="D9" s="24">
        <v>0.28624964477384002</v>
      </c>
      <c r="E9" s="24">
        <v>1.8810146483967099E-4</v>
      </c>
      <c r="F9" s="24">
        <v>-0.31481802395834102</v>
      </c>
      <c r="G9" s="24">
        <v>-0.293830149619001</v>
      </c>
      <c r="H9" s="24">
        <v>-1.00984820356448E-2</v>
      </c>
      <c r="I9" s="24">
        <v>-2.4262440221047499E-2</v>
      </c>
      <c r="J9" s="24">
        <v>-1.1767841011490801E-2</v>
      </c>
      <c r="K9" s="24">
        <v>-0.23932285205836801</v>
      </c>
      <c r="L9" s="24">
        <v>0.12780675181750201</v>
      </c>
      <c r="M9" s="24">
        <v>0</v>
      </c>
      <c r="N9" s="24">
        <v>0</v>
      </c>
      <c r="O9" s="24">
        <v>2.99667715555989E-2</v>
      </c>
      <c r="P9" s="24">
        <v>0</v>
      </c>
      <c r="Q9" s="24">
        <v>0.103467978667369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-1.13437510662318E-2</v>
      </c>
      <c r="Z9" s="24">
        <v>1.4337898823153899E-2</v>
      </c>
      <c r="AA9" s="24">
        <v>-4.8565414396510896E-3</v>
      </c>
      <c r="AB9" s="25">
        <v>-8.4605619536090405E-5</v>
      </c>
      <c r="AC9" s="24">
        <v>-1.31594896310883E-3</v>
      </c>
      <c r="AD9" s="24">
        <v>-5.1467510827583798E-3</v>
      </c>
      <c r="AE9" s="24">
        <v>-5.7721629347438297E-2</v>
      </c>
      <c r="AF9" s="24">
        <v>-0.10745230757846</v>
      </c>
      <c r="AH9">
        <f t="shared" si="0"/>
        <v>-0.10745230757846</v>
      </c>
      <c r="AI9">
        <v>0.97250000000000003</v>
      </c>
      <c r="AJ9">
        <f t="shared" si="1"/>
        <v>-0.10745230757846</v>
      </c>
      <c r="AK9">
        <f t="shared" si="2"/>
        <v>0.1402802438280403</v>
      </c>
    </row>
    <row r="10" spans="1:37">
      <c r="A10" s="26">
        <v>39903</v>
      </c>
      <c r="B10" s="24">
        <v>1.53985289194859E-3</v>
      </c>
      <c r="C10" s="24">
        <v>0.335157613126987</v>
      </c>
      <c r="D10" s="24">
        <v>0.258775574538535</v>
      </c>
      <c r="E10" s="25">
        <v>3.5484530414835603E-5</v>
      </c>
      <c r="F10" s="24">
        <v>-0.30885080571109502</v>
      </c>
      <c r="G10" s="24">
        <v>-0.29400483716775999</v>
      </c>
      <c r="H10" s="24">
        <v>-1.2226854437741901E-2</v>
      </c>
      <c r="I10" s="24">
        <v>1.9331779763876501E-2</v>
      </c>
      <c r="J10" s="24">
        <v>-1.04260554290647E-2</v>
      </c>
      <c r="K10" s="24">
        <v>-0.36084541804854398</v>
      </c>
      <c r="L10" s="24">
        <v>0.13794294744695801</v>
      </c>
      <c r="M10" s="24">
        <v>0</v>
      </c>
      <c r="N10" s="24">
        <v>0</v>
      </c>
      <c r="O10" s="24">
        <v>2.8427611844827901E-2</v>
      </c>
      <c r="P10" s="24">
        <v>0</v>
      </c>
      <c r="Q10" s="24">
        <v>4.8377007705696799E-2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0.27824602473860499</v>
      </c>
      <c r="Z10" s="24">
        <v>-1.3693943610444501E-3</v>
      </c>
      <c r="AA10" s="24">
        <v>-9.0801488588631105E-3</v>
      </c>
      <c r="AB10" s="25">
        <v>5.1818665973044802E-5</v>
      </c>
      <c r="AC10" s="24">
        <v>-3.0713861935193001E-3</v>
      </c>
      <c r="AD10" s="24">
        <v>-2.0253914792625699E-2</v>
      </c>
      <c r="AE10" s="24">
        <v>-5.7108578318873102E-2</v>
      </c>
      <c r="AF10" s="24">
        <v>3.0648321934691601E-2</v>
      </c>
      <c r="AH10">
        <f t="shared" si="0"/>
        <v>3.0648321934691601E-2</v>
      </c>
      <c r="AI10">
        <v>0.42</v>
      </c>
      <c r="AJ10">
        <f t="shared" si="1"/>
        <v>3.0648321934691601E-2</v>
      </c>
      <c r="AK10">
        <f t="shared" si="2"/>
        <v>0.14697074078471012</v>
      </c>
    </row>
    <row r="11" spans="1:37">
      <c r="A11" s="26">
        <v>39994</v>
      </c>
      <c r="B11" s="24">
        <v>1.5817527453659099E-3</v>
      </c>
      <c r="C11" s="24">
        <v>0.441679073402581</v>
      </c>
      <c r="D11" s="24">
        <v>0.228726628865073</v>
      </c>
      <c r="E11" s="24">
        <v>1.8366177853486399E-4</v>
      </c>
      <c r="F11" s="24">
        <v>-0.27292720460041098</v>
      </c>
      <c r="G11" s="24">
        <v>-0.24207139197811101</v>
      </c>
      <c r="H11" s="24">
        <v>1.56029823058516E-3</v>
      </c>
      <c r="I11" s="24">
        <v>2.0331628396158902E-2</v>
      </c>
      <c r="J11" s="24">
        <v>-1.00218515345045E-2</v>
      </c>
      <c r="K11" s="24">
        <v>-0.83275381451496999</v>
      </c>
      <c r="L11" s="24">
        <v>8.90394132325798E-2</v>
      </c>
      <c r="M11" s="24">
        <v>0</v>
      </c>
      <c r="N11" s="24">
        <v>0</v>
      </c>
      <c r="O11" s="24">
        <v>2.77908877787383E-2</v>
      </c>
      <c r="P11" s="24">
        <v>0</v>
      </c>
      <c r="Q11" s="24">
        <v>7.5821599700636702E-4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0.65755565130864901</v>
      </c>
      <c r="Z11" s="24">
        <v>-2.2823400726947499E-2</v>
      </c>
      <c r="AA11" s="24">
        <v>-1.4221214451552101E-2</v>
      </c>
      <c r="AB11" s="24">
        <v>1.17859357798392E-3</v>
      </c>
      <c r="AC11" s="24">
        <v>-2.0005115203548999E-4</v>
      </c>
      <c r="AD11" s="24">
        <v>-3.3627022986807399E-2</v>
      </c>
      <c r="AE11" s="24">
        <v>-5.6503038853209099E-2</v>
      </c>
      <c r="AF11" s="24">
        <v>-1.4763185485294201E-2</v>
      </c>
      <c r="AH11">
        <f t="shared" si="0"/>
        <v>-1.4763185485294201E-2</v>
      </c>
      <c r="AI11">
        <v>0.23250000000000001</v>
      </c>
      <c r="AJ11">
        <f t="shared" si="1"/>
        <v>-1.4763185485294201E-2</v>
      </c>
      <c r="AK11">
        <f t="shared" si="2"/>
        <v>0.23012807346038544</v>
      </c>
    </row>
    <row r="12" spans="1:37">
      <c r="A12" s="26">
        <v>40086</v>
      </c>
      <c r="B12" s="24">
        <v>1.8856497098919799E-3</v>
      </c>
      <c r="C12" s="24">
        <v>0.52500924855006703</v>
      </c>
      <c r="D12" s="24">
        <v>0.18386299707530801</v>
      </c>
      <c r="E12" s="24">
        <v>4.6620978800894698E-4</v>
      </c>
      <c r="F12" s="24">
        <v>-0.23784950931733501</v>
      </c>
      <c r="G12" s="24">
        <v>-0.14953660613099501</v>
      </c>
      <c r="H12" s="24">
        <v>4.2454014832786499E-3</v>
      </c>
      <c r="I12" s="24">
        <v>-2.1476323041825601E-2</v>
      </c>
      <c r="J12" s="24">
        <v>-8.8550639791819697E-3</v>
      </c>
      <c r="K12" s="24">
        <v>-1.13021155317629</v>
      </c>
      <c r="L12" s="24">
        <v>4.0629399007679798E-2</v>
      </c>
      <c r="M12" s="24">
        <v>0</v>
      </c>
      <c r="N12" s="24">
        <v>0</v>
      </c>
      <c r="O12" s="24">
        <v>2.8988835371728201E-2</v>
      </c>
      <c r="P12" s="24">
        <v>0</v>
      </c>
      <c r="Q12" s="24">
        <v>1.5908802071191601E-2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0.89439645319454897</v>
      </c>
      <c r="Z12" s="24">
        <v>-5.0831247603217201E-2</v>
      </c>
      <c r="AA12" s="24">
        <v>-1.82393558843356E-2</v>
      </c>
      <c r="AB12" s="24">
        <v>4.3986441267084902E-3</v>
      </c>
      <c r="AC12" s="24">
        <v>-1.6390782157698299E-4</v>
      </c>
      <c r="AD12" s="24">
        <v>-4.63769798448323E-2</v>
      </c>
      <c r="AE12" s="24">
        <v>-5.5904877313682197E-2</v>
      </c>
      <c r="AF12" s="24">
        <v>-1.96537837348616E-2</v>
      </c>
      <c r="AH12">
        <f t="shared" si="0"/>
        <v>-1.96537837348616E-2</v>
      </c>
      <c r="AI12">
        <v>0.13250000000000001</v>
      </c>
      <c r="AJ12">
        <f t="shared" si="1"/>
        <v>-1.96537837348616E-2</v>
      </c>
      <c r="AK12">
        <f t="shared" si="2"/>
        <v>0.32737416327413293</v>
      </c>
    </row>
    <row r="13" spans="1:37">
      <c r="A13" s="26">
        <v>40178</v>
      </c>
      <c r="B13" s="24">
        <v>3.4792183359128701E-3</v>
      </c>
      <c r="C13" s="24">
        <v>0.44607484746243298</v>
      </c>
      <c r="D13" s="24">
        <v>0.17132355711158001</v>
      </c>
      <c r="E13" s="24">
        <v>1.4240661058428E-4</v>
      </c>
      <c r="F13" s="24">
        <v>-0.248601718787234</v>
      </c>
      <c r="G13" s="24">
        <v>-9.7366727540901296E-2</v>
      </c>
      <c r="H13" s="24">
        <v>4.6502222228766798E-4</v>
      </c>
      <c r="I13" s="24">
        <v>3.2240821946565801E-2</v>
      </c>
      <c r="J13" s="24">
        <v>-5.6829489766802499E-3</v>
      </c>
      <c r="K13" s="24">
        <v>-1.2575256391820999</v>
      </c>
      <c r="L13" s="24">
        <v>1.63227159998291E-2</v>
      </c>
      <c r="M13" s="24">
        <v>0</v>
      </c>
      <c r="N13" s="24">
        <v>0</v>
      </c>
      <c r="O13" s="24">
        <v>2.55933880297355E-2</v>
      </c>
      <c r="P13" s="24">
        <v>0</v>
      </c>
      <c r="Q13" s="24">
        <v>2.3624030284407401E-2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1.0395718973769399</v>
      </c>
      <c r="Z13" s="24">
        <v>-7.8861603739441496E-2</v>
      </c>
      <c r="AA13" s="24">
        <v>-1.30832567149285E-2</v>
      </c>
      <c r="AB13" s="24">
        <v>1.23136578853856E-2</v>
      </c>
      <c r="AC13" s="24">
        <v>6.6674031028124301E-3</v>
      </c>
      <c r="AD13" s="24">
        <v>-4.3938163780859699E-2</v>
      </c>
      <c r="AE13" s="24">
        <v>-5.5313963881814601E-2</v>
      </c>
      <c r="AF13" s="24">
        <v>-2.2555056235489701E-2</v>
      </c>
      <c r="AH13">
        <f t="shared" si="0"/>
        <v>-2.2555056235489701E-2</v>
      </c>
      <c r="AI13">
        <v>0.1125</v>
      </c>
      <c r="AJ13">
        <f t="shared" si="1"/>
        <v>-2.2555056235489701E-2</v>
      </c>
      <c r="AK13">
        <f t="shared" si="2"/>
        <v>0.31230064881670194</v>
      </c>
    </row>
    <row r="14" spans="1:37">
      <c r="A14" s="26">
        <v>40268</v>
      </c>
      <c r="B14" s="24">
        <v>4.2595524730988299E-3</v>
      </c>
      <c r="C14" s="24">
        <v>0.42841487878510298</v>
      </c>
      <c r="D14" s="24">
        <v>0.17349180056393099</v>
      </c>
      <c r="E14" s="25">
        <v>-9.0599374258632404E-5</v>
      </c>
      <c r="F14" s="24">
        <v>-0.22813673751709501</v>
      </c>
      <c r="G14" s="24">
        <v>-6.5713185503601806E-2</v>
      </c>
      <c r="H14" s="24">
        <v>1.6720227971760201E-3</v>
      </c>
      <c r="I14" s="24">
        <v>2.6011099604881401E-2</v>
      </c>
      <c r="J14" s="24">
        <v>-2.2986991459684001E-3</v>
      </c>
      <c r="K14" s="24">
        <v>-1.4468433091500501</v>
      </c>
      <c r="L14" s="24">
        <v>8.4790850170255901E-3</v>
      </c>
      <c r="M14" s="24">
        <v>0</v>
      </c>
      <c r="N14" s="24">
        <v>0</v>
      </c>
      <c r="O14" s="24">
        <v>2.5046564895904899E-2</v>
      </c>
      <c r="P14" s="24">
        <v>0</v>
      </c>
      <c r="Q14" s="24">
        <v>1.7761888220455099E-2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1.1213242694304399</v>
      </c>
      <c r="Z14" s="24">
        <v>-0.10714339591252001</v>
      </c>
      <c r="AA14" s="24">
        <v>-1.16856629068857E-2</v>
      </c>
      <c r="AB14" s="24">
        <v>2.3687480266995201E-2</v>
      </c>
      <c r="AC14" s="24">
        <v>1.6786145400709301E-2</v>
      </c>
      <c r="AD14" s="24">
        <v>-1.9897682780476902E-2</v>
      </c>
      <c r="AE14" s="24">
        <v>-5.4730172412094102E-2</v>
      </c>
      <c r="AF14" s="24">
        <v>-8.9604657247233599E-2</v>
      </c>
      <c r="AH14">
        <f t="shared" si="0"/>
        <v>-8.9604657247233599E-2</v>
      </c>
      <c r="AI14">
        <v>0.105</v>
      </c>
      <c r="AJ14">
        <f t="shared" si="1"/>
        <v>-8.9604657247233599E-2</v>
      </c>
      <c r="AK14">
        <f t="shared" si="2"/>
        <v>0.33416749840455479</v>
      </c>
    </row>
    <row r="15" spans="1:37">
      <c r="A15" s="26">
        <v>40359</v>
      </c>
      <c r="B15" s="24">
        <v>5.1156620446696603E-3</v>
      </c>
      <c r="C15" s="24">
        <v>0.38173459248959901</v>
      </c>
      <c r="D15" s="24">
        <v>0.17549995198214899</v>
      </c>
      <c r="E15" s="24">
        <v>1.0808974267029201E-4</v>
      </c>
      <c r="F15" s="24">
        <v>-0.19325051020841</v>
      </c>
      <c r="G15" s="24">
        <v>-5.9459883429205003E-2</v>
      </c>
      <c r="H15" s="24">
        <v>-2.6294572418562299E-3</v>
      </c>
      <c r="I15" s="24">
        <v>2.0092412486768099E-2</v>
      </c>
      <c r="J15" s="24">
        <v>-7.3266317405097203E-4</v>
      </c>
      <c r="K15" s="24">
        <v>-1.5378722118560599</v>
      </c>
      <c r="L15" s="24">
        <v>-1.8013714455480299E-2</v>
      </c>
      <c r="M15" s="24">
        <v>0</v>
      </c>
      <c r="N15" s="24">
        <v>0</v>
      </c>
      <c r="O15" s="24">
        <v>2.4306338779669801E-2</v>
      </c>
      <c r="P15" s="24">
        <v>0</v>
      </c>
      <c r="Q15" s="24">
        <v>1.55960102167222E-2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1.2053621857028001</v>
      </c>
      <c r="Z15" s="24">
        <v>-0.143320032446516</v>
      </c>
      <c r="AA15" s="24">
        <v>-1.8831792244048799E-2</v>
      </c>
      <c r="AB15" s="24">
        <v>3.3992633499804498E-2</v>
      </c>
      <c r="AC15" s="24">
        <v>2.7121943300072601E-2</v>
      </c>
      <c r="AD15" s="24">
        <v>3.0501045618914101E-2</v>
      </c>
      <c r="AE15" s="24">
        <v>-5.4153380292817299E-2</v>
      </c>
      <c r="AF15" s="24">
        <v>-0.10883277948461199</v>
      </c>
      <c r="AH15">
        <f t="shared" si="0"/>
        <v>-0.10883277948461199</v>
      </c>
      <c r="AI15">
        <v>0.105</v>
      </c>
      <c r="AJ15">
        <f t="shared" si="1"/>
        <v>-0.10883277948461199</v>
      </c>
      <c r="AK15">
        <f t="shared" si="2"/>
        <v>0.29421344894042156</v>
      </c>
    </row>
    <row r="16" spans="1:37">
      <c r="A16" s="26">
        <v>40451</v>
      </c>
      <c r="B16" s="24">
        <v>5.1733720876054896E-3</v>
      </c>
      <c r="C16" s="24">
        <v>0.347580595782992</v>
      </c>
      <c r="D16" s="24">
        <v>0.17549423702409001</v>
      </c>
      <c r="E16" s="24">
        <v>1.24885431556917E-4</v>
      </c>
      <c r="F16" s="24">
        <v>-0.21747002850634001</v>
      </c>
      <c r="G16" s="24">
        <v>-4.3602850254478201E-2</v>
      </c>
      <c r="H16" s="24">
        <v>-1.9878498797226002E-3</v>
      </c>
      <c r="I16" s="24">
        <v>-2.88653638516181E-2</v>
      </c>
      <c r="J16" s="24">
        <v>1.3707364832579901E-3</v>
      </c>
      <c r="K16" s="24">
        <v>-1.6129551023558799</v>
      </c>
      <c r="L16" s="24">
        <v>6.55341570715733E-3</v>
      </c>
      <c r="M16" s="24">
        <v>0</v>
      </c>
      <c r="N16" s="24">
        <v>0</v>
      </c>
      <c r="O16" s="24">
        <v>2.6786705572771401E-2</v>
      </c>
      <c r="P16" s="24">
        <v>0</v>
      </c>
      <c r="Q16" s="24">
        <v>1.3004831500631499E-3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1.3408977280527901</v>
      </c>
      <c r="Z16" s="24">
        <v>-0.17165704354875799</v>
      </c>
      <c r="AA16" s="24">
        <v>-3.08667843345167E-2</v>
      </c>
      <c r="AB16" s="24">
        <v>3.40666983273391E-2</v>
      </c>
      <c r="AC16" s="24">
        <v>2.37678056097675E-2</v>
      </c>
      <c r="AD16" s="24">
        <v>9.1978723354493405E-2</v>
      </c>
      <c r="AE16" s="24">
        <v>-5.3583468312830701E-2</v>
      </c>
      <c r="AF16" s="24">
        <v>-0.105893104460261</v>
      </c>
      <c r="AH16">
        <f t="shared" si="0"/>
        <v>-0.105893104460261</v>
      </c>
      <c r="AI16">
        <v>0.1525</v>
      </c>
      <c r="AJ16">
        <f t="shared" si="1"/>
        <v>-0.105893104460261</v>
      </c>
      <c r="AK16">
        <f t="shared" si="2"/>
        <v>0.21887487043450393</v>
      </c>
    </row>
    <row r="17" spans="1:37">
      <c r="A17" s="26">
        <v>40543</v>
      </c>
      <c r="B17" s="24">
        <v>5.98526924714684E-3</v>
      </c>
      <c r="C17" s="24">
        <v>0.286130290311569</v>
      </c>
      <c r="D17" s="24">
        <v>0.19096625721105701</v>
      </c>
      <c r="E17" s="25">
        <v>-2.4097889757676401E-5</v>
      </c>
      <c r="F17" s="24">
        <v>-0.28557216214966302</v>
      </c>
      <c r="G17" s="24">
        <v>-3.4800043848296602E-2</v>
      </c>
      <c r="H17" s="24">
        <v>2.4593731439997699E-3</v>
      </c>
      <c r="I17" s="24">
        <v>2.8644005744039001E-2</v>
      </c>
      <c r="J17" s="24">
        <v>2.44903747622063E-3</v>
      </c>
      <c r="K17" s="24">
        <v>-1.7794578186980901</v>
      </c>
      <c r="L17" s="24">
        <v>-1.0642226413149099E-2</v>
      </c>
      <c r="M17" s="24">
        <v>0</v>
      </c>
      <c r="N17" s="24">
        <v>0</v>
      </c>
      <c r="O17" s="24">
        <v>2.49843424231368E-2</v>
      </c>
      <c r="P17" s="24">
        <v>0</v>
      </c>
      <c r="Q17" s="24">
        <v>-1.02491540835203E-2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1.55418460017489</v>
      </c>
      <c r="Z17" s="24">
        <v>-0.19298402343038501</v>
      </c>
      <c r="AA17" s="24">
        <v>-4.7367466060417203E-2</v>
      </c>
      <c r="AB17" s="24">
        <v>2.4220497513772699E-2</v>
      </c>
      <c r="AC17" s="24">
        <v>1.35983717530189E-2</v>
      </c>
      <c r="AD17" s="24">
        <v>0.146464152282439</v>
      </c>
      <c r="AE17" s="24">
        <v>-5.3020320533917899E-2</v>
      </c>
      <c r="AF17" s="24">
        <v>-0.134031115825923</v>
      </c>
      <c r="AH17">
        <f t="shared" si="0"/>
        <v>-0.134031115825923</v>
      </c>
      <c r="AI17">
        <v>0.20250000000000001</v>
      </c>
      <c r="AJ17">
        <f t="shared" si="1"/>
        <v>-0.134031115825923</v>
      </c>
      <c r="AK17">
        <f t="shared" si="2"/>
        <v>0.14731057063884875</v>
      </c>
    </row>
    <row r="18" spans="1:37">
      <c r="A18" s="26">
        <v>40633</v>
      </c>
      <c r="B18" s="24">
        <v>3.7288828237406601E-3</v>
      </c>
      <c r="C18" s="24">
        <v>0.33747615857575702</v>
      </c>
      <c r="D18" s="24">
        <v>0.203633573077805</v>
      </c>
      <c r="E18" s="24">
        <v>4.7544227085250098E-4</v>
      </c>
      <c r="F18" s="24">
        <v>-0.36868529864184502</v>
      </c>
      <c r="G18" s="24">
        <v>-3.9310715965839502E-2</v>
      </c>
      <c r="H18" s="24">
        <v>5.1738783887953603E-3</v>
      </c>
      <c r="I18" s="24">
        <v>-6.46484756769212E-3</v>
      </c>
      <c r="J18" s="24">
        <v>1.7681870693273499E-3</v>
      </c>
      <c r="K18" s="24">
        <v>-2.0002283280114899</v>
      </c>
      <c r="L18" s="24">
        <v>-2.5237821821701499E-2</v>
      </c>
      <c r="M18" s="24">
        <v>0</v>
      </c>
      <c r="N18" s="24">
        <v>0</v>
      </c>
      <c r="O18" s="24">
        <v>2.7688826968290999E-2</v>
      </c>
      <c r="P18" s="24">
        <v>0</v>
      </c>
      <c r="Q18" s="24">
        <v>8.6146536156542805E-4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1.84135093905811</v>
      </c>
      <c r="Z18" s="24">
        <v>-0.187789149805524</v>
      </c>
      <c r="AA18" s="24">
        <v>-4.9222597966696299E-2</v>
      </c>
      <c r="AB18" s="24">
        <v>8.7559054278984402E-3</v>
      </c>
      <c r="AC18" s="24">
        <v>-7.4113050141847098E-3</v>
      </c>
      <c r="AD18" s="24">
        <v>0.18195042508370499</v>
      </c>
      <c r="AE18" s="24">
        <v>-5.2463824168601902E-2</v>
      </c>
      <c r="AF18" s="24">
        <v>-0.123950204857737</v>
      </c>
      <c r="AH18">
        <f t="shared" si="0"/>
        <v>-0.123950204857737</v>
      </c>
      <c r="AI18">
        <v>0.215</v>
      </c>
      <c r="AJ18">
        <f t="shared" si="1"/>
        <v>-0.123950204857737</v>
      </c>
      <c r="AK18">
        <f t="shared" si="2"/>
        <v>8.8643906370444281E-2</v>
      </c>
    </row>
    <row r="19" spans="1:37">
      <c r="A19" s="26">
        <v>40724</v>
      </c>
      <c r="B19" s="24">
        <v>4.8835896634343498E-3</v>
      </c>
      <c r="C19" s="24">
        <v>0.197854395217296</v>
      </c>
      <c r="D19" s="24">
        <v>0.18921990109935999</v>
      </c>
      <c r="E19" s="24">
        <v>2.1564528549802901E-4</v>
      </c>
      <c r="F19" s="24">
        <v>-0.38648480287247899</v>
      </c>
      <c r="G19" s="24">
        <v>-4.3703820262532E-2</v>
      </c>
      <c r="H19" s="24">
        <v>-4.30995875746314E-3</v>
      </c>
      <c r="I19" s="24">
        <v>4.0507770905565503E-3</v>
      </c>
      <c r="J19" s="24">
        <v>2.2499841668526298E-3</v>
      </c>
      <c r="K19" s="24">
        <v>-2.2489968086884602</v>
      </c>
      <c r="L19" s="24">
        <v>-3.29478660856643E-3</v>
      </c>
      <c r="M19" s="24">
        <v>0</v>
      </c>
      <c r="N19" s="24">
        <v>0</v>
      </c>
      <c r="O19" s="24">
        <v>2.87841332905234E-2</v>
      </c>
      <c r="P19" s="24">
        <v>0</v>
      </c>
      <c r="Q19" s="24">
        <v>9.8270813937507001E-3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2.2272688454210599</v>
      </c>
      <c r="Z19" s="24">
        <v>-0.19585712720046899</v>
      </c>
      <c r="AA19" s="24">
        <v>-3.5290811455208099E-2</v>
      </c>
      <c r="AB19" s="24">
        <v>3.4465714438964498E-3</v>
      </c>
      <c r="AC19" s="24">
        <v>-1.5613099565856801E-2</v>
      </c>
      <c r="AD19" s="24">
        <v>0.20972285924378201</v>
      </c>
      <c r="AE19" s="24">
        <v>-5.1913869463106999E-2</v>
      </c>
      <c r="AF19" s="24">
        <v>-0.107941301558133</v>
      </c>
      <c r="AH19">
        <f t="shared" si="0"/>
        <v>-0.107941301558133</v>
      </c>
      <c r="AI19">
        <v>0.30499999999999999</v>
      </c>
      <c r="AJ19">
        <f t="shared" si="1"/>
        <v>-0.107941301558133</v>
      </c>
      <c r="AK19">
        <f t="shared" si="2"/>
        <v>-5.2621730756877066E-2</v>
      </c>
    </row>
    <row r="20" spans="1:37">
      <c r="A20" s="26">
        <v>40816</v>
      </c>
      <c r="B20" s="24">
        <v>3.3403878568153901E-3</v>
      </c>
      <c r="C20" s="24">
        <v>0.20218276676920099</v>
      </c>
      <c r="D20" s="24">
        <v>0.184917692610721</v>
      </c>
      <c r="E20" s="25">
        <v>-7.9317034676527098E-5</v>
      </c>
      <c r="F20" s="24">
        <v>-0.20073462952996499</v>
      </c>
      <c r="G20" s="24">
        <v>-5.4226542468072701E-2</v>
      </c>
      <c r="H20" s="24">
        <v>3.0146681772747299E-3</v>
      </c>
      <c r="I20" s="24">
        <v>-2.4211499665265E-2</v>
      </c>
      <c r="J20" s="24">
        <v>3.4751791927488101E-3</v>
      </c>
      <c r="K20" s="24">
        <v>-2.6451265246046902</v>
      </c>
      <c r="L20" s="24">
        <v>1.2616430299732099E-3</v>
      </c>
      <c r="M20" s="24">
        <v>0</v>
      </c>
      <c r="N20" s="24">
        <v>0</v>
      </c>
      <c r="O20" s="24">
        <v>2.6396528490742699E-2</v>
      </c>
      <c r="P20" s="24">
        <v>0</v>
      </c>
      <c r="Q20" s="24">
        <v>-1.0165656650476401E-2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2.5204066809569001</v>
      </c>
      <c r="Z20" s="24">
        <v>-0.24873037812395701</v>
      </c>
      <c r="AA20" s="24">
        <v>-3.0241550103361801E-2</v>
      </c>
      <c r="AB20" s="24">
        <v>1.51619682293873E-2</v>
      </c>
      <c r="AC20" s="24">
        <v>-6.8534194443287703E-3</v>
      </c>
      <c r="AD20" s="24">
        <v>0.24597447766797001</v>
      </c>
      <c r="AE20" s="24">
        <v>-5.1370349585270099E-2</v>
      </c>
      <c r="AF20" s="24">
        <v>-6.5607874228328394E-2</v>
      </c>
      <c r="AH20">
        <f t="shared" si="0"/>
        <v>-6.5607874228328394E-2</v>
      </c>
      <c r="AI20">
        <v>0.34499999999999997</v>
      </c>
      <c r="AJ20">
        <f t="shared" si="1"/>
        <v>-6.5607874228328394E-2</v>
      </c>
      <c r="AK20">
        <f t="shared" si="2"/>
        <v>8.3800871193751875E-2</v>
      </c>
    </row>
    <row r="21" spans="1:37">
      <c r="A21" s="26">
        <v>40908</v>
      </c>
      <c r="B21" s="24">
        <v>3.42545602142574E-3</v>
      </c>
      <c r="C21" s="24">
        <v>0.25604991618222001</v>
      </c>
      <c r="D21" s="24">
        <v>0.17800612509059999</v>
      </c>
      <c r="E21" s="25">
        <v>8.8261705397749802E-5</v>
      </c>
      <c r="F21" s="24">
        <v>-0.12931633931411499</v>
      </c>
      <c r="G21" s="24">
        <v>-5.99467061203003E-2</v>
      </c>
      <c r="H21" s="24">
        <v>-2.4160306068005798E-3</v>
      </c>
      <c r="I21" s="24">
        <v>-3.6326551680074398E-2</v>
      </c>
      <c r="J21" s="24">
        <v>3.1935259382488502E-3</v>
      </c>
      <c r="K21" s="24">
        <v>-2.9159785738458002</v>
      </c>
      <c r="L21" s="24">
        <v>6.9092092231362199E-3</v>
      </c>
      <c r="M21" s="24">
        <v>0</v>
      </c>
      <c r="N21" s="24">
        <v>0</v>
      </c>
      <c r="O21" s="24">
        <v>2.4385415922358499E-2</v>
      </c>
      <c r="P21" s="24">
        <v>0</v>
      </c>
      <c r="Q21" s="24">
        <v>6.2142290118427602E-3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2.6771542061625899</v>
      </c>
      <c r="Z21" s="24">
        <v>-0.306446119209766</v>
      </c>
      <c r="AA21" s="24">
        <v>-2.74486859528702E-2</v>
      </c>
      <c r="AB21" s="24">
        <v>2.0617466776479399E-2</v>
      </c>
      <c r="AC21" s="24">
        <v>-1.6459967336930599E-3</v>
      </c>
      <c r="AD21" s="24">
        <v>0.27395829763872198</v>
      </c>
      <c r="AE21" s="24">
        <v>-5.0833160517183798E-2</v>
      </c>
      <c r="AF21" s="24">
        <v>-8.0356054307573699E-2</v>
      </c>
      <c r="AH21">
        <f t="shared" si="0"/>
        <v>-8.0356054307573699E-2</v>
      </c>
      <c r="AI21">
        <v>0.31</v>
      </c>
      <c r="AJ21">
        <f t="shared" si="1"/>
        <v>-8.0356054307573699E-2</v>
      </c>
      <c r="AK21">
        <f t="shared" si="2"/>
        <v>0.19943335085676445</v>
      </c>
    </row>
    <row r="22" spans="1:37">
      <c r="A22" s="26">
        <v>40999</v>
      </c>
      <c r="B22" s="24">
        <v>3.0111552644723001E-3</v>
      </c>
      <c r="C22" s="24">
        <v>0.22691606292265401</v>
      </c>
      <c r="D22" s="24">
        <v>0.154385679232691</v>
      </c>
      <c r="E22" s="25">
        <v>-3.4128896418516899E-5</v>
      </c>
      <c r="F22" s="24">
        <v>-9.4987954369625094E-2</v>
      </c>
      <c r="G22" s="24">
        <v>-3.1475549913987197E-2</v>
      </c>
      <c r="H22" s="24">
        <v>5.2143178054528199E-4</v>
      </c>
      <c r="I22" s="24">
        <v>-4.3511642396165298E-2</v>
      </c>
      <c r="J22" s="24">
        <v>3.33036996602726E-3</v>
      </c>
      <c r="K22" s="24">
        <v>-3.0090128690839699</v>
      </c>
      <c r="L22" s="24">
        <v>3.6199222783730202E-3</v>
      </c>
      <c r="M22" s="24">
        <v>0</v>
      </c>
      <c r="N22" s="24">
        <v>0</v>
      </c>
      <c r="O22" s="24">
        <v>2.16827962826763E-2</v>
      </c>
      <c r="P22" s="24">
        <v>0</v>
      </c>
      <c r="Q22" s="24">
        <v>-3.1086759022604599E-3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2.7633382847889401</v>
      </c>
      <c r="Z22" s="24">
        <v>-0.35792582559210501</v>
      </c>
      <c r="AA22" s="24">
        <v>-4.4096132148814297E-2</v>
      </c>
      <c r="AB22" s="24">
        <v>1.8556780136223899E-2</v>
      </c>
      <c r="AC22" s="24">
        <v>2.40959688031451E-3</v>
      </c>
      <c r="AD22" s="24">
        <v>0.29962879905587397</v>
      </c>
      <c r="AE22" s="24">
        <v>-5.0302200952356303E-2</v>
      </c>
      <c r="AF22" s="24">
        <v>-0.13705410066689599</v>
      </c>
      <c r="AH22">
        <f t="shared" si="0"/>
        <v>-0.13705410066689599</v>
      </c>
      <c r="AI22">
        <v>0.16250000000000001</v>
      </c>
      <c r="AJ22">
        <f t="shared" si="1"/>
        <v>-0.13705410066689599</v>
      </c>
      <c r="AK22">
        <f t="shared" si="2"/>
        <v>0.19004726529664068</v>
      </c>
    </row>
    <row r="23" spans="1:37">
      <c r="A23" s="26">
        <v>41090</v>
      </c>
      <c r="B23" s="24">
        <v>3.01679414828891E-3</v>
      </c>
      <c r="C23" s="24">
        <v>0.18625772417994799</v>
      </c>
      <c r="D23" s="24">
        <v>0.12667149870081801</v>
      </c>
      <c r="E23" s="25">
        <v>9.2849977469268996E-5</v>
      </c>
      <c r="F23" s="24">
        <v>-6.3008681393230001E-2</v>
      </c>
      <c r="G23" s="24">
        <v>-2.5511172582826099E-2</v>
      </c>
      <c r="H23" s="24">
        <v>7.4042904873351703E-4</v>
      </c>
      <c r="I23" s="24">
        <v>-4.6352038673157597E-2</v>
      </c>
      <c r="J23" s="24">
        <v>2.69889439489114E-3</v>
      </c>
      <c r="K23" s="24">
        <v>-2.9555970489301799</v>
      </c>
      <c r="L23" s="24">
        <v>-1.9660635158402301E-2</v>
      </c>
      <c r="M23" s="24">
        <v>0</v>
      </c>
      <c r="N23" s="24">
        <v>0</v>
      </c>
      <c r="O23" s="24">
        <v>1.9629703460817501E-2</v>
      </c>
      <c r="P23" s="24">
        <v>0</v>
      </c>
      <c r="Q23" s="24">
        <v>1.87185622180979E-4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2.81769860395455</v>
      </c>
      <c r="Z23" s="24">
        <v>-0.37866817132807101</v>
      </c>
      <c r="AA23" s="24">
        <v>-7.0199090911521406E-2</v>
      </c>
      <c r="AB23" s="24">
        <v>-4.5937889959698298E-4</v>
      </c>
      <c r="AC23" s="24">
        <v>1.3580568462444301E-3</v>
      </c>
      <c r="AD23" s="24">
        <v>0.325533314735718</v>
      </c>
      <c r="AE23" s="24">
        <v>-4.9777372197193602E-2</v>
      </c>
      <c r="AF23" s="24">
        <v>-0.125348535004522</v>
      </c>
      <c r="AH23">
        <f t="shared" si="0"/>
        <v>-0.125348535004522</v>
      </c>
      <c r="AI23">
        <v>9.7500000000000003E-2</v>
      </c>
      <c r="AJ23">
        <f t="shared" si="1"/>
        <v>-0.125348535004522</v>
      </c>
      <c r="AK23">
        <f t="shared" si="2"/>
        <v>0.13498517952833503</v>
      </c>
    </row>
    <row r="24" spans="1:37">
      <c r="A24" s="26">
        <v>41182</v>
      </c>
      <c r="B24" s="24">
        <v>2.2641417244281402E-3</v>
      </c>
      <c r="C24" s="24">
        <v>0.178053604342784</v>
      </c>
      <c r="D24" s="24">
        <v>0.117930059532669</v>
      </c>
      <c r="E24" s="25">
        <v>-9.6223785275075702E-6</v>
      </c>
      <c r="F24" s="24">
        <v>-2.5161329794329501E-2</v>
      </c>
      <c r="G24" s="24">
        <v>-3.9096087751005499E-3</v>
      </c>
      <c r="H24" s="24">
        <v>-1.4153055266367101E-3</v>
      </c>
      <c r="I24" s="24">
        <v>-5.3132457154088597E-2</v>
      </c>
      <c r="J24" s="24">
        <v>2.8702649928180699E-3</v>
      </c>
      <c r="K24" s="24">
        <v>-2.9387608689123499</v>
      </c>
      <c r="L24" s="24">
        <v>-1.6810672855228598E-2</v>
      </c>
      <c r="M24" s="24">
        <v>0</v>
      </c>
      <c r="N24" s="24">
        <v>0</v>
      </c>
      <c r="O24" s="24">
        <v>1.7044583364893499E-2</v>
      </c>
      <c r="P24" s="24">
        <v>0</v>
      </c>
      <c r="Q24" s="24">
        <v>2.5075761809830901E-3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2.7978928058430599</v>
      </c>
      <c r="Z24" s="24">
        <v>-0.37818328267819101</v>
      </c>
      <c r="AA24" s="24">
        <v>-7.5993324263193704E-2</v>
      </c>
      <c r="AB24" s="24">
        <v>-2.6105865170277701E-2</v>
      </c>
      <c r="AC24" s="24">
        <v>-1.40776083331224E-2</v>
      </c>
      <c r="AD24" s="24">
        <v>0.34821595209960599</v>
      </c>
      <c r="AE24" s="24">
        <v>-4.9258578076608397E-2</v>
      </c>
      <c r="AF24" s="24">
        <v>-0.116039535836428</v>
      </c>
      <c r="AH24">
        <f t="shared" si="0"/>
        <v>-0.116039535836428</v>
      </c>
      <c r="AI24">
        <v>0.04</v>
      </c>
      <c r="AJ24">
        <f t="shared" si="1"/>
        <v>-0.116039535836428</v>
      </c>
      <c r="AK24">
        <f t="shared" si="2"/>
        <v>0.17097265557804098</v>
      </c>
    </row>
    <row r="25" spans="1:37">
      <c r="A25" s="26">
        <v>41274</v>
      </c>
      <c r="B25" s="24">
        <v>2.9374210679618601E-3</v>
      </c>
      <c r="C25" s="24">
        <v>0.13350551258724899</v>
      </c>
      <c r="D25" s="24">
        <v>0.118013171494004</v>
      </c>
      <c r="E25" s="25">
        <v>-6.0508111430579598E-5</v>
      </c>
      <c r="F25" s="24">
        <v>-3.8189347580705101E-2</v>
      </c>
      <c r="G25" s="24">
        <v>2.0558546199941199E-2</v>
      </c>
      <c r="H25" s="24">
        <v>-1.2356965006447801E-3</v>
      </c>
      <c r="I25" s="24">
        <v>-5.18677425240332E-2</v>
      </c>
      <c r="J25" s="24">
        <v>2.8211543220890301E-3</v>
      </c>
      <c r="K25" s="24">
        <v>-2.8283601930512599</v>
      </c>
      <c r="L25" s="24">
        <v>-3.4119410117692602E-2</v>
      </c>
      <c r="M25" s="24">
        <v>0</v>
      </c>
      <c r="N25" s="24">
        <v>0</v>
      </c>
      <c r="O25" s="24">
        <v>1.51907590127103E-2</v>
      </c>
      <c r="P25" s="24">
        <v>0</v>
      </c>
      <c r="Q25" s="24">
        <v>-7.6723800374890504E-3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2.7477489945807099</v>
      </c>
      <c r="Z25" s="24">
        <v>-0.37416148149521999</v>
      </c>
      <c r="AA25" s="24">
        <v>-7.39709631145158E-2</v>
      </c>
      <c r="AB25" s="24">
        <v>-3.6096097640489599E-2</v>
      </c>
      <c r="AC25" s="24">
        <v>-3.5485947448114202E-2</v>
      </c>
      <c r="AD25" s="24">
        <v>0.354686352338762</v>
      </c>
      <c r="AE25" s="24">
        <v>-4.8745724843580002E-2</v>
      </c>
      <c r="AF25" s="24">
        <v>-0.134503580861766</v>
      </c>
      <c r="AH25">
        <f t="shared" si="0"/>
        <v>-0.134503580861766</v>
      </c>
      <c r="AI25">
        <v>2.75E-2</v>
      </c>
      <c r="AJ25">
        <f t="shared" si="1"/>
        <v>-0.134503580861766</v>
      </c>
      <c r="AK25">
        <f t="shared" si="2"/>
        <v>0.11113575496836142</v>
      </c>
    </row>
    <row r="26" spans="1:37">
      <c r="A26" s="26">
        <v>41364</v>
      </c>
      <c r="B26" s="24">
        <v>1.8587782441370599E-3</v>
      </c>
      <c r="C26" s="24">
        <v>0.14857475049094401</v>
      </c>
      <c r="D26" s="24">
        <v>0.11843666867842401</v>
      </c>
      <c r="E26" s="25">
        <v>5.1001776705279698E-5</v>
      </c>
      <c r="F26" s="24">
        <v>-6.80069780147564E-2</v>
      </c>
      <c r="G26" s="24">
        <v>3.59154379057866E-2</v>
      </c>
      <c r="H26" s="24">
        <v>-6.9246082680074397E-4</v>
      </c>
      <c r="I26" s="24">
        <v>-4.73384153979996E-2</v>
      </c>
      <c r="J26" s="24">
        <v>2.6709991415299898E-3</v>
      </c>
      <c r="K26" s="24">
        <v>-2.6623034560849899</v>
      </c>
      <c r="L26" s="24">
        <v>-3.3725243012077702E-2</v>
      </c>
      <c r="M26" s="24">
        <v>0</v>
      </c>
      <c r="N26" s="24">
        <v>0</v>
      </c>
      <c r="O26" s="24">
        <v>1.2581668345939399E-2</v>
      </c>
      <c r="P26" s="24">
        <v>0</v>
      </c>
      <c r="Q26" s="24">
        <v>-1.3119914495662599E-2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2.71498294694692</v>
      </c>
      <c r="Z26" s="24">
        <v>-0.35880330575438601</v>
      </c>
      <c r="AA26" s="24">
        <v>-7.0294112642297693E-2</v>
      </c>
      <c r="AB26" s="24">
        <v>-3.9858770339543499E-2</v>
      </c>
      <c r="AC26" s="24">
        <v>-4.6417317132936398E-2</v>
      </c>
      <c r="AD26" s="24">
        <v>0.34207101530199402</v>
      </c>
      <c r="AE26" s="24">
        <v>-4.8238721092484102E-2</v>
      </c>
      <c r="AF26" s="24">
        <v>-1.16554279615675E-2</v>
      </c>
      <c r="AH26">
        <f t="shared" si="0"/>
        <v>-1.16554279615675E-2</v>
      </c>
      <c r="AI26">
        <v>0.03</v>
      </c>
      <c r="AJ26">
        <f t="shared" si="1"/>
        <v>-1.16554279615675E-2</v>
      </c>
      <c r="AK26">
        <f t="shared" si="2"/>
        <v>0.10896757174367198</v>
      </c>
    </row>
    <row r="27" spans="1:37">
      <c r="A27" s="26">
        <v>41455</v>
      </c>
      <c r="B27" s="24">
        <v>5.8027026590648696E-4</v>
      </c>
      <c r="C27" s="24">
        <v>0.17101679868710001</v>
      </c>
      <c r="D27" s="24">
        <v>0.14212712284492701</v>
      </c>
      <c r="E27" s="25">
        <v>5.1055869739915598E-5</v>
      </c>
      <c r="F27" s="24">
        <v>-8.5349764388516602E-2</v>
      </c>
      <c r="G27" s="24">
        <v>3.61480419046128E-2</v>
      </c>
      <c r="H27" s="24">
        <v>5.9771152546697903E-3</v>
      </c>
      <c r="I27" s="24">
        <v>-4.4974133221150403E-2</v>
      </c>
      <c r="J27" s="24">
        <v>3.1767824348196902E-3</v>
      </c>
      <c r="K27" s="24">
        <v>-2.6175237683616102</v>
      </c>
      <c r="L27" s="24">
        <v>-6.6131245455700496E-2</v>
      </c>
      <c r="M27" s="24">
        <v>0</v>
      </c>
      <c r="N27" s="24">
        <v>0</v>
      </c>
      <c r="O27" s="24">
        <v>1.13717998129016E-2</v>
      </c>
      <c r="P27" s="24">
        <v>0</v>
      </c>
      <c r="Q27" s="24">
        <v>-1.5648761385648201E-2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2.66029263802174</v>
      </c>
      <c r="Z27" s="24">
        <v>-0.35123367464782501</v>
      </c>
      <c r="AA27" s="24">
        <v>-6.7361733450573502E-2</v>
      </c>
      <c r="AB27" s="24">
        <v>-4.0451829265927899E-2</v>
      </c>
      <c r="AC27" s="24">
        <v>-4.9194138730184502E-2</v>
      </c>
      <c r="AD27" s="24">
        <v>0.32902843877987398</v>
      </c>
      <c r="AE27" s="24">
        <v>-4.7737477676010602E-2</v>
      </c>
      <c r="AF27" s="24">
        <v>-2.5836462706883001E-2</v>
      </c>
      <c r="AH27">
        <f t="shared" si="0"/>
        <v>-2.5836462706883001E-2</v>
      </c>
      <c r="AI27">
        <v>0.03</v>
      </c>
      <c r="AJ27">
        <f t="shared" si="1"/>
        <v>-2.5836462706883001E-2</v>
      </c>
      <c r="AK27">
        <f t="shared" si="2"/>
        <v>0.11060760494762434</v>
      </c>
    </row>
    <row r="28" spans="1:37">
      <c r="A28" s="26">
        <v>41547</v>
      </c>
      <c r="B28" s="24">
        <v>1.7174347277530201E-3</v>
      </c>
      <c r="C28" s="24">
        <v>0.18022080679376801</v>
      </c>
      <c r="D28" s="24">
        <v>0.16447663587217101</v>
      </c>
      <c r="E28" s="25">
        <v>-1.6567801847157699E-5</v>
      </c>
      <c r="F28" s="24">
        <v>-0.134015526873832</v>
      </c>
      <c r="G28" s="24">
        <v>3.1502040260776298E-2</v>
      </c>
      <c r="H28" s="24">
        <v>-2.9568254499013498E-3</v>
      </c>
      <c r="I28" s="24">
        <v>-3.8278775196565397E-2</v>
      </c>
      <c r="J28" s="24">
        <v>4.1079404715470696E-3</v>
      </c>
      <c r="K28" s="24">
        <v>-2.59008586240869</v>
      </c>
      <c r="L28" s="24">
        <v>-5.7902820498745199E-2</v>
      </c>
      <c r="M28" s="24">
        <v>0</v>
      </c>
      <c r="N28" s="24">
        <v>0</v>
      </c>
      <c r="O28" s="24">
        <v>1.0288155580783E-2</v>
      </c>
      <c r="P28" s="24">
        <v>0</v>
      </c>
      <c r="Q28" s="24">
        <v>3.9286985988188404E-3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2.6121598319161401</v>
      </c>
      <c r="Z28" s="24">
        <v>-0.34078872697290202</v>
      </c>
      <c r="AA28" s="24">
        <v>-6.12829629789476E-2</v>
      </c>
      <c r="AB28" s="24">
        <v>-4.0662332137781497E-2</v>
      </c>
      <c r="AC28" s="24">
        <v>-5.3121747089469401E-2</v>
      </c>
      <c r="AD28" s="24">
        <v>0.31409894824970402</v>
      </c>
      <c r="AE28" s="24">
        <v>-4.72419076255522E-2</v>
      </c>
      <c r="AF28" s="24">
        <v>-4.3853562562802199E-2</v>
      </c>
      <c r="AH28">
        <f t="shared" si="0"/>
        <v>-4.3853562562802199E-2</v>
      </c>
      <c r="AI28">
        <v>3.2500000000000001E-2</v>
      </c>
      <c r="AJ28">
        <f t="shared" si="1"/>
        <v>-4.3853562562802199E-2</v>
      </c>
      <c r="AK28">
        <f t="shared" si="2"/>
        <v>0.11582928885914417</v>
      </c>
    </row>
    <row r="29" spans="1:37">
      <c r="A29" s="26">
        <v>41639</v>
      </c>
      <c r="B29" s="24">
        <v>7.2651287709241E-4</v>
      </c>
      <c r="C29" s="24">
        <v>0.135660261186272</v>
      </c>
      <c r="D29" s="24">
        <v>0.16376016439249999</v>
      </c>
      <c r="E29" s="24">
        <v>-1.3958019243892801E-4</v>
      </c>
      <c r="F29" s="24">
        <v>-0.12468069153133</v>
      </c>
      <c r="G29" s="24">
        <v>4.3960367217979697E-2</v>
      </c>
      <c r="H29" s="24">
        <v>-5.7284961282277099E-4</v>
      </c>
      <c r="I29" s="24">
        <v>7.3468411928587002E-3</v>
      </c>
      <c r="J29" s="24">
        <v>5.2859228701971602E-3</v>
      </c>
      <c r="K29" s="24">
        <v>-2.5290890765793699</v>
      </c>
      <c r="L29" s="24">
        <v>-6.5858440094899995E-2</v>
      </c>
      <c r="M29" s="24">
        <v>0</v>
      </c>
      <c r="N29" s="24">
        <v>0</v>
      </c>
      <c r="O29" s="24">
        <v>5.6480327462548998E-3</v>
      </c>
      <c r="P29" s="24">
        <v>0</v>
      </c>
      <c r="Q29" s="24">
        <v>-1.5762341328153701E-2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2.5840164741000198</v>
      </c>
      <c r="Z29" s="24">
        <v>-0.34184784054894901</v>
      </c>
      <c r="AA29" s="24">
        <v>-5.76195007840982E-2</v>
      </c>
      <c r="AB29" s="24">
        <v>-3.7061821465470601E-2</v>
      </c>
      <c r="AC29" s="24">
        <v>-5.1615850763742303E-2</v>
      </c>
      <c r="AD29" s="24">
        <v>0.30366611467335303</v>
      </c>
      <c r="AE29" s="24">
        <v>-4.6751926074857598E-2</v>
      </c>
      <c r="AF29" s="24">
        <v>-2.0929227719621801E-2</v>
      </c>
      <c r="AH29">
        <f t="shared" si="0"/>
        <v>-2.0929227719621801E-2</v>
      </c>
      <c r="AI29">
        <v>0.04</v>
      </c>
      <c r="AJ29">
        <f t="shared" si="1"/>
        <v>-2.0929227719621801E-2</v>
      </c>
      <c r="AK29">
        <f t="shared" si="2"/>
        <v>0.10862227364863508</v>
      </c>
    </row>
    <row r="30" spans="1:37">
      <c r="A30" s="26">
        <v>41729</v>
      </c>
      <c r="B30" s="24">
        <v>-6.9963019114045104E-4</v>
      </c>
      <c r="C30" s="24">
        <v>0.10877089968343299</v>
      </c>
      <c r="D30" s="24">
        <v>0.150281001705657</v>
      </c>
      <c r="E30" s="25">
        <v>8.7092301212324599E-5</v>
      </c>
      <c r="F30" s="24">
        <v>-9.8107402213421901E-2</v>
      </c>
      <c r="G30" s="24">
        <v>6.02747941874699E-2</v>
      </c>
      <c r="H30" s="24">
        <v>1.7850738554720401E-3</v>
      </c>
      <c r="I30" s="24">
        <v>9.37714639265822E-4</v>
      </c>
      <c r="J30" s="24">
        <v>5.42046493627912E-3</v>
      </c>
      <c r="K30" s="24">
        <v>-2.3913365961036499</v>
      </c>
      <c r="L30" s="24">
        <v>-5.4981022194854699E-2</v>
      </c>
      <c r="M30" s="24">
        <v>0</v>
      </c>
      <c r="N30" s="24">
        <v>0</v>
      </c>
      <c r="O30" s="24">
        <v>1.7291041966906501E-3</v>
      </c>
      <c r="P30" s="24">
        <v>0</v>
      </c>
      <c r="Q30" s="24">
        <v>-1.90726700017529E-2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2.5874025741792201</v>
      </c>
      <c r="Z30" s="24">
        <v>-0.34212371231619099</v>
      </c>
      <c r="AA30" s="24">
        <v>-5.8937469060567502E-2</v>
      </c>
      <c r="AB30" s="24">
        <v>-3.3813237254463599E-2</v>
      </c>
      <c r="AC30" s="24">
        <v>-4.9277186632622601E-2</v>
      </c>
      <c r="AD30" s="24">
        <v>0.29683035526363999</v>
      </c>
      <c r="AE30" s="24">
        <v>-4.6267450186838997E-2</v>
      </c>
      <c r="AF30" s="24">
        <v>0.11890269879281699</v>
      </c>
      <c r="AH30">
        <f t="shared" si="0"/>
        <v>0.11890269879281699</v>
      </c>
      <c r="AI30">
        <v>5.5E-2</v>
      </c>
      <c r="AJ30">
        <f t="shared" si="1"/>
        <v>0.11890269879281699</v>
      </c>
      <c r="AK30">
        <f t="shared" si="2"/>
        <v>0.11015797071745158</v>
      </c>
    </row>
    <row r="31" spans="1:37">
      <c r="A31" s="26">
        <v>41820</v>
      </c>
      <c r="B31" s="24">
        <v>-2.04640901767737E-4</v>
      </c>
      <c r="C31" s="24">
        <v>3.4510257030655897E-2</v>
      </c>
      <c r="D31" s="24">
        <v>0.13627165855083001</v>
      </c>
      <c r="E31" s="24">
        <v>-1.4950604802687901E-4</v>
      </c>
      <c r="F31" s="24">
        <v>-7.8331343687597199E-2</v>
      </c>
      <c r="G31" s="24">
        <v>6.5596425810524106E-2</v>
      </c>
      <c r="H31" s="24">
        <v>-1.644126787373E-3</v>
      </c>
      <c r="I31" s="24">
        <v>4.4959902103426798E-2</v>
      </c>
      <c r="J31" s="24">
        <v>6.41285926295643E-3</v>
      </c>
      <c r="K31" s="24">
        <v>-2.40876214075905</v>
      </c>
      <c r="L31" s="24">
        <v>-5.1763302057399103E-2</v>
      </c>
      <c r="M31" s="24">
        <v>0</v>
      </c>
      <c r="N31" s="24">
        <v>0</v>
      </c>
      <c r="O31" s="24">
        <v>-2.6632158425411098E-3</v>
      </c>
      <c r="P31" s="24">
        <v>0</v>
      </c>
      <c r="Q31" s="24">
        <v>-1.51570658335578E-2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2.5780733762777399</v>
      </c>
      <c r="Z31" s="24">
        <v>-0.34676559235467302</v>
      </c>
      <c r="AA31" s="24">
        <v>-5.8967028006171297E-2</v>
      </c>
      <c r="AB31" s="24">
        <v>-3.5231312827455098E-2</v>
      </c>
      <c r="AC31" s="24">
        <v>-4.7961109224774201E-2</v>
      </c>
      <c r="AD31" s="24">
        <v>0.29275107424054198</v>
      </c>
      <c r="AE31" s="24">
        <v>-4.57883990833775E-2</v>
      </c>
      <c r="AF31" s="24">
        <v>6.5186769862892804E-2</v>
      </c>
      <c r="AH31">
        <f t="shared" si="0"/>
        <v>6.5186769862892804E-2</v>
      </c>
      <c r="AI31">
        <v>5.5E-2</v>
      </c>
      <c r="AJ31">
        <f t="shared" si="1"/>
        <v>6.5186769862892804E-2</v>
      </c>
      <c r="AK31">
        <f t="shared" si="2"/>
        <v>9.2049502516733897E-2</v>
      </c>
    </row>
    <row r="32" spans="1:37">
      <c r="A32" s="26">
        <v>41912</v>
      </c>
      <c r="B32" s="24">
        <v>3.30127149466121E-4</v>
      </c>
      <c r="C32" s="24">
        <v>4.67781464892034E-2</v>
      </c>
      <c r="D32" s="24">
        <v>0.119062846691698</v>
      </c>
      <c r="E32" s="24">
        <v>1.04134195343089E-4</v>
      </c>
      <c r="F32" s="24">
        <v>-3.5939139065290997E-2</v>
      </c>
      <c r="G32" s="24">
        <v>5.7981352331219801E-2</v>
      </c>
      <c r="H32" s="24">
        <v>-1.9863885555306202E-3</v>
      </c>
      <c r="I32" s="24">
        <v>-1.02004840927713E-2</v>
      </c>
      <c r="J32" s="24">
        <v>6.6371198248154802E-3</v>
      </c>
      <c r="K32" s="24">
        <v>-2.4268648476166601</v>
      </c>
      <c r="L32" s="24">
        <v>-5.7623742487764702E-2</v>
      </c>
      <c r="M32" s="24">
        <v>0</v>
      </c>
      <c r="N32" s="24">
        <v>0</v>
      </c>
      <c r="O32" s="24">
        <v>-2.8940086734620999E-3</v>
      </c>
      <c r="P32" s="24">
        <v>0</v>
      </c>
      <c r="Q32" s="24">
        <v>-2.1815382470692601E-2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2.5342082105814301</v>
      </c>
      <c r="Z32" s="24">
        <v>-0.34394282088449302</v>
      </c>
      <c r="AA32" s="24">
        <v>-6.1689960938269998E-2</v>
      </c>
      <c r="AB32" s="24">
        <v>-3.5670397737851502E-2</v>
      </c>
      <c r="AC32" s="24">
        <v>-4.9628461755900702E-2</v>
      </c>
      <c r="AD32" s="24">
        <v>0.290784135328926</v>
      </c>
      <c r="AE32" s="24">
        <v>-4.5314693778008001E-2</v>
      </c>
      <c r="AF32" s="24">
        <v>-3.7684255464589297E-2</v>
      </c>
      <c r="AH32">
        <f t="shared" si="0"/>
        <v>-3.7684255464589297E-2</v>
      </c>
      <c r="AI32">
        <v>1.7500000000000002E-2</v>
      </c>
      <c r="AJ32">
        <f t="shared" si="1"/>
        <v>-3.7684255464589297E-2</v>
      </c>
      <c r="AK32">
        <f t="shared" si="2"/>
        <v>5.5119887558230621E-2</v>
      </c>
    </row>
    <row r="33" spans="1:37">
      <c r="A33" s="26">
        <v>42004</v>
      </c>
      <c r="B33" s="25">
        <v>-8.9697723694018197E-5</v>
      </c>
      <c r="C33" s="24">
        <v>-2.0440506454708001E-2</v>
      </c>
      <c r="D33" s="24">
        <v>0.102133796861963</v>
      </c>
      <c r="E33" s="25">
        <v>-5.0441040604721097E-5</v>
      </c>
      <c r="F33" s="24">
        <v>-1.13091391289978E-2</v>
      </c>
      <c r="G33" s="24">
        <v>5.1667678187633098E-2</v>
      </c>
      <c r="H33" s="25">
        <v>-9.4173183487246496E-5</v>
      </c>
      <c r="I33" s="24">
        <v>3.4280993145633203E-2</v>
      </c>
      <c r="J33" s="24">
        <v>7.2534216874550897E-3</v>
      </c>
      <c r="K33" s="24">
        <v>-2.3552794104597101</v>
      </c>
      <c r="L33" s="24">
        <v>-4.5661148972120001E-2</v>
      </c>
      <c r="M33" s="24">
        <v>0</v>
      </c>
      <c r="N33" s="24">
        <v>0</v>
      </c>
      <c r="O33" s="24">
        <v>-8.4040870193644798E-3</v>
      </c>
      <c r="P33" s="24">
        <v>0</v>
      </c>
      <c r="Q33" s="24">
        <v>-3.08227727575471E-2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2.46493786005145</v>
      </c>
      <c r="Z33" s="24">
        <v>-0.33800323298132301</v>
      </c>
      <c r="AA33" s="24">
        <v>-6.2313130530325202E-2</v>
      </c>
      <c r="AB33" s="24">
        <v>-3.9808239410591799E-2</v>
      </c>
      <c r="AC33" s="24">
        <v>-5.1395458108439797E-2</v>
      </c>
      <c r="AD33" s="24">
        <v>0.28695596910639998</v>
      </c>
      <c r="AE33" s="24">
        <v>-4.4846257111334401E-2</v>
      </c>
      <c r="AF33" s="24">
        <v>-6.1287975841707899E-2</v>
      </c>
      <c r="AH33">
        <f t="shared" si="0"/>
        <v>-6.1287975841707899E-2</v>
      </c>
      <c r="AI33">
        <v>2.5000000000000001E-3</v>
      </c>
      <c r="AJ33">
        <f t="shared" si="1"/>
        <v>-6.1287975841707899E-2</v>
      </c>
      <c r="AK33">
        <f t="shared" si="2"/>
        <v>3.3617666490831942E-2</v>
      </c>
    </row>
    <row r="34" spans="1:37">
      <c r="A34" s="26">
        <v>42094</v>
      </c>
      <c r="B34" s="24">
        <v>1.8074827201768E-4</v>
      </c>
      <c r="C34" s="24">
        <v>-5.7435498745150498E-2</v>
      </c>
      <c r="D34" s="24">
        <v>9.0091622762878507E-2</v>
      </c>
      <c r="E34" s="25">
        <v>-6.5945374599011905E-5</v>
      </c>
      <c r="F34" s="24">
        <v>1.9067937680705398E-2</v>
      </c>
      <c r="G34" s="24">
        <v>5.4289264232209297E-2</v>
      </c>
      <c r="H34" s="24">
        <v>2.0294060734179701E-3</v>
      </c>
      <c r="I34" s="24">
        <v>2.4042294647794699E-2</v>
      </c>
      <c r="J34" s="24">
        <v>7.46580888617403E-3</v>
      </c>
      <c r="K34" s="24">
        <v>-2.21609920699763</v>
      </c>
      <c r="L34" s="24">
        <v>-4.01409482889434E-2</v>
      </c>
      <c r="M34" s="24">
        <v>0</v>
      </c>
      <c r="N34" s="24">
        <v>0</v>
      </c>
      <c r="O34" s="24">
        <v>-1.2902535213164701E-2</v>
      </c>
      <c r="P34" s="24">
        <v>0</v>
      </c>
      <c r="Q34" s="24">
        <v>-2.86046755322946E-2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2.3855957253619202</v>
      </c>
      <c r="Z34" s="24">
        <v>-0.32727310217776401</v>
      </c>
      <c r="AA34" s="24">
        <v>-6.1461394380306497E-2</v>
      </c>
      <c r="AB34" s="24">
        <v>-4.2707661145096699E-2</v>
      </c>
      <c r="AC34" s="24">
        <v>-5.4945582648647399E-2</v>
      </c>
      <c r="AD34" s="24">
        <v>0.28226852798269197</v>
      </c>
      <c r="AE34" s="24">
        <v>-4.4383013689079397E-2</v>
      </c>
      <c r="AF34" s="24">
        <v>-2.0988228292878601E-2</v>
      </c>
      <c r="AH34">
        <f t="shared" ref="AH34:AH65" si="3">AF34+$AG$2</f>
        <v>-2.0988228292878601E-2</v>
      </c>
      <c r="AI34">
        <v>0</v>
      </c>
      <c r="AJ34">
        <f t="shared" ref="AJ34:AJ65" si="4">+AH34</f>
        <v>-2.0988228292878601E-2</v>
      </c>
      <c r="AK34">
        <f t="shared" ref="AK34:AK65" si="5">AH34-SUM(Y34:AD34,K34)</f>
        <v>1.3634465711953821E-2</v>
      </c>
    </row>
    <row r="35" spans="1:37">
      <c r="A35" s="26">
        <v>42185</v>
      </c>
      <c r="B35" s="24">
        <v>2.0411052184528301E-3</v>
      </c>
      <c r="C35" s="24">
        <v>-3.2618455241341597E-2</v>
      </c>
      <c r="D35" s="24">
        <v>0.110095699380796</v>
      </c>
      <c r="E35" s="24">
        <v>1.3523768871458601E-4</v>
      </c>
      <c r="F35" s="24">
        <v>-8.8416086633837099E-3</v>
      </c>
      <c r="G35" s="24">
        <v>3.4230701354955699E-2</v>
      </c>
      <c r="H35" s="24">
        <v>3.4258102287246998E-4</v>
      </c>
      <c r="I35" s="24">
        <v>2.21082858615285E-2</v>
      </c>
      <c r="J35" s="24">
        <v>7.8260817421433697E-3</v>
      </c>
      <c r="K35" s="24">
        <v>-2.2075979357350799</v>
      </c>
      <c r="L35" s="24">
        <v>-0.119698548888848</v>
      </c>
      <c r="M35" s="24">
        <v>0</v>
      </c>
      <c r="N35" s="24">
        <v>0</v>
      </c>
      <c r="O35" s="24">
        <v>-1.49839022073466E-2</v>
      </c>
      <c r="P35" s="24">
        <v>0</v>
      </c>
      <c r="Q35" s="24">
        <v>-1.74954400687692E-2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2.27677443008236</v>
      </c>
      <c r="Z35" s="24">
        <v>-0.31351157779562999</v>
      </c>
      <c r="AA35" s="24">
        <v>-5.9572175472714303E-2</v>
      </c>
      <c r="AB35" s="24">
        <v>-4.4240878883993501E-2</v>
      </c>
      <c r="AC35" s="24">
        <v>-5.7415251779593897E-2</v>
      </c>
      <c r="AD35" s="24">
        <v>0.27256822652262103</v>
      </c>
      <c r="AE35" s="24">
        <v>-4.3924889822632998E-2</v>
      </c>
      <c r="AF35" s="24">
        <v>-0.19377831568488299</v>
      </c>
      <c r="AH35">
        <f t="shared" si="3"/>
        <v>-0.19377831568488299</v>
      </c>
      <c r="AI35">
        <v>-1.2500000000000001E-2</v>
      </c>
      <c r="AJ35">
        <f t="shared" si="4"/>
        <v>-0.19377831568488299</v>
      </c>
      <c r="AK35">
        <f t="shared" si="5"/>
        <v>-6.0783152622852693E-2</v>
      </c>
    </row>
    <row r="36" spans="1:37">
      <c r="A36" s="26">
        <v>42277</v>
      </c>
      <c r="B36" s="24">
        <v>3.52602686160835E-4</v>
      </c>
      <c r="C36" s="24">
        <v>-1.6118661862293999E-2</v>
      </c>
      <c r="D36" s="24">
        <v>0.11718273550848</v>
      </c>
      <c r="E36" s="24">
        <v>-3.7196747452316399E-4</v>
      </c>
      <c r="F36" s="24">
        <v>-1.1459301357948501E-2</v>
      </c>
      <c r="G36" s="24">
        <v>4.6609344027368202E-2</v>
      </c>
      <c r="H36" s="24">
        <v>9.2893687127702004E-4</v>
      </c>
      <c r="I36" s="24">
        <v>-2.8162917141272E-2</v>
      </c>
      <c r="J36" s="24">
        <v>7.7840225482531901E-3</v>
      </c>
      <c r="K36" s="24">
        <v>-2.0668764948131901</v>
      </c>
      <c r="L36" s="24">
        <v>3.4949945504620099E-2</v>
      </c>
      <c r="M36" s="24">
        <v>0</v>
      </c>
      <c r="N36" s="24">
        <v>0</v>
      </c>
      <c r="O36" s="24">
        <v>-1.32063905984303E-2</v>
      </c>
      <c r="P36" s="24">
        <v>0</v>
      </c>
      <c r="Q36" s="24">
        <v>-1.95349940031589E-2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2.1523446094631802</v>
      </c>
      <c r="Z36" s="24">
        <v>-0.30497384343807599</v>
      </c>
      <c r="AA36" s="24">
        <v>-5.8717836503223E-2</v>
      </c>
      <c r="AB36" s="24">
        <v>-4.4137862321912601E-2</v>
      </c>
      <c r="AC36" s="24">
        <v>-5.36461516236982E-2</v>
      </c>
      <c r="AD36" s="24">
        <v>0.26491304733103699</v>
      </c>
      <c r="AE36" s="24">
        <v>-4.3471813471999597E-2</v>
      </c>
      <c r="AF36" s="24">
        <v>-3.5612990669335397E-2</v>
      </c>
      <c r="AH36">
        <f t="shared" si="3"/>
        <v>-3.5612990669335397E-2</v>
      </c>
      <c r="AI36">
        <v>-2.2499999999999999E-2</v>
      </c>
      <c r="AJ36">
        <f t="shared" si="4"/>
        <v>-3.5612990669335397E-2</v>
      </c>
      <c r="AK36">
        <f t="shared" si="5"/>
        <v>7.5481541236547295E-2</v>
      </c>
    </row>
    <row r="37" spans="1:37">
      <c r="A37" s="26">
        <v>42369</v>
      </c>
      <c r="B37" s="24">
        <v>1.08396942584612E-3</v>
      </c>
      <c r="C37" s="24">
        <v>5.0482103208210598E-3</v>
      </c>
      <c r="D37" s="24">
        <v>0.109518568593247</v>
      </c>
      <c r="E37" s="24">
        <v>1.37835594471118E-4</v>
      </c>
      <c r="F37" s="24">
        <v>2.4495994729015001E-2</v>
      </c>
      <c r="G37" s="24">
        <v>2.3811367406164501E-2</v>
      </c>
      <c r="H37" s="24">
        <v>-1.1754817382243401E-4</v>
      </c>
      <c r="I37" s="24">
        <v>-2.85428365765555E-2</v>
      </c>
      <c r="J37" s="24">
        <v>6.5413372291471903E-3</v>
      </c>
      <c r="K37" s="24">
        <v>-1.96446114446549</v>
      </c>
      <c r="L37" s="24">
        <v>-6.2656112412373094E-2</v>
      </c>
      <c r="M37" s="24">
        <v>0</v>
      </c>
      <c r="N37" s="24">
        <v>0</v>
      </c>
      <c r="O37" s="24">
        <v>-1.58910852286899E-2</v>
      </c>
      <c r="P37" s="24">
        <v>0</v>
      </c>
      <c r="Q37" s="24">
        <v>-1.4043216489718201E-2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2.0046871815199898</v>
      </c>
      <c r="Z37" s="24">
        <v>-0.293607609442673</v>
      </c>
      <c r="AA37" s="24">
        <v>-5.7697149295074801E-2</v>
      </c>
      <c r="AB37" s="24">
        <v>-4.46231565052315E-2</v>
      </c>
      <c r="AC37" s="24">
        <v>-5.2031315223691497E-2</v>
      </c>
      <c r="AD37" s="24">
        <v>0.25662097462953998</v>
      </c>
      <c r="AE37" s="24">
        <v>-4.3023714191035303E-2</v>
      </c>
      <c r="AF37" s="24">
        <v>-0.144749448556106</v>
      </c>
      <c r="AH37">
        <f t="shared" si="3"/>
        <v>-0.144749448556106</v>
      </c>
      <c r="AI37">
        <v>-3.7499999999999999E-2</v>
      </c>
      <c r="AJ37">
        <f t="shared" si="4"/>
        <v>-0.144749448556106</v>
      </c>
      <c r="AK37">
        <f t="shared" si="5"/>
        <v>6.3627702265250385E-3</v>
      </c>
    </row>
    <row r="38" spans="1:37">
      <c r="A38" s="26">
        <v>42460</v>
      </c>
      <c r="B38" s="24">
        <v>-1.1876542143863099E-3</v>
      </c>
      <c r="C38" s="24">
        <v>-3.9522053372385103E-2</v>
      </c>
      <c r="D38" s="24">
        <v>9.2160142390709299E-2</v>
      </c>
      <c r="E38" s="24">
        <v>-1.7235187489514101E-4</v>
      </c>
      <c r="F38" s="24">
        <v>6.4406621514906504E-2</v>
      </c>
      <c r="G38" s="24">
        <v>2.05062044314397E-2</v>
      </c>
      <c r="H38" s="24">
        <v>1.12229077162345E-3</v>
      </c>
      <c r="I38" s="24">
        <v>1.36545275531317E-2</v>
      </c>
      <c r="J38" s="24">
        <v>6.4639682496327499E-3</v>
      </c>
      <c r="K38" s="24">
        <v>-1.8135966209879699</v>
      </c>
      <c r="L38" s="24">
        <v>-5.4628056565630603E-3</v>
      </c>
      <c r="M38" s="24">
        <v>0</v>
      </c>
      <c r="N38" s="24">
        <v>0</v>
      </c>
      <c r="O38" s="24">
        <v>-2.1248882750723098E-2</v>
      </c>
      <c r="P38" s="24">
        <v>0</v>
      </c>
      <c r="Q38" s="24">
        <v>-1.7074522614434599E-2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1.82022842044818</v>
      </c>
      <c r="Z38" s="24">
        <v>-0.28585029570431503</v>
      </c>
      <c r="AA38" s="24">
        <v>-6.0096738459854103E-2</v>
      </c>
      <c r="AB38" s="24">
        <v>-4.48127031929373E-2</v>
      </c>
      <c r="AC38" s="24">
        <v>-4.8867301307558397E-2</v>
      </c>
      <c r="AD38" s="24">
        <v>0.249661869045914</v>
      </c>
      <c r="AE38" s="24">
        <v>-4.2580523074885503E-2</v>
      </c>
      <c r="AF38" s="24">
        <v>-0.11226840880536</v>
      </c>
      <c r="AH38">
        <f t="shared" si="3"/>
        <v>-0.11226840880536</v>
      </c>
      <c r="AI38">
        <v>-6.5000000000000002E-2</v>
      </c>
      <c r="AJ38">
        <f t="shared" si="4"/>
        <v>-0.11226840880536</v>
      </c>
      <c r="AK38">
        <f t="shared" si="5"/>
        <v>7.1064961353180675E-2</v>
      </c>
    </row>
    <row r="39" spans="1:37">
      <c r="A39" s="26">
        <v>42551</v>
      </c>
      <c r="B39" s="24">
        <v>-1.22137467902387E-4</v>
      </c>
      <c r="C39" s="24">
        <v>-6.0769198999582899E-2</v>
      </c>
      <c r="D39" s="24">
        <v>7.4748560300905903E-2</v>
      </c>
      <c r="E39" s="24">
        <v>-1.3412666850695201E-4</v>
      </c>
      <c r="F39" s="24">
        <v>7.3930911251708503E-2</v>
      </c>
      <c r="G39" s="24">
        <v>3.2769370339512501E-2</v>
      </c>
      <c r="H39" s="24">
        <v>-3.7733518765576302E-3</v>
      </c>
      <c r="I39" s="24">
        <v>9.9762152363910405E-3</v>
      </c>
      <c r="J39" s="24">
        <v>6.1180297688379201E-3</v>
      </c>
      <c r="K39" s="24">
        <v>-1.6534350398795801</v>
      </c>
      <c r="L39" s="24">
        <v>-1.8854665704320199E-2</v>
      </c>
      <c r="M39" s="24">
        <v>0</v>
      </c>
      <c r="N39" s="24">
        <v>0</v>
      </c>
      <c r="O39" s="24">
        <v>-2.3469087463097602E-2</v>
      </c>
      <c r="P39" s="24">
        <v>0</v>
      </c>
      <c r="Q39" s="24">
        <v>-1.2955031275979099E-2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1.62853548926295</v>
      </c>
      <c r="Z39" s="24">
        <v>-0.26830540170847</v>
      </c>
      <c r="AA39" s="24">
        <v>-6.5045044055955098E-2</v>
      </c>
      <c r="AB39" s="24">
        <v>-4.6835102011253502E-2</v>
      </c>
      <c r="AC39" s="24">
        <v>-4.7156969802971502E-2</v>
      </c>
      <c r="AD39" s="24">
        <v>0.24353770560552801</v>
      </c>
      <c r="AE39" s="24">
        <v>-4.2142172709502997E-2</v>
      </c>
      <c r="AF39" s="24">
        <v>-0.17338104785783101</v>
      </c>
      <c r="AH39">
        <f t="shared" si="3"/>
        <v>-0.17338104785783101</v>
      </c>
      <c r="AI39">
        <v>-8.7499999999999994E-2</v>
      </c>
      <c r="AJ39">
        <f t="shared" si="4"/>
        <v>-0.17338104785783101</v>
      </c>
      <c r="AK39">
        <f t="shared" si="5"/>
        <v>3.5323314731920991E-2</v>
      </c>
    </row>
    <row r="40" spans="1:37">
      <c r="A40" s="26">
        <v>42643</v>
      </c>
      <c r="B40" s="24">
        <v>8.8891580567416095E-4</v>
      </c>
      <c r="C40" s="24">
        <v>-8.2286635050607099E-2</v>
      </c>
      <c r="D40" s="24">
        <v>6.4541811188214698E-2</v>
      </c>
      <c r="E40" s="25">
        <v>-7.2241382040521602E-7</v>
      </c>
      <c r="F40" s="24">
        <v>8.8822466025267E-2</v>
      </c>
      <c r="G40" s="24">
        <v>3.8679676967153298E-2</v>
      </c>
      <c r="H40" s="24">
        <v>7.0235408028200097E-4</v>
      </c>
      <c r="I40" s="24">
        <v>7.3971544960532397E-3</v>
      </c>
      <c r="J40" s="24">
        <v>5.0931363368671902E-3</v>
      </c>
      <c r="K40" s="24">
        <v>-1.46051386687055</v>
      </c>
      <c r="L40" s="24">
        <v>-2.6767760806194502E-2</v>
      </c>
      <c r="M40" s="24">
        <v>0</v>
      </c>
      <c r="N40" s="24">
        <v>0</v>
      </c>
      <c r="O40" s="24">
        <v>-2.6734670940779099E-2</v>
      </c>
      <c r="P40" s="24">
        <v>0</v>
      </c>
      <c r="Q40" s="24">
        <v>-2.9732656629118899E-2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1.44105004083164</v>
      </c>
      <c r="Z40" s="24">
        <v>-0.25055519029203499</v>
      </c>
      <c r="AA40" s="24">
        <v>-6.7583919413694293E-2</v>
      </c>
      <c r="AB40" s="24">
        <v>-5.2127981595688003E-2</v>
      </c>
      <c r="AC40" s="24">
        <v>-4.7001307685747298E-2</v>
      </c>
      <c r="AD40" s="24">
        <v>0.236890234914093</v>
      </c>
      <c r="AE40" s="24">
        <v>-4.1708597123185198E-2</v>
      </c>
      <c r="AF40" s="24">
        <v>-0.20094751817616499</v>
      </c>
      <c r="AH40">
        <f t="shared" si="3"/>
        <v>-0.20094751817616499</v>
      </c>
      <c r="AI40">
        <v>-9.2499999999999999E-2</v>
      </c>
      <c r="AJ40">
        <f t="shared" si="4"/>
        <v>-0.20094751817616499</v>
      </c>
      <c r="AK40">
        <f t="shared" si="5"/>
        <v>-1.1055280641833198E-3</v>
      </c>
    </row>
    <row r="41" spans="1:37">
      <c r="A41" s="26">
        <v>42735</v>
      </c>
      <c r="B41" s="24">
        <v>3.87233900267013E-3</v>
      </c>
      <c r="C41" s="24">
        <v>-7.09809276503406E-2</v>
      </c>
      <c r="D41" s="24">
        <v>7.4308034912077395E-2</v>
      </c>
      <c r="E41" s="25">
        <v>-1.87688042784985E-5</v>
      </c>
      <c r="F41" s="24">
        <v>5.4941149582397097E-2</v>
      </c>
      <c r="G41" s="24">
        <v>3.5150130711049297E-2</v>
      </c>
      <c r="H41" s="24">
        <v>-1.69341470735532E-3</v>
      </c>
      <c r="I41" s="24">
        <v>1.2073931833776501E-2</v>
      </c>
      <c r="J41" s="24">
        <v>4.42446098797408E-3</v>
      </c>
      <c r="K41" s="24">
        <v>-1.35973380132281</v>
      </c>
      <c r="L41" s="24">
        <v>-2.4213266126380001E-2</v>
      </c>
      <c r="M41" s="24">
        <v>0</v>
      </c>
      <c r="N41" s="24">
        <v>0</v>
      </c>
      <c r="O41" s="24">
        <v>-2.88729434508713E-2</v>
      </c>
      <c r="P41" s="24">
        <v>0</v>
      </c>
      <c r="Q41" s="24">
        <v>-2.5285820069483E-2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1.25045188171767</v>
      </c>
      <c r="Z41" s="24">
        <v>-0.22623787485990801</v>
      </c>
      <c r="AA41" s="24">
        <v>-6.8822227291434598E-2</v>
      </c>
      <c r="AB41" s="24">
        <v>-5.5106032532273197E-2</v>
      </c>
      <c r="AC41" s="24">
        <v>-5.1034382335519803E-2</v>
      </c>
      <c r="AD41" s="24">
        <v>0.22653999812079401</v>
      </c>
      <c r="AE41" s="24">
        <v>-4.1279731740024701E-2</v>
      </c>
      <c r="AF41" s="24">
        <v>-0.29151726402225098</v>
      </c>
      <c r="AH41">
        <f t="shared" si="3"/>
        <v>-0.29151726402225098</v>
      </c>
      <c r="AI41">
        <v>-9.2499999999999999E-2</v>
      </c>
      <c r="AJ41">
        <f t="shared" si="4"/>
        <v>-0.29151726402225098</v>
      </c>
      <c r="AK41">
        <f t="shared" si="5"/>
        <v>-7.5748255187693125E-3</v>
      </c>
    </row>
    <row r="42" spans="1:37">
      <c r="A42" s="26">
        <v>42825</v>
      </c>
      <c r="B42" s="24">
        <v>3.8195113988908798E-3</v>
      </c>
      <c r="C42" s="24">
        <v>-6.4244545578687501E-2</v>
      </c>
      <c r="D42" s="24">
        <v>8.1022765991525497E-2</v>
      </c>
      <c r="E42" s="24">
        <v>-3.0207216900444598E-4</v>
      </c>
      <c r="F42" s="24">
        <v>4.3520221698751603E-2</v>
      </c>
      <c r="G42" s="24">
        <v>4.3557706059909898E-2</v>
      </c>
      <c r="H42" s="24">
        <v>3.5548028484985999E-4</v>
      </c>
      <c r="I42" s="24">
        <v>1.15350405653263E-2</v>
      </c>
      <c r="J42" s="24">
        <v>3.9656055428232903E-3</v>
      </c>
      <c r="K42" s="24">
        <v>-1.20005359693376</v>
      </c>
      <c r="L42" s="24">
        <v>1.04483966745119E-2</v>
      </c>
      <c r="M42" s="24">
        <v>0</v>
      </c>
      <c r="N42" s="24">
        <v>0</v>
      </c>
      <c r="O42" s="24">
        <v>-3.0973153391137102E-2</v>
      </c>
      <c r="P42" s="24">
        <v>0</v>
      </c>
      <c r="Q42" s="24">
        <v>-3.02086048832199E-2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1.0612895549753101</v>
      </c>
      <c r="Z42" s="24">
        <v>-0.20438102314110301</v>
      </c>
      <c r="AA42" s="24">
        <v>-6.6014259846812404E-2</v>
      </c>
      <c r="AB42" s="24">
        <v>-5.6882767223093801E-2</v>
      </c>
      <c r="AC42" s="24">
        <v>-5.1185902308965602E-2</v>
      </c>
      <c r="AD42" s="24">
        <v>0.21244413581806201</v>
      </c>
      <c r="AE42" s="24">
        <v>-4.0855513335186402E-2</v>
      </c>
      <c r="AF42" s="24">
        <v>-0.27314301980098898</v>
      </c>
      <c r="AH42">
        <f t="shared" si="3"/>
        <v>-0.27314301980098898</v>
      </c>
      <c r="AI42">
        <v>-9.2499999999999999E-2</v>
      </c>
      <c r="AJ42">
        <f t="shared" si="4"/>
        <v>-0.27314301980098898</v>
      </c>
      <c r="AK42">
        <f t="shared" si="5"/>
        <v>3.1640838859373743E-2</v>
      </c>
    </row>
    <row r="43" spans="1:37">
      <c r="A43" s="26">
        <v>42916</v>
      </c>
      <c r="B43" s="24">
        <v>4.6400768845180898E-3</v>
      </c>
      <c r="C43" s="24">
        <v>-5.9955389925814097E-2</v>
      </c>
      <c r="D43" s="24">
        <v>8.0840911167958399E-2</v>
      </c>
      <c r="E43" s="24">
        <v>1.4323237068252799E-4</v>
      </c>
      <c r="F43" s="24">
        <v>5.4603511530029403E-2</v>
      </c>
      <c r="G43" s="24">
        <v>2.8061259453397099E-2</v>
      </c>
      <c r="H43" s="24">
        <v>1.57618391559288E-3</v>
      </c>
      <c r="I43" s="24">
        <v>6.07324116710228E-3</v>
      </c>
      <c r="J43" s="24">
        <v>3.1653894800825698E-3</v>
      </c>
      <c r="K43" s="24">
        <v>-1.0346962686651799</v>
      </c>
      <c r="L43" s="24">
        <v>-9.34890488041204E-2</v>
      </c>
      <c r="M43" s="24">
        <v>0</v>
      </c>
      <c r="N43" s="24">
        <v>0</v>
      </c>
      <c r="O43" s="24">
        <v>-3.4463706587123902E-2</v>
      </c>
      <c r="P43" s="24">
        <v>0</v>
      </c>
      <c r="Q43" s="24">
        <v>-2.0816813931742201E-2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0.880605932234235</v>
      </c>
      <c r="Z43" s="24">
        <v>-0.178599444418548</v>
      </c>
      <c r="AA43" s="24">
        <v>-6.0976396110569799E-2</v>
      </c>
      <c r="AB43" s="24">
        <v>-5.5356978650920798E-2</v>
      </c>
      <c r="AC43" s="24">
        <v>-5.1939114038930402E-2</v>
      </c>
      <c r="AD43" s="24">
        <v>0.19582534116736</v>
      </c>
      <c r="AE43" s="24">
        <v>-4.0435879991958898E-2</v>
      </c>
      <c r="AF43" s="24">
        <v>-0.37519396175393699</v>
      </c>
      <c r="AH43">
        <f t="shared" si="3"/>
        <v>-0.37519396175393699</v>
      </c>
      <c r="AI43">
        <v>-9.2499999999999999E-2</v>
      </c>
      <c r="AJ43">
        <f t="shared" si="4"/>
        <v>-0.37519396175393699</v>
      </c>
      <c r="AK43">
        <f t="shared" si="5"/>
        <v>-7.0057033271382962E-2</v>
      </c>
    </row>
    <row r="44" spans="1:37">
      <c r="A44" s="26">
        <v>43008</v>
      </c>
      <c r="B44" s="24">
        <v>3.76583275934698E-3</v>
      </c>
      <c r="C44" s="24">
        <v>-8.7713546274351503E-2</v>
      </c>
      <c r="D44" s="24">
        <v>7.8917351820106299E-2</v>
      </c>
      <c r="E44" s="24">
        <v>-2.8612111683746301E-4</v>
      </c>
      <c r="F44" s="24">
        <v>5.22288760572856E-2</v>
      </c>
      <c r="G44" s="24">
        <v>5.6484206108372202E-2</v>
      </c>
      <c r="H44" s="24">
        <v>1.61868541253105E-3</v>
      </c>
      <c r="I44" s="24">
        <v>9.2178788933337703E-3</v>
      </c>
      <c r="J44" s="24">
        <v>1.68989395084979E-3</v>
      </c>
      <c r="K44" s="24">
        <v>-0.87037366637757896</v>
      </c>
      <c r="L44" s="24">
        <v>5.4886423864425597E-2</v>
      </c>
      <c r="M44" s="24">
        <v>0</v>
      </c>
      <c r="N44" s="24">
        <v>0</v>
      </c>
      <c r="O44" s="24">
        <v>-3.50950997166464E-2</v>
      </c>
      <c r="P44" s="24">
        <v>0</v>
      </c>
      <c r="Q44" s="24">
        <v>-1.4983441092414399E-2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0.69324976544704497</v>
      </c>
      <c r="Z44" s="24">
        <v>-0.16078576384458901</v>
      </c>
      <c r="AA44" s="24">
        <v>-5.8002960605899698E-2</v>
      </c>
      <c r="AB44" s="24">
        <v>-4.9787362899050697E-2</v>
      </c>
      <c r="AC44" s="24">
        <v>-4.6800699740806702E-2</v>
      </c>
      <c r="AD44" s="24">
        <v>0.182999510685421</v>
      </c>
      <c r="AE44" s="24">
        <v>-4.0020771060479098E-2</v>
      </c>
      <c r="AF44" s="24">
        <v>-0.228791007729923</v>
      </c>
      <c r="AH44">
        <f t="shared" si="3"/>
        <v>-0.228791007729923</v>
      </c>
      <c r="AI44">
        <v>-9.2499999999999999E-2</v>
      </c>
      <c r="AJ44">
        <f t="shared" si="4"/>
        <v>-0.228791007729923</v>
      </c>
      <c r="AK44">
        <f t="shared" si="5"/>
        <v>8.071016960553612E-2</v>
      </c>
    </row>
    <row r="45" spans="1:37">
      <c r="A45" s="26">
        <v>43100</v>
      </c>
      <c r="B45" s="24">
        <v>3.5989732232214501E-3</v>
      </c>
      <c r="C45" s="24">
        <v>-6.6439086699801794E-2</v>
      </c>
      <c r="D45" s="24">
        <v>7.4693295609568694E-2</v>
      </c>
      <c r="E45" s="25">
        <v>5.19770705741789E-5</v>
      </c>
      <c r="F45" s="24">
        <v>6.4787014681273902E-2</v>
      </c>
      <c r="G45" s="24">
        <v>4.68888370403997E-2</v>
      </c>
      <c r="H45" s="24">
        <v>3.9528719473546402E-3</v>
      </c>
      <c r="I45" s="24">
        <v>-3.7386351876791901E-2</v>
      </c>
      <c r="J45" s="24">
        <v>1.9227678121424199E-4</v>
      </c>
      <c r="K45" s="24">
        <v>-0.75094646336579796</v>
      </c>
      <c r="L45" s="24">
        <v>-5.5006659808300397E-3</v>
      </c>
      <c r="M45" s="24">
        <v>0</v>
      </c>
      <c r="N45" s="24">
        <v>0</v>
      </c>
      <c r="O45" s="24">
        <v>-3.4592578447438099E-2</v>
      </c>
      <c r="P45" s="24">
        <v>0</v>
      </c>
      <c r="Q45" s="24">
        <v>-4.7890548999995598E-4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0.51090250354578404</v>
      </c>
      <c r="Z45" s="24">
        <v>-0.14178435119850399</v>
      </c>
      <c r="AA45" s="24">
        <v>-5.64393446810336E-2</v>
      </c>
      <c r="AB45" s="24">
        <v>-4.48129329011724E-2</v>
      </c>
      <c r="AC45" s="24">
        <v>-4.2864723229007397E-2</v>
      </c>
      <c r="AD45" s="24">
        <v>0.17190158729614299</v>
      </c>
      <c r="AE45" s="24">
        <v>-3.96101271180576E-2</v>
      </c>
      <c r="AF45" s="24">
        <v>-0.34388619379285101</v>
      </c>
      <c r="AH45">
        <f t="shared" si="3"/>
        <v>-0.34388619379285101</v>
      </c>
      <c r="AI45">
        <v>-9.2499999999999999E-2</v>
      </c>
      <c r="AJ45">
        <f t="shared" si="4"/>
        <v>-0.34388619379285101</v>
      </c>
      <c r="AK45">
        <f t="shared" si="5"/>
        <v>1.0157530740737275E-2</v>
      </c>
    </row>
    <row r="46" spans="1:37">
      <c r="A46" s="26">
        <v>43190</v>
      </c>
      <c r="B46" s="24">
        <v>5.7944302904119104E-3</v>
      </c>
      <c r="C46" s="24">
        <v>-8.62460150185754E-2</v>
      </c>
      <c r="D46" s="24">
        <v>7.65645076569271E-2</v>
      </c>
      <c r="E46" s="24">
        <v>-2.4761903116980797E-4</v>
      </c>
      <c r="F46" s="24">
        <v>6.0846362808723201E-2</v>
      </c>
      <c r="G46" s="24">
        <v>4.1115879939112601E-2</v>
      </c>
      <c r="H46" s="24">
        <v>-1.67173185773221E-3</v>
      </c>
      <c r="I46" s="24">
        <v>-3.6413479797719001E-2</v>
      </c>
      <c r="J46" s="24">
        <v>1.2675833942960799E-4</v>
      </c>
      <c r="K46" s="24">
        <v>-0.63737284493651003</v>
      </c>
      <c r="L46" s="24">
        <v>-1.9178577507233499E-4</v>
      </c>
      <c r="M46" s="24">
        <v>0</v>
      </c>
      <c r="N46" s="24">
        <v>0</v>
      </c>
      <c r="O46" s="24">
        <v>-3.7050172895407199E-2</v>
      </c>
      <c r="P46" s="24">
        <v>0</v>
      </c>
      <c r="Q46" s="24">
        <v>1.77659772468278E-2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0.33774040122902599</v>
      </c>
      <c r="Z46" s="24">
        <v>-0.126372386283297</v>
      </c>
      <c r="AA46" s="24">
        <v>-5.6288026909437003E-2</v>
      </c>
      <c r="AB46" s="24">
        <v>-4.2018956688530902E-2</v>
      </c>
      <c r="AC46" s="24">
        <v>-3.9276266567333198E-2</v>
      </c>
      <c r="AD46" s="24">
        <v>0.16123665643738699</v>
      </c>
      <c r="AE46" s="24">
        <v>-3.9203889931057098E-2</v>
      </c>
      <c r="AF46" s="24">
        <v>-0.40116220174394501</v>
      </c>
      <c r="AH46">
        <f t="shared" si="3"/>
        <v>-0.40116220174394501</v>
      </c>
      <c r="AI46">
        <v>-9.2499999999999999E-2</v>
      </c>
      <c r="AJ46">
        <f t="shared" si="4"/>
        <v>-0.40116220174394501</v>
      </c>
      <c r="AK46">
        <f t="shared" si="5"/>
        <v>1.189221974750132E-3</v>
      </c>
    </row>
    <row r="47" spans="1:37">
      <c r="A47" s="26">
        <v>43281</v>
      </c>
      <c r="B47" s="24">
        <v>4.7983291553902203E-3</v>
      </c>
      <c r="C47" s="24">
        <v>-7.7567729372186797E-2</v>
      </c>
      <c r="D47" s="24">
        <v>7.4564889832201997E-2</v>
      </c>
      <c r="E47" s="25">
        <v>-4.2186381467737903E-5</v>
      </c>
      <c r="F47" s="24">
        <v>6.9777622378843801E-2</v>
      </c>
      <c r="G47" s="24">
        <v>2.7693563898105001E-2</v>
      </c>
      <c r="H47" s="24">
        <v>1.68533630294928E-3</v>
      </c>
      <c r="I47" s="24">
        <v>-3.2381067599535199E-2</v>
      </c>
      <c r="J47" s="24">
        <v>-1.6695866298820901E-3</v>
      </c>
      <c r="K47" s="24">
        <v>-0.52340051115809905</v>
      </c>
      <c r="L47" s="24">
        <v>-1.01066336773772E-2</v>
      </c>
      <c r="M47" s="24">
        <v>0</v>
      </c>
      <c r="N47" s="24">
        <v>0</v>
      </c>
      <c r="O47" s="24">
        <v>-3.8627184265679397E-2</v>
      </c>
      <c r="P47" s="24">
        <v>0</v>
      </c>
      <c r="Q47" s="24">
        <v>9.9917247545943302E-3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0.164327303169853</v>
      </c>
      <c r="Z47" s="24">
        <v>-0.109191801746059</v>
      </c>
      <c r="AA47" s="24">
        <v>-5.9897233567449998E-2</v>
      </c>
      <c r="AB47" s="24">
        <v>-4.0351421959748099E-2</v>
      </c>
      <c r="AC47" s="24">
        <v>-3.5798781913541397E-2</v>
      </c>
      <c r="AD47" s="24">
        <v>0.15571323545299401</v>
      </c>
      <c r="AE47" s="24">
        <v>-3.88020024182444E-2</v>
      </c>
      <c r="AF47" s="24">
        <v>-0.459284135744289</v>
      </c>
      <c r="AH47">
        <f t="shared" si="3"/>
        <v>-0.459284135744289</v>
      </c>
      <c r="AI47">
        <v>-9.2499999999999999E-2</v>
      </c>
      <c r="AJ47">
        <f t="shared" si="4"/>
        <v>-0.459284135744289</v>
      </c>
      <c r="AK47">
        <f t="shared" si="5"/>
        <v>-1.0684924022238473E-2</v>
      </c>
    </row>
    <row r="48" spans="1:37">
      <c r="A48" s="26">
        <v>43373</v>
      </c>
      <c r="B48" s="24">
        <v>4.6664551310044503E-3</v>
      </c>
      <c r="C48" s="24">
        <v>-8.5388361979899893E-2</v>
      </c>
      <c r="D48" s="24">
        <v>6.8239216176406894E-2</v>
      </c>
      <c r="E48" s="25">
        <v>-6.6775839456820297E-5</v>
      </c>
      <c r="F48" s="24">
        <v>8.35787487259472E-2</v>
      </c>
      <c r="G48" s="24">
        <v>2.3247865717552801E-2</v>
      </c>
      <c r="H48" s="24">
        <v>-3.1144119444658299E-3</v>
      </c>
      <c r="I48" s="24">
        <v>-3.1573763320199899E-2</v>
      </c>
      <c r="J48" s="24">
        <v>-2.8724840758173999E-3</v>
      </c>
      <c r="K48" s="24">
        <v>-0.34762186343105</v>
      </c>
      <c r="L48" s="24">
        <v>8.9419051975148604E-3</v>
      </c>
      <c r="M48" s="24">
        <v>0</v>
      </c>
      <c r="N48" s="24">
        <v>0</v>
      </c>
      <c r="O48" s="24">
        <v>-4.1127892375805199E-2</v>
      </c>
      <c r="P48" s="24">
        <v>0</v>
      </c>
      <c r="Q48" s="24">
        <v>1.6424124941674799E-2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9.6043184093415595E-4</v>
      </c>
      <c r="Z48" s="24">
        <v>-9.0218104726264903E-2</v>
      </c>
      <c r="AA48" s="24">
        <v>-6.06192362664012E-2</v>
      </c>
      <c r="AB48" s="24">
        <v>-4.2690633321706598E-2</v>
      </c>
      <c r="AC48" s="24">
        <v>-3.44351873271092E-2</v>
      </c>
      <c r="AD48" s="24">
        <v>0.152898824648696</v>
      </c>
      <c r="AE48" s="24">
        <v>-3.8404408615552499E-2</v>
      </c>
      <c r="AF48" s="24">
        <v>-0.41917555084395403</v>
      </c>
      <c r="AH48">
        <f t="shared" si="3"/>
        <v>-0.41917555084395403</v>
      </c>
      <c r="AI48">
        <v>-9.2499999999999999E-2</v>
      </c>
      <c r="AJ48">
        <f t="shared" si="4"/>
        <v>-0.41917555084395403</v>
      </c>
      <c r="AK48">
        <f t="shared" si="5"/>
        <v>2.5502177389477576E-3</v>
      </c>
    </row>
    <row r="49" spans="1:37">
      <c r="A49" s="26">
        <v>43465</v>
      </c>
      <c r="B49" s="24">
        <v>5.4242267254392797E-3</v>
      </c>
      <c r="C49" s="24">
        <v>-8.7200789855627403E-2</v>
      </c>
      <c r="D49" s="24">
        <v>6.8366316973349495E-2</v>
      </c>
      <c r="E49" s="25">
        <v>3.3848841504012202E-5</v>
      </c>
      <c r="F49" s="24">
        <v>8.6792754434359201E-2</v>
      </c>
      <c r="G49" s="24">
        <v>-1.5275308542400099E-3</v>
      </c>
      <c r="H49" s="24">
        <v>6.9903702102138505E-4</v>
      </c>
      <c r="I49" s="24">
        <v>-3.3882455925246503E-2</v>
      </c>
      <c r="J49" s="24">
        <v>-2.87737556753794E-3</v>
      </c>
      <c r="K49" s="24">
        <v>-0.236146575430385</v>
      </c>
      <c r="L49" s="24">
        <v>-3.1401957447628297E-2</v>
      </c>
      <c r="M49" s="24">
        <v>0</v>
      </c>
      <c r="N49" s="24">
        <v>0</v>
      </c>
      <c r="O49" s="24">
        <v>-4.3334082304534602E-2</v>
      </c>
      <c r="P49" s="24">
        <v>0</v>
      </c>
      <c r="Q49" s="24">
        <v>4.5544524473959801E-3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-0.15820620354054299</v>
      </c>
      <c r="Z49" s="24">
        <v>-7.0747456016958393E-2</v>
      </c>
      <c r="AA49" s="24">
        <v>-5.9782836487266899E-2</v>
      </c>
      <c r="AB49" s="24">
        <v>-4.3778615833256297E-2</v>
      </c>
      <c r="AC49" s="24">
        <v>-3.8172557339359897E-2</v>
      </c>
      <c r="AD49" s="24">
        <v>0.14972930592289499</v>
      </c>
      <c r="AE49" s="24">
        <v>-3.80110536421958E-2</v>
      </c>
      <c r="AF49" s="24">
        <v>-0.52946954787876499</v>
      </c>
      <c r="AH49">
        <f t="shared" si="3"/>
        <v>-0.52946954787876499</v>
      </c>
      <c r="AI49">
        <v>-9.2499999999999999E-2</v>
      </c>
      <c r="AJ49">
        <f t="shared" si="4"/>
        <v>-0.52946954787876499</v>
      </c>
      <c r="AK49">
        <f t="shared" si="5"/>
        <v>-7.236460915389048E-2</v>
      </c>
    </row>
    <row r="50" spans="1:37">
      <c r="A50" s="26">
        <v>43555</v>
      </c>
      <c r="B50" s="24">
        <v>2.9307866561821402E-3</v>
      </c>
      <c r="C50" s="24">
        <v>-0.14787349692524199</v>
      </c>
      <c r="D50" s="24">
        <v>6.4334152149127605E-2</v>
      </c>
      <c r="E50" s="24">
        <v>-3.3672675728082098E-4</v>
      </c>
      <c r="F50" s="24">
        <v>9.3829560506819898E-2</v>
      </c>
      <c r="G50" s="24">
        <v>9.9738168112946408E-3</v>
      </c>
      <c r="H50" s="24">
        <v>-2.16829952507031E-3</v>
      </c>
      <c r="I50" s="24">
        <v>1.3195886213822901E-2</v>
      </c>
      <c r="J50" s="24">
        <v>-3.5751010044771398E-3</v>
      </c>
      <c r="K50" s="24">
        <v>-6.9606118545146298E-2</v>
      </c>
      <c r="L50" s="24">
        <v>5.1064524506370598E-2</v>
      </c>
      <c r="M50" s="24">
        <v>0</v>
      </c>
      <c r="N50" s="24">
        <v>0</v>
      </c>
      <c r="O50" s="24">
        <v>-4.7081658230070399E-2</v>
      </c>
      <c r="P50" s="24">
        <v>0</v>
      </c>
      <c r="Q50" s="24">
        <v>2.8037121198499601E-3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-0.31115746900154401</v>
      </c>
      <c r="Z50" s="24">
        <v>-5.2945248845227E-2</v>
      </c>
      <c r="AA50" s="24">
        <v>-5.9403424750621298E-2</v>
      </c>
      <c r="AB50" s="24">
        <v>-4.39503426551308E-2</v>
      </c>
      <c r="AC50" s="24">
        <v>-3.7860070731782401E-2</v>
      </c>
      <c r="AD50" s="24">
        <v>0.14932652466100199</v>
      </c>
      <c r="AE50" s="24">
        <v>-3.7621883668081099E-2</v>
      </c>
      <c r="AF50" s="24">
        <v>-0.426120877015157</v>
      </c>
      <c r="AH50">
        <f t="shared" si="3"/>
        <v>-0.426120877015157</v>
      </c>
      <c r="AI50">
        <v>-9.2499999999999999E-2</v>
      </c>
      <c r="AJ50">
        <f t="shared" si="4"/>
        <v>-0.426120877015157</v>
      </c>
      <c r="AK50">
        <f t="shared" si="5"/>
        <v>-5.2472714670720455E-4</v>
      </c>
    </row>
    <row r="51" spans="1:37">
      <c r="A51" s="26">
        <v>43646</v>
      </c>
      <c r="B51" s="24">
        <v>6.6390288845035597E-3</v>
      </c>
      <c r="C51" s="24">
        <v>-0.16918131348264401</v>
      </c>
      <c r="D51" s="24">
        <v>4.9662917405258002E-2</v>
      </c>
      <c r="E51" s="24">
        <v>2.6499931189688801E-4</v>
      </c>
      <c r="F51" s="24">
        <v>0.12955516605679801</v>
      </c>
      <c r="G51" s="24">
        <v>-1.2486316343316799E-3</v>
      </c>
      <c r="H51" s="24">
        <v>2.3002450798926201E-3</v>
      </c>
      <c r="I51" s="24">
        <v>8.4750080092417194E-3</v>
      </c>
      <c r="J51" s="24">
        <v>-4.7057923838479E-3</v>
      </c>
      <c r="K51" s="24">
        <v>1.8134823451297601E-2</v>
      </c>
      <c r="L51" s="24">
        <v>-6.2843327228408102E-2</v>
      </c>
      <c r="M51" s="24">
        <v>0</v>
      </c>
      <c r="N51" s="24">
        <v>0</v>
      </c>
      <c r="O51" s="24">
        <v>-5.0940810070047901E-2</v>
      </c>
      <c r="P51" s="24">
        <v>0</v>
      </c>
      <c r="Q51" s="24">
        <v>-4.7221664695977598E-3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-0.46728587885261602</v>
      </c>
      <c r="Z51" s="24">
        <v>-3.7481844235091898E-2</v>
      </c>
      <c r="AA51" s="24">
        <v>-5.8282203030473503E-2</v>
      </c>
      <c r="AB51" s="24">
        <v>-4.4970570551447799E-2</v>
      </c>
      <c r="AC51" s="24">
        <v>-3.9554173737987197E-2</v>
      </c>
      <c r="AD51" s="24">
        <v>0.151355195351879</v>
      </c>
      <c r="AE51" s="24">
        <v>-3.7236845882469602E-2</v>
      </c>
      <c r="AF51" s="24">
        <v>-0.612066174008152</v>
      </c>
      <c r="AH51">
        <f t="shared" si="3"/>
        <v>-0.612066174008152</v>
      </c>
      <c r="AI51">
        <v>-9.2499999999999999E-2</v>
      </c>
      <c r="AJ51">
        <f t="shared" si="4"/>
        <v>-0.612066174008152</v>
      </c>
      <c r="AK51">
        <f t="shared" si="5"/>
        <v>-0.13398152240371219</v>
      </c>
    </row>
    <row r="52" spans="1:37">
      <c r="A52" s="26">
        <v>43738</v>
      </c>
      <c r="B52" s="24">
        <v>5.6887641172970503E-3</v>
      </c>
      <c r="C52" s="24">
        <v>-0.25944440565205201</v>
      </c>
      <c r="D52" s="24">
        <v>3.8055585627053301E-2</v>
      </c>
      <c r="E52" s="24">
        <v>-6.0986782095258005E-4</v>
      </c>
      <c r="F52" s="24">
        <v>0.17337516214630999</v>
      </c>
      <c r="G52" s="24">
        <v>3.3454680550565802E-2</v>
      </c>
      <c r="H52" s="24">
        <v>-5.6573785898919105E-4</v>
      </c>
      <c r="I52" s="24">
        <v>4.8780946286669701E-2</v>
      </c>
      <c r="J52" s="24">
        <v>-4.77201570177867E-3</v>
      </c>
      <c r="K52" s="24">
        <v>0.16553051976198799</v>
      </c>
      <c r="L52" s="24">
        <v>8.9215588617731698E-2</v>
      </c>
      <c r="M52" s="24">
        <v>0</v>
      </c>
      <c r="N52" s="24">
        <v>0</v>
      </c>
      <c r="O52" s="24">
        <v>-5.5286021409098003E-2</v>
      </c>
      <c r="P52" s="24">
        <v>0</v>
      </c>
      <c r="Q52" s="24">
        <v>5.1624580514640899E-4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-0.65279799337633704</v>
      </c>
      <c r="Z52" s="24">
        <v>-3.5727420803715999E-2</v>
      </c>
      <c r="AA52" s="24">
        <v>-6.1018342554144601E-2</v>
      </c>
      <c r="AB52" s="24">
        <v>-4.4799340488246901E-2</v>
      </c>
      <c r="AC52" s="24">
        <v>-3.9537704470405097E-2</v>
      </c>
      <c r="AD52" s="24">
        <v>0.160018728796437</v>
      </c>
      <c r="AE52" s="24">
        <v>-3.6855888463818702E-2</v>
      </c>
      <c r="AF52" s="24">
        <v>-0.47677851689030498</v>
      </c>
      <c r="AH52">
        <f t="shared" si="3"/>
        <v>-0.47677851689030498</v>
      </c>
      <c r="AI52">
        <v>-0.105</v>
      </c>
      <c r="AJ52">
        <f t="shared" si="4"/>
        <v>-0.47677851689030498</v>
      </c>
      <c r="AK52">
        <f t="shared" si="5"/>
        <v>3.1553036244119703E-2</v>
      </c>
    </row>
    <row r="53" spans="1:37">
      <c r="A53" s="26">
        <v>43830</v>
      </c>
      <c r="B53" s="24">
        <v>7.6522817001333501E-3</v>
      </c>
      <c r="C53" s="24">
        <v>-0.23031208155996799</v>
      </c>
      <c r="D53" s="24">
        <v>3.6610502381292903E-2</v>
      </c>
      <c r="E53" s="24">
        <v>-1.7328598945379501E-4</v>
      </c>
      <c r="F53" s="24">
        <v>0.157934194789739</v>
      </c>
      <c r="G53" s="24">
        <v>-2.17324154413358E-3</v>
      </c>
      <c r="H53" s="24">
        <v>-1.0141918482190601E-3</v>
      </c>
      <c r="I53" s="24">
        <v>3.8759081170913499E-2</v>
      </c>
      <c r="J53" s="24">
        <v>-4.8777716867133497E-3</v>
      </c>
      <c r="K53" s="24">
        <v>0.37542420205038302</v>
      </c>
      <c r="L53" s="24">
        <v>-0.10307614865161201</v>
      </c>
      <c r="M53" s="24">
        <v>0</v>
      </c>
      <c r="N53" s="24">
        <v>0</v>
      </c>
      <c r="O53" s="24">
        <v>-5.8801964252579497E-2</v>
      </c>
      <c r="P53" s="24">
        <v>0</v>
      </c>
      <c r="Q53" s="24">
        <v>4.6508542489122401E-3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-0.80428358685948498</v>
      </c>
      <c r="Z53" s="24">
        <v>-9.8598597509664404E-3</v>
      </c>
      <c r="AA53" s="24">
        <v>-6.0684598444326901E-2</v>
      </c>
      <c r="AB53" s="24">
        <v>-4.8202382871448499E-2</v>
      </c>
      <c r="AC53" s="24">
        <v>-4.8717111910796501E-2</v>
      </c>
      <c r="AD53" s="24">
        <v>0.158494223791772</v>
      </c>
      <c r="AE53" s="24">
        <v>-3.64789605507638E-2</v>
      </c>
      <c r="AF53" s="24">
        <v>-0.62912984578728404</v>
      </c>
      <c r="AH53">
        <f t="shared" si="3"/>
        <v>-0.62912984578728404</v>
      </c>
      <c r="AI53">
        <v>-0.1125</v>
      </c>
      <c r="AJ53">
        <f t="shared" si="4"/>
        <v>-0.62912984578728404</v>
      </c>
      <c r="AK53">
        <f t="shared" si="5"/>
        <v>-0.19130073179241563</v>
      </c>
    </row>
    <row r="54" spans="1:37">
      <c r="A54" s="26">
        <v>43921</v>
      </c>
      <c r="B54" s="24">
        <v>9.3678090647376592E-3</v>
      </c>
      <c r="C54" s="24">
        <v>-0.17257612859711699</v>
      </c>
      <c r="D54" s="24">
        <v>3.7667503421291999E-2</v>
      </c>
      <c r="E54" s="24">
        <v>-1.5781622646355699E-4</v>
      </c>
      <c r="F54" s="24">
        <v>0.17705726259636601</v>
      </c>
      <c r="G54" s="24">
        <v>-1.1888548877582301E-2</v>
      </c>
      <c r="H54" s="24">
        <v>-7.8589749307376804E-4</v>
      </c>
      <c r="I54" s="24">
        <v>2.9016164135682799E-2</v>
      </c>
      <c r="J54" s="24">
        <v>-6.0534674944400704E-3</v>
      </c>
      <c r="K54" s="24">
        <v>0.73923834589806903</v>
      </c>
      <c r="L54" s="24">
        <v>-6.8206282050446904E-2</v>
      </c>
      <c r="M54" s="24">
        <v>0</v>
      </c>
      <c r="N54" s="24">
        <v>0</v>
      </c>
      <c r="O54" s="24">
        <v>-5.9699799809843503E-2</v>
      </c>
      <c r="P54" s="24">
        <v>0</v>
      </c>
      <c r="Q54" s="24">
        <v>2.04794035347831E-4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-0.95119093026371404</v>
      </c>
      <c r="Z54" s="24">
        <v>1.42772751318175E-2</v>
      </c>
      <c r="AA54" s="24">
        <v>-6.0523581718069E-2</v>
      </c>
      <c r="AB54" s="24">
        <v>-5.00040148438241E-2</v>
      </c>
      <c r="AC54" s="24">
        <v>-5.1220236317729803E-2</v>
      </c>
      <c r="AD54" s="24">
        <v>0.154741346459704</v>
      </c>
      <c r="AE54" s="24">
        <v>-3.6106012214205098E-2</v>
      </c>
      <c r="AF54" s="24">
        <v>-0.306842215163461</v>
      </c>
      <c r="AH54">
        <f t="shared" si="3"/>
        <v>-0.306842215163461</v>
      </c>
      <c r="AI54">
        <v>-0.11749999999999999</v>
      </c>
      <c r="AJ54">
        <f t="shared" si="4"/>
        <v>-0.306842215163461</v>
      </c>
      <c r="AK54">
        <f t="shared" si="5"/>
        <v>-0.10216041950971455</v>
      </c>
    </row>
    <row r="55" spans="1:37">
      <c r="A55" s="26">
        <v>44012</v>
      </c>
      <c r="B55" s="24">
        <v>1.07895338095745E-2</v>
      </c>
      <c r="C55" s="24">
        <v>-0.13619332031644801</v>
      </c>
      <c r="D55" s="24">
        <v>3.79871179926397E-2</v>
      </c>
      <c r="E55" s="24">
        <v>-2.09274552212452E-4</v>
      </c>
      <c r="F55" s="24">
        <v>0.19169073844041401</v>
      </c>
      <c r="G55" s="24">
        <v>-3.9366304253504597E-2</v>
      </c>
      <c r="H55" s="24">
        <v>-5.0070207860273197E-4</v>
      </c>
      <c r="I55" s="24">
        <v>2.045377489232E-2</v>
      </c>
      <c r="J55" s="24">
        <v>-6.6576206853596201E-3</v>
      </c>
      <c r="K55" s="24">
        <v>1.0849697674092</v>
      </c>
      <c r="L55" s="24">
        <v>-4.9133036181191303E-2</v>
      </c>
      <c r="M55" s="24">
        <v>0</v>
      </c>
      <c r="N55" s="24">
        <v>0</v>
      </c>
      <c r="O55" s="24">
        <v>-6.2316105312842297E-2</v>
      </c>
      <c r="P55" s="24">
        <v>0</v>
      </c>
      <c r="Q55" s="24">
        <v>-3.7816057880898099E-3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-1.09602936344164</v>
      </c>
      <c r="Z55" s="24">
        <v>5.5051144575473998E-2</v>
      </c>
      <c r="AA55" s="24">
        <v>-5.8302751263111498E-2</v>
      </c>
      <c r="AB55" s="24">
        <v>-4.9728637607792503E-2</v>
      </c>
      <c r="AC55" s="24">
        <v>-5.2163103900034001E-2</v>
      </c>
      <c r="AD55" s="24">
        <v>0.15105757521417101</v>
      </c>
      <c r="AE55" s="24">
        <v>-3.5736994430428798E-2</v>
      </c>
      <c r="AF55" s="24">
        <v>-3.8119167477468102E-2</v>
      </c>
      <c r="AH55">
        <f t="shared" si="3"/>
        <v>-3.8119167477468102E-2</v>
      </c>
      <c r="AI55">
        <v>-0.115</v>
      </c>
      <c r="AJ55">
        <f t="shared" si="4"/>
        <v>-3.8119167477468102E-2</v>
      </c>
      <c r="AK55">
        <f t="shared" si="5"/>
        <v>-7.2973798463734835E-2</v>
      </c>
    </row>
    <row r="56" spans="1:37">
      <c r="A56" s="26">
        <v>44104</v>
      </c>
      <c r="B56" s="24">
        <v>1.1851543298616599E-2</v>
      </c>
      <c r="C56" s="24">
        <v>-0.131031291181716</v>
      </c>
      <c r="D56" s="24">
        <v>1.22188454681561E-2</v>
      </c>
      <c r="E56" s="24">
        <v>-2.97271136248641E-4</v>
      </c>
      <c r="F56" s="24">
        <v>0.198345319197343</v>
      </c>
      <c r="G56" s="24">
        <v>-2.5002810422312099E-2</v>
      </c>
      <c r="H56" s="24">
        <v>-2.8424252127824299E-4</v>
      </c>
      <c r="I56" s="24">
        <v>7.6985232107615598E-2</v>
      </c>
      <c r="J56" s="24">
        <v>-7.1908718891961401E-3</v>
      </c>
      <c r="K56" s="24">
        <v>1.19999087724156</v>
      </c>
      <c r="L56" s="24">
        <v>-5.8720163402259801E-2</v>
      </c>
      <c r="M56" s="24">
        <v>0</v>
      </c>
      <c r="N56" s="24">
        <v>0</v>
      </c>
      <c r="O56" s="24">
        <v>-6.0546795485677998E-2</v>
      </c>
      <c r="P56" s="24">
        <v>0</v>
      </c>
      <c r="Q56" s="24">
        <v>-4.9127853739943201E-3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-1.2594900689064099</v>
      </c>
      <c r="Z56" s="24">
        <v>8.2325162151105594E-2</v>
      </c>
      <c r="AA56" s="24">
        <v>-4.7076910885528699E-2</v>
      </c>
      <c r="AB56" s="24">
        <v>-4.8651216817118502E-2</v>
      </c>
      <c r="AC56" s="24">
        <v>-5.0689991162759303E-2</v>
      </c>
      <c r="AD56" s="24">
        <v>0.14505810336299799</v>
      </c>
      <c r="AE56" s="24">
        <v>-3.5371859055238201E-2</v>
      </c>
      <c r="AF56" s="24">
        <v>-2.4911954123615901E-3</v>
      </c>
      <c r="AH56">
        <f t="shared" si="3"/>
        <v>-2.4911954123615901E-3</v>
      </c>
      <c r="AI56">
        <v>-0.13</v>
      </c>
      <c r="AJ56">
        <f t="shared" si="4"/>
        <v>-2.4911954123615901E-3</v>
      </c>
      <c r="AK56">
        <f t="shared" si="5"/>
        <v>-2.3957150396208771E-2</v>
      </c>
    </row>
    <row r="57" spans="1:37">
      <c r="A57" s="26">
        <v>44196</v>
      </c>
      <c r="B57" s="24">
        <v>6.8237765334787804E-3</v>
      </c>
      <c r="C57" s="24">
        <v>-3.2131416980323999E-2</v>
      </c>
      <c r="D57" s="24">
        <v>1.07458666191218E-2</v>
      </c>
      <c r="E57" s="24">
        <v>6.67490633886715E-4</v>
      </c>
      <c r="F57" s="24">
        <v>0.22514470438574199</v>
      </c>
      <c r="G57" s="24">
        <v>-1.5809817229771098E-2</v>
      </c>
      <c r="H57" s="24">
        <v>1.5105291296291399E-3</v>
      </c>
      <c r="I57" s="24">
        <v>2.33030268776983E-2</v>
      </c>
      <c r="J57" s="24">
        <v>-7.8647564706520005E-3</v>
      </c>
      <c r="K57" s="24">
        <v>1.6494770539646599</v>
      </c>
      <c r="L57" s="24">
        <v>-7.3532650701457203E-2</v>
      </c>
      <c r="M57" s="24">
        <v>0</v>
      </c>
      <c r="N57" s="24">
        <v>0</v>
      </c>
      <c r="O57" s="24">
        <v>-6.0942896782070599E-2</v>
      </c>
      <c r="P57" s="24">
        <v>0</v>
      </c>
      <c r="Q57" s="24">
        <v>-2.1856350848590699E-3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-1.3789392949858801</v>
      </c>
      <c r="Z57" s="24">
        <v>0.116321206681494</v>
      </c>
      <c r="AA57" s="24">
        <v>-4.0969593676839902E-2</v>
      </c>
      <c r="AB57" s="24">
        <v>-4.06666474551459E-2</v>
      </c>
      <c r="AC57" s="24">
        <v>-4.8567280870238497E-2</v>
      </c>
      <c r="AD57" s="24">
        <v>0.13752989832302201</v>
      </c>
      <c r="AE57" s="24">
        <v>-3.5010558799043502E-2</v>
      </c>
      <c r="AF57" s="24">
        <v>0.43490300411243799</v>
      </c>
      <c r="AH57">
        <f t="shared" si="3"/>
        <v>0.43490300411243799</v>
      </c>
      <c r="AI57">
        <v>-0.13750000000000001</v>
      </c>
      <c r="AJ57">
        <f t="shared" si="4"/>
        <v>0.43490300411243799</v>
      </c>
      <c r="AK57">
        <f t="shared" si="5"/>
        <v>4.0717662131366295E-2</v>
      </c>
    </row>
    <row r="58" spans="1:37">
      <c r="A58" s="26">
        <v>44286</v>
      </c>
      <c r="B58" s="24">
        <v>1.9083008388006901E-3</v>
      </c>
      <c r="C58" s="24">
        <v>-6.2593433211494007E-2</v>
      </c>
      <c r="D58" s="24">
        <v>2.1842012092025302E-2</v>
      </c>
      <c r="E58" s="24">
        <v>3.1681865835058598E-4</v>
      </c>
      <c r="F58" s="24">
        <v>0.19656416789404399</v>
      </c>
      <c r="G58" s="24">
        <v>6.8830256822357098E-3</v>
      </c>
      <c r="H58" s="24">
        <v>5.5376005854096205E-4</v>
      </c>
      <c r="I58" s="24">
        <v>2.50494307853933E-2</v>
      </c>
      <c r="J58" s="24">
        <v>-3.2763662918625599E-3</v>
      </c>
      <c r="K58" s="24">
        <v>1.7875620285043501</v>
      </c>
      <c r="L58" s="24">
        <v>1.0982139408325001E-2</v>
      </c>
      <c r="M58" s="24">
        <v>0</v>
      </c>
      <c r="N58" s="24">
        <v>0</v>
      </c>
      <c r="O58" s="24">
        <v>-6.2639673931481094E-2</v>
      </c>
      <c r="P58" s="24">
        <v>0</v>
      </c>
      <c r="Q58" s="24">
        <v>6.73977196782298E-3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-1.52532182461226</v>
      </c>
      <c r="Z58" s="24">
        <v>0.140092046440499</v>
      </c>
      <c r="AA58" s="24">
        <v>-3.6266980284345302E-2</v>
      </c>
      <c r="AB58" s="24">
        <v>-3.7747272293044302E-2</v>
      </c>
      <c r="AC58" s="24">
        <v>-3.9724774495848901E-2</v>
      </c>
      <c r="AD58" s="24">
        <v>0.130510104305856</v>
      </c>
      <c r="AE58" s="24">
        <v>-3.4653047202883203E-2</v>
      </c>
      <c r="AF58" s="24">
        <v>0.52678023431297205</v>
      </c>
      <c r="AH58">
        <f t="shared" si="3"/>
        <v>0.52678023431297205</v>
      </c>
      <c r="AI58">
        <v>-0.13750000000000001</v>
      </c>
      <c r="AJ58">
        <f t="shared" si="4"/>
        <v>0.52678023431297205</v>
      </c>
      <c r="AK58">
        <f t="shared" si="5"/>
        <v>0.10767690674776553</v>
      </c>
    </row>
    <row r="59" spans="1:37">
      <c r="A59" s="26">
        <v>44377</v>
      </c>
      <c r="B59" s="24">
        <v>2.6714094553813099E-3</v>
      </c>
      <c r="C59" s="24">
        <v>-0.14011941869392799</v>
      </c>
      <c r="D59" s="24">
        <v>3.0850805047933399E-2</v>
      </c>
      <c r="E59" s="24">
        <v>-1.334301173807E-4</v>
      </c>
      <c r="F59" s="24">
        <v>0.15324241957989701</v>
      </c>
      <c r="G59" s="24">
        <v>2.58949179463822E-3</v>
      </c>
      <c r="H59" s="24">
        <v>-2.0177897851232402E-3</v>
      </c>
      <c r="I59" s="24">
        <v>3.4414604496714997E-2</v>
      </c>
      <c r="J59" s="24">
        <v>2.7017740997664799E-3</v>
      </c>
      <c r="K59" s="24">
        <v>1.47311941009392</v>
      </c>
      <c r="L59" s="24">
        <v>1.5322336554604601E-2</v>
      </c>
      <c r="M59" s="24">
        <v>0</v>
      </c>
      <c r="N59" s="24">
        <v>0</v>
      </c>
      <c r="O59" s="24">
        <v>-6.0158622108088998E-2</v>
      </c>
      <c r="P59" s="24">
        <v>0</v>
      </c>
      <c r="Q59" s="24">
        <v>1.44995333420668E-2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-1.74824480574612</v>
      </c>
      <c r="Z59" s="24">
        <v>0.15228124830079001</v>
      </c>
      <c r="AA59" s="24">
        <v>-3.5130001575042001E-2</v>
      </c>
      <c r="AB59" s="24">
        <v>-3.55601561704093E-2</v>
      </c>
      <c r="AC59" s="24">
        <v>-3.5545719354395197E-2</v>
      </c>
      <c r="AD59" s="24">
        <v>0.12874562843826201</v>
      </c>
      <c r="AE59" s="24">
        <v>-3.4299278615322601E-2</v>
      </c>
      <c r="AF59" s="24">
        <v>-8.0770560961860305E-2</v>
      </c>
      <c r="AH59">
        <f t="shared" si="3"/>
        <v>-8.0770560961860305E-2</v>
      </c>
      <c r="AI59">
        <v>-0.14000000000000001</v>
      </c>
      <c r="AJ59">
        <f t="shared" si="4"/>
        <v>-8.0770560961860305E-2</v>
      </c>
      <c r="AK59">
        <f t="shared" si="5"/>
        <v>1.9563835051134015E-2</v>
      </c>
    </row>
    <row r="60" spans="1:37">
      <c r="A60" s="26">
        <v>44469</v>
      </c>
      <c r="B60" s="24">
        <v>8.3299821814532497E-3</v>
      </c>
      <c r="C60" s="24">
        <v>-0.21739890894727301</v>
      </c>
      <c r="D60" s="24">
        <v>3.2491586827886797E-2</v>
      </c>
      <c r="E60" s="24">
        <v>-4.28806396405086E-4</v>
      </c>
      <c r="F60" s="24">
        <v>0.156198416191552</v>
      </c>
      <c r="G60" s="24">
        <v>8.6804640555076494E-3</v>
      </c>
      <c r="H60" s="24">
        <v>2.1912356647102401E-3</v>
      </c>
      <c r="I60" s="24">
        <v>-1.4502247149224601E-2</v>
      </c>
      <c r="J60" s="24">
        <v>5.7549038089866602E-3</v>
      </c>
      <c r="K60" s="24">
        <v>1.40166083437708</v>
      </c>
      <c r="L60" s="24">
        <v>6.9046090674198604E-2</v>
      </c>
      <c r="M60" s="24">
        <v>0</v>
      </c>
      <c r="N60" s="24">
        <v>0</v>
      </c>
      <c r="O60" s="24">
        <v>-6.0206666898258897E-2</v>
      </c>
      <c r="P60" s="24">
        <v>0</v>
      </c>
      <c r="Q60" s="24">
        <v>1.3580202781806499E-2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-1.96185211861274</v>
      </c>
      <c r="Z60" s="24">
        <v>0.15798427918840499</v>
      </c>
      <c r="AA60" s="24">
        <v>-3.4864220135813702E-2</v>
      </c>
      <c r="AB60" s="24">
        <v>-3.4131246808595202E-2</v>
      </c>
      <c r="AC60" s="24">
        <v>-3.2880709959950197E-2</v>
      </c>
      <c r="AD60" s="24">
        <v>0.12773849752640001</v>
      </c>
      <c r="AE60" s="24">
        <v>-3.3949208170198003E-2</v>
      </c>
      <c r="AF60" s="24">
        <v>-0.40655763980049803</v>
      </c>
      <c r="AH60">
        <f t="shared" si="3"/>
        <v>-0.40655763980049803</v>
      </c>
      <c r="AI60">
        <v>-0.14000000000000001</v>
      </c>
      <c r="AJ60">
        <f t="shared" si="4"/>
        <v>-0.40655763980049803</v>
      </c>
      <c r="AK60">
        <f t="shared" si="5"/>
        <v>-3.0212955375283734E-2</v>
      </c>
    </row>
    <row r="61" spans="1:37">
      <c r="A61" s="26">
        <v>44561</v>
      </c>
      <c r="B61" s="24">
        <v>8.6146105010658693E-3</v>
      </c>
      <c r="C61" s="24">
        <v>-0.15445600610802199</v>
      </c>
      <c r="D61" s="24">
        <v>4.87331022310038E-2</v>
      </c>
      <c r="E61" s="24">
        <v>1.93673063933383E-4</v>
      </c>
      <c r="F61" s="24">
        <v>0.14864489149895299</v>
      </c>
      <c r="G61" s="24">
        <v>-6.7635735630123001E-3</v>
      </c>
      <c r="H61" s="24">
        <v>1.49812712371626E-3</v>
      </c>
      <c r="I61" s="24">
        <v>-6.6978990068974703E-2</v>
      </c>
      <c r="J61" s="24">
        <v>5.8788991812174203E-3</v>
      </c>
      <c r="K61" s="24">
        <v>1.63350518631818</v>
      </c>
      <c r="L61" s="24">
        <v>1.11551873651646E-2</v>
      </c>
      <c r="M61" s="24">
        <v>0</v>
      </c>
      <c r="N61" s="24">
        <v>0</v>
      </c>
      <c r="O61" s="24">
        <v>-5.7679907273782E-2</v>
      </c>
      <c r="P61" s="24">
        <v>0</v>
      </c>
      <c r="Q61" s="24">
        <v>4.0067765144040597E-2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-2.1104769676766502</v>
      </c>
      <c r="Z61" s="24">
        <v>0.168954320550191</v>
      </c>
      <c r="AA61" s="24">
        <v>-3.5842037307367097E-2</v>
      </c>
      <c r="AB61" s="24">
        <v>-3.4459678637940597E-2</v>
      </c>
      <c r="AC61" s="24">
        <v>-3.4304013660751302E-2</v>
      </c>
      <c r="AD61" s="24">
        <v>0.118165319671511</v>
      </c>
      <c r="AE61" s="24">
        <v>-3.3602791765185797E-2</v>
      </c>
      <c r="AF61" s="24">
        <v>-0.34915288341273998</v>
      </c>
      <c r="AH61">
        <f t="shared" si="3"/>
        <v>-0.34915288341273998</v>
      </c>
      <c r="AI61">
        <v>-0.14499999999999999</v>
      </c>
      <c r="AJ61">
        <f t="shared" si="4"/>
        <v>-0.34915288341273998</v>
      </c>
      <c r="AK61">
        <f t="shared" si="5"/>
        <v>-5.4695012669912835E-2</v>
      </c>
    </row>
    <row r="62" spans="1:37">
      <c r="A62" s="26">
        <v>44651</v>
      </c>
      <c r="B62" s="24">
        <v>8.6823254009520193E-3</v>
      </c>
      <c r="C62" s="24">
        <v>-0.131290406623358</v>
      </c>
      <c r="D62" s="24">
        <v>7.8689174958299302E-2</v>
      </c>
      <c r="E62" s="25">
        <v>-7.9302887983200595E-5</v>
      </c>
      <c r="F62" s="24">
        <v>9.7665346058559005E-2</v>
      </c>
      <c r="G62" s="24">
        <v>-1.3482358278412E-2</v>
      </c>
      <c r="H62" s="24">
        <v>-1.4044552573707701E-3</v>
      </c>
      <c r="I62" s="24">
        <v>-0.108886814676479</v>
      </c>
      <c r="J62" s="24">
        <v>5.6625336522623604E-3</v>
      </c>
      <c r="K62" s="24">
        <v>1.6777164470891199</v>
      </c>
      <c r="L62" s="24">
        <v>6.7446276162031499E-2</v>
      </c>
      <c r="M62" s="24">
        <v>0</v>
      </c>
      <c r="N62" s="24">
        <v>0</v>
      </c>
      <c r="O62" s="24">
        <v>-5.4527938097136699E-2</v>
      </c>
      <c r="P62" s="24">
        <v>0</v>
      </c>
      <c r="Q62" s="24">
        <v>5.4715149707845898E-2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-2.2690663560614599</v>
      </c>
      <c r="Z62" s="24">
        <v>0.18597016860222801</v>
      </c>
      <c r="AA62" s="24">
        <v>-3.6465120140773598E-2</v>
      </c>
      <c r="AB62" s="24">
        <v>-3.5542824591208499E-2</v>
      </c>
      <c r="AC62" s="24">
        <v>-3.1270736130017102E-2</v>
      </c>
      <c r="AD62" s="24">
        <v>0.114529624813273</v>
      </c>
      <c r="AE62" s="24">
        <v>-3.3259986041141498E-2</v>
      </c>
      <c r="AF62" s="24">
        <v>-0.42419925234079497</v>
      </c>
      <c r="AH62">
        <f t="shared" si="3"/>
        <v>-0.42419925234079497</v>
      </c>
      <c r="AI62">
        <v>-0.13750000000000001</v>
      </c>
      <c r="AJ62">
        <f t="shared" si="4"/>
        <v>-0.42419925234079497</v>
      </c>
      <c r="AK62">
        <f t="shared" si="5"/>
        <v>-3.0070455921956507E-2</v>
      </c>
    </row>
    <row r="63" spans="1:37">
      <c r="A63" s="26">
        <v>44742</v>
      </c>
      <c r="B63" s="24">
        <v>1.21449357130212E-2</v>
      </c>
      <c r="C63" s="24">
        <v>-0.159836842852424</v>
      </c>
      <c r="D63" s="24">
        <v>0.11331455116356</v>
      </c>
      <c r="E63" s="24">
        <v>-1.7260441890848101E-4</v>
      </c>
      <c r="F63" s="24">
        <v>1.5918320633502001E-2</v>
      </c>
      <c r="G63" s="24">
        <v>-4.3986634504856903E-2</v>
      </c>
      <c r="H63" s="24">
        <v>1.23125564838779E-3</v>
      </c>
      <c r="I63" s="24">
        <v>-0.143703040382161</v>
      </c>
      <c r="J63" s="24">
        <v>3.9167962633989096E-3</v>
      </c>
      <c r="K63" s="24">
        <v>1.6960226569349099</v>
      </c>
      <c r="L63" s="24">
        <v>5.0407227253903598E-2</v>
      </c>
      <c r="M63" s="24">
        <v>0</v>
      </c>
      <c r="N63" s="24">
        <v>0</v>
      </c>
      <c r="O63" s="24">
        <v>-5.0763759601676298E-2</v>
      </c>
      <c r="P63" s="24">
        <v>0</v>
      </c>
      <c r="Q63" s="24">
        <v>5.4725258992720502E-2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-2.2909369100630599</v>
      </c>
      <c r="Z63" s="24">
        <v>0.196753335789176</v>
      </c>
      <c r="AA63" s="24">
        <v>-3.3719924460113397E-2</v>
      </c>
      <c r="AB63" s="24">
        <v>-3.5414412895704302E-2</v>
      </c>
      <c r="AC63" s="24">
        <v>-2.5480021451343701E-2</v>
      </c>
      <c r="AD63" s="24">
        <v>0.116156799718064</v>
      </c>
      <c r="AE63" s="24">
        <v>-3.2920748362189001E-2</v>
      </c>
      <c r="AF63" s="24">
        <v>-0.55634376088183102</v>
      </c>
      <c r="AH63">
        <f t="shared" si="3"/>
        <v>-0.55634376088183102</v>
      </c>
      <c r="AI63">
        <v>-0.13500000000000001</v>
      </c>
      <c r="AJ63">
        <f t="shared" si="4"/>
        <v>-0.55634376088183102</v>
      </c>
      <c r="AK63">
        <f t="shared" si="5"/>
        <v>-0.1797252844537599</v>
      </c>
    </row>
    <row r="64" spans="1:37">
      <c r="A64" s="26">
        <v>44834</v>
      </c>
      <c r="B64" s="24">
        <v>1.5612224318278E-2</v>
      </c>
      <c r="C64" s="24">
        <v>-0.17873650122755499</v>
      </c>
      <c r="D64" s="24">
        <v>0.12888099109206</v>
      </c>
      <c r="E64" s="25">
        <v>-2.6733622949305699E-5</v>
      </c>
      <c r="F64" s="24">
        <v>-1.2151147891063301E-2</v>
      </c>
      <c r="G64" s="24">
        <v>-6.5542198693088902E-2</v>
      </c>
      <c r="H64" s="24">
        <v>5.4597898356442201E-3</v>
      </c>
      <c r="I64" s="24">
        <v>-0.17408013437736</v>
      </c>
      <c r="J64" s="24">
        <v>-3.0751166958860901E-4</v>
      </c>
      <c r="K64" s="24">
        <v>1.6011840775419499</v>
      </c>
      <c r="L64" s="24">
        <v>7.2211329191746901E-2</v>
      </c>
      <c r="M64" s="24">
        <v>0</v>
      </c>
      <c r="N64" s="24">
        <v>0</v>
      </c>
      <c r="O64" s="24">
        <v>-4.7078318240079901E-2</v>
      </c>
      <c r="P64" s="24">
        <v>0</v>
      </c>
      <c r="Q64" s="24">
        <v>6.7544590218758804E-2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-2.2326253320962901</v>
      </c>
      <c r="Z64" s="24">
        <v>0.19521357968487599</v>
      </c>
      <c r="AA64" s="24">
        <v>-2.83552082885473E-2</v>
      </c>
      <c r="AB64" s="24">
        <v>-3.4028793081304999E-2</v>
      </c>
      <c r="AC64" s="24">
        <v>-2.02930720688391E-2</v>
      </c>
      <c r="AD64" s="24">
        <v>0.117499628846414</v>
      </c>
      <c r="AE64" s="24">
        <v>-3.2585036796533497E-2</v>
      </c>
      <c r="AF64" s="24">
        <v>-0.62220377732350196</v>
      </c>
      <c r="AH64">
        <f t="shared" si="3"/>
        <v>-0.62220377732350196</v>
      </c>
      <c r="AI64">
        <v>2.2499999999999999E-2</v>
      </c>
      <c r="AJ64">
        <f t="shared" si="4"/>
        <v>-0.62220377732350196</v>
      </c>
      <c r="AK64">
        <f t="shared" si="5"/>
        <v>-0.22079865786176078</v>
      </c>
    </row>
    <row r="65" spans="1:37">
      <c r="A65" s="26">
        <v>44926</v>
      </c>
      <c r="B65" s="24">
        <v>1.32462715566467E-2</v>
      </c>
      <c r="C65" s="24">
        <v>-0.20254441320668001</v>
      </c>
      <c r="D65" s="24">
        <v>0.144045705095601</v>
      </c>
      <c r="E65" s="25">
        <v>-3.9414457019076303E-5</v>
      </c>
      <c r="F65" s="24">
        <v>-4.4310787060836097E-2</v>
      </c>
      <c r="G65" s="24">
        <v>-6.6490602112474997E-2</v>
      </c>
      <c r="H65" s="24">
        <v>3.2654902480985198E-3</v>
      </c>
      <c r="I65" s="24">
        <v>-0.162314340178979</v>
      </c>
      <c r="J65" s="24">
        <v>-4.2157232987612599E-3</v>
      </c>
      <c r="K65" s="24">
        <v>1.7483503939901801</v>
      </c>
      <c r="L65" s="24">
        <v>7.8587142965593104E-2</v>
      </c>
      <c r="M65" s="24">
        <v>0</v>
      </c>
      <c r="N65" s="24">
        <v>0</v>
      </c>
      <c r="O65" s="24">
        <v>-4.7578707073632098E-2</v>
      </c>
      <c r="P65" s="24">
        <v>0</v>
      </c>
      <c r="Q65" s="24">
        <v>9.5112218585565303E-2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-2.1541154907053501</v>
      </c>
      <c r="Z65" s="24">
        <v>0.18394017613225699</v>
      </c>
      <c r="AA65" s="24">
        <v>-2.6802344253122602E-2</v>
      </c>
      <c r="AB65" s="24">
        <v>-3.1991681923508701E-2</v>
      </c>
      <c r="AC65" s="24">
        <v>-1.69777479657135E-2</v>
      </c>
      <c r="AD65" s="24">
        <v>0.115701308702729</v>
      </c>
      <c r="AE65" s="24">
        <v>-3.2252810097957101E-2</v>
      </c>
      <c r="AF65" s="24">
        <v>-0.40738535505740398</v>
      </c>
      <c r="AH65">
        <f t="shared" si="3"/>
        <v>-0.40738535505740398</v>
      </c>
      <c r="AI65">
        <v>0.33750000000000002</v>
      </c>
      <c r="AJ65">
        <f t="shared" si="4"/>
        <v>-0.40738535505740398</v>
      </c>
      <c r="AK65">
        <f t="shared" si="5"/>
        <v>-0.225489969034875</v>
      </c>
    </row>
    <row r="66" spans="1:37">
      <c r="A66" s="26">
        <v>45016</v>
      </c>
      <c r="B66" s="24">
        <v>9.0260006579488197E-3</v>
      </c>
      <c r="C66" s="24">
        <v>-0.26439509137670703</v>
      </c>
      <c r="D66" s="24">
        <v>0.13913121574290699</v>
      </c>
      <c r="E66" s="24">
        <v>-1.35514817398592E-4</v>
      </c>
      <c r="F66" s="24">
        <v>-4.4980577851825999E-2</v>
      </c>
      <c r="G66" s="24">
        <v>-5.5307869505605199E-2</v>
      </c>
      <c r="H66" s="24">
        <v>-1.5869550312959701E-3</v>
      </c>
      <c r="I66" s="24">
        <v>-0.107415109281622</v>
      </c>
      <c r="J66" s="24">
        <v>-7.6117474496200602E-3</v>
      </c>
      <c r="K66" s="24">
        <v>1.8115429208493901</v>
      </c>
      <c r="L66" s="24">
        <v>6.8356089026394007E-2</v>
      </c>
      <c r="M66" s="24">
        <v>0</v>
      </c>
      <c r="N66" s="24">
        <v>0</v>
      </c>
      <c r="O66" s="24">
        <v>-5.0188629710763703E-2</v>
      </c>
      <c r="P66" s="24">
        <v>0</v>
      </c>
      <c r="Q66" s="24">
        <v>0.107784888805584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-2.0996920167683499</v>
      </c>
      <c r="Z66" s="24">
        <v>0.17067401516370501</v>
      </c>
      <c r="AA66" s="24">
        <v>-3.17586934930075E-2</v>
      </c>
      <c r="AB66" s="24">
        <v>-3.3519098599972597E-2</v>
      </c>
      <c r="AC66" s="24">
        <v>-1.48141472616328E-2</v>
      </c>
      <c r="AD66" s="24">
        <v>0.112515080445674</v>
      </c>
      <c r="AE66" s="24">
        <v>-3.1924027687977703E-2</v>
      </c>
      <c r="AF66" s="24">
        <v>-0.32429926814421001</v>
      </c>
      <c r="AH66">
        <f t="shared" ref="AH66:AH97" si="6">AF66+$AG$2</f>
        <v>-0.32429926814421001</v>
      </c>
      <c r="AI66">
        <v>0.58750000000000002</v>
      </c>
      <c r="AJ66">
        <f t="shared" ref="AJ66:AJ97" si="7">+AH66</f>
        <v>-0.32429926814421001</v>
      </c>
      <c r="AK66">
        <f t="shared" ref="AK66:AK97" si="8">AH66-SUM(Y66:AD66,K66)</f>
        <v>-0.23924732848001601</v>
      </c>
    </row>
    <row r="67" spans="1:37">
      <c r="A67" s="26">
        <v>45107</v>
      </c>
      <c r="B67" s="24">
        <v>8.9828739106479101E-3</v>
      </c>
      <c r="C67" s="24">
        <v>-0.27128728103782002</v>
      </c>
      <c r="D67" s="24">
        <v>0.135636219763035</v>
      </c>
      <c r="E67" s="24">
        <v>-2.0452167610732899E-4</v>
      </c>
      <c r="F67" s="24">
        <v>-5.4170007563595898E-2</v>
      </c>
      <c r="G67" s="24">
        <v>-6.0723130239096403E-2</v>
      </c>
      <c r="H67" s="24">
        <v>-4.7055141468479203E-4</v>
      </c>
      <c r="I67" s="24">
        <v>-0.100144917208481</v>
      </c>
      <c r="J67" s="24">
        <v>-1.0927818913522199E-2</v>
      </c>
      <c r="K67" s="24">
        <v>1.8234289610836301</v>
      </c>
      <c r="L67" s="24">
        <v>7.9077797453224102E-2</v>
      </c>
      <c r="M67" s="24">
        <v>0</v>
      </c>
      <c r="N67" s="24">
        <v>0</v>
      </c>
      <c r="O67" s="24">
        <v>-4.6071996567070998E-2</v>
      </c>
      <c r="P67" s="24">
        <v>0</v>
      </c>
      <c r="Q67" s="24">
        <v>0.10024056471305701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-2.0803359702200201</v>
      </c>
      <c r="Z67" s="24">
        <v>0.15803382647981601</v>
      </c>
      <c r="AA67" s="24">
        <v>-3.7936823955186501E-2</v>
      </c>
      <c r="AB67" s="24">
        <v>-3.9694319078471298E-2</v>
      </c>
      <c r="AC67" s="24">
        <v>-1.8120608377808899E-2</v>
      </c>
      <c r="AD67" s="24">
        <v>0.10813644732247001</v>
      </c>
      <c r="AE67" s="24">
        <v>-3.1598649638642798E-2</v>
      </c>
      <c r="AF67" s="24">
        <v>-0.33814990516466598</v>
      </c>
      <c r="AH67">
        <f t="shared" si="6"/>
        <v>-0.33814990516466598</v>
      </c>
      <c r="AI67">
        <v>0.78749999999999998</v>
      </c>
      <c r="AJ67">
        <f t="shared" si="7"/>
        <v>-0.33814990516466598</v>
      </c>
      <c r="AK67">
        <f t="shared" si="8"/>
        <v>-0.25166141841909534</v>
      </c>
    </row>
    <row r="68" spans="1:37">
      <c r="A68" s="26">
        <v>45199</v>
      </c>
      <c r="B68" s="24">
        <v>8.3222932169774201E-3</v>
      </c>
      <c r="C68" s="24">
        <v>-0.255596062776068</v>
      </c>
      <c r="D68" s="24">
        <v>0.12903454783077101</v>
      </c>
      <c r="E68" s="25">
        <v>-7.2684079333220397E-5</v>
      </c>
      <c r="F68" s="24">
        <v>-6.2453804703060903E-2</v>
      </c>
      <c r="G68" s="24">
        <v>-6.0930867288040702E-2</v>
      </c>
      <c r="H68" s="24">
        <v>-1.31429156121945E-3</v>
      </c>
      <c r="I68" s="24">
        <v>-8.6949493513775997E-2</v>
      </c>
      <c r="J68" s="24">
        <v>-1.4936280851660299E-2</v>
      </c>
      <c r="K68" s="24">
        <v>1.8688749086822201</v>
      </c>
      <c r="L68" s="24">
        <v>7.5284829827753502E-2</v>
      </c>
      <c r="M68" s="24">
        <v>0</v>
      </c>
      <c r="N68" s="24">
        <v>0</v>
      </c>
      <c r="O68" s="24">
        <v>-4.2574876607843398E-2</v>
      </c>
      <c r="P68" s="24">
        <v>0</v>
      </c>
      <c r="Q68" s="24">
        <v>9.5108002496076496E-2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-2.0586935937151098</v>
      </c>
      <c r="Z68" s="24">
        <v>0.14558037669948101</v>
      </c>
      <c r="AA68" s="24">
        <v>-4.34761805583277E-2</v>
      </c>
      <c r="AB68" s="24">
        <v>-4.6347111501180399E-2</v>
      </c>
      <c r="AC68" s="24">
        <v>-2.62139499294686E-2</v>
      </c>
      <c r="AD68" s="24">
        <v>9.5911505433869101E-2</v>
      </c>
      <c r="AE68" s="24">
        <v>-3.12766366559298E-2</v>
      </c>
      <c r="AF68" s="24">
        <v>-0.31271936955391699</v>
      </c>
      <c r="AH68">
        <f t="shared" si="6"/>
        <v>-0.31271936955391699</v>
      </c>
      <c r="AI68">
        <v>0.90500000000000003</v>
      </c>
      <c r="AJ68">
        <f t="shared" si="7"/>
        <v>-0.31271936955391699</v>
      </c>
      <c r="AK68">
        <f t="shared" si="8"/>
        <v>-0.24835532466540067</v>
      </c>
    </row>
    <row r="69" spans="1:37">
      <c r="A69" s="26">
        <v>45291</v>
      </c>
      <c r="B69" s="24">
        <v>6.1995327369683403E-3</v>
      </c>
      <c r="C69" s="24">
        <v>-0.22459651213788401</v>
      </c>
      <c r="D69" s="24">
        <v>0.12347180420264001</v>
      </c>
      <c r="E69" s="24">
        <v>2.0541643853695001E-4</v>
      </c>
      <c r="F69" s="24">
        <v>-5.13723839025624E-2</v>
      </c>
      <c r="G69" s="24">
        <v>-6.5453230215117994E-2</v>
      </c>
      <c r="H69" s="24">
        <v>-2.96878793876715E-3</v>
      </c>
      <c r="I69" s="24">
        <v>-8.1814562011092995E-2</v>
      </c>
      <c r="J69" s="24">
        <v>-1.7297925558289101E-2</v>
      </c>
      <c r="K69" s="24">
        <v>1.9696577664344399</v>
      </c>
      <c r="L69" s="24">
        <v>5.50729217529125E-2</v>
      </c>
      <c r="M69" s="24">
        <v>0</v>
      </c>
      <c r="N69" s="24">
        <v>0</v>
      </c>
      <c r="O69" s="24">
        <v>-4.0274471145629598E-2</v>
      </c>
      <c r="P69" s="24">
        <v>0</v>
      </c>
      <c r="Q69" s="24">
        <v>8.5191071598224297E-2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-2.0096521046393199</v>
      </c>
      <c r="Z69" s="24">
        <v>0.13458034251131501</v>
      </c>
      <c r="AA69" s="24">
        <v>-4.89735372869382E-2</v>
      </c>
      <c r="AB69" s="24">
        <v>-5.2761530366287397E-2</v>
      </c>
      <c r="AC69" s="24">
        <v>-3.5497422948640799E-2</v>
      </c>
      <c r="AD69" s="24">
        <v>7.8140799777438097E-2</v>
      </c>
      <c r="AE69" s="24">
        <v>-3.0957950063728899E-2</v>
      </c>
      <c r="AF69" s="24">
        <v>-0.209100762761812</v>
      </c>
      <c r="AH69">
        <f t="shared" si="6"/>
        <v>-0.209100762761812</v>
      </c>
      <c r="AI69">
        <v>0.96250000000000002</v>
      </c>
      <c r="AJ69">
        <f t="shared" si="7"/>
        <v>-0.209100762761812</v>
      </c>
      <c r="AK69">
        <f t="shared" si="8"/>
        <v>-0.24459507624381893</v>
      </c>
    </row>
    <row r="70" spans="1:37">
      <c r="A70" s="26">
        <v>45382</v>
      </c>
      <c r="B70" s="24">
        <v>5.9379602358076598E-3</v>
      </c>
      <c r="C70" s="24">
        <v>-0.24668402367051201</v>
      </c>
      <c r="D70" s="24">
        <v>0.11504246944660999</v>
      </c>
      <c r="E70" s="24">
        <v>-1.20777513105996E-4</v>
      </c>
      <c r="F70" s="24">
        <v>-3.8674293625684898E-2</v>
      </c>
      <c r="G70" s="24">
        <v>-4.2707926382703099E-2</v>
      </c>
      <c r="H70" s="24">
        <v>-1.5625490290184199E-3</v>
      </c>
      <c r="I70" s="24">
        <v>-2.80115620385099E-2</v>
      </c>
      <c r="J70" s="24">
        <v>-1.7708786181395701E-2</v>
      </c>
      <c r="K70" s="24">
        <v>1.8911228750870399</v>
      </c>
      <c r="L70" s="24">
        <v>9.4871558147309507E-2</v>
      </c>
      <c r="M70" s="24">
        <v>0</v>
      </c>
      <c r="N70" s="24">
        <v>0</v>
      </c>
      <c r="O70" s="24">
        <v>-4.0993302569690103E-2</v>
      </c>
      <c r="P70" s="24">
        <v>0</v>
      </c>
      <c r="Q70" s="24">
        <v>6.5259997776242404E-2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-2.00952169221146</v>
      </c>
      <c r="Z70" s="24">
        <v>0.12135579681483601</v>
      </c>
      <c r="AA70" s="24">
        <v>-5.4565107126145602E-2</v>
      </c>
      <c r="AB70" s="24">
        <v>-5.9002475376172397E-2</v>
      </c>
      <c r="AC70" s="24">
        <v>-4.3945444152984403E-2</v>
      </c>
      <c r="AD70" s="24">
        <v>6.0346283122943802E-2</v>
      </c>
      <c r="AE70" s="24">
        <v>-3.0642551788390801E-2</v>
      </c>
      <c r="AF70" s="24">
        <v>-0.26020355103501902</v>
      </c>
      <c r="AH70">
        <f t="shared" si="6"/>
        <v>-0.26020355103501902</v>
      </c>
      <c r="AI70">
        <v>0.96499999999999997</v>
      </c>
      <c r="AJ70">
        <f t="shared" si="7"/>
        <v>-0.26020355103501902</v>
      </c>
      <c r="AK70">
        <f t="shared" si="8"/>
        <v>-0.16599378719307623</v>
      </c>
    </row>
    <row r="71" spans="1:37">
      <c r="A71" s="26">
        <v>45473</v>
      </c>
      <c r="B71" s="24">
        <v>4.5947216927453103E-3</v>
      </c>
      <c r="C71" s="24">
        <v>-0.19149067843779199</v>
      </c>
      <c r="D71" s="24">
        <v>0.121634067013541</v>
      </c>
      <c r="E71" s="25">
        <v>4.5621012391830098E-5</v>
      </c>
      <c r="F71" s="24">
        <v>-4.7605424269576299E-2</v>
      </c>
      <c r="G71" s="24">
        <v>-3.8628338415326903E-2</v>
      </c>
      <c r="H71" s="24">
        <v>-1.9827761296445701E-3</v>
      </c>
      <c r="I71" s="24">
        <v>-2.8241868401374701E-2</v>
      </c>
      <c r="J71" s="24">
        <v>-1.78245267908409E-2</v>
      </c>
      <c r="K71" s="24">
        <v>1.9833378069798999</v>
      </c>
      <c r="L71" s="24">
        <v>8.5195144608954304E-2</v>
      </c>
      <c r="M71" s="24">
        <v>0</v>
      </c>
      <c r="N71" s="24">
        <v>0</v>
      </c>
      <c r="O71" s="24">
        <v>-3.8918865281152203E-2</v>
      </c>
      <c r="P71" s="24">
        <v>0</v>
      </c>
      <c r="Q71" s="24">
        <v>5.4608206669599098E-2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-2.00710596704414</v>
      </c>
      <c r="Z71" s="24">
        <v>0.112574507190213</v>
      </c>
      <c r="AA71" s="24">
        <v>-5.89903319542983E-2</v>
      </c>
      <c r="AB71" s="24">
        <v>-6.5041640075904406E-2</v>
      </c>
      <c r="AC71" s="24">
        <v>-5.1801886440417298E-2</v>
      </c>
      <c r="AD71" s="24">
        <v>4.4341272957729001E-2</v>
      </c>
      <c r="AE71" s="24">
        <v>-3.0330404343809798E-2</v>
      </c>
      <c r="AF71" s="24">
        <v>-0.171631359459234</v>
      </c>
      <c r="AH71">
        <f t="shared" si="6"/>
        <v>-0.171631359459234</v>
      </c>
      <c r="AI71">
        <v>0.9425</v>
      </c>
      <c r="AJ71">
        <f t="shared" si="7"/>
        <v>-0.171631359459234</v>
      </c>
      <c r="AK71">
        <f t="shared" si="8"/>
        <v>-0.12894512107231601</v>
      </c>
    </row>
    <row r="72" spans="1:37">
      <c r="A72" s="26">
        <v>45565</v>
      </c>
      <c r="B72" s="24">
        <v>4.5767120986165196E-3</v>
      </c>
      <c r="C72" s="24">
        <v>-0.16115466896446501</v>
      </c>
      <c r="D72" s="24">
        <v>0.118491163618546</v>
      </c>
      <c r="E72" s="25">
        <v>3.7033276162971102E-5</v>
      </c>
      <c r="F72" s="24">
        <v>-4.0433077263530397E-2</v>
      </c>
      <c r="G72" s="24">
        <v>-3.5410650104786098E-2</v>
      </c>
      <c r="H72" s="24">
        <v>-1.2826777797828801E-3</v>
      </c>
      <c r="I72" s="24">
        <v>-2.9078525895416801E-2</v>
      </c>
      <c r="J72" s="24">
        <v>-1.6874419303866298E-2</v>
      </c>
      <c r="K72" s="24">
        <v>1.91807737033391</v>
      </c>
      <c r="L72" s="24">
        <v>8.2002430716235294E-2</v>
      </c>
      <c r="M72" s="24">
        <v>0</v>
      </c>
      <c r="N72" s="24">
        <v>0</v>
      </c>
      <c r="O72" s="24">
        <v>-3.7558914052265503E-2</v>
      </c>
      <c r="P72" s="24">
        <v>0</v>
      </c>
      <c r="Q72" s="24">
        <v>4.1881792677815798E-2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-1.9662656330372199</v>
      </c>
      <c r="Z72" s="24">
        <v>0.105715833690672</v>
      </c>
      <c r="AA72" s="24">
        <v>-6.1673019197712203E-2</v>
      </c>
      <c r="AB72" s="24">
        <v>-6.96200443899022E-2</v>
      </c>
      <c r="AC72" s="24">
        <v>-5.8742034205047901E-2</v>
      </c>
      <c r="AD72" s="24">
        <v>3.02579451413513E-2</v>
      </c>
      <c r="AE72" s="24">
        <v>-3.0021470817022E-2</v>
      </c>
      <c r="AF72" s="24">
        <v>-0.20707485345774501</v>
      </c>
      <c r="AH72">
        <f t="shared" si="6"/>
        <v>-0.20707485345774501</v>
      </c>
      <c r="AI72">
        <v>0.88749999999999996</v>
      </c>
      <c r="AJ72">
        <f t="shared" si="7"/>
        <v>-0.20707485345774501</v>
      </c>
      <c r="AK72">
        <f t="shared" si="8"/>
        <v>-0.10482527179379597</v>
      </c>
    </row>
    <row r="73" spans="1:37">
      <c r="A73" s="26">
        <v>45657</v>
      </c>
      <c r="B73" s="24">
        <v>4.7324912552749602E-3</v>
      </c>
      <c r="C73" s="24">
        <v>-0.13603474150224101</v>
      </c>
      <c r="D73" s="24">
        <v>0.11692210284056299</v>
      </c>
      <c r="E73" s="25">
        <v>3.3228067651466597E-5</v>
      </c>
      <c r="F73" s="24">
        <v>-3.7247554230178802E-2</v>
      </c>
      <c r="G73" s="24">
        <v>-3.22518318391481E-2</v>
      </c>
      <c r="H73" s="24">
        <v>-7.2624430890005204E-4</v>
      </c>
      <c r="I73" s="24">
        <v>-2.8553123018561301E-2</v>
      </c>
      <c r="J73" s="24">
        <v>-1.5803545009814901E-2</v>
      </c>
      <c r="K73" s="24">
        <v>1.8610406059611999</v>
      </c>
      <c r="L73" s="24">
        <v>7.8262350207316006E-2</v>
      </c>
      <c r="M73" s="24">
        <v>0</v>
      </c>
      <c r="N73" s="24">
        <v>0</v>
      </c>
      <c r="O73" s="24">
        <v>-3.6240490998600002E-2</v>
      </c>
      <c r="P73" s="24">
        <v>0</v>
      </c>
      <c r="Q73" s="24">
        <v>3.2050783201603303E-2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-1.9153057620935801</v>
      </c>
      <c r="Z73" s="24">
        <v>0.102849431924526</v>
      </c>
      <c r="AA73" s="24">
        <v>-6.2124494466920401E-2</v>
      </c>
      <c r="AB73" s="24">
        <v>-7.12618264282745E-2</v>
      </c>
      <c r="AC73" s="24">
        <v>-6.2737749395641002E-2</v>
      </c>
      <c r="AD73" s="24">
        <v>1.9464664842835398E-2</v>
      </c>
      <c r="AE73" s="24">
        <v>-2.9715714854300499E-2</v>
      </c>
      <c r="AF73" s="24">
        <v>-0.21264741984521801</v>
      </c>
      <c r="AH73">
        <f t="shared" si="6"/>
        <v>-0.21264741984521801</v>
      </c>
      <c r="AI73">
        <v>1.1625000000000001</v>
      </c>
      <c r="AJ73">
        <f t="shared" si="7"/>
        <v>-0.21264741984521801</v>
      </c>
      <c r="AK73">
        <f t="shared" si="8"/>
        <v>-8.4572290189363353E-2</v>
      </c>
    </row>
    <row r="74" spans="1:37">
      <c r="A74" s="26">
        <v>45747</v>
      </c>
      <c r="B74" s="24">
        <v>4.9379563826396199E-3</v>
      </c>
      <c r="C74" s="24">
        <v>-0.115136465123142</v>
      </c>
      <c r="D74" s="24">
        <v>0.116126943360644</v>
      </c>
      <c r="E74" s="25">
        <v>3.0337280778474999E-5</v>
      </c>
      <c r="F74" s="24">
        <v>-3.6061085843736101E-2</v>
      </c>
      <c r="G74" s="24">
        <v>-2.9239003347903199E-2</v>
      </c>
      <c r="H74" s="24">
        <v>-3.7121169088739101E-4</v>
      </c>
      <c r="I74" s="24">
        <v>-2.7604311782314601E-2</v>
      </c>
      <c r="J74" s="24">
        <v>-1.4706016522384201E-2</v>
      </c>
      <c r="K74" s="24">
        <v>1.80973483947873</v>
      </c>
      <c r="L74" s="24">
        <v>7.40703237034184E-2</v>
      </c>
      <c r="M74" s="24">
        <v>0</v>
      </c>
      <c r="N74" s="24">
        <v>0</v>
      </c>
      <c r="O74" s="24">
        <v>-3.4960305238044401E-2</v>
      </c>
      <c r="P74" s="24">
        <v>0</v>
      </c>
      <c r="Q74" s="24">
        <v>2.4473240507301201E-2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-1.8662090679157499</v>
      </c>
      <c r="Z74" s="24">
        <v>0.101271253224149</v>
      </c>
      <c r="AA74" s="24">
        <v>-6.0641736022432002E-2</v>
      </c>
      <c r="AB74" s="24">
        <v>-7.0924069843044807E-2</v>
      </c>
      <c r="AC74" s="24">
        <v>-6.3991384038096302E-2</v>
      </c>
      <c r="AD74" s="24">
        <v>1.2301817152834999E-2</v>
      </c>
      <c r="AE74" s="24">
        <v>-2.9413100647727699E-2</v>
      </c>
      <c r="AF74" s="24">
        <v>-0.20631104692499999</v>
      </c>
      <c r="AH74">
        <f t="shared" si="6"/>
        <v>-0.20631104692499999</v>
      </c>
      <c r="AI74">
        <v>1.0825</v>
      </c>
      <c r="AJ74">
        <f t="shared" si="7"/>
        <v>-0.20631104692499999</v>
      </c>
      <c r="AK74">
        <f t="shared" si="8"/>
        <v>-6.7852698961390984E-2</v>
      </c>
    </row>
    <row r="75" spans="1:37">
      <c r="A75" s="26">
        <v>45838</v>
      </c>
      <c r="B75" s="24">
        <v>5.1455511179473098E-3</v>
      </c>
      <c r="C75" s="24">
        <v>-9.7725462025592194E-2</v>
      </c>
      <c r="D75" s="24">
        <v>0.11581095762746101</v>
      </c>
      <c r="E75" s="25">
        <v>2.7679229634245101E-5</v>
      </c>
      <c r="F75" s="24">
        <v>-3.6144069056150099E-2</v>
      </c>
      <c r="G75" s="24">
        <v>-2.6395451528301601E-2</v>
      </c>
      <c r="H75" s="24">
        <v>-1.67043376490394E-4</v>
      </c>
      <c r="I75" s="24">
        <v>-2.65332191745603E-2</v>
      </c>
      <c r="J75" s="24">
        <v>-1.36214593136922E-2</v>
      </c>
      <c r="K75" s="24">
        <v>1.76203919224734</v>
      </c>
      <c r="L75" s="24">
        <v>6.9548434112555804E-2</v>
      </c>
      <c r="M75" s="24">
        <v>0</v>
      </c>
      <c r="N75" s="24">
        <v>0</v>
      </c>
      <c r="O75" s="24">
        <v>-3.3716982037792199E-2</v>
      </c>
      <c r="P75" s="24">
        <v>0</v>
      </c>
      <c r="Q75" s="24">
        <v>1.8646582304140898E-2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-1.8193387705720401</v>
      </c>
      <c r="Z75" s="24">
        <v>9.9680336592719701E-2</v>
      </c>
      <c r="AA75" s="24">
        <v>-5.8578552081593002E-2</v>
      </c>
      <c r="AB75" s="24">
        <v>-6.9152187988559904E-2</v>
      </c>
      <c r="AC75" s="24">
        <v>-6.3537001812643795E-2</v>
      </c>
      <c r="AD75" s="24">
        <v>8.3663961526052599E-3</v>
      </c>
      <c r="AE75" s="24">
        <v>-2.9113592922221199E-2</v>
      </c>
      <c r="AF75" s="24">
        <v>-0.194758662505255</v>
      </c>
      <c r="AH75">
        <f t="shared" si="6"/>
        <v>-0.194758662505255</v>
      </c>
      <c r="AI75">
        <v>1.0825</v>
      </c>
      <c r="AJ75">
        <f t="shared" si="7"/>
        <v>-0.194758662505255</v>
      </c>
      <c r="AK75">
        <f t="shared" si="8"/>
        <v>-5.4238075043083228E-2</v>
      </c>
    </row>
    <row r="76" spans="1:37">
      <c r="A76" s="26">
        <v>45930</v>
      </c>
      <c r="B76" s="24">
        <v>5.3367803883224204E-3</v>
      </c>
      <c r="C76" s="24">
        <v>-8.3213687379268403E-2</v>
      </c>
      <c r="D76" s="24">
        <v>0.11583385195101301</v>
      </c>
      <c r="E76" s="25">
        <v>2.5122585406867998E-5</v>
      </c>
      <c r="F76" s="24">
        <v>-3.7149980422617301E-2</v>
      </c>
      <c r="G76" s="24">
        <v>-2.3729453524575599E-2</v>
      </c>
      <c r="H76" s="25">
        <v>-5.7778947700482002E-5</v>
      </c>
      <c r="I76" s="24">
        <v>-2.54374761724738E-2</v>
      </c>
      <c r="J76" s="24">
        <v>-1.25706691292905E-2</v>
      </c>
      <c r="K76" s="24">
        <v>1.7169103384217701</v>
      </c>
      <c r="L76" s="24">
        <v>6.4814184914519596E-2</v>
      </c>
      <c r="M76" s="24">
        <v>0</v>
      </c>
      <c r="N76" s="24">
        <v>0</v>
      </c>
      <c r="O76" s="24">
        <v>-3.2509692681085202E-2</v>
      </c>
      <c r="P76" s="24">
        <v>0</v>
      </c>
      <c r="Q76" s="24">
        <v>1.41732974419332E-2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-1.7742172240033001</v>
      </c>
      <c r="Z76" s="24">
        <v>9.7989438312188995E-2</v>
      </c>
      <c r="AA76" s="24">
        <v>-5.6611243806864602E-2</v>
      </c>
      <c r="AB76" s="24">
        <v>-6.6926085326009799E-2</v>
      </c>
      <c r="AC76" s="24">
        <v>-6.19343705190128E-2</v>
      </c>
      <c r="AD76" s="24">
        <v>6.41170223400958E-3</v>
      </c>
      <c r="AE76" s="24">
        <v>-2.8817156923003E-2</v>
      </c>
      <c r="AF76" s="24">
        <v>-0.181680102586047</v>
      </c>
      <c r="AH76">
        <f t="shared" si="6"/>
        <v>-0.181680102586047</v>
      </c>
      <c r="AJ76">
        <f t="shared" si="7"/>
        <v>-0.181680102586047</v>
      </c>
      <c r="AK76">
        <f t="shared" si="8"/>
        <v>-4.3302657898828423E-2</v>
      </c>
    </row>
    <row r="77" spans="1:37">
      <c r="A77" s="26">
        <v>46022</v>
      </c>
      <c r="B77" s="24">
        <v>5.5048075731479896E-3</v>
      </c>
      <c r="C77" s="24">
        <v>-7.1115481509739703E-2</v>
      </c>
      <c r="D77" s="24">
        <v>0.116107035981744</v>
      </c>
      <c r="E77" s="25">
        <v>2.2653987960826099E-5</v>
      </c>
      <c r="F77" s="24">
        <v>-3.8859367771453199E-2</v>
      </c>
      <c r="G77" s="24">
        <v>-2.1245162589372701E-2</v>
      </c>
      <c r="H77" s="25">
        <v>-3.38668702101443E-6</v>
      </c>
      <c r="I77" s="24">
        <v>-2.4348978953621099E-2</v>
      </c>
      <c r="J77" s="24">
        <v>-1.15666575243341E-2</v>
      </c>
      <c r="K77" s="24">
        <v>1.6737856840504901</v>
      </c>
      <c r="L77" s="24">
        <v>5.9971945879948703E-2</v>
      </c>
      <c r="M77" s="24">
        <v>0</v>
      </c>
      <c r="N77" s="24">
        <v>0</v>
      </c>
      <c r="O77" s="24">
        <v>-3.1337754998321601E-2</v>
      </c>
      <c r="P77" s="24">
        <v>0</v>
      </c>
      <c r="Q77" s="24">
        <v>1.07419594100142E-2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-1.7304926611875999</v>
      </c>
      <c r="Z77" s="24">
        <v>9.6215161681634895E-2</v>
      </c>
      <c r="AA77" s="24">
        <v>-5.4775168705207697E-2</v>
      </c>
      <c r="AB77" s="24">
        <v>-6.4802503090138297E-2</v>
      </c>
      <c r="AC77" s="24">
        <v>-5.9933570733705199E-2</v>
      </c>
      <c r="AD77" s="24">
        <v>5.7446961480523097E-3</v>
      </c>
      <c r="AE77" s="24">
        <v>-2.85237584034864E-2</v>
      </c>
      <c r="AF77" s="24">
        <v>-0.16891050744102301</v>
      </c>
      <c r="AH77">
        <f t="shared" si="6"/>
        <v>-0.16891050744102301</v>
      </c>
      <c r="AJ77">
        <f t="shared" si="7"/>
        <v>-0.16891050744102301</v>
      </c>
      <c r="AK77">
        <f t="shared" si="8"/>
        <v>-3.465214560454935E-2</v>
      </c>
    </row>
    <row r="78" spans="1:37">
      <c r="A78" s="26">
        <v>46112</v>
      </c>
      <c r="B78" s="24">
        <v>5.6477124833873701E-3</v>
      </c>
      <c r="C78" s="24">
        <v>-6.10255925853724E-2</v>
      </c>
      <c r="D78" s="24">
        <v>0.11656321176802199</v>
      </c>
      <c r="E78" s="25">
        <v>2.02860969085178E-5</v>
      </c>
      <c r="F78" s="24">
        <v>-4.11042873557666E-2</v>
      </c>
      <c r="G78" s="24">
        <v>-1.89444463041369E-2</v>
      </c>
      <c r="H78" s="25">
        <v>2.0919771062819399E-5</v>
      </c>
      <c r="I78" s="24">
        <v>-2.3278245315157799E-2</v>
      </c>
      <c r="J78" s="24">
        <v>-1.06182622224225E-2</v>
      </c>
      <c r="K78" s="24">
        <v>1.6322975029311799</v>
      </c>
      <c r="L78" s="24">
        <v>5.5111253802437601E-2</v>
      </c>
      <c r="M78" s="24">
        <v>0</v>
      </c>
      <c r="N78" s="24">
        <v>0</v>
      </c>
      <c r="O78" s="24">
        <v>-3.0200516849439699E-2</v>
      </c>
      <c r="P78" s="24">
        <v>0</v>
      </c>
      <c r="Q78" s="24">
        <v>8.1111688524428491E-3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-1.6879250456271699</v>
      </c>
      <c r="Z78" s="24">
        <v>9.4371595336571898E-2</v>
      </c>
      <c r="AA78" s="24">
        <v>-5.3051484681310303E-2</v>
      </c>
      <c r="AB78" s="24">
        <v>-6.2808222871986299E-2</v>
      </c>
      <c r="AC78" s="24">
        <v>-5.8024559020752903E-2</v>
      </c>
      <c r="AD78" s="24">
        <v>5.6111062710609604E-3</v>
      </c>
      <c r="AE78" s="24">
        <v>-2.8233363613571798E-2</v>
      </c>
      <c r="AF78" s="24">
        <v>-0.15745926913402999</v>
      </c>
      <c r="AH78">
        <f t="shared" si="6"/>
        <v>-0.15745926913402999</v>
      </c>
      <c r="AJ78">
        <f t="shared" si="7"/>
        <v>-0.15745926913402999</v>
      </c>
      <c r="AK78">
        <f t="shared" si="8"/>
        <v>-2.7930161471623E-2</v>
      </c>
    </row>
    <row r="79" spans="1:37">
      <c r="A79" s="26">
        <v>46203</v>
      </c>
      <c r="B79" s="24">
        <v>5.7657350142638602E-3</v>
      </c>
      <c r="C79" s="24">
        <v>-5.2604976379321301E-2</v>
      </c>
      <c r="D79" s="24">
        <v>0.117147036118423</v>
      </c>
      <c r="E79" s="25">
        <v>1.80347025041599E-5</v>
      </c>
      <c r="F79" s="24">
        <v>-4.37452914524223E-2</v>
      </c>
      <c r="G79" s="24">
        <v>-1.6827004124101399E-2</v>
      </c>
      <c r="H79" s="25">
        <v>2.9421098637517501E-5</v>
      </c>
      <c r="I79" s="24">
        <v>-2.2228883580244899E-2</v>
      </c>
      <c r="J79" s="24">
        <v>-9.7314870292701406E-3</v>
      </c>
      <c r="K79" s="24">
        <v>1.5921709004678199</v>
      </c>
      <c r="L79" s="24">
        <v>5.0307215172405002E-2</v>
      </c>
      <c r="M79" s="24">
        <v>0</v>
      </c>
      <c r="N79" s="24">
        <v>0</v>
      </c>
      <c r="O79" s="24">
        <v>-2.90973223740108E-2</v>
      </c>
      <c r="P79" s="24">
        <v>0</v>
      </c>
      <c r="Q79" s="24">
        <v>6.0952278128327602E-3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-1.6463388875221401</v>
      </c>
      <c r="Z79" s="24">
        <v>9.2468282963898502E-2</v>
      </c>
      <c r="AA79" s="24">
        <v>-5.1424154906419599E-2</v>
      </c>
      <c r="AB79" s="24">
        <v>-6.0925086078864203E-2</v>
      </c>
      <c r="AC79" s="24">
        <v>-5.6231394470925601E-2</v>
      </c>
      <c r="AD79" s="24">
        <v>5.4425254762659504E-3</v>
      </c>
      <c r="AE79" s="24">
        <v>-2.79459392883229E-2</v>
      </c>
      <c r="AF79" s="24">
        <v>-0.14765604837898699</v>
      </c>
      <c r="AH79">
        <f t="shared" si="6"/>
        <v>-0.14765604837898699</v>
      </c>
      <c r="AJ79">
        <f t="shared" si="7"/>
        <v>-0.14765604837898699</v>
      </c>
      <c r="AK79">
        <f t="shared" si="8"/>
        <v>-2.281823430862201E-2</v>
      </c>
    </row>
    <row r="80" spans="1:37">
      <c r="A80" s="26">
        <v>46295</v>
      </c>
      <c r="B80" s="24">
        <v>5.8600897498404204E-3</v>
      </c>
      <c r="C80" s="24">
        <v>-4.5570027920318099E-2</v>
      </c>
      <c r="D80" s="24">
        <v>0.117811922050594</v>
      </c>
      <c r="E80" s="25">
        <v>1.59129281847253E-5</v>
      </c>
      <c r="F80" s="24">
        <v>-4.6663702268193101E-2</v>
      </c>
      <c r="G80" s="24">
        <v>-1.48903905094438E-2</v>
      </c>
      <c r="H80" s="25">
        <v>2.99950492959078E-5</v>
      </c>
      <c r="I80" s="24">
        <v>-2.1202348275031001E-2</v>
      </c>
      <c r="J80" s="24">
        <v>-8.9101333122581002E-3</v>
      </c>
      <c r="K80" s="24">
        <v>1.5531881581624201</v>
      </c>
      <c r="L80" s="24">
        <v>4.5621555796359001E-2</v>
      </c>
      <c r="M80" s="24">
        <v>0</v>
      </c>
      <c r="N80" s="24">
        <v>0</v>
      </c>
      <c r="O80" s="24">
        <v>-2.8027502724384999E-2</v>
      </c>
      <c r="P80" s="24">
        <v>0</v>
      </c>
      <c r="Q80" s="24">
        <v>4.5519169808628203E-3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-1.6056007083169099</v>
      </c>
      <c r="Z80" s="24">
        <v>9.0513337035364905E-2</v>
      </c>
      <c r="AA80" s="24">
        <v>-4.9881184295304998E-2</v>
      </c>
      <c r="AB80" s="24">
        <v>-5.9137455746526298E-2</v>
      </c>
      <c r="AC80" s="24">
        <v>-5.4538202573302899E-2</v>
      </c>
      <c r="AD80" s="24">
        <v>5.2104153064378399E-3</v>
      </c>
      <c r="AE80" s="24">
        <v>-2.7661452637029901E-2</v>
      </c>
      <c r="AF80" s="24">
        <v>-0.13927980551934299</v>
      </c>
      <c r="AH80">
        <f t="shared" si="6"/>
        <v>-0.13927980551934299</v>
      </c>
      <c r="AJ80">
        <f t="shared" si="7"/>
        <v>-0.13927980551934299</v>
      </c>
      <c r="AK80">
        <f t="shared" si="8"/>
        <v>-1.9034165091521615E-2</v>
      </c>
    </row>
    <row r="81" spans="1:37">
      <c r="A81" s="26">
        <v>46387</v>
      </c>
      <c r="B81" s="24">
        <v>5.9324304418140201E-3</v>
      </c>
      <c r="C81" s="24">
        <v>-3.9683805290830702E-2</v>
      </c>
      <c r="D81" s="24">
        <v>0.118518633583529</v>
      </c>
      <c r="E81" s="25">
        <v>1.3930077504797101E-5</v>
      </c>
      <c r="F81" s="24">
        <v>-4.97583314962384E-2</v>
      </c>
      <c r="G81" s="24">
        <v>-1.3130181260949199E-2</v>
      </c>
      <c r="H81" s="25">
        <v>2.68580384243666E-5</v>
      </c>
      <c r="I81" s="24">
        <v>-2.0199491586379799E-2</v>
      </c>
      <c r="J81" s="24">
        <v>-8.1561979199515494E-3</v>
      </c>
      <c r="K81" s="24">
        <v>1.5151743957214701</v>
      </c>
      <c r="L81" s="24">
        <v>4.1103855877206198E-2</v>
      </c>
      <c r="M81" s="24">
        <v>0</v>
      </c>
      <c r="N81" s="24">
        <v>0</v>
      </c>
      <c r="O81" s="24">
        <v>-2.69903742661931E-2</v>
      </c>
      <c r="P81" s="24">
        <v>0</v>
      </c>
      <c r="Q81" s="24">
        <v>3.3725202501769698E-3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-1.56560856513277</v>
      </c>
      <c r="Z81" s="24">
        <v>8.8514681294406997E-2</v>
      </c>
      <c r="AA81" s="24">
        <v>-4.8412860168944097E-2</v>
      </c>
      <c r="AB81" s="24">
        <v>-5.7433354960987698E-2</v>
      </c>
      <c r="AC81" s="24">
        <v>-5.2931148053936998E-2</v>
      </c>
      <c r="AD81" s="24">
        <v>4.9326616428850096E-3</v>
      </c>
      <c r="AE81" s="24">
        <v>-2.73798713326198E-2</v>
      </c>
      <c r="AF81" s="24">
        <v>-0.13209421454237599</v>
      </c>
      <c r="AH81">
        <f t="shared" si="6"/>
        <v>-0.13209421454237599</v>
      </c>
      <c r="AJ81">
        <f t="shared" si="7"/>
        <v>-0.13209421454237599</v>
      </c>
      <c r="AK81">
        <f t="shared" si="8"/>
        <v>-1.6330024884499278E-2</v>
      </c>
    </row>
    <row r="82" spans="1:37">
      <c r="A82" s="26">
        <v>46477</v>
      </c>
      <c r="B82" s="24">
        <v>5.9845951038002398E-3</v>
      </c>
      <c r="C82" s="24">
        <v>-3.4748679574428197E-2</v>
      </c>
      <c r="D82" s="24">
        <v>0.119234413790128</v>
      </c>
      <c r="E82" s="25">
        <v>1.2091763563526001E-5</v>
      </c>
      <c r="F82" s="24">
        <v>-5.2943503745934803E-2</v>
      </c>
      <c r="G82" s="24">
        <v>-1.1540243158521099E-2</v>
      </c>
      <c r="H82" s="25">
        <v>2.22120941166444E-5</v>
      </c>
      <c r="I82" s="24">
        <v>-1.9221045651115501E-2</v>
      </c>
      <c r="J82" s="24">
        <v>-7.4701823804665399E-3</v>
      </c>
      <c r="K82" s="24">
        <v>1.4779899546480799</v>
      </c>
      <c r="L82" s="24">
        <v>3.6792814498949597E-2</v>
      </c>
      <c r="M82" s="24">
        <v>0</v>
      </c>
      <c r="N82" s="24">
        <v>0</v>
      </c>
      <c r="O82" s="24">
        <v>-2.5985239226374302E-2</v>
      </c>
      <c r="P82" s="24">
        <v>0</v>
      </c>
      <c r="Q82" s="24">
        <v>2.4739318524604399E-3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-1.52628600161026</v>
      </c>
      <c r="Z82" s="24">
        <v>8.6480319718370696E-2</v>
      </c>
      <c r="AA82" s="24">
        <v>-4.7010902913681298E-2</v>
      </c>
      <c r="AB82" s="24">
        <v>-5.5803022031304203E-2</v>
      </c>
      <c r="AC82" s="24">
        <v>-5.1399559048550203E-2</v>
      </c>
      <c r="AD82" s="24">
        <v>4.6246598269876699E-3</v>
      </c>
      <c r="AE82" s="24">
        <v>-2.7101163501421902E-2</v>
      </c>
      <c r="AF82" s="24">
        <v>-0.1258945495456</v>
      </c>
      <c r="AH82">
        <f t="shared" si="6"/>
        <v>-0.1258945495456</v>
      </c>
      <c r="AJ82">
        <f t="shared" si="7"/>
        <v>-0.1258945495456</v>
      </c>
      <c r="AK82">
        <f t="shared" si="8"/>
        <v>-1.4489998135242793E-2</v>
      </c>
    </row>
    <row r="83" spans="1:37">
      <c r="A83" s="26">
        <v>46568</v>
      </c>
      <c r="B83" s="24">
        <v>6.0184771989115898E-3</v>
      </c>
      <c r="C83" s="24">
        <v>-3.0600121619503699E-2</v>
      </c>
      <c r="D83" s="24">
        <v>0.119932284084783</v>
      </c>
      <c r="E83" s="25">
        <v>1.04003670172967E-5</v>
      </c>
      <c r="F83" s="24">
        <v>-5.6147482399581498E-2</v>
      </c>
      <c r="G83" s="24">
        <v>-1.0113045373735099E-2</v>
      </c>
      <c r="H83" s="25">
        <v>1.71788084558952E-5</v>
      </c>
      <c r="I83" s="24">
        <v>-1.8267747633720199E-2</v>
      </c>
      <c r="J83" s="24">
        <v>-6.8513576149592803E-3</v>
      </c>
      <c r="K83" s="24">
        <v>1.44152504974395</v>
      </c>
      <c r="L83" s="24">
        <v>3.2717484815383002E-2</v>
      </c>
      <c r="M83" s="24">
        <v>0</v>
      </c>
      <c r="N83" s="24">
        <v>0</v>
      </c>
      <c r="O83" s="24">
        <v>-2.5011387258409599E-2</v>
      </c>
      <c r="P83" s="24">
        <v>0</v>
      </c>
      <c r="Q83" s="24">
        <v>1.7925345047913E-3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-1.4875776569950301</v>
      </c>
      <c r="Z83" s="24">
        <v>8.4418287468977504E-2</v>
      </c>
      <c r="AA83" s="24">
        <v>-4.5668122296473802E-2</v>
      </c>
      <c r="AB83" s="24">
        <v>-5.42381829677979E-2</v>
      </c>
      <c r="AC83" s="24">
        <v>-4.9934700393401997E-2</v>
      </c>
      <c r="AD83" s="24">
        <v>4.2979159127235003E-3</v>
      </c>
      <c r="AE83" s="24">
        <v>-2.6825297713250401E-2</v>
      </c>
      <c r="AF83" s="24">
        <v>-0.12050548936086899</v>
      </c>
      <c r="AH83">
        <f t="shared" si="6"/>
        <v>-0.12050548936086899</v>
      </c>
      <c r="AJ83">
        <f t="shared" si="7"/>
        <v>-0.12050548936086899</v>
      </c>
      <c r="AK83">
        <f t="shared" si="8"/>
        <v>-1.3328079833816203E-2</v>
      </c>
    </row>
    <row r="84" spans="1:37">
      <c r="A84" s="26">
        <v>46660</v>
      </c>
      <c r="B84" s="24">
        <v>6.03595594605224E-3</v>
      </c>
      <c r="C84" s="24">
        <v>-2.7101435350742099E-2</v>
      </c>
      <c r="D84" s="24">
        <v>0.120590413256558</v>
      </c>
      <c r="E84" s="25">
        <v>8.8555479315953893E-6</v>
      </c>
      <c r="F84" s="24">
        <v>-5.93110463469761E-2</v>
      </c>
      <c r="G84" s="24">
        <v>-8.83997244629923E-3</v>
      </c>
      <c r="H84" s="25">
        <v>1.23103779115445E-5</v>
      </c>
      <c r="I84" s="24">
        <v>-1.73403485370968E-2</v>
      </c>
      <c r="J84" s="24">
        <v>-6.2979978140116797E-3</v>
      </c>
      <c r="K84" s="24">
        <v>1.4056953596014401</v>
      </c>
      <c r="L84" s="24">
        <v>2.8898454400300901E-2</v>
      </c>
      <c r="M84" s="24">
        <v>0</v>
      </c>
      <c r="N84" s="24">
        <v>0</v>
      </c>
      <c r="O84" s="24">
        <v>-2.40680974151227E-2</v>
      </c>
      <c r="P84" s="24">
        <v>0</v>
      </c>
      <c r="Q84" s="24">
        <v>1.2795098255898301E-3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-1.44944564263863</v>
      </c>
      <c r="Z84" s="24">
        <v>8.2336525718801096E-2</v>
      </c>
      <c r="AA84" s="24">
        <v>-4.4378254466421199E-2</v>
      </c>
      <c r="AB84" s="24">
        <v>-5.2731733117177201E-2</v>
      </c>
      <c r="AC84" s="24">
        <v>-4.85291481509348E-2</v>
      </c>
      <c r="AD84" s="24">
        <v>3.9614642586329098E-3</v>
      </c>
      <c r="AE84" s="24">
        <v>-2.6552242971820201E-2</v>
      </c>
      <c r="AF84" s="24">
        <v>-0.115777070322003</v>
      </c>
      <c r="AH84">
        <f t="shared" si="6"/>
        <v>-0.115777070322003</v>
      </c>
      <c r="AJ84">
        <f t="shared" si="7"/>
        <v>-0.115777070322003</v>
      </c>
      <c r="AK84">
        <f t="shared" si="8"/>
        <v>-1.2685641527713773E-2</v>
      </c>
    </row>
    <row r="85" spans="1:37">
      <c r="A85" s="26">
        <v>46752</v>
      </c>
      <c r="B85" s="24">
        <v>6.0388558544655297E-3</v>
      </c>
      <c r="C85" s="24">
        <v>-2.4139291810349899E-2</v>
      </c>
      <c r="D85" s="24">
        <v>0.12119152966505201</v>
      </c>
      <c r="E85" s="25">
        <v>7.4547330618414403E-6</v>
      </c>
      <c r="F85" s="24">
        <v>-6.23861529380354E-2</v>
      </c>
      <c r="G85" s="24">
        <v>-7.7116177296427703E-3</v>
      </c>
      <c r="H85" s="25">
        <v>7.8626687845222707E-6</v>
      </c>
      <c r="I85" s="24">
        <v>-1.64395880811113E-2</v>
      </c>
      <c r="J85" s="24">
        <v>-5.8075880115235901E-3</v>
      </c>
      <c r="K85" s="24">
        <v>1.3704381584149301</v>
      </c>
      <c r="L85" s="24">
        <v>2.5348957911682998E-2</v>
      </c>
      <c r="M85" s="24">
        <v>0</v>
      </c>
      <c r="N85" s="24">
        <v>0</v>
      </c>
      <c r="O85" s="24">
        <v>-2.3154640324266899E-2</v>
      </c>
      <c r="P85" s="24">
        <v>0</v>
      </c>
      <c r="Q85" s="24">
        <v>8.9727304262659103E-4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-1.41186640285506</v>
      </c>
      <c r="Z85" s="24">
        <v>8.0242755470523605E-2</v>
      </c>
      <c r="AA85" s="24">
        <v>-4.3135857500974699E-2</v>
      </c>
      <c r="AB85" s="24">
        <v>-5.1277567638039E-2</v>
      </c>
      <c r="AC85" s="24">
        <v>-4.7176514275847403E-2</v>
      </c>
      <c r="AD85" s="24">
        <v>3.6226184342818902E-3</v>
      </c>
      <c r="AE85" s="24">
        <v>-2.6281968705466799E-2</v>
      </c>
      <c r="AF85" s="24">
        <v>-0.11158172367491</v>
      </c>
      <c r="AH85">
        <f t="shared" si="6"/>
        <v>-0.11158172367491</v>
      </c>
      <c r="AJ85">
        <f t="shared" si="7"/>
        <v>-0.11158172367491</v>
      </c>
      <c r="AK85">
        <f t="shared" si="8"/>
        <v>-1.2428913724724502E-2</v>
      </c>
    </row>
    <row r="86" spans="1:37">
      <c r="A86" s="26">
        <v>46843</v>
      </c>
      <c r="B86" s="24">
        <v>6.0289217730194701E-3</v>
      </c>
      <c r="C86" s="24">
        <v>-2.1619944287662798E-2</v>
      </c>
      <c r="D86" s="24">
        <v>0.121722370975496</v>
      </c>
      <c r="E86" s="25">
        <v>6.1935576059046902E-6</v>
      </c>
      <c r="F86" s="24">
        <v>-6.5334674825226799E-2</v>
      </c>
      <c r="G86" s="24">
        <v>-6.7180478273691797E-3</v>
      </c>
      <c r="H86" s="25">
        <v>3.9387907067544796E-6</v>
      </c>
      <c r="I86" s="24">
        <v>-1.55661636823544E-2</v>
      </c>
      <c r="J86" s="24">
        <v>-5.3770073536452499E-3</v>
      </c>
      <c r="K86" s="24">
        <v>1.3357088635916201</v>
      </c>
      <c r="L86" s="24">
        <v>2.20759150315907E-2</v>
      </c>
      <c r="M86" s="24">
        <v>0</v>
      </c>
      <c r="N86" s="24">
        <v>0</v>
      </c>
      <c r="O86" s="24">
        <v>-2.2270280459240999E-2</v>
      </c>
      <c r="P86" s="24">
        <v>0</v>
      </c>
      <c r="Q86" s="24">
        <v>6.1677451602236205E-4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-1.3748279613265399</v>
      </c>
      <c r="Z86" s="24">
        <v>7.81443707039432E-2</v>
      </c>
      <c r="AA86" s="24">
        <v>-4.1936226619877198E-2</v>
      </c>
      <c r="AB86" s="24">
        <v>-4.9870462358824898E-2</v>
      </c>
      <c r="AC86" s="24">
        <v>-4.5871299061853797E-2</v>
      </c>
      <c r="AD86" s="24">
        <v>3.28732340454258E-3</v>
      </c>
      <c r="AE86" s="24">
        <v>-2.6014444758151699E-2</v>
      </c>
      <c r="AF86" s="24">
        <v>-0.10781184021619</v>
      </c>
      <c r="AH86">
        <f t="shared" si="6"/>
        <v>-0.10781184021619</v>
      </c>
      <c r="AJ86">
        <f t="shared" si="7"/>
        <v>-0.10781184021619</v>
      </c>
      <c r="AK86">
        <f t="shared" si="8"/>
        <v>-1.2446448549199907E-2</v>
      </c>
    </row>
    <row r="87" spans="1:37">
      <c r="A87" s="26">
        <v>46934</v>
      </c>
      <c r="B87" s="24">
        <v>6.0078029544391202E-3</v>
      </c>
      <c r="C87" s="24">
        <v>-1.9466023769985599E-2</v>
      </c>
      <c r="D87" s="24">
        <v>0.122173171172379</v>
      </c>
      <c r="E87" s="25">
        <v>5.0662574925893397E-6</v>
      </c>
      <c r="F87" s="24">
        <v>-6.8127211774555496E-2</v>
      </c>
      <c r="G87" s="24">
        <v>-5.8490347699897199E-3</v>
      </c>
      <c r="H87" s="25">
        <v>5.6380613003089998E-7</v>
      </c>
      <c r="I87" s="24">
        <v>-1.47207027083378E-2</v>
      </c>
      <c r="J87" s="24">
        <v>-5.0026894948016296E-3</v>
      </c>
      <c r="K87" s="24">
        <v>1.30147795135491</v>
      </c>
      <c r="L87" s="24">
        <v>1.90808899138603E-2</v>
      </c>
      <c r="M87" s="24">
        <v>0</v>
      </c>
      <c r="N87" s="24">
        <v>0</v>
      </c>
      <c r="O87" s="24">
        <v>-2.1414278433652598E-2</v>
      </c>
      <c r="P87" s="24">
        <v>0</v>
      </c>
      <c r="Q87" s="24">
        <v>4.1546227221338997E-4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-1.3383275081545001</v>
      </c>
      <c r="Z87" s="24">
        <v>7.6048354486638103E-2</v>
      </c>
      <c r="AA87" s="24">
        <v>-4.0775317641159201E-2</v>
      </c>
      <c r="AB87" s="24">
        <v>-4.8505973587966003E-2</v>
      </c>
      <c r="AC87" s="24">
        <v>-4.4608786829573199E-2</v>
      </c>
      <c r="AD87" s="24">
        <v>2.9603593247691001E-3</v>
      </c>
      <c r="AE87" s="24">
        <v>-2.5749641380762401E-2</v>
      </c>
      <c r="AF87" s="24">
        <v>-0.104377547002446</v>
      </c>
      <c r="AH87">
        <f t="shared" si="6"/>
        <v>-0.104377547002446</v>
      </c>
      <c r="AJ87">
        <f t="shared" si="7"/>
        <v>-0.104377547002446</v>
      </c>
      <c r="AK87">
        <f t="shared" si="8"/>
        <v>-1.2646625955564705E-2</v>
      </c>
    </row>
    <row r="88" spans="1:37">
      <c r="A88" s="26">
        <v>47026</v>
      </c>
      <c r="B88" s="24">
        <v>5.9770429075926201E-3</v>
      </c>
      <c r="C88" s="24">
        <v>-1.7613829026228101E-2</v>
      </c>
      <c r="D88" s="24">
        <v>0.12253718551631999</v>
      </c>
      <c r="E88" s="25">
        <v>4.0660134226924599E-6</v>
      </c>
      <c r="F88" s="24">
        <v>-7.0741980830974299E-2</v>
      </c>
      <c r="G88" s="24">
        <v>-5.0942558317638902E-3</v>
      </c>
      <c r="H88" s="25">
        <v>-2.2765950406374001E-6</v>
      </c>
      <c r="I88" s="24">
        <v>-1.39037405670452E-2</v>
      </c>
      <c r="J88" s="24">
        <v>-4.6807615342404898E-3</v>
      </c>
      <c r="K88" s="24">
        <v>1.2677282136305501</v>
      </c>
      <c r="L88" s="24">
        <v>1.6360970558196498E-2</v>
      </c>
      <c r="M88" s="24">
        <v>0</v>
      </c>
      <c r="N88" s="24">
        <v>0</v>
      </c>
      <c r="O88" s="24">
        <v>-2.0585893266478601E-2</v>
      </c>
      <c r="P88" s="24">
        <v>0</v>
      </c>
      <c r="Q88" s="24">
        <v>2.7574521575485499E-4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-1.30236929793403</v>
      </c>
      <c r="Z88" s="24">
        <v>7.3961216844796798E-2</v>
      </c>
      <c r="AA88" s="24">
        <v>-3.96496756057413E-2</v>
      </c>
      <c r="AB88" s="24">
        <v>-4.7180347576739202E-2</v>
      </c>
      <c r="AC88" s="24">
        <v>-4.3384957853698801E-2</v>
      </c>
      <c r="AD88" s="24">
        <v>2.6454927468113698E-3</v>
      </c>
      <c r="AE88" s="24">
        <v>-2.54875292226759E-2</v>
      </c>
      <c r="AF88" s="24">
        <v>-0.101204612411203</v>
      </c>
      <c r="AH88">
        <f t="shared" si="6"/>
        <v>-0.101204612411203</v>
      </c>
      <c r="AJ88">
        <f t="shared" si="7"/>
        <v>-0.101204612411203</v>
      </c>
      <c r="AK88">
        <f t="shared" si="8"/>
        <v>-1.295525666315174E-2</v>
      </c>
    </row>
    <row r="89" spans="1:37">
      <c r="A89" s="26">
        <v>47118</v>
      </c>
      <c r="B89" s="24">
        <v>5.9380733202731399E-3</v>
      </c>
      <c r="C89" s="24">
        <v>-1.6011038196703201E-2</v>
      </c>
      <c r="D89" s="24">
        <v>0.12281025383812</v>
      </c>
      <c r="E89" s="25">
        <v>3.1852494954225099E-6</v>
      </c>
      <c r="F89" s="24">
        <v>-7.3163787516415196E-2</v>
      </c>
      <c r="G89" s="24">
        <v>-4.4434624247341199E-3</v>
      </c>
      <c r="H89" s="25">
        <v>-4.61606856637101E-6</v>
      </c>
      <c r="I89" s="24">
        <v>-1.3115704881535699E-2</v>
      </c>
      <c r="J89" s="24">
        <v>-4.4071630004220803E-3</v>
      </c>
      <c r="K89" s="24">
        <v>1.2344523344657601</v>
      </c>
      <c r="L89" s="24">
        <v>1.39095681517728E-2</v>
      </c>
      <c r="M89" s="24">
        <v>0</v>
      </c>
      <c r="N89" s="24">
        <v>0</v>
      </c>
      <c r="O89" s="24">
        <v>-1.9784384576496301E-2</v>
      </c>
      <c r="P89" s="24">
        <v>0</v>
      </c>
      <c r="Q89" s="24">
        <v>1.83833997184618E-4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-1.26696283344506</v>
      </c>
      <c r="Z89" s="24">
        <v>7.1888951924801006E-2</v>
      </c>
      <c r="AA89" s="24">
        <v>-3.8556367903508297E-2</v>
      </c>
      <c r="AB89" s="24">
        <v>-4.5890437053858098E-2</v>
      </c>
      <c r="AC89" s="24">
        <v>-4.2196408563812501E-2</v>
      </c>
      <c r="AD89" s="24">
        <v>2.3456059740348798E-3</v>
      </c>
      <c r="AE89" s="24">
        <v>-2.52280793235884E-2</v>
      </c>
      <c r="AF89" s="24">
        <v>-9.8232476033247002E-2</v>
      </c>
      <c r="AH89">
        <f t="shared" si="6"/>
        <v>-9.8232476033247002E-2</v>
      </c>
      <c r="AJ89">
        <f t="shared" si="7"/>
        <v>-9.8232476033247002E-2</v>
      </c>
      <c r="AK89">
        <f t="shared" si="8"/>
        <v>-1.331332143160377E-2</v>
      </c>
    </row>
    <row r="90" spans="1:37">
      <c r="A90" s="26">
        <v>47208</v>
      </c>
      <c r="B90" s="24">
        <v>5.8922110454559702E-3</v>
      </c>
      <c r="C90" s="24">
        <v>-1.46147793948453E-2</v>
      </c>
      <c r="D90" s="24">
        <v>0.122990402033231</v>
      </c>
      <c r="E90" s="25">
        <v>2.4158897759867399E-6</v>
      </c>
      <c r="F90" s="24">
        <v>-7.5383079356462199E-2</v>
      </c>
      <c r="G90" s="24">
        <v>-3.88662022583273E-3</v>
      </c>
      <c r="H90" s="25">
        <v>-6.4971760080044999E-6</v>
      </c>
      <c r="I90" s="24">
        <v>-1.23569052205673E-2</v>
      </c>
      <c r="J90" s="24">
        <v>-4.1777464723052101E-3</v>
      </c>
      <c r="K90" s="24">
        <v>1.2016507648627699</v>
      </c>
      <c r="L90" s="24">
        <v>1.17171376823992E-2</v>
      </c>
      <c r="M90" s="24">
        <v>0</v>
      </c>
      <c r="N90" s="24">
        <v>0</v>
      </c>
      <c r="O90" s="24">
        <v>-1.9009014674019699E-2</v>
      </c>
      <c r="P90" s="24">
        <v>0</v>
      </c>
      <c r="Q90" s="24">
        <v>1.2886601381349299E-4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-1.23212131081021</v>
      </c>
      <c r="Z90" s="24">
        <v>6.9837011774562002E-2</v>
      </c>
      <c r="AA90" s="24">
        <v>-3.7492921862411703E-2</v>
      </c>
      <c r="AB90" s="24">
        <v>-4.46336241697056E-2</v>
      </c>
      <c r="AC90" s="24">
        <v>-4.1040277832205499E-2</v>
      </c>
      <c r="AD90" s="24">
        <v>2.0628137460127101E-3</v>
      </c>
      <c r="AE90" s="24">
        <v>-2.49712631055992E-2</v>
      </c>
      <c r="AF90" s="24">
        <v>-9.5412417252141501E-2</v>
      </c>
      <c r="AH90">
        <f t="shared" si="6"/>
        <v>-9.5412417252141501E-2</v>
      </c>
      <c r="AJ90">
        <f t="shared" si="7"/>
        <v>-9.5412417252141501E-2</v>
      </c>
      <c r="AK90">
        <f t="shared" si="8"/>
        <v>-1.3674872960953433E-2</v>
      </c>
    </row>
    <row r="91" spans="1:37">
      <c r="A91" s="26">
        <v>47299</v>
      </c>
      <c r="B91" s="24">
        <v>5.8406574896632396E-3</v>
      </c>
      <c r="C91" s="24">
        <v>-1.33900068813778E-2</v>
      </c>
      <c r="D91" s="24">
        <v>0.12307748109433</v>
      </c>
      <c r="E91" s="25">
        <v>1.7495763137083001E-6</v>
      </c>
      <c r="F91" s="24">
        <v>-7.7395081642595107E-2</v>
      </c>
      <c r="G91" s="24">
        <v>-3.4140229996109201E-3</v>
      </c>
      <c r="H91" s="25">
        <v>-7.9658663268672595E-6</v>
      </c>
      <c r="I91" s="24">
        <v>-1.1627527630016E-2</v>
      </c>
      <c r="J91" s="24">
        <v>-3.9883614675543704E-3</v>
      </c>
      <c r="K91" s="24">
        <v>1.16932987461982</v>
      </c>
      <c r="L91" s="24">
        <v>9.7718221232735592E-3</v>
      </c>
      <c r="M91" s="24">
        <v>0</v>
      </c>
      <c r="N91" s="24">
        <v>0</v>
      </c>
      <c r="O91" s="24">
        <v>-1.82590505258402E-2</v>
      </c>
      <c r="P91" s="24">
        <v>0</v>
      </c>
      <c r="Q91" s="24">
        <v>1.0224385399478001E-4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-1.19786030260069</v>
      </c>
      <c r="Z91" s="24">
        <v>6.7810294187440598E-2</v>
      </c>
      <c r="AA91" s="24">
        <v>-3.6457266874759302E-2</v>
      </c>
      <c r="AB91" s="24">
        <v>-4.3407749675690298E-2</v>
      </c>
      <c r="AC91" s="24">
        <v>-3.9914178808466899E-2</v>
      </c>
      <c r="AD91" s="24">
        <v>1.79856989976484E-3</v>
      </c>
      <c r="AE91" s="24">
        <v>-2.4717052365530099E-2</v>
      </c>
      <c r="AF91" s="24">
        <v>-9.2705874493839893E-2</v>
      </c>
      <c r="AH91">
        <f t="shared" si="6"/>
        <v>-9.2705874493839893E-2</v>
      </c>
      <c r="AJ91">
        <f t="shared" si="7"/>
        <v>-9.2705874493839893E-2</v>
      </c>
      <c r="AK91">
        <f t="shared" si="8"/>
        <v>-1.400511524125865E-2</v>
      </c>
    </row>
    <row r="92" spans="1:37">
      <c r="A92" s="26">
        <v>47391</v>
      </c>
      <c r="B92" s="24">
        <v>5.7844999199467596E-3</v>
      </c>
      <c r="C92" s="24">
        <v>-1.23081371032974E-2</v>
      </c>
      <c r="D92" s="24">
        <v>0.123072842569143</v>
      </c>
      <c r="E92" s="25">
        <v>1.17785212475166E-6</v>
      </c>
      <c r="F92" s="24">
        <v>-7.9199014120679895E-2</v>
      </c>
      <c r="G92" s="24">
        <v>-3.0163826740860602E-3</v>
      </c>
      <c r="H92" s="25">
        <v>-9.0684968766396697E-6</v>
      </c>
      <c r="I92" s="24">
        <v>-1.09276331839971E-2</v>
      </c>
      <c r="J92" s="24">
        <v>-3.8349232278188801E-3</v>
      </c>
      <c r="K92" s="24">
        <v>1.1375003595151501</v>
      </c>
      <c r="L92" s="24">
        <v>8.0600232686102898E-3</v>
      </c>
      <c r="M92" s="24">
        <v>0</v>
      </c>
      <c r="N92" s="24">
        <v>0</v>
      </c>
      <c r="O92" s="24">
        <v>-1.75337655759931E-2</v>
      </c>
      <c r="P92" s="24">
        <v>0</v>
      </c>
      <c r="Q92" s="25">
        <v>9.7133950203005505E-5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-1.1641966560208601</v>
      </c>
      <c r="Z92" s="24">
        <v>6.5813142256612403E-2</v>
      </c>
      <c r="AA92" s="24">
        <v>-3.5447681105694101E-2</v>
      </c>
      <c r="AB92" s="24">
        <v>-4.22110482401152E-2</v>
      </c>
      <c r="AC92" s="24">
        <v>-3.8816136174622803E-2</v>
      </c>
      <c r="AD92" s="24">
        <v>1.5537648045811799E-3</v>
      </c>
      <c r="AE92" s="24">
        <v>-2.4465419267488599E-2</v>
      </c>
      <c r="AF92" s="24">
        <v>-9.0082921055154003E-2</v>
      </c>
      <c r="AH92">
        <f t="shared" si="6"/>
        <v>-9.0082921055154003E-2</v>
      </c>
      <c r="AJ92">
        <f t="shared" si="7"/>
        <v>-9.0082921055154003E-2</v>
      </c>
      <c r="AK92">
        <f t="shared" si="8"/>
        <v>-1.4278666090205311E-2</v>
      </c>
    </row>
    <row r="93" spans="1:37">
      <c r="A93" s="26">
        <v>47483</v>
      </c>
      <c r="B93" s="24">
        <v>5.7247143060550404E-3</v>
      </c>
      <c r="C93" s="24">
        <v>-1.13459055015981E-2</v>
      </c>
      <c r="D93" s="24">
        <v>0.12297904896774201</v>
      </c>
      <c r="E93" s="25">
        <v>6.9231258208432904E-7</v>
      </c>
      <c r="F93" s="24">
        <v>-8.0797386289643697E-2</v>
      </c>
      <c r="G93" s="24">
        <v>-2.6848982102367601E-3</v>
      </c>
      <c r="H93" s="25">
        <v>-9.8501836153733693E-6</v>
      </c>
      <c r="I93" s="24">
        <v>-1.0257159820439401E-2</v>
      </c>
      <c r="J93" s="24">
        <v>-3.7134679977632199E-3</v>
      </c>
      <c r="K93" s="24">
        <v>1.1061758821766201</v>
      </c>
      <c r="L93" s="24">
        <v>6.56690289523867E-3</v>
      </c>
      <c r="M93" s="24">
        <v>0</v>
      </c>
      <c r="N93" s="24">
        <v>0</v>
      </c>
      <c r="O93" s="24">
        <v>-1.6832441410722401E-2</v>
      </c>
      <c r="P93" s="24">
        <v>0</v>
      </c>
      <c r="Q93" s="24">
        <v>1.08085448048712E-4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-1.13114758411507</v>
      </c>
      <c r="Z93" s="24">
        <v>6.3849353515197493E-2</v>
      </c>
      <c r="AA93" s="24">
        <v>-3.4462742767784903E-2</v>
      </c>
      <c r="AB93" s="24">
        <v>-4.1042089768296798E-2</v>
      </c>
      <c r="AC93" s="24">
        <v>-3.7744528754659501E-2</v>
      </c>
      <c r="AD93" s="24">
        <v>1.3288139108126201E-3</v>
      </c>
      <c r="AE93" s="24">
        <v>-2.4216336335644802E-2</v>
      </c>
      <c r="AF93" s="24">
        <v>-8.7520897623168503E-2</v>
      </c>
      <c r="AH93">
        <f t="shared" si="6"/>
        <v>-8.7520897623168503E-2</v>
      </c>
      <c r="AJ93">
        <f t="shared" si="7"/>
        <v>-8.7520897623168503E-2</v>
      </c>
      <c r="AK93">
        <f t="shared" si="8"/>
        <v>-1.4478001819987485E-2</v>
      </c>
    </row>
    <row r="94" spans="1:37">
      <c r="A94" s="26">
        <v>47573</v>
      </c>
      <c r="B94" s="24">
        <v>5.6621693778557197E-3</v>
      </c>
      <c r="C94" s="24">
        <v>-1.0484410650552001E-2</v>
      </c>
      <c r="D94" s="24">
        <v>0.122799617364588</v>
      </c>
      <c r="E94" s="25">
        <v>2.8472853611478198E-7</v>
      </c>
      <c r="F94" s="24">
        <v>-8.2195368191654697E-2</v>
      </c>
      <c r="G94" s="24">
        <v>-2.4113057263113998E-3</v>
      </c>
      <c r="H94" s="25">
        <v>-1.03538661031332E-5</v>
      </c>
      <c r="I94" s="24">
        <v>-9.6159267956700701E-3</v>
      </c>
      <c r="J94" s="24">
        <v>-3.6201963355302598E-3</v>
      </c>
      <c r="K94" s="24">
        <v>1.07537192527867</v>
      </c>
      <c r="L94" s="24">
        <v>5.2768183630424199E-3</v>
      </c>
      <c r="M94" s="24">
        <v>0</v>
      </c>
      <c r="N94" s="24">
        <v>0</v>
      </c>
      <c r="O94" s="24">
        <v>-1.61543692608823E-2</v>
      </c>
      <c r="P94" s="24">
        <v>0</v>
      </c>
      <c r="Q94" s="24">
        <v>1.30739296439517E-4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-1.09872992892564</v>
      </c>
      <c r="Z94" s="24">
        <v>6.1922196764948402E-2</v>
      </c>
      <c r="AA94" s="24">
        <v>-3.35012858842966E-2</v>
      </c>
      <c r="AB94" s="24">
        <v>-3.98997265396238E-2</v>
      </c>
      <c r="AC94" s="24">
        <v>-3.6698037378627903E-2</v>
      </c>
      <c r="AD94" s="24">
        <v>1.1237376928837301E-3</v>
      </c>
      <c r="AE94" s="24">
        <v>-2.3969776447229502E-2</v>
      </c>
      <c r="AF94" s="24">
        <v>-8.5003197135153405E-2</v>
      </c>
      <c r="AH94">
        <f t="shared" si="6"/>
        <v>-8.5003197135153405E-2</v>
      </c>
      <c r="AJ94">
        <f t="shared" si="7"/>
        <v>-8.5003197135153405E-2</v>
      </c>
      <c r="AK94">
        <f t="shared" si="8"/>
        <v>-1.4592078143467122E-2</v>
      </c>
    </row>
    <row r="95" spans="1:37">
      <c r="A95" s="26">
        <v>47664</v>
      </c>
      <c r="B95" s="24">
        <v>5.5976316238593596E-3</v>
      </c>
      <c r="C95" s="24">
        <v>-9.70831713833205E-3</v>
      </c>
      <c r="D95" s="24">
        <v>0.122538794237189</v>
      </c>
      <c r="E95" s="25">
        <v>-5.2855662896901997E-8</v>
      </c>
      <c r="F95" s="24">
        <v>-8.3400232958983994E-2</v>
      </c>
      <c r="G95" s="24">
        <v>-2.1879122226593399E-3</v>
      </c>
      <c r="H95" s="25">
        <v>-1.0619773524024499E-5</v>
      </c>
      <c r="I95" s="24">
        <v>-9.0036411681933704E-3</v>
      </c>
      <c r="J95" s="24">
        <v>-3.5515059149223201E-3</v>
      </c>
      <c r="K95" s="24">
        <v>1.04510483626688</v>
      </c>
      <c r="L95" s="24">
        <v>4.1736970684044302E-3</v>
      </c>
      <c r="M95" s="24">
        <v>0</v>
      </c>
      <c r="N95" s="24">
        <v>0</v>
      </c>
      <c r="O95" s="24">
        <v>-1.5498851339097701E-2</v>
      </c>
      <c r="P95" s="24">
        <v>0</v>
      </c>
      <c r="Q95" s="24">
        <v>1.61605089966149E-4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-1.0669595766581501</v>
      </c>
      <c r="Z95" s="24">
        <v>6.0034434915530399E-2</v>
      </c>
      <c r="AA95" s="24">
        <v>-3.25623604106621E-2</v>
      </c>
      <c r="AB95" s="24">
        <v>-3.8783045922719701E-2</v>
      </c>
      <c r="AC95" s="24">
        <v>-3.5675597850115197E-2</v>
      </c>
      <c r="AD95" s="24">
        <v>9.38233308348149E-4</v>
      </c>
      <c r="AE95" s="24">
        <v>-2.3725712825747401E-2</v>
      </c>
      <c r="AF95" s="24">
        <v>-8.2518194528588204E-2</v>
      </c>
      <c r="AH95">
        <f t="shared" si="6"/>
        <v>-8.2518194528588204E-2</v>
      </c>
      <c r="AJ95">
        <f t="shared" si="7"/>
        <v>-8.2518194528588204E-2</v>
      </c>
      <c r="AK95">
        <f t="shared" si="8"/>
        <v>-1.4615118177699657E-2</v>
      </c>
    </row>
    <row r="96" spans="1:37">
      <c r="A96" s="26">
        <v>47756</v>
      </c>
      <c r="B96" s="24">
        <v>5.5317709934187597E-3</v>
      </c>
      <c r="C96" s="24">
        <v>-9.0051927527233597E-3</v>
      </c>
      <c r="D96" s="24">
        <v>0.122201359445975</v>
      </c>
      <c r="E96" s="25">
        <v>-3.2804624538388202E-7</v>
      </c>
      <c r="F96" s="24">
        <v>-8.4420866932159999E-2</v>
      </c>
      <c r="G96" s="24">
        <v>-2.00761511541328E-3</v>
      </c>
      <c r="H96" s="25">
        <v>-1.06851290041679E-5</v>
      </c>
      <c r="I96" s="24">
        <v>-8.4199057962556206E-3</v>
      </c>
      <c r="J96" s="24">
        <v>-3.50401518963948E-3</v>
      </c>
      <c r="K96" s="24">
        <v>1.0153910435834199</v>
      </c>
      <c r="L96" s="24">
        <v>3.2413543486576701E-3</v>
      </c>
      <c r="M96" s="24">
        <v>0</v>
      </c>
      <c r="N96" s="24">
        <v>0</v>
      </c>
      <c r="O96" s="24">
        <v>-1.48652020123801E-2</v>
      </c>
      <c r="P96" s="24">
        <v>0</v>
      </c>
      <c r="Q96" s="24">
        <v>1.97888847824587E-4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-1.03585100614103</v>
      </c>
      <c r="Z96" s="24">
        <v>5.8188352363911199E-2</v>
      </c>
      <c r="AA96" s="24">
        <v>-3.1645196540679502E-2</v>
      </c>
      <c r="AB96" s="24">
        <v>-3.7691328388180498E-2</v>
      </c>
      <c r="AC96" s="24">
        <v>-3.4676358818086103E-2</v>
      </c>
      <c r="AD96" s="24">
        <v>7.7173835264456199E-4</v>
      </c>
      <c r="AE96" s="24">
        <v>-2.3484119034374001E-2</v>
      </c>
      <c r="AF96" s="24">
        <v>-8.0058311960311102E-2</v>
      </c>
      <c r="AH96">
        <f t="shared" si="6"/>
        <v>-8.0058311960311102E-2</v>
      </c>
      <c r="AJ96">
        <f t="shared" si="7"/>
        <v>-8.0058311960311102E-2</v>
      </c>
      <c r="AK96">
        <f t="shared" si="8"/>
        <v>-1.4545556372310697E-2</v>
      </c>
    </row>
    <row r="97" spans="1:37">
      <c r="A97" s="26">
        <v>47848</v>
      </c>
      <c r="B97" s="24">
        <v>5.4651670966827798E-3</v>
      </c>
      <c r="C97" s="24">
        <v>-8.3649590973686998E-3</v>
      </c>
      <c r="D97" s="24">
        <v>0.121792457179837</v>
      </c>
      <c r="E97" s="25">
        <v>-5.4804340254429605E-7</v>
      </c>
      <c r="F97" s="24">
        <v>-8.5267342858028297E-2</v>
      </c>
      <c r="G97" s="24">
        <v>-1.8639096370854E-3</v>
      </c>
      <c r="H97" s="25">
        <v>-1.05840052430969E-5</v>
      </c>
      <c r="I97" s="24">
        <v>-7.86422840414688E-3</v>
      </c>
      <c r="J97" s="24">
        <v>-3.4745791920941099E-3</v>
      </c>
      <c r="K97" s="24">
        <v>0.98624642530825701</v>
      </c>
      <c r="L97" s="24">
        <v>2.4637595191405702E-3</v>
      </c>
      <c r="M97" s="24">
        <v>0</v>
      </c>
      <c r="N97" s="24">
        <v>0</v>
      </c>
      <c r="O97" s="24">
        <v>-1.4252748813634E-2</v>
      </c>
      <c r="P97" s="24">
        <v>0</v>
      </c>
      <c r="Q97" s="24">
        <v>2.37359153764774E-4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-1.0054169531671699</v>
      </c>
      <c r="Z97" s="24">
        <v>5.6385785637298402E-2</v>
      </c>
      <c r="AA97" s="24">
        <v>-3.07491729906995E-2</v>
      </c>
      <c r="AB97" s="24">
        <v>-3.6624010507338399E-2</v>
      </c>
      <c r="AC97" s="24">
        <v>-3.3699644315329E-2</v>
      </c>
      <c r="AD97" s="24">
        <v>6.2348713970256195E-4</v>
      </c>
      <c r="AE97" s="24">
        <v>-2.32449689695584E-2</v>
      </c>
      <c r="AF97" s="24">
        <v>-7.7619208966404299E-2</v>
      </c>
      <c r="AH97">
        <f t="shared" si="6"/>
        <v>-7.7619208966404299E-2</v>
      </c>
      <c r="AJ97">
        <f t="shared" si="7"/>
        <v>-7.7619208966404299E-2</v>
      </c>
      <c r="AK97">
        <f t="shared" si="8"/>
        <v>-1.4385126071125645E-2</v>
      </c>
    </row>
    <row r="98" spans="1:37">
      <c r="A98" s="26">
        <v>47938</v>
      </c>
      <c r="B98" s="24">
        <v>5.3983157245411102E-3</v>
      </c>
      <c r="C98" s="24">
        <v>-7.7794378189900903E-3</v>
      </c>
      <c r="D98" s="24">
        <v>0.12131745165975399</v>
      </c>
      <c r="E98" s="25">
        <v>-7.1960136426650995E-7</v>
      </c>
      <c r="F98" s="24">
        <v>-8.5950551494666905E-2</v>
      </c>
      <c r="G98" s="24">
        <v>-1.7508860045985699E-3</v>
      </c>
      <c r="H98" s="25">
        <v>-1.03472825901331E-5</v>
      </c>
      <c r="I98" s="24">
        <v>-7.3360313373866401E-3</v>
      </c>
      <c r="J98" s="24">
        <v>-3.4602986373157701E-3</v>
      </c>
      <c r="K98" s="24">
        <v>0.95768581219822702</v>
      </c>
      <c r="L98" s="24">
        <v>1.8252547234681601E-3</v>
      </c>
      <c r="M98" s="24">
        <v>0</v>
      </c>
      <c r="N98" s="24">
        <v>0</v>
      </c>
      <c r="O98" s="24">
        <v>-1.36608332976717E-2</v>
      </c>
      <c r="P98" s="24">
        <v>0</v>
      </c>
      <c r="Q98" s="24">
        <v>2.7824225808119899E-4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-0.97566817464250499</v>
      </c>
      <c r="Z98" s="24">
        <v>5.4628156202545602E-2</v>
      </c>
      <c r="AA98" s="24">
        <v>-2.98737890306633E-2</v>
      </c>
      <c r="AB98" s="24">
        <v>-3.5580652604378399E-2</v>
      </c>
      <c r="AC98" s="24">
        <v>-3.2744920696629203E-2</v>
      </c>
      <c r="AD98" s="24">
        <v>4.9255997623556705E-4</v>
      </c>
      <c r="AE98" s="24">
        <v>-2.3008236854808999E-2</v>
      </c>
      <c r="AF98" s="24">
        <v>-7.5199086560711101E-2</v>
      </c>
      <c r="AH98">
        <f t="shared" ref="AH98:AH132" si="9">AF98+$AG$2</f>
        <v>-7.5199086560711101E-2</v>
      </c>
      <c r="AJ98">
        <f t="shared" ref="AJ98:AJ132" si="10">+AH98</f>
        <v>-7.5199086560711101E-2</v>
      </c>
      <c r="AK98">
        <f t="shared" ref="AK98:AK132" si="11">AH98-SUM(Y98:AD98,K98)</f>
        <v>-1.4138077963543424E-2</v>
      </c>
    </row>
    <row r="99" spans="1:37">
      <c r="A99" s="26">
        <v>48029</v>
      </c>
      <c r="B99" s="24">
        <v>5.3316355362743803E-3</v>
      </c>
      <c r="C99" s="24">
        <v>-7.2419772470437701E-3</v>
      </c>
      <c r="D99" s="24">
        <v>0.120781805401392</v>
      </c>
      <c r="E99" s="25">
        <v>-8.4900277982985402E-7</v>
      </c>
      <c r="F99" s="24">
        <v>-8.6481886873902694E-2</v>
      </c>
      <c r="G99" s="24">
        <v>-1.66321809487183E-3</v>
      </c>
      <c r="H99" s="25">
        <v>-1.0002680097456099E-5</v>
      </c>
      <c r="I99" s="24">
        <v>-6.83466168655604E-3</v>
      </c>
      <c r="J99" s="24">
        <v>-3.4585233991549702E-3</v>
      </c>
      <c r="K99" s="24">
        <v>0.92972260826148101</v>
      </c>
      <c r="L99" s="24">
        <v>1.3107312062677701E-3</v>
      </c>
      <c r="M99" s="24">
        <v>0</v>
      </c>
      <c r="N99" s="24">
        <v>0</v>
      </c>
      <c r="O99" s="24">
        <v>-1.3088811749038601E-2</v>
      </c>
      <c r="P99" s="24">
        <v>0</v>
      </c>
      <c r="Q99" s="24">
        <v>3.19139119848138E-4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-0.94661329781433101</v>
      </c>
      <c r="Z99" s="24">
        <v>5.29165045095795E-2</v>
      </c>
      <c r="AA99" s="24">
        <v>-2.9018640014239601E-2</v>
      </c>
      <c r="AB99" s="24">
        <v>-3.4560910716749903E-2</v>
      </c>
      <c r="AC99" s="24">
        <v>-3.1811767689647399E-2</v>
      </c>
      <c r="AD99" s="24">
        <v>3.7792592226195798E-4</v>
      </c>
      <c r="AE99" s="24">
        <v>-2.2773897234660102E-2</v>
      </c>
      <c r="AF99" s="24">
        <v>-7.2798094245959302E-2</v>
      </c>
      <c r="AH99">
        <f t="shared" si="9"/>
        <v>-7.2798094245959302E-2</v>
      </c>
      <c r="AJ99">
        <f t="shared" si="10"/>
        <v>-7.2798094245959302E-2</v>
      </c>
      <c r="AK99">
        <f t="shared" si="11"/>
        <v>-1.3810516704313783E-2</v>
      </c>
    </row>
    <row r="100" spans="1:37">
      <c r="A100" s="26">
        <v>48121</v>
      </c>
      <c r="B100" s="24">
        <v>5.2654747858805603E-3</v>
      </c>
      <c r="C100" s="24">
        <v>-6.7471464962388502E-3</v>
      </c>
      <c r="D100" s="24">
        <v>0.120190977878921</v>
      </c>
      <c r="E100" s="25">
        <v>-9.4204521353927998E-7</v>
      </c>
      <c r="F100" s="24">
        <v>-8.6872980484052995E-2</v>
      </c>
      <c r="G100" s="24">
        <v>-1.5961452077732901E-3</v>
      </c>
      <c r="H100" s="25">
        <v>-9.5748402072436897E-6</v>
      </c>
      <c r="I100" s="24">
        <v>-6.3594015135028702E-3</v>
      </c>
      <c r="J100" s="24">
        <v>-3.4668513236254298E-3</v>
      </c>
      <c r="K100" s="24">
        <v>0.902368513215283</v>
      </c>
      <c r="L100" s="24">
        <v>9.0576748875620004E-4</v>
      </c>
      <c r="M100" s="24">
        <v>0</v>
      </c>
      <c r="N100" s="24">
        <v>0</v>
      </c>
      <c r="O100" s="24">
        <v>-1.25360557502102E-2</v>
      </c>
      <c r="P100" s="24">
        <v>0</v>
      </c>
      <c r="Q100" s="24">
        <v>3.58959144796822E-4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-0.91825874118751405</v>
      </c>
      <c r="Z100" s="24">
        <v>5.1251524486170402E-2</v>
      </c>
      <c r="AA100" s="24">
        <v>-2.81833961504428E-2</v>
      </c>
      <c r="AB100" s="24">
        <v>-3.3564512513896201E-2</v>
      </c>
      <c r="AC100" s="24">
        <v>-3.0899853259214599E-2</v>
      </c>
      <c r="AD100" s="24">
        <v>2.7847954341731298E-4</v>
      </c>
      <c r="AE100" s="24">
        <v>-2.2541924968806599E-2</v>
      </c>
      <c r="AF100" s="24">
        <v>-7.0417829197464601E-2</v>
      </c>
      <c r="AH100">
        <f t="shared" si="9"/>
        <v>-7.0417829197464601E-2</v>
      </c>
      <c r="AJ100">
        <f t="shared" si="10"/>
        <v>-7.0417829197464601E-2</v>
      </c>
      <c r="AK100">
        <f t="shared" si="11"/>
        <v>-1.340984333126756E-2</v>
      </c>
    </row>
    <row r="101" spans="1:37">
      <c r="A101" s="26">
        <v>48213</v>
      </c>
      <c r="B101" s="24">
        <v>5.2001179791974503E-3</v>
      </c>
      <c r="C101" s="24">
        <v>-6.2904860120747402E-3</v>
      </c>
      <c r="D101" s="24">
        <v>0.11955034250022099</v>
      </c>
      <c r="E101" s="25">
        <v>-1.0040377718988899E-6</v>
      </c>
      <c r="F101" s="24">
        <v>-8.7135479719660902E-2</v>
      </c>
      <c r="G101" s="24">
        <v>-1.54544833872025E-3</v>
      </c>
      <c r="H101" s="25">
        <v>-9.0854532628752804E-6</v>
      </c>
      <c r="I101" s="24">
        <v>-5.9094779620586296E-3</v>
      </c>
      <c r="J101" s="24">
        <v>-3.4831232445022399E-3</v>
      </c>
      <c r="K101" s="24">
        <v>0.87563333241205399</v>
      </c>
      <c r="L101" s="24">
        <v>5.9673375269932605E-4</v>
      </c>
      <c r="M101" s="24">
        <v>0</v>
      </c>
      <c r="N101" s="24">
        <v>0</v>
      </c>
      <c r="O101" s="24">
        <v>-1.2001952619606701E-2</v>
      </c>
      <c r="P101" s="24">
        <v>0</v>
      </c>
      <c r="Q101" s="24">
        <v>3.9686670149011898E-4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-0.89060869504125495</v>
      </c>
      <c r="Z101" s="24">
        <v>4.9633597836524102E-2</v>
      </c>
      <c r="AA101" s="24">
        <v>-2.7367784254990202E-2</v>
      </c>
      <c r="AB101" s="24">
        <v>-3.2591236825693003E-2</v>
      </c>
      <c r="AC101" s="24">
        <v>-3.0008911980270302E-2</v>
      </c>
      <c r="AD101" s="24">
        <v>1.9307216360379999E-4</v>
      </c>
      <c r="AE101" s="24">
        <v>-2.23122952264013E-2</v>
      </c>
      <c r="AF101" s="24">
        <v>-6.8060917370467697E-2</v>
      </c>
      <c r="AH101">
        <f t="shared" si="9"/>
        <v>-6.8060917370467697E-2</v>
      </c>
      <c r="AJ101">
        <f t="shared" si="10"/>
        <v>-6.8060917370467697E-2</v>
      </c>
      <c r="AK101">
        <f t="shared" si="11"/>
        <v>-1.2944291680441075E-2</v>
      </c>
    </row>
    <row r="102" spans="1:37">
      <c r="A102" s="26">
        <v>48304</v>
      </c>
      <c r="B102" s="24">
        <v>5.1357923731074001E-3</v>
      </c>
      <c r="C102" s="24">
        <v>-5.8683051951070502E-3</v>
      </c>
      <c r="D102" s="24">
        <v>0.11886511989226101</v>
      </c>
      <c r="E102" s="25">
        <v>-1.0398060778265899E-6</v>
      </c>
      <c r="F102" s="24">
        <v>-8.7280866087235898E-2</v>
      </c>
      <c r="G102" s="24">
        <v>-1.5074222303188599E-3</v>
      </c>
      <c r="H102" s="25">
        <v>-8.5534112828131001E-6</v>
      </c>
      <c r="I102" s="24">
        <v>-5.48407307847135E-3</v>
      </c>
      <c r="J102" s="24">
        <v>-3.5054149705004102E-3</v>
      </c>
      <c r="K102" s="24">
        <v>0.84952486105853697</v>
      </c>
      <c r="L102" s="24">
        <v>3.7086652780835499E-4</v>
      </c>
      <c r="M102" s="24">
        <v>0</v>
      </c>
      <c r="N102" s="24">
        <v>0</v>
      </c>
      <c r="O102" s="24">
        <v>-1.14859057294368E-2</v>
      </c>
      <c r="P102" s="24">
        <v>0</v>
      </c>
      <c r="Q102" s="24">
        <v>4.3223748858781103E-4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-0.86366515071775896</v>
      </c>
      <c r="Z102" s="24">
        <v>4.8062827617177499E-2</v>
      </c>
      <c r="AA102" s="24">
        <v>-2.6571572220330301E-2</v>
      </c>
      <c r="AB102" s="24">
        <v>-3.1640896438519799E-2</v>
      </c>
      <c r="AC102" s="24">
        <v>-2.9138726614868101E-2</v>
      </c>
      <c r="AD102" s="24">
        <v>1.20538121110567E-4</v>
      </c>
      <c r="AE102" s="24">
        <v>-2.2084983480524699E-2</v>
      </c>
      <c r="AF102" s="24">
        <v>-6.5730666901832893E-2</v>
      </c>
      <c r="AH102">
        <f t="shared" si="9"/>
        <v>-6.5730666901832893E-2</v>
      </c>
      <c r="AJ102">
        <f t="shared" si="10"/>
        <v>-6.5730666901832893E-2</v>
      </c>
      <c r="AK102">
        <f t="shared" si="11"/>
        <v>-1.2422547707180834E-2</v>
      </c>
    </row>
    <row r="103" spans="1:37">
      <c r="A103" s="26">
        <v>48395</v>
      </c>
      <c r="B103" s="24">
        <v>5.0726742453629401E-3</v>
      </c>
      <c r="C103" s="24">
        <v>-5.4775191595663499E-3</v>
      </c>
      <c r="D103" s="24">
        <v>0.118140325599639</v>
      </c>
      <c r="E103" s="25">
        <v>-1.0537039985962299E-6</v>
      </c>
      <c r="F103" s="24">
        <v>-8.7320308843718997E-2</v>
      </c>
      <c r="G103" s="24">
        <v>-1.4788443257166999E-3</v>
      </c>
      <c r="H103" s="25">
        <v>-7.9949825334036804E-6</v>
      </c>
      <c r="I103" s="24">
        <v>-5.0823332047414899E-3</v>
      </c>
      <c r="J103" s="24">
        <v>-3.5320269224314201E-3</v>
      </c>
      <c r="K103" s="24">
        <v>0.82404883077576696</v>
      </c>
      <c r="L103" s="24">
        <v>2.16317540601582E-4</v>
      </c>
      <c r="M103" s="24">
        <v>0</v>
      </c>
      <c r="N103" s="24">
        <v>0</v>
      </c>
      <c r="O103" s="24">
        <v>-1.0987334713684601E-2</v>
      </c>
      <c r="P103" s="24">
        <v>0</v>
      </c>
      <c r="Q103" s="24">
        <v>4.64622563756552E-4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-0.83742796905581296</v>
      </c>
      <c r="Z103" s="24">
        <v>4.65390706711366E-2</v>
      </c>
      <c r="AA103" s="24">
        <v>-2.5794555947906899E-2</v>
      </c>
      <c r="AB103" s="24">
        <v>-3.0713323827583499E-2</v>
      </c>
      <c r="AC103" s="24">
        <v>-2.8289112593579802E-2</v>
      </c>
      <c r="AD103" s="25">
        <v>5.97165190656746E-5</v>
      </c>
      <c r="AE103" s="24">
        <v>-2.1859965502799599E-2</v>
      </c>
      <c r="AF103" s="24">
        <v>-6.3430784868735296E-2</v>
      </c>
      <c r="AH103">
        <f t="shared" si="9"/>
        <v>-6.3430784868735296E-2</v>
      </c>
      <c r="AJ103">
        <f t="shared" si="10"/>
        <v>-6.3430784868735296E-2</v>
      </c>
      <c r="AK103">
        <f t="shared" si="11"/>
        <v>-1.1853441409821336E-2</v>
      </c>
    </row>
    <row r="104" spans="1:37">
      <c r="A104" s="26">
        <v>48487</v>
      </c>
      <c r="B104" s="24">
        <v>5.0108948789954599E-3</v>
      </c>
      <c r="C104" s="24">
        <v>-5.1155178992110997E-3</v>
      </c>
      <c r="D104" s="24">
        <v>0.117380730414635</v>
      </c>
      <c r="E104" s="25">
        <v>-1.0496307160180599E-6</v>
      </c>
      <c r="F104" s="24">
        <v>-8.7264549966456606E-2</v>
      </c>
      <c r="G104" s="24">
        <v>-1.4569416071269199E-3</v>
      </c>
      <c r="H104" s="25">
        <v>-7.4239999367857198E-6</v>
      </c>
      <c r="I104" s="24">
        <v>-4.7033778412587804E-3</v>
      </c>
      <c r="J104" s="24">
        <v>-3.56147201332343E-3</v>
      </c>
      <c r="K104" s="24">
        <v>0.799208907737466</v>
      </c>
      <c r="L104" s="24">
        <v>1.2218032718590199E-4</v>
      </c>
      <c r="M104" s="24">
        <v>0</v>
      </c>
      <c r="N104" s="24">
        <v>0</v>
      </c>
      <c r="O104" s="24">
        <v>-1.0505675576622501E-2</v>
      </c>
      <c r="P104" s="24">
        <v>0</v>
      </c>
      <c r="Q104" s="24">
        <v>4.9371839378220105E-4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-0.811894979478062</v>
      </c>
      <c r="Z104" s="24">
        <v>4.5061968595847803E-2</v>
      </c>
      <c r="AA104" s="24">
        <v>-2.503654849403E-2</v>
      </c>
      <c r="AB104" s="24">
        <v>-2.9808359508072799E-2</v>
      </c>
      <c r="AC104" s="24">
        <v>-2.7459905110329998E-2</v>
      </c>
      <c r="AD104" s="25">
        <v>9.4689433380283396E-6</v>
      </c>
      <c r="AE104" s="24">
        <v>-2.16372173581552E-2</v>
      </c>
      <c r="AF104" s="24">
        <v>-6.11651491920411E-2</v>
      </c>
      <c r="AH104">
        <f t="shared" si="9"/>
        <v>-6.11651491920411E-2</v>
      </c>
      <c r="AJ104">
        <f t="shared" si="10"/>
        <v>-6.11651491920411E-2</v>
      </c>
      <c r="AK104">
        <f t="shared" si="11"/>
        <v>-1.1245701878197976E-2</v>
      </c>
    </row>
    <row r="105" spans="1:37">
      <c r="A105" s="26">
        <v>48579</v>
      </c>
      <c r="B105" s="24">
        <v>4.9505462189528499E-3</v>
      </c>
      <c r="C105" s="24">
        <v>-4.78006217616294E-3</v>
      </c>
      <c r="D105" s="24">
        <v>0.116590831679785</v>
      </c>
      <c r="E105" s="25">
        <v>-1.03105189863657E-6</v>
      </c>
      <c r="F105" s="24">
        <v>-8.7123816600221601E-2</v>
      </c>
      <c r="G105" s="24">
        <v>-1.43935617183823E-3</v>
      </c>
      <c r="H105" s="25">
        <v>-6.8520575214549096E-6</v>
      </c>
      <c r="I105" s="24">
        <v>-4.3463079039073697E-3</v>
      </c>
      <c r="J105" s="24">
        <v>-3.5924622850141098E-3</v>
      </c>
      <c r="K105" s="24">
        <v>0.77500673276861698</v>
      </c>
      <c r="L105" s="25">
        <v>7.8497945234314598E-5</v>
      </c>
      <c r="M105" s="24">
        <v>0</v>
      </c>
      <c r="N105" s="24">
        <v>0</v>
      </c>
      <c r="O105" s="24">
        <v>-1.00403807121271E-2</v>
      </c>
      <c r="P105" s="24">
        <v>0</v>
      </c>
      <c r="Q105" s="24">
        <v>5.1934169341958096E-4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-0.78706210230482998</v>
      </c>
      <c r="Z105" s="24">
        <v>4.3630977003234497E-2</v>
      </c>
      <c r="AA105" s="24">
        <v>-2.42973711910302E-2</v>
      </c>
      <c r="AB105" s="24">
        <v>-2.89258427041361E-2</v>
      </c>
      <c r="AC105" s="24">
        <v>-2.6650948551386701E-2</v>
      </c>
      <c r="AD105" s="25">
        <v>-3.1306400960800798E-5</v>
      </c>
      <c r="AE105" s="24">
        <v>-2.14167153997342E-2</v>
      </c>
      <c r="AF105" s="24">
        <v>-5.89376282015147E-2</v>
      </c>
      <c r="AH105">
        <f t="shared" si="9"/>
        <v>-5.89376282015147E-2</v>
      </c>
      <c r="AJ105">
        <f t="shared" si="10"/>
        <v>-5.89376282015147E-2</v>
      </c>
      <c r="AK105">
        <f t="shared" si="11"/>
        <v>-1.0607766821022366E-2</v>
      </c>
    </row>
    <row r="106" spans="1:37">
      <c r="A106" s="26">
        <v>48669</v>
      </c>
      <c r="B106" s="24">
        <v>4.8916861706239604E-3</v>
      </c>
      <c r="C106" s="24">
        <v>-4.46920134120615E-3</v>
      </c>
      <c r="D106" s="24">
        <v>0.115774834030726</v>
      </c>
      <c r="E106" s="25">
        <v>-1.0010238956263099E-6</v>
      </c>
      <c r="F106" s="24">
        <v>-8.6907757389915796E-2</v>
      </c>
      <c r="G106" s="24">
        <v>-1.42411027589762E-3</v>
      </c>
      <c r="H106" s="25">
        <v>-6.2887100964598904E-6</v>
      </c>
      <c r="I106" s="24">
        <v>-4.0102133254820904E-3</v>
      </c>
      <c r="J106" s="24">
        <v>-3.6238947414129899E-3</v>
      </c>
      <c r="K106" s="24">
        <v>0.75144199487473395</v>
      </c>
      <c r="L106" s="25">
        <v>7.6254847597998006E-5</v>
      </c>
      <c r="M106" s="24">
        <v>0</v>
      </c>
      <c r="N106" s="24">
        <v>0</v>
      </c>
      <c r="O106" s="24">
        <v>-9.5909188438095191E-3</v>
      </c>
      <c r="P106" s="24">
        <v>0</v>
      </c>
      <c r="Q106" s="24">
        <v>5.4140812326080505E-4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-0.76292348785585395</v>
      </c>
      <c r="Z106" s="24">
        <v>4.2245392901519803E-2</v>
      </c>
      <c r="AA106" s="24">
        <v>-2.3576846517561902E-2</v>
      </c>
      <c r="AB106" s="24">
        <v>-2.8065604052869599E-2</v>
      </c>
      <c r="AC106" s="24">
        <v>-2.5862087993201301E-2</v>
      </c>
      <c r="AD106" s="25">
        <v>-6.3663708325772795E-5</v>
      </c>
      <c r="AE106" s="24">
        <v>-2.1198436263948999E-2</v>
      </c>
      <c r="AF106" s="24">
        <v>-5.6751941095001701E-2</v>
      </c>
      <c r="AH106">
        <f t="shared" si="9"/>
        <v>-5.6751941095001701E-2</v>
      </c>
      <c r="AJ106">
        <f t="shared" si="10"/>
        <v>-5.6751941095001701E-2</v>
      </c>
      <c r="AK106">
        <f t="shared" si="11"/>
        <v>-9.9476387434429547E-3</v>
      </c>
    </row>
    <row r="107" spans="1:37">
      <c r="A107" s="26">
        <v>48760</v>
      </c>
      <c r="B107" s="24">
        <v>4.8343435203748496E-3</v>
      </c>
      <c r="C107" s="24">
        <v>-4.1812090574789703E-3</v>
      </c>
      <c r="D107" s="24">
        <v>0.114936638175134</v>
      </c>
      <c r="E107" s="25">
        <v>-9.6222002012095595E-7</v>
      </c>
      <c r="F107" s="24">
        <v>-8.6625399379921003E-2</v>
      </c>
      <c r="G107" s="24">
        <v>-1.4095714626874401E-3</v>
      </c>
      <c r="H107" s="25">
        <v>-5.7416721693656503E-6</v>
      </c>
      <c r="I107" s="24">
        <v>-3.6941799721885698E-3</v>
      </c>
      <c r="J107" s="24">
        <v>-3.65483675155943E-3</v>
      </c>
      <c r="K107" s="24">
        <v>0.72851253069845401</v>
      </c>
      <c r="L107" s="24">
        <v>1.07355706550716E-4</v>
      </c>
      <c r="M107" s="24">
        <v>0</v>
      </c>
      <c r="N107" s="24">
        <v>0</v>
      </c>
      <c r="O107" s="24">
        <v>-9.1567748955989695E-3</v>
      </c>
      <c r="P107" s="24">
        <v>0</v>
      </c>
      <c r="Q107" s="24">
        <v>5.5991414124290301E-4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-0.73947166681229104</v>
      </c>
      <c r="Z107" s="24">
        <v>4.090438008978E-2</v>
      </c>
      <c r="AA107" s="24">
        <v>-2.2874792505468301E-2</v>
      </c>
      <c r="AB107" s="24">
        <v>-2.7227460079848501E-2</v>
      </c>
      <c r="AC107" s="24">
        <v>-2.5093162519409601E-2</v>
      </c>
      <c r="AD107" s="25">
        <v>-8.8601348290484697E-5</v>
      </c>
      <c r="AE107" s="24">
        <v>-2.0982356865649698E-2</v>
      </c>
      <c r="AF107" s="24">
        <v>-5.4611553211029701E-2</v>
      </c>
      <c r="AH107">
        <f t="shared" si="9"/>
        <v>-5.4611553211029701E-2</v>
      </c>
      <c r="AJ107">
        <f t="shared" si="10"/>
        <v>-5.4611553211029701E-2</v>
      </c>
      <c r="AK107">
        <f t="shared" si="11"/>
        <v>-9.2727807339557378E-3</v>
      </c>
    </row>
    <row r="108" spans="1:37">
      <c r="A108" s="26">
        <v>48852</v>
      </c>
      <c r="B108" s="24">
        <v>4.7785224672388599E-3</v>
      </c>
      <c r="C108" s="24">
        <v>-3.9145335515699603E-3</v>
      </c>
      <c r="D108" s="24">
        <v>0.11407983643066701</v>
      </c>
      <c r="E108" s="25">
        <v>-9.1695812571199303E-7</v>
      </c>
      <c r="F108" s="24">
        <v>-8.6285122436659895E-2</v>
      </c>
      <c r="G108" s="24">
        <v>-1.39441829002561E-3</v>
      </c>
      <c r="H108" s="25">
        <v>-5.2170128646497703E-6</v>
      </c>
      <c r="I108" s="24">
        <v>-3.3972958635335102E-3</v>
      </c>
      <c r="J108" s="24">
        <v>-3.6845113347288398E-3</v>
      </c>
      <c r="K108" s="24">
        <v>0.70621444335883898</v>
      </c>
      <c r="L108" s="24">
        <v>1.64593707825888E-4</v>
      </c>
      <c r="M108" s="24">
        <v>0</v>
      </c>
      <c r="N108" s="24">
        <v>0</v>
      </c>
      <c r="O108" s="24">
        <v>-8.7374498019457004E-3</v>
      </c>
      <c r="P108" s="24">
        <v>0</v>
      </c>
      <c r="Q108" s="24">
        <v>5.7492146843970103E-4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-0.71669770714446701</v>
      </c>
      <c r="Z108" s="24">
        <v>3.9606992508004903E-2</v>
      </c>
      <c r="AA108" s="24">
        <v>-2.2191018485070099E-2</v>
      </c>
      <c r="AB108" s="24">
        <v>-2.6411209202744201E-2</v>
      </c>
      <c r="AC108" s="24">
        <v>-2.43440001240363E-2</v>
      </c>
      <c r="AD108" s="24">
        <v>-1.07056027316501E-4</v>
      </c>
      <c r="AE108" s="24">
        <v>-2.0768454393442898E-2</v>
      </c>
      <c r="AF108" s="24">
        <v>-5.2519600685494397E-2</v>
      </c>
      <c r="AH108">
        <f t="shared" si="9"/>
        <v>-5.2519600685494397E-2</v>
      </c>
      <c r="AJ108">
        <f t="shared" si="10"/>
        <v>-5.2519600685494397E-2</v>
      </c>
      <c r="AK108">
        <f t="shared" si="11"/>
        <v>-8.5900455687041993E-3</v>
      </c>
    </row>
    <row r="109" spans="1:37">
      <c r="A109" s="26">
        <v>48944</v>
      </c>
      <c r="B109" s="24">
        <v>4.7242067625664101E-3</v>
      </c>
      <c r="C109" s="24">
        <v>-3.6677595722031599E-3</v>
      </c>
      <c r="D109" s="24">
        <v>0.11320771386917899</v>
      </c>
      <c r="E109" s="25">
        <v>-8.6722880382713404E-7</v>
      </c>
      <c r="F109" s="24">
        <v>-8.5894648424835796E-2</v>
      </c>
      <c r="G109" s="24">
        <v>-1.37760707522103E-3</v>
      </c>
      <c r="H109" s="25">
        <v>-4.7193442496245002E-6</v>
      </c>
      <c r="I109" s="24">
        <v>-3.1186566983860799E-3</v>
      </c>
      <c r="J109" s="24">
        <v>-3.7122825850201199E-3</v>
      </c>
      <c r="K109" s="24">
        <v>0.68454223501705302</v>
      </c>
      <c r="L109" s="24">
        <v>2.4161057083927099E-4</v>
      </c>
      <c r="M109" s="24">
        <v>0</v>
      </c>
      <c r="N109" s="24">
        <v>0</v>
      </c>
      <c r="O109" s="24">
        <v>-8.3324602662774808E-3</v>
      </c>
      <c r="P109" s="24">
        <v>0</v>
      </c>
      <c r="Q109" s="24">
        <v>5.8654375252426699E-4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-0.69459137366704904</v>
      </c>
      <c r="Z109" s="24">
        <v>3.8352195528773801E-2</v>
      </c>
      <c r="AA109" s="24">
        <v>-2.1525321985701399E-2</v>
      </c>
      <c r="AB109" s="24">
        <v>-2.5616629039792699E-2</v>
      </c>
      <c r="AC109" s="24">
        <v>-2.3614413985318099E-2</v>
      </c>
      <c r="AD109" s="24">
        <v>-1.1989899632326199E-4</v>
      </c>
      <c r="AE109" s="24">
        <v>-2.05567063051184E-2</v>
      </c>
      <c r="AF109" s="24">
        <v>-5.0478839673341797E-2</v>
      </c>
      <c r="AH109">
        <f t="shared" si="9"/>
        <v>-5.0478839673341797E-2</v>
      </c>
      <c r="AJ109">
        <f t="shared" si="10"/>
        <v>-5.0478839673341797E-2</v>
      </c>
      <c r="AK109">
        <f t="shared" si="11"/>
        <v>-7.9056325449841369E-3</v>
      </c>
    </row>
    <row r="110" spans="1:37">
      <c r="A110" s="26">
        <v>49034</v>
      </c>
      <c r="B110" s="24">
        <v>4.6713634608802502E-3</v>
      </c>
      <c r="C110" s="24">
        <v>-3.4395797102610899E-3</v>
      </c>
      <c r="D110" s="24">
        <v>0.11232325403452501</v>
      </c>
      <c r="E110" s="25">
        <v>-8.1472364185574903E-7</v>
      </c>
      <c r="F110" s="24">
        <v>-8.5461042635996701E-2</v>
      </c>
      <c r="G110" s="24">
        <v>-1.3583399926973699E-3</v>
      </c>
      <c r="H110" s="25">
        <v>-4.2520010488704997E-6</v>
      </c>
      <c r="I110" s="24">
        <v>-2.8573707017349199E-3</v>
      </c>
      <c r="J110" s="24">
        <v>-3.7376414438761402E-3</v>
      </c>
      <c r="K110" s="24">
        <v>0.66348894832874705</v>
      </c>
      <c r="L110" s="24">
        <v>3.3285029856514698E-4</v>
      </c>
      <c r="M110" s="24">
        <v>0</v>
      </c>
      <c r="N110" s="24">
        <v>0</v>
      </c>
      <c r="O110" s="24">
        <v>-7.9413384757630601E-3</v>
      </c>
      <c r="P110" s="24">
        <v>0</v>
      </c>
      <c r="Q110" s="24">
        <v>5.9493510298472296E-4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-0.67314128696450604</v>
      </c>
      <c r="Z110" s="24">
        <v>3.7138885212326403E-2</v>
      </c>
      <c r="AA110" s="24">
        <v>-2.0877486623456201E-2</v>
      </c>
      <c r="AB110" s="24">
        <v>-2.4843474819967098E-2</v>
      </c>
      <c r="AC110" s="24">
        <v>-2.2904199912195101E-2</v>
      </c>
      <c r="AD110" s="24">
        <v>-1.2793399243575301E-4</v>
      </c>
      <c r="AE110" s="24">
        <v>-2.0347090323204801E-2</v>
      </c>
      <c r="AF110" s="24">
        <v>-4.8491615882736497E-2</v>
      </c>
      <c r="AH110">
        <f t="shared" si="9"/>
        <v>-4.8491615882736497E-2</v>
      </c>
      <c r="AJ110">
        <f t="shared" si="10"/>
        <v>-4.8491615882736497E-2</v>
      </c>
      <c r="AK110">
        <f t="shared" si="11"/>
        <v>-7.225067111249886E-3</v>
      </c>
    </row>
    <row r="111" spans="1:37">
      <c r="A111" s="26">
        <v>49125</v>
      </c>
      <c r="B111" s="24">
        <v>4.6199462904903399E-3</v>
      </c>
      <c r="C111" s="24">
        <v>-3.2287731363452501E-3</v>
      </c>
      <c r="D111" s="24">
        <v>0.11142914831599</v>
      </c>
      <c r="E111" s="25">
        <v>-7.6086308259040897E-7</v>
      </c>
      <c r="F111" s="24">
        <v>-8.4990725227317196E-2</v>
      </c>
      <c r="G111" s="24">
        <v>-1.33603478270245E-3</v>
      </c>
      <c r="H111" s="25">
        <v>-3.8172102320275399E-6</v>
      </c>
      <c r="I111" s="24">
        <v>-2.6125628159882198E-3</v>
      </c>
      <c r="J111" s="24">
        <v>-3.7601919855712101E-3</v>
      </c>
      <c r="K111" s="24">
        <v>0.643046312688485</v>
      </c>
      <c r="L111" s="24">
        <v>4.3350841961885202E-4</v>
      </c>
      <c r="M111" s="24">
        <v>0</v>
      </c>
      <c r="N111" s="24">
        <v>0</v>
      </c>
      <c r="O111" s="24">
        <v>-7.5636317798281902E-3</v>
      </c>
      <c r="P111" s="24">
        <v>0</v>
      </c>
      <c r="Q111" s="24">
        <v>6.0028023921596802E-4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-0.65233507903879495</v>
      </c>
      <c r="Z111" s="24">
        <v>3.5965905575649201E-2</v>
      </c>
      <c r="AA111" s="24">
        <v>-2.0247280823167901E-2</v>
      </c>
      <c r="AB111" s="24">
        <v>-2.4091478711363801E-2</v>
      </c>
      <c r="AC111" s="24">
        <v>-2.22131347830847E-2</v>
      </c>
      <c r="AD111" s="24">
        <v>-1.3189663252686099E-4</v>
      </c>
      <c r="AE111" s="24">
        <v>-2.01395844306375E-2</v>
      </c>
      <c r="AF111" s="24">
        <v>-4.65598506911769E-2</v>
      </c>
      <c r="AH111">
        <f t="shared" si="9"/>
        <v>-4.65598506911769E-2</v>
      </c>
      <c r="AJ111">
        <f t="shared" si="10"/>
        <v>-4.65598506911769E-2</v>
      </c>
      <c r="AK111">
        <f t="shared" si="11"/>
        <v>-6.5531989663727905E-3</v>
      </c>
    </row>
    <row r="112" spans="1:37">
      <c r="A112" s="26">
        <v>49217</v>
      </c>
      <c r="B112" s="24">
        <v>4.5698986567247702E-3</v>
      </c>
      <c r="C112" s="24">
        <v>-3.0341901533304599E-3</v>
      </c>
      <c r="D112" s="24">
        <v>0.110527808167819</v>
      </c>
      <c r="E112" s="25">
        <v>-7.0682351527897995E-7</v>
      </c>
      <c r="F112" s="24">
        <v>-8.4489490676297796E-2</v>
      </c>
      <c r="G112" s="24">
        <v>-1.3102962625784901E-3</v>
      </c>
      <c r="H112" s="25">
        <v>-3.4162493988246698E-6</v>
      </c>
      <c r="I112" s="24">
        <v>-2.38337826786053E-3</v>
      </c>
      <c r="J112" s="24">
        <v>-3.7796383425312799E-3</v>
      </c>
      <c r="K112" s="24">
        <v>0.62320489184615802</v>
      </c>
      <c r="L112" s="24">
        <v>5.3947825782251705E-4</v>
      </c>
      <c r="M112" s="24">
        <v>0</v>
      </c>
      <c r="N112" s="24">
        <v>0</v>
      </c>
      <c r="O112" s="24">
        <v>-7.1989023392488999E-3</v>
      </c>
      <c r="P112" s="24">
        <v>0</v>
      </c>
      <c r="Q112" s="24">
        <v>6.0278604224443995E-4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-0.63215954357148796</v>
      </c>
      <c r="Z112" s="24">
        <v>3.4832063948986997E-2</v>
      </c>
      <c r="AA112" s="24">
        <v>-1.96344572363829E-2</v>
      </c>
      <c r="AB112" s="24">
        <v>-2.3360349903304999E-2</v>
      </c>
      <c r="AC112" s="24">
        <v>-2.1540975813783201E-2</v>
      </c>
      <c r="AD112" s="24">
        <v>-1.3245500434993699E-4</v>
      </c>
      <c r="AE112" s="24">
        <v>-1.9934166866541599E-2</v>
      </c>
      <c r="AF112" s="24">
        <v>-4.4685040590841399E-2</v>
      </c>
      <c r="AH112">
        <f t="shared" si="9"/>
        <v>-4.4685040590841399E-2</v>
      </c>
      <c r="AJ112">
        <f t="shared" si="10"/>
        <v>-4.4685040590841399E-2</v>
      </c>
      <c r="AK112">
        <f t="shared" si="11"/>
        <v>-5.8942148566773628E-3</v>
      </c>
    </row>
    <row r="113" spans="1:37">
      <c r="A113" s="26">
        <v>49309</v>
      </c>
      <c r="B113" s="24">
        <v>4.5211562940152801E-3</v>
      </c>
      <c r="C113" s="24">
        <v>-2.8547412500076899E-3</v>
      </c>
      <c r="D113" s="24">
        <v>0.10962137946697301</v>
      </c>
      <c r="E113" s="25">
        <v>-6.5356330789549304E-7</v>
      </c>
      <c r="F113" s="24">
        <v>-8.3962533491609107E-2</v>
      </c>
      <c r="G113" s="24">
        <v>-1.2808897728602299E-3</v>
      </c>
      <c r="H113" s="25">
        <v>-3.0495932641884099E-6</v>
      </c>
      <c r="I113" s="24">
        <v>-2.1689855472328801E-3</v>
      </c>
      <c r="J113" s="24">
        <v>-3.79577236409158E-3</v>
      </c>
      <c r="K113" s="24">
        <v>0.60395423008148896</v>
      </c>
      <c r="L113" s="24">
        <v>6.4729555203794096E-4</v>
      </c>
      <c r="M113" s="24">
        <v>0</v>
      </c>
      <c r="N113" s="24">
        <v>0</v>
      </c>
      <c r="O113" s="24">
        <v>-6.8467267520255903E-3</v>
      </c>
      <c r="P113" s="24">
        <v>0</v>
      </c>
      <c r="Q113" s="24">
        <v>6.0267433772224902E-4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-0.61260077916802802</v>
      </c>
      <c r="Z113" s="24">
        <v>3.3736144510661703E-2</v>
      </c>
      <c r="AA113" s="24">
        <v>-1.9038752731349001E-2</v>
      </c>
      <c r="AB113" s="24">
        <v>-2.26497752958102E-2</v>
      </c>
      <c r="AC113" s="24">
        <v>-2.08874605080312E-2</v>
      </c>
      <c r="AD113" s="24">
        <v>-1.3021122818961001E-4</v>
      </c>
      <c r="AE113" s="24">
        <v>-1.9730816122109401E-2</v>
      </c>
      <c r="AF113" s="24">
        <v>-4.28682671450017E-2</v>
      </c>
      <c r="AH113">
        <f t="shared" si="9"/>
        <v>-4.28682671450017E-2</v>
      </c>
      <c r="AJ113">
        <f t="shared" si="10"/>
        <v>-4.28682671450017E-2</v>
      </c>
      <c r="AK113">
        <f t="shared" si="11"/>
        <v>-5.2516628057443018E-3</v>
      </c>
    </row>
    <row r="114" spans="1:37">
      <c r="A114" s="26">
        <v>49399</v>
      </c>
      <c r="B114" s="24">
        <v>4.4736495856554596E-3</v>
      </c>
      <c r="C114" s="24">
        <v>-2.68938958534596E-3</v>
      </c>
      <c r="D114" s="24">
        <v>0.108711758395671</v>
      </c>
      <c r="E114" s="25">
        <v>-6.0184755977025602E-7</v>
      </c>
      <c r="F114" s="24">
        <v>-8.3414478640220793E-2</v>
      </c>
      <c r="G114" s="24">
        <v>-1.2477166393598E-3</v>
      </c>
      <c r="H114" s="25">
        <v>-2.7170478697313701E-6</v>
      </c>
      <c r="I114" s="24">
        <v>-1.96857883811621E-3</v>
      </c>
      <c r="J114" s="24">
        <v>-3.8084620735820301E-3</v>
      </c>
      <c r="K114" s="24">
        <v>0.585282994663474</v>
      </c>
      <c r="L114" s="24">
        <v>7.5408255208487998E-4</v>
      </c>
      <c r="M114" s="24">
        <v>0</v>
      </c>
      <c r="N114" s="24">
        <v>0</v>
      </c>
      <c r="O114" s="24">
        <v>-6.50669566162939E-3</v>
      </c>
      <c r="P114" s="24">
        <v>0</v>
      </c>
      <c r="Q114" s="24">
        <v>6.0017576539918196E-4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-0.59364432436671</v>
      </c>
      <c r="Z114" s="24">
        <v>3.2676920103923097E-2</v>
      </c>
      <c r="AA114" s="24">
        <v>-1.84598888446693E-2</v>
      </c>
      <c r="AB114" s="24">
        <v>-2.1959420667261E-2</v>
      </c>
      <c r="AC114" s="24">
        <v>-2.0252307160251001E-2</v>
      </c>
      <c r="AD114" s="24">
        <v>-1.25703787772351E-4</v>
      </c>
      <c r="AE114" s="24">
        <v>-1.9529510936603801E-2</v>
      </c>
      <c r="AF114" s="24">
        <v>-4.1110215030722999E-2</v>
      </c>
      <c r="AH114">
        <f t="shared" si="9"/>
        <v>-4.1110215030722999E-2</v>
      </c>
      <c r="AJ114">
        <f t="shared" si="10"/>
        <v>-4.1110215030722999E-2</v>
      </c>
      <c r="AK114">
        <f t="shared" si="11"/>
        <v>-4.6284849714565285E-3</v>
      </c>
    </row>
    <row r="115" spans="1:37">
      <c r="A115" s="26">
        <v>49490</v>
      </c>
      <c r="B115" s="24">
        <v>4.4273055719107196E-3</v>
      </c>
      <c r="C115" s="24">
        <v>-2.5371460375524799E-3</v>
      </c>
      <c r="D115" s="24">
        <v>0.107800608322335</v>
      </c>
      <c r="E115" s="25">
        <v>-5.5227141413935095E-7</v>
      </c>
      <c r="F115" s="24">
        <v>-8.2849415355433401E-2</v>
      </c>
      <c r="G115" s="24">
        <v>-1.21079168830932E-3</v>
      </c>
      <c r="H115" s="25">
        <v>-2.4178724204433498E-6</v>
      </c>
      <c r="I115" s="24">
        <v>-1.7813799442260201E-3</v>
      </c>
      <c r="J115" s="24">
        <v>-3.8176409640970602E-3</v>
      </c>
      <c r="K115" s="24">
        <v>0.56717911279993005</v>
      </c>
      <c r="L115" s="24">
        <v>8.5749253550027201E-4</v>
      </c>
      <c r="M115" s="24">
        <v>0</v>
      </c>
      <c r="N115" s="24">
        <v>0</v>
      </c>
      <c r="O115" s="24">
        <v>-6.1784133526181801E-3</v>
      </c>
      <c r="P115" s="24">
        <v>0</v>
      </c>
      <c r="Q115" s="24">
        <v>5.9552461109684104E-4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-0.57527528355358104</v>
      </c>
      <c r="Z115" s="24">
        <v>3.1653162448407698E-2</v>
      </c>
      <c r="AA115" s="24">
        <v>-1.7897572597173599E-2</v>
      </c>
      <c r="AB115" s="24">
        <v>-2.12889322071819E-2</v>
      </c>
      <c r="AC115" s="24">
        <v>-1.9635215795112002E-2</v>
      </c>
      <c r="AD115" s="24">
        <v>-1.19410453502577E-4</v>
      </c>
      <c r="AE115" s="24">
        <v>-1.9330230293441501E-2</v>
      </c>
      <c r="AF115" s="24">
        <v>-3.9411196096864602E-2</v>
      </c>
      <c r="AH115">
        <f t="shared" si="9"/>
        <v>-3.9411196096864602E-2</v>
      </c>
      <c r="AJ115">
        <f t="shared" si="10"/>
        <v>-3.9411196096864602E-2</v>
      </c>
      <c r="AK115">
        <f t="shared" si="11"/>
        <v>-4.0270567386512177E-3</v>
      </c>
    </row>
    <row r="116" spans="1:37">
      <c r="A116" s="26">
        <v>49582</v>
      </c>
      <c r="B116" s="24">
        <v>4.3820496684071897E-3</v>
      </c>
      <c r="C116" s="24">
        <v>-2.3970661235233298E-3</v>
      </c>
      <c r="D116" s="24">
        <v>0.106889377234161</v>
      </c>
      <c r="E116" s="25">
        <v>-5.05281822175779E-7</v>
      </c>
      <c r="F116" s="24">
        <v>-8.2270933179003802E-2</v>
      </c>
      <c r="G116" s="24">
        <v>-1.17022281439777E-3</v>
      </c>
      <c r="H116" s="25">
        <v>-2.1508888714995E-6</v>
      </c>
      <c r="I116" s="24">
        <v>-1.60663975289938E-3</v>
      </c>
      <c r="J116" s="24">
        <v>-3.8232981525848E-3</v>
      </c>
      <c r="K116" s="24">
        <v>0.54962990170224102</v>
      </c>
      <c r="L116" s="24">
        <v>9.5565552481379596E-4</v>
      </c>
      <c r="M116" s="24">
        <v>0</v>
      </c>
      <c r="N116" s="24">
        <v>0</v>
      </c>
      <c r="O116" s="24">
        <v>-5.8614973380495504E-3</v>
      </c>
      <c r="P116" s="24">
        <v>0</v>
      </c>
      <c r="Q116" s="24">
        <v>5.8895449314606602E-4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-0.55747844323150897</v>
      </c>
      <c r="Z116" s="24">
        <v>3.0663650864226899E-2</v>
      </c>
      <c r="AA116" s="24">
        <v>-1.7351497588663799E-2</v>
      </c>
      <c r="AB116" s="24">
        <v>-2.0637938316027799E-2</v>
      </c>
      <c r="AC116" s="24">
        <v>-1.9035869442796099E-2</v>
      </c>
      <c r="AD116" s="24">
        <v>-1.1175164380958301E-4</v>
      </c>
      <c r="AE116" s="24">
        <v>-1.91329534163854E-2</v>
      </c>
      <c r="AF116" s="24">
        <v>-3.7771177683332498E-2</v>
      </c>
      <c r="AH116">
        <f t="shared" si="9"/>
        <v>-3.7771177683332498E-2</v>
      </c>
      <c r="AJ116">
        <f t="shared" si="10"/>
        <v>-3.7771177683332498E-2</v>
      </c>
      <c r="AK116">
        <f t="shared" si="11"/>
        <v>-3.4492300269940504E-3</v>
      </c>
    </row>
    <row r="117" spans="1:37">
      <c r="A117" s="26">
        <v>49674</v>
      </c>
      <c r="B117" s="24">
        <v>4.3378071174257297E-3</v>
      </c>
      <c r="C117" s="24">
        <v>-2.2682482372584998E-3</v>
      </c>
      <c r="D117" s="24">
        <v>0.10597931534681</v>
      </c>
      <c r="E117" s="25">
        <v>-4.6119769434918899E-7</v>
      </c>
      <c r="F117" s="24">
        <v>-8.16821592631395E-2</v>
      </c>
      <c r="G117" s="24">
        <v>-1.12619257044219E-3</v>
      </c>
      <c r="H117" s="25">
        <v>-1.9145795742157199E-6</v>
      </c>
      <c r="I117" s="24">
        <v>-1.4436392813476E-3</v>
      </c>
      <c r="J117" s="24">
        <v>-3.8254693946194601E-3</v>
      </c>
      <c r="K117" s="24">
        <v>0.53262219075565898</v>
      </c>
      <c r="L117" s="24">
        <v>1.0471258357443499E-3</v>
      </c>
      <c r="M117" s="24">
        <v>0</v>
      </c>
      <c r="N117" s="24">
        <v>0</v>
      </c>
      <c r="O117" s="24">
        <v>-5.5555779425766703E-3</v>
      </c>
      <c r="P117" s="24">
        <v>0</v>
      </c>
      <c r="Q117" s="24">
        <v>5.8069480768399399E-4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-0.54023837835144495</v>
      </c>
      <c r="Z117" s="24">
        <v>2.9707179629267399E-2</v>
      </c>
      <c r="AA117" s="24">
        <v>-1.68213452974455E-2</v>
      </c>
      <c r="AB117" s="24">
        <v>-2.0006051587664501E-2</v>
      </c>
      <c r="AC117" s="24">
        <v>-1.84539356620733E-2</v>
      </c>
      <c r="AD117" s="24">
        <v>-1.0309409143560599E-4</v>
      </c>
      <c r="AE117" s="24">
        <v>-1.8937659765824101E-2</v>
      </c>
      <c r="AF117" s="24">
        <v>-3.6189813729933899E-2</v>
      </c>
      <c r="AH117">
        <f t="shared" si="9"/>
        <v>-3.6189813729933899E-2</v>
      </c>
      <c r="AJ117">
        <f t="shared" si="10"/>
        <v>-3.6189813729933899E-2</v>
      </c>
      <c r="AK117">
        <f t="shared" si="11"/>
        <v>-2.8963791247963375E-3</v>
      </c>
    </row>
    <row r="118" spans="1:37">
      <c r="A118" s="26">
        <v>49765</v>
      </c>
      <c r="B118" s="24">
        <v>4.2945041949775898E-3</v>
      </c>
      <c r="C118" s="24">
        <v>-2.14983277452229E-3</v>
      </c>
      <c r="D118" s="24">
        <v>0.105071492581813</v>
      </c>
      <c r="E118" s="25">
        <v>-4.2022841222618401E-7</v>
      </c>
      <c r="F118" s="24">
        <v>-8.10857961148677E-2</v>
      </c>
      <c r="G118" s="24">
        <v>-1.07894172190246E-3</v>
      </c>
      <c r="H118" s="25">
        <v>-1.7071734366665501E-6</v>
      </c>
      <c r="I118" s="24">
        <v>-1.2916903487109701E-3</v>
      </c>
      <c r="J118" s="24">
        <v>-3.8242289480489799E-3</v>
      </c>
      <c r="K118" s="24">
        <v>0.51614243510032898</v>
      </c>
      <c r="L118" s="24">
        <v>1.1308319528738201E-3</v>
      </c>
      <c r="M118" s="24">
        <v>0</v>
      </c>
      <c r="N118" s="24">
        <v>0</v>
      </c>
      <c r="O118" s="24">
        <v>-5.2602978846044996E-3</v>
      </c>
      <c r="P118" s="24">
        <v>0</v>
      </c>
      <c r="Q118" s="24">
        <v>5.7096784714205E-4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-0.52353954863099905</v>
      </c>
      <c r="Z118" s="24">
        <v>2.8782564090465E-2</v>
      </c>
      <c r="AA118" s="24">
        <v>-1.6306786520941599E-2</v>
      </c>
      <c r="AB118" s="24">
        <v>-1.93928709028632E-2</v>
      </c>
      <c r="AC118" s="24">
        <v>-1.78890682355262E-2</v>
      </c>
      <c r="AD118" s="25">
        <v>-9.3754700835847795E-5</v>
      </c>
      <c r="AE118" s="24">
        <v>-1.8744329035146799E-2</v>
      </c>
      <c r="AF118" s="24">
        <v>-3.4666477453201699E-2</v>
      </c>
      <c r="AH118">
        <f t="shared" si="9"/>
        <v>-3.4666477453201699E-2</v>
      </c>
      <c r="AJ118">
        <f t="shared" si="10"/>
        <v>-3.4666477453201699E-2</v>
      </c>
      <c r="AK118">
        <f t="shared" si="11"/>
        <v>-2.3694476528297315E-3</v>
      </c>
    </row>
    <row r="119" spans="1:37">
      <c r="A119" s="26">
        <v>49856</v>
      </c>
      <c r="B119" s="24">
        <v>4.2520691964014002E-3</v>
      </c>
      <c r="C119" s="24">
        <v>-2.0410018090578699E-3</v>
      </c>
      <c r="D119" s="24">
        <v>0.104166815660478</v>
      </c>
      <c r="E119" s="25">
        <v>-3.8249070475032099E-7</v>
      </c>
      <c r="F119" s="24">
        <v>-8.0484159106560496E-2</v>
      </c>
      <c r="G119" s="24">
        <v>-1.0287546891132801E-3</v>
      </c>
      <c r="H119" s="25">
        <v>-1.5267211675288001E-6</v>
      </c>
      <c r="I119" s="24">
        <v>-1.15013591621918E-3</v>
      </c>
      <c r="J119" s="24">
        <v>-3.8196822623002202E-3</v>
      </c>
      <c r="K119" s="24">
        <v>0.50017682019672904</v>
      </c>
      <c r="L119" s="24">
        <v>1.20602911038095E-3</v>
      </c>
      <c r="M119" s="24">
        <v>0</v>
      </c>
      <c r="N119" s="24">
        <v>0</v>
      </c>
      <c r="O119" s="24">
        <v>-4.9753118604093198E-3</v>
      </c>
      <c r="P119" s="24">
        <v>0</v>
      </c>
      <c r="Q119" s="24">
        <v>5.5998651441668899E-4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-0.50736638496411701</v>
      </c>
      <c r="Z119" s="24">
        <v>2.7888645648020401E-2</v>
      </c>
      <c r="AA119" s="24">
        <v>-1.5807482903187099E-2</v>
      </c>
      <c r="AB119" s="24">
        <v>-1.8797983573589399E-2</v>
      </c>
      <c r="AC119" s="24">
        <v>-1.7340908972457499E-2</v>
      </c>
      <c r="AD119" s="25">
        <v>-8.4004500499246801E-5</v>
      </c>
      <c r="AE119" s="24">
        <v>-1.85529411472013E-2</v>
      </c>
      <c r="AF119" s="24">
        <v>-3.3200294590145202E-2</v>
      </c>
      <c r="AH119">
        <f t="shared" si="9"/>
        <v>-3.3200294590145202E-2</v>
      </c>
      <c r="AJ119">
        <f t="shared" si="10"/>
        <v>-3.3200294590145202E-2</v>
      </c>
      <c r="AK119">
        <f t="shared" si="11"/>
        <v>-1.8689955210442755E-3</v>
      </c>
    </row>
    <row r="120" spans="1:37">
      <c r="A120" s="26">
        <v>49948</v>
      </c>
      <c r="B120" s="24">
        <v>4.2104332227577198E-3</v>
      </c>
      <c r="C120" s="24">
        <v>-1.9409790661215299E-3</v>
      </c>
      <c r="D120" s="24">
        <v>0.10326604461474</v>
      </c>
      <c r="E120" s="25">
        <v>-3.48023918288855E-7</v>
      </c>
      <c r="F120" s="24">
        <v>-7.9879213202784599E-2</v>
      </c>
      <c r="G120" s="24">
        <v>-9.75946784183385E-4</v>
      </c>
      <c r="H120" s="25">
        <v>-1.37116025532991E-6</v>
      </c>
      <c r="I120" s="24">
        <v>-1.0183501360989001E-3</v>
      </c>
      <c r="J120" s="24">
        <v>-3.8119594611564001E-3</v>
      </c>
      <c r="K120" s="24">
        <v>0.48471135717556602</v>
      </c>
      <c r="L120" s="24">
        <v>1.27225485063002E-3</v>
      </c>
      <c r="M120" s="24">
        <v>0</v>
      </c>
      <c r="N120" s="24">
        <v>0</v>
      </c>
      <c r="O120" s="24">
        <v>-4.7002861326868603E-3</v>
      </c>
      <c r="P120" s="24">
        <v>0</v>
      </c>
      <c r="Q120" s="24">
        <v>5.4795256211882001E-4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-0.49170336617003801</v>
      </c>
      <c r="Z120" s="24">
        <v>2.7024295728158301E-2</v>
      </c>
      <c r="AA120" s="24">
        <v>-1.5323088503643501E-2</v>
      </c>
      <c r="AB120" s="24">
        <v>-1.8220967488210602E-2</v>
      </c>
      <c r="AC120" s="24">
        <v>-1.6809089565209E-2</v>
      </c>
      <c r="AD120" s="25">
        <v>-7.4072609963131102E-5</v>
      </c>
      <c r="AE120" s="24">
        <v>-1.8363476250839301E-2</v>
      </c>
      <c r="AF120" s="24">
        <v>-3.1790176401124803E-2</v>
      </c>
      <c r="AH120">
        <f t="shared" si="9"/>
        <v>-3.1790176401124803E-2</v>
      </c>
      <c r="AJ120">
        <f t="shared" si="10"/>
        <v>-3.1790176401124803E-2</v>
      </c>
      <c r="AK120">
        <f t="shared" si="11"/>
        <v>-1.3952449677847589E-3</v>
      </c>
    </row>
    <row r="121" spans="1:37">
      <c r="A121" s="26">
        <v>50040</v>
      </c>
      <c r="B121" s="24">
        <v>4.1695307895870401E-3</v>
      </c>
      <c r="C121" s="24">
        <v>-1.8490300046725299E-3</v>
      </c>
      <c r="D121" s="24">
        <v>0.102369808560792</v>
      </c>
      <c r="E121" s="25">
        <v>-3.1680372993211E-7</v>
      </c>
      <c r="F121" s="24">
        <v>-7.9272608465818101E-2</v>
      </c>
      <c r="G121" s="24">
        <v>-9.2085313773165097E-4</v>
      </c>
      <c r="H121" s="25">
        <v>-1.23837039325165E-6</v>
      </c>
      <c r="I121" s="24">
        <v>-8.9573814782723101E-4</v>
      </c>
      <c r="J121" s="24">
        <v>-3.80120957999611E-3</v>
      </c>
      <c r="K121" s="24">
        <v>0.46973196896043801</v>
      </c>
      <c r="L121" s="24">
        <v>1.3292877420285E-3</v>
      </c>
      <c r="M121" s="24">
        <v>0</v>
      </c>
      <c r="N121" s="24">
        <v>0</v>
      </c>
      <c r="O121" s="24">
        <v>-4.4348981255927398E-3</v>
      </c>
      <c r="P121" s="24">
        <v>0</v>
      </c>
      <c r="Q121" s="24">
        <v>5.35055292313115E-4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-0.47653508644373999</v>
      </c>
      <c r="Z121" s="24">
        <v>2.6188418855431501E-2</v>
      </c>
      <c r="AA121" s="24">
        <v>-1.4853251369555299E-2</v>
      </c>
      <c r="AB121" s="24">
        <v>-1.7661393216986801E-2</v>
      </c>
      <c r="AC121" s="24">
        <v>-1.6293233453805601E-2</v>
      </c>
      <c r="AD121" s="25">
        <v>-6.4150155635697297E-5</v>
      </c>
      <c r="AE121" s="24">
        <v>-1.8175914717545701E-2</v>
      </c>
      <c r="AF121" s="24">
        <v>-3.0434851792428299E-2</v>
      </c>
      <c r="AH121">
        <f t="shared" si="9"/>
        <v>-3.0434851792428299E-2</v>
      </c>
      <c r="AJ121">
        <f t="shared" si="10"/>
        <v>-3.0434851792428299E-2</v>
      </c>
      <c r="AK121">
        <f t="shared" si="11"/>
        <v>-9.4812496857440628E-4</v>
      </c>
    </row>
    <row r="122" spans="1:37">
      <c r="A122" s="26">
        <v>50130</v>
      </c>
      <c r="B122" s="24">
        <v>4.1293002786699602E-3</v>
      </c>
      <c r="C122" s="24">
        <v>-1.7644618725548001E-3</v>
      </c>
      <c r="D122" s="24">
        <v>0.101478620621007</v>
      </c>
      <c r="E122" s="25">
        <v>-2.88754369276285E-7</v>
      </c>
      <c r="F122" s="24">
        <v>-7.8665714000951306E-2</v>
      </c>
      <c r="G122" s="24">
        <v>-8.6381920232640502E-4</v>
      </c>
      <c r="H122" s="25">
        <v>-1.12622009550965E-6</v>
      </c>
      <c r="I122" s="24">
        <v>-7.8173565800913197E-4</v>
      </c>
      <c r="J122" s="24">
        <v>-3.7875955135181299E-3</v>
      </c>
      <c r="K122" s="24">
        <v>0.455224567305623</v>
      </c>
      <c r="L122" s="24">
        <v>1.3771093587345599E-3</v>
      </c>
      <c r="M122" s="24">
        <v>0</v>
      </c>
      <c r="N122" s="24">
        <v>0</v>
      </c>
      <c r="O122" s="24">
        <v>-4.1788360279741499E-3</v>
      </c>
      <c r="P122" s="24">
        <v>0</v>
      </c>
      <c r="Q122" s="24">
        <v>5.2147065754055597E-4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-0.46184631395751802</v>
      </c>
      <c r="Z122" s="24">
        <v>2.53799549300259E-2</v>
      </c>
      <c r="AA122" s="24">
        <v>-1.43976150810383E-2</v>
      </c>
      <c r="AB122" s="24">
        <v>-1.7118826045416799E-2</v>
      </c>
      <c r="AC122" s="24">
        <v>-1.5792957662081601E-2</v>
      </c>
      <c r="AD122" s="25">
        <v>-5.4394082324389901E-5</v>
      </c>
      <c r="AE122" s="24">
        <v>-1.7990237138138802E-2</v>
      </c>
      <c r="AF122" s="24">
        <v>-2.9132898064699701E-2</v>
      </c>
      <c r="AH122">
        <f t="shared" si="9"/>
        <v>-2.9132898064699701E-2</v>
      </c>
      <c r="AJ122">
        <f t="shared" si="10"/>
        <v>-2.9132898064699701E-2</v>
      </c>
      <c r="AK122">
        <f t="shared" si="11"/>
        <v>-5.273134719694858E-4</v>
      </c>
    </row>
    <row r="123" spans="1:37">
      <c r="A123" s="26">
        <v>50221</v>
      </c>
      <c r="B123" s="24">
        <v>4.0896842523555996E-3</v>
      </c>
      <c r="C123" s="24">
        <v>-1.6866236414330299E-3</v>
      </c>
      <c r="D123" s="24">
        <v>0.100592891913896</v>
      </c>
      <c r="E123" s="25">
        <v>-2.63759425769988E-7</v>
      </c>
      <c r="F123" s="24">
        <v>-7.80596500889187E-2</v>
      </c>
      <c r="G123" s="24">
        <v>-8.0519271429771097E-4</v>
      </c>
      <c r="H123" s="25">
        <v>-1.03260526838743E-6</v>
      </c>
      <c r="I123" s="24">
        <v>-6.7580833764858603E-4</v>
      </c>
      <c r="J123" s="24">
        <v>-3.77128962661469E-3</v>
      </c>
      <c r="K123" s="24">
        <v>0.44117512101508899</v>
      </c>
      <c r="L123" s="24">
        <v>1.4158695576107E-3</v>
      </c>
      <c r="M123" s="24">
        <v>0</v>
      </c>
      <c r="N123" s="24">
        <v>0</v>
      </c>
      <c r="O123" s="24">
        <v>-3.9317984061624104E-3</v>
      </c>
      <c r="P123" s="24">
        <v>0</v>
      </c>
      <c r="Q123" s="24">
        <v>5.0736070884122605E-4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-0.44762204112752801</v>
      </c>
      <c r="Z123" s="24">
        <v>2.45978808093021E-2</v>
      </c>
      <c r="AA123" s="24">
        <v>-1.39558202442803E-2</v>
      </c>
      <c r="AB123" s="24">
        <v>-1.65928279102413E-2</v>
      </c>
      <c r="AC123" s="24">
        <v>-1.53078745757598E-2</v>
      </c>
      <c r="AD123" s="25">
        <v>-4.4930818675120702E-5</v>
      </c>
      <c r="AE123" s="24">
        <v>-1.78064243195525E-2</v>
      </c>
      <c r="AF123" s="24">
        <v>-2.7882769918699899E-2</v>
      </c>
      <c r="AH123">
        <f t="shared" si="9"/>
        <v>-2.7882769918699899E-2</v>
      </c>
      <c r="AJ123">
        <f t="shared" si="10"/>
        <v>-2.7882769918699899E-2</v>
      </c>
      <c r="AK123">
        <f t="shared" si="11"/>
        <v>-1.3227706660637675E-4</v>
      </c>
    </row>
    <row r="124" spans="1:37">
      <c r="A124" s="26">
        <v>50313</v>
      </c>
      <c r="B124" s="24">
        <v>4.0506296488205702E-3</v>
      </c>
      <c r="C124" s="24">
        <v>-1.61490576181491E-3</v>
      </c>
      <c r="D124" s="24">
        <v>9.9712944561175895E-2</v>
      </c>
      <c r="E124" s="25">
        <v>-2.4167132717778E-7</v>
      </c>
      <c r="F124" s="24">
        <v>-7.7455318327401004E-2</v>
      </c>
      <c r="G124" s="24">
        <v>-7.4531699311497599E-4</v>
      </c>
      <c r="H124" s="25">
        <v>-9.5548050026950406E-7</v>
      </c>
      <c r="I124" s="24">
        <v>-5.77451067961586E-4</v>
      </c>
      <c r="J124" s="24">
        <v>-3.75246997905838E-3</v>
      </c>
      <c r="K124" s="24">
        <v>0.42756971570560798</v>
      </c>
      <c r="L124" s="24">
        <v>1.4458550313531701E-3</v>
      </c>
      <c r="M124" s="24">
        <v>0</v>
      </c>
      <c r="N124" s="24">
        <v>0</v>
      </c>
      <c r="O124" s="24">
        <v>-3.6934938274015101E-3</v>
      </c>
      <c r="P124" s="24">
        <v>0</v>
      </c>
      <c r="Q124" s="24">
        <v>4.9287334107594105E-4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-0.43384752710337299</v>
      </c>
      <c r="Z124" s="24">
        <v>2.3841211286129999E-2</v>
      </c>
      <c r="AA124" s="24">
        <v>-1.3527505913681501E-2</v>
      </c>
      <c r="AB124" s="24">
        <v>-1.6082959219207899E-2</v>
      </c>
      <c r="AC124" s="24">
        <v>-1.48375936394131E-2</v>
      </c>
      <c r="AD124" s="25">
        <v>-3.5859764645310797E-5</v>
      </c>
      <c r="AE124" s="24">
        <v>-1.7624457281695101E-2</v>
      </c>
      <c r="AF124" s="24">
        <v>-2.6682826456422001E-2</v>
      </c>
      <c r="AH124">
        <f t="shared" si="9"/>
        <v>-2.6682826456422001E-2</v>
      </c>
      <c r="AJ124">
        <f t="shared" si="10"/>
        <v>-2.6682826456422001E-2</v>
      </c>
      <c r="AK124">
        <f t="shared" si="11"/>
        <v>2.3769219216085782E-4</v>
      </c>
    </row>
    <row r="125" spans="1:37">
      <c r="A125" s="26">
        <v>50405</v>
      </c>
      <c r="B125" s="24">
        <v>4.0120878753570699E-3</v>
      </c>
      <c r="C125" s="24">
        <v>-1.5487397046791401E-3</v>
      </c>
      <c r="D125" s="24">
        <v>9.8839023685835706E-2</v>
      </c>
      <c r="E125" s="25">
        <v>-2.2231958028870801E-7</v>
      </c>
      <c r="F125" s="24">
        <v>-7.6853429667419398E-2</v>
      </c>
      <c r="G125" s="24">
        <v>-6.8452545712902003E-4</v>
      </c>
      <c r="H125" s="25">
        <v>-8.9288382324677504E-7</v>
      </c>
      <c r="I125" s="24">
        <v>-4.8618706320868E-4</v>
      </c>
      <c r="J125" s="24">
        <v>-3.7313171138192401E-3</v>
      </c>
      <c r="K125" s="24">
        <v>0.41439460555020102</v>
      </c>
      <c r="L125" s="24">
        <v>1.46746107004806E-3</v>
      </c>
      <c r="M125" s="24">
        <v>0</v>
      </c>
      <c r="N125" s="24">
        <v>0</v>
      </c>
      <c r="O125" s="24">
        <v>-3.4636404947264898E-3</v>
      </c>
      <c r="P125" s="24">
        <v>0</v>
      </c>
      <c r="Q125" s="24">
        <v>4.7814229015915802E-4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-0.42050833306595897</v>
      </c>
      <c r="Z125" s="24">
        <v>2.3108999549625898E-2</v>
      </c>
      <c r="AA125" s="24">
        <v>-1.3112310928525699E-2</v>
      </c>
      <c r="AB125" s="24">
        <v>-1.5588780541165199E-2</v>
      </c>
      <c r="AC125" s="24">
        <v>-1.43817229548815E-2</v>
      </c>
      <c r="AD125" s="25">
        <v>-2.72565777575122E-5</v>
      </c>
      <c r="AE125" s="24">
        <v>-1.7444317254373801E-2</v>
      </c>
      <c r="AF125" s="24">
        <v>-2.5531356005814299E-2</v>
      </c>
      <c r="AH125">
        <f t="shared" si="9"/>
        <v>-2.5531356005814299E-2</v>
      </c>
      <c r="AJ125">
        <f t="shared" si="10"/>
        <v>-2.5531356005814299E-2</v>
      </c>
      <c r="AK125">
        <f t="shared" si="11"/>
        <v>5.8344296264767337E-4</v>
      </c>
    </row>
    <row r="126" spans="1:37">
      <c r="A126" s="26">
        <v>50495</v>
      </c>
      <c r="B126" s="24">
        <v>3.9740148154671596E-3</v>
      </c>
      <c r="C126" s="24">
        <v>-1.4875972762970499E-3</v>
      </c>
      <c r="D126" s="24">
        <v>9.7971308395787493E-2</v>
      </c>
      <c r="E126" s="25">
        <v>-2.0551786811181801E-7</v>
      </c>
      <c r="F126" s="24">
        <v>-7.62545302845474E-2</v>
      </c>
      <c r="G126" s="24">
        <v>-6.2313723619127504E-4</v>
      </c>
      <c r="H126" s="25">
        <v>-8.4295567654446797E-7</v>
      </c>
      <c r="I126" s="24">
        <v>-4.0156689635803203E-4</v>
      </c>
      <c r="J126" s="24">
        <v>-3.70801135893413E-3</v>
      </c>
      <c r="K126" s="24">
        <v>0.401636257491083</v>
      </c>
      <c r="L126" s="24">
        <v>1.48116642558103E-3</v>
      </c>
      <c r="M126" s="24">
        <v>0</v>
      </c>
      <c r="N126" s="24">
        <v>0</v>
      </c>
      <c r="O126" s="24">
        <v>-3.2419658938750398E-3</v>
      </c>
      <c r="P126" s="24">
        <v>0</v>
      </c>
      <c r="Q126" s="24">
        <v>4.6328734090744902E-4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-0.40759035093164298</v>
      </c>
      <c r="Z126" s="24">
        <v>2.2400337206845599E-2</v>
      </c>
      <c r="AA126" s="24">
        <v>-1.27098751538925E-2</v>
      </c>
      <c r="AB126" s="24">
        <v>-1.5109854157725399E-2</v>
      </c>
      <c r="AC126" s="24">
        <v>-1.39398707686088E-2</v>
      </c>
      <c r="AD126" s="25">
        <v>-1.9176242307714099E-5</v>
      </c>
      <c r="AE126" s="24">
        <v>-1.7265985674289198E-2</v>
      </c>
      <c r="AF126" s="24">
        <v>-2.4426598672536E-2</v>
      </c>
      <c r="AH126">
        <f t="shared" si="9"/>
        <v>-2.4426598672536E-2</v>
      </c>
      <c r="AJ126">
        <f t="shared" si="10"/>
        <v>-2.4426598672536E-2</v>
      </c>
      <c r="AK126">
        <f t="shared" si="11"/>
        <v>9.0593388371284361E-4</v>
      </c>
    </row>
    <row r="127" spans="1:37">
      <c r="A127" s="26">
        <v>50586</v>
      </c>
      <c r="B127" s="24">
        <v>3.9363707642066396E-3</v>
      </c>
      <c r="C127" s="24">
        <v>-1.4309897078656E-3</v>
      </c>
      <c r="D127" s="24">
        <v>9.7109921764756801E-2</v>
      </c>
      <c r="E127" s="25">
        <v>-1.91070098851382E-7</v>
      </c>
      <c r="F127" s="24">
        <v>-7.5659025270097699E-2</v>
      </c>
      <c r="G127" s="24">
        <v>-5.6145376475014305E-4</v>
      </c>
      <c r="H127" s="25">
        <v>-8.0395277137194597E-7</v>
      </c>
      <c r="I127" s="24">
        <v>-3.2316745077013201E-4</v>
      </c>
      <c r="J127" s="24">
        <v>-3.6827305937342202E-3</v>
      </c>
      <c r="K127" s="24">
        <v>0.38928138844661098</v>
      </c>
      <c r="L127" s="24">
        <v>1.4875111434585E-3</v>
      </c>
      <c r="M127" s="24">
        <v>0</v>
      </c>
      <c r="N127" s="24">
        <v>0</v>
      </c>
      <c r="O127" s="24">
        <v>-3.0282064526155799E-3</v>
      </c>
      <c r="P127" s="24">
        <v>0</v>
      </c>
      <c r="Q127" s="24">
        <v>4.4841470810247299E-4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-0.39507982606145903</v>
      </c>
      <c r="Z127" s="24">
        <v>2.1714353936957202E-2</v>
      </c>
      <c r="AA127" s="24">
        <v>-1.23198406190541E-2</v>
      </c>
      <c r="AB127" s="24">
        <v>-1.4645745471696101E-2</v>
      </c>
      <c r="AC127" s="24">
        <v>-1.35116468395605E-2</v>
      </c>
      <c r="AD127" s="25">
        <v>-1.16559120325534E-5</v>
      </c>
      <c r="AE127" s="24">
        <v>-1.70894441821038E-2</v>
      </c>
      <c r="AF127" s="24">
        <v>-2.3366766584510801E-2</v>
      </c>
      <c r="AH127">
        <f t="shared" si="9"/>
        <v>-2.3366766584510801E-2</v>
      </c>
      <c r="AJ127">
        <f t="shared" si="10"/>
        <v>-2.3366766584510801E-2</v>
      </c>
      <c r="AK127">
        <f t="shared" si="11"/>
        <v>1.2062059357233583E-3</v>
      </c>
    </row>
    <row r="128" spans="1:37">
      <c r="A128" s="26">
        <v>50678</v>
      </c>
      <c r="B128" s="24">
        <v>3.8991203048879498E-3</v>
      </c>
      <c r="C128" s="24">
        <v>-1.3784665324807501E-3</v>
      </c>
      <c r="D128" s="24">
        <v>9.6254939835821396E-2</v>
      </c>
      <c r="E128" s="25">
        <v>-1.7877550129972499E-7</v>
      </c>
      <c r="F128" s="24">
        <v>-7.5067200164707901E-2</v>
      </c>
      <c r="G128" s="24">
        <v>-4.9975624344961698E-4</v>
      </c>
      <c r="H128" s="25">
        <v>-7.7425751979020498E-7</v>
      </c>
      <c r="I128" s="24">
        <v>-2.50590818556686E-4</v>
      </c>
      <c r="J128" s="24">
        <v>-3.6556484317437901E-3</v>
      </c>
      <c r="K128" s="24">
        <v>0.37731699605730801</v>
      </c>
      <c r="L128" s="24">
        <v>1.4870772038041999E-3</v>
      </c>
      <c r="M128" s="24">
        <v>0</v>
      </c>
      <c r="N128" s="24">
        <v>0</v>
      </c>
      <c r="O128" s="24">
        <v>-2.8221072127012198E-3</v>
      </c>
      <c r="P128" s="24">
        <v>0</v>
      </c>
      <c r="Q128" s="24">
        <v>4.3361755707750399E-4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-0.38296337456523999</v>
      </c>
      <c r="Z128" s="24">
        <v>2.1050216842515401E-2</v>
      </c>
      <c r="AA128" s="24">
        <v>-1.19418525495917E-2</v>
      </c>
      <c r="AB128" s="24">
        <v>-1.41960242707935E-2</v>
      </c>
      <c r="AC128" s="24">
        <v>-1.30966636829492E-2</v>
      </c>
      <c r="AD128" s="25">
        <v>-4.7175220710915298E-6</v>
      </c>
      <c r="AE128" s="24">
        <v>-1.6914674619562298E-2</v>
      </c>
      <c r="AF128" s="24">
        <v>-2.23500618454416E-2</v>
      </c>
      <c r="AH128">
        <f t="shared" si="9"/>
        <v>-2.23500618454416E-2</v>
      </c>
      <c r="AJ128">
        <f t="shared" si="10"/>
        <v>-2.23500618454416E-2</v>
      </c>
      <c r="AK128">
        <f t="shared" si="11"/>
        <v>1.4853578453804354E-3</v>
      </c>
    </row>
    <row r="129" spans="1:37">
      <c r="A129" s="26">
        <v>50770</v>
      </c>
      <c r="B129" s="24">
        <v>3.8622321389451199E-3</v>
      </c>
      <c r="C129" s="24">
        <v>-1.32961426955357E-3</v>
      </c>
      <c r="D129" s="24">
        <v>9.5406399683872503E-2</v>
      </c>
      <c r="E129" s="25">
        <v>-1.6843285924550501E-7</v>
      </c>
      <c r="F129" s="24">
        <v>-7.4479240386883097E-2</v>
      </c>
      <c r="G129" s="24">
        <v>-4.3830386260651499E-4</v>
      </c>
      <c r="H129" s="25">
        <v>-7.5238364856730896E-7</v>
      </c>
      <c r="I129" s="24">
        <v>-1.8346316383591101E-4</v>
      </c>
      <c r="J129" s="24">
        <v>-3.6269327745568499E-3</v>
      </c>
      <c r="K129" s="24">
        <v>0.36573038352391901</v>
      </c>
      <c r="L129" s="24">
        <v>1.4804717967405699E-3</v>
      </c>
      <c r="M129" s="24">
        <v>0</v>
      </c>
      <c r="N129" s="24">
        <v>0</v>
      </c>
      <c r="O129" s="24">
        <v>-2.6234215145114299E-3</v>
      </c>
      <c r="P129" s="24">
        <v>0</v>
      </c>
      <c r="Q129" s="24">
        <v>4.1897663366514401E-4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-0.371227995773527</v>
      </c>
      <c r="Z129" s="24">
        <v>2.0407129555778301E-2</v>
      </c>
      <c r="AA129" s="24">
        <v>-1.1575560291973999E-2</v>
      </c>
      <c r="AB129" s="24">
        <v>-1.37602658478773E-2</v>
      </c>
      <c r="AC129" s="24">
        <v>-1.26945376879798E-2</v>
      </c>
      <c r="AD129" s="25">
        <v>1.62982951382934E-6</v>
      </c>
      <c r="AE129" s="24">
        <v>-1.6741659026688401E-2</v>
      </c>
      <c r="AF129" s="24">
        <v>-2.1374692254052401E-2</v>
      </c>
      <c r="AH129">
        <f t="shared" si="9"/>
        <v>-2.1374692254052401E-2</v>
      </c>
      <c r="AJ129">
        <f t="shared" si="10"/>
        <v>-2.1374692254052401E-2</v>
      </c>
      <c r="AK129">
        <f t="shared" si="11"/>
        <v>1.7445244380945475E-3</v>
      </c>
    </row>
    <row r="130" spans="1:37">
      <c r="A130" s="26">
        <v>50860</v>
      </c>
      <c r="B130" s="24">
        <v>3.8256788795014802E-3</v>
      </c>
      <c r="C130" s="24">
        <v>-1.28405494166941E-3</v>
      </c>
      <c r="D130" s="24">
        <v>9.4564306581595703E-2</v>
      </c>
      <c r="E130" s="25">
        <v>-1.5984397435366E-7</v>
      </c>
      <c r="F130" s="24">
        <v>-7.3895248632897204E-2</v>
      </c>
      <c r="G130" s="24">
        <v>-3.7733268707283902E-4</v>
      </c>
      <c r="H130" s="25">
        <v>-7.3697857425096399E-7</v>
      </c>
      <c r="I130" s="24">
        <v>-1.21433566804366E-4</v>
      </c>
      <c r="J130" s="24">
        <v>-3.5967446933574802E-3</v>
      </c>
      <c r="K130" s="24">
        <v>0.35450917908809598</v>
      </c>
      <c r="L130" s="24">
        <v>1.46831304626066E-3</v>
      </c>
      <c r="M130" s="24">
        <v>0</v>
      </c>
      <c r="N130" s="24">
        <v>0</v>
      </c>
      <c r="O130" s="24">
        <v>-2.431910694318E-3</v>
      </c>
      <c r="P130" s="24">
        <v>0</v>
      </c>
      <c r="Q130" s="24">
        <v>4.0456097669030799E-4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-0.35986108042711301</v>
      </c>
      <c r="Z130" s="24">
        <v>1.9784331151610601E-2</v>
      </c>
      <c r="AA130" s="24">
        <v>-1.1220618131405499E-2</v>
      </c>
      <c r="AB130" s="24">
        <v>-1.3338051981158901E-2</v>
      </c>
      <c r="AC130" s="24">
        <v>-1.23048901102957E-2</v>
      </c>
      <c r="AD130" s="25">
        <v>7.3877267689853502E-6</v>
      </c>
      <c r="AE130" s="24">
        <v>-1.65703796390313E-2</v>
      </c>
      <c r="AF130" s="24">
        <v>-2.0438884877136701E-2</v>
      </c>
      <c r="AH130">
        <f t="shared" si="9"/>
        <v>-2.0438884877136701E-2</v>
      </c>
      <c r="AJ130">
        <f t="shared" si="10"/>
        <v>-2.0438884877136701E-2</v>
      </c>
      <c r="AK130">
        <f t="shared" si="11"/>
        <v>1.9848578063608041E-3</v>
      </c>
    </row>
    <row r="131" spans="1:37">
      <c r="A131" s="26">
        <v>50951</v>
      </c>
      <c r="B131" s="24">
        <v>3.7894368179567498E-3</v>
      </c>
      <c r="C131" s="24">
        <v>-1.24144445166898E-3</v>
      </c>
      <c r="D131" s="24">
        <v>9.37286403196608E-2</v>
      </c>
      <c r="E131" s="25">
        <v>-1.5281644298031901E-7</v>
      </c>
      <c r="F131" s="24">
        <v>-7.3315260342740898E-2</v>
      </c>
      <c r="G131" s="24">
        <v>-3.1705510859444399E-4</v>
      </c>
      <c r="H131" s="25">
        <v>-7.2682306912453799E-7</v>
      </c>
      <c r="I131" s="25">
        <v>-6.4172862386283094E-5</v>
      </c>
      <c r="J131" s="24">
        <v>-3.56523759737135E-3</v>
      </c>
      <c r="K131" s="24">
        <v>0.343641350695439</v>
      </c>
      <c r="L131" s="24">
        <v>1.45121799029645E-3</v>
      </c>
      <c r="M131" s="24">
        <v>0</v>
      </c>
      <c r="N131" s="24">
        <v>0</v>
      </c>
      <c r="O131" s="24">
        <v>-2.24734379400806E-3</v>
      </c>
      <c r="P131" s="24">
        <v>0</v>
      </c>
      <c r="Q131" s="24">
        <v>3.9042868935267098E-4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-0.34885041510631398</v>
      </c>
      <c r="Z131" s="24">
        <v>1.9181094912451201E-2</v>
      </c>
      <c r="AA131" s="24">
        <v>-1.0876686005427599E-2</v>
      </c>
      <c r="AB131" s="24">
        <v>-1.2928971779579799E-2</v>
      </c>
      <c r="AC131" s="24">
        <v>-1.19273479418137E-2</v>
      </c>
      <c r="AD131" s="25">
        <v>1.25665006520654E-5</v>
      </c>
      <c r="AE131" s="24">
        <v>-1.6400818884979299E-2</v>
      </c>
      <c r="AF131" s="24">
        <v>-1.9540897588577699E-2</v>
      </c>
      <c r="AH131">
        <f t="shared" si="9"/>
        <v>-1.9540897588577699E-2</v>
      </c>
      <c r="AJ131">
        <f t="shared" si="10"/>
        <v>-1.9540897588577699E-2</v>
      </c>
      <c r="AK131">
        <f t="shared" si="11"/>
        <v>2.207511136015184E-3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H132">
        <f t="shared" si="9"/>
        <v>7.8647472180140898E-2</v>
      </c>
      <c r="AJ132">
        <f t="shared" si="10"/>
        <v>7.8647472180140898E-2</v>
      </c>
      <c r="AK132">
        <f t="shared" si="11"/>
        <v>7.3336095063298898E-2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499F-7830-874F-B75B-133C593D2D66}">
  <sheetPr codeName="Sheet35"/>
  <dimension ref="A1:AK132"/>
  <sheetViews>
    <sheetView topLeftCell="AK1" zoomScale="161" workbookViewId="0">
      <selection activeCell="AH2" sqref="AH2"/>
    </sheetView>
  </sheetViews>
  <sheetFormatPr defaultColWidth="8.85546875" defaultRowHeight="15"/>
  <sheetData>
    <row r="1" spans="1:3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G1" s="27" t="s">
        <v>329</v>
      </c>
      <c r="AH1" t="s">
        <v>221</v>
      </c>
      <c r="AI1" t="s">
        <v>222</v>
      </c>
      <c r="AJ1" t="s">
        <v>328</v>
      </c>
      <c r="AK1" t="s">
        <v>327</v>
      </c>
    </row>
    <row r="2" spans="1:37">
      <c r="A2" s="26">
        <v>39172</v>
      </c>
      <c r="B2" s="24">
        <v>4.7886410864976404E-3</v>
      </c>
      <c r="C2" s="24">
        <v>6.3219010431394699E-3</v>
      </c>
      <c r="D2" s="24">
        <v>0.196095112321129</v>
      </c>
      <c r="E2" s="25">
        <v>-5.3431574707203202E-6</v>
      </c>
      <c r="F2" s="24">
        <v>-0.25171621305636499</v>
      </c>
      <c r="G2" s="24">
        <v>-1.9145072065736499E-4</v>
      </c>
      <c r="H2" s="25">
        <v>6.5100631058366102E-6</v>
      </c>
      <c r="I2" s="24">
        <v>-1.2369080073685699E-2</v>
      </c>
      <c r="J2" s="24">
        <v>-1.02528533076528E-2</v>
      </c>
      <c r="K2" s="24">
        <v>-0.20036532026033099</v>
      </c>
      <c r="L2" s="24">
        <v>3.0316217759618E-2</v>
      </c>
      <c r="M2" s="24">
        <v>0</v>
      </c>
      <c r="N2" s="24">
        <v>0</v>
      </c>
      <c r="O2" s="24">
        <v>1.2869747777268499E-3</v>
      </c>
      <c r="P2" s="24">
        <v>0</v>
      </c>
      <c r="Q2" s="24">
        <v>-2.10408079671657E-4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-5.5489769526406101E-2</v>
      </c>
      <c r="AF2" s="24">
        <v>-0.29178508113101498</v>
      </c>
      <c r="AG2" s="24">
        <v>0</v>
      </c>
      <c r="AH2">
        <f t="shared" ref="AH2:AH33" si="0">AF2+$AG$2</f>
        <v>-0.29178508113101498</v>
      </c>
      <c r="AI2">
        <v>0.92500000000000004</v>
      </c>
      <c r="AJ2">
        <f t="shared" ref="AJ2:AJ33" si="1">+AH2</f>
        <v>-0.29178508113101498</v>
      </c>
      <c r="AK2">
        <f t="shared" ref="AK2:AK33" si="2">AH2-SUM(Y2:AD2,K2)</f>
        <v>-9.1419760870683986E-2</v>
      </c>
    </row>
    <row r="3" spans="1:37">
      <c r="A3" s="26">
        <v>39263</v>
      </c>
      <c r="B3" s="24">
        <v>4.1477925560575203E-3</v>
      </c>
      <c r="C3" s="24">
        <v>3.5819786199643199E-3</v>
      </c>
      <c r="D3" s="24">
        <v>0.20920725467690701</v>
      </c>
      <c r="E3" s="25">
        <v>4.9161040911420296E-7</v>
      </c>
      <c r="F3" s="24">
        <v>-0.28314516928959799</v>
      </c>
      <c r="G3" s="24">
        <v>-2.5381961686391499E-3</v>
      </c>
      <c r="H3" s="25">
        <v>1.44000696846947E-5</v>
      </c>
      <c r="I3" s="24">
        <v>-1.07527014276507E-2</v>
      </c>
      <c r="J3" s="24">
        <v>-1.0992501575159601E-2</v>
      </c>
      <c r="K3" s="24">
        <v>-0.22675016219492</v>
      </c>
      <c r="L3" s="24">
        <v>2.7394876719134102E-2</v>
      </c>
      <c r="M3" s="24">
        <v>0</v>
      </c>
      <c r="N3" s="24">
        <v>0</v>
      </c>
      <c r="O3" s="24">
        <v>2.9793955175596901E-3</v>
      </c>
      <c r="P3" s="24">
        <v>0</v>
      </c>
      <c r="Q3" s="25">
        <v>7.6638039302118696E-5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-5.4904474090724499E-2</v>
      </c>
      <c r="AF3" s="24">
        <v>-0.34168037693766401</v>
      </c>
      <c r="AH3">
        <f t="shared" si="0"/>
        <v>-0.34168037693766401</v>
      </c>
      <c r="AI3">
        <v>0.99</v>
      </c>
      <c r="AJ3">
        <f t="shared" si="1"/>
        <v>-0.34168037693766401</v>
      </c>
      <c r="AK3">
        <f t="shared" si="2"/>
        <v>-0.11493021474274401</v>
      </c>
    </row>
    <row r="4" spans="1:37">
      <c r="A4" s="26">
        <v>39355</v>
      </c>
      <c r="B4" s="24">
        <v>4.4098822909021699E-3</v>
      </c>
      <c r="C4" s="24">
        <v>7.46969746746766E-3</v>
      </c>
      <c r="D4" s="24">
        <v>0.21936382798424101</v>
      </c>
      <c r="E4" s="25">
        <v>-2.84269665270209E-6</v>
      </c>
      <c r="F4" s="24">
        <v>-0.29919988196861902</v>
      </c>
      <c r="G4" s="24">
        <v>-1.8720274568271598E-2</v>
      </c>
      <c r="H4" s="25">
        <v>1.7785646035481401E-5</v>
      </c>
      <c r="I4" s="24">
        <v>-2.25716206061881E-2</v>
      </c>
      <c r="J4" s="24">
        <v>-9.4505605304052807E-3</v>
      </c>
      <c r="K4" s="24">
        <v>-0.20403429406687601</v>
      </c>
      <c r="L4" s="24">
        <v>2.3493116918638701E-2</v>
      </c>
      <c r="M4" s="24">
        <v>0</v>
      </c>
      <c r="N4" s="24">
        <v>0</v>
      </c>
      <c r="O4" s="24">
        <v>5.9160041095449901E-3</v>
      </c>
      <c r="P4" s="24">
        <v>0</v>
      </c>
      <c r="Q4" s="24">
        <v>5.2054194140862902E-4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-5.4326182355452703E-2</v>
      </c>
      <c r="AF4" s="24">
        <v>-0.347114800434214</v>
      </c>
      <c r="AH4">
        <f t="shared" si="0"/>
        <v>-0.347114800434214</v>
      </c>
      <c r="AI4">
        <v>1.07</v>
      </c>
      <c r="AJ4">
        <f t="shared" si="1"/>
        <v>-0.347114800434214</v>
      </c>
      <c r="AK4">
        <f t="shared" si="2"/>
        <v>-0.14308050636733799</v>
      </c>
    </row>
    <row r="5" spans="1:37">
      <c r="A5" s="26">
        <v>39447</v>
      </c>
      <c r="B5" s="24">
        <v>3.7848918107631401E-3</v>
      </c>
      <c r="C5" s="24">
        <v>2.1625843763156999E-3</v>
      </c>
      <c r="D5" s="24">
        <v>0.22790672871367301</v>
      </c>
      <c r="E5" s="25">
        <v>3.8633888981746602E-6</v>
      </c>
      <c r="F5" s="24">
        <v>-0.31165160053638102</v>
      </c>
      <c r="G5" s="24">
        <v>-2.9849902822117701E-2</v>
      </c>
      <c r="H5" s="25">
        <v>1.8435182675033E-5</v>
      </c>
      <c r="I5" s="24">
        <v>-1.0336599607075499E-2</v>
      </c>
      <c r="J5" s="24">
        <v>-9.5919727820102298E-3</v>
      </c>
      <c r="K5" s="24">
        <v>-0.225088842034606</v>
      </c>
      <c r="L5" s="24">
        <v>2.6119488322255802E-2</v>
      </c>
      <c r="M5" s="24">
        <v>0</v>
      </c>
      <c r="N5" s="24">
        <v>0</v>
      </c>
      <c r="O5" s="24">
        <v>4.53164770682661E-3</v>
      </c>
      <c r="P5" s="24">
        <v>0</v>
      </c>
      <c r="Q5" s="24">
        <v>6.6113648223253298E-4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-5.3754775545151401E-2</v>
      </c>
      <c r="AF5" s="24">
        <v>-0.37508491734368798</v>
      </c>
      <c r="AH5">
        <f t="shared" si="0"/>
        <v>-0.37508491734368798</v>
      </c>
      <c r="AI5">
        <v>1.0974999999999999</v>
      </c>
      <c r="AJ5">
        <f t="shared" si="1"/>
        <v>-0.37508491734368798</v>
      </c>
      <c r="AK5">
        <f t="shared" si="2"/>
        <v>-0.14999607530908199</v>
      </c>
    </row>
    <row r="6" spans="1:37">
      <c r="A6" s="26">
        <v>39538</v>
      </c>
      <c r="B6" s="24">
        <v>3.8582930058618202E-3</v>
      </c>
      <c r="C6" s="24">
        <v>7.5866987799528196E-3</v>
      </c>
      <c r="D6" s="24">
        <v>0.23091108534447499</v>
      </c>
      <c r="E6" s="25">
        <v>8.6637619734365802E-7</v>
      </c>
      <c r="F6" s="24">
        <v>-0.31385196591175402</v>
      </c>
      <c r="G6" s="24">
        <v>-5.0313398366545997E-2</v>
      </c>
      <c r="H6" s="25">
        <v>3.7180082488701301E-5</v>
      </c>
      <c r="I6" s="24">
        <v>-2.16718146819968E-2</v>
      </c>
      <c r="J6" s="24">
        <v>-6.3019845984432698E-3</v>
      </c>
      <c r="K6" s="24">
        <v>-0.25755857759204798</v>
      </c>
      <c r="L6" s="24">
        <v>6.6750097802340397E-3</v>
      </c>
      <c r="M6" s="24">
        <v>0</v>
      </c>
      <c r="N6" s="24">
        <v>0</v>
      </c>
      <c r="O6" s="24">
        <v>7.0415294185190601E-3</v>
      </c>
      <c r="P6" s="24">
        <v>0</v>
      </c>
      <c r="Q6" s="24">
        <v>8.7027107059874803E-4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-5.3190138130387199E-2</v>
      </c>
      <c r="AF6" s="24">
        <v>-0.44590694542282999</v>
      </c>
      <c r="AH6">
        <f t="shared" si="0"/>
        <v>-0.44590694542282999</v>
      </c>
      <c r="AI6">
        <v>1.0575000000000001</v>
      </c>
      <c r="AJ6">
        <f t="shared" si="1"/>
        <v>-0.44590694542282999</v>
      </c>
      <c r="AK6">
        <f t="shared" si="2"/>
        <v>-0.18834836783078202</v>
      </c>
    </row>
    <row r="7" spans="1:37">
      <c r="A7" s="26">
        <v>39629</v>
      </c>
      <c r="B7" s="24">
        <v>3.5813579568101401E-3</v>
      </c>
      <c r="C7" s="24">
        <v>9.4541782282584995E-3</v>
      </c>
      <c r="D7" s="24">
        <v>0.23785814450513201</v>
      </c>
      <c r="E7" s="25">
        <v>5.4400088267447902E-6</v>
      </c>
      <c r="F7" s="24">
        <v>-0.33011570786995398</v>
      </c>
      <c r="G7" s="24">
        <v>-4.4561348297939798E-2</v>
      </c>
      <c r="H7" s="25">
        <v>5.0459970758334103E-5</v>
      </c>
      <c r="I7" s="24">
        <v>-9.9949878345478305E-3</v>
      </c>
      <c r="J7" s="24">
        <v>-8.9844388769071293E-3</v>
      </c>
      <c r="K7" s="24">
        <v>-0.21518387684470799</v>
      </c>
      <c r="L7" s="24">
        <v>5.2054468354821902E-3</v>
      </c>
      <c r="M7" s="24">
        <v>0</v>
      </c>
      <c r="N7" s="24">
        <v>0</v>
      </c>
      <c r="O7" s="24">
        <v>6.0079946769092899E-3</v>
      </c>
      <c r="P7" s="24">
        <v>0</v>
      </c>
      <c r="Q7" s="24">
        <v>1.5594666040111701E-3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-5.2632157706807597E-2</v>
      </c>
      <c r="AF7" s="24">
        <v>-0.39775002864466502</v>
      </c>
      <c r="AH7">
        <f t="shared" si="0"/>
        <v>-0.39775002864466502</v>
      </c>
      <c r="AI7">
        <v>1.1025</v>
      </c>
      <c r="AJ7">
        <f t="shared" si="1"/>
        <v>-0.39775002864466502</v>
      </c>
      <c r="AK7">
        <f t="shared" si="2"/>
        <v>-0.18256615179995703</v>
      </c>
    </row>
    <row r="8" spans="1:37">
      <c r="A8" s="26">
        <v>39721</v>
      </c>
      <c r="B8" s="24">
        <v>2.6889465148046501E-3</v>
      </c>
      <c r="C8" s="24">
        <v>1.6151355866091701E-2</v>
      </c>
      <c r="D8" s="24">
        <v>0.24200958441138901</v>
      </c>
      <c r="E8" s="25">
        <v>7.1675181182825501E-6</v>
      </c>
      <c r="F8" s="24">
        <v>-0.34109019724284001</v>
      </c>
      <c r="G8" s="24">
        <v>-6.7823983705287194E-2</v>
      </c>
      <c r="H8" s="25">
        <v>5.6970720972478203E-5</v>
      </c>
      <c r="I8" s="24">
        <v>-1.9784627364247E-2</v>
      </c>
      <c r="J8" s="24">
        <v>-2.2653302544728801E-3</v>
      </c>
      <c r="K8" s="24">
        <v>-0.20471118935885699</v>
      </c>
      <c r="L8" s="24">
        <v>-5.3585387407990397E-3</v>
      </c>
      <c r="M8" s="24">
        <v>0</v>
      </c>
      <c r="N8" s="24">
        <v>0</v>
      </c>
      <c r="O8" s="24">
        <v>9.13999924224684E-3</v>
      </c>
      <c r="P8" s="24">
        <v>0</v>
      </c>
      <c r="Q8" s="24">
        <v>1.7612154587158999E-3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-5.2080724879360198E-2</v>
      </c>
      <c r="AF8" s="24">
        <v>-0.42129935181352002</v>
      </c>
      <c r="AH8">
        <f t="shared" si="0"/>
        <v>-0.42129935181352002</v>
      </c>
      <c r="AI8">
        <v>1.135</v>
      </c>
      <c r="AJ8">
        <f t="shared" si="1"/>
        <v>-0.42129935181352002</v>
      </c>
      <c r="AK8">
        <f t="shared" si="2"/>
        <v>-0.21658816245466303</v>
      </c>
    </row>
    <row r="9" spans="1:37">
      <c r="A9" s="26">
        <v>39813</v>
      </c>
      <c r="B9" s="24">
        <v>4.0191323741871499E-3</v>
      </c>
      <c r="C9" s="24">
        <v>3.2254496675472498E-2</v>
      </c>
      <c r="D9" s="24">
        <v>0.25586347445640201</v>
      </c>
      <c r="E9" s="25">
        <v>2.8410286023106999E-6</v>
      </c>
      <c r="F9" s="24">
        <v>-0.31815327265538201</v>
      </c>
      <c r="G9" s="24">
        <v>-0.164229691923304</v>
      </c>
      <c r="H9" s="25">
        <v>3.2568499012807303E-5</v>
      </c>
      <c r="I9" s="24">
        <v>-2.45893009063494E-2</v>
      </c>
      <c r="J9" s="24">
        <v>-1.4530784662400401E-3</v>
      </c>
      <c r="K9" s="24">
        <v>-0.181215905722131</v>
      </c>
      <c r="L9" s="24">
        <v>-3.8765873426345097E-2</v>
      </c>
      <c r="M9" s="24">
        <v>0</v>
      </c>
      <c r="N9" s="24">
        <v>0</v>
      </c>
      <c r="O9" s="24">
        <v>1.0534032282412901E-2</v>
      </c>
      <c r="P9" s="24">
        <v>0</v>
      </c>
      <c r="Q9" s="24">
        <v>1.5848185737286501E-3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-9.9758696013725091E-3</v>
      </c>
      <c r="Z9" s="24">
        <v>2.1609168003513299E-2</v>
      </c>
      <c r="AA9" s="24">
        <v>-1.7833040488995901E-2</v>
      </c>
      <c r="AB9" s="24">
        <v>1.63694578815788E-3</v>
      </c>
      <c r="AC9" s="24">
        <v>4.1040572060480696E-3</v>
      </c>
      <c r="AD9" s="24">
        <v>9.4578876928959298E-3</v>
      </c>
      <c r="AE9" s="24">
        <v>-5.1535733151400497E-2</v>
      </c>
      <c r="AF9" s="24">
        <v>-0.466652343761084</v>
      </c>
      <c r="AH9">
        <f t="shared" si="0"/>
        <v>-0.466652343761084</v>
      </c>
      <c r="AI9">
        <v>0.97250000000000003</v>
      </c>
      <c r="AJ9">
        <f t="shared" si="1"/>
        <v>-0.466652343761084</v>
      </c>
      <c r="AK9">
        <f t="shared" si="2"/>
        <v>-0.29443558663919978</v>
      </c>
    </row>
    <row r="10" spans="1:37">
      <c r="A10" s="26">
        <v>39903</v>
      </c>
      <c r="B10" s="24">
        <v>4.4266525358110098E-3</v>
      </c>
      <c r="C10" s="24">
        <v>3.6682701825997303E-2</v>
      </c>
      <c r="D10" s="24">
        <v>0.24784660272351799</v>
      </c>
      <c r="E10" s="25">
        <v>2.1809276552968598E-6</v>
      </c>
      <c r="F10" s="24">
        <v>-0.31271466897592098</v>
      </c>
      <c r="G10" s="24">
        <v>-0.15363134166673201</v>
      </c>
      <c r="H10" s="25">
        <v>3.0044843059395801E-6</v>
      </c>
      <c r="I10" s="24">
        <v>-1.3899958651641699E-2</v>
      </c>
      <c r="J10" s="24">
        <v>-1.2226854428075301E-3</v>
      </c>
      <c r="K10" s="24">
        <v>-0.249229332447997</v>
      </c>
      <c r="L10" s="24">
        <v>-5.6037502475919397E-2</v>
      </c>
      <c r="M10" s="24">
        <v>0</v>
      </c>
      <c r="N10" s="24">
        <v>0</v>
      </c>
      <c r="O10" s="24">
        <v>9.30490573081196E-3</v>
      </c>
      <c r="P10" s="24">
        <v>0</v>
      </c>
      <c r="Q10" s="24">
        <v>2.9247057393543197E-4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0.248071116158218</v>
      </c>
      <c r="Z10" s="24">
        <v>-1.2583665887297899E-2</v>
      </c>
      <c r="AA10" s="24">
        <v>-1.55895811012189E-2</v>
      </c>
      <c r="AB10" s="24">
        <v>6.20299491900278E-3</v>
      </c>
      <c r="AC10" s="24">
        <v>1.20207401795324E-2</v>
      </c>
      <c r="AD10" s="24">
        <v>3.9995849860663603E-2</v>
      </c>
      <c r="AE10" s="24">
        <v>-5.0997078818496099E-2</v>
      </c>
      <c r="AF10" s="24">
        <v>-0.26105659554857802</v>
      </c>
      <c r="AH10">
        <f t="shared" si="0"/>
        <v>-0.26105659554857802</v>
      </c>
      <c r="AI10">
        <v>0.42</v>
      </c>
      <c r="AJ10">
        <f t="shared" si="1"/>
        <v>-0.26105659554857802</v>
      </c>
      <c r="AK10">
        <f t="shared" si="2"/>
        <v>-0.28994471722948101</v>
      </c>
    </row>
    <row r="11" spans="1:37">
      <c r="A11" s="26">
        <v>39994</v>
      </c>
      <c r="B11" s="24">
        <v>4.5090063493715702E-3</v>
      </c>
      <c r="C11" s="24">
        <v>4.7777642216679302E-2</v>
      </c>
      <c r="D11" s="24">
        <v>0.23327312892091201</v>
      </c>
      <c r="E11" s="25">
        <v>-1.6129476655279701E-6</v>
      </c>
      <c r="F11" s="24">
        <v>-0.29294604914130301</v>
      </c>
      <c r="G11" s="24">
        <v>-0.113357749060974</v>
      </c>
      <c r="H11" s="25">
        <v>7.1316567387114198E-6</v>
      </c>
      <c r="I11" s="24">
        <v>-1.29918226297053E-2</v>
      </c>
      <c r="J11" s="24">
        <v>3.23502340784382E-3</v>
      </c>
      <c r="K11" s="24">
        <v>-0.52766285372868404</v>
      </c>
      <c r="L11" s="24">
        <v>-5.0506428715553997E-2</v>
      </c>
      <c r="M11" s="24">
        <v>0</v>
      </c>
      <c r="N11" s="24">
        <v>0</v>
      </c>
      <c r="O11" s="24">
        <v>8.6890529457103599E-3</v>
      </c>
      <c r="P11" s="24">
        <v>0</v>
      </c>
      <c r="Q11" s="24">
        <v>-7.7357453190934401E-4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0.49408558386451101</v>
      </c>
      <c r="Z11" s="24">
        <v>-4.2794481799252701E-2</v>
      </c>
      <c r="AA11" s="24">
        <v>-1.2161784041682199E-2</v>
      </c>
      <c r="AB11" s="24">
        <v>1.44749594888605E-2</v>
      </c>
      <c r="AC11" s="24">
        <v>1.1162013905206001E-2</v>
      </c>
      <c r="AD11" s="24">
        <v>7.7392815857368305E-2</v>
      </c>
      <c r="AE11" s="24">
        <v>-5.0464660866701101E-2</v>
      </c>
      <c r="AF11" s="24">
        <v>-0.209054658850231</v>
      </c>
      <c r="AH11">
        <f t="shared" si="0"/>
        <v>-0.209054658850231</v>
      </c>
      <c r="AI11">
        <v>0.23250000000000001</v>
      </c>
      <c r="AJ11">
        <f t="shared" si="1"/>
        <v>-0.209054658850231</v>
      </c>
      <c r="AK11">
        <f t="shared" si="2"/>
        <v>-0.22355091239655789</v>
      </c>
    </row>
    <row r="12" spans="1:37">
      <c r="A12" s="26">
        <v>40086</v>
      </c>
      <c r="B12" s="24">
        <v>4.50906806806516E-3</v>
      </c>
      <c r="C12" s="24">
        <v>5.7161236984255098E-2</v>
      </c>
      <c r="D12" s="24">
        <v>0.207284994772168</v>
      </c>
      <c r="E12" s="25">
        <v>-1.05614828648473E-5</v>
      </c>
      <c r="F12" s="24">
        <v>-0.269358109360124</v>
      </c>
      <c r="G12" s="24">
        <v>-5.32782977114723E-2</v>
      </c>
      <c r="H12" s="25">
        <v>1.1774920941180999E-5</v>
      </c>
      <c r="I12" s="24">
        <v>-2.3592689714175601E-2</v>
      </c>
      <c r="J12" s="24">
        <v>8.0129004934418203E-3</v>
      </c>
      <c r="K12" s="24">
        <v>-0.72271616473058098</v>
      </c>
      <c r="L12" s="24">
        <v>-4.0078393991227902E-2</v>
      </c>
      <c r="M12" s="24">
        <v>0</v>
      </c>
      <c r="N12" s="24">
        <v>0</v>
      </c>
      <c r="O12" s="24">
        <v>9.1720757987386898E-3</v>
      </c>
      <c r="P12" s="24">
        <v>0</v>
      </c>
      <c r="Q12" s="24">
        <v>-3.8418278081758599E-4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0.62377970681442396</v>
      </c>
      <c r="Z12" s="24">
        <v>-4.7480923657095997E-2</v>
      </c>
      <c r="AA12" s="24">
        <v>-3.9392105090816703E-3</v>
      </c>
      <c r="AB12" s="24">
        <v>2.8407731431634199E-2</v>
      </c>
      <c r="AC12" s="24">
        <v>2.1150087795053799E-2</v>
      </c>
      <c r="AD12" s="24">
        <v>0.12891419135853899</v>
      </c>
      <c r="AE12" s="24">
        <v>-4.9938380875118003E-2</v>
      </c>
      <c r="AF12" s="24">
        <v>-0.122373146375302</v>
      </c>
      <c r="AH12">
        <f t="shared" si="0"/>
        <v>-0.122373146375302</v>
      </c>
      <c r="AI12">
        <v>0.13250000000000001</v>
      </c>
      <c r="AJ12">
        <f t="shared" si="1"/>
        <v>-0.122373146375302</v>
      </c>
      <c r="AK12">
        <f t="shared" si="2"/>
        <v>-0.15048856487819434</v>
      </c>
    </row>
    <row r="13" spans="1:37">
      <c r="A13" s="26">
        <v>40178</v>
      </c>
      <c r="B13" s="24">
        <v>3.7468014804337801E-3</v>
      </c>
      <c r="C13" s="24">
        <v>5.1572446338584099E-2</v>
      </c>
      <c r="D13" s="24">
        <v>0.19265925067362799</v>
      </c>
      <c r="E13" s="25">
        <v>-1.2142722998415201E-5</v>
      </c>
      <c r="F13" s="24">
        <v>-0.26584480897610302</v>
      </c>
      <c r="G13" s="24">
        <v>-2.1997319581120299E-2</v>
      </c>
      <c r="H13" s="25">
        <v>7.2030603895135102E-6</v>
      </c>
      <c r="I13" s="24">
        <v>-1.0514659833212399E-2</v>
      </c>
      <c r="J13" s="24">
        <v>7.5126576791692996E-3</v>
      </c>
      <c r="K13" s="24">
        <v>-0.82422571781215603</v>
      </c>
      <c r="L13" s="24">
        <v>-3.4671193400169199E-2</v>
      </c>
      <c r="M13" s="24">
        <v>0</v>
      </c>
      <c r="N13" s="24">
        <v>0</v>
      </c>
      <c r="O13" s="24">
        <v>6.8830369372931298E-3</v>
      </c>
      <c r="P13" s="24">
        <v>0</v>
      </c>
      <c r="Q13" s="24">
        <v>-1.7703845836372899E-4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0.72167009153844697</v>
      </c>
      <c r="Z13" s="24">
        <v>-6.5927808983615804E-2</v>
      </c>
      <c r="AA13" s="24">
        <v>-6.9344194106091695E-4</v>
      </c>
      <c r="AB13" s="24">
        <v>3.4441158357669199E-2</v>
      </c>
      <c r="AC13" s="24">
        <v>1.7710149222119199E-2</v>
      </c>
      <c r="AD13" s="24">
        <v>0.17529214735116699</v>
      </c>
      <c r="AE13" s="24">
        <v>-4.9418142922524097E-2</v>
      </c>
      <c r="AF13" s="24">
        <v>-6.1987331992427702E-2</v>
      </c>
      <c r="AH13">
        <f t="shared" si="0"/>
        <v>-6.1987331992427702E-2</v>
      </c>
      <c r="AI13">
        <v>0.1125</v>
      </c>
      <c r="AJ13">
        <f t="shared" si="1"/>
        <v>-6.1987331992427702E-2</v>
      </c>
      <c r="AK13">
        <f t="shared" si="2"/>
        <v>-0.1202539097249973</v>
      </c>
    </row>
    <row r="14" spans="1:37">
      <c r="A14" s="26">
        <v>40268</v>
      </c>
      <c r="B14" s="24">
        <v>3.3759607029958901E-3</v>
      </c>
      <c r="C14" s="24">
        <v>5.0893388706738901E-2</v>
      </c>
      <c r="D14" s="24">
        <v>0.18632426699502699</v>
      </c>
      <c r="E14" s="25">
        <v>-9.3999603998977107E-6</v>
      </c>
      <c r="F14" s="24">
        <v>-0.25046782074450902</v>
      </c>
      <c r="G14" s="24">
        <v>-5.8196302641565596E-3</v>
      </c>
      <c r="H14" s="25">
        <v>9.19128859303416E-6</v>
      </c>
      <c r="I14" s="24">
        <v>-1.13833307927695E-2</v>
      </c>
      <c r="J14" s="24">
        <v>4.35014705385581E-3</v>
      </c>
      <c r="K14" s="24">
        <v>-0.95893225893004896</v>
      </c>
      <c r="L14" s="24">
        <v>-3.3836433382539999E-2</v>
      </c>
      <c r="M14" s="24">
        <v>0</v>
      </c>
      <c r="N14" s="24">
        <v>0</v>
      </c>
      <c r="O14" s="24">
        <v>6.3703412088240699E-3</v>
      </c>
      <c r="P14" s="24">
        <v>0</v>
      </c>
      <c r="Q14" s="24">
        <v>-2.81715941635613E-4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0.779158224135031</v>
      </c>
      <c r="Z14" s="24">
        <v>-9.6911442236421105E-2</v>
      </c>
      <c r="AA14" s="24">
        <v>-1.7398787069753899E-2</v>
      </c>
      <c r="AB14" s="24">
        <v>2.6004971481776201E-2</v>
      </c>
      <c r="AC14" s="24">
        <v>6.1577504543005096E-3</v>
      </c>
      <c r="AD14" s="24">
        <v>0.20802120874511401</v>
      </c>
      <c r="AE14" s="24">
        <v>-4.89038534979147E-2</v>
      </c>
      <c r="AF14" s="24">
        <v>-0.15327922204789499</v>
      </c>
      <c r="AH14">
        <f t="shared" si="0"/>
        <v>-0.15327922204789499</v>
      </c>
      <c r="AI14">
        <v>0.105</v>
      </c>
      <c r="AJ14">
        <f t="shared" si="1"/>
        <v>-0.15327922204789499</v>
      </c>
      <c r="AK14">
        <f t="shared" si="2"/>
        <v>-9.9378888627892653E-2</v>
      </c>
    </row>
    <row r="15" spans="1:37">
      <c r="A15" s="26">
        <v>40359</v>
      </c>
      <c r="B15" s="24">
        <v>2.82616426259053E-3</v>
      </c>
      <c r="C15" s="24">
        <v>4.7480791069232801E-2</v>
      </c>
      <c r="D15" s="24">
        <v>0.18211102015074401</v>
      </c>
      <c r="E15" s="25">
        <v>-1.0992214823055201E-5</v>
      </c>
      <c r="F15" s="24">
        <v>-0.22558990283229199</v>
      </c>
      <c r="G15" s="24">
        <v>-5.8734789608322702E-3</v>
      </c>
      <c r="H15" s="25">
        <v>-5.4220826555584503E-7</v>
      </c>
      <c r="I15" s="24">
        <v>-1.2860707024797901E-2</v>
      </c>
      <c r="J15" s="24">
        <v>4.9053206513832099E-3</v>
      </c>
      <c r="K15" s="24">
        <v>-1.0373275810563301</v>
      </c>
      <c r="L15" s="24">
        <v>-2.4974599805978E-2</v>
      </c>
      <c r="M15" s="24">
        <v>0</v>
      </c>
      <c r="N15" s="24">
        <v>0</v>
      </c>
      <c r="O15" s="24">
        <v>5.7183024896965704E-3</v>
      </c>
      <c r="P15" s="24">
        <v>0</v>
      </c>
      <c r="Q15" s="24">
        <v>-2.9462086136015198E-4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0.85266360192342705</v>
      </c>
      <c r="Z15" s="24">
        <v>-0.125900650814814</v>
      </c>
      <c r="AA15" s="24">
        <v>-4.6364441246363401E-2</v>
      </c>
      <c r="AB15" s="25">
        <v>-3.5513617776570402E-5</v>
      </c>
      <c r="AC15" s="24">
        <v>-1.6005200807645201E-2</v>
      </c>
      <c r="AD15" s="24">
        <v>0.218366793527105</v>
      </c>
      <c r="AE15" s="24">
        <v>-4.8395421414772197E-2</v>
      </c>
      <c r="AF15" s="24">
        <v>-0.22956165879188101</v>
      </c>
      <c r="AH15">
        <f t="shared" si="0"/>
        <v>-0.22956165879188101</v>
      </c>
      <c r="AI15">
        <v>0.105</v>
      </c>
      <c r="AJ15">
        <f t="shared" si="1"/>
        <v>-0.22956165879188101</v>
      </c>
      <c r="AK15">
        <f t="shared" si="2"/>
        <v>-7.4958666699483867E-2</v>
      </c>
    </row>
    <row r="16" spans="1:37">
      <c r="A16" s="26">
        <v>40451</v>
      </c>
      <c r="B16" s="24">
        <v>2.6355817675535699E-3</v>
      </c>
      <c r="C16" s="24">
        <v>4.5002747812347497E-2</v>
      </c>
      <c r="D16" s="24">
        <v>0.17808318443195101</v>
      </c>
      <c r="E16" s="25">
        <v>-1.2497136959661E-5</v>
      </c>
      <c r="F16" s="24">
        <v>-0.22698468684244699</v>
      </c>
      <c r="G16" s="24">
        <v>-2.8608198214530398E-4</v>
      </c>
      <c r="H16" s="25">
        <v>-6.86552700935548E-6</v>
      </c>
      <c r="I16" s="24">
        <v>-2.57167495989945E-2</v>
      </c>
      <c r="J16" s="24">
        <v>1.9528467747124401E-3</v>
      </c>
      <c r="K16" s="24">
        <v>-1.10386451386892</v>
      </c>
      <c r="L16" s="24">
        <v>-3.4109783597097702E-2</v>
      </c>
      <c r="M16" s="24">
        <v>0</v>
      </c>
      <c r="N16" s="24">
        <v>0</v>
      </c>
      <c r="O16" s="24">
        <v>6.9849623760412901E-3</v>
      </c>
      <c r="P16" s="24">
        <v>0</v>
      </c>
      <c r="Q16" s="24">
        <v>-5.73317871592932E-4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0.96499107908331305</v>
      </c>
      <c r="Z16" s="24">
        <v>-0.13535577249408401</v>
      </c>
      <c r="AA16" s="24">
        <v>-4.5094178145578097E-2</v>
      </c>
      <c r="AB16" s="24">
        <v>-3.7154043933967798E-3</v>
      </c>
      <c r="AC16" s="24">
        <v>-2.09577519597745E-2</v>
      </c>
      <c r="AD16" s="24">
        <v>0.22287370395052</v>
      </c>
      <c r="AE16" s="24">
        <v>-4.7892757728880797E-2</v>
      </c>
      <c r="AF16" s="24">
        <v>-0.222046254950446</v>
      </c>
      <c r="AH16">
        <f t="shared" si="0"/>
        <v>-0.222046254950446</v>
      </c>
      <c r="AI16">
        <v>0.1525</v>
      </c>
      <c r="AJ16">
        <f t="shared" si="1"/>
        <v>-0.222046254950446</v>
      </c>
      <c r="AK16">
        <f t="shared" si="2"/>
        <v>-0.10092341712252556</v>
      </c>
    </row>
    <row r="17" spans="1:37">
      <c r="A17" s="26">
        <v>40543</v>
      </c>
      <c r="B17" s="24">
        <v>1.9173914758887399E-3</v>
      </c>
      <c r="C17" s="24">
        <v>3.9870540811235797E-2</v>
      </c>
      <c r="D17" s="24">
        <v>0.182357664395144</v>
      </c>
      <c r="E17" s="25">
        <v>-1.09194875342445E-5</v>
      </c>
      <c r="F17" s="24">
        <v>-0.256381419305453</v>
      </c>
      <c r="G17" s="24">
        <v>1.14301165157391E-3</v>
      </c>
      <c r="H17" s="25">
        <v>-1.7022410052113099E-6</v>
      </c>
      <c r="I17" s="24">
        <v>-1.19714270948507E-2</v>
      </c>
      <c r="J17" s="24">
        <v>-2.32449956693434E-4</v>
      </c>
      <c r="K17" s="24">
        <v>-1.2215783511868299</v>
      </c>
      <c r="L17" s="24">
        <v>-2.92451454985341E-2</v>
      </c>
      <c r="M17" s="24">
        <v>0</v>
      </c>
      <c r="N17" s="24">
        <v>0</v>
      </c>
      <c r="O17" s="24">
        <v>5.6364934166078804E-3</v>
      </c>
      <c r="P17" s="24">
        <v>0</v>
      </c>
      <c r="Q17" s="24">
        <v>-7.7359138604920705E-4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1.13135908053976</v>
      </c>
      <c r="Z17" s="24">
        <v>-0.14544077854916601</v>
      </c>
      <c r="AA17" s="24">
        <v>-3.9384190873175899E-2</v>
      </c>
      <c r="AB17" s="24">
        <v>1.47982511816777E-3</v>
      </c>
      <c r="AC17" s="24">
        <v>-1.3226298927995799E-2</v>
      </c>
      <c r="AD17" s="24">
        <v>0.234944437078037</v>
      </c>
      <c r="AE17" s="24">
        <v>-4.7395775659554801E-2</v>
      </c>
      <c r="AF17" s="24">
        <v>-0.166933605680432</v>
      </c>
      <c r="AH17">
        <f t="shared" si="0"/>
        <v>-0.166933605680432</v>
      </c>
      <c r="AI17">
        <v>0.20250000000000001</v>
      </c>
      <c r="AJ17">
        <f t="shared" si="1"/>
        <v>-0.166933605680432</v>
      </c>
      <c r="AK17">
        <f t="shared" si="2"/>
        <v>-0.11508732887922909</v>
      </c>
    </row>
    <row r="18" spans="1:37">
      <c r="A18" s="26">
        <v>40633</v>
      </c>
      <c r="B18" s="24">
        <v>2.9517493150793398E-3</v>
      </c>
      <c r="C18" s="24">
        <v>4.4989858954423E-2</v>
      </c>
      <c r="D18" s="24">
        <v>0.18775938641300799</v>
      </c>
      <c r="E18" s="25">
        <v>-1.9519922523213599E-5</v>
      </c>
      <c r="F18" s="24">
        <v>-0.30334515610680002</v>
      </c>
      <c r="G18" s="24">
        <v>-4.9771007504413999E-3</v>
      </c>
      <c r="H18" s="25">
        <v>1.0081135986284599E-5</v>
      </c>
      <c r="I18" s="24">
        <v>-2.0339532829951198E-2</v>
      </c>
      <c r="J18" s="24">
        <v>2.8068988614830198E-3</v>
      </c>
      <c r="K18" s="24">
        <v>-1.37339201073163</v>
      </c>
      <c r="L18" s="24">
        <v>-2.3527166278458501E-2</v>
      </c>
      <c r="M18" s="24">
        <v>0</v>
      </c>
      <c r="N18" s="24">
        <v>0</v>
      </c>
      <c r="O18" s="24">
        <v>7.0341231023773399E-3</v>
      </c>
      <c r="P18" s="24">
        <v>0</v>
      </c>
      <c r="Q18" s="24">
        <v>-4.53153900382074E-4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1.3446548577203301</v>
      </c>
      <c r="Z18" s="24">
        <v>-0.12934295000287199</v>
      </c>
      <c r="AA18" s="24">
        <v>-4.3592972716627104E-3</v>
      </c>
      <c r="AB18" s="24">
        <v>3.10568456278532E-2</v>
      </c>
      <c r="AC18" s="24">
        <v>1.29560407911412E-2</v>
      </c>
      <c r="AD18" s="24">
        <v>0.26979531199405299</v>
      </c>
      <c r="AE18" s="24">
        <v>-4.6904390514105103E-2</v>
      </c>
      <c r="AF18" s="24">
        <v>-2.6451243930886198E-3</v>
      </c>
      <c r="AH18">
        <f t="shared" si="0"/>
        <v>-2.6451243930886198E-3</v>
      </c>
      <c r="AI18">
        <v>0.215</v>
      </c>
      <c r="AJ18">
        <f t="shared" si="1"/>
        <v>-2.6451243930886198E-3</v>
      </c>
      <c r="AK18">
        <f t="shared" si="2"/>
        <v>-0.15401392252030155</v>
      </c>
    </row>
    <row r="19" spans="1:37">
      <c r="A19" s="26">
        <v>40724</v>
      </c>
      <c r="B19" s="24">
        <v>2.0095970660314998E-3</v>
      </c>
      <c r="C19" s="24">
        <v>3.2736453465793701E-2</v>
      </c>
      <c r="D19" s="24">
        <v>0.18084336197150599</v>
      </c>
      <c r="E19" s="25">
        <v>-2.17363147867617E-5</v>
      </c>
      <c r="F19" s="24">
        <v>-0.32630988908827502</v>
      </c>
      <c r="G19" s="24">
        <v>-1.0315808247176801E-2</v>
      </c>
      <c r="H19" s="25">
        <v>-3.6707041703538302E-6</v>
      </c>
      <c r="I19" s="24">
        <v>-1.8124012552241199E-2</v>
      </c>
      <c r="J19" s="24">
        <v>3.0667406366664302E-3</v>
      </c>
      <c r="K19" s="24">
        <v>-1.5455068874601201</v>
      </c>
      <c r="L19" s="24">
        <v>-3.1101694791179201E-2</v>
      </c>
      <c r="M19" s="24">
        <v>0</v>
      </c>
      <c r="N19" s="24">
        <v>0</v>
      </c>
      <c r="O19" s="24">
        <v>7.4034793473756596E-3</v>
      </c>
      <c r="P19" s="24">
        <v>0</v>
      </c>
      <c r="Q19" s="24">
        <v>-1.9149009413209001E-4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1.6309616406169101</v>
      </c>
      <c r="Z19" s="24">
        <v>-0.146390355161027</v>
      </c>
      <c r="AA19" s="24">
        <v>2.4936087333628999E-3</v>
      </c>
      <c r="AB19" s="24">
        <v>3.3535664029194903E-2</v>
      </c>
      <c r="AC19" s="24">
        <v>1.3355725979018801E-2</v>
      </c>
      <c r="AD19" s="24">
        <v>0.29956287477509003</v>
      </c>
      <c r="AE19" s="24">
        <v>-4.6418519615412102E-2</v>
      </c>
      <c r="AF19" s="24">
        <v>8.1585082592415606E-2</v>
      </c>
      <c r="AH19">
        <f t="shared" si="0"/>
        <v>8.1585082592415606E-2</v>
      </c>
      <c r="AI19">
        <v>0.30499999999999999</v>
      </c>
      <c r="AJ19">
        <f t="shared" si="1"/>
        <v>8.1585082592415606E-2</v>
      </c>
      <c r="AK19">
        <f t="shared" si="2"/>
        <v>-0.20642718892001399</v>
      </c>
    </row>
    <row r="20" spans="1:37">
      <c r="A20" s="26">
        <v>40816</v>
      </c>
      <c r="B20" s="24">
        <v>2.7142305455979702E-3</v>
      </c>
      <c r="C20" s="24">
        <v>3.2937102716938102E-2</v>
      </c>
      <c r="D20" s="24">
        <v>0.176317144074702</v>
      </c>
      <c r="E20" s="25">
        <v>-1.8298422178567699E-5</v>
      </c>
      <c r="F20" s="24">
        <v>-0.24364521587426799</v>
      </c>
      <c r="G20" s="24">
        <v>-1.85269752184903E-2</v>
      </c>
      <c r="H20" s="25">
        <v>6.9206068263683901E-6</v>
      </c>
      <c r="I20" s="24">
        <v>-2.5434826059010301E-2</v>
      </c>
      <c r="J20" s="25">
        <v>2.14227565099117E-5</v>
      </c>
      <c r="K20" s="24">
        <v>-1.8074408732512499</v>
      </c>
      <c r="L20" s="24">
        <v>-3.4141432938957501E-2</v>
      </c>
      <c r="M20" s="24">
        <v>0</v>
      </c>
      <c r="N20" s="24">
        <v>0</v>
      </c>
      <c r="O20" s="24">
        <v>5.7004706521060003E-3</v>
      </c>
      <c r="P20" s="24">
        <v>0</v>
      </c>
      <c r="Q20" s="24">
        <v>-5.8786375784176904E-4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1.8145199020270999</v>
      </c>
      <c r="Z20" s="24">
        <v>-0.23208364865610201</v>
      </c>
      <c r="AA20" s="24">
        <v>-4.6811951905627203E-2</v>
      </c>
      <c r="AB20" s="24">
        <v>-9.3855528626666501E-3</v>
      </c>
      <c r="AC20" s="24">
        <v>-2.11033640486149E-2</v>
      </c>
      <c r="AD20" s="24">
        <v>0.29535568126013101</v>
      </c>
      <c r="AE20" s="24">
        <v>-4.5938082232461E-2</v>
      </c>
      <c r="AF20" s="24">
        <v>-0.15754521058756099</v>
      </c>
      <c r="AH20">
        <f t="shared" si="0"/>
        <v>-0.15754521058756099</v>
      </c>
      <c r="AI20">
        <v>0.34499999999999997</v>
      </c>
      <c r="AJ20">
        <f t="shared" si="1"/>
        <v>-0.15754521058756099</v>
      </c>
      <c r="AK20">
        <f t="shared" si="2"/>
        <v>-0.15059540315053122</v>
      </c>
    </row>
    <row r="21" spans="1:37">
      <c r="A21" s="26">
        <v>40908</v>
      </c>
      <c r="B21" s="24">
        <v>2.4814278056148002E-3</v>
      </c>
      <c r="C21" s="24">
        <v>3.8079898817215602E-2</v>
      </c>
      <c r="D21" s="24">
        <v>0.17024326179632901</v>
      </c>
      <c r="E21" s="25">
        <v>-1.87123577311574E-5</v>
      </c>
      <c r="F21" s="24">
        <v>-0.18895991880249299</v>
      </c>
      <c r="G21" s="24">
        <v>-2.31309501024714E-2</v>
      </c>
      <c r="H21" s="25">
        <v>-8.9736010261467496E-7</v>
      </c>
      <c r="I21" s="24">
        <v>-2.9136639513114401E-2</v>
      </c>
      <c r="J21" s="24">
        <v>6.99928838874266E-4</v>
      </c>
      <c r="K21" s="24">
        <v>-2.00483219632634</v>
      </c>
      <c r="L21" s="24">
        <v>-3.8074057718004303E-2</v>
      </c>
      <c r="M21" s="24">
        <v>0</v>
      </c>
      <c r="N21" s="24">
        <v>0</v>
      </c>
      <c r="O21" s="24">
        <v>4.2889328045771702E-3</v>
      </c>
      <c r="P21" s="24">
        <v>0</v>
      </c>
      <c r="Q21" s="24">
        <v>-1.49521926179718E-4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1.9179824568792601</v>
      </c>
      <c r="Z21" s="24">
        <v>-0.26929348805851699</v>
      </c>
      <c r="AA21" s="24">
        <v>-5.7770074564608601E-2</v>
      </c>
      <c r="AB21" s="24">
        <v>-2.2934037546749299E-2</v>
      </c>
      <c r="AC21" s="24">
        <v>-3.0378846966235599E-2</v>
      </c>
      <c r="AD21" s="24">
        <v>0.28759301645169599</v>
      </c>
      <c r="AE21" s="24">
        <v>-4.5462999513710897E-2</v>
      </c>
      <c r="AF21" s="24">
        <v>-0.28877341736269002</v>
      </c>
      <c r="AH21">
        <f t="shared" si="0"/>
        <v>-0.28877341736269002</v>
      </c>
      <c r="AI21">
        <v>0.31</v>
      </c>
      <c r="AJ21">
        <f t="shared" si="1"/>
        <v>-0.28877341736269002</v>
      </c>
      <c r="AK21">
        <f t="shared" si="2"/>
        <v>-0.10914024723119564</v>
      </c>
    </row>
    <row r="22" spans="1:37">
      <c r="A22" s="26">
        <v>40999</v>
      </c>
      <c r="B22" s="24">
        <v>2.6109094514884302E-3</v>
      </c>
      <c r="C22" s="24">
        <v>3.5854538307729097E-2</v>
      </c>
      <c r="D22" s="24">
        <v>0.15520151941707699</v>
      </c>
      <c r="E22" s="25">
        <v>-1.6388461029816001E-5</v>
      </c>
      <c r="F22" s="24">
        <v>-0.14936445637210799</v>
      </c>
      <c r="G22" s="24">
        <v>-7.3327231257264902E-3</v>
      </c>
      <c r="H22" s="25">
        <v>1.7408197118173101E-6</v>
      </c>
      <c r="I22" s="24">
        <v>-3.1383397367030802E-2</v>
      </c>
      <c r="J22" s="24">
        <v>-2.1971593033183299E-4</v>
      </c>
      <c r="K22" s="24">
        <v>-2.0993646864313802</v>
      </c>
      <c r="L22" s="24">
        <v>-3.9012409219897098E-2</v>
      </c>
      <c r="M22" s="24">
        <v>0</v>
      </c>
      <c r="N22" s="24">
        <v>0</v>
      </c>
      <c r="O22" s="24">
        <v>2.4850301382938898E-3</v>
      </c>
      <c r="P22" s="24">
        <v>0</v>
      </c>
      <c r="Q22" s="24">
        <v>-3.0414804157214402E-4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1.9898755778800701</v>
      </c>
      <c r="Z22" s="24">
        <v>-0.27293961612853901</v>
      </c>
      <c r="AA22" s="24">
        <v>-5.4871784216772398E-2</v>
      </c>
      <c r="AB22" s="24">
        <v>-2.50168498756137E-2</v>
      </c>
      <c r="AC22" s="24">
        <v>-3.4897271511913297E-2</v>
      </c>
      <c r="AD22" s="24">
        <v>0.27924204173506401</v>
      </c>
      <c r="AE22" s="24">
        <v>-4.4993194423166898E-2</v>
      </c>
      <c r="AF22" s="24">
        <v>-0.29444528335564102</v>
      </c>
      <c r="AH22">
        <f t="shared" si="0"/>
        <v>-0.29444528335564102</v>
      </c>
      <c r="AI22">
        <v>0.16250000000000001</v>
      </c>
      <c r="AJ22">
        <f t="shared" si="1"/>
        <v>-0.29444528335564102</v>
      </c>
      <c r="AK22">
        <f t="shared" si="2"/>
        <v>-7.6472694806556607E-2</v>
      </c>
    </row>
    <row r="23" spans="1:37">
      <c r="A23" s="26">
        <v>41090</v>
      </c>
      <c r="B23" s="24">
        <v>2.5186761626822601E-3</v>
      </c>
      <c r="C23" s="24">
        <v>3.2214618309763701E-2</v>
      </c>
      <c r="D23" s="24">
        <v>0.13537074615432301</v>
      </c>
      <c r="E23" s="25">
        <v>-1.68786640626909E-5</v>
      </c>
      <c r="F23" s="24">
        <v>-0.11265172100821701</v>
      </c>
      <c r="G23" s="24">
        <v>-5.53908829346819E-3</v>
      </c>
      <c r="H23" s="25">
        <v>3.42739936881569E-6</v>
      </c>
      <c r="I23" s="24">
        <v>-3.2283749893088999E-2</v>
      </c>
      <c r="J23" s="24">
        <v>1.5630218734932601E-3</v>
      </c>
      <c r="K23" s="24">
        <v>-2.1017532260540399</v>
      </c>
      <c r="L23" s="24">
        <v>-3.1514363080573503E-2</v>
      </c>
      <c r="M23" s="24">
        <v>0</v>
      </c>
      <c r="N23" s="24">
        <v>0</v>
      </c>
      <c r="O23" s="24">
        <v>1.0961698814615599E-3</v>
      </c>
      <c r="P23" s="24">
        <v>0</v>
      </c>
      <c r="Q23" s="24">
        <v>-1.69068569124953E-4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2.0431480721678401</v>
      </c>
      <c r="Z23" s="24">
        <v>-0.27897162412809801</v>
      </c>
      <c r="AA23" s="24">
        <v>-5.5632826460199701E-2</v>
      </c>
      <c r="AB23" s="24">
        <v>-2.8435212801990399E-2</v>
      </c>
      <c r="AC23" s="24">
        <v>-3.8877960752481101E-2</v>
      </c>
      <c r="AD23" s="24">
        <v>0.27031209549904101</v>
      </c>
      <c r="AE23" s="24">
        <v>-4.4528591679049399E-2</v>
      </c>
      <c r="AF23" s="24">
        <v>-0.24414748393642299</v>
      </c>
      <c r="AH23">
        <f t="shared" si="0"/>
        <v>-0.24414748393642299</v>
      </c>
      <c r="AI23">
        <v>9.7500000000000003E-2</v>
      </c>
      <c r="AJ23">
        <f t="shared" si="1"/>
        <v>-0.24414748393642299</v>
      </c>
      <c r="AK23">
        <f t="shared" si="2"/>
        <v>-5.3936801406494872E-2</v>
      </c>
    </row>
    <row r="24" spans="1:37">
      <c r="A24" s="26">
        <v>41182</v>
      </c>
      <c r="B24" s="24">
        <v>2.9001634854298E-3</v>
      </c>
      <c r="C24" s="24">
        <v>3.1346841514883303E-2</v>
      </c>
      <c r="D24" s="24">
        <v>0.12270286039155499</v>
      </c>
      <c r="E24" s="25">
        <v>-1.5121207859151899E-5</v>
      </c>
      <c r="F24" s="24">
        <v>-7.3554422600757299E-2</v>
      </c>
      <c r="G24" s="24">
        <v>5.18706371120133E-3</v>
      </c>
      <c r="H24" s="25">
        <v>-6.7440996566861403E-7</v>
      </c>
      <c r="I24" s="24">
        <v>-3.3985953200321002E-2</v>
      </c>
      <c r="J24" s="24">
        <v>1.4098857545670901E-3</v>
      </c>
      <c r="K24" s="24">
        <v>-2.1151130882069098</v>
      </c>
      <c r="L24" s="24">
        <v>-3.2109120926582198E-2</v>
      </c>
      <c r="M24" s="24">
        <v>0</v>
      </c>
      <c r="N24" s="24">
        <v>0</v>
      </c>
      <c r="O24" s="24">
        <v>-6.0370124298855701E-4</v>
      </c>
      <c r="P24" s="24">
        <v>0</v>
      </c>
      <c r="Q24" s="25">
        <v>-6.1278557885495604E-5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2.0341146440025</v>
      </c>
      <c r="Z24" s="24">
        <v>-0.27810229200516801</v>
      </c>
      <c r="AA24" s="24">
        <v>-5.7279982045207803E-2</v>
      </c>
      <c r="AB24" s="24">
        <v>-3.2710195577529903E-2</v>
      </c>
      <c r="AC24" s="24">
        <v>-4.3099221537820802E-2</v>
      </c>
      <c r="AD24" s="24">
        <v>0.26048433390876102</v>
      </c>
      <c r="AE24" s="24">
        <v>-4.4069117694922499E-2</v>
      </c>
      <c r="AF24" s="24">
        <v>-0.25255837644501899</v>
      </c>
      <c r="AH24">
        <f t="shared" si="0"/>
        <v>-0.25255837644501899</v>
      </c>
      <c r="AI24">
        <v>0.04</v>
      </c>
      <c r="AJ24">
        <f t="shared" si="1"/>
        <v>-0.25255837644501899</v>
      </c>
      <c r="AK24">
        <f t="shared" si="2"/>
        <v>-2.0852574983643457E-2</v>
      </c>
    </row>
    <row r="25" spans="1:37">
      <c r="A25" s="26">
        <v>41274</v>
      </c>
      <c r="B25" s="24">
        <v>2.4752060684236298E-3</v>
      </c>
      <c r="C25" s="24">
        <v>2.71054408121814E-2</v>
      </c>
      <c r="D25" s="24">
        <v>0.115416993327631</v>
      </c>
      <c r="E25" s="25">
        <v>-1.2602718436553799E-5</v>
      </c>
      <c r="F25" s="24">
        <v>-5.9271604302561898E-2</v>
      </c>
      <c r="G25" s="24">
        <v>1.6997875478508999E-2</v>
      </c>
      <c r="H25" s="25">
        <v>-3.6408740934812198E-6</v>
      </c>
      <c r="I25" s="24">
        <v>-3.3568042959217601E-2</v>
      </c>
      <c r="J25" s="24">
        <v>2.25501416799019E-3</v>
      </c>
      <c r="K25" s="24">
        <v>-2.0682722088082102</v>
      </c>
      <c r="L25" s="24">
        <v>-2.4987327543878401E-2</v>
      </c>
      <c r="M25" s="24">
        <v>0</v>
      </c>
      <c r="N25" s="24">
        <v>0</v>
      </c>
      <c r="O25" s="24">
        <v>-1.84573760964042E-3</v>
      </c>
      <c r="P25" s="24">
        <v>0</v>
      </c>
      <c r="Q25" s="24">
        <v>-2.3900141574058101E-4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2.0158841106832699</v>
      </c>
      <c r="Z25" s="24">
        <v>-0.27449258119891101</v>
      </c>
      <c r="AA25" s="24">
        <v>-5.37843025554849E-2</v>
      </c>
      <c r="AB25" s="24">
        <v>-3.2998968292962297E-2</v>
      </c>
      <c r="AC25" s="24">
        <v>-4.4204552769525403E-2</v>
      </c>
      <c r="AD25" s="24">
        <v>0.25228480060869501</v>
      </c>
      <c r="AE25" s="24">
        <v>-4.3614700523203598E-2</v>
      </c>
      <c r="AF25" s="24">
        <v>-0.204875830425165</v>
      </c>
      <c r="AH25">
        <f t="shared" si="0"/>
        <v>-0.204875830425165</v>
      </c>
      <c r="AI25">
        <v>2.75E-2</v>
      </c>
      <c r="AJ25">
        <f t="shared" si="1"/>
        <v>-0.204875830425165</v>
      </c>
      <c r="AK25">
        <f t="shared" si="2"/>
        <v>7.0787190796384181E-4</v>
      </c>
    </row>
    <row r="26" spans="1:37">
      <c r="A26" s="26">
        <v>41364</v>
      </c>
      <c r="B26" s="24">
        <v>3.1004695940993299E-3</v>
      </c>
      <c r="C26" s="24">
        <v>2.8177431918138901E-2</v>
      </c>
      <c r="D26" s="24">
        <v>0.110000732884129</v>
      </c>
      <c r="E26" s="25">
        <v>-1.25122866300604E-5</v>
      </c>
      <c r="F26" s="24">
        <v>-5.9809530933460399E-2</v>
      </c>
      <c r="G26" s="24">
        <v>2.2849456142465901E-2</v>
      </c>
      <c r="H26" s="25">
        <v>-5.7441481257137097E-6</v>
      </c>
      <c r="I26" s="24">
        <v>-3.2096686828106201E-2</v>
      </c>
      <c r="J26" s="24">
        <v>4.3905324209379103E-3</v>
      </c>
      <c r="K26" s="24">
        <v>-1.9811492824874299</v>
      </c>
      <c r="L26" s="24">
        <v>-2.3154956244908501E-2</v>
      </c>
      <c r="M26" s="24">
        <v>0</v>
      </c>
      <c r="N26" s="24">
        <v>0</v>
      </c>
      <c r="O26" s="24">
        <v>-3.5349430613031002E-3</v>
      </c>
      <c r="P26" s="24">
        <v>0</v>
      </c>
      <c r="Q26" s="24">
        <v>-3.04098635069187E-4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2.0115903383059401</v>
      </c>
      <c r="Z26" s="24">
        <v>-0.25857990263014702</v>
      </c>
      <c r="AA26" s="24">
        <v>-4.3481193945056298E-2</v>
      </c>
      <c r="AB26" s="24">
        <v>-2.5413853810218202E-2</v>
      </c>
      <c r="AC26" s="24">
        <v>-3.8764944595653897E-2</v>
      </c>
      <c r="AD26" s="24">
        <v>0.249695954623184</v>
      </c>
      <c r="AE26" s="24">
        <v>-4.31652698009206E-2</v>
      </c>
      <c r="AF26" s="24">
        <v>-7.9668003518133398E-2</v>
      </c>
      <c r="AH26">
        <f t="shared" si="0"/>
        <v>-7.9668003518133398E-2</v>
      </c>
      <c r="AI26">
        <v>0.03</v>
      </c>
      <c r="AJ26">
        <f t="shared" si="1"/>
        <v>-7.9668003518133398E-2</v>
      </c>
      <c r="AK26">
        <f t="shared" si="2"/>
        <v>6.4348810212477986E-3</v>
      </c>
    </row>
    <row r="27" spans="1:37">
      <c r="A27" s="26">
        <v>41455</v>
      </c>
      <c r="B27" s="24">
        <v>3.8776894969948699E-3</v>
      </c>
      <c r="C27" s="24">
        <v>3.0136885464018E-2</v>
      </c>
      <c r="D27" s="24">
        <v>0.11750728712974</v>
      </c>
      <c r="E27" s="25">
        <v>-1.22852355519176E-5</v>
      </c>
      <c r="F27" s="24">
        <v>-6.0552420327904102E-2</v>
      </c>
      <c r="G27" s="24">
        <v>1.9700422883619902E-2</v>
      </c>
      <c r="H27" s="25">
        <v>1.0470433875163E-5</v>
      </c>
      <c r="I27" s="24">
        <v>-3.1024868123268799E-2</v>
      </c>
      <c r="J27" s="24">
        <v>5.5334926449188398E-3</v>
      </c>
      <c r="K27" s="24">
        <v>-1.95659684604426</v>
      </c>
      <c r="L27" s="24">
        <v>-8.1216080388981891E-3</v>
      </c>
      <c r="M27" s="24">
        <v>0</v>
      </c>
      <c r="N27" s="24">
        <v>0</v>
      </c>
      <c r="O27" s="24">
        <v>-4.3649903367713799E-3</v>
      </c>
      <c r="P27" s="24">
        <v>0</v>
      </c>
      <c r="Q27" s="24">
        <v>-3.0246436823872799E-4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1.97816574539351</v>
      </c>
      <c r="Z27" s="24">
        <v>-0.26141807075069401</v>
      </c>
      <c r="AA27" s="24">
        <v>-4.7179969495948798E-2</v>
      </c>
      <c r="AB27" s="24">
        <v>-2.93028205171003E-2</v>
      </c>
      <c r="AC27" s="24">
        <v>-4.2033159443568301E-2</v>
      </c>
      <c r="AD27" s="24">
        <v>0.244745782451217</v>
      </c>
      <c r="AE27" s="24">
        <v>-4.2720756697640298E-2</v>
      </c>
      <c r="AF27" s="24">
        <v>-8.39524834819671E-2</v>
      </c>
      <c r="AH27">
        <f t="shared" si="0"/>
        <v>-8.39524834819671E-2</v>
      </c>
      <c r="AI27">
        <v>0.03</v>
      </c>
      <c r="AJ27">
        <f t="shared" si="1"/>
        <v>-8.39524834819671E-2</v>
      </c>
      <c r="AK27">
        <f t="shared" si="2"/>
        <v>2.966685492487714E-2</v>
      </c>
    </row>
    <row r="28" spans="1:37">
      <c r="A28" s="26">
        <v>41547</v>
      </c>
      <c r="B28" s="24">
        <v>3.3441400254801299E-3</v>
      </c>
      <c r="C28" s="24">
        <v>3.0982484591333199E-2</v>
      </c>
      <c r="D28" s="24">
        <v>0.128477927092222</v>
      </c>
      <c r="E28" s="25">
        <v>-1.0749447108755901E-5</v>
      </c>
      <c r="F28" s="24">
        <v>-8.0058257946180905E-2</v>
      </c>
      <c r="G28" s="24">
        <v>1.42161324815606E-2</v>
      </c>
      <c r="H28" s="25">
        <v>5.0311641189652003E-7</v>
      </c>
      <c r="I28" s="24">
        <v>-2.8811532208967601E-2</v>
      </c>
      <c r="J28" s="24">
        <v>5.6524911083752002E-3</v>
      </c>
      <c r="K28" s="24">
        <v>-1.94085789095647</v>
      </c>
      <c r="L28" s="24">
        <v>-5.9334157363414601E-3</v>
      </c>
      <c r="M28" s="24">
        <v>0</v>
      </c>
      <c r="N28" s="24">
        <v>0</v>
      </c>
      <c r="O28" s="24">
        <v>-5.1294872618343496E-3</v>
      </c>
      <c r="P28" s="24">
        <v>0</v>
      </c>
      <c r="Q28" s="24">
        <v>1.92342811573069E-4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1.9563172467447101</v>
      </c>
      <c r="Z28" s="24">
        <v>-0.25810324629287201</v>
      </c>
      <c r="AA28" s="24">
        <v>-4.2734363315646902E-2</v>
      </c>
      <c r="AB28" s="24">
        <v>-2.3544671011457002E-2</v>
      </c>
      <c r="AC28" s="24">
        <v>-3.7253550997519598E-2</v>
      </c>
      <c r="AD28" s="24">
        <v>0.24490696745889501</v>
      </c>
      <c r="AE28" s="24">
        <v>-4.2281093865464303E-2</v>
      </c>
      <c r="AF28" s="24">
        <v>-8.06280236093114E-2</v>
      </c>
      <c r="AH28">
        <f t="shared" si="0"/>
        <v>-8.06280236093114E-2</v>
      </c>
      <c r="AI28">
        <v>3.2500000000000001E-2</v>
      </c>
      <c r="AJ28">
        <f t="shared" si="1"/>
        <v>-8.06280236093114E-2</v>
      </c>
      <c r="AK28">
        <f t="shared" si="2"/>
        <v>2.0641484761049128E-2</v>
      </c>
    </row>
    <row r="29" spans="1:37">
      <c r="A29" s="26">
        <v>41639</v>
      </c>
      <c r="B29" s="24">
        <v>4.1106409432480704E-3</v>
      </c>
      <c r="C29" s="24">
        <v>2.67857338387038E-2</v>
      </c>
      <c r="D29" s="24">
        <v>0.130508366112844</v>
      </c>
      <c r="E29" s="25">
        <v>-6.9677054089714099E-6</v>
      </c>
      <c r="F29" s="24">
        <v>-7.7139353154096493E-2</v>
      </c>
      <c r="G29" s="24">
        <v>1.9418320557392298E-2</v>
      </c>
      <c r="H29" s="25">
        <v>1.21192337174352E-6</v>
      </c>
      <c r="I29" s="24">
        <v>-1.6449141348114701E-2</v>
      </c>
      <c r="J29" s="24">
        <v>4.30045693869365E-3</v>
      </c>
      <c r="K29" s="24">
        <v>-1.90477738914407</v>
      </c>
      <c r="L29" s="24">
        <v>1.88806388861719E-3</v>
      </c>
      <c r="M29" s="24">
        <v>0</v>
      </c>
      <c r="N29" s="24">
        <v>0</v>
      </c>
      <c r="O29" s="24">
        <v>-8.0117059959709594E-3</v>
      </c>
      <c r="P29" s="24">
        <v>0</v>
      </c>
      <c r="Q29" s="24">
        <v>-2.1681978506681401E-4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1.94455263055755</v>
      </c>
      <c r="Z29" s="24">
        <v>-0.26167365975033802</v>
      </c>
      <c r="AA29" s="24">
        <v>-4.7274448402024598E-2</v>
      </c>
      <c r="AB29" s="24">
        <v>-2.8740072165007301E-2</v>
      </c>
      <c r="AC29" s="24">
        <v>-4.2073001314101202E-2</v>
      </c>
      <c r="AD29" s="24">
        <v>0.240769530349698</v>
      </c>
      <c r="AE29" s="24">
        <v>-4.1846215391007399E-2</v>
      </c>
      <c r="AF29" s="24">
        <v>-5.5873819045089403E-2</v>
      </c>
      <c r="AH29">
        <f t="shared" si="0"/>
        <v>-5.5873819045089403E-2</v>
      </c>
      <c r="AI29">
        <v>0.04</v>
      </c>
      <c r="AJ29">
        <f t="shared" si="1"/>
        <v>-5.5873819045089403E-2</v>
      </c>
      <c r="AK29">
        <f t="shared" si="2"/>
        <v>4.3342590823203873E-2</v>
      </c>
    </row>
    <row r="30" spans="1:37">
      <c r="A30" s="26">
        <v>41729</v>
      </c>
      <c r="B30" s="24">
        <v>5.15963554776797E-3</v>
      </c>
      <c r="C30" s="24">
        <v>2.3901257769773698E-2</v>
      </c>
      <c r="D30" s="24">
        <v>0.12493448049820401</v>
      </c>
      <c r="E30" s="25">
        <v>-8.0854247105782802E-6</v>
      </c>
      <c r="F30" s="24">
        <v>-6.2494595836001199E-2</v>
      </c>
      <c r="G30" s="24">
        <v>2.6874278817954299E-2</v>
      </c>
      <c r="H30" s="25">
        <v>6.6249241104200499E-6</v>
      </c>
      <c r="I30" s="24">
        <v>-1.67751666236764E-2</v>
      </c>
      <c r="J30" s="24">
        <v>5.9338687285560299E-3</v>
      </c>
      <c r="K30" s="24">
        <v>-1.82126256627522</v>
      </c>
      <c r="L30" s="24">
        <v>3.1175174115344699E-3</v>
      </c>
      <c r="M30" s="24">
        <v>0</v>
      </c>
      <c r="N30" s="24">
        <v>0</v>
      </c>
      <c r="O30" s="24">
        <v>-1.03846887114923E-2</v>
      </c>
      <c r="P30" s="24">
        <v>0</v>
      </c>
      <c r="Q30" s="24">
        <v>-2.43864800136606E-4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1.95371950877266</v>
      </c>
      <c r="Z30" s="24">
        <v>-0.26337757336224599</v>
      </c>
      <c r="AA30" s="24">
        <v>-4.8949972820773499E-2</v>
      </c>
      <c r="AB30" s="24">
        <v>-3.2566746566627398E-2</v>
      </c>
      <c r="AC30" s="24">
        <v>-4.5585497923906003E-2</v>
      </c>
      <c r="AD30" s="24">
        <v>0.23393053285529899</v>
      </c>
      <c r="AE30" s="24">
        <v>-4.1416056749264803E-2</v>
      </c>
      <c r="AF30" s="24">
        <v>3.4512890231800201E-2</v>
      </c>
      <c r="AH30">
        <f t="shared" si="0"/>
        <v>3.4512890231800201E-2</v>
      </c>
      <c r="AI30">
        <v>5.5E-2</v>
      </c>
      <c r="AJ30">
        <f t="shared" si="1"/>
        <v>3.4512890231800201E-2</v>
      </c>
      <c r="AK30">
        <f t="shared" si="2"/>
        <v>5.8605205552614108E-2</v>
      </c>
    </row>
    <row r="31" spans="1:37">
      <c r="A31" s="26">
        <v>41820</v>
      </c>
      <c r="B31" s="24">
        <v>5.2055201432226698E-3</v>
      </c>
      <c r="C31" s="24">
        <v>1.65036893141032E-2</v>
      </c>
      <c r="D31" s="24">
        <v>0.116816767482165</v>
      </c>
      <c r="E31" s="25">
        <v>-4.1549783612024203E-6</v>
      </c>
      <c r="F31" s="24">
        <v>-4.74990596063622E-2</v>
      </c>
      <c r="G31" s="24">
        <v>2.7673677954833199E-2</v>
      </c>
      <c r="H31" s="25">
        <v>1.77379706231959E-6</v>
      </c>
      <c r="I31" s="24">
        <v>-4.9105707157293199E-3</v>
      </c>
      <c r="J31" s="24">
        <v>4.6393190413194603E-3</v>
      </c>
      <c r="K31" s="24">
        <v>-1.8228668217681001</v>
      </c>
      <c r="L31" s="24">
        <v>6.4093460344513201E-3</v>
      </c>
      <c r="M31" s="24">
        <v>0</v>
      </c>
      <c r="N31" s="24">
        <v>0</v>
      </c>
      <c r="O31" s="24">
        <v>-1.3012322656208801E-2</v>
      </c>
      <c r="P31" s="24">
        <v>0</v>
      </c>
      <c r="Q31" s="24">
        <v>-1.09763900721019E-4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1.9422902846900101</v>
      </c>
      <c r="Z31" s="24">
        <v>-0.26770918127618498</v>
      </c>
      <c r="AA31" s="24">
        <v>-4.7996365051386297E-2</v>
      </c>
      <c r="AB31" s="24">
        <v>-3.3022069846384103E-2</v>
      </c>
      <c r="AC31" s="24">
        <v>-4.6248187433653401E-2</v>
      </c>
      <c r="AD31" s="24">
        <v>0.226122425045029</v>
      </c>
      <c r="AE31" s="24">
        <v>-4.0990554759294702E-2</v>
      </c>
      <c r="AF31" s="24">
        <v>2.1293751509803501E-2</v>
      </c>
      <c r="AH31">
        <f t="shared" si="0"/>
        <v>2.1293751509803501E-2</v>
      </c>
      <c r="AI31">
        <v>5.5E-2</v>
      </c>
      <c r="AJ31">
        <f t="shared" si="1"/>
        <v>2.1293751509803501E-2</v>
      </c>
      <c r="AK31">
        <f t="shared" si="2"/>
        <v>7.0723667150473402E-2</v>
      </c>
    </row>
    <row r="32" spans="1:37">
      <c r="A32" s="26">
        <v>41912</v>
      </c>
      <c r="B32" s="24">
        <v>5.3142397427079803E-3</v>
      </c>
      <c r="C32" s="24">
        <v>1.6813773004380299E-2</v>
      </c>
      <c r="D32" s="24">
        <v>0.10562010799807101</v>
      </c>
      <c r="E32" s="25">
        <v>-5.8510099096690601E-6</v>
      </c>
      <c r="F32" s="24">
        <v>-1.9793034152604801E-2</v>
      </c>
      <c r="G32" s="24">
        <v>2.1111843566871399E-2</v>
      </c>
      <c r="H32" s="25">
        <v>-2.81999389868804E-6</v>
      </c>
      <c r="I32" s="24">
        <v>-1.8048568350724499E-2</v>
      </c>
      <c r="J32" s="24">
        <v>5.2843745188460101E-3</v>
      </c>
      <c r="K32" s="24">
        <v>-1.8270532931563901</v>
      </c>
      <c r="L32" s="24">
        <v>1.32627224880716E-2</v>
      </c>
      <c r="M32" s="24">
        <v>0</v>
      </c>
      <c r="N32" s="24">
        <v>0</v>
      </c>
      <c r="O32" s="24">
        <v>-1.3124724080072999E-2</v>
      </c>
      <c r="P32" s="24">
        <v>0</v>
      </c>
      <c r="Q32" s="24">
        <v>-2.21688557711828E-4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1.90616996591772</v>
      </c>
      <c r="Z32" s="24">
        <v>-0.26023151658029198</v>
      </c>
      <c r="AA32" s="24">
        <v>-4.93022935117624E-2</v>
      </c>
      <c r="AB32" s="24">
        <v>-3.5798740515365197E-2</v>
      </c>
      <c r="AC32" s="24">
        <v>-4.6477975387036803E-2</v>
      </c>
      <c r="AD32" s="24">
        <v>0.21713185170612401</v>
      </c>
      <c r="AE32" s="24">
        <v>-4.0569647541643002E-2</v>
      </c>
      <c r="AF32" s="24">
        <v>-1.9921273894621401E-2</v>
      </c>
      <c r="AH32">
        <f t="shared" si="0"/>
        <v>-1.9921273894621401E-2</v>
      </c>
      <c r="AI32">
        <v>1.7500000000000002E-2</v>
      </c>
      <c r="AJ32">
        <f t="shared" si="1"/>
        <v>-1.9921273894621401E-2</v>
      </c>
      <c r="AK32">
        <f t="shared" si="2"/>
        <v>7.5640727632381055E-2</v>
      </c>
    </row>
    <row r="33" spans="1:37">
      <c r="A33" s="26">
        <v>42004</v>
      </c>
      <c r="B33" s="24">
        <v>5.9820163036479199E-3</v>
      </c>
      <c r="C33" s="24">
        <v>9.9832420895438496E-3</v>
      </c>
      <c r="D33" s="24">
        <v>9.3122482710531404E-2</v>
      </c>
      <c r="E33" s="25">
        <v>-4.0506649292321499E-6</v>
      </c>
      <c r="F33" s="24">
        <v>2.9165432169878701E-3</v>
      </c>
      <c r="G33" s="24">
        <v>1.6025881554149399E-2</v>
      </c>
      <c r="H33" s="25">
        <v>-2.8930219608183801E-6</v>
      </c>
      <c r="I33" s="24">
        <v>-7.2336109937306799E-3</v>
      </c>
      <c r="J33" s="24">
        <v>4.2956979582310104E-3</v>
      </c>
      <c r="K33" s="24">
        <v>-1.7802721540912101</v>
      </c>
      <c r="L33" s="24">
        <v>1.37620236123253E-2</v>
      </c>
      <c r="M33" s="24">
        <v>0</v>
      </c>
      <c r="N33" s="24">
        <v>0</v>
      </c>
      <c r="O33" s="24">
        <v>-1.6438093228544601E-2</v>
      </c>
      <c r="P33" s="24">
        <v>0</v>
      </c>
      <c r="Q33" s="24">
        <v>-3.8487629182106198E-4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1.8550217851925099</v>
      </c>
      <c r="Z33" s="24">
        <v>-0.25193315053601001</v>
      </c>
      <c r="AA33" s="24">
        <v>-4.8119776871235503E-2</v>
      </c>
      <c r="AB33" s="24">
        <v>-3.6437850812394902E-2</v>
      </c>
      <c r="AC33" s="24">
        <v>-4.3913380954278602E-2</v>
      </c>
      <c r="AD33" s="24">
        <v>0.20918914833324301</v>
      </c>
      <c r="AE33" s="24">
        <v>-4.0153274477419398E-2</v>
      </c>
      <c r="AF33" s="24">
        <v>-1.45942909723658E-2</v>
      </c>
      <c r="AH33">
        <f t="shared" si="0"/>
        <v>-1.45942909723658E-2</v>
      </c>
      <c r="AI33">
        <v>2.5000000000000001E-3</v>
      </c>
      <c r="AJ33">
        <f t="shared" si="1"/>
        <v>-1.45942909723658E-2</v>
      </c>
      <c r="AK33">
        <f t="shared" si="2"/>
        <v>8.1871088767010394E-2</v>
      </c>
    </row>
    <row r="34" spans="1:37">
      <c r="A34" s="26">
        <v>42094</v>
      </c>
      <c r="B34" s="24">
        <v>6.2578926148506601E-3</v>
      </c>
      <c r="C34" s="24">
        <v>5.5845209189535703E-3</v>
      </c>
      <c r="D34" s="24">
        <v>8.2088883175592306E-2</v>
      </c>
      <c r="E34" s="25">
        <v>-2.2984774311142602E-6</v>
      </c>
      <c r="F34" s="24">
        <v>2.8738583820665398E-2</v>
      </c>
      <c r="G34" s="24">
        <v>1.67948721359143E-2</v>
      </c>
      <c r="H34" s="25">
        <v>1.9504698430161599E-6</v>
      </c>
      <c r="I34" s="24">
        <v>-9.2298357690709897E-3</v>
      </c>
      <c r="J34" s="24">
        <v>3.9090941440267698E-3</v>
      </c>
      <c r="K34" s="24">
        <v>-1.6909629048249699</v>
      </c>
      <c r="L34" s="24">
        <v>1.57365150794232E-2</v>
      </c>
      <c r="M34" s="24">
        <v>0</v>
      </c>
      <c r="N34" s="24">
        <v>0</v>
      </c>
      <c r="O34" s="24">
        <v>-1.90513556417992E-2</v>
      </c>
      <c r="P34" s="24">
        <v>0</v>
      </c>
      <c r="Q34" s="24">
        <v>-2.9261746528834898E-4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1.7982973216519</v>
      </c>
      <c r="Z34" s="24">
        <v>-0.24455660194482601</v>
      </c>
      <c r="AA34" s="24">
        <v>-4.5738487315702799E-2</v>
      </c>
      <c r="AB34" s="24">
        <v>-3.6199119497785398E-2</v>
      </c>
      <c r="AC34" s="24">
        <v>-4.1753227065524902E-2</v>
      </c>
      <c r="AD34" s="24">
        <v>0.20172750180232299</v>
      </c>
      <c r="AE34" s="24">
        <v>-3.9741376168970902E-2</v>
      </c>
      <c r="AF34" s="24">
        <v>3.1609311642120497E-2</v>
      </c>
      <c r="AH34">
        <f t="shared" ref="AH34:AH65" si="3">AF34+$AG$2</f>
        <v>3.1609311642120497E-2</v>
      </c>
      <c r="AI34">
        <v>0</v>
      </c>
      <c r="AJ34">
        <f t="shared" ref="AJ34:AJ65" si="4">+AH34</f>
        <v>3.1609311642120497E-2</v>
      </c>
      <c r="AK34">
        <f t="shared" ref="AK34:AK65" si="5">AH34-SUM(Y34:AD34,K34)</f>
        <v>9.0794828836706365E-2</v>
      </c>
    </row>
    <row r="35" spans="1:37">
      <c r="A35" s="26">
        <v>42185</v>
      </c>
      <c r="B35" s="24">
        <v>5.61539663299317E-3</v>
      </c>
      <c r="C35" s="24">
        <v>6.91034069023854E-3</v>
      </c>
      <c r="D35" s="24">
        <v>8.7177944381885794E-2</v>
      </c>
      <c r="E35" s="25">
        <v>-4.6753952034548404E-6</v>
      </c>
      <c r="F35" s="24">
        <v>2.6179495281186401E-2</v>
      </c>
      <c r="G35" s="24">
        <v>4.58112023966322E-3</v>
      </c>
      <c r="H35" s="25">
        <v>1.9173429081869199E-6</v>
      </c>
      <c r="I35" s="24">
        <v>-9.7384288818833792E-3</v>
      </c>
      <c r="J35" s="24">
        <v>2.1361230094882298E-3</v>
      </c>
      <c r="K35" s="24">
        <v>-1.6729074281609699</v>
      </c>
      <c r="L35" s="24">
        <v>5.1833736369038402E-2</v>
      </c>
      <c r="M35" s="24">
        <v>0</v>
      </c>
      <c r="N35" s="24">
        <v>0</v>
      </c>
      <c r="O35" s="24">
        <v>-2.0193880492847399E-2</v>
      </c>
      <c r="P35" s="24">
        <v>0</v>
      </c>
      <c r="Q35" s="25">
        <v>-8.4907557309549596E-6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1.7153039768278899</v>
      </c>
      <c r="Z35" s="24">
        <v>-0.23277259973462</v>
      </c>
      <c r="AA35" s="24">
        <v>-4.0662485952101E-2</v>
      </c>
      <c r="AB35" s="24">
        <v>-3.2092982090010901E-2</v>
      </c>
      <c r="AC35" s="24">
        <v>-3.63913081699173E-2</v>
      </c>
      <c r="AD35" s="24">
        <v>0.19819797291430599</v>
      </c>
      <c r="AE35" s="24">
        <v>-3.9333894402077303E-2</v>
      </c>
      <c r="AF35" s="24">
        <v>1.3831849654237401E-2</v>
      </c>
      <c r="AH35">
        <f t="shared" si="3"/>
        <v>1.3831849654237401E-2</v>
      </c>
      <c r="AI35">
        <v>-1.2500000000000001E-2</v>
      </c>
      <c r="AJ35">
        <f t="shared" si="4"/>
        <v>1.3831849654237401E-2</v>
      </c>
      <c r="AK35">
        <f t="shared" si="5"/>
        <v>0.11515670401966044</v>
      </c>
    </row>
    <row r="36" spans="1:37">
      <c r="A36" s="26">
        <v>42277</v>
      </c>
      <c r="B36" s="24">
        <v>7.0033575517271102E-3</v>
      </c>
      <c r="C36" s="24">
        <v>7.7731471158066596E-3</v>
      </c>
      <c r="D36" s="24">
        <v>9.0094133038445004E-2</v>
      </c>
      <c r="E36" s="25">
        <v>3.3993766749741001E-6</v>
      </c>
      <c r="F36" s="24">
        <v>2.90304796509472E-2</v>
      </c>
      <c r="G36" s="24">
        <v>1.2184491163689399E-2</v>
      </c>
      <c r="H36" s="25">
        <v>4.8029865952695201E-6</v>
      </c>
      <c r="I36" s="24">
        <v>-2.2825130740366802E-2</v>
      </c>
      <c r="J36" s="24">
        <v>2.8320425054189101E-4</v>
      </c>
      <c r="K36" s="24">
        <v>-1.57951710800956</v>
      </c>
      <c r="L36" s="24">
        <v>2.0312676979431501E-3</v>
      </c>
      <c r="M36" s="24">
        <v>0</v>
      </c>
      <c r="N36" s="24">
        <v>0</v>
      </c>
      <c r="O36" s="24">
        <v>-1.9057152827153801E-2</v>
      </c>
      <c r="P36" s="24">
        <v>0</v>
      </c>
      <c r="Q36" s="25">
        <v>-3.4993141621491303E-5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1.6253673487228999</v>
      </c>
      <c r="Z36" s="24">
        <v>-0.22985754521229801</v>
      </c>
      <c r="AA36" s="24">
        <v>-4.7544618776374399E-2</v>
      </c>
      <c r="AB36" s="24">
        <v>-3.9461871318331301E-2</v>
      </c>
      <c r="AC36" s="24">
        <v>-4.1608862626663697E-2</v>
      </c>
      <c r="AD36" s="24">
        <v>0.189234857311325</v>
      </c>
      <c r="AE36" s="24">
        <v>-3.8930772109604703E-2</v>
      </c>
      <c r="AF36" s="24">
        <v>-5.5827565895378302E-2</v>
      </c>
      <c r="AH36">
        <f t="shared" si="3"/>
        <v>-5.5827565895378302E-2</v>
      </c>
      <c r="AI36">
        <v>-2.2499999999999999E-2</v>
      </c>
      <c r="AJ36">
        <f t="shared" si="4"/>
        <v>-5.5827565895378302E-2</v>
      </c>
      <c r="AK36">
        <f t="shared" si="5"/>
        <v>6.756023401362421E-2</v>
      </c>
    </row>
    <row r="37" spans="1:37">
      <c r="A37" s="26">
        <v>42369</v>
      </c>
      <c r="B37" s="24">
        <v>6.96086772071987E-3</v>
      </c>
      <c r="C37" s="24">
        <v>9.1737404848429398E-3</v>
      </c>
      <c r="D37" s="24">
        <v>8.6593036713933202E-2</v>
      </c>
      <c r="E37" s="25">
        <v>1.5753233506176499E-7</v>
      </c>
      <c r="F37" s="24">
        <v>5.0104604877538199E-2</v>
      </c>
      <c r="G37" s="24">
        <v>-9.6408858509396198E-4</v>
      </c>
      <c r="H37" s="25">
        <v>4.7642242367556096E-6</v>
      </c>
      <c r="I37" s="24">
        <v>-2.39755725065601E-2</v>
      </c>
      <c r="J37" s="24">
        <v>2.1492354610141199E-3</v>
      </c>
      <c r="K37" s="24">
        <v>-1.50444949834981</v>
      </c>
      <c r="L37" s="24">
        <v>3.7335459599716E-2</v>
      </c>
      <c r="M37" s="24">
        <v>0</v>
      </c>
      <c r="N37" s="24">
        <v>0</v>
      </c>
      <c r="O37" s="24">
        <v>-2.0652642981988201E-2</v>
      </c>
      <c r="P37" s="24">
        <v>0</v>
      </c>
      <c r="Q37" s="24">
        <v>1.05077275313468E-4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1.5151493138724299</v>
      </c>
      <c r="Z37" s="24">
        <v>-0.220841660684858</v>
      </c>
      <c r="AA37" s="24">
        <v>-4.7776304801426299E-2</v>
      </c>
      <c r="AB37" s="24">
        <v>-3.93150499921942E-2</v>
      </c>
      <c r="AC37" s="24">
        <v>-4.0082014856611801E-2</v>
      </c>
      <c r="AD37" s="24">
        <v>0.180763732337791</v>
      </c>
      <c r="AE37" s="24">
        <v>-3.8531953336557297E-2</v>
      </c>
      <c r="AF37" s="24">
        <v>-4.8248795995230402E-2</v>
      </c>
      <c r="AH37">
        <f t="shared" si="3"/>
        <v>-4.8248795995230402E-2</v>
      </c>
      <c r="AI37">
        <v>-3.7499999999999999E-2</v>
      </c>
      <c r="AJ37">
        <f t="shared" si="4"/>
        <v>-4.8248795995230402E-2</v>
      </c>
      <c r="AK37">
        <f t="shared" si="5"/>
        <v>0.10830268647944902</v>
      </c>
    </row>
    <row r="38" spans="1:37">
      <c r="A38" s="26">
        <v>42460</v>
      </c>
      <c r="B38" s="24">
        <v>8.7703372054411793E-3</v>
      </c>
      <c r="C38" s="24">
        <v>4.53171391410369E-3</v>
      </c>
      <c r="D38" s="24">
        <v>7.6940404398532405E-2</v>
      </c>
      <c r="E38" s="25">
        <v>3.9449650154146296E-6</v>
      </c>
      <c r="F38" s="24">
        <v>7.7531198851790398E-2</v>
      </c>
      <c r="G38" s="24">
        <v>-1.9090138333847E-3</v>
      </c>
      <c r="H38" s="25">
        <v>8.6896757491394496E-6</v>
      </c>
      <c r="I38" s="24">
        <v>-1.34026712862148E-2</v>
      </c>
      <c r="J38" s="24">
        <v>5.8637849094471796E-4</v>
      </c>
      <c r="K38" s="24">
        <v>-1.39960319765789</v>
      </c>
      <c r="L38" s="24">
        <v>2.1424698204370301E-2</v>
      </c>
      <c r="M38" s="24">
        <v>0</v>
      </c>
      <c r="N38" s="24">
        <v>0</v>
      </c>
      <c r="O38" s="24">
        <v>-2.3774066122432599E-2</v>
      </c>
      <c r="P38" s="24">
        <v>0</v>
      </c>
      <c r="Q38" s="25">
        <v>4.5171382678618E-5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1.3770727899436701</v>
      </c>
      <c r="Z38" s="24">
        <v>-0.21398739888525301</v>
      </c>
      <c r="AA38" s="24">
        <v>-5.5099171278039302E-2</v>
      </c>
      <c r="AB38" s="24">
        <v>-4.5041725139411598E-2</v>
      </c>
      <c r="AC38" s="24">
        <v>-4.1718634239318E-2</v>
      </c>
      <c r="AD38" s="24">
        <v>0.169901431388433</v>
      </c>
      <c r="AE38" s="24">
        <v>-3.8137383206468797E-2</v>
      </c>
      <c r="AF38" s="24">
        <v>-9.5856503227681897E-2</v>
      </c>
      <c r="AH38">
        <f t="shared" si="3"/>
        <v>-9.5856503227681897E-2</v>
      </c>
      <c r="AI38">
        <v>-6.5000000000000002E-2</v>
      </c>
      <c r="AJ38">
        <f t="shared" si="4"/>
        <v>-9.5856503227681897E-2</v>
      </c>
      <c r="AK38">
        <f t="shared" si="5"/>
        <v>0.11261940264012683</v>
      </c>
    </row>
    <row r="39" spans="1:37">
      <c r="A39" s="26">
        <v>42551</v>
      </c>
      <c r="B39" s="24">
        <v>8.7244219114227094E-3</v>
      </c>
      <c r="C39" s="24">
        <v>1.73676999701915E-3</v>
      </c>
      <c r="D39" s="24">
        <v>6.5177713124753303E-2</v>
      </c>
      <c r="E39" s="25">
        <v>6.2590823974244096E-6</v>
      </c>
      <c r="F39" s="24">
        <v>9.2862479874526199E-2</v>
      </c>
      <c r="G39" s="24">
        <v>6.3904002362130197E-3</v>
      </c>
      <c r="H39" s="25">
        <v>-1.5610291013875099E-6</v>
      </c>
      <c r="I39" s="24">
        <v>-1.3575706894256001E-2</v>
      </c>
      <c r="J39" s="24">
        <v>-9.31652445666762E-4</v>
      </c>
      <c r="K39" s="24">
        <v>-1.28638326453667</v>
      </c>
      <c r="L39" s="24">
        <v>2.7712214028115401E-2</v>
      </c>
      <c r="M39" s="24">
        <v>0</v>
      </c>
      <c r="N39" s="24">
        <v>0</v>
      </c>
      <c r="O39" s="24">
        <v>-2.4940455742505599E-2</v>
      </c>
      <c r="P39" s="24">
        <v>0</v>
      </c>
      <c r="Q39" s="24">
        <v>1.44846058729196E-4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1.23975638767584</v>
      </c>
      <c r="Z39" s="24">
        <v>-0.19492879064394</v>
      </c>
      <c r="AA39" s="24">
        <v>-5.4015315509397699E-2</v>
      </c>
      <c r="AB39" s="24">
        <v>-4.6830865730725202E-2</v>
      </c>
      <c r="AC39" s="24">
        <v>-4.2430451464881197E-2</v>
      </c>
      <c r="AD39" s="24">
        <v>0.15781469809863499</v>
      </c>
      <c r="AE39" s="24">
        <v>-3.7747007889077297E-2</v>
      </c>
      <c r="AF39" s="24">
        <v>-0.101458881798556</v>
      </c>
      <c r="AH39">
        <f t="shared" si="3"/>
        <v>-0.101458881798556</v>
      </c>
      <c r="AI39">
        <v>-8.7499999999999994E-2</v>
      </c>
      <c r="AJ39">
        <f t="shared" si="4"/>
        <v>-0.101458881798556</v>
      </c>
      <c r="AK39">
        <f t="shared" si="5"/>
        <v>0.12555872031258319</v>
      </c>
    </row>
    <row r="40" spans="1:37">
      <c r="A40" s="26">
        <v>42643</v>
      </c>
      <c r="B40" s="24">
        <v>8.8153856305667397E-3</v>
      </c>
      <c r="C40" s="24">
        <v>-1.1058323804948201E-3</v>
      </c>
      <c r="D40" s="24">
        <v>5.56763084686435E-2</v>
      </c>
      <c r="E40" s="25">
        <v>5.8192315321166997E-6</v>
      </c>
      <c r="F40" s="24">
        <v>0.108863581488022</v>
      </c>
      <c r="G40" s="24">
        <v>1.04352881269875E-2</v>
      </c>
      <c r="H40" s="25">
        <v>1.8173625570636501E-6</v>
      </c>
      <c r="I40" s="24">
        <v>-1.40264372533619E-2</v>
      </c>
      <c r="J40" s="24">
        <v>-5.7877210310085703E-4</v>
      </c>
      <c r="K40" s="24">
        <v>-1.15150698256988</v>
      </c>
      <c r="L40" s="24">
        <v>3.3570209202468497E-2</v>
      </c>
      <c r="M40" s="24">
        <v>0</v>
      </c>
      <c r="N40" s="24">
        <v>0</v>
      </c>
      <c r="O40" s="24">
        <v>-2.67472863246438E-2</v>
      </c>
      <c r="P40" s="24">
        <v>0</v>
      </c>
      <c r="Q40" s="24">
        <v>-2.3142805202338299E-4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1.1031766789425499</v>
      </c>
      <c r="Z40" s="24">
        <v>-0.180146750914457</v>
      </c>
      <c r="AA40" s="24">
        <v>-5.2656785349123499E-2</v>
      </c>
      <c r="AB40" s="24">
        <v>-4.6144553548695698E-2</v>
      </c>
      <c r="AC40" s="24">
        <v>-4.1888833758754997E-2</v>
      </c>
      <c r="AD40" s="24">
        <v>0.14563591814947999</v>
      </c>
      <c r="AE40" s="24">
        <v>-3.7360774569225402E-2</v>
      </c>
      <c r="AF40" s="24">
        <v>-8.62134302209457E-2</v>
      </c>
      <c r="AH40">
        <f t="shared" si="3"/>
        <v>-8.62134302209457E-2</v>
      </c>
      <c r="AI40">
        <v>-9.2499999999999999E-2</v>
      </c>
      <c r="AJ40">
        <f t="shared" si="4"/>
        <v>-8.62134302209457E-2</v>
      </c>
      <c r="AK40">
        <f t="shared" si="5"/>
        <v>0.13731787882793572</v>
      </c>
    </row>
    <row r="41" spans="1:37">
      <c r="A41" s="26">
        <v>42735</v>
      </c>
      <c r="B41" s="24">
        <v>7.6826174493782101E-3</v>
      </c>
      <c r="C41" s="24">
        <v>-9.0836439842418703E-4</v>
      </c>
      <c r="D41" s="24">
        <v>5.6301586876331397E-2</v>
      </c>
      <c r="E41" s="25">
        <v>5.9004768084874203E-6</v>
      </c>
      <c r="F41" s="24">
        <v>9.9699424334062495E-2</v>
      </c>
      <c r="G41" s="24">
        <v>8.6280685805493196E-3</v>
      </c>
      <c r="H41" s="25">
        <v>-3.9713117125756501E-6</v>
      </c>
      <c r="I41" s="24">
        <v>-1.2807029473732599E-2</v>
      </c>
      <c r="J41" s="24">
        <v>-1.2234496333889901E-3</v>
      </c>
      <c r="K41" s="24">
        <v>-1.0673002623074499</v>
      </c>
      <c r="L41" s="24">
        <v>3.6173180478599597E-2</v>
      </c>
      <c r="M41" s="24">
        <v>0</v>
      </c>
      <c r="N41" s="24">
        <v>0</v>
      </c>
      <c r="O41" s="24">
        <v>-2.78541799095267E-2</v>
      </c>
      <c r="P41" s="24">
        <v>0</v>
      </c>
      <c r="Q41" s="24">
        <v>-1.19361988698858E-4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0.960997663980941</v>
      </c>
      <c r="Z41" s="24">
        <v>-0.16137497473020301</v>
      </c>
      <c r="AA41" s="24">
        <v>-4.76623354446482E-2</v>
      </c>
      <c r="AB41" s="24">
        <v>-4.04863453020902E-2</v>
      </c>
      <c r="AC41" s="24">
        <v>-3.6226511131355103E-2</v>
      </c>
      <c r="AD41" s="24">
        <v>0.13833069857257899</v>
      </c>
      <c r="AE41" s="24">
        <v>-3.6978631416941903E-2</v>
      </c>
      <c r="AF41" s="24">
        <v>-0.12512627629891299</v>
      </c>
      <c r="AH41">
        <f t="shared" si="3"/>
        <v>-0.12512627629891299</v>
      </c>
      <c r="AI41">
        <v>-9.2499999999999999E-2</v>
      </c>
      <c r="AJ41">
        <f t="shared" si="4"/>
        <v>-0.12512627629891299</v>
      </c>
      <c r="AK41">
        <f t="shared" si="5"/>
        <v>0.1285957900633134</v>
      </c>
    </row>
    <row r="42" spans="1:37">
      <c r="A42" s="26">
        <v>42825</v>
      </c>
      <c r="B42" s="24">
        <v>8.1681841457286308E-3</v>
      </c>
      <c r="C42" s="24">
        <v>-9.5700132655166697E-4</v>
      </c>
      <c r="D42" s="24">
        <v>5.8124162613434401E-2</v>
      </c>
      <c r="E42" s="25">
        <v>1.1525724873428199E-5</v>
      </c>
      <c r="F42" s="24">
        <v>9.4661828838790693E-2</v>
      </c>
      <c r="G42" s="24">
        <v>1.38555216606973E-2</v>
      </c>
      <c r="H42" s="25">
        <v>-3.18509869081259E-6</v>
      </c>
      <c r="I42" s="24">
        <v>-1.2880218418189E-2</v>
      </c>
      <c r="J42" s="24">
        <v>-3.0537240249609299E-3</v>
      </c>
      <c r="K42" s="24">
        <v>-0.95021933548788495</v>
      </c>
      <c r="L42" s="24">
        <v>2.5574261439279201E-2</v>
      </c>
      <c r="M42" s="24">
        <v>0</v>
      </c>
      <c r="N42" s="24">
        <v>0</v>
      </c>
      <c r="O42" s="24">
        <v>-2.8938420343459299E-2</v>
      </c>
      <c r="P42" s="24">
        <v>0</v>
      </c>
      <c r="Q42" s="24">
        <v>-2.2550559498122599E-4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0.82007930861862099</v>
      </c>
      <c r="Z42" s="24">
        <v>-0.14541242084071099</v>
      </c>
      <c r="AA42" s="24">
        <v>-4.5391133363146798E-2</v>
      </c>
      <c r="AB42" s="24">
        <v>-3.7340495480250799E-2</v>
      </c>
      <c r="AC42" s="24">
        <v>-3.3284247745643397E-2</v>
      </c>
      <c r="AD42" s="24">
        <v>0.133684189488048</v>
      </c>
      <c r="AE42" s="24">
        <v>-3.6600527558648698E-2</v>
      </c>
      <c r="AF42" s="24">
        <v>-0.140147232753628</v>
      </c>
      <c r="AH42">
        <f t="shared" si="3"/>
        <v>-0.140147232753628</v>
      </c>
      <c r="AI42">
        <v>-9.2499999999999999E-2</v>
      </c>
      <c r="AJ42">
        <f t="shared" si="4"/>
        <v>-0.140147232753628</v>
      </c>
      <c r="AK42">
        <f t="shared" si="5"/>
        <v>0.11773690205733994</v>
      </c>
    </row>
    <row r="43" spans="1:37">
      <c r="A43" s="26">
        <v>42916</v>
      </c>
      <c r="B43" s="24">
        <v>7.9807537124193494E-3</v>
      </c>
      <c r="C43" s="24">
        <v>-1.16384841312868E-3</v>
      </c>
      <c r="D43" s="24">
        <v>5.7816569916951298E-2</v>
      </c>
      <c r="E43" s="25">
        <v>7.5667610450477296E-6</v>
      </c>
      <c r="F43" s="24">
        <v>9.9259563309010604E-2</v>
      </c>
      <c r="G43" s="24">
        <v>4.8908909473476996E-3</v>
      </c>
      <c r="H43" s="25">
        <v>1.3781287565600501E-7</v>
      </c>
      <c r="I43" s="24">
        <v>-1.43241769360725E-2</v>
      </c>
      <c r="J43" s="24">
        <v>-4.7240748228401597E-3</v>
      </c>
      <c r="K43" s="24">
        <v>-0.82845560460273204</v>
      </c>
      <c r="L43" s="24">
        <v>6.7461252411569098E-2</v>
      </c>
      <c r="M43" s="24">
        <v>0</v>
      </c>
      <c r="N43" s="24">
        <v>0</v>
      </c>
      <c r="O43" s="24">
        <v>-3.0840974702031999E-2</v>
      </c>
      <c r="P43" s="24">
        <v>0</v>
      </c>
      <c r="Q43" s="25">
        <v>-1.01420375150844E-5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0.68471300334338203</v>
      </c>
      <c r="Z43" s="24">
        <v>-0.12425567767281299</v>
      </c>
      <c r="AA43" s="24">
        <v>-3.8709536334566197E-2</v>
      </c>
      <c r="AB43" s="24">
        <v>-2.9661514216073302E-2</v>
      </c>
      <c r="AC43" s="24">
        <v>-2.7068611017835201E-2</v>
      </c>
      <c r="AD43" s="24">
        <v>0.13417794769302299</v>
      </c>
      <c r="AE43" s="24">
        <v>-3.6226413049455203E-2</v>
      </c>
      <c r="AF43" s="24">
        <v>-7.9132887897427201E-2</v>
      </c>
      <c r="AH43">
        <f t="shared" si="3"/>
        <v>-7.9132887897427201E-2</v>
      </c>
      <c r="AI43">
        <v>-9.2499999999999999E-2</v>
      </c>
      <c r="AJ43">
        <f t="shared" si="4"/>
        <v>-7.9132887897427201E-2</v>
      </c>
      <c r="AK43">
        <f t="shared" si="5"/>
        <v>0.15012710491018746</v>
      </c>
    </row>
    <row r="44" spans="1:37">
      <c r="A44" s="26">
        <v>43008</v>
      </c>
      <c r="B44" s="24">
        <v>8.7423939833823697E-3</v>
      </c>
      <c r="C44" s="24">
        <v>-4.3260593717918397E-3</v>
      </c>
      <c r="D44" s="24">
        <v>5.6650240027972497E-2</v>
      </c>
      <c r="E44" s="25">
        <v>1.29398208125703E-5</v>
      </c>
      <c r="F44" s="24">
        <v>9.8700747635662903E-2</v>
      </c>
      <c r="G44" s="24">
        <v>2.20544772833954E-2</v>
      </c>
      <c r="H44" s="25">
        <v>3.8096250895141399E-6</v>
      </c>
      <c r="I44" s="24">
        <v>-1.3682790225453101E-2</v>
      </c>
      <c r="J44" s="24">
        <v>-4.4634026859569301E-3</v>
      </c>
      <c r="K44" s="24">
        <v>-0.70595665283248898</v>
      </c>
      <c r="L44" s="24">
        <v>1.8824678091989799E-2</v>
      </c>
      <c r="M44" s="24">
        <v>0</v>
      </c>
      <c r="N44" s="24">
        <v>0</v>
      </c>
      <c r="O44" s="24">
        <v>-3.0998033512137198E-2</v>
      </c>
      <c r="P44" s="24">
        <v>0</v>
      </c>
      <c r="Q44" s="24">
        <v>1.13006271784708E-4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0.54043618190512699</v>
      </c>
      <c r="Z44" s="24">
        <v>-0.115520774250589</v>
      </c>
      <c r="AA44" s="24">
        <v>-4.60943141018193E-2</v>
      </c>
      <c r="AB44" s="24">
        <v>-3.5165294665846197E-2</v>
      </c>
      <c r="AC44" s="24">
        <v>-3.2005068018186797E-2</v>
      </c>
      <c r="AD44" s="24">
        <v>0.130067513895645</v>
      </c>
      <c r="AE44" s="24">
        <v>-3.5856238846488399E-2</v>
      </c>
      <c r="AF44" s="24">
        <v>-0.14846263996988401</v>
      </c>
      <c r="AH44">
        <f t="shared" si="3"/>
        <v>-0.14846263996988401</v>
      </c>
      <c r="AI44">
        <v>-9.2499999999999999E-2</v>
      </c>
      <c r="AJ44">
        <f t="shared" si="4"/>
        <v>-0.14846263996988401</v>
      </c>
      <c r="AK44">
        <f t="shared" si="5"/>
        <v>0.11577576809827433</v>
      </c>
    </row>
    <row r="45" spans="1:37">
      <c r="A45" s="26">
        <v>43100</v>
      </c>
      <c r="B45" s="24">
        <v>9.0947299583148192E-3</v>
      </c>
      <c r="C45" s="24">
        <v>-3.0643666706405299E-3</v>
      </c>
      <c r="D45" s="24">
        <v>5.4202462405545701E-2</v>
      </c>
      <c r="E45" s="25">
        <v>1.0641964797490601E-5</v>
      </c>
      <c r="F45" s="24">
        <v>0.104604006747895</v>
      </c>
      <c r="G45" s="24">
        <v>1.6084959646530301E-2</v>
      </c>
      <c r="H45" s="25">
        <v>1.4900242181002699E-5</v>
      </c>
      <c r="I45" s="24">
        <v>-2.5771441986511798E-2</v>
      </c>
      <c r="J45" s="24">
        <v>-3.2119233551001301E-3</v>
      </c>
      <c r="K45" s="24">
        <v>-0.60883784731278801</v>
      </c>
      <c r="L45" s="24">
        <v>3.8198384893188199E-2</v>
      </c>
      <c r="M45" s="24">
        <v>0</v>
      </c>
      <c r="N45" s="24">
        <v>0</v>
      </c>
      <c r="O45" s="24">
        <v>-3.0510849367498601E-2</v>
      </c>
      <c r="P45" s="24">
        <v>0</v>
      </c>
      <c r="Q45" s="24">
        <v>4.2225142347382399E-4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0.40291377068194301</v>
      </c>
      <c r="Z45" s="24">
        <v>-0.10207296148799801</v>
      </c>
      <c r="AA45" s="24">
        <v>-4.6192941228402902E-2</v>
      </c>
      <c r="AB45" s="24">
        <v>-3.47619448201388E-2</v>
      </c>
      <c r="AC45" s="24">
        <v>-3.2094597357481998E-2</v>
      </c>
      <c r="AD45" s="24">
        <v>0.12657878170668099</v>
      </c>
      <c r="AE45" s="24">
        <v>-3.5489956783208897E-2</v>
      </c>
      <c r="AF45" s="24">
        <v>-0.16988394069919699</v>
      </c>
      <c r="AH45">
        <f t="shared" si="3"/>
        <v>-0.16988394069919699</v>
      </c>
      <c r="AI45">
        <v>-9.2499999999999999E-2</v>
      </c>
      <c r="AJ45">
        <f t="shared" si="4"/>
        <v>-0.16988394069919699</v>
      </c>
      <c r="AK45">
        <f t="shared" si="5"/>
        <v>0.1245837991189887</v>
      </c>
    </row>
    <row r="46" spans="1:37">
      <c r="A46" s="26">
        <v>43190</v>
      </c>
      <c r="B46" s="24">
        <v>8.1033956714200005E-3</v>
      </c>
      <c r="C46" s="24">
        <v>-5.4091689095335698E-3</v>
      </c>
      <c r="D46" s="24">
        <v>5.4514721054854699E-2</v>
      </c>
      <c r="E46" s="25">
        <v>1.48698860726743E-5</v>
      </c>
      <c r="F46" s="24">
        <v>0.10339471559975499</v>
      </c>
      <c r="G46" s="24">
        <v>1.2637529614007E-2</v>
      </c>
      <c r="H46" s="25">
        <v>1.0495083794948199E-5</v>
      </c>
      <c r="I46" s="24">
        <v>-2.6469363631831999E-2</v>
      </c>
      <c r="J46" s="24">
        <v>-6.68666283615422E-3</v>
      </c>
      <c r="K46" s="24">
        <v>-0.51644680378798902</v>
      </c>
      <c r="L46" s="24">
        <v>3.8238951316186903E-2</v>
      </c>
      <c r="M46" s="24">
        <v>0</v>
      </c>
      <c r="N46" s="24">
        <v>0</v>
      </c>
      <c r="O46" s="24">
        <v>-3.1814960238979999E-2</v>
      </c>
      <c r="P46" s="24">
        <v>0</v>
      </c>
      <c r="Q46" s="24">
        <v>7.9984047963564404E-4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0.27072566394195802</v>
      </c>
      <c r="Z46" s="24">
        <v>-8.7882034872246703E-2</v>
      </c>
      <c r="AA46" s="24">
        <v>-4.6057926010684598E-2</v>
      </c>
      <c r="AB46" s="24">
        <v>-3.4043197395419E-2</v>
      </c>
      <c r="AC46" s="24">
        <v>-3.0358408191183701E-2</v>
      </c>
      <c r="AD46" s="24">
        <v>0.12785184251311801</v>
      </c>
      <c r="AE46" s="24">
        <v>-3.5127519544690802E-2</v>
      </c>
      <c r="AF46" s="24">
        <v>-0.204004020257887</v>
      </c>
      <c r="AH46">
        <f t="shared" si="3"/>
        <v>-0.204004020257887</v>
      </c>
      <c r="AI46">
        <v>-9.2499999999999999E-2</v>
      </c>
      <c r="AJ46">
        <f t="shared" si="4"/>
        <v>-0.204004020257887</v>
      </c>
      <c r="AK46">
        <f t="shared" si="5"/>
        <v>0.11220684354456001</v>
      </c>
    </row>
    <row r="47" spans="1:37">
      <c r="A47" s="26">
        <v>43281</v>
      </c>
      <c r="B47" s="24">
        <v>8.9311460485802293E-3</v>
      </c>
      <c r="C47" s="24">
        <v>-5.2154891918880699E-3</v>
      </c>
      <c r="D47" s="24">
        <v>5.3559005518897598E-2</v>
      </c>
      <c r="E47" s="25">
        <v>1.4310128778609099E-5</v>
      </c>
      <c r="F47" s="24">
        <v>0.107074655518374</v>
      </c>
      <c r="G47" s="24">
        <v>5.0894873548412703E-3</v>
      </c>
      <c r="H47" s="25">
        <v>1.7817903633224798E-5</v>
      </c>
      <c r="I47" s="24">
        <v>-2.56786636365877E-2</v>
      </c>
      <c r="J47" s="24">
        <v>-4.8493393423609202E-3</v>
      </c>
      <c r="K47" s="24">
        <v>-0.42504159621023102</v>
      </c>
      <c r="L47" s="24">
        <v>4.3814782378254098E-2</v>
      </c>
      <c r="M47" s="24">
        <v>0</v>
      </c>
      <c r="N47" s="24">
        <v>0</v>
      </c>
      <c r="O47" s="24">
        <v>-3.2541885690719002E-2</v>
      </c>
      <c r="P47" s="24">
        <v>0</v>
      </c>
      <c r="Q47" s="24">
        <v>5.7612353920952295E-4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0.136217524627465</v>
      </c>
      <c r="Z47" s="24">
        <v>-7.41496631669529E-2</v>
      </c>
      <c r="AA47" s="24">
        <v>-4.6812286585030602E-2</v>
      </c>
      <c r="AB47" s="24">
        <v>-3.5757754750924402E-2</v>
      </c>
      <c r="AC47" s="24">
        <v>-3.3841947861343202E-2</v>
      </c>
      <c r="AD47" s="24">
        <v>0.12759068828459799</v>
      </c>
      <c r="AE47" s="24">
        <v>-3.4768880643810202E-2</v>
      </c>
      <c r="AF47" s="24">
        <v>-0.235771965777193</v>
      </c>
      <c r="AH47">
        <f t="shared" si="3"/>
        <v>-0.235771965777193</v>
      </c>
      <c r="AI47">
        <v>-9.2499999999999999E-2</v>
      </c>
      <c r="AJ47">
        <f t="shared" si="4"/>
        <v>-0.235771965777193</v>
      </c>
      <c r="AK47">
        <f t="shared" si="5"/>
        <v>0.11602306988522609</v>
      </c>
    </row>
    <row r="48" spans="1:37">
      <c r="A48" s="26">
        <v>43373</v>
      </c>
      <c r="B48" s="24">
        <v>9.1961391485045098E-3</v>
      </c>
      <c r="C48" s="24">
        <v>-6.4354228083072203E-3</v>
      </c>
      <c r="D48" s="24">
        <v>5.0346346575283897E-2</v>
      </c>
      <c r="E48" s="25">
        <v>1.45291266427263E-5</v>
      </c>
      <c r="F48" s="24">
        <v>0.11392898374451201</v>
      </c>
      <c r="G48" s="24">
        <v>3.3501489604274102E-3</v>
      </c>
      <c r="H48" s="25">
        <v>9.9186267390831802E-6</v>
      </c>
      <c r="I48" s="24">
        <v>-2.5367612864599001E-2</v>
      </c>
      <c r="J48" s="24">
        <v>-3.4215263994575901E-3</v>
      </c>
      <c r="K48" s="24">
        <v>-0.29842041763826699</v>
      </c>
      <c r="L48" s="24">
        <v>3.8806726314272698E-2</v>
      </c>
      <c r="M48" s="24">
        <v>0</v>
      </c>
      <c r="N48" s="24">
        <v>0</v>
      </c>
      <c r="O48" s="24">
        <v>-3.3812295010541803E-2</v>
      </c>
      <c r="P48" s="24">
        <v>0</v>
      </c>
      <c r="Q48" s="24">
        <v>6.7905417454431705E-4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1.14962555967847E-2</v>
      </c>
      <c r="Z48" s="24">
        <v>-5.8340542454632403E-2</v>
      </c>
      <c r="AA48" s="24">
        <v>-4.7240877369136201E-2</v>
      </c>
      <c r="AB48" s="24">
        <v>-3.7698088689783402E-2</v>
      </c>
      <c r="AC48" s="24">
        <v>-3.6527419117221002E-2</v>
      </c>
      <c r="AD48" s="24">
        <v>0.12720365142772</v>
      </c>
      <c r="AE48" s="24">
        <v>-3.4413994398314898E-2</v>
      </c>
      <c r="AF48" s="24">
        <v>-0.22664644305480799</v>
      </c>
      <c r="AH48">
        <f t="shared" si="3"/>
        <v>-0.22664644305480799</v>
      </c>
      <c r="AI48">
        <v>-9.2499999999999999E-2</v>
      </c>
      <c r="AJ48">
        <f t="shared" si="4"/>
        <v>-0.22664644305480799</v>
      </c>
      <c r="AK48">
        <f t="shared" si="5"/>
        <v>0.1128809951897273</v>
      </c>
    </row>
    <row r="49" spans="1:37">
      <c r="A49" s="26">
        <v>43465</v>
      </c>
      <c r="B49" s="24">
        <v>8.9839100736668603E-3</v>
      </c>
      <c r="C49" s="24">
        <v>-7.1189317586123901E-3</v>
      </c>
      <c r="D49" s="24">
        <v>4.9775604949031202E-2</v>
      </c>
      <c r="E49" s="25">
        <v>1.2659134684148E-5</v>
      </c>
      <c r="F49" s="24">
        <v>0.11653384798477801</v>
      </c>
      <c r="G49" s="24">
        <v>-1.00197470203927E-2</v>
      </c>
      <c r="H49" s="25">
        <v>1.38308535328139E-5</v>
      </c>
      <c r="I49" s="24">
        <v>-2.5779146938928701E-2</v>
      </c>
      <c r="J49" s="24">
        <v>-5.4424491223119299E-3</v>
      </c>
      <c r="K49" s="24">
        <v>-0.207543545937032</v>
      </c>
      <c r="L49" s="24">
        <v>5.5806935795677103E-2</v>
      </c>
      <c r="M49" s="24">
        <v>0</v>
      </c>
      <c r="N49" s="24">
        <v>0</v>
      </c>
      <c r="O49" s="24">
        <v>-3.4878896032925003E-2</v>
      </c>
      <c r="P49" s="24">
        <v>0</v>
      </c>
      <c r="Q49" s="24">
        <v>3.66333948574575E-4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-0.112497367224828</v>
      </c>
      <c r="Z49" s="24">
        <v>-4.2581005891034099E-2</v>
      </c>
      <c r="AA49" s="24">
        <v>-4.2594011351889498E-2</v>
      </c>
      <c r="AB49" s="24">
        <v>-3.4225446989278999E-2</v>
      </c>
      <c r="AC49" s="24">
        <v>-3.4522739567685999E-2</v>
      </c>
      <c r="AD49" s="24">
        <v>0.130396018877176</v>
      </c>
      <c r="AE49" s="24">
        <v>-3.4062815908724099E-2</v>
      </c>
      <c r="AF49" s="24">
        <v>-0.22937696212650199</v>
      </c>
      <c r="AH49">
        <f t="shared" si="3"/>
        <v>-0.22937696212650199</v>
      </c>
      <c r="AI49">
        <v>-9.2499999999999999E-2</v>
      </c>
      <c r="AJ49">
        <f t="shared" si="4"/>
        <v>-0.22937696212650199</v>
      </c>
      <c r="AK49">
        <f t="shared" si="5"/>
        <v>0.11419113595807057</v>
      </c>
    </row>
    <row r="50" spans="1:37">
      <c r="A50" s="26">
        <v>43555</v>
      </c>
      <c r="B50" s="24">
        <v>1.0701853918768401E-2</v>
      </c>
      <c r="C50" s="24">
        <v>-1.3268742008768E-2</v>
      </c>
      <c r="D50" s="24">
        <v>4.76059642808426E-2</v>
      </c>
      <c r="E50" s="25">
        <v>1.8361461907621201E-5</v>
      </c>
      <c r="F50" s="24">
        <v>0.120332982762694</v>
      </c>
      <c r="G50" s="24">
        <v>-1.4403841455724699E-3</v>
      </c>
      <c r="H50" s="25">
        <v>7.39845126777395E-6</v>
      </c>
      <c r="I50" s="24">
        <v>-1.3451274335903001E-2</v>
      </c>
      <c r="J50" s="24">
        <v>-5.7198239299436297E-3</v>
      </c>
      <c r="K50" s="24">
        <v>-8.6033173698967305E-2</v>
      </c>
      <c r="L50" s="24">
        <v>2.7634047723881099E-2</v>
      </c>
      <c r="M50" s="24">
        <v>0</v>
      </c>
      <c r="N50" s="24">
        <v>0</v>
      </c>
      <c r="O50" s="24">
        <v>-3.6851012972260497E-2</v>
      </c>
      <c r="P50" s="24">
        <v>0</v>
      </c>
      <c r="Q50" s="24">
        <v>2.92172086791318E-4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-0.23071698343514199</v>
      </c>
      <c r="Z50" s="24">
        <v>-3.0753166081229501E-2</v>
      </c>
      <c r="AA50" s="24">
        <v>-4.3765029532160202E-2</v>
      </c>
      <c r="AB50" s="24">
        <v>-3.65350687719481E-2</v>
      </c>
      <c r="AC50" s="24">
        <v>-3.9229063823764398E-2</v>
      </c>
      <c r="AD50" s="24">
        <v>0.128420611140309</v>
      </c>
      <c r="AE50" s="24">
        <v>-3.3715301037046397E-2</v>
      </c>
      <c r="AF50" s="24">
        <v>-0.236465631946223</v>
      </c>
      <c r="AH50">
        <f t="shared" si="3"/>
        <v>-0.236465631946223</v>
      </c>
      <c r="AI50">
        <v>-9.2499999999999999E-2</v>
      </c>
      <c r="AJ50">
        <f t="shared" si="4"/>
        <v>-0.236465631946223</v>
      </c>
      <c r="AK50">
        <f t="shared" si="5"/>
        <v>0.10214624225667951</v>
      </c>
    </row>
    <row r="51" spans="1:37">
      <c r="A51" s="26">
        <v>43646</v>
      </c>
      <c r="B51" s="24">
        <v>8.8391684995077092E-3</v>
      </c>
      <c r="C51" s="24">
        <v>-1.60855594289026E-2</v>
      </c>
      <c r="D51" s="24">
        <v>3.97770858850637E-2</v>
      </c>
      <c r="E51" s="25">
        <v>1.1261003376576501E-5</v>
      </c>
      <c r="F51" s="24">
        <v>0.13877773099778901</v>
      </c>
      <c r="G51" s="24">
        <v>-6.6287433598234196E-3</v>
      </c>
      <c r="H51" s="25">
        <v>1.4178114971365701E-5</v>
      </c>
      <c r="I51" s="24">
        <v>-1.35663715267143E-2</v>
      </c>
      <c r="J51" s="24">
        <v>-3.9249443678912397E-3</v>
      </c>
      <c r="K51" s="24">
        <v>-9.5772780127974296E-3</v>
      </c>
      <c r="L51" s="24">
        <v>6.9899751397419302E-2</v>
      </c>
      <c r="M51" s="24">
        <v>0</v>
      </c>
      <c r="N51" s="24">
        <v>0</v>
      </c>
      <c r="O51" s="24">
        <v>-3.88440311415904E-2</v>
      </c>
      <c r="P51" s="24">
        <v>0</v>
      </c>
      <c r="Q51" s="25">
        <v>9.0453478210914304E-5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-0.35287621081449599</v>
      </c>
      <c r="Z51" s="24">
        <v>-2.0605075942212E-2</v>
      </c>
      <c r="AA51" s="24">
        <v>-4.3898481098850702E-2</v>
      </c>
      <c r="AB51" s="24">
        <v>-3.68824948635008E-2</v>
      </c>
      <c r="AC51" s="24">
        <v>-3.9952072995162603E-2</v>
      </c>
      <c r="AD51" s="24">
        <v>0.124160146902434</v>
      </c>
      <c r="AE51" s="24">
        <v>-3.3371406386263999E-2</v>
      </c>
      <c r="AF51" s="24">
        <v>-0.23464289365942201</v>
      </c>
      <c r="AH51">
        <f t="shared" si="3"/>
        <v>-0.23464289365942201</v>
      </c>
      <c r="AI51">
        <v>-9.2499999999999999E-2</v>
      </c>
      <c r="AJ51">
        <f t="shared" si="4"/>
        <v>-0.23464289365942201</v>
      </c>
      <c r="AK51">
        <f t="shared" si="5"/>
        <v>0.14498857316516359</v>
      </c>
    </row>
    <row r="52" spans="1:37">
      <c r="A52" s="26">
        <v>43738</v>
      </c>
      <c r="B52" s="24">
        <v>9.7034726714487797E-3</v>
      </c>
      <c r="C52" s="24">
        <v>-2.5302955595314602E-2</v>
      </c>
      <c r="D52" s="24">
        <v>3.1797978177465297E-2</v>
      </c>
      <c r="E52" s="25">
        <v>2.2748054154580298E-5</v>
      </c>
      <c r="F52" s="24">
        <v>0.16553083806941199</v>
      </c>
      <c r="G52" s="24">
        <v>1.5025019535757101E-2</v>
      </c>
      <c r="H52" s="25">
        <v>1.122838993149E-5</v>
      </c>
      <c r="I52" s="24">
        <v>-2.80922994017988E-3</v>
      </c>
      <c r="J52" s="24">
        <v>-4.8949306962089599E-3</v>
      </c>
      <c r="K52" s="24">
        <v>9.9090755342027603E-2</v>
      </c>
      <c r="L52" s="24">
        <v>1.7311188939448E-2</v>
      </c>
      <c r="M52" s="24">
        <v>0</v>
      </c>
      <c r="N52" s="24">
        <v>0</v>
      </c>
      <c r="O52" s="24">
        <v>-4.1095042016793398E-2</v>
      </c>
      <c r="P52" s="24">
        <v>0</v>
      </c>
      <c r="Q52" s="24">
        <v>1.8211077093732101E-4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-0.49863828544359201</v>
      </c>
      <c r="Z52" s="24">
        <v>-2.76637818080957E-2</v>
      </c>
      <c r="AA52" s="24">
        <v>-5.9715928359968501E-2</v>
      </c>
      <c r="AB52" s="24">
        <v>-5.0076584010975297E-2</v>
      </c>
      <c r="AC52" s="24">
        <v>-5.0349750677476102E-2</v>
      </c>
      <c r="AD52" s="24">
        <v>0.10914313929202001</v>
      </c>
      <c r="AE52" s="24">
        <v>-3.3031089280561997E-2</v>
      </c>
      <c r="AF52" s="24">
        <v>-0.34575909858654802</v>
      </c>
      <c r="AH52">
        <f t="shared" si="3"/>
        <v>-0.34575909858654802</v>
      </c>
      <c r="AI52">
        <v>-0.105</v>
      </c>
      <c r="AJ52">
        <f t="shared" si="4"/>
        <v>-0.34575909858654802</v>
      </c>
      <c r="AK52">
        <f t="shared" si="5"/>
        <v>0.1324513370795119</v>
      </c>
    </row>
    <row r="53" spans="1:37">
      <c r="A53" s="26">
        <v>43830</v>
      </c>
      <c r="B53" s="24">
        <v>8.72030195101226E-3</v>
      </c>
      <c r="C53" s="24">
        <v>-2.3804700398005502E-2</v>
      </c>
      <c r="D53" s="24">
        <v>2.8221348577919501E-2</v>
      </c>
      <c r="E53" s="25">
        <v>2.36454274706454E-5</v>
      </c>
      <c r="F53" s="24">
        <v>0.16634885554477699</v>
      </c>
      <c r="G53" s="24">
        <v>-5.72675423440973E-3</v>
      </c>
      <c r="H53" s="25">
        <v>8.4692658410816104E-6</v>
      </c>
      <c r="I53" s="24">
        <v>-4.5089236376849402E-3</v>
      </c>
      <c r="J53" s="24">
        <v>-6.2457762863049699E-3</v>
      </c>
      <c r="K53" s="24">
        <v>0.24466524013869101</v>
      </c>
      <c r="L53" s="24">
        <v>8.7207467550837706E-2</v>
      </c>
      <c r="M53" s="24">
        <v>0</v>
      </c>
      <c r="N53" s="24">
        <v>0</v>
      </c>
      <c r="O53" s="24">
        <v>-4.2815377061639799E-2</v>
      </c>
      <c r="P53" s="24">
        <v>0</v>
      </c>
      <c r="Q53" s="24">
        <v>2.4436483610929102E-4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-0.60559271495031297</v>
      </c>
      <c r="Z53" s="24">
        <v>1.11257216317233E-2</v>
      </c>
      <c r="AA53" s="24">
        <v>-4.0778365414369203E-2</v>
      </c>
      <c r="AB53" s="24">
        <v>-3.4159562903939303E-2</v>
      </c>
      <c r="AC53" s="24">
        <v>-3.5078698219966301E-2</v>
      </c>
      <c r="AD53" s="24">
        <v>0.107095522514438</v>
      </c>
      <c r="AE53" s="24">
        <v>-3.2694307746261399E-2</v>
      </c>
      <c r="AF53" s="24">
        <v>-0.17774424341405701</v>
      </c>
      <c r="AH53">
        <f t="shared" si="3"/>
        <v>-0.17774424341405701</v>
      </c>
      <c r="AI53">
        <v>-0.1125</v>
      </c>
      <c r="AJ53">
        <f t="shared" si="4"/>
        <v>-0.17774424341405701</v>
      </c>
      <c r="AK53">
        <f t="shared" si="5"/>
        <v>0.17497861378967847</v>
      </c>
    </row>
    <row r="54" spans="1:37">
      <c r="A54" s="26">
        <v>43921</v>
      </c>
      <c r="B54" s="24">
        <v>7.8011480479424503E-3</v>
      </c>
      <c r="C54" s="24">
        <v>-1.91601931829724E-2</v>
      </c>
      <c r="D54" s="24">
        <v>2.6756282499606002E-2</v>
      </c>
      <c r="E54" s="25">
        <v>2.4779068792515502E-5</v>
      </c>
      <c r="F54" s="24">
        <v>0.17925476277570901</v>
      </c>
      <c r="G54" s="24">
        <v>-1.02834632925359E-2</v>
      </c>
      <c r="H54" s="25">
        <v>6.0421710362637804E-6</v>
      </c>
      <c r="I54" s="24">
        <v>-7.01888149195433E-3</v>
      </c>
      <c r="J54" s="24">
        <v>-3.7055484143531398E-3</v>
      </c>
      <c r="K54" s="24">
        <v>0.48292450123691799</v>
      </c>
      <c r="L54" s="24">
        <v>8.6859081178672401E-2</v>
      </c>
      <c r="M54" s="24">
        <v>0</v>
      </c>
      <c r="N54" s="24">
        <v>0</v>
      </c>
      <c r="O54" s="24">
        <v>-4.2962492789685301E-2</v>
      </c>
      <c r="P54" s="24">
        <v>0</v>
      </c>
      <c r="Q54" s="24">
        <v>1.1133820823649999E-4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-0.72137608079654203</v>
      </c>
      <c r="Z54" s="24">
        <v>3.63420843645983E-2</v>
      </c>
      <c r="AA54" s="24">
        <v>-3.6523090800900902E-2</v>
      </c>
      <c r="AB54" s="24">
        <v>-3.1521586678458301E-2</v>
      </c>
      <c r="AC54" s="24">
        <v>-3.0605166352379001E-2</v>
      </c>
      <c r="AD54" s="24">
        <v>0.106464806859095</v>
      </c>
      <c r="AE54" s="24">
        <v>-3.23610204934483E-2</v>
      </c>
      <c r="AF54" s="24">
        <v>-8.9726978826061895E-3</v>
      </c>
      <c r="AH54">
        <f t="shared" si="3"/>
        <v>-8.9726978826061895E-3</v>
      </c>
      <c r="AI54">
        <v>-0.11749999999999999</v>
      </c>
      <c r="AJ54">
        <f t="shared" si="4"/>
        <v>-8.9726978826061895E-3</v>
      </c>
      <c r="AK54">
        <f t="shared" si="5"/>
        <v>0.18532183428506271</v>
      </c>
    </row>
    <row r="55" spans="1:37">
      <c r="A55" s="26">
        <v>44012</v>
      </c>
      <c r="B55" s="24">
        <v>6.85581722349673E-3</v>
      </c>
      <c r="C55" s="24">
        <v>-1.61068655939084E-2</v>
      </c>
      <c r="D55" s="24">
        <v>2.5747733076972298E-2</v>
      </c>
      <c r="E55" s="25">
        <v>2.6798594513223702E-5</v>
      </c>
      <c r="F55" s="24">
        <v>0.19147905391843401</v>
      </c>
      <c r="G55" s="24">
        <v>-2.4735088940195601E-2</v>
      </c>
      <c r="H55" s="25">
        <v>3.9139528747189803E-6</v>
      </c>
      <c r="I55" s="24">
        <v>-9.5627486699313303E-3</v>
      </c>
      <c r="J55" s="24">
        <v>-1.0008767382944999E-3</v>
      </c>
      <c r="K55" s="24">
        <v>0.71873718950545595</v>
      </c>
      <c r="L55" s="24">
        <v>8.8576042888037401E-2</v>
      </c>
      <c r="M55" s="24">
        <v>0</v>
      </c>
      <c r="N55" s="24">
        <v>0</v>
      </c>
      <c r="O55" s="24">
        <v>-4.4166543624658397E-2</v>
      </c>
      <c r="P55" s="24">
        <v>0</v>
      </c>
      <c r="Q55" s="25">
        <v>-5.09413977141407E-6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-0.831749014809677</v>
      </c>
      <c r="Z55" s="24">
        <v>6.2276534425877599E-2</v>
      </c>
      <c r="AA55" s="24">
        <v>-3.2203721632538602E-2</v>
      </c>
      <c r="AB55" s="24">
        <v>-3.0875380078240901E-2</v>
      </c>
      <c r="AC55" s="24">
        <v>-2.9752358488564799E-2</v>
      </c>
      <c r="AD55" s="24">
        <v>0.103935015199971</v>
      </c>
      <c r="AE55" s="24">
        <v>-3.2031186898243698E-2</v>
      </c>
      <c r="AF55" s="24">
        <v>0.14544921917161199</v>
      </c>
      <c r="AH55">
        <f t="shared" si="3"/>
        <v>0.14544921917161199</v>
      </c>
      <c r="AI55">
        <v>-0.115</v>
      </c>
      <c r="AJ55">
        <f t="shared" si="4"/>
        <v>0.14544921917161199</v>
      </c>
      <c r="AK55">
        <f t="shared" si="5"/>
        <v>0.18508095504932873</v>
      </c>
    </row>
    <row r="56" spans="1:37">
      <c r="A56" s="26">
        <v>44104</v>
      </c>
      <c r="B56" s="24">
        <v>5.9148810340963198E-3</v>
      </c>
      <c r="C56" s="24">
        <v>-1.5854723333925801E-2</v>
      </c>
      <c r="D56" s="24">
        <v>1.19533593253617E-2</v>
      </c>
      <c r="E56" s="25">
        <v>3.03115737965653E-5</v>
      </c>
      <c r="F56" s="24">
        <v>0.20011848579500299</v>
      </c>
      <c r="G56" s="24">
        <v>-1.39552813568779E-2</v>
      </c>
      <c r="H56" s="25">
        <v>2.0913548340132E-6</v>
      </c>
      <c r="I56" s="24">
        <v>4.6110653439993899E-3</v>
      </c>
      <c r="J56" s="24">
        <v>4.5246013269053201E-3</v>
      </c>
      <c r="K56" s="24">
        <v>0.82467311366700902</v>
      </c>
      <c r="L56" s="24">
        <v>0.100072594937252</v>
      </c>
      <c r="M56" s="24">
        <v>0</v>
      </c>
      <c r="N56" s="24">
        <v>0</v>
      </c>
      <c r="O56" s="24">
        <v>-4.2724603326901901E-2</v>
      </c>
      <c r="P56" s="24">
        <v>0</v>
      </c>
      <c r="Q56" s="25">
        <v>-5.1499588597582203E-5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-0.95904577530361701</v>
      </c>
      <c r="Z56" s="24">
        <v>7.5288327790756296E-2</v>
      </c>
      <c r="AA56" s="24">
        <v>-3.1398397781576999E-2</v>
      </c>
      <c r="AB56" s="24">
        <v>-2.9904963825236702E-2</v>
      </c>
      <c r="AC56" s="24">
        <v>-2.83820787549472E-2</v>
      </c>
      <c r="AD56" s="24">
        <v>0.100423506567176</v>
      </c>
      <c r="AE56" s="24">
        <v>-3.1704766985713603E-2</v>
      </c>
      <c r="AF56" s="24">
        <v>0.17459024845879301</v>
      </c>
      <c r="AH56">
        <f t="shared" si="3"/>
        <v>0.17459024845879301</v>
      </c>
      <c r="AI56">
        <v>-0.13</v>
      </c>
      <c r="AJ56">
        <f t="shared" si="4"/>
        <v>0.17459024845879301</v>
      </c>
      <c r="AK56">
        <f t="shared" si="5"/>
        <v>0.2229365160992296</v>
      </c>
    </row>
    <row r="57" spans="1:37">
      <c r="A57" s="26">
        <v>44196</v>
      </c>
      <c r="B57" s="24">
        <v>8.4215155986507202E-3</v>
      </c>
      <c r="C57" s="24">
        <v>-6.9106893579984003E-3</v>
      </c>
      <c r="D57" s="24">
        <v>7.0506205962441804E-3</v>
      </c>
      <c r="E57" s="25">
        <v>1.43128112235443E-5</v>
      </c>
      <c r="F57" s="24">
        <v>0.21821521451950199</v>
      </c>
      <c r="G57" s="24">
        <v>-6.9564270698892197E-3</v>
      </c>
      <c r="H57" s="25">
        <v>5.2312950685494903E-6</v>
      </c>
      <c r="I57" s="24">
        <v>-8.4807639524275297E-3</v>
      </c>
      <c r="J57" s="24">
        <v>1.6512955812458301E-2</v>
      </c>
      <c r="K57" s="24">
        <v>1.11973227734533</v>
      </c>
      <c r="L57" s="24">
        <v>0.115157135128266</v>
      </c>
      <c r="M57" s="24">
        <v>0</v>
      </c>
      <c r="N57" s="24">
        <v>0</v>
      </c>
      <c r="O57" s="24">
        <v>-4.2641300683996297E-2</v>
      </c>
      <c r="P57" s="24">
        <v>0</v>
      </c>
      <c r="Q57" s="25">
        <v>-8.4993813672578599E-6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-1.04090260006405</v>
      </c>
      <c r="Z57" s="24">
        <v>0.105525040727737</v>
      </c>
      <c r="AA57" s="24">
        <v>-2.4893591356736799E-2</v>
      </c>
      <c r="AB57" s="24">
        <v>-2.6465595914814899E-2</v>
      </c>
      <c r="AC57" s="24">
        <v>-2.51419564789154E-2</v>
      </c>
      <c r="AD57" s="24">
        <v>9.7512730400334702E-2</v>
      </c>
      <c r="AE57" s="24">
        <v>-3.1381721413368202E-2</v>
      </c>
      <c r="AF57" s="24">
        <v>0.47436388856124501</v>
      </c>
      <c r="AH57">
        <f t="shared" si="3"/>
        <v>0.47436388856124501</v>
      </c>
      <c r="AI57">
        <v>-0.13750000000000001</v>
      </c>
      <c r="AJ57">
        <f t="shared" si="4"/>
        <v>0.47436388856124501</v>
      </c>
      <c r="AK57">
        <f t="shared" si="5"/>
        <v>0.26899758390236028</v>
      </c>
    </row>
    <row r="58" spans="1:37">
      <c r="A58" s="26">
        <v>44286</v>
      </c>
      <c r="B58" s="24">
        <v>1.1039264764047299E-2</v>
      </c>
      <c r="C58" s="24">
        <v>-9.4531816526823402E-3</v>
      </c>
      <c r="D58" s="24">
        <v>9.6753437641296808E-3</v>
      </c>
      <c r="E58" s="25">
        <v>7.5053171715503E-6</v>
      </c>
      <c r="F58" s="24">
        <v>0.21069993182660099</v>
      </c>
      <c r="G58" s="24">
        <v>7.1272767224178002E-3</v>
      </c>
      <c r="H58" s="25">
        <v>5.4914159590819602E-6</v>
      </c>
      <c r="I58" s="24">
        <v>-9.0515936423736596E-3</v>
      </c>
      <c r="J58" s="24">
        <v>1.5650629763716499E-2</v>
      </c>
      <c r="K58" s="24">
        <v>1.24247620274814</v>
      </c>
      <c r="L58" s="24">
        <v>9.1957632276391602E-2</v>
      </c>
      <c r="M58" s="24">
        <v>0</v>
      </c>
      <c r="N58" s="24">
        <v>0</v>
      </c>
      <c r="O58" s="24">
        <v>-4.3312240903713099E-2</v>
      </c>
      <c r="P58" s="24">
        <v>0</v>
      </c>
      <c r="Q58" s="24">
        <v>1.7254207876469101E-4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-1.1611793894779101</v>
      </c>
      <c r="Z58" s="24">
        <v>0.121059416339102</v>
      </c>
      <c r="AA58" s="24">
        <v>-2.1987866396004498E-2</v>
      </c>
      <c r="AB58" s="24">
        <v>-2.4981114745332801E-2</v>
      </c>
      <c r="AC58" s="24">
        <v>-2.3688238708825901E-2</v>
      </c>
      <c r="AD58" s="24">
        <v>9.3586822207579204E-2</v>
      </c>
      <c r="AE58" s="24">
        <v>-3.1062011455258099E-2</v>
      </c>
      <c r="AF58" s="24">
        <v>0.47874242224191099</v>
      </c>
      <c r="AH58">
        <f t="shared" si="3"/>
        <v>0.47874242224191099</v>
      </c>
      <c r="AI58">
        <v>-0.13750000000000001</v>
      </c>
      <c r="AJ58">
        <f t="shared" si="4"/>
        <v>0.47874242224191099</v>
      </c>
      <c r="AK58">
        <f t="shared" si="5"/>
        <v>0.25345659027516287</v>
      </c>
    </row>
    <row r="59" spans="1:37">
      <c r="A59" s="26">
        <v>44377</v>
      </c>
      <c r="B59" s="24">
        <v>1.08065438352798E-2</v>
      </c>
      <c r="C59" s="24">
        <v>-1.6825174608075401E-2</v>
      </c>
      <c r="D59" s="24">
        <v>1.3693126075505701E-2</v>
      </c>
      <c r="E59" s="25">
        <v>9.5328984325353596E-6</v>
      </c>
      <c r="F59" s="24">
        <v>0.18950031953094301</v>
      </c>
      <c r="G59" s="24">
        <v>4.3666830382020003E-3</v>
      </c>
      <c r="H59" s="25">
        <v>-5.4753950591783802E-7</v>
      </c>
      <c r="I59" s="24">
        <v>-7.1725938473486102E-3</v>
      </c>
      <c r="J59" s="24">
        <v>6.3059155549623899E-3</v>
      </c>
      <c r="K59" s="24">
        <v>1.09537964681935</v>
      </c>
      <c r="L59" s="24">
        <v>9.2226318583146505E-2</v>
      </c>
      <c r="M59" s="24">
        <v>0</v>
      </c>
      <c r="N59" s="24">
        <v>0</v>
      </c>
      <c r="O59" s="24">
        <v>-4.14587240791085E-2</v>
      </c>
      <c r="P59" s="24">
        <v>0</v>
      </c>
      <c r="Q59" s="24">
        <v>3.2087162262160198E-4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-1.3346428810855799</v>
      </c>
      <c r="Z59" s="24">
        <v>0.11511303378137</v>
      </c>
      <c r="AA59" s="24">
        <v>-3.0260013800889201E-2</v>
      </c>
      <c r="AB59" s="24">
        <v>-2.8516578513035299E-2</v>
      </c>
      <c r="AC59" s="24">
        <v>-2.3222301048882898E-2</v>
      </c>
      <c r="AD59" s="24">
        <v>8.8847913275029805E-2</v>
      </c>
      <c r="AE59" s="24">
        <v>-3.07455989866104E-2</v>
      </c>
      <c r="AF59" s="24">
        <v>0.103725491505801</v>
      </c>
      <c r="AH59">
        <f t="shared" si="3"/>
        <v>0.103725491505801</v>
      </c>
      <c r="AI59">
        <v>-0.14000000000000001</v>
      </c>
      <c r="AJ59">
        <f t="shared" si="4"/>
        <v>0.103725491505801</v>
      </c>
      <c r="AK59">
        <f t="shared" si="5"/>
        <v>0.22102667207843862</v>
      </c>
    </row>
    <row r="60" spans="1:37">
      <c r="A60" s="26">
        <v>44469</v>
      </c>
      <c r="B60" s="24">
        <v>7.9651528942209001E-3</v>
      </c>
      <c r="C60" s="24">
        <v>-2.4648954754884801E-2</v>
      </c>
      <c r="D60" s="24">
        <v>1.5317614457540501E-2</v>
      </c>
      <c r="E60" s="25">
        <v>1.6782125851590901E-5</v>
      </c>
      <c r="F60" s="24">
        <v>0.18550523636166899</v>
      </c>
      <c r="G60" s="24">
        <v>7.6441048596322799E-3</v>
      </c>
      <c r="H60" s="25">
        <v>5.8868897421318701E-6</v>
      </c>
      <c r="I60" s="24">
        <v>-2.0020090436065001E-2</v>
      </c>
      <c r="J60" s="24">
        <v>-1.1558451575730999E-3</v>
      </c>
      <c r="K60" s="24">
        <v>1.0673879523973</v>
      </c>
      <c r="L60" s="24">
        <v>7.2624042270255207E-2</v>
      </c>
      <c r="M60" s="24">
        <v>0</v>
      </c>
      <c r="N60" s="24">
        <v>0</v>
      </c>
      <c r="O60" s="24">
        <v>-4.1180677543808802E-2</v>
      </c>
      <c r="P60" s="24">
        <v>0</v>
      </c>
      <c r="Q60" s="24">
        <v>2.6979374098049902E-4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-1.4807099143881099</v>
      </c>
      <c r="Z60" s="24">
        <v>0.119259351346895</v>
      </c>
      <c r="AA60" s="24">
        <v>-3.4718798124725003E-2</v>
      </c>
      <c r="AB60" s="24">
        <v>-3.2381093682301902E-2</v>
      </c>
      <c r="AC60" s="24">
        <v>-2.40083562718524E-2</v>
      </c>
      <c r="AD60" s="24">
        <v>8.2437641610731804E-2</v>
      </c>
      <c r="AE60" s="24">
        <v>-3.0432446469002901E-2</v>
      </c>
      <c r="AF60" s="24">
        <v>-0.13082261787351299</v>
      </c>
      <c r="AH60">
        <f t="shared" si="3"/>
        <v>-0.13082261787351299</v>
      </c>
      <c r="AI60">
        <v>-0.14000000000000001</v>
      </c>
      <c r="AJ60">
        <f t="shared" si="4"/>
        <v>-0.13082261787351299</v>
      </c>
      <c r="AK60">
        <f t="shared" si="5"/>
        <v>0.17191059923854971</v>
      </c>
    </row>
    <row r="61" spans="1:37">
      <c r="A61" s="26">
        <v>44561</v>
      </c>
      <c r="B61" s="24">
        <v>8.0706094167922408E-3</v>
      </c>
      <c r="C61" s="24">
        <v>-1.9636080759927201E-2</v>
      </c>
      <c r="D61" s="24">
        <v>2.4291043656872E-2</v>
      </c>
      <c r="E61" s="25">
        <v>1.09324438120295E-5</v>
      </c>
      <c r="F61" s="24">
        <v>0.17831525968378201</v>
      </c>
      <c r="G61" s="24">
        <v>-1.78524597910592E-3</v>
      </c>
      <c r="H61" s="25">
        <v>8.9280338321539904E-6</v>
      </c>
      <c r="I61" s="24">
        <v>-3.4785429137808702E-2</v>
      </c>
      <c r="J61" s="24">
        <v>-4.7464441654462997E-3</v>
      </c>
      <c r="K61" s="24">
        <v>1.2106804473439901</v>
      </c>
      <c r="L61" s="24">
        <v>9.2619964078612907E-2</v>
      </c>
      <c r="M61" s="24">
        <v>0</v>
      </c>
      <c r="N61" s="24">
        <v>0</v>
      </c>
      <c r="O61" s="24">
        <v>-3.9344357477540601E-2</v>
      </c>
      <c r="P61" s="24">
        <v>0</v>
      </c>
      <c r="Q61" s="24">
        <v>8.3713293042322304E-4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-1.5798105340951201</v>
      </c>
      <c r="Z61" s="24">
        <v>0.141442104554029</v>
      </c>
      <c r="AA61" s="24">
        <v>-2.6655872971945001E-2</v>
      </c>
      <c r="AB61" s="24">
        <v>-2.7023053891400001E-2</v>
      </c>
      <c r="AC61" s="24">
        <v>-1.30144491735512E-2</v>
      </c>
      <c r="AD61" s="24">
        <v>8.8683007532253194E-2</v>
      </c>
      <c r="AE61" s="24">
        <v>-3.0122516936054701E-2</v>
      </c>
      <c r="AF61" s="24">
        <v>-3.1964554913508601E-2</v>
      </c>
      <c r="AH61">
        <f t="shared" si="3"/>
        <v>-3.1964554913508601E-2</v>
      </c>
      <c r="AI61">
        <v>-0.14499999999999999</v>
      </c>
      <c r="AJ61">
        <f t="shared" si="4"/>
        <v>-3.1964554913508601E-2</v>
      </c>
      <c r="AK61">
        <f t="shared" si="5"/>
        <v>0.17373379578823542</v>
      </c>
    </row>
    <row r="62" spans="1:37">
      <c r="A62" s="26">
        <v>44651</v>
      </c>
      <c r="B62" s="24">
        <v>7.9900295387671898E-3</v>
      </c>
      <c r="C62" s="24">
        <v>-1.76598900212355E-2</v>
      </c>
      <c r="D62" s="24">
        <v>4.2387367707425801E-2</v>
      </c>
      <c r="E62" s="25">
        <v>1.1713700012281499E-5</v>
      </c>
      <c r="F62" s="24">
        <v>0.14865185111868001</v>
      </c>
      <c r="G62" s="24">
        <v>-5.5089975976123596E-3</v>
      </c>
      <c r="H62" s="25">
        <v>4.9765749206590598E-6</v>
      </c>
      <c r="I62" s="24">
        <v>-4.71163248112966E-2</v>
      </c>
      <c r="J62" s="24">
        <v>-1.1504018108239601E-2</v>
      </c>
      <c r="K62" s="24">
        <v>1.2530526263061801</v>
      </c>
      <c r="L62" s="24">
        <v>7.3059600209124997E-2</v>
      </c>
      <c r="M62" s="24">
        <v>0</v>
      </c>
      <c r="N62" s="24">
        <v>0</v>
      </c>
      <c r="O62" s="24">
        <v>-3.7181828977160603E-2</v>
      </c>
      <c r="P62" s="24">
        <v>0</v>
      </c>
      <c r="Q62" s="24">
        <v>1.1168230880871299E-3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-1.7048378254041501</v>
      </c>
      <c r="Z62" s="24">
        <v>0.15708359979237499</v>
      </c>
      <c r="AA62" s="24">
        <v>-1.5991142450334301E-2</v>
      </c>
      <c r="AB62" s="24">
        <v>-2.0855262297036901E-2</v>
      </c>
      <c r="AC62" s="24">
        <v>-1.04150909802831E-2</v>
      </c>
      <c r="AD62" s="24">
        <v>8.5515313206361701E-2</v>
      </c>
      <c r="AE62" s="24">
        <v>-2.98157739796025E-2</v>
      </c>
      <c r="AF62" s="24">
        <v>-0.13201225338502501</v>
      </c>
      <c r="AH62">
        <f t="shared" si="3"/>
        <v>-0.13201225338502501</v>
      </c>
      <c r="AI62">
        <v>-0.13750000000000001</v>
      </c>
      <c r="AJ62">
        <f t="shared" si="4"/>
        <v>-0.13201225338502501</v>
      </c>
      <c r="AK62">
        <f t="shared" si="5"/>
        <v>0.12443552844186254</v>
      </c>
    </row>
    <row r="63" spans="1:37">
      <c r="A63" s="26">
        <v>44742</v>
      </c>
      <c r="B63" s="24">
        <v>5.7922151185290397E-3</v>
      </c>
      <c r="C63" s="24">
        <v>-2.0427144917409899E-2</v>
      </c>
      <c r="D63" s="24">
        <v>6.6377063365337399E-2</v>
      </c>
      <c r="E63" s="25">
        <v>1.3892088736627099E-5</v>
      </c>
      <c r="F63" s="24">
        <v>9.6687648208092905E-2</v>
      </c>
      <c r="G63" s="24">
        <v>-2.2720866676587199E-2</v>
      </c>
      <c r="H63" s="25">
        <v>9.4162890920319304E-6</v>
      </c>
      <c r="I63" s="24">
        <v>-5.7326069665599798E-2</v>
      </c>
      <c r="J63" s="24">
        <v>-1.78585660089778E-2</v>
      </c>
      <c r="K63" s="24">
        <v>1.2779364082879201</v>
      </c>
      <c r="L63" s="24">
        <v>7.6877610561316603E-2</v>
      </c>
      <c r="M63" s="24">
        <v>0</v>
      </c>
      <c r="N63" s="24">
        <v>0</v>
      </c>
      <c r="O63" s="24">
        <v>-3.4690653764512198E-2</v>
      </c>
      <c r="P63" s="24">
        <v>0</v>
      </c>
      <c r="Q63" s="24">
        <v>1.0583337442815199E-3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-1.7002092569501199</v>
      </c>
      <c r="Z63" s="24">
        <v>0.15312116638023601</v>
      </c>
      <c r="AA63" s="24">
        <v>-1.84906037021128E-2</v>
      </c>
      <c r="AB63" s="24">
        <v>-2.50677099704971E-2</v>
      </c>
      <c r="AC63" s="24">
        <v>-1.63311343470822E-2</v>
      </c>
      <c r="AD63" s="24">
        <v>7.3484604880112103E-2</v>
      </c>
      <c r="AE63" s="24">
        <v>-2.9512181736349001E-2</v>
      </c>
      <c r="AF63" s="24">
        <v>-0.19127582881559799</v>
      </c>
      <c r="AH63">
        <f t="shared" si="3"/>
        <v>-0.19127582881559799</v>
      </c>
      <c r="AI63">
        <v>-0.13500000000000001</v>
      </c>
      <c r="AJ63">
        <f t="shared" si="4"/>
        <v>-0.19127582881559799</v>
      </c>
      <c r="AK63">
        <f t="shared" si="5"/>
        <v>6.4280696605945736E-2</v>
      </c>
    </row>
    <row r="64" spans="1:37">
      <c r="A64" s="26">
        <v>44834</v>
      </c>
      <c r="B64" s="24">
        <v>3.3583010012950502E-3</v>
      </c>
      <c r="C64" s="24">
        <v>-2.25407162440996E-2</v>
      </c>
      <c r="D64" s="24">
        <v>8.3946658563666801E-2</v>
      </c>
      <c r="E64" s="25">
        <v>1.2943252797181899E-5</v>
      </c>
      <c r="F64" s="24">
        <v>6.2786131866905903E-2</v>
      </c>
      <c r="G64" s="24">
        <v>-3.3589913246679003E-2</v>
      </c>
      <c r="H64" s="25">
        <v>2.4644317095337401E-5</v>
      </c>
      <c r="I64" s="24">
        <v>-6.5946141397745003E-2</v>
      </c>
      <c r="J64" s="24">
        <v>-1.8192426417595501E-2</v>
      </c>
      <c r="K64" s="24">
        <v>1.2330848379663</v>
      </c>
      <c r="L64" s="24">
        <v>6.7026115367921996E-2</v>
      </c>
      <c r="M64" s="24">
        <v>0</v>
      </c>
      <c r="N64" s="24">
        <v>0</v>
      </c>
      <c r="O64" s="24">
        <v>-3.2282881814860102E-2</v>
      </c>
      <c r="P64" s="24">
        <v>0</v>
      </c>
      <c r="Q64" s="24">
        <v>1.29236838298951E-3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-1.66790522819948</v>
      </c>
      <c r="Z64" s="24">
        <v>0.14384168100420999</v>
      </c>
      <c r="AA64" s="24">
        <v>-2.37092786512124E-2</v>
      </c>
      <c r="AB64" s="24">
        <v>-3.1280321687677998E-2</v>
      </c>
      <c r="AC64" s="24">
        <v>-2.3616373946464101E-2</v>
      </c>
      <c r="AD64" s="24">
        <v>5.9514652427062303E-2</v>
      </c>
      <c r="AE64" s="24">
        <v>-2.9211704874966601E-2</v>
      </c>
      <c r="AF64" s="24">
        <v>-0.29338665233054101</v>
      </c>
      <c r="AH64">
        <f t="shared" si="3"/>
        <v>-0.29338665233054101</v>
      </c>
      <c r="AI64">
        <v>2.2499999999999999E-2</v>
      </c>
      <c r="AJ64">
        <f t="shared" si="4"/>
        <v>-0.29338665233054101</v>
      </c>
      <c r="AK64">
        <f t="shared" si="5"/>
        <v>1.6683378756721157E-2</v>
      </c>
    </row>
    <row r="65" spans="1:37">
      <c r="A65" s="26">
        <v>44926</v>
      </c>
      <c r="B65" s="24">
        <v>3.97611112980555E-3</v>
      </c>
      <c r="C65" s="24">
        <v>-2.51730973906449E-2</v>
      </c>
      <c r="D65" s="24">
        <v>0.101067448760342</v>
      </c>
      <c r="E65" s="25">
        <v>1.250778765732E-5</v>
      </c>
      <c r="F65" s="24">
        <v>2.7839186518969699E-2</v>
      </c>
      <c r="G65" s="24">
        <v>-3.1729077991052401E-2</v>
      </c>
      <c r="H65" s="25">
        <v>3.3606433473752399E-5</v>
      </c>
      <c r="I65" s="24">
        <v>-6.3237622016591694E-2</v>
      </c>
      <c r="J65" s="24">
        <v>-1.8701356938845701E-2</v>
      </c>
      <c r="K65" s="24">
        <v>1.32216478776468</v>
      </c>
      <c r="L65" s="24">
        <v>6.0964281583600198E-2</v>
      </c>
      <c r="M65" s="24">
        <v>0</v>
      </c>
      <c r="N65" s="24">
        <v>0</v>
      </c>
      <c r="O65" s="24">
        <v>-3.2394743126198999E-2</v>
      </c>
      <c r="P65" s="24">
        <v>0</v>
      </c>
      <c r="Q65" s="24">
        <v>1.85002355314131E-3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-1.6244475894438499</v>
      </c>
      <c r="Z65" s="24">
        <v>0.13608495312841201</v>
      </c>
      <c r="AA65" s="24">
        <v>-2.7571002345723801E-2</v>
      </c>
      <c r="AB65" s="24">
        <v>-3.5683501435341901E-2</v>
      </c>
      <c r="AC65" s="24">
        <v>-2.9324376389417602E-2</v>
      </c>
      <c r="AD65" s="24">
        <v>4.7992536102745197E-2</v>
      </c>
      <c r="AE65" s="24">
        <v>-2.8914308583639099E-2</v>
      </c>
      <c r="AF65" s="24">
        <v>-0.21519123289849501</v>
      </c>
      <c r="AH65">
        <f t="shared" si="3"/>
        <v>-0.21519123289849501</v>
      </c>
      <c r="AI65">
        <v>0.33750000000000002</v>
      </c>
      <c r="AJ65">
        <f t="shared" si="4"/>
        <v>-0.21519123289849501</v>
      </c>
      <c r="AK65">
        <f t="shared" si="5"/>
        <v>-4.4070402799991082E-3</v>
      </c>
    </row>
    <row r="66" spans="1:37">
      <c r="A66" s="26">
        <v>45016</v>
      </c>
      <c r="B66" s="24">
        <v>5.5426328009464502E-3</v>
      </c>
      <c r="C66" s="24">
        <v>-3.1439031841690099E-2</v>
      </c>
      <c r="D66" s="24">
        <v>0.108110001602938</v>
      </c>
      <c r="E66" s="25">
        <v>1.3977186318365901E-5</v>
      </c>
      <c r="F66" s="24">
        <v>8.2969893677555407E-3</v>
      </c>
      <c r="G66" s="24">
        <v>-2.3058794112925399E-2</v>
      </c>
      <c r="H66" s="25">
        <v>3.1320314694190301E-5</v>
      </c>
      <c r="I66" s="24">
        <v>-4.82453814525668E-2</v>
      </c>
      <c r="J66" s="24">
        <v>-1.9789947252680899E-2</v>
      </c>
      <c r="K66" s="24">
        <v>1.36676121579994</v>
      </c>
      <c r="L66" s="24">
        <v>6.0940130051924203E-2</v>
      </c>
      <c r="M66" s="24">
        <v>0</v>
      </c>
      <c r="N66" s="24">
        <v>0</v>
      </c>
      <c r="O66" s="24">
        <v>-3.3701680683097701E-2</v>
      </c>
      <c r="P66" s="24">
        <v>0</v>
      </c>
      <c r="Q66" s="24">
        <v>2.0526913883962801E-3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-1.60042824909995</v>
      </c>
      <c r="Z66" s="24">
        <v>0.12832774632661401</v>
      </c>
      <c r="AA66" s="24">
        <v>-3.06424805082408E-2</v>
      </c>
      <c r="AB66" s="24">
        <v>-3.9461029665238102E-2</v>
      </c>
      <c r="AC66" s="24">
        <v>-3.4089796262227003E-2</v>
      </c>
      <c r="AD66" s="24">
        <v>3.62881477068729E-2</v>
      </c>
      <c r="AE66" s="24">
        <v>-2.86199585580123E-2</v>
      </c>
      <c r="AF66" s="24">
        <v>-0.17311149689023</v>
      </c>
      <c r="AH66">
        <f t="shared" ref="AH66:AH97" si="6">AF66+$AG$2</f>
        <v>-0.17311149689023</v>
      </c>
      <c r="AI66">
        <v>0.58750000000000002</v>
      </c>
      <c r="AJ66">
        <f t="shared" ref="AJ66:AJ97" si="7">+AH66</f>
        <v>-0.17311149689023</v>
      </c>
      <c r="AK66">
        <f t="shared" ref="AK66:AK97" si="8">AH66-SUM(Y66:AD66,K66)</f>
        <v>1.3294881199907294E-4</v>
      </c>
    </row>
    <row r="67" spans="1:37">
      <c r="A67" s="26">
        <v>45107</v>
      </c>
      <c r="B67" s="24">
        <v>4.8819810693864502E-3</v>
      </c>
      <c r="C67" s="24">
        <v>-3.2870157120430399E-2</v>
      </c>
      <c r="D67" s="24">
        <v>0.113257766655616</v>
      </c>
      <c r="E67" s="25">
        <v>1.6598077751938401E-5</v>
      </c>
      <c r="F67" s="24">
        <v>-1.1811845076802999E-2</v>
      </c>
      <c r="G67" s="24">
        <v>-2.4892574980044099E-2</v>
      </c>
      <c r="H67" s="25">
        <v>3.3534268411996698E-5</v>
      </c>
      <c r="I67" s="24">
        <v>-4.42624540388174E-2</v>
      </c>
      <c r="J67" s="24">
        <v>-2.0022858732937899E-2</v>
      </c>
      <c r="K67" s="24">
        <v>1.3810693724826499</v>
      </c>
      <c r="L67" s="24">
        <v>5.3488939742306903E-2</v>
      </c>
      <c r="M67" s="24">
        <v>0</v>
      </c>
      <c r="N67" s="24">
        <v>0</v>
      </c>
      <c r="O67" s="24">
        <v>-3.09405862567575E-2</v>
      </c>
      <c r="P67" s="24">
        <v>0</v>
      </c>
      <c r="Q67" s="24">
        <v>1.7969689781410999E-3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-1.5956065012541001</v>
      </c>
      <c r="Z67" s="24">
        <v>0.119643356834557</v>
      </c>
      <c r="AA67" s="24">
        <v>-3.4855068263229302E-2</v>
      </c>
      <c r="AB67" s="24">
        <v>-4.4389416859500701E-2</v>
      </c>
      <c r="AC67" s="24">
        <v>-4.1527961465308301E-2</v>
      </c>
      <c r="AD67" s="24">
        <v>2.50577343274552E-2</v>
      </c>
      <c r="AE67" s="24">
        <v>-2.8328620989556599E-2</v>
      </c>
      <c r="AF67" s="24">
        <v>-0.210261792601217</v>
      </c>
      <c r="AH67">
        <f t="shared" si="6"/>
        <v>-0.210261792601217</v>
      </c>
      <c r="AI67">
        <v>0.78749999999999998</v>
      </c>
      <c r="AJ67">
        <f t="shared" si="7"/>
        <v>-0.210261792601217</v>
      </c>
      <c r="AK67">
        <f t="shared" si="8"/>
        <v>-1.9653308403740549E-2</v>
      </c>
    </row>
    <row r="68" spans="1:37">
      <c r="A68" s="26">
        <v>45199</v>
      </c>
      <c r="B68" s="24">
        <v>4.8085334591484504E-3</v>
      </c>
      <c r="C68" s="24">
        <v>-3.2041795146490699E-2</v>
      </c>
      <c r="D68" s="24">
        <v>0.115355134772834</v>
      </c>
      <c r="E68" s="25">
        <v>1.6354102751101301E-5</v>
      </c>
      <c r="F68" s="24">
        <v>-3.0343212471164002E-2</v>
      </c>
      <c r="G68" s="24">
        <v>-2.38870851084492E-2</v>
      </c>
      <c r="H68" s="25">
        <v>3.1647775898111098E-5</v>
      </c>
      <c r="I68" s="24">
        <v>-3.9269327976314397E-2</v>
      </c>
      <c r="J68" s="24">
        <v>-1.50304488522494E-2</v>
      </c>
      <c r="K68" s="24">
        <v>1.4121538460257601</v>
      </c>
      <c r="L68" s="24">
        <v>5.05758171100954E-2</v>
      </c>
      <c r="M68" s="24">
        <v>0</v>
      </c>
      <c r="N68" s="24">
        <v>0</v>
      </c>
      <c r="O68" s="24">
        <v>-2.86614291773312E-2</v>
      </c>
      <c r="P68" s="24">
        <v>0</v>
      </c>
      <c r="Q68" s="24">
        <v>1.61091985495757E-3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-1.57852025038199</v>
      </c>
      <c r="Z68" s="24">
        <v>0.110699416267192</v>
      </c>
      <c r="AA68" s="24">
        <v>-3.9243187946324302E-2</v>
      </c>
      <c r="AB68" s="24">
        <v>-5.0856649530970403E-2</v>
      </c>
      <c r="AC68" s="24">
        <v>-4.7275024597101298E-2</v>
      </c>
      <c r="AD68" s="24">
        <v>1.58841219037795E-2</v>
      </c>
      <c r="AE68" s="24">
        <v>-2.80402625543082E-2</v>
      </c>
      <c r="AF68" s="24">
        <v>-0.20203288247027401</v>
      </c>
      <c r="AH68">
        <f t="shared" si="6"/>
        <v>-0.20203288247027401</v>
      </c>
      <c r="AI68">
        <v>0.90500000000000003</v>
      </c>
      <c r="AJ68">
        <f t="shared" si="7"/>
        <v>-0.20203288247027401</v>
      </c>
      <c r="AK68">
        <f t="shared" si="8"/>
        <v>-2.4875154210619865E-2</v>
      </c>
    </row>
    <row r="69" spans="1:37">
      <c r="A69" s="26">
        <v>45291</v>
      </c>
      <c r="B69" s="24">
        <v>5.67511184543577E-3</v>
      </c>
      <c r="C69" s="24">
        <v>-2.95954059547387E-2</v>
      </c>
      <c r="D69" s="24">
        <v>0.116451182041773</v>
      </c>
      <c r="E69" s="25">
        <v>1.07770512916529E-5</v>
      </c>
      <c r="F69" s="24">
        <v>-3.8099224680767901E-2</v>
      </c>
      <c r="G69" s="24">
        <v>-2.56246707216773E-2</v>
      </c>
      <c r="H69" s="25">
        <v>2.4378016922272E-5</v>
      </c>
      <c r="I69" s="24">
        <v>-3.6460376782622303E-2</v>
      </c>
      <c r="J69" s="24">
        <v>-1.0642796746599899E-2</v>
      </c>
      <c r="K69" s="24">
        <v>1.4748807839217799</v>
      </c>
      <c r="L69" s="24">
        <v>5.4626716331820299E-2</v>
      </c>
      <c r="M69" s="24">
        <v>0</v>
      </c>
      <c r="N69" s="24">
        <v>0</v>
      </c>
      <c r="O69" s="24">
        <v>-2.7130953792077701E-2</v>
      </c>
      <c r="P69" s="24">
        <v>0</v>
      </c>
      <c r="Q69" s="24">
        <v>1.33047415860914E-3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-1.5393233506911399</v>
      </c>
      <c r="Z69" s="24">
        <v>0.103981947218426</v>
      </c>
      <c r="AA69" s="24">
        <v>-4.3799669228824299E-2</v>
      </c>
      <c r="AB69" s="24">
        <v>-5.41901746228063E-2</v>
      </c>
      <c r="AC69" s="24">
        <v>-5.01351435125751E-2</v>
      </c>
      <c r="AD69" s="24">
        <v>1.0316452378617001E-2</v>
      </c>
      <c r="AE69" s="24">
        <v>-2.7754850401982299E-2</v>
      </c>
      <c r="AF69" s="24">
        <v>-0.11545879417114301</v>
      </c>
      <c r="AH69">
        <f t="shared" si="6"/>
        <v>-0.11545879417114301</v>
      </c>
      <c r="AI69">
        <v>0.96250000000000002</v>
      </c>
      <c r="AJ69">
        <f t="shared" si="7"/>
        <v>-0.11545879417114301</v>
      </c>
      <c r="AK69">
        <f t="shared" si="8"/>
        <v>-1.7189639634620155E-2</v>
      </c>
    </row>
    <row r="70" spans="1:37">
      <c r="A70" s="26">
        <v>45382</v>
      </c>
      <c r="B70" s="24">
        <v>5.5798739853144498E-3</v>
      </c>
      <c r="C70" s="24">
        <v>-3.1918625208129499E-2</v>
      </c>
      <c r="D70" s="24">
        <v>0.115051242329249</v>
      </c>
      <c r="E70" s="25">
        <v>1.2362823470213701E-5</v>
      </c>
      <c r="F70" s="24">
        <v>-4.1452673741007702E-2</v>
      </c>
      <c r="G70" s="24">
        <v>-1.15530282746338E-2</v>
      </c>
      <c r="H70" s="25">
        <v>2.0233595999843802E-5</v>
      </c>
      <c r="I70" s="24">
        <v>-2.1302912548842E-2</v>
      </c>
      <c r="J70" s="24">
        <v>-9.1627087063656798E-3</v>
      </c>
      <c r="K70" s="24">
        <v>1.43472555233055</v>
      </c>
      <c r="L70" s="24">
        <v>3.6424690795964602E-2</v>
      </c>
      <c r="M70" s="24">
        <v>0</v>
      </c>
      <c r="N70" s="24">
        <v>0</v>
      </c>
      <c r="O70" s="24">
        <v>-2.7400607359371099E-2</v>
      </c>
      <c r="P70" s="24">
        <v>0</v>
      </c>
      <c r="Q70" s="24">
        <v>8.4203518932937801E-4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-1.54902465477934</v>
      </c>
      <c r="Z70" s="24">
        <v>9.2445079260707205E-2</v>
      </c>
      <c r="AA70" s="24">
        <v>-4.6884240494911598E-2</v>
      </c>
      <c r="AB70" s="24">
        <v>-5.6074837283300101E-2</v>
      </c>
      <c r="AC70" s="24">
        <v>-5.1565450549383003E-2</v>
      </c>
      <c r="AD70" s="24">
        <v>6.6115758495497202E-3</v>
      </c>
      <c r="AE70" s="24">
        <v>-2.74723521454453E-2</v>
      </c>
      <c r="AF70" s="24">
        <v>-0.18209944493059599</v>
      </c>
      <c r="AH70">
        <f t="shared" si="6"/>
        <v>-0.18209944493059599</v>
      </c>
      <c r="AI70">
        <v>0.96499999999999997</v>
      </c>
      <c r="AJ70">
        <f t="shared" si="7"/>
        <v>-0.18209944493059599</v>
      </c>
      <c r="AK70">
        <f t="shared" si="8"/>
        <v>-1.2332469264468016E-2</v>
      </c>
    </row>
    <row r="71" spans="1:37">
      <c r="A71" s="26">
        <v>45473</v>
      </c>
      <c r="B71" s="24">
        <v>6.2637880551103002E-3</v>
      </c>
      <c r="C71" s="24">
        <v>-2.7226531872178501E-2</v>
      </c>
      <c r="D71" s="24">
        <v>0.119939436822463</v>
      </c>
      <c r="E71" s="25">
        <v>1.0107430833017601E-5</v>
      </c>
      <c r="F71" s="24">
        <v>-5.2869920131595999E-2</v>
      </c>
      <c r="G71" s="24">
        <v>-9.3866998199839402E-3</v>
      </c>
      <c r="H71" s="25">
        <v>1.31570657206393E-5</v>
      </c>
      <c r="I71" s="24">
        <v>-1.9286640590843101E-2</v>
      </c>
      <c r="J71" s="24">
        <v>-6.5210614867601997E-3</v>
      </c>
      <c r="K71" s="24">
        <v>1.48814387974827</v>
      </c>
      <c r="L71" s="24">
        <v>3.3645402906079099E-2</v>
      </c>
      <c r="M71" s="24">
        <v>0</v>
      </c>
      <c r="N71" s="24">
        <v>0</v>
      </c>
      <c r="O71" s="24">
        <v>-2.5955452129335199E-2</v>
      </c>
      <c r="P71" s="24">
        <v>0</v>
      </c>
      <c r="Q71" s="24">
        <v>5.8724994069054204E-4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-1.53813231441012</v>
      </c>
      <c r="Z71" s="24">
        <v>8.7961845105443498E-2</v>
      </c>
      <c r="AA71" s="24">
        <v>-4.6838567245708299E-2</v>
      </c>
      <c r="AB71" s="24">
        <v>-5.5665384144386799E-2</v>
      </c>
      <c r="AC71" s="24">
        <v>-5.1188943572353297E-2</v>
      </c>
      <c r="AD71" s="24">
        <v>4.8569712304948201E-3</v>
      </c>
      <c r="AE71" s="24">
        <v>-2.7192735850523501E-2</v>
      </c>
      <c r="AF71" s="24">
        <v>-0.11884241294867399</v>
      </c>
      <c r="AH71">
        <f t="shared" si="6"/>
        <v>-0.11884241294867399</v>
      </c>
      <c r="AI71">
        <v>0.9425</v>
      </c>
      <c r="AJ71">
        <f t="shared" si="7"/>
        <v>-0.11884241294867399</v>
      </c>
      <c r="AK71">
        <f t="shared" si="8"/>
        <v>-7.979899660313941E-3</v>
      </c>
    </row>
    <row r="72" spans="1:37">
      <c r="A72" s="26">
        <v>45565</v>
      </c>
      <c r="B72" s="24">
        <v>6.2712399183789498E-3</v>
      </c>
      <c r="C72" s="24">
        <v>-2.4460331845359298E-2</v>
      </c>
      <c r="D72" s="24">
        <v>0.120932130517329</v>
      </c>
      <c r="E72" s="25">
        <v>8.4221229746953801E-6</v>
      </c>
      <c r="F72" s="24">
        <v>-5.6877894643098302E-2</v>
      </c>
      <c r="G72" s="24">
        <v>-8.0724043992447692E-3</v>
      </c>
      <c r="H72" s="25">
        <v>7.4885859705783002E-6</v>
      </c>
      <c r="I72" s="24">
        <v>-1.8300907404020302E-2</v>
      </c>
      <c r="J72" s="24">
        <v>-5.9291835762234303E-3</v>
      </c>
      <c r="K72" s="24">
        <v>1.45219323869262</v>
      </c>
      <c r="L72" s="24">
        <v>2.9268986555440499E-2</v>
      </c>
      <c r="M72" s="24">
        <v>0</v>
      </c>
      <c r="N72" s="24">
        <v>0</v>
      </c>
      <c r="O72" s="24">
        <v>-2.4978500826097701E-2</v>
      </c>
      <c r="P72" s="24">
        <v>0</v>
      </c>
      <c r="Q72" s="24">
        <v>3.0199106790240201E-4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-1.49930422370171</v>
      </c>
      <c r="Z72" s="24">
        <v>8.5757662457175199E-2</v>
      </c>
      <c r="AA72" s="24">
        <v>-4.5560839198622902E-2</v>
      </c>
      <c r="AB72" s="24">
        <v>-5.4172862331706803E-2</v>
      </c>
      <c r="AC72" s="24">
        <v>-4.9801544784451E-2</v>
      </c>
      <c r="AD72" s="24">
        <v>4.4146603932893498E-3</v>
      </c>
      <c r="AE72" s="24">
        <v>-2.6915970026149399E-2</v>
      </c>
      <c r="AF72" s="24">
        <v>-0.115218842425601</v>
      </c>
      <c r="AH72">
        <f t="shared" si="6"/>
        <v>-0.115218842425601</v>
      </c>
      <c r="AI72">
        <v>0.88749999999999996</v>
      </c>
      <c r="AJ72">
        <f t="shared" si="7"/>
        <v>-0.115218842425601</v>
      </c>
      <c r="AK72">
        <f t="shared" si="8"/>
        <v>-8.7449339521946806E-3</v>
      </c>
    </row>
    <row r="73" spans="1:37">
      <c r="A73" s="26">
        <v>45657</v>
      </c>
      <c r="B73" s="24">
        <v>6.2632080800986596E-3</v>
      </c>
      <c r="C73" s="24">
        <v>-2.2098568543822101E-2</v>
      </c>
      <c r="D73" s="24">
        <v>0.12182333969155899</v>
      </c>
      <c r="E73" s="25">
        <v>6.91349803600912E-6</v>
      </c>
      <c r="F73" s="24">
        <v>-6.0694174289343698E-2</v>
      </c>
      <c r="G73" s="24">
        <v>-6.92427560923543E-3</v>
      </c>
      <c r="H73" s="25">
        <v>2.6598139750532999E-6</v>
      </c>
      <c r="I73" s="24">
        <v>-1.7342230534413399E-2</v>
      </c>
      <c r="J73" s="24">
        <v>-5.4133646690414103E-3</v>
      </c>
      <c r="K73" s="24">
        <v>1.4166066385070299</v>
      </c>
      <c r="L73" s="24">
        <v>2.5252677134538801E-2</v>
      </c>
      <c r="M73" s="24">
        <v>0</v>
      </c>
      <c r="N73" s="24">
        <v>0</v>
      </c>
      <c r="O73" s="24">
        <v>-2.4032629052218799E-2</v>
      </c>
      <c r="P73" s="24">
        <v>0</v>
      </c>
      <c r="Q73" s="25">
        <v>9.9123213126052403E-5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-1.4608795597348001</v>
      </c>
      <c r="Z73" s="24">
        <v>8.35378272298445E-2</v>
      </c>
      <c r="AA73" s="24">
        <v>-4.4325651086547603E-2</v>
      </c>
      <c r="AB73" s="24">
        <v>-5.27263061810848E-2</v>
      </c>
      <c r="AC73" s="24">
        <v>-4.8461168072147197E-2</v>
      </c>
      <c r="AD73" s="24">
        <v>3.9819952982387604E-3</v>
      </c>
      <c r="AE73" s="24">
        <v>-2.66420236148135E-2</v>
      </c>
      <c r="AF73" s="24">
        <v>-0.11196556892100901</v>
      </c>
      <c r="AH73">
        <f t="shared" si="6"/>
        <v>-0.11196556892100901</v>
      </c>
      <c r="AI73">
        <v>1.1625000000000001</v>
      </c>
      <c r="AJ73">
        <f t="shared" si="7"/>
        <v>-0.11196556892100901</v>
      </c>
      <c r="AK73">
        <f t="shared" si="8"/>
        <v>-9.6993448815427263E-3</v>
      </c>
    </row>
    <row r="74" spans="1:37">
      <c r="A74" s="26">
        <v>45747</v>
      </c>
      <c r="B74" s="24">
        <v>6.24175546753574E-3</v>
      </c>
      <c r="C74" s="24">
        <v>-2.0068393575026499E-2</v>
      </c>
      <c r="D74" s="24">
        <v>0.12260323104137499</v>
      </c>
      <c r="E74" s="25">
        <v>5.5729526304187199E-6</v>
      </c>
      <c r="F74" s="24">
        <v>-6.4287775893547894E-2</v>
      </c>
      <c r="G74" s="24">
        <v>-5.9290213969564803E-3</v>
      </c>
      <c r="H74" s="25">
        <v>-1.39217540601473E-6</v>
      </c>
      <c r="I74" s="24">
        <v>-1.6411830638191498E-2</v>
      </c>
      <c r="J74" s="24">
        <v>-4.9685710129255102E-3</v>
      </c>
      <c r="K74" s="24">
        <v>1.3813670794219599</v>
      </c>
      <c r="L74" s="24">
        <v>2.1595202989502901E-2</v>
      </c>
      <c r="M74" s="24">
        <v>0</v>
      </c>
      <c r="N74" s="24">
        <v>0</v>
      </c>
      <c r="O74" s="24">
        <v>-2.31170637863829E-2</v>
      </c>
      <c r="P74" s="24">
        <v>0</v>
      </c>
      <c r="Q74" s="25">
        <v>-3.86677620382623E-5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-1.42287113178004</v>
      </c>
      <c r="Z74" s="24">
        <v>8.1311523869248101E-2</v>
      </c>
      <c r="AA74" s="24">
        <v>-4.3128591402125001E-2</v>
      </c>
      <c r="AB74" s="24">
        <v>-5.1320939045200999E-2</v>
      </c>
      <c r="AC74" s="24">
        <v>-4.7162661579502503E-2</v>
      </c>
      <c r="AD74" s="24">
        <v>3.5641941039087498E-3</v>
      </c>
      <c r="AE74" s="24">
        <v>-2.6370865983331201E-2</v>
      </c>
      <c r="AF74" s="24">
        <v>-0.10898834618450901</v>
      </c>
      <c r="AH74">
        <f t="shared" si="6"/>
        <v>-0.10898834618450901</v>
      </c>
      <c r="AI74">
        <v>1.0825</v>
      </c>
      <c r="AJ74">
        <f t="shared" si="7"/>
        <v>-0.10898834618450901</v>
      </c>
      <c r="AK74">
        <f t="shared" si="8"/>
        <v>-1.0747819772757378E-2</v>
      </c>
    </row>
    <row r="75" spans="1:37">
      <c r="A75" s="26">
        <v>45838</v>
      </c>
      <c r="B75" s="24">
        <v>6.2088020931251996E-3</v>
      </c>
      <c r="C75" s="24">
        <v>-1.8310322041810399E-2</v>
      </c>
      <c r="D75" s="24">
        <v>0.123265490596009</v>
      </c>
      <c r="E75" s="25">
        <v>4.3908018982952599E-6</v>
      </c>
      <c r="F75" s="24">
        <v>-6.7636657943032502E-2</v>
      </c>
      <c r="G75" s="24">
        <v>-5.0733394969736702E-3</v>
      </c>
      <c r="H75" s="25">
        <v>-4.73420323101768E-6</v>
      </c>
      <c r="I75" s="24">
        <v>-1.55107678698317E-2</v>
      </c>
      <c r="J75" s="24">
        <v>-4.5894859450435104E-3</v>
      </c>
      <c r="K75" s="24">
        <v>1.3464709487567399</v>
      </c>
      <c r="L75" s="24">
        <v>1.82900619263771E-2</v>
      </c>
      <c r="M75" s="24">
        <v>0</v>
      </c>
      <c r="N75" s="24">
        <v>0</v>
      </c>
      <c r="O75" s="24">
        <v>-2.2231026029560098E-2</v>
      </c>
      <c r="P75" s="24">
        <v>0</v>
      </c>
      <c r="Q75" s="24">
        <v>-1.25181798109175E-4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-1.38529887159923</v>
      </c>
      <c r="Z75" s="24">
        <v>7.9087258395375504E-2</v>
      </c>
      <c r="AA75" s="24">
        <v>-4.1965943210414497E-2</v>
      </c>
      <c r="AB75" s="24">
        <v>-4.99527918888161E-2</v>
      </c>
      <c r="AC75" s="24">
        <v>-4.5901692466881902E-2</v>
      </c>
      <c r="AD75" s="24">
        <v>3.1652846684925998E-3</v>
      </c>
      <c r="AE75" s="24">
        <v>-2.61024669138917E-2</v>
      </c>
      <c r="AF75" s="24">
        <v>-0.10621104416880101</v>
      </c>
      <c r="AH75">
        <f t="shared" si="6"/>
        <v>-0.10621104416880101</v>
      </c>
      <c r="AI75">
        <v>1.0825</v>
      </c>
      <c r="AJ75">
        <f t="shared" si="7"/>
        <v>-0.10621104416880101</v>
      </c>
      <c r="AK75">
        <f t="shared" si="8"/>
        <v>-1.1815236824066599E-2</v>
      </c>
    </row>
    <row r="76" spans="1:37">
      <c r="A76" s="26">
        <v>45930</v>
      </c>
      <c r="B76" s="24">
        <v>6.1661201919346797E-3</v>
      </c>
      <c r="C76" s="24">
        <v>-1.6775936128337401E-2</v>
      </c>
      <c r="D76" s="24">
        <v>0.123806790484726</v>
      </c>
      <c r="E76" s="25">
        <v>3.35662848523716E-6</v>
      </c>
      <c r="F76" s="24">
        <v>-7.0726457144108204E-2</v>
      </c>
      <c r="G76" s="24">
        <v>-4.3441178256420302E-3</v>
      </c>
      <c r="H76" s="25">
        <v>-7.4342034573389996E-6</v>
      </c>
      <c r="I76" s="24">
        <v>-1.4639927514019499E-2</v>
      </c>
      <c r="J76" s="24">
        <v>-4.2706484038359501E-3</v>
      </c>
      <c r="K76" s="24">
        <v>1.3119251600853199</v>
      </c>
      <c r="L76" s="24">
        <v>1.53265019377932E-2</v>
      </c>
      <c r="M76" s="24">
        <v>0</v>
      </c>
      <c r="N76" s="24">
        <v>0</v>
      </c>
      <c r="O76" s="24">
        <v>-2.13737337667851E-2</v>
      </c>
      <c r="P76" s="24">
        <v>0</v>
      </c>
      <c r="Q76" s="24">
        <v>-1.7148618181751001E-4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-1.34818772907272</v>
      </c>
      <c r="Z76" s="24">
        <v>7.6872819237690002E-2</v>
      </c>
      <c r="AA76" s="24">
        <v>-4.0834601675101098E-2</v>
      </c>
      <c r="AB76" s="24">
        <v>-4.8618601333828802E-2</v>
      </c>
      <c r="AC76" s="24">
        <v>-4.4674650046636601E-2</v>
      </c>
      <c r="AD76" s="24">
        <v>2.7882572378153899E-3</v>
      </c>
      <c r="AE76" s="24">
        <v>-2.5836796595396401E-2</v>
      </c>
      <c r="AF76" s="24">
        <v>-0.10357311408790799</v>
      </c>
      <c r="AH76">
        <f t="shared" si="6"/>
        <v>-0.10357311408790799</v>
      </c>
      <c r="AJ76">
        <f t="shared" si="7"/>
        <v>-0.10357311408790799</v>
      </c>
      <c r="AK76">
        <f t="shared" si="8"/>
        <v>-1.2843768520446622E-2</v>
      </c>
    </row>
    <row r="77" spans="1:37">
      <c r="A77" s="26">
        <v>46022</v>
      </c>
      <c r="B77" s="24">
        <v>6.1153324167157403E-3</v>
      </c>
      <c r="C77" s="24">
        <v>-1.54259534693358E-2</v>
      </c>
      <c r="D77" s="24">
        <v>0.124226304919826</v>
      </c>
      <c r="E77" s="25">
        <v>2.45957987349397E-6</v>
      </c>
      <c r="F77" s="24">
        <v>-7.3549332226111E-2</v>
      </c>
      <c r="G77" s="24">
        <v>-3.7285987952159101E-3</v>
      </c>
      <c r="H77" s="25">
        <v>-9.5594043516839898E-6</v>
      </c>
      <c r="I77" s="24">
        <v>-1.3800012325962299E-2</v>
      </c>
      <c r="J77" s="24">
        <v>-4.0065686556253104E-3</v>
      </c>
      <c r="K77" s="24">
        <v>1.27774466010354</v>
      </c>
      <c r="L77" s="24">
        <v>1.26904014374022E-2</v>
      </c>
      <c r="M77" s="24">
        <v>0</v>
      </c>
      <c r="N77" s="24">
        <v>0</v>
      </c>
      <c r="O77" s="24">
        <v>-2.0544404763784899E-2</v>
      </c>
      <c r="P77" s="24">
        <v>0</v>
      </c>
      <c r="Q77" s="24">
        <v>-1.8650730375119001E-4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-1.31156588566238</v>
      </c>
      <c r="Z77" s="24">
        <v>7.4675257385215701E-2</v>
      </c>
      <c r="AA77" s="24">
        <v>-3.9731997341796298E-2</v>
      </c>
      <c r="AB77" s="24">
        <v>-4.7315715610200502E-2</v>
      </c>
      <c r="AC77" s="24">
        <v>-4.3478555605361902E-2</v>
      </c>
      <c r="AD77" s="24">
        <v>2.4352057902321E-3</v>
      </c>
      <c r="AE77" s="24">
        <v>-2.5573825615060799E-2</v>
      </c>
      <c r="AF77" s="24">
        <v>-0.10102729514611899</v>
      </c>
      <c r="AH77">
        <f t="shared" si="6"/>
        <v>-0.10102729514611899</v>
      </c>
      <c r="AJ77">
        <f t="shared" si="7"/>
        <v>-0.10102729514611899</v>
      </c>
      <c r="AK77">
        <f t="shared" si="8"/>
        <v>-1.3790264205368358E-2</v>
      </c>
    </row>
    <row r="78" spans="1:37">
      <c r="A78" s="26">
        <v>46112</v>
      </c>
      <c r="B78" s="24">
        <v>6.05791259450735E-3</v>
      </c>
      <c r="C78" s="24">
        <v>-1.4228605970023799E-2</v>
      </c>
      <c r="D78" s="24">
        <v>0.124525274134762</v>
      </c>
      <c r="E78" s="25">
        <v>1.68861870960221E-6</v>
      </c>
      <c r="F78" s="24">
        <v>-7.6102913830870297E-2</v>
      </c>
      <c r="G78" s="24">
        <v>-3.2145110478616198E-3</v>
      </c>
      <c r="H78" s="25">
        <v>-1.1175084728265999E-5</v>
      </c>
      <c r="I78" s="24">
        <v>-1.29915404274485E-2</v>
      </c>
      <c r="J78" s="24">
        <v>-3.79182347975319E-3</v>
      </c>
      <c r="K78" s="24">
        <v>1.2439502754124101</v>
      </c>
      <c r="L78" s="24">
        <v>1.03650525566517E-2</v>
      </c>
      <c r="M78" s="24">
        <v>0</v>
      </c>
      <c r="N78" s="24">
        <v>0</v>
      </c>
      <c r="O78" s="24">
        <v>-1.9742259173946002E-2</v>
      </c>
      <c r="P78" s="24">
        <v>0</v>
      </c>
      <c r="Q78" s="24">
        <v>-1.7748036510698101E-4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-1.27546325583728</v>
      </c>
      <c r="Z78" s="24">
        <v>7.2500882648514606E-2</v>
      </c>
      <c r="AA78" s="24">
        <v>-3.86560253252013E-2</v>
      </c>
      <c r="AB78" s="24">
        <v>-4.6042008439498502E-2</v>
      </c>
      <c r="AC78" s="24">
        <v>-4.2310979096920602E-2</v>
      </c>
      <c r="AD78" s="24">
        <v>2.1074578858879499E-3</v>
      </c>
      <c r="AE78" s="24">
        <v>-2.5313524950282999E-2</v>
      </c>
      <c r="AF78" s="24">
        <v>-9.85375591774698E-2</v>
      </c>
      <c r="AH78">
        <f t="shared" si="6"/>
        <v>-9.85375591774698E-2</v>
      </c>
      <c r="AJ78">
        <f t="shared" si="7"/>
        <v>-9.85375591774698E-2</v>
      </c>
      <c r="AK78">
        <f t="shared" si="8"/>
        <v>-1.4623906425381958E-2</v>
      </c>
    </row>
    <row r="79" spans="1:37">
      <c r="A79" s="26">
        <v>46203</v>
      </c>
      <c r="B79" s="24">
        <v>5.9951885989387096E-3</v>
      </c>
      <c r="C79" s="24">
        <v>-1.3158282535019701E-2</v>
      </c>
      <c r="D79" s="24">
        <v>0.12470661449107</v>
      </c>
      <c r="E79" s="25">
        <v>1.0327306771131099E-6</v>
      </c>
      <c r="F79" s="24">
        <v>-7.8389357873768106E-2</v>
      </c>
      <c r="G79" s="24">
        <v>-2.7901720236521502E-3</v>
      </c>
      <c r="H79" s="25">
        <v>-1.23437014291566E-5</v>
      </c>
      <c r="I79" s="24">
        <v>-1.22148477265333E-2</v>
      </c>
      <c r="J79" s="24">
        <v>-3.6211329921732498E-3</v>
      </c>
      <c r="K79" s="24">
        <v>1.21056687114636</v>
      </c>
      <c r="L79" s="24">
        <v>8.3318519243046393E-3</v>
      </c>
      <c r="M79" s="24">
        <v>0</v>
      </c>
      <c r="N79" s="24">
        <v>0</v>
      </c>
      <c r="O79" s="24">
        <v>-1.8966521938889699E-2</v>
      </c>
      <c r="P79" s="24">
        <v>0</v>
      </c>
      <c r="Q79" s="24">
        <v>-1.50292740505153E-4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-1.2399102474786701</v>
      </c>
      <c r="Z79" s="24">
        <v>7.0355273152396799E-2</v>
      </c>
      <c r="AA79" s="24">
        <v>-3.76049804308465E-2</v>
      </c>
      <c r="AB79" s="24">
        <v>-4.4795800752287902E-2</v>
      </c>
      <c r="AC79" s="24">
        <v>-4.1169962754656397E-2</v>
      </c>
      <c r="AD79" s="24">
        <v>1.8056930655839399E-3</v>
      </c>
      <c r="AE79" s="24">
        <v>-2.5055865960755999E-2</v>
      </c>
      <c r="AF79" s="24">
        <v>-9.6077283799843205E-2</v>
      </c>
      <c r="AH79">
        <f t="shared" si="6"/>
        <v>-9.6077283799843205E-2</v>
      </c>
      <c r="AJ79">
        <f t="shared" si="7"/>
        <v>-9.6077283799843205E-2</v>
      </c>
      <c r="AK79">
        <f t="shared" si="8"/>
        <v>-1.5324129747722959E-2</v>
      </c>
    </row>
    <row r="80" spans="1:37">
      <c r="A80" s="26">
        <v>46295</v>
      </c>
      <c r="B80" s="24">
        <v>5.9283469380095998E-3</v>
      </c>
      <c r="C80" s="24">
        <v>-1.21943958446688E-2</v>
      </c>
      <c r="D80" s="24">
        <v>0.124774572563688</v>
      </c>
      <c r="E80" s="25">
        <v>4.8109431342683404E-7</v>
      </c>
      <c r="F80" s="24">
        <v>-8.0414498609594001E-2</v>
      </c>
      <c r="G80" s="24">
        <v>-2.4445646512198799E-3</v>
      </c>
      <c r="H80" s="25">
        <v>-1.3124276772729699E-5</v>
      </c>
      <c r="I80" s="24">
        <v>-1.14700939450863E-2</v>
      </c>
      <c r="J80" s="24">
        <v>-3.4894211954884301E-3</v>
      </c>
      <c r="K80" s="24">
        <v>1.17762179356999</v>
      </c>
      <c r="L80" s="24">
        <v>6.5709040034900501E-3</v>
      </c>
      <c r="M80" s="24">
        <v>0</v>
      </c>
      <c r="N80" s="24">
        <v>0</v>
      </c>
      <c r="O80" s="24">
        <v>-1.8216424972550899E-2</v>
      </c>
      <c r="P80" s="24">
        <v>0</v>
      </c>
      <c r="Q80" s="24">
        <v>-1.09747683921439E-4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-1.20493675346056</v>
      </c>
      <c r="Z80" s="24">
        <v>6.8243295488684103E-2</v>
      </c>
      <c r="AA80" s="24">
        <v>-3.6577498145390998E-2</v>
      </c>
      <c r="AB80" s="24">
        <v>-4.3575790037814699E-2</v>
      </c>
      <c r="AC80" s="24">
        <v>-4.0053951556991901E-2</v>
      </c>
      <c r="AD80" s="24">
        <v>1.5300500110353901E-3</v>
      </c>
      <c r="AE80" s="24">
        <v>-2.4800820380825799E-2</v>
      </c>
      <c r="AF80" s="24">
        <v>-9.3627641091656305E-2</v>
      </c>
      <c r="AH80">
        <f t="shared" si="6"/>
        <v>-9.3627641091656305E-2</v>
      </c>
      <c r="AJ80">
        <f t="shared" si="7"/>
        <v>-9.3627641091656305E-2</v>
      </c>
      <c r="AK80">
        <f t="shared" si="8"/>
        <v>-1.5878786960608043E-2</v>
      </c>
    </row>
    <row r="81" spans="1:37">
      <c r="A81" s="26">
        <v>46387</v>
      </c>
      <c r="B81" s="24">
        <v>5.8584386997265004E-3</v>
      </c>
      <c r="C81" s="24">
        <v>-1.1320439048779401E-2</v>
      </c>
      <c r="D81" s="24">
        <v>0.12473442071657199</v>
      </c>
      <c r="E81" s="25">
        <v>2.32169768690887E-8</v>
      </c>
      <c r="F81" s="24">
        <v>-8.21870967472626E-2</v>
      </c>
      <c r="G81" s="24">
        <v>-2.16739129469362E-3</v>
      </c>
      <c r="H81" s="25">
        <v>-1.35719807582083E-5</v>
      </c>
      <c r="I81" s="24">
        <v>-1.0757271448874299E-2</v>
      </c>
      <c r="J81" s="24">
        <v>-3.3918622314110698E-3</v>
      </c>
      <c r="K81" s="24">
        <v>1.1451435693562999</v>
      </c>
      <c r="L81" s="24">
        <v>5.0615425297368703E-3</v>
      </c>
      <c r="M81" s="24">
        <v>0</v>
      </c>
      <c r="N81" s="24">
        <v>0</v>
      </c>
      <c r="O81" s="24">
        <v>-1.74912091242274E-2</v>
      </c>
      <c r="P81" s="24">
        <v>0</v>
      </c>
      <c r="Q81" s="25">
        <v>-5.9768306545972201E-5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-1.17057134800331</v>
      </c>
      <c r="Z81" s="24">
        <v>6.6169133254214099E-2</v>
      </c>
      <c r="AA81" s="24">
        <v>-3.55725013504904E-2</v>
      </c>
      <c r="AB81" s="24">
        <v>-4.2380987042458698E-2</v>
      </c>
      <c r="AC81" s="24">
        <v>-3.8961730386802701E-2</v>
      </c>
      <c r="AD81" s="24">
        <v>1.2802228138950301E-3</v>
      </c>
      <c r="AE81" s="24">
        <v>-2.4548360312077602E-2</v>
      </c>
      <c r="AF81" s="24">
        <v>-9.1176186690251695E-2</v>
      </c>
      <c r="AH81">
        <f t="shared" si="6"/>
        <v>-9.1176186690251695E-2</v>
      </c>
      <c r="AJ81">
        <f t="shared" si="7"/>
        <v>-9.1176186690251695E-2</v>
      </c>
      <c r="AK81">
        <f t="shared" si="8"/>
        <v>-1.6282545331598966E-2</v>
      </c>
    </row>
    <row r="82" spans="1:37">
      <c r="A82" s="26">
        <v>46477</v>
      </c>
      <c r="B82" s="24">
        <v>5.78638653814793E-3</v>
      </c>
      <c r="C82" s="24">
        <v>-1.05232031682614E-2</v>
      </c>
      <c r="D82" s="24">
        <v>0.124592191475214</v>
      </c>
      <c r="E82" s="25">
        <v>-3.50959054785382E-7</v>
      </c>
      <c r="F82" s="24">
        <v>-8.3718177300020805E-2</v>
      </c>
      <c r="G82" s="24">
        <v>-1.94910791380065E-3</v>
      </c>
      <c r="H82" s="25">
        <v>-1.3737866152781299E-5</v>
      </c>
      <c r="I82" s="24">
        <v>-1.0076216178372E-2</v>
      </c>
      <c r="J82" s="24">
        <v>-3.3239141860227001E-3</v>
      </c>
      <c r="K82" s="24">
        <v>1.1131608351659199</v>
      </c>
      <c r="L82" s="24">
        <v>3.7827759004429602E-3</v>
      </c>
      <c r="M82" s="24">
        <v>0</v>
      </c>
      <c r="N82" s="24">
        <v>0</v>
      </c>
      <c r="O82" s="24">
        <v>-1.67901259206867E-2</v>
      </c>
      <c r="P82" s="24">
        <v>0</v>
      </c>
      <c r="Q82" s="25">
        <v>-3.5566957648494399E-6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-1.13684066295866</v>
      </c>
      <c r="Z82" s="24">
        <v>6.4136321978220598E-2</v>
      </c>
      <c r="AA82" s="24">
        <v>-3.45891525523171E-2</v>
      </c>
      <c r="AB82" s="24">
        <v>-4.1210659470145197E-2</v>
      </c>
      <c r="AC82" s="24">
        <v>-3.78923676498562E-2</v>
      </c>
      <c r="AD82" s="24">
        <v>1.0555468078790201E-3</v>
      </c>
      <c r="AE82" s="24">
        <v>-2.4298458216149E-2</v>
      </c>
      <c r="AF82" s="24">
        <v>-8.8715633169425004E-2</v>
      </c>
      <c r="AH82">
        <f t="shared" si="6"/>
        <v>-8.8715633169425004E-2</v>
      </c>
      <c r="AJ82">
        <f t="shared" si="7"/>
        <v>-8.8715633169425004E-2</v>
      </c>
      <c r="AK82">
        <f t="shared" si="8"/>
        <v>-1.6535494490465888E-2</v>
      </c>
    </row>
    <row r="83" spans="1:37">
      <c r="A83" s="26">
        <v>46568</v>
      </c>
      <c r="B83" s="24">
        <v>5.7129924202570896E-3</v>
      </c>
      <c r="C83" s="24">
        <v>-9.7921302214258894E-3</v>
      </c>
      <c r="D83" s="24">
        <v>0.124354447876622</v>
      </c>
      <c r="E83" s="25">
        <v>-6.5097662066958801E-7</v>
      </c>
      <c r="F83" s="24">
        <v>-8.5020451401531499E-2</v>
      </c>
      <c r="G83" s="24">
        <v>-1.7809412020343899E-3</v>
      </c>
      <c r="H83" s="25">
        <v>-1.36687268027708E-5</v>
      </c>
      <c r="I83" s="24">
        <v>-9.4266200745400999E-3</v>
      </c>
      <c r="J83" s="24">
        <v>-3.2813421642255598E-3</v>
      </c>
      <c r="K83" s="24">
        <v>1.0817014723024101</v>
      </c>
      <c r="L83" s="24">
        <v>2.7136625339776498E-3</v>
      </c>
      <c r="M83" s="24">
        <v>0</v>
      </c>
      <c r="N83" s="24">
        <v>0</v>
      </c>
      <c r="O83" s="24">
        <v>-1.6112439091190402E-2</v>
      </c>
      <c r="P83" s="24">
        <v>0</v>
      </c>
      <c r="Q83" s="25">
        <v>5.6280740223773698E-5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-1.1037689208544501</v>
      </c>
      <c r="Z83" s="24">
        <v>6.2147788703680602E-2</v>
      </c>
      <c r="AA83" s="24">
        <v>-3.36268113702115E-2</v>
      </c>
      <c r="AB83" s="24">
        <v>-4.0064282291132E-2</v>
      </c>
      <c r="AC83" s="24">
        <v>-3.6845165059274203E-2</v>
      </c>
      <c r="AD83" s="24">
        <v>8.5507449962723796E-4</v>
      </c>
      <c r="AE83" s="24">
        <v>-2.4051086907750201E-2</v>
      </c>
      <c r="AF83" s="24">
        <v>-8.6242791264379698E-2</v>
      </c>
      <c r="AH83">
        <f t="shared" si="6"/>
        <v>-8.6242791264379698E-2</v>
      </c>
      <c r="AJ83">
        <f t="shared" si="7"/>
        <v>-8.6242791264379698E-2</v>
      </c>
      <c r="AK83">
        <f t="shared" si="8"/>
        <v>-1.6641947195029844E-2</v>
      </c>
    </row>
    <row r="84" spans="1:37">
      <c r="A84" s="26">
        <v>46660</v>
      </c>
      <c r="B84" s="24">
        <v>5.6389458896372001E-3</v>
      </c>
      <c r="C84" s="24">
        <v>-9.1187807230124398E-3</v>
      </c>
      <c r="D84" s="24">
        <v>0.12402808691837899</v>
      </c>
      <c r="E84" s="25">
        <v>-8.8580637644204902E-7</v>
      </c>
      <c r="F84" s="24">
        <v>-8.6107816034711404E-2</v>
      </c>
      <c r="G84" s="24">
        <v>-1.65489126602856E-3</v>
      </c>
      <c r="H84" s="25">
        <v>-1.34070562915426E-5</v>
      </c>
      <c r="I84" s="24">
        <v>-8.8080444821282307E-3</v>
      </c>
      <c r="J84" s="24">
        <v>-3.2602322115864398E-3</v>
      </c>
      <c r="K84" s="24">
        <v>1.05079192256002</v>
      </c>
      <c r="L84" s="24">
        <v>1.8336222658626E-3</v>
      </c>
      <c r="M84" s="24">
        <v>0</v>
      </c>
      <c r="N84" s="24">
        <v>0</v>
      </c>
      <c r="O84" s="24">
        <v>-1.5457425882313899E-2</v>
      </c>
      <c r="P84" s="24">
        <v>0</v>
      </c>
      <c r="Q84" s="24">
        <v>1.17633445952684E-4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-1.0713776032593301</v>
      </c>
      <c r="Z84" s="24">
        <v>6.0205894728274201E-2</v>
      </c>
      <c r="AA84" s="24">
        <v>-3.2684996991935902E-2</v>
      </c>
      <c r="AB84" s="24">
        <v>-3.8941494233207002E-2</v>
      </c>
      <c r="AC84" s="24">
        <v>-3.5819613249491698E-2</v>
      </c>
      <c r="AD84" s="24">
        <v>6.7764219260055096E-4</v>
      </c>
      <c r="AE84" s="24">
        <v>-2.3806219547900999E-2</v>
      </c>
      <c r="AF84" s="24">
        <v>-8.3757662743580805E-2</v>
      </c>
      <c r="AH84">
        <f t="shared" si="6"/>
        <v>-8.3757662743580805E-2</v>
      </c>
      <c r="AJ84">
        <f t="shared" si="7"/>
        <v>-8.3757662743580805E-2</v>
      </c>
      <c r="AK84">
        <f t="shared" si="8"/>
        <v>-1.660941449051094E-2</v>
      </c>
    </row>
    <row r="85" spans="1:37">
      <c r="A85" s="26">
        <v>46752</v>
      </c>
      <c r="B85" s="24">
        <v>5.5648326360871097E-3</v>
      </c>
      <c r="C85" s="24">
        <v>-8.4963973249196304E-3</v>
      </c>
      <c r="D85" s="24">
        <v>0.123620173225543</v>
      </c>
      <c r="E85" s="25">
        <v>-1.06380895529099E-6</v>
      </c>
      <c r="F85" s="24">
        <v>-8.6994925483109595E-2</v>
      </c>
      <c r="G85" s="24">
        <v>-1.56372220252119E-3</v>
      </c>
      <c r="H85" s="25">
        <v>-1.2991088189239301E-5</v>
      </c>
      <c r="I85" s="24">
        <v>-8.2199340935753106E-3</v>
      </c>
      <c r="J85" s="24">
        <v>-3.2569975227060401E-3</v>
      </c>
      <c r="K85" s="24">
        <v>1.02045666285503</v>
      </c>
      <c r="L85" s="24">
        <v>1.12268979924263E-3</v>
      </c>
      <c r="M85" s="24">
        <v>0</v>
      </c>
      <c r="N85" s="24">
        <v>0</v>
      </c>
      <c r="O85" s="24">
        <v>-1.48243781717864E-2</v>
      </c>
      <c r="P85" s="24">
        <v>0</v>
      </c>
      <c r="Q85" s="24">
        <v>1.7880626546523299E-4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-1.0396852347846901</v>
      </c>
      <c r="Z85" s="24">
        <v>5.83124802318589E-2</v>
      </c>
      <c r="AA85" s="24">
        <v>-3.1763355277985801E-2</v>
      </c>
      <c r="AB85" s="24">
        <v>-3.78420600093681E-2</v>
      </c>
      <c r="AC85" s="24">
        <v>-3.4815352852649202E-2</v>
      </c>
      <c r="AD85" s="24">
        <v>5.2192793733799199E-4</v>
      </c>
      <c r="AE85" s="24">
        <v>-2.3563829637358001E-2</v>
      </c>
      <c r="AF85" s="24">
        <v>-8.1262669307238494E-2</v>
      </c>
      <c r="AH85">
        <f t="shared" si="6"/>
        <v>-8.1262669307238494E-2</v>
      </c>
      <c r="AJ85">
        <f t="shared" si="7"/>
        <v>-8.1262669307238494E-2</v>
      </c>
      <c r="AK85">
        <f t="shared" si="8"/>
        <v>-1.6447737406772217E-2</v>
      </c>
    </row>
    <row r="86" spans="1:37">
      <c r="A86" s="26">
        <v>46843</v>
      </c>
      <c r="B86" s="24">
        <v>5.4911431910487103E-3</v>
      </c>
      <c r="C86" s="24">
        <v>-7.9195490501890904E-3</v>
      </c>
      <c r="D86" s="24">
        <v>0.123137800097269</v>
      </c>
      <c r="E86" s="25">
        <v>-1.1927136601821401E-6</v>
      </c>
      <c r="F86" s="24">
        <v>-8.7696828299955204E-2</v>
      </c>
      <c r="G86" s="24">
        <v>-1.50094272135722E-3</v>
      </c>
      <c r="H86" s="25">
        <v>-1.24549019475448E-5</v>
      </c>
      <c r="I86" s="24">
        <v>-7.66163106940497E-3</v>
      </c>
      <c r="J86" s="24">
        <v>-3.2683782379328199E-3</v>
      </c>
      <c r="K86" s="24">
        <v>0.99071781779215395</v>
      </c>
      <c r="L86" s="24">
        <v>5.6171609450543297E-4</v>
      </c>
      <c r="M86" s="24">
        <v>0</v>
      </c>
      <c r="N86" s="24">
        <v>0</v>
      </c>
      <c r="O86" s="24">
        <v>-1.4212603392349799E-2</v>
      </c>
      <c r="P86" s="24">
        <v>0</v>
      </c>
      <c r="Q86" s="24">
        <v>2.3845379144254899E-4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-1.0087072647901001</v>
      </c>
      <c r="Z86" s="24">
        <v>5.64689097188074E-2</v>
      </c>
      <c r="AA86" s="24">
        <v>-3.0861630181826898E-2</v>
      </c>
      <c r="AB86" s="24">
        <v>-3.6765837826615501E-2</v>
      </c>
      <c r="AC86" s="24">
        <v>-3.3832140650999099E-2</v>
      </c>
      <c r="AD86" s="24">
        <v>3.8650146357627099E-4</v>
      </c>
      <c r="AE86" s="24">
        <v>-2.33238910102395E-2</v>
      </c>
      <c r="AF86" s="24">
        <v>-7.8762002697762998E-2</v>
      </c>
      <c r="AH86">
        <f t="shared" si="6"/>
        <v>-7.8762002697762998E-2</v>
      </c>
      <c r="AJ86">
        <f t="shared" si="7"/>
        <v>-7.8762002697762998E-2</v>
      </c>
      <c r="AK86">
        <f t="shared" si="8"/>
        <v>-1.6168358222758958E-2</v>
      </c>
    </row>
    <row r="87" spans="1:37">
      <c r="A87" s="26">
        <v>46934</v>
      </c>
      <c r="B87" s="24">
        <v>5.4182815969792998E-3</v>
      </c>
      <c r="C87" s="24">
        <v>-7.3838428775553702E-3</v>
      </c>
      <c r="D87" s="24">
        <v>0.12258797517534301</v>
      </c>
      <c r="E87" s="25">
        <v>-1.2796110262296799E-6</v>
      </c>
      <c r="F87" s="24">
        <v>-8.8228663676021807E-2</v>
      </c>
      <c r="G87" s="24">
        <v>-1.4607787571676899E-3</v>
      </c>
      <c r="H87" s="25">
        <v>-1.18285806326124E-5</v>
      </c>
      <c r="I87" s="24">
        <v>-7.1323890363580696E-3</v>
      </c>
      <c r="J87" s="24">
        <v>-3.2914359967278202E-3</v>
      </c>
      <c r="K87" s="24">
        <v>0.96159489092446404</v>
      </c>
      <c r="L87" s="24">
        <v>1.3252338411009999E-4</v>
      </c>
      <c r="M87" s="24">
        <v>0</v>
      </c>
      <c r="N87" s="24">
        <v>0</v>
      </c>
      <c r="O87" s="24">
        <v>-1.3621425277895701E-2</v>
      </c>
      <c r="P87" s="24">
        <v>0</v>
      </c>
      <c r="Q87" s="24">
        <v>2.9552611755286301E-4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-0.97845603057459196</v>
      </c>
      <c r="Z87" s="24">
        <v>5.4676117385572397E-2</v>
      </c>
      <c r="AA87" s="24">
        <v>-2.99796391453655E-2</v>
      </c>
      <c r="AB87" s="24">
        <v>-3.5712751719885999E-2</v>
      </c>
      <c r="AC87" s="24">
        <v>-3.2869820409055901E-2</v>
      </c>
      <c r="AD87" s="24">
        <v>2.6986675768417398E-4</v>
      </c>
      <c r="AE87" s="24">
        <v>-2.3086377827830601E-2</v>
      </c>
      <c r="AF87" s="24">
        <v>-7.6261082148397899E-2</v>
      </c>
      <c r="AH87">
        <f t="shared" si="6"/>
        <v>-7.6261082148397899E-2</v>
      </c>
      <c r="AJ87">
        <f t="shared" si="7"/>
        <v>-7.6261082148397899E-2</v>
      </c>
      <c r="AK87">
        <f t="shared" si="8"/>
        <v>-1.5783715367219245E-2</v>
      </c>
    </row>
    <row r="88" spans="1:37">
      <c r="A88" s="26">
        <v>47026</v>
      </c>
      <c r="B88" s="24">
        <v>5.3465739245988899E-3</v>
      </c>
      <c r="C88" s="24">
        <v>-6.8856914154222697E-3</v>
      </c>
      <c r="D88" s="24">
        <v>0.121977528086174</v>
      </c>
      <c r="E88" s="25">
        <v>-1.33095685458784E-6</v>
      </c>
      <c r="F88" s="24">
        <v>-8.8605411254729802E-2</v>
      </c>
      <c r="G88" s="24">
        <v>-1.4381398114804E-3</v>
      </c>
      <c r="H88" s="25">
        <v>-1.11384084679058E-5</v>
      </c>
      <c r="I88" s="24">
        <v>-6.6313867226737997E-3</v>
      </c>
      <c r="J88" s="24">
        <v>-3.3235442878371099E-3</v>
      </c>
      <c r="K88" s="24">
        <v>0.93310459708483595</v>
      </c>
      <c r="L88" s="24">
        <v>-1.8198075250577499E-4</v>
      </c>
      <c r="M88" s="24">
        <v>0</v>
      </c>
      <c r="N88" s="24">
        <v>0</v>
      </c>
      <c r="O88" s="24">
        <v>-1.3050184444976401E-2</v>
      </c>
      <c r="P88" s="24">
        <v>0</v>
      </c>
      <c r="Q88" s="24">
        <v>3.4922346570958099E-4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-0.94894078749704003</v>
      </c>
      <c r="Z88" s="24">
        <v>5.2934651687001399E-2</v>
      </c>
      <c r="AA88" s="24">
        <v>-2.9117252128104801E-2</v>
      </c>
      <c r="AB88" s="24">
        <v>-3.4682768261813497E-2</v>
      </c>
      <c r="AC88" s="24">
        <v>-3.1928297987355997E-2</v>
      </c>
      <c r="AD88" s="24">
        <v>1.70497944975582E-4</v>
      </c>
      <c r="AE88" s="24">
        <v>-2.2851264572566699E-2</v>
      </c>
      <c r="AF88" s="24">
        <v>-7.3766106308523496E-2</v>
      </c>
      <c r="AH88">
        <f t="shared" si="6"/>
        <v>-7.3766106308523496E-2</v>
      </c>
      <c r="AJ88">
        <f t="shared" si="7"/>
        <v>-7.3766106308523496E-2</v>
      </c>
      <c r="AK88">
        <f t="shared" si="8"/>
        <v>-1.5306747151022163E-2</v>
      </c>
    </row>
    <row r="89" spans="1:37">
      <c r="A89" s="26">
        <v>47118</v>
      </c>
      <c r="B89" s="24">
        <v>5.2762765353091996E-3</v>
      </c>
      <c r="C89" s="24">
        <v>-6.4221271064790796E-3</v>
      </c>
      <c r="D89" s="24">
        <v>0.12131303753934999</v>
      </c>
      <c r="E89" s="25">
        <v>-1.3525855722741699E-6</v>
      </c>
      <c r="F89" s="24">
        <v>-8.8841688674135805E-2</v>
      </c>
      <c r="G89" s="24">
        <v>-1.42858057316017E-3</v>
      </c>
      <c r="H89" s="25">
        <v>-1.0407097719521699E-5</v>
      </c>
      <c r="I89" s="24">
        <v>-6.15774104129517E-3</v>
      </c>
      <c r="J89" s="24">
        <v>-3.3623755147961201E-3</v>
      </c>
      <c r="K89" s="24">
        <v>0.90526077977179498</v>
      </c>
      <c r="L89" s="24">
        <v>-3.97725110137458E-4</v>
      </c>
      <c r="M89" s="24">
        <v>0</v>
      </c>
      <c r="N89" s="24">
        <v>0</v>
      </c>
      <c r="O89" s="24">
        <v>-1.24982388232498E-2</v>
      </c>
      <c r="P89" s="24">
        <v>0</v>
      </c>
      <c r="Q89" s="24">
        <v>3.9895780581586799E-4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-0.92016779305957697</v>
      </c>
      <c r="Z89" s="24">
        <v>5.1244718520048499E-2</v>
      </c>
      <c r="AA89" s="24">
        <v>-2.8274373933116E-2</v>
      </c>
      <c r="AB89" s="24">
        <v>-3.3675877211527101E-2</v>
      </c>
      <c r="AC89" s="24">
        <v>-3.1007520344416901E-2</v>
      </c>
      <c r="AD89" s="25">
        <v>8.6869122902677806E-5</v>
      </c>
      <c r="AE89" s="24">
        <v>-2.2618526042191198E-2</v>
      </c>
      <c r="AF89" s="24">
        <v>-7.1283687822140507E-2</v>
      </c>
      <c r="AH89">
        <f t="shared" si="6"/>
        <v>-7.1283687822140507E-2</v>
      </c>
      <c r="AJ89">
        <f t="shared" si="7"/>
        <v>-7.1283687822140507E-2</v>
      </c>
      <c r="AK89">
        <f t="shared" si="8"/>
        <v>-1.4750490688249684E-2</v>
      </c>
    </row>
    <row r="90" spans="1:37">
      <c r="A90" s="26">
        <v>47208</v>
      </c>
      <c r="B90" s="24">
        <v>5.2075840070759903E-3</v>
      </c>
      <c r="C90" s="24">
        <v>-5.9906548659257501E-3</v>
      </c>
      <c r="D90" s="24">
        <v>0.120600775513515</v>
      </c>
      <c r="E90" s="25">
        <v>-1.34973101354107E-6</v>
      </c>
      <c r="F90" s="24">
        <v>-8.8951591395455401E-2</v>
      </c>
      <c r="G90" s="24">
        <v>-1.42825918002516E-3</v>
      </c>
      <c r="H90" s="25">
        <v>-9.6540358652773408E-6</v>
      </c>
      <c r="I90" s="24">
        <v>-5.7105194767476698E-3</v>
      </c>
      <c r="J90" s="24">
        <v>-3.4058855809892701E-3</v>
      </c>
      <c r="K90" s="24">
        <v>0.87807439913966601</v>
      </c>
      <c r="L90" s="24">
        <v>-5.2942755128090901E-4</v>
      </c>
      <c r="M90" s="24">
        <v>0</v>
      </c>
      <c r="N90" s="24">
        <v>0</v>
      </c>
      <c r="O90" s="24">
        <v>-1.1964963948576201E-2</v>
      </c>
      <c r="P90" s="24">
        <v>0</v>
      </c>
      <c r="Q90" s="24">
        <v>4.4432006357815798E-4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-0.89214043349488004</v>
      </c>
      <c r="Z90" s="24">
        <v>4.9606222571567903E-2</v>
      </c>
      <c r="AA90" s="24">
        <v>-2.7450929502091301E-2</v>
      </c>
      <c r="AB90" s="24">
        <v>-3.2692075682844997E-2</v>
      </c>
      <c r="AC90" s="24">
        <v>-3.0107458043549799E-2</v>
      </c>
      <c r="AD90" s="25">
        <v>1.7478769835180901E-5</v>
      </c>
      <c r="AE90" s="24">
        <v>-2.2388137344074799E-2</v>
      </c>
      <c r="AF90" s="24">
        <v>-6.8820559768070194E-2</v>
      </c>
      <c r="AH90">
        <f t="shared" si="6"/>
        <v>-6.8820559768070194E-2</v>
      </c>
      <c r="AJ90">
        <f t="shared" si="7"/>
        <v>-6.8820559768070194E-2</v>
      </c>
      <c r="AK90">
        <f t="shared" si="8"/>
        <v>-1.4127763525773135E-2</v>
      </c>
    </row>
    <row r="91" spans="1:37">
      <c r="A91" s="26">
        <v>47299</v>
      </c>
      <c r="B91" s="24">
        <v>5.1406366607774298E-3</v>
      </c>
      <c r="C91" s="24">
        <v>-5.5891363105696904E-3</v>
      </c>
      <c r="D91" s="24">
        <v>0.11984666631872599</v>
      </c>
      <c r="E91" s="25">
        <v>-1.3270529461149701E-6</v>
      </c>
      <c r="F91" s="24">
        <v>-8.8948569693291998E-2</v>
      </c>
      <c r="G91" s="24">
        <v>-1.43389330948783E-3</v>
      </c>
      <c r="H91" s="25">
        <v>-8.8955452748117704E-6</v>
      </c>
      <c r="I91" s="24">
        <v>-5.2887516704644803E-3</v>
      </c>
      <c r="J91" s="24">
        <v>-3.4522966920503802E-3</v>
      </c>
      <c r="K91" s="24">
        <v>0.85155357765479101</v>
      </c>
      <c r="L91" s="24">
        <v>-5.9057418718931696E-4</v>
      </c>
      <c r="M91" s="24">
        <v>0</v>
      </c>
      <c r="N91" s="24">
        <v>0</v>
      </c>
      <c r="O91" s="24">
        <v>-1.14497531323922E-2</v>
      </c>
      <c r="P91" s="24">
        <v>0</v>
      </c>
      <c r="Q91" s="24">
        <v>4.8505186485451799E-4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-0.86485938281361796</v>
      </c>
      <c r="Z91" s="24">
        <v>4.8018806488877401E-2</v>
      </c>
      <c r="AA91" s="24">
        <v>-2.6646851864403201E-2</v>
      </c>
      <c r="AB91" s="24">
        <v>-3.1731355432884099E-2</v>
      </c>
      <c r="AC91" s="24">
        <v>-2.9228090895470901E-2</v>
      </c>
      <c r="AD91" s="25">
        <v>-3.9130673178025103E-5</v>
      </c>
      <c r="AE91" s="24">
        <v>-2.2160073889695299E-2</v>
      </c>
      <c r="AF91" s="24">
        <v>-6.6383344174876305E-2</v>
      </c>
      <c r="AH91">
        <f t="shared" si="6"/>
        <v>-6.6383344174876305E-2</v>
      </c>
      <c r="AJ91">
        <f t="shared" si="7"/>
        <v>-6.6383344174876305E-2</v>
      </c>
      <c r="AK91">
        <f t="shared" si="8"/>
        <v>-1.345091663899052E-2</v>
      </c>
    </row>
    <row r="92" spans="1:37">
      <c r="A92" s="26">
        <v>47391</v>
      </c>
      <c r="B92" s="24">
        <v>5.0755276405462001E-3</v>
      </c>
      <c r="C92" s="24">
        <v>-5.215699811374E-3</v>
      </c>
      <c r="D92" s="24">
        <v>0.11905625848929401</v>
      </c>
      <c r="E92" s="25">
        <v>-1.28866787865119E-6</v>
      </c>
      <c r="F92" s="24">
        <v>-8.8845338022370296E-2</v>
      </c>
      <c r="G92" s="24">
        <v>-1.4427151222407601E-3</v>
      </c>
      <c r="H92" s="25">
        <v>-8.1451488040975102E-6</v>
      </c>
      <c r="I92" s="24">
        <v>-4.89144013286764E-3</v>
      </c>
      <c r="J92" s="24">
        <v>-3.5000789751102701E-3</v>
      </c>
      <c r="K92" s="24">
        <v>0.82570369192196302</v>
      </c>
      <c r="L92" s="24">
        <v>-5.9342091199568198E-4</v>
      </c>
      <c r="M92" s="24">
        <v>0</v>
      </c>
      <c r="N92" s="24">
        <v>0</v>
      </c>
      <c r="O92" s="24">
        <v>-1.09520175206838E-2</v>
      </c>
      <c r="P92" s="24">
        <v>0</v>
      </c>
      <c r="Q92" s="24">
        <v>5.2102102481608699E-4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-0.83832278558576701</v>
      </c>
      <c r="Z92" s="24">
        <v>4.6481887628878102E-2</v>
      </c>
      <c r="AA92" s="24">
        <v>-2.5862072440439001E-2</v>
      </c>
      <c r="AB92" s="24">
        <v>-3.0793692895337399E-2</v>
      </c>
      <c r="AC92" s="24">
        <v>-2.8369396385183401E-2</v>
      </c>
      <c r="AD92" s="25">
        <v>-8.4357482081276705E-5</v>
      </c>
      <c r="AE92" s="24">
        <v>-2.1934311389271901E-2</v>
      </c>
      <c r="AF92" s="24">
        <v>-6.3978373785895298E-2</v>
      </c>
      <c r="AH92">
        <f t="shared" si="6"/>
        <v>-6.3978373785895298E-2</v>
      </c>
      <c r="AJ92">
        <f t="shared" si="7"/>
        <v>-6.3978373785895298E-2</v>
      </c>
      <c r="AK92">
        <f t="shared" si="8"/>
        <v>-1.273164854792827E-2</v>
      </c>
    </row>
    <row r="93" spans="1:37">
      <c r="A93" s="26">
        <v>47483</v>
      </c>
      <c r="B93" s="24">
        <v>5.0123095161043203E-3</v>
      </c>
      <c r="C93" s="24">
        <v>-4.8686715228991803E-3</v>
      </c>
      <c r="D93" s="24">
        <v>0.118234707628492</v>
      </c>
      <c r="E93" s="25">
        <v>-1.23818288338184E-6</v>
      </c>
      <c r="F93" s="24">
        <v>-8.8653812329562695E-2</v>
      </c>
      <c r="G93" s="24">
        <v>-1.4524259307108201E-3</v>
      </c>
      <c r="H93" s="25">
        <v>-7.4138357801445198E-6</v>
      </c>
      <c r="I93" s="24">
        <v>-4.5175700390259503E-3</v>
      </c>
      <c r="J93" s="24">
        <v>-3.5479314243819699E-3</v>
      </c>
      <c r="K93" s="24">
        <v>0.80052750054807897</v>
      </c>
      <c r="L93" s="24">
        <v>-5.4901350939043901E-4</v>
      </c>
      <c r="M93" s="24">
        <v>0</v>
      </c>
      <c r="N93" s="24">
        <v>0</v>
      </c>
      <c r="O93" s="24">
        <v>-1.0471186055416699E-2</v>
      </c>
      <c r="P93" s="24">
        <v>0</v>
      </c>
      <c r="Q93" s="24">
        <v>5.5220018094168295E-4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-0.81252645594625705</v>
      </c>
      <c r="Z93" s="24">
        <v>4.4994692224860501E-2</v>
      </c>
      <c r="AA93" s="24">
        <v>-2.5096513416780101E-2</v>
      </c>
      <c r="AB93" s="24">
        <v>-2.9879041607625102E-2</v>
      </c>
      <c r="AC93" s="24">
        <v>-2.7531340551515598E-2</v>
      </c>
      <c r="AD93" s="24">
        <v>-1.19529060338796E-4</v>
      </c>
      <c r="AE93" s="24">
        <v>-2.1710825846542901E-2</v>
      </c>
      <c r="AF93" s="24">
        <v>-6.1611559160620499E-2</v>
      </c>
      <c r="AH93">
        <f t="shared" si="6"/>
        <v>-6.1611559160620499E-2</v>
      </c>
      <c r="AJ93">
        <f t="shared" si="7"/>
        <v>-6.1611559160620499E-2</v>
      </c>
      <c r="AK93">
        <f t="shared" si="8"/>
        <v>-1.1980871351043365E-2</v>
      </c>
    </row>
    <row r="94" spans="1:37">
      <c r="A94" s="26">
        <v>47573</v>
      </c>
      <c r="B94" s="24">
        <v>4.9510003876147004E-3</v>
      </c>
      <c r="C94" s="24">
        <v>-4.5465233306278604E-3</v>
      </c>
      <c r="D94" s="24">
        <v>0.117386768493375</v>
      </c>
      <c r="E94" s="25">
        <v>-1.17873134981505E-6</v>
      </c>
      <c r="F94" s="24">
        <v>-8.8385071240129703E-2</v>
      </c>
      <c r="G94" s="24">
        <v>-1.4611513238905801E-3</v>
      </c>
      <c r="H94" s="25">
        <v>-6.7103238238426297E-6</v>
      </c>
      <c r="I94" s="24">
        <v>-4.1661180886573002E-3</v>
      </c>
      <c r="J94" s="24">
        <v>-3.5947626007665902E-3</v>
      </c>
      <c r="K94" s="24">
        <v>0.77602529918612895</v>
      </c>
      <c r="L94" s="24">
        <v>-4.67222903259391E-4</v>
      </c>
      <c r="M94" s="24">
        <v>0</v>
      </c>
      <c r="N94" s="24">
        <v>0</v>
      </c>
      <c r="O94" s="24">
        <v>-1.00067053506918E-2</v>
      </c>
      <c r="P94" s="24">
        <v>0</v>
      </c>
      <c r="Q94" s="24">
        <v>5.7864810849391499E-4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-0.78746408643020405</v>
      </c>
      <c r="Z94" s="24">
        <v>4.3556286880888397E-2</v>
      </c>
      <c r="AA94" s="24">
        <v>-2.4350081929434698E-2</v>
      </c>
      <c r="AB94" s="24">
        <v>-2.8987326707116502E-2</v>
      </c>
      <c r="AC94" s="24">
        <v>-2.6713871009246701E-2</v>
      </c>
      <c r="AD94" s="24">
        <v>-1.4589358680251299E-4</v>
      </c>
      <c r="AE94" s="24">
        <v>-2.1489593553691198E-2</v>
      </c>
      <c r="AF94" s="24">
        <v>-5.9288294053181798E-2</v>
      </c>
      <c r="AH94">
        <f t="shared" si="6"/>
        <v>-5.9288294053181798E-2</v>
      </c>
      <c r="AJ94">
        <f t="shared" si="7"/>
        <v>-5.9288294053181798E-2</v>
      </c>
      <c r="AK94">
        <f t="shared" si="8"/>
        <v>-1.1208620457394777E-2</v>
      </c>
    </row>
    <row r="95" spans="1:37">
      <c r="A95" s="26">
        <v>47664</v>
      </c>
      <c r="B95" s="24">
        <v>4.8915894843076999E-3</v>
      </c>
      <c r="C95" s="24">
        <v>-4.2478343296365201E-3</v>
      </c>
      <c r="D95" s="24">
        <v>0.11651679477175</v>
      </c>
      <c r="E95" s="25">
        <v>-1.1130097514446699E-6</v>
      </c>
      <c r="F95" s="24">
        <v>-8.8049337406545997E-2</v>
      </c>
      <c r="G95" s="24">
        <v>-1.46739735207367E-3</v>
      </c>
      <c r="H95" s="25">
        <v>-6.04131283388609E-6</v>
      </c>
      <c r="I95" s="24">
        <v>-3.83606043107671E-3</v>
      </c>
      <c r="J95" s="24">
        <v>-3.6396714393863998E-3</v>
      </c>
      <c r="K95" s="24">
        <v>0.75219509508751703</v>
      </c>
      <c r="L95" s="24">
        <v>-3.5679246856153298E-4</v>
      </c>
      <c r="M95" s="24">
        <v>0</v>
      </c>
      <c r="N95" s="24">
        <v>0</v>
      </c>
      <c r="O95" s="24">
        <v>-9.5580394952078304E-3</v>
      </c>
      <c r="P95" s="24">
        <v>0</v>
      </c>
      <c r="Q95" s="24">
        <v>6.0049335905927299E-4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-0.76312746125675601</v>
      </c>
      <c r="Z95" s="24">
        <v>4.21656073629912E-2</v>
      </c>
      <c r="AA95" s="24">
        <v>-2.3622665810761501E-2</v>
      </c>
      <c r="AB95" s="24">
        <v>-2.8118441198032199E-2</v>
      </c>
      <c r="AC95" s="24">
        <v>-2.5916911826299599E-2</v>
      </c>
      <c r="AD95" s="24">
        <v>-1.64614445578891E-4</v>
      </c>
      <c r="AE95" s="24">
        <v>-2.1270591086405999E-2</v>
      </c>
      <c r="AF95" s="24">
        <v>-5.7013392803273097E-2</v>
      </c>
      <c r="AH95">
        <f t="shared" si="6"/>
        <v>-5.7013392803273097E-2</v>
      </c>
      <c r="AJ95">
        <f t="shared" si="7"/>
        <v>-5.7013392803273097E-2</v>
      </c>
      <c r="AK95">
        <f t="shared" si="8"/>
        <v>-1.0424000716353174E-2</v>
      </c>
    </row>
    <row r="96" spans="1:37">
      <c r="A96" s="26">
        <v>47756</v>
      </c>
      <c r="B96" s="24">
        <v>4.8340422572134703E-3</v>
      </c>
      <c r="C96" s="24">
        <v>-3.9712630212444498E-3</v>
      </c>
      <c r="D96" s="24">
        <v>0.115628745161967</v>
      </c>
      <c r="E96" s="25">
        <v>-1.0433146579713199E-6</v>
      </c>
      <c r="F96" s="24">
        <v>-8.7655975661471305E-2</v>
      </c>
      <c r="G96" s="24">
        <v>-1.47000825909066E-3</v>
      </c>
      <c r="H96" s="25">
        <v>-5.41172823592144E-6</v>
      </c>
      <c r="I96" s="24">
        <v>-3.52637967184459E-3</v>
      </c>
      <c r="J96" s="24">
        <v>-3.6819284529283698E-3</v>
      </c>
      <c r="K96" s="24">
        <v>0.72903279458210002</v>
      </c>
      <c r="L96" s="24">
        <v>-2.2539465255275699E-4</v>
      </c>
      <c r="M96" s="24">
        <v>0</v>
      </c>
      <c r="N96" s="24">
        <v>0</v>
      </c>
      <c r="O96" s="24">
        <v>-9.1246697918632002E-3</v>
      </c>
      <c r="P96" s="24">
        <v>0</v>
      </c>
      <c r="Q96" s="24">
        <v>6.1791993698592296E-4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-0.73950666959552602</v>
      </c>
      <c r="Z96" s="24">
        <v>4.0821484705432703E-2</v>
      </c>
      <c r="AA96" s="24">
        <v>-2.2914130675500299E-2</v>
      </c>
      <c r="AB96" s="24">
        <v>-2.7272243716985001E-2</v>
      </c>
      <c r="AC96" s="24">
        <v>-2.5140359991492799E-2</v>
      </c>
      <c r="AD96" s="24">
        <v>-1.7676702102436401E-4</v>
      </c>
      <c r="AE96" s="24">
        <v>-2.10537952990725E-2</v>
      </c>
      <c r="AF96" s="24">
        <v>-5.4791054209781101E-2</v>
      </c>
      <c r="AH96">
        <f t="shared" si="6"/>
        <v>-5.4791054209781101E-2</v>
      </c>
      <c r="AJ96">
        <f t="shared" si="7"/>
        <v>-5.4791054209781101E-2</v>
      </c>
      <c r="AK96">
        <f t="shared" si="8"/>
        <v>-9.6351624967853794E-3</v>
      </c>
    </row>
    <row r="97" spans="1:37">
      <c r="A97" s="26">
        <v>47848</v>
      </c>
      <c r="B97" s="24">
        <v>4.7783049738849498E-3</v>
      </c>
      <c r="C97" s="24">
        <v>-3.71552790176365E-3</v>
      </c>
      <c r="D97" s="24">
        <v>0.11472619451815</v>
      </c>
      <c r="E97" s="25">
        <v>-9.7157936095070007E-7</v>
      </c>
      <c r="F97" s="24">
        <v>-8.7213504958879806E-2</v>
      </c>
      <c r="G97" s="24">
        <v>-1.4681261454800401E-3</v>
      </c>
      <c r="H97" s="25">
        <v>-4.8249512924074697E-6</v>
      </c>
      <c r="I97" s="24">
        <v>-3.2360709907575899E-3</v>
      </c>
      <c r="J97" s="24">
        <v>-3.7209575600584202E-3</v>
      </c>
      <c r="K97" s="24">
        <v>0.70653239790292099</v>
      </c>
      <c r="L97" s="25">
        <v>-7.9694476050853495E-5</v>
      </c>
      <c r="M97" s="24">
        <v>0</v>
      </c>
      <c r="N97" s="24">
        <v>0</v>
      </c>
      <c r="O97" s="24">
        <v>-8.7060944445380706E-3</v>
      </c>
      <c r="P97" s="24">
        <v>0</v>
      </c>
      <c r="Q97" s="24">
        <v>6.3115478257704297E-4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-0.71659031516912897</v>
      </c>
      <c r="Z97" s="24">
        <v>3.9522668690159198E-2</v>
      </c>
      <c r="AA97" s="24">
        <v>-2.2224318141073299E-2</v>
      </c>
      <c r="AB97" s="24">
        <v>-2.6448557550999601E-2</v>
      </c>
      <c r="AC97" s="24">
        <v>-2.4384083231367398E-2</v>
      </c>
      <c r="AD97" s="24">
        <v>-1.8333747910756501E-4</v>
      </c>
      <c r="AE97" s="24">
        <v>-2.0839183320092099E-2</v>
      </c>
      <c r="AF97" s="24">
        <v>-5.2624847032249303E-2</v>
      </c>
      <c r="AH97">
        <f t="shared" si="6"/>
        <v>-5.2624847032249303E-2</v>
      </c>
      <c r="AJ97">
        <f t="shared" si="7"/>
        <v>-5.2624847032249303E-2</v>
      </c>
      <c r="AK97">
        <f t="shared" si="8"/>
        <v>-8.8493020536525996E-3</v>
      </c>
    </row>
    <row r="98" spans="1:37">
      <c r="A98" s="26">
        <v>47938</v>
      </c>
      <c r="B98" s="24">
        <v>4.7243088291736403E-3</v>
      </c>
      <c r="C98" s="24">
        <v>-3.4793945310976101E-3</v>
      </c>
      <c r="D98" s="24">
        <v>0.11381234896751199</v>
      </c>
      <c r="E98" s="25">
        <v>-8.9940960166504804E-7</v>
      </c>
      <c r="F98" s="24">
        <v>-8.6729621415586697E-2</v>
      </c>
      <c r="G98" s="24">
        <v>-1.46115285332284E-3</v>
      </c>
      <c r="H98" s="25">
        <v>-4.2830348747269097E-6</v>
      </c>
      <c r="I98" s="24">
        <v>-2.9641474108366402E-3</v>
      </c>
      <c r="J98" s="24">
        <v>-3.7563187165368999E-3</v>
      </c>
      <c r="K98" s="24">
        <v>0.68468619667750696</v>
      </c>
      <c r="L98" s="25">
        <v>7.4582212641185705E-5</v>
      </c>
      <c r="M98" s="24">
        <v>0</v>
      </c>
      <c r="N98" s="24">
        <v>0</v>
      </c>
      <c r="O98" s="24">
        <v>-8.3018282012828105E-3</v>
      </c>
      <c r="P98" s="24">
        <v>0</v>
      </c>
      <c r="Q98" s="24">
        <v>6.4045687023160701E-4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-0.69436571927379598</v>
      </c>
      <c r="Z98" s="24">
        <v>3.8267848789193197E-2</v>
      </c>
      <c r="AA98" s="24">
        <v>-2.1553044996726601E-2</v>
      </c>
      <c r="AB98" s="24">
        <v>-2.5647170686928199E-2</v>
      </c>
      <c r="AC98" s="24">
        <v>-2.36479189572831E-2</v>
      </c>
      <c r="AD98" s="24">
        <v>-1.8522319358405101E-4</v>
      </c>
      <c r="AE98" s="24">
        <v>-2.0626732547329701E-2</v>
      </c>
      <c r="AF98" s="24">
        <v>-5.0517712882517697E-2</v>
      </c>
      <c r="AH98">
        <f t="shared" ref="AH98:AH132" si="9">AF98+$AG$2</f>
        <v>-5.0517712882517697E-2</v>
      </c>
      <c r="AJ98">
        <f t="shared" ref="AJ98:AJ132" si="10">+AH98</f>
        <v>-5.0517712882517697E-2</v>
      </c>
      <c r="AK98">
        <f t="shared" ref="AK98:AK132" si="11">AH98-SUM(Y98:AD98,K98)</f>
        <v>-8.0726812408998608E-3</v>
      </c>
    </row>
    <row r="99" spans="1:37">
      <c r="A99" s="26">
        <v>48029</v>
      </c>
      <c r="B99" s="24">
        <v>4.6719735910575096E-3</v>
      </c>
      <c r="C99" s="24">
        <v>-3.26166751892139E-3</v>
      </c>
      <c r="D99" s="24">
        <v>0.112890064041657</v>
      </c>
      <c r="E99" s="25">
        <v>-8.2811799707579295E-7</v>
      </c>
      <c r="F99" s="24">
        <v>-8.6211230076774795E-2</v>
      </c>
      <c r="G99" s="24">
        <v>-1.4487142816819801E-3</v>
      </c>
      <c r="H99" s="25">
        <v>-3.7869036249092299E-6</v>
      </c>
      <c r="I99" s="24">
        <v>-2.7096442654699899E-3</v>
      </c>
      <c r="J99" s="24">
        <v>-3.7876914815823401E-3</v>
      </c>
      <c r="K99" s="24">
        <v>0.66348497022238495</v>
      </c>
      <c r="L99" s="24">
        <v>2.32577574071507E-4</v>
      </c>
      <c r="M99" s="24">
        <v>0</v>
      </c>
      <c r="N99" s="24">
        <v>0</v>
      </c>
      <c r="O99" s="24">
        <v>-7.9114019623226992E-3</v>
      </c>
      <c r="P99" s="24">
        <v>0</v>
      </c>
      <c r="Q99" s="24">
        <v>6.4610775846830903E-4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-0.67281911494233804</v>
      </c>
      <c r="Z99" s="24">
        <v>3.7055672684212802E-2</v>
      </c>
      <c r="AA99" s="24">
        <v>-2.09001031549104E-2</v>
      </c>
      <c r="AB99" s="24">
        <v>-2.4867836695214501E-2</v>
      </c>
      <c r="AC99" s="24">
        <v>-2.2931674145999201E-2</v>
      </c>
      <c r="AD99" s="24">
        <v>-1.83234511308787E-4</v>
      </c>
      <c r="AE99" s="24">
        <v>-2.0416420643675201E-2</v>
      </c>
      <c r="AF99" s="24">
        <v>-4.8471982829955997E-2</v>
      </c>
      <c r="AH99">
        <f t="shared" si="9"/>
        <v>-4.8471982829955997E-2</v>
      </c>
      <c r="AJ99">
        <f t="shared" si="10"/>
        <v>-4.8471982829955997E-2</v>
      </c>
      <c r="AK99">
        <f t="shared" si="11"/>
        <v>-7.3106622867828777E-3</v>
      </c>
    </row>
    <row r="100" spans="1:37">
      <c r="A100" s="26">
        <v>48121</v>
      </c>
      <c r="B100" s="24">
        <v>4.6212108043442402E-3</v>
      </c>
      <c r="C100" s="24">
        <v>-3.0611861613867998E-3</v>
      </c>
      <c r="D100" s="24">
        <v>0.111961864989699</v>
      </c>
      <c r="E100" s="25">
        <v>-7.5875685376579097E-7</v>
      </c>
      <c r="F100" s="24">
        <v>-8.5664483321748697E-2</v>
      </c>
      <c r="G100" s="24">
        <v>-1.4306272701885799E-3</v>
      </c>
      <c r="H100" s="25">
        <v>-3.3365378853615101E-6</v>
      </c>
      <c r="I100" s="24">
        <v>-2.4716229162015202E-3</v>
      </c>
      <c r="J100" s="24">
        <v>-3.81485961302431E-3</v>
      </c>
      <c r="K100" s="24">
        <v>0.64291817750541103</v>
      </c>
      <c r="L100" s="24">
        <v>3.9022928234909503E-4</v>
      </c>
      <c r="M100" s="24">
        <v>0</v>
      </c>
      <c r="N100" s="24">
        <v>0</v>
      </c>
      <c r="O100" s="24">
        <v>-7.5343623604803402E-3</v>
      </c>
      <c r="P100" s="24">
        <v>0</v>
      </c>
      <c r="Q100" s="24">
        <v>6.4840344994447998E-4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-0.65193583053536697</v>
      </c>
      <c r="Z100" s="24">
        <v>3.5884762495758102E-2</v>
      </c>
      <c r="AA100" s="24">
        <v>-2.0265260236337901E-2</v>
      </c>
      <c r="AB100" s="24">
        <v>-2.4110276273751799E-2</v>
      </c>
      <c r="AC100" s="24">
        <v>-2.22351259781054E-2</v>
      </c>
      <c r="AD100" s="24">
        <v>-1.78097585234708E-4</v>
      </c>
      <c r="AE100" s="24">
        <v>-2.0208225532722199E-2</v>
      </c>
      <c r="AF100" s="24">
        <v>-4.6489404551770003E-2</v>
      </c>
      <c r="AH100">
        <f t="shared" si="9"/>
        <v>-4.6489404551770003E-2</v>
      </c>
      <c r="AJ100">
        <f t="shared" si="10"/>
        <v>-4.6489404551770003E-2</v>
      </c>
      <c r="AK100">
        <f t="shared" si="11"/>
        <v>-6.5677539441423571E-3</v>
      </c>
    </row>
    <row r="101" spans="1:37">
      <c r="A101" s="26">
        <v>48213</v>
      </c>
      <c r="B101" s="24">
        <v>4.5719265779274104E-3</v>
      </c>
      <c r="C101" s="24">
        <v>-2.8768227094259301E-3</v>
      </c>
      <c r="D101" s="24">
        <v>0.111029968557362</v>
      </c>
      <c r="E101" s="25">
        <v>-6.9214914168523702E-7</v>
      </c>
      <c r="F101" s="24">
        <v>-8.5094824098760194E-2</v>
      </c>
      <c r="G101" s="24">
        <v>-1.40686912663006E-3</v>
      </c>
      <c r="H101" s="25">
        <v>-2.9311411569644499E-6</v>
      </c>
      <c r="I101" s="24">
        <v>-2.2491737771286801E-3</v>
      </c>
      <c r="J101" s="24">
        <v>-3.83769675137423E-3</v>
      </c>
      <c r="K101" s="24">
        <v>0.62297414228594805</v>
      </c>
      <c r="L101" s="24">
        <v>5.4419803191542199E-4</v>
      </c>
      <c r="M101" s="24">
        <v>0</v>
      </c>
      <c r="N101" s="24">
        <v>0</v>
      </c>
      <c r="O101" s="24">
        <v>-7.1702713208300697E-3</v>
      </c>
      <c r="P101" s="24">
        <v>0</v>
      </c>
      <c r="Q101" s="24">
        <v>6.4764743540777104E-4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-0.63170046153337001</v>
      </c>
      <c r="Z101" s="24">
        <v>3.4753728867282299E-2</v>
      </c>
      <c r="AA101" s="24">
        <v>-1.96482606572926E-2</v>
      </c>
      <c r="AB101" s="24">
        <v>-2.33741792989926E-2</v>
      </c>
      <c r="AC101" s="24">
        <v>-2.1558023078758998E-2</v>
      </c>
      <c r="AD101" s="24">
        <v>-1.70458035969514E-4</v>
      </c>
      <c r="AE101" s="24">
        <v>-2.0002125394554801E-2</v>
      </c>
      <c r="AF101" s="24">
        <v>-4.4571177317531498E-2</v>
      </c>
      <c r="AH101">
        <f t="shared" si="9"/>
        <v>-4.4571177317531498E-2</v>
      </c>
      <c r="AJ101">
        <f t="shared" si="10"/>
        <v>-4.4571177317531498E-2</v>
      </c>
      <c r="AK101">
        <f t="shared" si="11"/>
        <v>-5.847665866378228E-3</v>
      </c>
    </row>
    <row r="102" spans="1:37">
      <c r="A102" s="26">
        <v>48304</v>
      </c>
      <c r="B102" s="24">
        <v>4.52402398325374E-3</v>
      </c>
      <c r="C102" s="24">
        <v>-2.7074824574474998E-3</v>
      </c>
      <c r="D102" s="24">
        <v>0.110096305622768</v>
      </c>
      <c r="E102" s="25">
        <v>-6.2891747017842196E-7</v>
      </c>
      <c r="F102" s="24">
        <v>-8.4507032429682896E-2</v>
      </c>
      <c r="G102" s="24">
        <v>-1.3775498217632901E-3</v>
      </c>
      <c r="H102" s="25">
        <v>-2.569291164593E-6</v>
      </c>
      <c r="I102" s="24">
        <v>-2.0414187037748701E-3</v>
      </c>
      <c r="J102" s="24">
        <v>-3.8561532246427698E-3</v>
      </c>
      <c r="K102" s="24">
        <v>0.60364022951051299</v>
      </c>
      <c r="L102" s="24">
        <v>6.9179615630600997E-4</v>
      </c>
      <c r="M102" s="24">
        <v>0</v>
      </c>
      <c r="N102" s="24">
        <v>0</v>
      </c>
      <c r="O102" s="24">
        <v>-6.8187056056416302E-3</v>
      </c>
      <c r="P102" s="24">
        <v>0</v>
      </c>
      <c r="Q102" s="24">
        <v>6.4414480760993697E-4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-0.612097029719749</v>
      </c>
      <c r="Z102" s="24">
        <v>3.3661183057401602E-2</v>
      </c>
      <c r="AA102" s="24">
        <v>-1.9048827103848601E-2</v>
      </c>
      <c r="AB102" s="24">
        <v>-2.2659207251419601E-2</v>
      </c>
      <c r="AC102" s="24">
        <v>-2.0900087224089901E-2</v>
      </c>
      <c r="AD102" s="24">
        <v>-1.6088523301873299E-4</v>
      </c>
      <c r="AE102" s="24">
        <v>-1.9798098661643299E-2</v>
      </c>
      <c r="AF102" s="24">
        <v>-4.27179925074955E-2</v>
      </c>
      <c r="AH102">
        <f t="shared" si="9"/>
        <v>-4.27179925074955E-2</v>
      </c>
      <c r="AJ102">
        <f t="shared" si="10"/>
        <v>-4.27179925074955E-2</v>
      </c>
      <c r="AK102">
        <f t="shared" si="11"/>
        <v>-5.1533685432843812E-3</v>
      </c>
    </row>
    <row r="103" spans="1:37">
      <c r="A103" s="26">
        <v>48395</v>
      </c>
      <c r="B103" s="24">
        <v>4.4774050929041499E-3</v>
      </c>
      <c r="C103" s="24">
        <v>-2.5521050143212298E-3</v>
      </c>
      <c r="D103" s="24">
        <v>0.109162544176545</v>
      </c>
      <c r="E103" s="25">
        <v>-5.69510969106702E-7</v>
      </c>
      <c r="F103" s="24">
        <v>-8.3905273856283796E-2</v>
      </c>
      <c r="G103" s="24">
        <v>-1.34288683028193E-3</v>
      </c>
      <c r="H103" s="25">
        <v>-2.24907487041179E-6</v>
      </c>
      <c r="I103" s="24">
        <v>-1.8475128048857899E-3</v>
      </c>
      <c r="J103" s="24">
        <v>-3.8702439820653702E-3</v>
      </c>
      <c r="K103" s="24">
        <v>0.58490301153636504</v>
      </c>
      <c r="L103" s="24">
        <v>8.3091826566358395E-4</v>
      </c>
      <c r="M103" s="24">
        <v>0</v>
      </c>
      <c r="N103" s="24">
        <v>0</v>
      </c>
      <c r="O103" s="24">
        <v>-6.4792563499494801E-3</v>
      </c>
      <c r="P103" s="24">
        <v>0</v>
      </c>
      <c r="Q103" s="24">
        <v>6.38197340736713E-4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-0.59310912929943005</v>
      </c>
      <c r="Z103" s="24">
        <v>3.26057471979046E-2</v>
      </c>
      <c r="AA103" s="24">
        <v>-1.8466662292672398E-2</v>
      </c>
      <c r="AB103" s="24">
        <v>-2.1964995900916301E-2</v>
      </c>
      <c r="AC103" s="24">
        <v>-2.0261015394277999E-2</v>
      </c>
      <c r="AD103" s="24">
        <v>-1.4987701492561001E-4</v>
      </c>
      <c r="AE103" s="24">
        <v>-1.9596124014847598E-2</v>
      </c>
      <c r="AF103" s="24">
        <v>-4.0930077730569801E-2</v>
      </c>
      <c r="AH103">
        <f t="shared" si="9"/>
        <v>-4.0930077730569801E-2</v>
      </c>
      <c r="AJ103">
        <f t="shared" si="10"/>
        <v>-4.0930077730569801E-2</v>
      </c>
      <c r="AK103">
        <f t="shared" si="11"/>
        <v>-4.4871565626170215E-3</v>
      </c>
    </row>
    <row r="104" spans="1:37">
      <c r="A104" s="26">
        <v>48487</v>
      </c>
      <c r="B104" s="24">
        <v>4.43197268878794E-3</v>
      </c>
      <c r="C104" s="24">
        <v>-2.4096662620492399E-3</v>
      </c>
      <c r="D104" s="24">
        <v>0.108230112221369</v>
      </c>
      <c r="E104" s="25">
        <v>-5.1423002881244305E-7</v>
      </c>
      <c r="F104" s="24">
        <v>-8.3293148710010298E-2</v>
      </c>
      <c r="G104" s="24">
        <v>-1.30318256027132E-3</v>
      </c>
      <c r="H104" s="25">
        <v>-1.9682079849257801E-6</v>
      </c>
      <c r="I104" s="24">
        <v>-1.66664573510016E-3</v>
      </c>
      <c r="J104" s="24">
        <v>-3.8800376453996801E-3</v>
      </c>
      <c r="K104" s="24">
        <v>0.56674842318303498</v>
      </c>
      <c r="L104" s="24">
        <v>9.5997462682894795E-4</v>
      </c>
      <c r="M104" s="24">
        <v>0</v>
      </c>
      <c r="N104" s="24">
        <v>0</v>
      </c>
      <c r="O104" s="24">
        <v>-6.1515285924050398E-3</v>
      </c>
      <c r="P104" s="24">
        <v>0</v>
      </c>
      <c r="Q104" s="24">
        <v>6.3009943870030998E-4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-0.57472005979467</v>
      </c>
      <c r="Z104" s="24">
        <v>3.1586062876007001E-2</v>
      </c>
      <c r="AA104" s="24">
        <v>-1.7901450931940101E-2</v>
      </c>
      <c r="AB104" s="24">
        <v>-2.12911581544733E-2</v>
      </c>
      <c r="AC104" s="24">
        <v>-1.9640482070626599E-2</v>
      </c>
      <c r="AD104" s="24">
        <v>-1.37864693375943E-4</v>
      </c>
      <c r="AE104" s="24">
        <v>-1.93961803795085E-2</v>
      </c>
      <c r="AF104" s="24">
        <v>-3.9207242933103799E-2</v>
      </c>
      <c r="AH104">
        <f t="shared" si="9"/>
        <v>-3.9207242933103799E-2</v>
      </c>
      <c r="AJ104">
        <f t="shared" si="10"/>
        <v>-3.9207242933103799E-2</v>
      </c>
      <c r="AK104">
        <f t="shared" si="11"/>
        <v>-3.8507133470597268E-3</v>
      </c>
    </row>
    <row r="105" spans="1:37">
      <c r="A105" s="26">
        <v>48579</v>
      </c>
      <c r="B105" s="24">
        <v>4.38763166950943E-3</v>
      </c>
      <c r="C105" s="24">
        <v>-2.27918062578422E-3</v>
      </c>
      <c r="D105" s="24">
        <v>0.10730022024436001</v>
      </c>
      <c r="E105" s="25">
        <v>-4.6324889508594699E-7</v>
      </c>
      <c r="F105" s="24">
        <v>-8.2673741276993104E-2</v>
      </c>
      <c r="G105" s="24">
        <v>-1.25880428370631E-3</v>
      </c>
      <c r="H105" s="25">
        <v>-1.7241396893388401E-6</v>
      </c>
      <c r="I105" s="24">
        <v>-1.49804252506976E-3</v>
      </c>
      <c r="J105" s="24">
        <v>-3.8856466506832399E-3</v>
      </c>
      <c r="K105" s="24">
        <v>0.54916190497734396</v>
      </c>
      <c r="L105" s="24">
        <v>1.0778278465142599E-3</v>
      </c>
      <c r="M105" s="24">
        <v>0</v>
      </c>
      <c r="N105" s="24">
        <v>0</v>
      </c>
      <c r="O105" s="24">
        <v>-5.83514080543462E-3</v>
      </c>
      <c r="P105" s="24">
        <v>0</v>
      </c>
      <c r="Q105" s="24">
        <v>6.2013486228960695E-4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-0.55691294580516204</v>
      </c>
      <c r="Z105" s="24">
        <v>3.06007981975659E-2</v>
      </c>
      <c r="AA105" s="24">
        <v>-1.73528618086209E-2</v>
      </c>
      <c r="AB105" s="24">
        <v>-2.0637286984037499E-2</v>
      </c>
      <c r="AC105" s="24">
        <v>-1.9038141688940202E-2</v>
      </c>
      <c r="AD105" s="24">
        <v>-1.25218209961388E-4</v>
      </c>
      <c r="AE105" s="24">
        <v>-1.9198246921647399E-2</v>
      </c>
      <c r="AF105" s="24">
        <v>-3.7548927177034702E-2</v>
      </c>
      <c r="AH105">
        <f t="shared" si="9"/>
        <v>-3.7548927177034702E-2</v>
      </c>
      <c r="AJ105">
        <f t="shared" si="10"/>
        <v>-3.7548927177034702E-2</v>
      </c>
      <c r="AK105">
        <f t="shared" si="11"/>
        <v>-3.2451758552224097E-3</v>
      </c>
    </row>
    <row r="106" spans="1:37">
      <c r="A106" s="26">
        <v>48669</v>
      </c>
      <c r="B106" s="24">
        <v>4.3442901860648898E-3</v>
      </c>
      <c r="C106" s="24">
        <v>-2.1597033756456602E-3</v>
      </c>
      <c r="D106" s="24">
        <v>0.10637388298542499</v>
      </c>
      <c r="E106" s="25">
        <v>-4.16636150075278E-7</v>
      </c>
      <c r="F106" s="24">
        <v>-8.2049668100057399E-2</v>
      </c>
      <c r="G106" s="24">
        <v>-1.21016645715475E-3</v>
      </c>
      <c r="H106" s="25">
        <v>-1.5141434056590601E-6</v>
      </c>
      <c r="I106" s="24">
        <v>-1.3409640035345199E-3</v>
      </c>
      <c r="J106" s="24">
        <v>-3.8872184408615101E-3</v>
      </c>
      <c r="K106" s="24">
        <v>0.53212853426654505</v>
      </c>
      <c r="L106" s="24">
        <v>1.1837332735579801E-3</v>
      </c>
      <c r="M106" s="24">
        <v>0</v>
      </c>
      <c r="N106" s="24">
        <v>0</v>
      </c>
      <c r="O106" s="24">
        <v>-5.5297244281389104E-3</v>
      </c>
      <c r="P106" s="24">
        <v>0</v>
      </c>
      <c r="Q106" s="24">
        <v>6.0857415108444396E-4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-0.53967084391883802</v>
      </c>
      <c r="Z106" s="24">
        <v>2.9648653484010499E-2</v>
      </c>
      <c r="AA106" s="24">
        <v>-1.6820549939954198E-2</v>
      </c>
      <c r="AB106" s="24">
        <v>-2.0002958366193001E-2</v>
      </c>
      <c r="AC106" s="24">
        <v>-1.8453631175164301E-2</v>
      </c>
      <c r="AD106" s="24">
        <v>-1.1225133571792E-4</v>
      </c>
      <c r="AE106" s="24">
        <v>-1.90023030442589E-2</v>
      </c>
      <c r="AF106" s="24">
        <v>-3.5954245018381001E-2</v>
      </c>
      <c r="AH106">
        <f t="shared" si="9"/>
        <v>-3.5954245018381001E-2</v>
      </c>
      <c r="AJ106">
        <f t="shared" si="10"/>
        <v>-3.5954245018381001E-2</v>
      </c>
      <c r="AK106">
        <f t="shared" si="11"/>
        <v>-2.6711980330690749E-3</v>
      </c>
    </row>
    <row r="107" spans="1:37">
      <c r="A107" s="26">
        <v>48760</v>
      </c>
      <c r="B107" s="24">
        <v>4.3018605342572697E-3</v>
      </c>
      <c r="C107" s="24">
        <v>-2.0503327593753701E-3</v>
      </c>
      <c r="D107" s="24">
        <v>0.105451940286013</v>
      </c>
      <c r="E107" s="25">
        <v>-3.7437313805054699E-7</v>
      </c>
      <c r="F107" s="24">
        <v>-8.1423124810800496E-2</v>
      </c>
      <c r="G107" s="24">
        <v>-1.1577153038570499E-3</v>
      </c>
      <c r="H107" s="25">
        <v>-1.3353945382941699E-6</v>
      </c>
      <c r="I107" s="24">
        <v>-1.1947068632568499E-3</v>
      </c>
      <c r="J107" s="24">
        <v>-3.8849276601157202E-3</v>
      </c>
      <c r="K107" s="24">
        <v>0.51563314413216699</v>
      </c>
      <c r="L107" s="24">
        <v>1.2772834096120001E-3</v>
      </c>
      <c r="M107" s="24">
        <v>0</v>
      </c>
      <c r="N107" s="24">
        <v>0</v>
      </c>
      <c r="O107" s="24">
        <v>-5.2349234048301302E-3</v>
      </c>
      <c r="P107" s="24">
        <v>0</v>
      </c>
      <c r="Q107" s="24">
        <v>5.9567266148880199E-4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-0.52297683721811605</v>
      </c>
      <c r="Z107" s="24">
        <v>2.8728365750069401E-2</v>
      </c>
      <c r="AA107" s="24">
        <v>-1.6304158737401701E-2</v>
      </c>
      <c r="AB107" s="24">
        <v>-1.93877341778004E-2</v>
      </c>
      <c r="AC107" s="24">
        <v>-1.78865725015891E-2</v>
      </c>
      <c r="AD107" s="25">
        <v>-9.9226822836126006E-5</v>
      </c>
      <c r="AE107" s="24">
        <v>-1.8808328383680101E-2</v>
      </c>
      <c r="AF107" s="24">
        <v>-3.4422031637719397E-2</v>
      </c>
      <c r="AH107">
        <f t="shared" si="9"/>
        <v>-3.4422031637719397E-2</v>
      </c>
      <c r="AJ107">
        <f t="shared" si="10"/>
        <v>-3.4422031637719397E-2</v>
      </c>
      <c r="AK107">
        <f t="shared" si="11"/>
        <v>-2.1290120622124986E-3</v>
      </c>
    </row>
    <row r="108" spans="1:37">
      <c r="A108" s="26">
        <v>48852</v>
      </c>
      <c r="B108" s="24">
        <v>4.26025983115125E-3</v>
      </c>
      <c r="C108" s="24">
        <v>-1.9502118280865001E-3</v>
      </c>
      <c r="D108" s="24">
        <v>0.104535076856413</v>
      </c>
      <c r="E108" s="25">
        <v>-3.3637041689086797E-7</v>
      </c>
      <c r="F108" s="24">
        <v>-8.0795931018247502E-2</v>
      </c>
      <c r="G108" s="24">
        <v>-1.1019155154316799E-3</v>
      </c>
      <c r="H108" s="25">
        <v>-1.1850361673999801E-6</v>
      </c>
      <c r="I108" s="24">
        <v>-1.0586034197252901E-3</v>
      </c>
      <c r="J108" s="24">
        <v>-3.87896929366233E-3</v>
      </c>
      <c r="K108" s="24">
        <v>0.49966043024912499</v>
      </c>
      <c r="L108" s="24">
        <v>1.35835650776116E-3</v>
      </c>
      <c r="M108" s="24">
        <v>0</v>
      </c>
      <c r="N108" s="24">
        <v>0</v>
      </c>
      <c r="O108" s="24">
        <v>-4.9503937316117703E-3</v>
      </c>
      <c r="P108" s="24">
        <v>0</v>
      </c>
      <c r="Q108" s="24">
        <v>5.8166914740084602E-4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-0.50681411794866205</v>
      </c>
      <c r="Z108" s="24">
        <v>2.78387121023797E-2</v>
      </c>
      <c r="AA108" s="24">
        <v>-1.58033221407291E-2</v>
      </c>
      <c r="AB108" s="24">
        <v>-1.8791165002784001E-2</v>
      </c>
      <c r="AC108" s="24">
        <v>-1.7336575212991302E-2</v>
      </c>
      <c r="AD108" s="25">
        <v>-8.63614351595926E-5</v>
      </c>
      <c r="AE108" s="24">
        <v>-1.8616302806062E-2</v>
      </c>
      <c r="AF108" s="24">
        <v>-3.2950886065494699E-2</v>
      </c>
      <c r="AH108">
        <f t="shared" si="9"/>
        <v>-3.2950886065494699E-2</v>
      </c>
      <c r="AJ108">
        <f t="shared" si="10"/>
        <v>-3.2950886065494699E-2</v>
      </c>
      <c r="AK108">
        <f t="shared" si="11"/>
        <v>-1.6184866766733239E-3</v>
      </c>
    </row>
    <row r="109" spans="1:37">
      <c r="A109" s="26">
        <v>48944</v>
      </c>
      <c r="B109" s="24">
        <v>4.2194105015844301E-3</v>
      </c>
      <c r="C109" s="24">
        <v>-1.8585298676378501E-3</v>
      </c>
      <c r="D109" s="24">
        <v>0.103623840846264</v>
      </c>
      <c r="E109" s="25">
        <v>-3.0248233284659702E-7</v>
      </c>
      <c r="F109" s="24">
        <v>-8.0169572897356003E-2</v>
      </c>
      <c r="G109" s="24">
        <v>-1.04323892270108E-3</v>
      </c>
      <c r="H109" s="25">
        <v>-1.0602337044413299E-6</v>
      </c>
      <c r="I109" s="24">
        <v>-9.3202110827191596E-4</v>
      </c>
      <c r="J109" s="24">
        <v>-3.8695526919163099E-3</v>
      </c>
      <c r="K109" s="24">
        <v>0.484195046005654</v>
      </c>
      <c r="L109" s="24">
        <v>1.42706944437831E-3</v>
      </c>
      <c r="M109" s="24">
        <v>0</v>
      </c>
      <c r="N109" s="24">
        <v>0</v>
      </c>
      <c r="O109" s="24">
        <v>-4.6758030129614098E-3</v>
      </c>
      <c r="P109" s="24">
        <v>0</v>
      </c>
      <c r="Q109" s="24">
        <v>5.6678481502503203E-4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-0.49116605900870602</v>
      </c>
      <c r="Z109" s="24">
        <v>2.69785121911006E-2</v>
      </c>
      <c r="AA109" s="24">
        <v>-1.5317666688212699E-2</v>
      </c>
      <c r="AB109" s="24">
        <v>-1.82127928150153E-2</v>
      </c>
      <c r="AC109" s="24">
        <v>-1.6803238881957599E-2</v>
      </c>
      <c r="AD109" s="25">
        <v>-7.3830799347106101E-5</v>
      </c>
      <c r="AE109" s="24">
        <v>-1.8426206403914899E-2</v>
      </c>
      <c r="AF109" s="24">
        <v>-3.1539212010020003E-2</v>
      </c>
      <c r="AH109">
        <f t="shared" si="9"/>
        <v>-3.1539212010020003E-2</v>
      </c>
      <c r="AJ109">
        <f t="shared" si="10"/>
        <v>-3.1539212010020003E-2</v>
      </c>
      <c r="AK109">
        <f t="shared" si="11"/>
        <v>-1.1391820135358346E-3</v>
      </c>
    </row>
    <row r="110" spans="1:37">
      <c r="A110" s="26">
        <v>49034</v>
      </c>
      <c r="B110" s="24">
        <v>4.1792405992745803E-3</v>
      </c>
      <c r="C110" s="24">
        <v>-1.77452338760914E-3</v>
      </c>
      <c r="D110" s="24">
        <v>0.102718661142808</v>
      </c>
      <c r="E110" s="25">
        <v>-2.72519828234486E-7</v>
      </c>
      <c r="F110" s="24">
        <v>-7.9545243221864598E-2</v>
      </c>
      <c r="G110" s="24">
        <v>-9.8215498019335796E-4</v>
      </c>
      <c r="H110" s="25">
        <v>-9.582195284175721E-7</v>
      </c>
      <c r="I110" s="24">
        <v>-8.1436176181352198E-4</v>
      </c>
      <c r="J110" s="24">
        <v>-3.8568964148903199E-3</v>
      </c>
      <c r="K110" s="24">
        <v>0.46922168633444</v>
      </c>
      <c r="L110" s="24">
        <v>1.48373486979241E-3</v>
      </c>
      <c r="M110" s="24">
        <v>0</v>
      </c>
      <c r="N110" s="24">
        <v>0</v>
      </c>
      <c r="O110" s="24">
        <v>-4.4108300298787498E-3</v>
      </c>
      <c r="P110" s="24">
        <v>0</v>
      </c>
      <c r="Q110" s="24">
        <v>5.5122278820309597E-4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-0.47601627498067001</v>
      </c>
      <c r="Z110" s="24">
        <v>2.6146629838022399E-2</v>
      </c>
      <c r="AA110" s="24">
        <v>-1.48468134963257E-2</v>
      </c>
      <c r="AB110" s="24">
        <v>-1.7652153510778399E-2</v>
      </c>
      <c r="AC110" s="24">
        <v>-1.6286155461340601E-2</v>
      </c>
      <c r="AD110" s="25">
        <v>-6.1774031986953595E-5</v>
      </c>
      <c r="AE110" s="24">
        <v>-1.8238019492743101E-2</v>
      </c>
      <c r="AF110" s="24">
        <v>-3.0185255936902401E-2</v>
      </c>
      <c r="AH110">
        <f t="shared" si="9"/>
        <v>-3.0185255936902401E-2</v>
      </c>
      <c r="AJ110">
        <f t="shared" si="10"/>
        <v>-3.0185255936902401E-2</v>
      </c>
      <c r="AK110">
        <f t="shared" si="11"/>
        <v>-6.9040062826313323E-4</v>
      </c>
    </row>
    <row r="111" spans="1:37">
      <c r="A111" s="26">
        <v>49125</v>
      </c>
      <c r="B111" s="24">
        <v>4.1396839854643099E-3</v>
      </c>
      <c r="C111" s="24">
        <v>-1.6974766502740001E-3</v>
      </c>
      <c r="D111" s="24">
        <v>0.101819863355306</v>
      </c>
      <c r="E111" s="25">
        <v>-2.4626159988647801E-7</v>
      </c>
      <c r="F111" s="24">
        <v>-7.8923878672903097E-2</v>
      </c>
      <c r="G111" s="24">
        <v>-9.1912290703647596E-4</v>
      </c>
      <c r="H111" s="25">
        <v>-8.7632861075349796E-7</v>
      </c>
      <c r="I111" s="24">
        <v>-7.0506070791082304E-4</v>
      </c>
      <c r="J111" s="24">
        <v>-3.8412238312515502E-3</v>
      </c>
      <c r="K111" s="24">
        <v>0.454725160808234</v>
      </c>
      <c r="L111" s="24">
        <v>1.5288225768836201E-3</v>
      </c>
      <c r="M111" s="24">
        <v>0</v>
      </c>
      <c r="N111" s="24">
        <v>0</v>
      </c>
      <c r="O111" s="24">
        <v>-4.1551643208063097E-3</v>
      </c>
      <c r="P111" s="24">
        <v>0</v>
      </c>
      <c r="Q111" s="24">
        <v>5.3516792542400004E-4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-0.46134867346744901</v>
      </c>
      <c r="Z111" s="24">
        <v>2.5341973955632799E-2</v>
      </c>
      <c r="AA111" s="24">
        <v>-1.43903801287017E-2</v>
      </c>
      <c r="AB111" s="24">
        <v>-1.7108779271707598E-2</v>
      </c>
      <c r="AC111" s="24">
        <v>-1.57849115094418E-2</v>
      </c>
      <c r="AD111" s="25">
        <v>-5.0298109639519501E-5</v>
      </c>
      <c r="AE111" s="24">
        <v>-1.8051722607752899E-2</v>
      </c>
      <c r="AF111" s="24">
        <v>-2.8887142168133099E-2</v>
      </c>
      <c r="AH111">
        <f t="shared" si="9"/>
        <v>-2.8887142168133099E-2</v>
      </c>
      <c r="AJ111">
        <f t="shared" si="10"/>
        <v>-2.8887142168133099E-2</v>
      </c>
      <c r="AK111">
        <f t="shared" si="11"/>
        <v>-2.7123444506027897E-4</v>
      </c>
    </row>
    <row r="112" spans="1:37">
      <c r="A112" s="26">
        <v>49217</v>
      </c>
      <c r="B112" s="24">
        <v>4.1006803863604504E-3</v>
      </c>
      <c r="C112" s="24">
        <v>-1.62672174491864E-3</v>
      </c>
      <c r="D112" s="24">
        <v>0.10092768447237201</v>
      </c>
      <c r="E112" s="25">
        <v>-2.23463730981743E-7</v>
      </c>
      <c r="F112" s="24">
        <v>-7.8306194328592996E-2</v>
      </c>
      <c r="G112" s="24">
        <v>-8.5458532790023696E-4</v>
      </c>
      <c r="H112" s="25">
        <v>-8.1202611137169E-7</v>
      </c>
      <c r="I112" s="24">
        <v>-6.0358572031457298E-4</v>
      </c>
      <c r="J112" s="24">
        <v>-3.8227594063160101E-3</v>
      </c>
      <c r="K112" s="24">
        <v>0.44069045662858197</v>
      </c>
      <c r="L112" s="24">
        <v>1.5629249723119699E-3</v>
      </c>
      <c r="M112" s="24">
        <v>0</v>
      </c>
      <c r="N112" s="24">
        <v>0</v>
      </c>
      <c r="O112" s="24">
        <v>-3.9085057762174302E-3</v>
      </c>
      <c r="P112" s="24">
        <v>0</v>
      </c>
      <c r="Q112" s="24">
        <v>5.1878693437225397E-4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-0.44714749751656502</v>
      </c>
      <c r="Z112" s="24">
        <v>2.45634988623726E-2</v>
      </c>
      <c r="AA112" s="24">
        <v>-1.3947982339761199E-2</v>
      </c>
      <c r="AB112" s="24">
        <v>-1.6582200745441499E-2</v>
      </c>
      <c r="AC112" s="24">
        <v>-1.5299090270142699E-2</v>
      </c>
      <c r="AD112" s="25">
        <v>-3.9481958874731898E-5</v>
      </c>
      <c r="AE112" s="24">
        <v>-1.78672965006372E-2</v>
      </c>
      <c r="AF112" s="24">
        <v>-2.7642904869145401E-2</v>
      </c>
      <c r="AH112">
        <f t="shared" si="9"/>
        <v>-2.7642904869145401E-2</v>
      </c>
      <c r="AJ112">
        <f t="shared" si="10"/>
        <v>-2.7642904869145401E-2</v>
      </c>
      <c r="AK112">
        <f t="shared" si="11"/>
        <v>1.1939247068514305E-4</v>
      </c>
    </row>
    <row r="113" spans="1:37">
      <c r="A113" s="26">
        <v>49309</v>
      </c>
      <c r="B113" s="24">
        <v>4.0621753489100401E-3</v>
      </c>
      <c r="C113" s="24">
        <v>-1.56163822966462E-3</v>
      </c>
      <c r="D113" s="24">
        <v>0.10004228620245099</v>
      </c>
      <c r="E113" s="25">
        <v>-2.03867920877293E-7</v>
      </c>
      <c r="F113" s="24">
        <v>-7.7692715301797902E-2</v>
      </c>
      <c r="G113" s="24">
        <v>-7.8896326072674895E-4</v>
      </c>
      <c r="H113" s="25">
        <v>-7.6292789100300897E-7</v>
      </c>
      <c r="I113" s="24">
        <v>-5.0943585669250896E-4</v>
      </c>
      <c r="J113" s="24">
        <v>-3.8017256141906902E-3</v>
      </c>
      <c r="K113" s="24">
        <v>0.42710279218776898</v>
      </c>
      <c r="L113" s="24">
        <v>1.5867264915475101E-3</v>
      </c>
      <c r="M113" s="24">
        <v>0</v>
      </c>
      <c r="N113" s="24">
        <v>0</v>
      </c>
      <c r="O113" s="24">
        <v>-3.6705642474925701E-3</v>
      </c>
      <c r="P113" s="24">
        <v>0</v>
      </c>
      <c r="Q113" s="24">
        <v>5.0222873448044496E-4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-0.43339735991988598</v>
      </c>
      <c r="Z113" s="24">
        <v>2.3810204090086499E-2</v>
      </c>
      <c r="AA113" s="24">
        <v>-1.35192356831871E-2</v>
      </c>
      <c r="AB113" s="24">
        <v>-1.60719490366397E-2</v>
      </c>
      <c r="AC113" s="24">
        <v>-1.48282735959109E-2</v>
      </c>
      <c r="AD113" s="25">
        <v>-2.93802519935651E-5</v>
      </c>
      <c r="AE113" s="24">
        <v>-1.76847221364302E-2</v>
      </c>
      <c r="AF113" s="24">
        <v>-2.6450516875170499E-2</v>
      </c>
      <c r="AH113">
        <f t="shared" si="9"/>
        <v>-2.6450516875170499E-2</v>
      </c>
      <c r="AJ113">
        <f t="shared" si="10"/>
        <v>-2.6450516875170499E-2</v>
      </c>
      <c r="AK113">
        <f t="shared" si="11"/>
        <v>4.8268533459125407E-4</v>
      </c>
    </row>
    <row r="114" spans="1:37">
      <c r="A114" s="26">
        <v>49399</v>
      </c>
      <c r="B114" s="24">
        <v>4.0241201127218596E-3</v>
      </c>
      <c r="C114" s="24">
        <v>-1.5016523747584699E-3</v>
      </c>
      <c r="D114" s="24">
        <v>9.9163767026653804E-2</v>
      </c>
      <c r="E114" s="25">
        <v>-1.8720843719711999E-7</v>
      </c>
      <c r="F114" s="24">
        <v>-7.7083805544381004E-2</v>
      </c>
      <c r="G114" s="24">
        <v>-7.2265230289335E-4</v>
      </c>
      <c r="H114" s="25">
        <v>-7.2681483808169199E-7</v>
      </c>
      <c r="I114" s="24">
        <v>-4.22140210853608E-4</v>
      </c>
      <c r="J114" s="24">
        <v>-3.7783404110669902E-3</v>
      </c>
      <c r="K114" s="24">
        <v>0.41394766191522903</v>
      </c>
      <c r="L114" s="24">
        <v>1.6009767650475501E-3</v>
      </c>
      <c r="M114" s="24">
        <v>0</v>
      </c>
      <c r="N114" s="24">
        <v>0</v>
      </c>
      <c r="O114" s="24">
        <v>-3.4410591704676602E-3</v>
      </c>
      <c r="P114" s="24">
        <v>0</v>
      </c>
      <c r="Q114" s="24">
        <v>4.8562502244705702E-4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-0.42008327016761399</v>
      </c>
      <c r="Z114" s="24">
        <v>2.30811337705813E-2</v>
      </c>
      <c r="AA114" s="24">
        <v>-1.3103756979519999E-2</v>
      </c>
      <c r="AB114" s="24">
        <v>-1.5577557505535701E-2</v>
      </c>
      <c r="AC114" s="24">
        <v>-1.43720437064675E-2</v>
      </c>
      <c r="AD114" s="25">
        <v>-2.00269014070185E-5</v>
      </c>
      <c r="AE114" s="24">
        <v>-1.7503980690447399E-2</v>
      </c>
      <c r="AF114" s="24">
        <v>-2.5307915375996502E-2</v>
      </c>
      <c r="AH114">
        <f t="shared" si="9"/>
        <v>-2.5307915375996502E-2</v>
      </c>
      <c r="AJ114">
        <f t="shared" si="10"/>
        <v>-2.5307915375996502E-2</v>
      </c>
      <c r="AK114">
        <f t="shared" si="11"/>
        <v>8.1994419873734556E-4</v>
      </c>
    </row>
    <row r="115" spans="1:37">
      <c r="A115" s="26">
        <v>49490</v>
      </c>
      <c r="B115" s="24">
        <v>3.98647141423675E-3</v>
      </c>
      <c r="C115" s="24">
        <v>-1.4462360490536299E-3</v>
      </c>
      <c r="D115" s="24">
        <v>9.8292173008268396E-2</v>
      </c>
      <c r="E115" s="25">
        <v>-1.7321791217343601E-7</v>
      </c>
      <c r="F115" s="24">
        <v>-7.6479693877951505E-2</v>
      </c>
      <c r="G115" s="24">
        <v>-6.5601987389745503E-4</v>
      </c>
      <c r="H115" s="25">
        <v>-7.0164185500866005E-7</v>
      </c>
      <c r="I115" s="24">
        <v>-3.4125660454384501E-4</v>
      </c>
      <c r="J115" s="24">
        <v>-3.7528152091409E-3</v>
      </c>
      <c r="K115" s="24">
        <v>0.40121087313373299</v>
      </c>
      <c r="L115" s="24">
        <v>1.6064673177086401E-3</v>
      </c>
      <c r="M115" s="24">
        <v>0</v>
      </c>
      <c r="N115" s="24">
        <v>0</v>
      </c>
      <c r="O115" s="24">
        <v>-3.21971920383513E-3</v>
      </c>
      <c r="P115" s="24">
        <v>0</v>
      </c>
      <c r="Q115" s="24">
        <v>4.69091000043823E-4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-0.40719065481531003</v>
      </c>
      <c r="Z115" s="24">
        <v>2.2375375679374601E-2</v>
      </c>
      <c r="AA115" s="24">
        <v>-1.2701165640564E-2</v>
      </c>
      <c r="AB115" s="24">
        <v>-1.50985633749485E-2</v>
      </c>
      <c r="AC115" s="24">
        <v>-1.39299847799803E-2</v>
      </c>
      <c r="AD115" s="25">
        <v>-1.1438251719005299E-5</v>
      </c>
      <c r="AE115" s="24">
        <v>-1.7325053545273899E-2</v>
      </c>
      <c r="AF115" s="24">
        <v>-2.42130245326098E-2</v>
      </c>
      <c r="AH115">
        <f t="shared" si="9"/>
        <v>-2.42130245326098E-2</v>
      </c>
      <c r="AJ115">
        <f t="shared" si="10"/>
        <v>-2.42130245326098E-2</v>
      </c>
      <c r="AK115">
        <f t="shared" si="11"/>
        <v>1.1325335168044966E-3</v>
      </c>
    </row>
    <row r="116" spans="1:37">
      <c r="A116" s="26">
        <v>49582</v>
      </c>
      <c r="B116" s="24">
        <v>3.9491912375799899E-3</v>
      </c>
      <c r="C116" s="24">
        <v>-1.39490529594779E-3</v>
      </c>
      <c r="D116" s="24">
        <v>9.7427507414949696E-2</v>
      </c>
      <c r="E116" s="25">
        <v>-1.6163210143966399E-7</v>
      </c>
      <c r="F116" s="24">
        <v>-7.5880497344187101E-2</v>
      </c>
      <c r="G116" s="24">
        <v>-5.8940338000235202E-4</v>
      </c>
      <c r="H116" s="25">
        <v>-6.8554229024524699E-7</v>
      </c>
      <c r="I116" s="24">
        <v>-2.6637024080897599E-4</v>
      </c>
      <c r="J116" s="24">
        <v>-3.7253532936212599E-3</v>
      </c>
      <c r="K116" s="24">
        <v>0.38887857565047002</v>
      </c>
      <c r="L116" s="24">
        <v>1.60401156605746E-3</v>
      </c>
      <c r="M116" s="24">
        <v>0</v>
      </c>
      <c r="N116" s="24">
        <v>0</v>
      </c>
      <c r="O116" s="24">
        <v>-3.0062818824056498E-3</v>
      </c>
      <c r="P116" s="24">
        <v>0</v>
      </c>
      <c r="Q116" s="24">
        <v>4.5272622774451701E-4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-0.394705371994236</v>
      </c>
      <c r="Z116" s="24">
        <v>2.1692060006241499E-2</v>
      </c>
      <c r="AA116" s="24">
        <v>-1.2311084851135801E-2</v>
      </c>
      <c r="AB116" s="24">
        <v>-1.46345091497202E-2</v>
      </c>
      <c r="AC116" s="24">
        <v>-1.3501684377038199E-2</v>
      </c>
      <c r="AD116" s="25">
        <v>-3.61597354480739E-6</v>
      </c>
      <c r="AE116" s="24">
        <v>-1.7147922287836698E-2</v>
      </c>
      <c r="AF116" s="24">
        <v>-2.3163775141828699E-2</v>
      </c>
      <c r="AH116">
        <f t="shared" si="9"/>
        <v>-2.3163775141828699E-2</v>
      </c>
      <c r="AJ116">
        <f t="shared" si="10"/>
        <v>-2.3163775141828699E-2</v>
      </c>
      <c r="AK116">
        <f t="shared" si="11"/>
        <v>1.4218555471347677E-3</v>
      </c>
    </row>
    <row r="117" spans="1:37">
      <c r="A117" s="26">
        <v>49674</v>
      </c>
      <c r="B117" s="24">
        <v>3.9122465249242398E-3</v>
      </c>
      <c r="C117" s="24">
        <v>-1.3472186470394601E-3</v>
      </c>
      <c r="D117" s="24">
        <v>9.6569739218196296E-2</v>
      </c>
      <c r="E117" s="25">
        <v>-1.5219371849079501E-7</v>
      </c>
      <c r="F117" s="24">
        <v>-7.5286241993443304E-2</v>
      </c>
      <c r="G117" s="24">
        <v>-5.2310917470369499E-4</v>
      </c>
      <c r="H117" s="25">
        <v>-6.7682854142384502E-7</v>
      </c>
      <c r="I117" s="24">
        <v>-1.97092338025066E-4</v>
      </c>
      <c r="J117" s="24">
        <v>-3.6961486286487201E-3</v>
      </c>
      <c r="K117" s="24">
        <v>0.37693728479632099</v>
      </c>
      <c r="L117" s="24">
        <v>1.5944278665384901E-3</v>
      </c>
      <c r="M117" s="24">
        <v>0</v>
      </c>
      <c r="N117" s="24">
        <v>0</v>
      </c>
      <c r="O117" s="24">
        <v>-2.8004932850947198E-3</v>
      </c>
      <c r="P117" s="24">
        <v>0</v>
      </c>
      <c r="Q117" s="24">
        <v>4.36615571738181E-4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-0.38261372076019401</v>
      </c>
      <c r="Z117" s="24">
        <v>2.10303579141124E-2</v>
      </c>
      <c r="AA117" s="24">
        <v>-1.19331426109953E-2</v>
      </c>
      <c r="AB117" s="24">
        <v>-1.4184943854972199E-2</v>
      </c>
      <c r="AC117" s="24">
        <v>-1.30867347004239E-2</v>
      </c>
      <c r="AD117" s="25">
        <v>3.4503328876283699E-6</v>
      </c>
      <c r="AE117" s="24">
        <v>-1.6972568706531101E-2</v>
      </c>
      <c r="AF117" s="24">
        <v>-2.21581214976086E-2</v>
      </c>
      <c r="AH117">
        <f t="shared" si="9"/>
        <v>-2.21581214976086E-2</v>
      </c>
      <c r="AJ117">
        <f t="shared" si="10"/>
        <v>-2.21581214976086E-2</v>
      </c>
      <c r="AK117">
        <f t="shared" si="11"/>
        <v>1.6893273856557998E-3</v>
      </c>
    </row>
    <row r="118" spans="1:37">
      <c r="A118" s="26">
        <v>49765</v>
      </c>
      <c r="B118" s="24">
        <v>3.8756088576554098E-3</v>
      </c>
      <c r="C118" s="24">
        <v>-1.3027752218093601E-3</v>
      </c>
      <c r="D118" s="24">
        <v>9.5718810540816504E-2</v>
      </c>
      <c r="E118" s="25">
        <v>-1.4465545214795701E-7</v>
      </c>
      <c r="F118" s="24">
        <v>-7.4696881249441099E-2</v>
      </c>
      <c r="G118" s="24">
        <v>-4.5741219754109202E-4</v>
      </c>
      <c r="H118" s="25">
        <v>-6.73989491971678E-7</v>
      </c>
      <c r="I118" s="24">
        <v>-1.3305876100075799E-4</v>
      </c>
      <c r="J118" s="24">
        <v>-3.6653850015613502E-3</v>
      </c>
      <c r="K118" s="24">
        <v>0.36537389860548303</v>
      </c>
      <c r="L118" s="24">
        <v>1.57852536278374E-3</v>
      </c>
      <c r="M118" s="24">
        <v>0</v>
      </c>
      <c r="N118" s="24">
        <v>0</v>
      </c>
      <c r="O118" s="24">
        <v>-2.6021077173792101E-3</v>
      </c>
      <c r="P118" s="24">
        <v>0</v>
      </c>
      <c r="Q118" s="24">
        <v>4.2083021572442597E-4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-0.37090244593615901</v>
      </c>
      <c r="Z118" s="24">
        <v>2.0389479940300499E-2</v>
      </c>
      <c r="AA118" s="24">
        <v>-1.1566972641635399E-2</v>
      </c>
      <c r="AB118" s="24">
        <v>-1.37494241014519E-2</v>
      </c>
      <c r="AC118" s="24">
        <v>-1.2684733695910401E-2</v>
      </c>
      <c r="AD118" s="25">
        <v>9.7808131479886399E-6</v>
      </c>
      <c r="AE118" s="24">
        <v>-1.6798974788415001E-2</v>
      </c>
      <c r="AF118" s="24">
        <v>-2.11940556213281E-2</v>
      </c>
      <c r="AH118">
        <f t="shared" si="9"/>
        <v>-2.11940556213281E-2</v>
      </c>
      <c r="AJ118">
        <f t="shared" si="10"/>
        <v>-2.11940556213281E-2</v>
      </c>
      <c r="AK118">
        <f t="shared" si="11"/>
        <v>1.9363613948971022E-3</v>
      </c>
    </row>
    <row r="119" spans="1:37">
      <c r="A119" s="26">
        <v>49856</v>
      </c>
      <c r="B119" s="24">
        <v>3.8392541181896099E-3</v>
      </c>
      <c r="C119" s="24">
        <v>-1.2612126601946601E-3</v>
      </c>
      <c r="D119" s="24">
        <v>9.4874643126895697E-2</v>
      </c>
      <c r="E119" s="25">
        <v>-1.3878226784660601E-7</v>
      </c>
      <c r="F119" s="24">
        <v>-7.4112312001256203E-2</v>
      </c>
      <c r="G119" s="24">
        <v>-3.9255618309522601E-4</v>
      </c>
      <c r="H119" s="25">
        <v>-6.7568538093129203E-7</v>
      </c>
      <c r="I119" s="25">
        <v>-7.3928663064447194E-5</v>
      </c>
      <c r="J119" s="24">
        <v>-3.6332354587058201E-3</v>
      </c>
      <c r="K119" s="24">
        <v>0.35417570979912799</v>
      </c>
      <c r="L119" s="24">
        <v>1.55709237905253E-3</v>
      </c>
      <c r="M119" s="24">
        <v>0</v>
      </c>
      <c r="N119" s="24">
        <v>0</v>
      </c>
      <c r="O119" s="24">
        <v>-2.4108874078733302E-3</v>
      </c>
      <c r="P119" s="24">
        <v>0</v>
      </c>
      <c r="Q119" s="24">
        <v>4.0542871251095599E-4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-0.35955873906074898</v>
      </c>
      <c r="Z119" s="24">
        <v>1.9768674286970302E-2</v>
      </c>
      <c r="AA119" s="24">
        <v>-1.12122151640387E-2</v>
      </c>
      <c r="AB119" s="24">
        <v>-1.3327514987639301E-2</v>
      </c>
      <c r="AC119" s="24">
        <v>-1.2295286001027399E-2</v>
      </c>
      <c r="AD119" s="25">
        <v>1.5403299413537198E-5</v>
      </c>
      <c r="AE119" s="24">
        <v>-1.6627122716459799E-2</v>
      </c>
      <c r="AF119" s="24">
        <v>-2.0269619049586501E-2</v>
      </c>
      <c r="AH119">
        <f t="shared" si="9"/>
        <v>-2.0269619049586501E-2</v>
      </c>
      <c r="AJ119">
        <f t="shared" si="10"/>
        <v>-2.0269619049586501E-2</v>
      </c>
      <c r="AK119">
        <f t="shared" si="11"/>
        <v>2.1643487783560462E-3</v>
      </c>
    </row>
    <row r="120" spans="1:37">
      <c r="A120" s="26">
        <v>49948</v>
      </c>
      <c r="B120" s="24">
        <v>3.8031621409287601E-3</v>
      </c>
      <c r="C120" s="24">
        <v>-1.2222049324067299E-3</v>
      </c>
      <c r="D120" s="24">
        <v>9.4037143910742402E-2</v>
      </c>
      <c r="E120" s="25">
        <v>-1.3435308663108601E-7</v>
      </c>
      <c r="F120" s="24">
        <v>-7.3532388582418506E-2</v>
      </c>
      <c r="G120" s="24">
        <v>-3.2875434117571301E-4</v>
      </c>
      <c r="H120" s="25">
        <v>-6.8074064379573499E-7</v>
      </c>
      <c r="I120" s="25">
        <v>-1.9383150768106699E-5</v>
      </c>
      <c r="J120" s="24">
        <v>-3.5998619898182501E-3</v>
      </c>
      <c r="K120" s="24">
        <v>0.34333041320284202</v>
      </c>
      <c r="L120" s="24">
        <v>1.5308871103177301E-3</v>
      </c>
      <c r="M120" s="24">
        <v>0</v>
      </c>
      <c r="N120" s="24">
        <v>0</v>
      </c>
      <c r="O120" s="24">
        <v>-2.2266022185978198E-3</v>
      </c>
      <c r="P120" s="24">
        <v>0</v>
      </c>
      <c r="Q120" s="24">
        <v>3.90458053830404E-4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-0.34857023600940201</v>
      </c>
      <c r="Z120" s="24">
        <v>1.9167225041222501E-2</v>
      </c>
      <c r="AA120" s="24">
        <v>-1.08685175545727E-2</v>
      </c>
      <c r="AB120" s="24">
        <v>-1.29187908492738E-2</v>
      </c>
      <c r="AC120" s="24">
        <v>-1.19180037500371E-2</v>
      </c>
      <c r="AD120" s="25">
        <v>2.0351501313989001E-5</v>
      </c>
      <c r="AE120" s="24">
        <v>-1.6456994866862099E-2</v>
      </c>
      <c r="AF120" s="24">
        <v>-1.9382912377859499E-2</v>
      </c>
      <c r="AH120">
        <f t="shared" si="9"/>
        <v>-1.9382912377859499E-2</v>
      </c>
      <c r="AJ120">
        <f t="shared" si="10"/>
        <v>-1.9382912377859499E-2</v>
      </c>
      <c r="AK120">
        <f t="shared" si="11"/>
        <v>2.3746460400476087E-3</v>
      </c>
    </row>
    <row r="121" spans="1:37">
      <c r="A121" s="26">
        <v>50040</v>
      </c>
      <c r="B121" s="24">
        <v>3.7673163595883302E-3</v>
      </c>
      <c r="C121" s="24">
        <v>-1.18546006707151E-3</v>
      </c>
      <c r="D121" s="24">
        <v>9.3206209761665201E-2</v>
      </c>
      <c r="E121" s="25">
        <v>-1.31161928568957E-7</v>
      </c>
      <c r="F121" s="24">
        <v>-7.2956934801425399E-2</v>
      </c>
      <c r="G121" s="24">
        <v>-2.66190418489483E-4</v>
      </c>
      <c r="H121" s="25">
        <v>-6.8813520212406601E-7</v>
      </c>
      <c r="I121" s="25">
        <v>3.0876019233318497E-5</v>
      </c>
      <c r="J121" s="24">
        <v>-3.56541542181421E-3</v>
      </c>
      <c r="K121" s="24">
        <v>0.332826109189647</v>
      </c>
      <c r="L121" s="24">
        <v>1.50063036603648E-3</v>
      </c>
      <c r="M121" s="24">
        <v>0</v>
      </c>
      <c r="N121" s="24">
        <v>0</v>
      </c>
      <c r="O121" s="24">
        <v>-2.0490293684582998E-3</v>
      </c>
      <c r="P121" s="24">
        <v>0</v>
      </c>
      <c r="Q121" s="24">
        <v>3.7595473995658397E-4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-0.33792501180892698</v>
      </c>
      <c r="Z121" s="24">
        <v>1.8584450359170501E-2</v>
      </c>
      <c r="AA121" s="24">
        <v>-1.05355348869527E-2</v>
      </c>
      <c r="AB121" s="24">
        <v>-1.25228358675926E-2</v>
      </c>
      <c r="AC121" s="24">
        <v>-1.15525072442791E-2</v>
      </c>
      <c r="AD121" s="25">
        <v>2.4663430256644898E-5</v>
      </c>
      <c r="AE121" s="24">
        <v>-1.6288573806416198E-2</v>
      </c>
      <c r="AF121" s="24">
        <v>-1.8532102762997601E-2</v>
      </c>
      <c r="AH121">
        <f t="shared" si="9"/>
        <v>-1.8532102762997601E-2</v>
      </c>
      <c r="AJ121">
        <f t="shared" si="10"/>
        <v>-1.8532102762997601E-2</v>
      </c>
      <c r="AK121">
        <f t="shared" si="11"/>
        <v>2.5685640656796273E-3</v>
      </c>
    </row>
    <row r="122" spans="1:37">
      <c r="A122" s="26">
        <v>50130</v>
      </c>
      <c r="B122" s="24">
        <v>3.73170345697114E-3</v>
      </c>
      <c r="C122" s="24">
        <v>-1.1507178350120401E-3</v>
      </c>
      <c r="D122" s="24">
        <v>9.2381731480537202E-2</v>
      </c>
      <c r="E122" s="25">
        <v>-1.2901860005265099E-7</v>
      </c>
      <c r="F122" s="24">
        <v>-7.2385754189031801E-2</v>
      </c>
      <c r="G122" s="24">
        <v>-2.0502006121676E-4</v>
      </c>
      <c r="H122" s="25">
        <v>-6.9699462214860201E-7</v>
      </c>
      <c r="I122" s="25">
        <v>7.7127703436063395E-5</v>
      </c>
      <c r="J122" s="24">
        <v>-3.5300354865739E-3</v>
      </c>
      <c r="K122" s="24">
        <v>0.32265130369983003</v>
      </c>
      <c r="L122" s="24">
        <v>1.4670001338281599E-3</v>
      </c>
      <c r="M122" s="24">
        <v>0</v>
      </c>
      <c r="N122" s="24">
        <v>0</v>
      </c>
      <c r="O122" s="24">
        <v>-1.8779531694067899E-3</v>
      </c>
      <c r="P122" s="24">
        <v>0</v>
      </c>
      <c r="Q122" s="24">
        <v>3.6194583362339998E-4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-0.32761157311994799</v>
      </c>
      <c r="Z122" s="24">
        <v>1.8019700642925299E-2</v>
      </c>
      <c r="AA122" s="24">
        <v>-1.0212930368688901E-2</v>
      </c>
      <c r="AB122" s="24">
        <v>-1.21392445479099E-2</v>
      </c>
      <c r="AC122" s="24">
        <v>-1.1198425497653401E-2</v>
      </c>
      <c r="AD122" s="25">
        <v>2.83800399666555E-5</v>
      </c>
      <c r="AE122" s="24">
        <v>-1.6121842289931999E-2</v>
      </c>
      <c r="AF122" s="24">
        <v>-1.7715429587470102E-2</v>
      </c>
      <c r="AH122">
        <f t="shared" si="9"/>
        <v>-1.7715429587470102E-2</v>
      </c>
      <c r="AJ122">
        <f t="shared" si="10"/>
        <v>-1.7715429587470102E-2</v>
      </c>
      <c r="AK122">
        <f t="shared" si="11"/>
        <v>2.7473595640080985E-3</v>
      </c>
    </row>
    <row r="123" spans="1:37">
      <c r="A123" s="26">
        <v>50221</v>
      </c>
      <c r="B123" s="24">
        <v>3.6963130222069001E-3</v>
      </c>
      <c r="C123" s="24">
        <v>-1.11774742195882E-3</v>
      </c>
      <c r="D123" s="24">
        <v>9.1563597122145596E-2</v>
      </c>
      <c r="E123" s="25">
        <v>-1.2774899726271701E-7</v>
      </c>
      <c r="F123" s="24">
        <v>-7.1818638625928105E-2</v>
      </c>
      <c r="G123" s="24">
        <v>-1.4537240665140101E-4</v>
      </c>
      <c r="H123" s="25">
        <v>-7.0657950805291704E-7</v>
      </c>
      <c r="I123" s="24">
        <v>1.19632588854212E-4</v>
      </c>
      <c r="J123" s="24">
        <v>-3.4938510309391298E-3</v>
      </c>
      <c r="K123" s="24">
        <v>0.31279490534672</v>
      </c>
      <c r="L123" s="24">
        <v>1.43062774051279E-3</v>
      </c>
      <c r="M123" s="24">
        <v>0</v>
      </c>
      <c r="N123" s="24">
        <v>0</v>
      </c>
      <c r="O123" s="24">
        <v>-1.71316477473165E-3</v>
      </c>
      <c r="P123" s="24">
        <v>0</v>
      </c>
      <c r="Q123" s="24">
        <v>3.4844998543102001E-4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-0.31761884881631502</v>
      </c>
      <c r="Z123" s="24">
        <v>1.7472356734462499E-2</v>
      </c>
      <c r="AA123" s="24">
        <v>-9.9003756806965802E-3</v>
      </c>
      <c r="AB123" s="24">
        <v>-1.1767622080249E-2</v>
      </c>
      <c r="AC123" s="24">
        <v>-1.08553966673439E-2</v>
      </c>
      <c r="AD123" s="25">
        <v>3.1544065670586599E-5</v>
      </c>
      <c r="AE123" s="24">
        <v>-1.5956783257712701E-2</v>
      </c>
      <c r="AF123" s="24">
        <v>-1.6931208485021498E-2</v>
      </c>
      <c r="AH123">
        <f t="shared" si="9"/>
        <v>-1.6931208485021498E-2</v>
      </c>
      <c r="AJ123">
        <f t="shared" si="10"/>
        <v>-1.6931208485021498E-2</v>
      </c>
      <c r="AK123">
        <f t="shared" si="11"/>
        <v>2.912228612729939E-3</v>
      </c>
    </row>
    <row r="124" spans="1:37">
      <c r="A124" s="26">
        <v>50313</v>
      </c>
      <c r="B124" s="24">
        <v>3.6611372195176801E-3</v>
      </c>
      <c r="C124" s="24">
        <v>-1.0863451193339499E-3</v>
      </c>
      <c r="D124" s="24">
        <v>9.0751694714566303E-2</v>
      </c>
      <c r="E124" s="25">
        <v>-1.27195091031166E-7</v>
      </c>
      <c r="F124" s="24">
        <v>-7.1255375510378305E-2</v>
      </c>
      <c r="G124" s="25">
        <v>-8.7351840569651696E-5</v>
      </c>
      <c r="H124" s="25">
        <v>-7.1627444447103997E-7</v>
      </c>
      <c r="I124" s="24">
        <v>1.5863435995798001E-4</v>
      </c>
      <c r="J124" s="24">
        <v>-3.4569803406167602E-3</v>
      </c>
      <c r="K124" s="24">
        <v>0.30324622007491098</v>
      </c>
      <c r="L124" s="24">
        <v>1.39209540072627E-3</v>
      </c>
      <c r="M124" s="24">
        <v>0</v>
      </c>
      <c r="N124" s="24">
        <v>0</v>
      </c>
      <c r="O124" s="24">
        <v>-1.5544619389045401E-3</v>
      </c>
      <c r="P124" s="24">
        <v>0</v>
      </c>
      <c r="Q124" s="24">
        <v>3.3547842036468799E-4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-0.30793617904639498</v>
      </c>
      <c r="Z124" s="24">
        <v>1.69418281459239E-2</v>
      </c>
      <c r="AA124" s="24">
        <v>-9.5975512288226997E-3</v>
      </c>
      <c r="AB124" s="24">
        <v>-1.1407584593618901E-2</v>
      </c>
      <c r="AC124" s="24">
        <v>-1.05230683799957E-2</v>
      </c>
      <c r="AD124" s="25">
        <v>3.4199044380034203E-5</v>
      </c>
      <c r="AE124" s="24">
        <v>-1.5793379833086402E-2</v>
      </c>
      <c r="AF124" s="24">
        <v>-1.6177833920905299E-2</v>
      </c>
      <c r="AH124">
        <f t="shared" si="9"/>
        <v>-1.6177833920905299E-2</v>
      </c>
      <c r="AJ124">
        <f t="shared" si="10"/>
        <v>-1.6177833920905299E-2</v>
      </c>
      <c r="AK124">
        <f t="shared" si="11"/>
        <v>3.0643020627121598E-3</v>
      </c>
    </row>
    <row r="125" spans="1:37">
      <c r="A125" s="26">
        <v>50405</v>
      </c>
      <c r="B125" s="24">
        <v>3.62617047171368E-3</v>
      </c>
      <c r="C125" s="24">
        <v>-1.0563320581423201E-3</v>
      </c>
      <c r="D125" s="24">
        <v>8.9945914443394198E-2</v>
      </c>
      <c r="E125" s="25">
        <v>-1.27214651548343E-7</v>
      </c>
      <c r="F125" s="24">
        <v>-7.0695753619552396E-2</v>
      </c>
      <c r="G125" s="25">
        <v>-3.1039864970661399E-5</v>
      </c>
      <c r="H125" s="25">
        <v>-7.25576755292635E-7</v>
      </c>
      <c r="I125" s="24">
        <v>1.9436081194319299E-4</v>
      </c>
      <c r="J125" s="24">
        <v>-3.4195315529808E-3</v>
      </c>
      <c r="K125" s="24">
        <v>0.29399494379496499</v>
      </c>
      <c r="L125" s="24">
        <v>1.35193495717277E-3</v>
      </c>
      <c r="M125" s="24">
        <v>0</v>
      </c>
      <c r="N125" s="24">
        <v>0</v>
      </c>
      <c r="O125" s="24">
        <v>-1.4016487884056399E-3</v>
      </c>
      <c r="P125" s="24">
        <v>0</v>
      </c>
      <c r="Q125" s="24">
        <v>3.2303587725537799E-4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-0.29855330311883599</v>
      </c>
      <c r="Z125" s="24">
        <v>1.64275513419599E-2</v>
      </c>
      <c r="AA125" s="24">
        <v>-9.3041463159565102E-3</v>
      </c>
      <c r="AB125" s="24">
        <v>-1.1058759315240399E-2</v>
      </c>
      <c r="AC125" s="24">
        <v>-1.0201097963485801E-2</v>
      </c>
      <c r="AD125" s="25">
        <v>3.6388499034581397E-5</v>
      </c>
      <c r="AE125" s="24">
        <v>-1.56316153199808E-2</v>
      </c>
      <c r="AF125" s="24">
        <v>-1.54537805115158E-2</v>
      </c>
      <c r="AH125">
        <f t="shared" si="9"/>
        <v>-1.54537805115158E-2</v>
      </c>
      <c r="AJ125">
        <f t="shared" si="10"/>
        <v>-1.54537805115158E-2</v>
      </c>
      <c r="AK125">
        <f t="shared" si="11"/>
        <v>3.2046425660434159E-3</v>
      </c>
    </row>
    <row r="126" spans="1:37">
      <c r="A126" s="26">
        <v>50495</v>
      </c>
      <c r="B126" s="24">
        <v>3.5914091608605101E-3</v>
      </c>
      <c r="C126" s="24">
        <v>-1.02755200701673E-3</v>
      </c>
      <c r="D126" s="24">
        <v>8.9146150364812701E-2</v>
      </c>
      <c r="E126" s="25">
        <v>-1.27680764866681E-7</v>
      </c>
      <c r="F126" s="24">
        <v>-7.0139567811065603E-2</v>
      </c>
      <c r="G126" s="25">
        <v>2.3502971628175801E-5</v>
      </c>
      <c r="H126" s="25">
        <v>-7.3408530220859503E-7</v>
      </c>
      <c r="I126" s="24">
        <v>2.2702490822350201E-4</v>
      </c>
      <c r="J126" s="24">
        <v>-3.3816031368630699E-3</v>
      </c>
      <c r="K126" s="24">
        <v>0.2850311533771</v>
      </c>
      <c r="L126" s="24">
        <v>1.31062763110724E-3</v>
      </c>
      <c r="M126" s="24">
        <v>0</v>
      </c>
      <c r="N126" s="24">
        <v>0</v>
      </c>
      <c r="O126" s="24">
        <v>-1.2545356029496199E-3</v>
      </c>
      <c r="P126" s="24">
        <v>0</v>
      </c>
      <c r="Q126" s="24">
        <v>3.1112149498492298E-4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-0.28946034651516001</v>
      </c>
      <c r="Z126" s="24">
        <v>1.59289880862424E-2</v>
      </c>
      <c r="AA126" s="24">
        <v>-9.0198592431865003E-3</v>
      </c>
      <c r="AB126" s="24">
        <v>-1.07207846456072E-2</v>
      </c>
      <c r="AC126" s="24">
        <v>-9.8891525941974204E-3</v>
      </c>
      <c r="AD126" s="25">
        <v>3.8155269785292999E-5</v>
      </c>
      <c r="AE126" s="24">
        <v>-1.54714732005509E-2</v>
      </c>
      <c r="AF126" s="24">
        <v>-1.4757603257913201E-2</v>
      </c>
      <c r="AH126">
        <f t="shared" si="9"/>
        <v>-1.4757603257913201E-2</v>
      </c>
      <c r="AJ126">
        <f t="shared" si="10"/>
        <v>-1.4757603257913201E-2</v>
      </c>
      <c r="AK126">
        <f t="shared" si="11"/>
        <v>3.3342430071102696E-3</v>
      </c>
    </row>
    <row r="127" spans="1:37">
      <c r="A127" s="26">
        <v>50586</v>
      </c>
      <c r="B127" s="24">
        <v>3.5568513478848999E-3</v>
      </c>
      <c r="C127" s="24">
        <v>-9.9986925167845609E-4</v>
      </c>
      <c r="D127" s="24">
        <v>8.8352301707302794E-2</v>
      </c>
      <c r="E127" s="25">
        <v>-1.28481187017553E-7</v>
      </c>
      <c r="F127" s="24">
        <v>-6.9586622703001103E-2</v>
      </c>
      <c r="G127" s="25">
        <v>7.6235122139700403E-5</v>
      </c>
      <c r="H127" s="25">
        <v>-7.4148950665939997E-7</v>
      </c>
      <c r="I127" s="24">
        <v>2.56825781012067E-4</v>
      </c>
      <c r="J127" s="24">
        <v>-3.3432844203070198E-3</v>
      </c>
      <c r="K127" s="24">
        <v>0.27634529634610899</v>
      </c>
      <c r="L127" s="24">
        <v>1.2686046165254301E-3</v>
      </c>
      <c r="M127" s="24">
        <v>0</v>
      </c>
      <c r="N127" s="24">
        <v>0</v>
      </c>
      <c r="O127" s="24">
        <v>-1.1129386065428901E-3</v>
      </c>
      <c r="P127" s="24">
        <v>0</v>
      </c>
      <c r="Q127" s="24">
        <v>2.9972964098939502E-4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-0.28064780729373301</v>
      </c>
      <c r="Z127" s="24">
        <v>1.5445623861231999E-2</v>
      </c>
      <c r="AA127" s="24">
        <v>-8.7443973481546398E-3</v>
      </c>
      <c r="AB127" s="24">
        <v>-1.0393310159748001E-2</v>
      </c>
      <c r="AC127" s="24">
        <v>-9.5869093693633101E-3</v>
      </c>
      <c r="AD127" s="25">
        <v>3.9540976393116997E-5</v>
      </c>
      <c r="AE127" s="24">
        <v>-1.5312937132854801E-2</v>
      </c>
      <c r="AF127" s="24">
        <v>-1.40879368564839E-2</v>
      </c>
      <c r="AH127">
        <f t="shared" si="9"/>
        <v>-1.40879368564839E-2</v>
      </c>
      <c r="AJ127">
        <f t="shared" si="10"/>
        <v>-1.40879368564839E-2</v>
      </c>
      <c r="AK127">
        <f t="shared" si="11"/>
        <v>3.454026130780892E-3</v>
      </c>
    </row>
    <row r="128" spans="1:37">
      <c r="A128" s="26">
        <v>50678</v>
      </c>
      <c r="B128" s="24">
        <v>3.5224965122983799E-3</v>
      </c>
      <c r="C128" s="24">
        <v>-9.7316656954285301E-4</v>
      </c>
      <c r="D128" s="24">
        <v>8.7564273817434604E-2</v>
      </c>
      <c r="E128" s="25">
        <v>-1.2951757580659801E-7</v>
      </c>
      <c r="F128" s="24">
        <v>-6.9036735461750098E-2</v>
      </c>
      <c r="G128" s="24">
        <v>1.2713210145874699E-4</v>
      </c>
      <c r="H128" s="25">
        <v>-7.4755874294189195E-7</v>
      </c>
      <c r="I128" s="24">
        <v>2.8394967469020797E-4</v>
      </c>
      <c r="J128" s="24">
        <v>-3.3046561499234699E-3</v>
      </c>
      <c r="K128" s="24">
        <v>0.26792817958134202</v>
      </c>
      <c r="L128" s="24">
        <v>1.22624836648808E-3</v>
      </c>
      <c r="M128" s="24">
        <v>0</v>
      </c>
      <c r="N128" s="24">
        <v>0</v>
      </c>
      <c r="O128" s="24">
        <v>-9.7667976781598597E-4</v>
      </c>
      <c r="P128" s="24">
        <v>0</v>
      </c>
      <c r="Q128" s="24">
        <v>2.88850679153663E-4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-0.272106542114398</v>
      </c>
      <c r="Z128" s="24">
        <v>1.4976966367638501E-2</v>
      </c>
      <c r="AA128" s="24">
        <v>-8.4774769883750201E-3</v>
      </c>
      <c r="AB128" s="24">
        <v>-1.0075996544460401E-2</v>
      </c>
      <c r="AC128" s="24">
        <v>-9.2940553136036507E-3</v>
      </c>
      <c r="AD128" s="25">
        <v>4.0585596538825497E-5</v>
      </c>
      <c r="AE128" s="24">
        <v>-1.51559909485737E-2</v>
      </c>
      <c r="AF128" s="24">
        <v>-1.34434942377086E-2</v>
      </c>
      <c r="AH128">
        <f t="shared" si="9"/>
        <v>-1.34434942377086E-2</v>
      </c>
      <c r="AJ128">
        <f t="shared" si="10"/>
        <v>-1.34434942377086E-2</v>
      </c>
      <c r="AK128">
        <f t="shared" si="11"/>
        <v>3.564845177609164E-3</v>
      </c>
    </row>
    <row r="129" spans="1:37">
      <c r="A129" s="26">
        <v>50770</v>
      </c>
      <c r="B129" s="24">
        <v>3.4883453127124301E-3</v>
      </c>
      <c r="C129" s="24">
        <v>-9.4734330995464898E-4</v>
      </c>
      <c r="D129" s="24">
        <v>8.6781978800726897E-2</v>
      </c>
      <c r="E129" s="25">
        <v>-1.30704635009784E-7</v>
      </c>
      <c r="F129" s="24">
        <v>-6.8489737817639895E-2</v>
      </c>
      <c r="G129" s="24">
        <v>1.76184588009249E-4</v>
      </c>
      <c r="H129" s="25">
        <v>-7.52132218114245E-7</v>
      </c>
      <c r="I129" s="24">
        <v>3.0857083235896797E-4</v>
      </c>
      <c r="J129" s="24">
        <v>-3.26579106792889E-3</v>
      </c>
      <c r="K129" s="24">
        <v>0.25977095728918298</v>
      </c>
      <c r="L129" s="24">
        <v>1.1838944347799299E-3</v>
      </c>
      <c r="M129" s="24">
        <v>0</v>
      </c>
      <c r="N129" s="24">
        <v>0</v>
      </c>
      <c r="O129" s="24">
        <v>-8.4558660909282604E-4</v>
      </c>
      <c r="P129" s="24">
        <v>0</v>
      </c>
      <c r="Q129" s="24">
        <v>2.7847167552834E-4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-0.26382775208043802</v>
      </c>
      <c r="Z129" s="24">
        <v>1.45225441077449E-2</v>
      </c>
      <c r="AA129" s="24">
        <v>-8.2188234768414206E-3</v>
      </c>
      <c r="AB129" s="24">
        <v>-9.7685154806463805E-3</v>
      </c>
      <c r="AC129" s="24">
        <v>-9.0102873282762001E-3</v>
      </c>
      <c r="AD129" s="25">
        <v>4.1327145756003098E-5</v>
      </c>
      <c r="AE129" s="24">
        <v>-1.50006186507732E-2</v>
      </c>
      <c r="AF129" s="24">
        <v>-1.2823064471637001E-2</v>
      </c>
      <c r="AH129">
        <f t="shared" si="9"/>
        <v>-1.2823064471637001E-2</v>
      </c>
      <c r="AJ129">
        <f t="shared" si="10"/>
        <v>-1.2823064471637001E-2</v>
      </c>
      <c r="AK129">
        <f t="shared" si="11"/>
        <v>3.6674853518811629E-3</v>
      </c>
    </row>
    <row r="130" spans="1:37">
      <c r="A130" s="26">
        <v>50860</v>
      </c>
      <c r="B130" s="24">
        <v>3.45439936838548E-3</v>
      </c>
      <c r="C130" s="24">
        <v>-9.22313587600691E-4</v>
      </c>
      <c r="D130" s="24">
        <v>8.6005335904107499E-2</v>
      </c>
      <c r="E130" s="25">
        <v>-1.31969200767729E-7</v>
      </c>
      <c r="F130" s="24">
        <v>-6.7945477418737202E-2</v>
      </c>
      <c r="G130" s="24">
        <v>2.23396589331228E-4</v>
      </c>
      <c r="H130" s="25">
        <v>-7.5510942588891901E-7</v>
      </c>
      <c r="I130" s="24">
        <v>3.3085232654812201E-4</v>
      </c>
      <c r="J130" s="24">
        <v>-3.2267544951675498E-3</v>
      </c>
      <c r="K130" s="24">
        <v>0.251865118481304</v>
      </c>
      <c r="L130" s="24">
        <v>1.14183375050792E-3</v>
      </c>
      <c r="M130" s="24">
        <v>0</v>
      </c>
      <c r="N130" s="24">
        <v>0</v>
      </c>
      <c r="O130" s="24">
        <v>-7.1949202367980298E-4</v>
      </c>
      <c r="P130" s="24">
        <v>0</v>
      </c>
      <c r="Q130" s="24">
        <v>2.68577041450378E-4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-0.25580296856467699</v>
      </c>
      <c r="Z130" s="24">
        <v>1.40819050548342E-2</v>
      </c>
      <c r="AA130" s="24">
        <v>-7.9681709767678802E-3</v>
      </c>
      <c r="AB130" s="24">
        <v>-9.4705494791960006E-3</v>
      </c>
      <c r="AC130" s="24">
        <v>-8.7353120917002605E-3</v>
      </c>
      <c r="AD130" s="25">
        <v>4.1801445674662202E-5</v>
      </c>
      <c r="AE130" s="24">
        <v>-1.4846804411714E-2</v>
      </c>
      <c r="AF130" s="24">
        <v>-1.22255101657169E-2</v>
      </c>
      <c r="AH130">
        <f t="shared" si="9"/>
        <v>-1.22255101657169E-2</v>
      </c>
      <c r="AJ130">
        <f t="shared" si="10"/>
        <v>-1.22255101657169E-2</v>
      </c>
      <c r="AK130">
        <f t="shared" si="11"/>
        <v>3.762665964811375E-3</v>
      </c>
    </row>
    <row r="131" spans="1:37">
      <c r="A131" s="26">
        <v>50951</v>
      </c>
      <c r="B131" s="24">
        <v>3.42066106167687E-3</v>
      </c>
      <c r="C131" s="24">
        <v>-8.9800459402661597E-4</v>
      </c>
      <c r="D131" s="24">
        <v>8.5234271682124801E-2</v>
      </c>
      <c r="E131" s="25">
        <v>-1.33249295472282E-7</v>
      </c>
      <c r="F131" s="24">
        <v>-6.7403818623634704E-2</v>
      </c>
      <c r="G131" s="24">
        <v>2.6878368993844798E-4</v>
      </c>
      <c r="H131" s="25">
        <v>-7.5644123675541802E-7</v>
      </c>
      <c r="I131" s="24">
        <v>3.5094683552764998E-4</v>
      </c>
      <c r="J131" s="24">
        <v>-3.1876049104227898E-3</v>
      </c>
      <c r="K131" s="24">
        <v>0.24420247416027999</v>
      </c>
      <c r="L131" s="24">
        <v>1.10031521711439E-3</v>
      </c>
      <c r="M131" s="24">
        <v>0</v>
      </c>
      <c r="N131" s="24">
        <v>0</v>
      </c>
      <c r="O131" s="24">
        <v>-5.98234100881137E-4</v>
      </c>
      <c r="P131" s="24">
        <v>0</v>
      </c>
      <c r="Q131" s="24">
        <v>2.5914911462325497E-4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-0.248024039159255</v>
      </c>
      <c r="Z131" s="24">
        <v>1.3654615409338801E-2</v>
      </c>
      <c r="AA131" s="24">
        <v>-7.7252623618005003E-3</v>
      </c>
      <c r="AB131" s="24">
        <v>-9.1817916781824493E-3</v>
      </c>
      <c r="AC131" s="24">
        <v>-8.4688459177303804E-3</v>
      </c>
      <c r="AD131" s="25">
        <v>4.2041968273718203E-5</v>
      </c>
      <c r="AE131" s="24">
        <v>-1.46945325707016E-2</v>
      </c>
      <c r="AF131" s="24">
        <v>-1.1649764468262901E-2</v>
      </c>
      <c r="AH131">
        <f t="shared" si="9"/>
        <v>-1.1649764468262901E-2</v>
      </c>
      <c r="AJ131">
        <f t="shared" si="10"/>
        <v>-1.1649764468262901E-2</v>
      </c>
      <c r="AK131">
        <f t="shared" si="11"/>
        <v>3.8510431108129198E-3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H132">
        <f t="shared" si="9"/>
        <v>7.8647472180140898E-2</v>
      </c>
      <c r="AJ132">
        <f t="shared" si="10"/>
        <v>7.8647472180140898E-2</v>
      </c>
      <c r="AK132">
        <f t="shared" si="11"/>
        <v>7.3336095063298898E-2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9CFE-7A7E-2D4C-8F4A-20F5D19C4B15}">
  <sheetPr codeName="Sheet36"/>
  <dimension ref="A1:AK132"/>
  <sheetViews>
    <sheetView topLeftCell="Q1" zoomScale="115" zoomScaleNormal="115" workbookViewId="0">
      <selection activeCell="AH2" sqref="AH2"/>
    </sheetView>
  </sheetViews>
  <sheetFormatPr defaultColWidth="8.85546875" defaultRowHeight="15"/>
  <sheetData>
    <row r="1" spans="1:3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G1" s="27" t="s">
        <v>329</v>
      </c>
      <c r="AH1" t="s">
        <v>221</v>
      </c>
      <c r="AI1" t="s">
        <v>222</v>
      </c>
      <c r="AJ1" t="s">
        <v>328</v>
      </c>
      <c r="AK1" t="s">
        <v>327</v>
      </c>
    </row>
    <row r="2" spans="1:37">
      <c r="A2" s="26">
        <v>39172</v>
      </c>
      <c r="B2" s="24">
        <v>-3.5023678716799402E-3</v>
      </c>
      <c r="C2" s="24">
        <v>0.107235564196257</v>
      </c>
      <c r="D2" s="24">
        <v>0.34907332942003799</v>
      </c>
      <c r="E2" s="24">
        <v>3.90256794399715E-3</v>
      </c>
      <c r="F2" s="24">
        <v>-0.53409247054161701</v>
      </c>
      <c r="G2" s="24">
        <v>3.9498077332190198E-2</v>
      </c>
      <c r="H2" s="24">
        <v>5.6724728733738398E-3</v>
      </c>
      <c r="I2" s="24">
        <v>6.8788325371407499E-2</v>
      </c>
      <c r="J2" s="24">
        <v>1.98196234738762E-2</v>
      </c>
      <c r="K2" s="24">
        <v>-0.25049188143977003</v>
      </c>
      <c r="L2" s="24">
        <v>-0.18393452496138901</v>
      </c>
      <c r="M2" s="24">
        <v>0</v>
      </c>
      <c r="N2" s="24">
        <v>0</v>
      </c>
      <c r="O2" s="24">
        <v>2.2875961288766899E-2</v>
      </c>
      <c r="P2" s="24">
        <v>0</v>
      </c>
      <c r="Q2" s="24">
        <v>6.5113867588700206E-2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-6.8884332617093605E-2</v>
      </c>
      <c r="AF2" s="24">
        <v>-0.358925787943005</v>
      </c>
      <c r="AG2" s="24">
        <v>3.4236347221217002E-3</v>
      </c>
      <c r="AH2">
        <f t="shared" ref="AH2:AH33" si="0">AF2+$AG$2</f>
        <v>-0.3555021532208833</v>
      </c>
      <c r="AI2">
        <v>0.92500000000000004</v>
      </c>
      <c r="AJ2">
        <f t="shared" ref="AJ2:AJ33" si="1">+AH2</f>
        <v>-0.3555021532208833</v>
      </c>
      <c r="AK2">
        <f t="shared" ref="AK2:AK33" si="2">AH2-SUM(Y2:AD2,K2)</f>
        <v>-0.10501027178111327</v>
      </c>
    </row>
    <row r="3" spans="1:37">
      <c r="A3" s="26">
        <v>39263</v>
      </c>
      <c r="B3" s="24">
        <v>-8.4416484971502094E-3</v>
      </c>
      <c r="C3" s="24">
        <v>-2.0228837535564301E-2</v>
      </c>
      <c r="D3" s="24">
        <v>0.44568911652467602</v>
      </c>
      <c r="E3" s="24">
        <v>-4.81981159706657E-3</v>
      </c>
      <c r="F3" s="24">
        <v>-0.77755707930389795</v>
      </c>
      <c r="G3" s="24">
        <v>3.3678404532721799E-2</v>
      </c>
      <c r="H3" s="24">
        <v>1.82122591466608E-2</v>
      </c>
      <c r="I3" s="24">
        <v>0.100312523239464</v>
      </c>
      <c r="J3" s="24">
        <v>1.9558822944585001E-2</v>
      </c>
      <c r="K3" s="24">
        <v>-0.41542686799276601</v>
      </c>
      <c r="L3" s="24">
        <v>-0.128318709093561</v>
      </c>
      <c r="M3" s="24">
        <v>0</v>
      </c>
      <c r="N3" s="24">
        <v>0</v>
      </c>
      <c r="O3" s="24">
        <v>2.63901447222821E-2</v>
      </c>
      <c r="P3" s="24">
        <v>0</v>
      </c>
      <c r="Q3" s="24">
        <v>0.121253672763977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-6.8127685945437902E-2</v>
      </c>
      <c r="AF3" s="24">
        <v>-0.65782569609114705</v>
      </c>
      <c r="AH3">
        <f t="shared" si="0"/>
        <v>-0.65440206136902535</v>
      </c>
      <c r="AI3">
        <v>0.99</v>
      </c>
      <c r="AJ3">
        <f t="shared" si="1"/>
        <v>-0.65440206136902535</v>
      </c>
      <c r="AK3">
        <f t="shared" si="2"/>
        <v>-0.23897519337625933</v>
      </c>
    </row>
    <row r="4" spans="1:37">
      <c r="A4" s="26">
        <v>39355</v>
      </c>
      <c r="B4" s="24">
        <v>-6.5224244321887403E-3</v>
      </c>
      <c r="C4" s="24">
        <v>0.17574848459132</v>
      </c>
      <c r="D4" s="24">
        <v>0.45437427833816502</v>
      </c>
      <c r="E4" s="24">
        <v>2.9415835516139201E-3</v>
      </c>
      <c r="F4" s="24">
        <v>-0.70644460862874803</v>
      </c>
      <c r="G4" s="24">
        <v>4.4482397390759598E-3</v>
      </c>
      <c r="H4" s="24">
        <v>1.2108273439808101E-2</v>
      </c>
      <c r="I4" s="24">
        <v>-8.1762040249286003E-2</v>
      </c>
      <c r="J4" s="24">
        <v>1.0463013227183101E-2</v>
      </c>
      <c r="K4" s="24">
        <v>-0.32874115723306002</v>
      </c>
      <c r="L4" s="24">
        <v>-7.6171252895953001E-2</v>
      </c>
      <c r="M4" s="24">
        <v>0</v>
      </c>
      <c r="N4" s="24">
        <v>0</v>
      </c>
      <c r="O4" s="24">
        <v>3.2932674872149598E-2</v>
      </c>
      <c r="P4" s="24">
        <v>0</v>
      </c>
      <c r="Q4" s="24">
        <v>0.21090875111183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-6.7381343177367201E-2</v>
      </c>
      <c r="AF4" s="24">
        <v>-0.36309752774551601</v>
      </c>
      <c r="AH4">
        <f t="shared" si="0"/>
        <v>-0.35967389302339431</v>
      </c>
      <c r="AI4">
        <v>1.07</v>
      </c>
      <c r="AJ4">
        <f t="shared" si="1"/>
        <v>-0.35967389302339431</v>
      </c>
      <c r="AK4">
        <f t="shared" si="2"/>
        <v>-3.0932735790334287E-2</v>
      </c>
    </row>
    <row r="5" spans="1:37">
      <c r="A5" s="26">
        <v>39447</v>
      </c>
      <c r="B5" s="24">
        <v>-6.0263633778851597E-3</v>
      </c>
      <c r="C5" s="24">
        <v>-8.60029888222133E-2</v>
      </c>
      <c r="D5" s="24">
        <v>0.44620620535042399</v>
      </c>
      <c r="E5" s="24">
        <v>-5.9252677341507997E-3</v>
      </c>
      <c r="F5" s="24">
        <v>-0.65097380877683397</v>
      </c>
      <c r="G5" s="24">
        <v>-1.5346471572757699E-2</v>
      </c>
      <c r="H5" s="24">
        <v>1.70200626697155E-3</v>
      </c>
      <c r="I5" s="24">
        <v>0.156964841229246</v>
      </c>
      <c r="J5" s="24">
        <v>7.1871271499244398E-3</v>
      </c>
      <c r="K5" s="24">
        <v>-0.437855848942655</v>
      </c>
      <c r="L5" s="24">
        <v>-0.11122512277680401</v>
      </c>
      <c r="M5" s="24">
        <v>0</v>
      </c>
      <c r="N5" s="24">
        <v>0</v>
      </c>
      <c r="O5" s="24">
        <v>3.3203925598524503E-2</v>
      </c>
      <c r="P5" s="24">
        <v>0</v>
      </c>
      <c r="Q5" s="24">
        <v>0.244461071551246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-6.6645084901346505E-2</v>
      </c>
      <c r="AF5" s="24">
        <v>-0.49027577975831399</v>
      </c>
      <c r="AH5">
        <f t="shared" si="0"/>
        <v>-0.48685214503619229</v>
      </c>
      <c r="AI5">
        <v>1.0974999999999999</v>
      </c>
      <c r="AJ5">
        <f t="shared" si="1"/>
        <v>-0.48685214503619229</v>
      </c>
      <c r="AK5">
        <f t="shared" si="2"/>
        <v>-4.8996296093537284E-2</v>
      </c>
    </row>
    <row r="6" spans="1:37">
      <c r="A6" s="26">
        <v>39538</v>
      </c>
      <c r="B6" s="24">
        <v>-2.6842057732719602E-3</v>
      </c>
      <c r="C6" s="24">
        <v>0.19393809982402499</v>
      </c>
      <c r="D6" s="24">
        <v>0.384786206943182</v>
      </c>
      <c r="E6" s="24">
        <v>2.2413712462425101E-3</v>
      </c>
      <c r="F6" s="24">
        <v>-0.51821363184200098</v>
      </c>
      <c r="G6" s="24">
        <v>-5.6910573456599098E-2</v>
      </c>
      <c r="H6" s="24">
        <v>3.0132288225191799E-2</v>
      </c>
      <c r="I6" s="24">
        <v>-5.2347255465124497E-2</v>
      </c>
      <c r="J6" s="24">
        <v>-7.2970641297954797E-3</v>
      </c>
      <c r="K6" s="24">
        <v>-0.57198251955655799</v>
      </c>
      <c r="L6" s="24">
        <v>0.12425060285481999</v>
      </c>
      <c r="M6" s="24">
        <v>0</v>
      </c>
      <c r="N6" s="24">
        <v>0</v>
      </c>
      <c r="O6" s="24">
        <v>3.7823385365082299E-2</v>
      </c>
      <c r="P6" s="24">
        <v>0</v>
      </c>
      <c r="Q6" s="24">
        <v>0.29308382783358899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-6.5918698881566706E-2</v>
      </c>
      <c r="AF6" s="24">
        <v>-0.20909816681280199</v>
      </c>
      <c r="AH6">
        <f t="shared" si="0"/>
        <v>-0.20567453209068029</v>
      </c>
      <c r="AI6">
        <v>1.0575000000000001</v>
      </c>
      <c r="AJ6">
        <f t="shared" si="1"/>
        <v>-0.20567453209068029</v>
      </c>
      <c r="AK6">
        <f t="shared" si="2"/>
        <v>0.36630798746587767</v>
      </c>
    </row>
    <row r="7" spans="1:37">
      <c r="A7" s="26">
        <v>39629</v>
      </c>
      <c r="B7" s="24">
        <v>-1.46553880893992E-3</v>
      </c>
      <c r="C7" s="24">
        <v>0.250181959785995</v>
      </c>
      <c r="D7" s="24">
        <v>0.40751530579490403</v>
      </c>
      <c r="E7" s="24">
        <v>-4.2524069373332503E-3</v>
      </c>
      <c r="F7" s="24">
        <v>-0.62599439201137697</v>
      </c>
      <c r="G7" s="24">
        <v>-5.5873468034586003E-2</v>
      </c>
      <c r="H7" s="24">
        <v>3.5092201874651098E-2</v>
      </c>
      <c r="I7" s="24">
        <v>0.16474099336658701</v>
      </c>
      <c r="J7" s="25">
        <v>-7.2339217951898296E-5</v>
      </c>
      <c r="K7" s="24">
        <v>-0.36077675927339298</v>
      </c>
      <c r="L7" s="24">
        <v>8.7232067581056796E-2</v>
      </c>
      <c r="M7" s="24">
        <v>0</v>
      </c>
      <c r="N7" s="24">
        <v>0</v>
      </c>
      <c r="O7" s="24">
        <v>3.81477819375746E-2</v>
      </c>
      <c r="P7" s="24">
        <v>0</v>
      </c>
      <c r="Q7" s="24">
        <v>0.438524745275919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-6.5201979772485694E-2</v>
      </c>
      <c r="AF7" s="24">
        <v>0.307798171560629</v>
      </c>
      <c r="AH7">
        <f t="shared" si="0"/>
        <v>0.3112218062827507</v>
      </c>
      <c r="AI7">
        <v>1.1025</v>
      </c>
      <c r="AJ7">
        <f t="shared" si="1"/>
        <v>0.3112218062827507</v>
      </c>
      <c r="AK7">
        <f t="shared" si="2"/>
        <v>0.67199856555614368</v>
      </c>
    </row>
    <row r="8" spans="1:37">
      <c r="A8" s="26">
        <v>39721</v>
      </c>
      <c r="B8" s="24">
        <v>4.3537887168482902E-4</v>
      </c>
      <c r="C8" s="24">
        <v>0.53050527459541197</v>
      </c>
      <c r="D8" s="24">
        <v>0.384242233722354</v>
      </c>
      <c r="E8" s="24">
        <v>-2.4016821339923398E-3</v>
      </c>
      <c r="F8" s="24">
        <v>-0.60563577069677998</v>
      </c>
      <c r="G8" s="24">
        <v>-0.113987572164295</v>
      </c>
      <c r="H8" s="24">
        <v>1.78442337389574E-2</v>
      </c>
      <c r="I8" s="24">
        <v>-2.2910712537754601E-2</v>
      </c>
      <c r="J8" s="24">
        <v>-2.44984308945136E-2</v>
      </c>
      <c r="K8" s="24">
        <v>-0.33457308831893101</v>
      </c>
      <c r="L8" s="24">
        <v>0.179945006883407</v>
      </c>
      <c r="M8" s="24">
        <v>0</v>
      </c>
      <c r="N8" s="24">
        <v>0</v>
      </c>
      <c r="O8" s="24">
        <v>4.3941843077731003E-2</v>
      </c>
      <c r="P8" s="24">
        <v>0</v>
      </c>
      <c r="Q8" s="24">
        <v>0.49279013815668499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-6.4494728844812804E-2</v>
      </c>
      <c r="AF8" s="24">
        <v>0.48120212345514202</v>
      </c>
      <c r="AH8">
        <f t="shared" si="0"/>
        <v>0.48462575817726372</v>
      </c>
      <c r="AI8">
        <v>1.135</v>
      </c>
      <c r="AJ8">
        <f t="shared" si="1"/>
        <v>0.48462575817726372</v>
      </c>
      <c r="AK8">
        <f t="shared" si="2"/>
        <v>0.81919884649619479</v>
      </c>
    </row>
    <row r="9" spans="1:37">
      <c r="A9" s="26">
        <v>39813</v>
      </c>
      <c r="B9" s="24">
        <v>4.3430648765858402E-3</v>
      </c>
      <c r="C9" s="24">
        <v>1.1989203148657499</v>
      </c>
      <c r="D9" s="24">
        <v>0.48606392420466499</v>
      </c>
      <c r="E9" s="24">
        <v>3.4379676802654699E-3</v>
      </c>
      <c r="F9" s="24">
        <v>-0.213179291085556</v>
      </c>
      <c r="G9" s="24">
        <v>-0.295145920000289</v>
      </c>
      <c r="H9" s="24">
        <v>-4.6001018068482703E-2</v>
      </c>
      <c r="I9" s="24">
        <v>-6.2256591948246703E-2</v>
      </c>
      <c r="J9" s="24">
        <v>-2.86023391635024E-2</v>
      </c>
      <c r="K9" s="24">
        <v>-0.26292322570102999</v>
      </c>
      <c r="L9" s="24">
        <v>0.51880789749329903</v>
      </c>
      <c r="M9" s="24">
        <v>0</v>
      </c>
      <c r="N9" s="24">
        <v>0</v>
      </c>
      <c r="O9" s="24">
        <v>4.8877305507984498E-2</v>
      </c>
      <c r="P9" s="24">
        <v>0</v>
      </c>
      <c r="Q9" s="24">
        <v>0.47369933894100102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6.12796381309361E-2</v>
      </c>
      <c r="Z9" s="24">
        <v>-0.110781370806912</v>
      </c>
      <c r="AA9" s="24">
        <v>7.6355088291503503E-2</v>
      </c>
      <c r="AB9" s="24">
        <v>-5.8561589221602303E-3</v>
      </c>
      <c r="AC9" s="24">
        <v>-1.22691503719548E-2</v>
      </c>
      <c r="AD9" s="24">
        <v>-2.3624413583476399E-2</v>
      </c>
      <c r="AE9" s="24">
        <v>-6.3796753722725794E-2</v>
      </c>
      <c r="AF9" s="24">
        <v>1.7473483066176301</v>
      </c>
      <c r="AH9">
        <f t="shared" si="0"/>
        <v>1.7507719413397518</v>
      </c>
      <c r="AI9">
        <v>0.97250000000000003</v>
      </c>
      <c r="AJ9">
        <f t="shared" si="1"/>
        <v>1.7507719413397518</v>
      </c>
      <c r="AK9">
        <f t="shared" si="2"/>
        <v>2.0285915343028456</v>
      </c>
    </row>
    <row r="10" spans="1:37">
      <c r="A10" s="26">
        <v>39903</v>
      </c>
      <c r="B10" s="25">
        <v>-1.5632994478043099E-5</v>
      </c>
      <c r="C10" s="24">
        <v>1.2515819045980801</v>
      </c>
      <c r="D10" s="24">
        <v>0.278489003620149</v>
      </c>
      <c r="E10" s="24">
        <v>6.2884548758391405E-4</v>
      </c>
      <c r="F10" s="24">
        <v>-0.25134297241743098</v>
      </c>
      <c r="G10" s="24">
        <v>-0.28763919226597401</v>
      </c>
      <c r="H10" s="24">
        <v>-8.0287953077846905E-2</v>
      </c>
      <c r="I10" s="24">
        <v>0.13168183824177701</v>
      </c>
      <c r="J10" s="24">
        <v>-2.7718396292053901E-2</v>
      </c>
      <c r="K10" s="24">
        <v>-0.58621111746237797</v>
      </c>
      <c r="L10" s="24">
        <v>0.58787576908635097</v>
      </c>
      <c r="M10" s="24">
        <v>0</v>
      </c>
      <c r="N10" s="24">
        <v>0</v>
      </c>
      <c r="O10" s="24">
        <v>4.8967923454031198E-2</v>
      </c>
      <c r="P10" s="24">
        <v>0</v>
      </c>
      <c r="Q10" s="24">
        <v>0.229627513921836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-1.60497068898914</v>
      </c>
      <c r="Z10" s="24">
        <v>1.1217028407876001E-2</v>
      </c>
      <c r="AA10" s="24">
        <v>0.103774896363418</v>
      </c>
      <c r="AB10" s="24">
        <v>-2.5051456825324302E-2</v>
      </c>
      <c r="AC10" s="24">
        <v>-4.1968127349927199E-2</v>
      </c>
      <c r="AD10" s="24">
        <v>-0.111587087939912</v>
      </c>
      <c r="AE10" s="24">
        <v>-6.3107868131769898E-2</v>
      </c>
      <c r="AF10" s="24">
        <v>-0.43605577056517097</v>
      </c>
      <c r="AH10">
        <f t="shared" si="0"/>
        <v>-0.43263213584304927</v>
      </c>
      <c r="AI10">
        <v>0.42</v>
      </c>
      <c r="AJ10">
        <f t="shared" si="1"/>
        <v>-0.43263213584304927</v>
      </c>
      <c r="AK10">
        <f t="shared" si="2"/>
        <v>1.8221644179523384</v>
      </c>
    </row>
    <row r="11" spans="1:37">
      <c r="A11" s="26">
        <v>39994</v>
      </c>
      <c r="B11" s="24">
        <v>-2.8368990049228702E-3</v>
      </c>
      <c r="C11" s="24">
        <v>1.65958089990131</v>
      </c>
      <c r="D11" s="24">
        <v>0.122879757120866</v>
      </c>
      <c r="E11" s="24">
        <v>3.48030303043281E-3</v>
      </c>
      <c r="F11" s="24">
        <v>-8.4744026214932197E-2</v>
      </c>
      <c r="G11" s="24">
        <v>-0.26655339068235601</v>
      </c>
      <c r="H11" s="24">
        <v>-1.9001606711910601E-2</v>
      </c>
      <c r="I11" s="24">
        <v>0.106923699403846</v>
      </c>
      <c r="J11" s="24">
        <v>-4.0929316338624101E-2</v>
      </c>
      <c r="K11" s="24">
        <v>-1.72266285485445</v>
      </c>
      <c r="L11" s="24">
        <v>0.39810846397010402</v>
      </c>
      <c r="M11" s="24">
        <v>0</v>
      </c>
      <c r="N11" s="24">
        <v>0</v>
      </c>
      <c r="O11" s="24">
        <v>4.84230779356878E-2</v>
      </c>
      <c r="P11" s="24">
        <v>0</v>
      </c>
      <c r="Q11" s="24">
        <v>1.6833353008708099E-2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-1.0216349393627999</v>
      </c>
      <c r="Z11" s="24">
        <v>0.440870542078656</v>
      </c>
      <c r="AA11" s="24">
        <v>0.11137859941200901</v>
      </c>
      <c r="AB11" s="24">
        <v>-6.4718413393674706E-2</v>
      </c>
      <c r="AC11" s="24">
        <v>-5.5482102045650801E-2</v>
      </c>
      <c r="AD11" s="24">
        <v>-0.25137565488952501</v>
      </c>
      <c r="AE11" s="24">
        <v>-6.2427891657233302E-2</v>
      </c>
      <c r="AF11" s="24">
        <v>-0.68388839929448497</v>
      </c>
      <c r="AH11">
        <f t="shared" si="0"/>
        <v>-0.68046476457236327</v>
      </c>
      <c r="AI11">
        <v>0.23250000000000001</v>
      </c>
      <c r="AJ11">
        <f t="shared" si="1"/>
        <v>-0.68046476457236327</v>
      </c>
      <c r="AK11">
        <f t="shared" si="2"/>
        <v>1.8831600584830719</v>
      </c>
    </row>
    <row r="12" spans="1:37">
      <c r="A12" s="26">
        <v>40086</v>
      </c>
      <c r="B12" s="24">
        <v>-3.6171212372766198E-3</v>
      </c>
      <c r="C12" s="24">
        <v>1.95117890551444</v>
      </c>
      <c r="D12" s="24">
        <v>-7.8828723879281498E-2</v>
      </c>
      <c r="E12" s="24">
        <v>9.0143691135415992E-3</v>
      </c>
      <c r="F12" s="24">
        <v>3.8877654903072503E-2</v>
      </c>
      <c r="G12" s="24">
        <v>-0.21269886124474599</v>
      </c>
      <c r="H12" s="24">
        <v>2.0243611621924801E-2</v>
      </c>
      <c r="I12" s="24">
        <v>-6.8599588204268799E-2</v>
      </c>
      <c r="J12" s="24">
        <v>-5.5204083799276098E-2</v>
      </c>
      <c r="K12" s="24">
        <v>-2.2677739472734602</v>
      </c>
      <c r="L12" s="24">
        <v>0.219379884616209</v>
      </c>
      <c r="M12" s="24">
        <v>0</v>
      </c>
      <c r="N12" s="24">
        <v>0</v>
      </c>
      <c r="O12" s="24">
        <v>4.9634661348643201E-2</v>
      </c>
      <c r="P12" s="24">
        <v>0</v>
      </c>
      <c r="Q12" s="24">
        <v>8.1099788999922096E-2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0.28423060886330798</v>
      </c>
      <c r="Z12" s="24">
        <v>0.25283250601472501</v>
      </c>
      <c r="AA12" s="24">
        <v>-8.98225946771644E-2</v>
      </c>
      <c r="AB12" s="24">
        <v>-0.13689102336032699</v>
      </c>
      <c r="AC12" s="24">
        <v>-9.6984472787161602E-2</v>
      </c>
      <c r="AD12" s="24">
        <v>-0.46267591107762801</v>
      </c>
      <c r="AE12" s="24">
        <v>-6.1756649512472103E-2</v>
      </c>
      <c r="AF12" s="24">
        <v>-0.62836098605730595</v>
      </c>
      <c r="AH12">
        <f t="shared" si="0"/>
        <v>-0.62493735133518424</v>
      </c>
      <c r="AI12">
        <v>0.13250000000000001</v>
      </c>
      <c r="AJ12">
        <f t="shared" si="1"/>
        <v>-0.62493735133518424</v>
      </c>
      <c r="AK12">
        <f t="shared" si="2"/>
        <v>1.8921474829625242</v>
      </c>
    </row>
    <row r="13" spans="1:37">
      <c r="A13" s="26">
        <v>40178</v>
      </c>
      <c r="B13" s="24">
        <v>-3.2198612740887899E-3</v>
      </c>
      <c r="C13" s="24">
        <v>1.5607395474746999</v>
      </c>
      <c r="D13" s="24">
        <v>-4.5893416328810901E-2</v>
      </c>
      <c r="E13" s="24">
        <v>3.0495817835496002E-3</v>
      </c>
      <c r="F13" s="24">
        <v>-0.12292125747760201</v>
      </c>
      <c r="G13" s="24">
        <v>-0.193547441786528</v>
      </c>
      <c r="H13" s="24">
        <v>1.00290353125672E-2</v>
      </c>
      <c r="I13" s="24">
        <v>0.17291747403443899</v>
      </c>
      <c r="J13" s="24">
        <v>-4.8971431664506702E-2</v>
      </c>
      <c r="K13" s="24">
        <v>-2.3391751448740701</v>
      </c>
      <c r="L13" s="24">
        <v>0.14560534783811599</v>
      </c>
      <c r="M13" s="24">
        <v>0</v>
      </c>
      <c r="N13" s="24">
        <v>0</v>
      </c>
      <c r="O13" s="24">
        <v>4.6779228377372299E-2</v>
      </c>
      <c r="P13" s="24">
        <v>0</v>
      </c>
      <c r="Q13" s="24">
        <v>0.11183515175787399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0.78026659978469304</v>
      </c>
      <c r="Z13" s="24">
        <v>6.7198436647472298E-2</v>
      </c>
      <c r="AA13" s="24">
        <v>-0.11964000469017699</v>
      </c>
      <c r="AB13" s="24">
        <v>-0.185225205744324</v>
      </c>
      <c r="AC13" s="24">
        <v>-0.11347913979768399</v>
      </c>
      <c r="AD13" s="24">
        <v>-0.71293312549398702</v>
      </c>
      <c r="AE13" s="24">
        <v>-6.1093972316933101E-2</v>
      </c>
      <c r="AF13" s="24">
        <v>-1.0476795984379601</v>
      </c>
      <c r="AH13">
        <f t="shared" si="0"/>
        <v>-1.0442559637158384</v>
      </c>
      <c r="AI13">
        <v>0.1125</v>
      </c>
      <c r="AJ13">
        <f t="shared" si="1"/>
        <v>-1.0442559637158384</v>
      </c>
      <c r="AK13">
        <f t="shared" si="2"/>
        <v>1.5787316204522384</v>
      </c>
    </row>
    <row r="14" spans="1:37">
      <c r="A14" s="26">
        <v>40268</v>
      </c>
      <c r="B14" s="24">
        <v>4.0652593802806302E-4</v>
      </c>
      <c r="C14" s="24">
        <v>1.5006625520150001</v>
      </c>
      <c r="D14" s="24">
        <v>4.2741675575047398E-2</v>
      </c>
      <c r="E14" s="24">
        <v>-1.394863153985E-3</v>
      </c>
      <c r="F14" s="24">
        <v>-3.7644622463008502E-2</v>
      </c>
      <c r="G14" s="24">
        <v>-0.173218791743495</v>
      </c>
      <c r="H14" s="24">
        <v>9.9630502581991506E-3</v>
      </c>
      <c r="I14" s="24">
        <v>0.114240332213141</v>
      </c>
      <c r="J14" s="24">
        <v>-3.1114511815903401E-2</v>
      </c>
      <c r="K14" s="24">
        <v>-2.61163360322612</v>
      </c>
      <c r="L14" s="24">
        <v>0.13527827158119901</v>
      </c>
      <c r="M14" s="24">
        <v>0</v>
      </c>
      <c r="N14" s="24">
        <v>0</v>
      </c>
      <c r="O14" s="24">
        <v>4.54470554911778E-2</v>
      </c>
      <c r="P14" s="24">
        <v>0</v>
      </c>
      <c r="Q14" s="24">
        <v>8.4274929688304301E-2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1.1831339611310101</v>
      </c>
      <c r="Z14" s="24">
        <v>0.21059922489531699</v>
      </c>
      <c r="AA14" s="24">
        <v>-3.4625196687142402E-2</v>
      </c>
      <c r="AB14" s="24">
        <v>-0.15384426963020501</v>
      </c>
      <c r="AC14" s="24">
        <v>-5.92843569989569E-2</v>
      </c>
      <c r="AD14" s="24">
        <v>-0.97257920317033097</v>
      </c>
      <c r="AE14" s="24">
        <v>-6.0439695883455102E-2</v>
      </c>
      <c r="AF14" s="24">
        <v>-0.80903153598620103</v>
      </c>
      <c r="AH14">
        <f t="shared" si="0"/>
        <v>-0.80560790126407933</v>
      </c>
      <c r="AI14">
        <v>0.105</v>
      </c>
      <c r="AJ14">
        <f t="shared" si="1"/>
        <v>-0.80560790126407933</v>
      </c>
      <c r="AK14">
        <f t="shared" si="2"/>
        <v>1.632625542422349</v>
      </c>
    </row>
    <row r="15" spans="1:37">
      <c r="A15" s="26">
        <v>40359</v>
      </c>
      <c r="B15" s="24">
        <v>3.1707782334737498E-3</v>
      </c>
      <c r="C15" s="24">
        <v>1.3147814531961199</v>
      </c>
      <c r="D15" s="24">
        <v>9.1779405031359396E-2</v>
      </c>
      <c r="E15" s="24">
        <v>2.3469553694894598E-3</v>
      </c>
      <c r="F15" s="24">
        <v>0.10920906122285499</v>
      </c>
      <c r="G15" s="24">
        <v>-0.16464813309243201</v>
      </c>
      <c r="H15" s="24">
        <v>-9.8823504366647094E-3</v>
      </c>
      <c r="I15" s="24">
        <v>8.2746699400570903E-2</v>
      </c>
      <c r="J15" s="24">
        <v>-2.6769720608032399E-2</v>
      </c>
      <c r="K15" s="24">
        <v>-2.6580690761699799</v>
      </c>
      <c r="L15" s="24">
        <v>2.6512355200358498E-2</v>
      </c>
      <c r="M15" s="24">
        <v>0</v>
      </c>
      <c r="N15" s="24">
        <v>0</v>
      </c>
      <c r="O15" s="24">
        <v>4.4503915824525397E-2</v>
      </c>
      <c r="P15" s="24">
        <v>0</v>
      </c>
      <c r="Q15" s="24">
        <v>7.4340633770706696E-2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1.14674747188155</v>
      </c>
      <c r="Z15" s="24">
        <v>0.27485490091704001</v>
      </c>
      <c r="AA15" s="24">
        <v>0.19483648841276799</v>
      </c>
      <c r="AB15" s="24">
        <v>2.3390225534456002E-3</v>
      </c>
      <c r="AC15" s="24">
        <v>8.5803125180193604E-2</v>
      </c>
      <c r="AD15" s="24">
        <v>-1.12229051074515</v>
      </c>
      <c r="AE15" s="24">
        <v>-5.9793661014527801E-2</v>
      </c>
      <c r="AF15" s="24">
        <v>-0.58748118587234299</v>
      </c>
      <c r="AH15">
        <f t="shared" si="0"/>
        <v>-0.58405755115022129</v>
      </c>
      <c r="AI15">
        <v>0.105</v>
      </c>
      <c r="AJ15">
        <f t="shared" si="1"/>
        <v>-0.58405755115022129</v>
      </c>
      <c r="AK15">
        <f t="shared" si="2"/>
        <v>1.4917210268199115</v>
      </c>
    </row>
    <row r="16" spans="1:37">
      <c r="A16" s="26">
        <v>40451</v>
      </c>
      <c r="B16" s="24">
        <v>6.0154575001389E-3</v>
      </c>
      <c r="C16" s="24">
        <v>1.1930858161937199</v>
      </c>
      <c r="D16" s="24">
        <v>0.110671259870962</v>
      </c>
      <c r="E16" s="24">
        <v>2.7421679194386001E-3</v>
      </c>
      <c r="F16" s="24">
        <v>-0.123333892983181</v>
      </c>
      <c r="G16" s="24">
        <v>-0.13806692433989801</v>
      </c>
      <c r="H16" s="24">
        <v>-1.4892507838934199E-2</v>
      </c>
      <c r="I16" s="24">
        <v>-0.10631337744362</v>
      </c>
      <c r="J16" s="24">
        <v>-1.2017262360955299E-2</v>
      </c>
      <c r="K16" s="24">
        <v>-2.6966837334932601</v>
      </c>
      <c r="L16" s="24">
        <v>0.15289521060533801</v>
      </c>
      <c r="M16" s="24">
        <v>0</v>
      </c>
      <c r="N16" s="24">
        <v>0</v>
      </c>
      <c r="O16" s="24">
        <v>4.6916233968062902E-2</v>
      </c>
      <c r="P16" s="24">
        <v>0</v>
      </c>
      <c r="Q16" s="24">
        <v>1.0358047434206199E-2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0.99288383734890095</v>
      </c>
      <c r="Z16" s="24">
        <v>0.114235008917612</v>
      </c>
      <c r="AA16" s="24">
        <v>0.30990060394712798</v>
      </c>
      <c r="AB16" s="24">
        <v>0.18797531910037901</v>
      </c>
      <c r="AC16" s="24">
        <v>0.13654468882953499</v>
      </c>
      <c r="AD16" s="24">
        <v>-1.0607169411491799</v>
      </c>
      <c r="AE16" s="24">
        <v>-5.9155713307134102E-2</v>
      </c>
      <c r="AF16" s="24">
        <v>-0.94695670128076104</v>
      </c>
      <c r="AH16">
        <f t="shared" si="0"/>
        <v>-0.94353306655863933</v>
      </c>
      <c r="AI16">
        <v>0.1525</v>
      </c>
      <c r="AJ16">
        <f t="shared" si="1"/>
        <v>-0.94353306655863933</v>
      </c>
      <c r="AK16">
        <f t="shared" si="2"/>
        <v>1.0723281499402457</v>
      </c>
    </row>
    <row r="17" spans="1:37">
      <c r="A17" s="26">
        <v>40543</v>
      </c>
      <c r="B17" s="24">
        <v>7.2795412900884902E-3</v>
      </c>
      <c r="C17" s="24">
        <v>0.95412814976770399</v>
      </c>
      <c r="D17" s="24">
        <v>0.21347958392427099</v>
      </c>
      <c r="E17" s="25">
        <v>-5.3625415293465397E-5</v>
      </c>
      <c r="F17" s="24">
        <v>-0.52767582819273195</v>
      </c>
      <c r="G17" s="24">
        <v>-0.11982361369012</v>
      </c>
      <c r="H17" s="24">
        <v>7.5200147783809901E-3</v>
      </c>
      <c r="I17" s="24">
        <v>0.16222310197498799</v>
      </c>
      <c r="J17" s="24">
        <v>-6.6896682007520198E-4</v>
      </c>
      <c r="K17" s="24">
        <v>-2.9883036129757601</v>
      </c>
      <c r="L17" s="24">
        <v>7.4777892433530294E-2</v>
      </c>
      <c r="M17" s="24">
        <v>0</v>
      </c>
      <c r="N17" s="24">
        <v>0</v>
      </c>
      <c r="O17" s="24">
        <v>4.6082375493207303E-2</v>
      </c>
      <c r="P17" s="24">
        <v>0</v>
      </c>
      <c r="Q17" s="24">
        <v>-4.1581156541476802E-2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0.83926809905892397</v>
      </c>
      <c r="Z17" s="24">
        <v>-8.1789509630919105E-2</v>
      </c>
      <c r="AA17" s="24">
        <v>0.183250012888129</v>
      </c>
      <c r="AB17" s="24">
        <v>0.280177376845334</v>
      </c>
      <c r="AC17" s="24">
        <v>0.241285481575431</v>
      </c>
      <c r="AD17" s="24">
        <v>-0.91957296016757095</v>
      </c>
      <c r="AE17" s="24">
        <v>-5.8525702965874997E-2</v>
      </c>
      <c r="AF17" s="24">
        <v>-1.72852334636983</v>
      </c>
      <c r="AH17">
        <f t="shared" si="0"/>
        <v>-1.7250997116477083</v>
      </c>
      <c r="AI17">
        <v>0.20250000000000001</v>
      </c>
      <c r="AJ17">
        <f t="shared" si="1"/>
        <v>-1.7250997116477083</v>
      </c>
      <c r="AK17">
        <f t="shared" si="2"/>
        <v>0.72058540075872402</v>
      </c>
    </row>
    <row r="18" spans="1:37">
      <c r="A18" s="26">
        <v>40633</v>
      </c>
      <c r="B18" s="24">
        <v>9.6621843065296097E-3</v>
      </c>
      <c r="C18" s="24">
        <v>1.2029480902334999</v>
      </c>
      <c r="D18" s="24">
        <v>0.270385755079462</v>
      </c>
      <c r="E18" s="24">
        <v>9.5240482441993502E-3</v>
      </c>
      <c r="F18" s="24">
        <v>-0.90052241239979403</v>
      </c>
      <c r="G18" s="24">
        <v>-0.114539005742527</v>
      </c>
      <c r="H18" s="24">
        <v>2.9899670089831E-2</v>
      </c>
      <c r="I18" s="24">
        <v>-7.4100272661613998E-3</v>
      </c>
      <c r="J18" s="24">
        <v>-9.7221790579438902E-3</v>
      </c>
      <c r="K18" s="24">
        <v>-3.3953239595027802</v>
      </c>
      <c r="L18" s="24">
        <v>1.1625370155243E-2</v>
      </c>
      <c r="M18" s="24">
        <v>0</v>
      </c>
      <c r="N18" s="24">
        <v>0</v>
      </c>
      <c r="O18" s="24">
        <v>4.8686989476513801E-2</v>
      </c>
      <c r="P18" s="24">
        <v>0</v>
      </c>
      <c r="Q18" s="24">
        <v>7.0302149489656603E-3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0.85423408200936002</v>
      </c>
      <c r="Z18" s="24">
        <v>-0.23461768129305499</v>
      </c>
      <c r="AA18" s="24">
        <v>-0.24595941837676499</v>
      </c>
      <c r="AB18" s="24">
        <v>0.133843768847176</v>
      </c>
      <c r="AC18" s="24">
        <v>0.17203899254741001</v>
      </c>
      <c r="AD18" s="24">
        <v>-0.68514094247013002</v>
      </c>
      <c r="AE18" s="24">
        <v>-5.7903484624015997E-2</v>
      </c>
      <c r="AF18" s="24">
        <v>-2.90125994479502</v>
      </c>
      <c r="AH18">
        <f t="shared" si="0"/>
        <v>-2.8978363100728983</v>
      </c>
      <c r="AI18">
        <v>0.215</v>
      </c>
      <c r="AJ18">
        <f t="shared" si="1"/>
        <v>-2.8978363100728983</v>
      </c>
      <c r="AK18">
        <f t="shared" si="2"/>
        <v>0.50308884816588595</v>
      </c>
    </row>
    <row r="19" spans="1:37">
      <c r="A19" s="26">
        <v>40724</v>
      </c>
      <c r="B19" s="24">
        <v>5.6748253245563502E-3</v>
      </c>
      <c r="C19" s="24">
        <v>0.59939099243496496</v>
      </c>
      <c r="D19" s="24">
        <v>0.159985601132172</v>
      </c>
      <c r="E19" s="24">
        <v>4.8146938736115703E-3</v>
      </c>
      <c r="F19" s="24">
        <v>-0.80677802104777097</v>
      </c>
      <c r="G19" s="24">
        <v>-0.108146625939506</v>
      </c>
      <c r="H19" s="24">
        <v>-1.09568606241139E-2</v>
      </c>
      <c r="I19" s="24">
        <v>5.1473022151287899E-2</v>
      </c>
      <c r="J19" s="24">
        <v>-1.0486268143680699E-2</v>
      </c>
      <c r="K19" s="24">
        <v>-3.8331866929498402</v>
      </c>
      <c r="L19" s="24">
        <v>0.117560818266454</v>
      </c>
      <c r="M19" s="24">
        <v>0</v>
      </c>
      <c r="N19" s="24">
        <v>0</v>
      </c>
      <c r="O19" s="24">
        <v>5.0858840342391999E-2</v>
      </c>
      <c r="P19" s="24">
        <v>0</v>
      </c>
      <c r="Q19" s="24">
        <v>4.6219129581081701E-2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0.81569729115280099</v>
      </c>
      <c r="Z19" s="24">
        <v>-0.27222616093768298</v>
      </c>
      <c r="AA19" s="24">
        <v>-0.36648056728476802</v>
      </c>
      <c r="AB19" s="24">
        <v>-0.157297139089948</v>
      </c>
      <c r="AC19" s="24">
        <v>5.6758557607091802E-2</v>
      </c>
      <c r="AD19" s="24">
        <v>-0.463596105166657</v>
      </c>
      <c r="AE19" s="24">
        <v>-5.7288917172153703E-2</v>
      </c>
      <c r="AF19" s="24">
        <v>-4.1780095864897397</v>
      </c>
      <c r="AH19">
        <f t="shared" si="0"/>
        <v>-4.174585951767618</v>
      </c>
      <c r="AI19">
        <v>0.30499999999999999</v>
      </c>
      <c r="AJ19">
        <f t="shared" si="1"/>
        <v>-4.174585951767618</v>
      </c>
      <c r="AK19">
        <f t="shared" si="2"/>
        <v>4.5744864901385185E-2</v>
      </c>
    </row>
    <row r="20" spans="1:37">
      <c r="A20" s="26">
        <v>40816</v>
      </c>
      <c r="B20" s="24">
        <v>7.5275512210337897E-3</v>
      </c>
      <c r="C20" s="24">
        <v>0.67205025482432901</v>
      </c>
      <c r="D20" s="24">
        <v>0.14899575478441199</v>
      </c>
      <c r="E20" s="24">
        <v>-7.7674427692851105E-4</v>
      </c>
      <c r="F20" s="24">
        <v>0.399157247928773</v>
      </c>
      <c r="G20" s="24">
        <v>-0.110066099620896</v>
      </c>
      <c r="H20" s="24">
        <v>8.0102586576732502E-3</v>
      </c>
      <c r="I20" s="24">
        <v>-6.0681235734356603E-2</v>
      </c>
      <c r="J20" s="24">
        <v>1.4503350961322799E-3</v>
      </c>
      <c r="K20" s="24">
        <v>-4.59965588164658</v>
      </c>
      <c r="L20" s="24">
        <v>0.13755757903169699</v>
      </c>
      <c r="M20" s="24">
        <v>0</v>
      </c>
      <c r="N20" s="24">
        <v>0</v>
      </c>
      <c r="O20" s="24">
        <v>4.9288008000715498E-2</v>
      </c>
      <c r="P20" s="24">
        <v>0</v>
      </c>
      <c r="Q20" s="24">
        <v>-4.28671162679937E-2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2.0034223587628901</v>
      </c>
      <c r="Z20" s="24">
        <v>0.35371042794866703</v>
      </c>
      <c r="AA20" s="24">
        <v>-0.16883105902783699</v>
      </c>
      <c r="AB20" s="24">
        <v>-0.104200674320576</v>
      </c>
      <c r="AC20" s="24">
        <v>-6.21094453921038E-2</v>
      </c>
      <c r="AD20" s="24">
        <v>-0.26185771753293702</v>
      </c>
      <c r="AE20" s="24">
        <v>-5.6681863594187303E-2</v>
      </c>
      <c r="AF20" s="24">
        <v>-1.6865580611580999</v>
      </c>
      <c r="AH20">
        <f t="shared" si="0"/>
        <v>-1.6831344264359782</v>
      </c>
      <c r="AI20">
        <v>0.34499999999999997</v>
      </c>
      <c r="AJ20">
        <f t="shared" si="1"/>
        <v>-1.6831344264359782</v>
      </c>
      <c r="AK20">
        <f t="shared" si="2"/>
        <v>1.1563875647724979</v>
      </c>
    </row>
    <row r="21" spans="1:37">
      <c r="A21" s="26">
        <v>40908</v>
      </c>
      <c r="B21" s="24">
        <v>4.7585793168304401E-3</v>
      </c>
      <c r="C21" s="24">
        <v>0.914226385630723</v>
      </c>
      <c r="D21" s="24">
        <v>0.12623915656796</v>
      </c>
      <c r="E21" s="24">
        <v>2.3596320321030298E-3</v>
      </c>
      <c r="F21" s="24">
        <v>0.55890389435382104</v>
      </c>
      <c r="G21" s="24">
        <v>-0.108587793933142</v>
      </c>
      <c r="H21" s="24">
        <v>-7.0884232886144604E-3</v>
      </c>
      <c r="I21" s="24">
        <v>-8.3596411086725803E-2</v>
      </c>
      <c r="J21" s="24">
        <v>4.1523225054341102E-4</v>
      </c>
      <c r="K21" s="24">
        <v>-4.98615711015497</v>
      </c>
      <c r="L21" s="24">
        <v>0.16666417822945401</v>
      </c>
      <c r="M21" s="24">
        <v>0</v>
      </c>
      <c r="N21" s="24">
        <v>0</v>
      </c>
      <c r="O21" s="24">
        <v>4.6888678721704297E-2</v>
      </c>
      <c r="P21" s="24">
        <v>0</v>
      </c>
      <c r="Q21" s="24">
        <v>3.03306823611907E-2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2.8544672082662199</v>
      </c>
      <c r="Z21" s="24">
        <v>0.62531654620202703</v>
      </c>
      <c r="AA21" s="24">
        <v>0.28302346250875898</v>
      </c>
      <c r="AB21" s="24">
        <v>2.1069725996177301E-2</v>
      </c>
      <c r="AC21" s="24">
        <v>-7.7355748858259396E-2</v>
      </c>
      <c r="AD21" s="24">
        <v>-0.214285467214025</v>
      </c>
      <c r="AE21" s="24">
        <v>-5.6082190810254701E-2</v>
      </c>
      <c r="AF21" s="24">
        <v>0.101510217091514</v>
      </c>
      <c r="AH21">
        <f t="shared" si="0"/>
        <v>0.10493385181363571</v>
      </c>
      <c r="AI21">
        <v>0.31</v>
      </c>
      <c r="AJ21">
        <f t="shared" si="1"/>
        <v>0.10493385181363571</v>
      </c>
      <c r="AK21">
        <f t="shared" si="2"/>
        <v>1.5988552350677072</v>
      </c>
    </row>
    <row r="22" spans="1:37">
      <c r="A22" s="26">
        <v>40999</v>
      </c>
      <c r="B22" s="24">
        <v>4.4432494014006703E-3</v>
      </c>
      <c r="C22" s="24">
        <v>0.770976209114832</v>
      </c>
      <c r="D22" s="24">
        <v>1.3306466792824901E-2</v>
      </c>
      <c r="E22" s="25">
        <v>5.3215128860600899E-5</v>
      </c>
      <c r="F22" s="24">
        <v>0.50163732426719199</v>
      </c>
      <c r="G22" s="24">
        <v>-7.5490612461839704E-2</v>
      </c>
      <c r="H22" s="24">
        <v>-1.5006872392702799E-3</v>
      </c>
      <c r="I22" s="24">
        <v>-9.0876982418390803E-2</v>
      </c>
      <c r="J22" s="24">
        <v>3.6695657527083601E-3</v>
      </c>
      <c r="K22" s="24">
        <v>-4.9268323150654396</v>
      </c>
      <c r="L22" s="24">
        <v>0.15628046863954101</v>
      </c>
      <c r="M22" s="24">
        <v>0</v>
      </c>
      <c r="N22" s="24">
        <v>0</v>
      </c>
      <c r="O22" s="24">
        <v>4.3591453476632999E-2</v>
      </c>
      <c r="P22" s="24">
        <v>0</v>
      </c>
      <c r="Q22" s="24">
        <v>-1.1652685441612701E-2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3.17824547656876</v>
      </c>
      <c r="Z22" s="24">
        <v>-2.53988545748462E-2</v>
      </c>
      <c r="AA22" s="24">
        <v>0.45559248552421799</v>
      </c>
      <c r="AB22" s="24">
        <v>0.35950608433041198</v>
      </c>
      <c r="AC22" s="24">
        <v>1.74752449192337E-2</v>
      </c>
      <c r="AD22" s="24">
        <v>-0.21845659749759799</v>
      </c>
      <c r="AE22" s="24">
        <v>-5.5489769526419E-2</v>
      </c>
      <c r="AF22" s="24">
        <v>9.9078739691226103E-2</v>
      </c>
      <c r="AH22">
        <f t="shared" si="0"/>
        <v>0.10250237441334781</v>
      </c>
      <c r="AI22">
        <v>0.16250000000000001</v>
      </c>
      <c r="AJ22">
        <f t="shared" si="1"/>
        <v>0.10250237441334781</v>
      </c>
      <c r="AK22">
        <f t="shared" si="2"/>
        <v>1.2623708502086073</v>
      </c>
    </row>
    <row r="23" spans="1:37">
      <c r="A23" s="26">
        <v>41090</v>
      </c>
      <c r="B23" s="24">
        <v>3.55466892957923E-3</v>
      </c>
      <c r="C23" s="24">
        <v>0.603710107609983</v>
      </c>
      <c r="D23" s="24">
        <v>-9.0588779674242406E-2</v>
      </c>
      <c r="E23" s="24">
        <v>2.4567346727391798E-3</v>
      </c>
      <c r="F23" s="24">
        <v>0.488543660989668</v>
      </c>
      <c r="G23" s="24">
        <v>-7.1118716558742995E-2</v>
      </c>
      <c r="H23" s="24">
        <v>4.1687140078614003E-3</v>
      </c>
      <c r="I23" s="24">
        <v>-8.70657628631471E-2</v>
      </c>
      <c r="J23" s="24">
        <v>-2.7345479117533802E-3</v>
      </c>
      <c r="K23" s="24">
        <v>-4.5752888304755803</v>
      </c>
      <c r="L23" s="24">
        <v>5.3771413467780999E-2</v>
      </c>
      <c r="M23" s="24">
        <v>0</v>
      </c>
      <c r="N23" s="24">
        <v>0</v>
      </c>
      <c r="O23" s="24">
        <v>4.06668831972328E-2</v>
      </c>
      <c r="P23" s="24">
        <v>0</v>
      </c>
      <c r="Q23" s="24">
        <v>3.12713447313588E-3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3.32875119417292</v>
      </c>
      <c r="Z23" s="24">
        <v>-0.36615759583234703</v>
      </c>
      <c r="AA23" s="24">
        <v>4.3766325698631599E-2</v>
      </c>
      <c r="AB23" s="24">
        <v>0.48965005042289</v>
      </c>
      <c r="AC23" s="24">
        <v>0.30329264811635998</v>
      </c>
      <c r="AD23" s="24">
        <v>-0.15068091705747699</v>
      </c>
      <c r="AE23" s="24">
        <v>-5.4904474090737503E-2</v>
      </c>
      <c r="AF23" s="24">
        <v>-3.3080088705239999E-2</v>
      </c>
      <c r="AH23">
        <f t="shared" si="0"/>
        <v>-2.9656453983118298E-2</v>
      </c>
      <c r="AI23">
        <v>9.7500000000000003E-2</v>
      </c>
      <c r="AJ23">
        <f t="shared" si="1"/>
        <v>-2.9656453983118298E-2</v>
      </c>
      <c r="AK23">
        <f t="shared" si="2"/>
        <v>0.89701067097148401</v>
      </c>
    </row>
    <row r="24" spans="1:37">
      <c r="A24" s="26">
        <v>41182</v>
      </c>
      <c r="B24" s="24">
        <v>3.37083216077581E-3</v>
      </c>
      <c r="C24" s="24">
        <v>0.58699641235308997</v>
      </c>
      <c r="D24" s="24">
        <v>-6.0086374512869703E-2</v>
      </c>
      <c r="E24" s="24">
        <v>5.3123268388505695E-4</v>
      </c>
      <c r="F24" s="24">
        <v>0.53890697121285702</v>
      </c>
      <c r="G24" s="24">
        <v>-4.5622461189403003E-2</v>
      </c>
      <c r="H24" s="24">
        <v>-5.59583522899312E-3</v>
      </c>
      <c r="I24" s="24">
        <v>-0.10491845082716</v>
      </c>
      <c r="J24" s="24">
        <v>-2.6544461686023998E-3</v>
      </c>
      <c r="K24" s="24">
        <v>-4.4138964279702897</v>
      </c>
      <c r="L24" s="24">
        <v>7.4088255812085904E-2</v>
      </c>
      <c r="M24" s="24">
        <v>0</v>
      </c>
      <c r="N24" s="24">
        <v>0</v>
      </c>
      <c r="O24" s="24">
        <v>3.7336886433242303E-2</v>
      </c>
      <c r="P24" s="24">
        <v>0</v>
      </c>
      <c r="Q24" s="24">
        <v>1.3242401212222201E-2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3.7157981739718</v>
      </c>
      <c r="Z24" s="24">
        <v>-0.399360049147653</v>
      </c>
      <c r="AA24" s="24">
        <v>-8.6411882996069195E-2</v>
      </c>
      <c r="AB24" s="24">
        <v>0.16822647248499101</v>
      </c>
      <c r="AC24" s="24">
        <v>0.399171390239349</v>
      </c>
      <c r="AD24" s="24">
        <v>0.14858920397551001</v>
      </c>
      <c r="AE24" s="24">
        <v>-5.4326182355466199E-2</v>
      </c>
      <c r="AF24" s="24">
        <v>0.51338612214326695</v>
      </c>
      <c r="AH24">
        <f t="shared" si="0"/>
        <v>0.51680975686538866</v>
      </c>
      <c r="AI24">
        <v>0.04</v>
      </c>
      <c r="AJ24">
        <f t="shared" si="1"/>
        <v>0.51680975686538866</v>
      </c>
      <c r="AK24">
        <f t="shared" si="2"/>
        <v>0.98469287630775049</v>
      </c>
    </row>
    <row r="25" spans="1:37">
      <c r="A25" s="26">
        <v>41274</v>
      </c>
      <c r="B25" s="24">
        <v>1.7301984663262999E-3</v>
      </c>
      <c r="C25" s="24">
        <v>0.407211510006385</v>
      </c>
      <c r="D25" s="24">
        <v>2.2826434124225701E-3</v>
      </c>
      <c r="E25" s="24">
        <v>-4.7825145950866101E-4</v>
      </c>
      <c r="F25" s="24">
        <v>0.29711624521649299</v>
      </c>
      <c r="G25" s="24">
        <v>-1.7931603214295301E-2</v>
      </c>
      <c r="H25" s="24">
        <v>-8.8050582179893602E-3</v>
      </c>
      <c r="I25" s="24">
        <v>-9.0548165108812903E-2</v>
      </c>
      <c r="J25" s="24">
        <v>-5.3817104036929303E-3</v>
      </c>
      <c r="K25" s="24">
        <v>-4.0713161980390202</v>
      </c>
      <c r="L25" s="24">
        <v>-6.2179808983888803E-3</v>
      </c>
      <c r="M25" s="24">
        <v>0</v>
      </c>
      <c r="N25" s="24">
        <v>0</v>
      </c>
      <c r="O25" s="24">
        <v>3.4599443642706E-2</v>
      </c>
      <c r="P25" s="24">
        <v>0</v>
      </c>
      <c r="Q25" s="24">
        <v>-3.2269603794344202E-2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3.66306409063306</v>
      </c>
      <c r="Z25" s="24">
        <v>-0.45825340460925901</v>
      </c>
      <c r="AA25" s="24">
        <v>-7.8431991277139901E-2</v>
      </c>
      <c r="AB25" s="24">
        <v>3.5238046370579097E-2</v>
      </c>
      <c r="AC25" s="24">
        <v>0.146654663579286</v>
      </c>
      <c r="AD25" s="24">
        <v>0.46296210756196798</v>
      </c>
      <c r="AE25" s="24">
        <v>-5.3754775545160102E-2</v>
      </c>
      <c r="AF25" s="24">
        <v>0.22747020632157</v>
      </c>
      <c r="AH25">
        <f t="shared" si="0"/>
        <v>0.23089384104369171</v>
      </c>
      <c r="AI25">
        <v>2.75E-2</v>
      </c>
      <c r="AJ25">
        <f t="shared" si="1"/>
        <v>0.23089384104369171</v>
      </c>
      <c r="AK25">
        <f t="shared" si="2"/>
        <v>0.53097652682421803</v>
      </c>
    </row>
    <row r="26" spans="1:37">
      <c r="A26" s="26">
        <v>41364</v>
      </c>
      <c r="B26" s="24">
        <v>2.76493384202274E-3</v>
      </c>
      <c r="C26" s="24">
        <v>0.49216612241268698</v>
      </c>
      <c r="D26" s="24">
        <v>4.2294112764590802E-2</v>
      </c>
      <c r="E26" s="24">
        <v>1.60846429202194E-3</v>
      </c>
      <c r="F26" s="24">
        <v>4.5581465764319901E-2</v>
      </c>
      <c r="G26" s="24">
        <v>1.9696408636049301E-3</v>
      </c>
      <c r="H26" s="24">
        <v>-6.30819604141096E-3</v>
      </c>
      <c r="I26" s="24">
        <v>-7.0291779404564297E-2</v>
      </c>
      <c r="J26" s="24">
        <v>-1.25952267813848E-2</v>
      </c>
      <c r="K26" s="24">
        <v>-3.6442243589703902</v>
      </c>
      <c r="L26" s="24">
        <v>-4.7053173944112698E-3</v>
      </c>
      <c r="M26" s="24">
        <v>0</v>
      </c>
      <c r="N26" s="24">
        <v>0</v>
      </c>
      <c r="O26" s="24">
        <v>3.1291150785829697E-2</v>
      </c>
      <c r="P26" s="24">
        <v>0</v>
      </c>
      <c r="Q26" s="24">
        <v>-5.6800537517894302E-2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3.4408349548083201</v>
      </c>
      <c r="Z26" s="24">
        <v>-0.53055551341652196</v>
      </c>
      <c r="AA26" s="24">
        <v>-0.128082104683963</v>
      </c>
      <c r="AB26" s="24">
        <v>-8.9272381572859608E-3</v>
      </c>
      <c r="AC26" s="24">
        <v>4.3835995787632302E-2</v>
      </c>
      <c r="AD26" s="24">
        <v>0.49473430577157101</v>
      </c>
      <c r="AE26" s="24">
        <v>-5.3190138130393597E-2</v>
      </c>
      <c r="AF26" s="24">
        <v>8.1400736594325507E-2</v>
      </c>
      <c r="AH26">
        <f t="shared" si="0"/>
        <v>8.4824371316447211E-2</v>
      </c>
      <c r="AI26">
        <v>0.03</v>
      </c>
      <c r="AJ26">
        <f t="shared" si="1"/>
        <v>8.4824371316447211E-2</v>
      </c>
      <c r="AK26">
        <f t="shared" si="2"/>
        <v>0.41720833017708442</v>
      </c>
    </row>
    <row r="27" spans="1:37">
      <c r="A27" s="26">
        <v>41455</v>
      </c>
      <c r="B27" s="24">
        <v>4.1349754916417098E-4</v>
      </c>
      <c r="C27" s="24">
        <v>0.58682378412662495</v>
      </c>
      <c r="D27" s="24">
        <v>0.203962509820897</v>
      </c>
      <c r="E27" s="24">
        <v>1.62388177737298E-3</v>
      </c>
      <c r="F27" s="24">
        <v>-6.0288235229753198E-2</v>
      </c>
      <c r="G27" s="24">
        <v>9.9126715428438095E-3</v>
      </c>
      <c r="H27" s="24">
        <v>2.8102095447926901E-2</v>
      </c>
      <c r="I27" s="24">
        <v>-6.4228937591246704E-2</v>
      </c>
      <c r="J27" s="24">
        <v>-1.5907870991163101E-2</v>
      </c>
      <c r="K27" s="24">
        <v>-3.5720462019767099</v>
      </c>
      <c r="L27" s="24">
        <v>-0.16283540468285801</v>
      </c>
      <c r="M27" s="24">
        <v>0</v>
      </c>
      <c r="N27" s="24">
        <v>0</v>
      </c>
      <c r="O27" s="24">
        <v>2.9192408066488901E-2</v>
      </c>
      <c r="P27" s="24">
        <v>0</v>
      </c>
      <c r="Q27" s="24">
        <v>-6.8785981728238799E-2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3.5308453347488902</v>
      </c>
      <c r="Z27" s="24">
        <v>-0.51093588630279596</v>
      </c>
      <c r="AA27" s="24">
        <v>-0.15094066470913001</v>
      </c>
      <c r="AB27" s="24">
        <v>-3.0335244073582401E-2</v>
      </c>
      <c r="AC27" s="24">
        <v>1.2529830949652199E-2</v>
      </c>
      <c r="AD27" s="24">
        <v>0.47270018232876898</v>
      </c>
      <c r="AE27" s="24">
        <v>-5.2632157706818603E-2</v>
      </c>
      <c r="AF27" s="24">
        <v>0.18716961136629001</v>
      </c>
      <c r="AH27">
        <f t="shared" si="0"/>
        <v>0.19059324608841172</v>
      </c>
      <c r="AI27">
        <v>0.03</v>
      </c>
      <c r="AJ27">
        <f t="shared" si="1"/>
        <v>0.19059324608841172</v>
      </c>
      <c r="AK27">
        <f t="shared" si="2"/>
        <v>0.43877589512331833</v>
      </c>
    </row>
    <row r="28" spans="1:37">
      <c r="A28" s="26">
        <v>41547</v>
      </c>
      <c r="B28" s="24">
        <v>-3.0968904726682298E-3</v>
      </c>
      <c r="C28" s="24">
        <v>0.61537235273895696</v>
      </c>
      <c r="D28" s="24">
        <v>0.31053303516619002</v>
      </c>
      <c r="E28" s="24">
        <v>3.2617352450842001E-4</v>
      </c>
      <c r="F28" s="24">
        <v>-0.32985964151886898</v>
      </c>
      <c r="G28" s="24">
        <v>1.57833063309381E-2</v>
      </c>
      <c r="H28" s="24">
        <v>-3.29763527007133E-3</v>
      </c>
      <c r="I28" s="24">
        <v>-4.1765625209208401E-2</v>
      </c>
      <c r="J28" s="24">
        <v>-1.45987881131391E-2</v>
      </c>
      <c r="K28" s="24">
        <v>-3.5366774364403502</v>
      </c>
      <c r="L28" s="24">
        <v>-0.13188712085294699</v>
      </c>
      <c r="M28" s="24">
        <v>0</v>
      </c>
      <c r="N28" s="24">
        <v>0</v>
      </c>
      <c r="O28" s="24">
        <v>2.7620720585662499E-2</v>
      </c>
      <c r="P28" s="24">
        <v>0</v>
      </c>
      <c r="Q28" s="24">
        <v>1.7773072262489701E-2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3.3377079034716899</v>
      </c>
      <c r="Z28" s="24">
        <v>-0.36858841188548103</v>
      </c>
      <c r="AA28" s="24">
        <v>-0.146566313956359</v>
      </c>
      <c r="AB28" s="24">
        <v>-8.9633731087058702E-2</v>
      </c>
      <c r="AC28" s="24">
        <v>-3.0641501206247701E-2</v>
      </c>
      <c r="AD28" s="24">
        <v>0.42894242715637598</v>
      </c>
      <c r="AE28" s="24">
        <v>-5.2080724879369503E-2</v>
      </c>
      <c r="AF28" s="24">
        <v>5.3651703449775203E-3</v>
      </c>
      <c r="AH28">
        <f t="shared" si="0"/>
        <v>8.7888050670992205E-3</v>
      </c>
      <c r="AI28">
        <v>3.2500000000000001E-2</v>
      </c>
      <c r="AJ28">
        <f t="shared" si="1"/>
        <v>8.7888050670992205E-3</v>
      </c>
      <c r="AK28">
        <f t="shared" si="2"/>
        <v>0.41424586901453031</v>
      </c>
    </row>
    <row r="29" spans="1:37">
      <c r="A29" s="26">
        <v>41639</v>
      </c>
      <c r="B29" s="24">
        <v>-1.73565299097535E-3</v>
      </c>
      <c r="C29" s="24">
        <v>0.41925103741949798</v>
      </c>
      <c r="D29" s="24">
        <v>0.26074142948467799</v>
      </c>
      <c r="E29" s="24">
        <v>-2.0820004480806998E-3</v>
      </c>
      <c r="F29" s="24">
        <v>-0.19862367812442899</v>
      </c>
      <c r="G29" s="24">
        <v>3.8364848544514898E-2</v>
      </c>
      <c r="H29" s="24">
        <v>-7.1192624666465802E-3</v>
      </c>
      <c r="I29" s="24">
        <v>0.12845553567082399</v>
      </c>
      <c r="J29" s="24">
        <v>-7.4500610204782103E-3</v>
      </c>
      <c r="K29" s="24">
        <v>-3.4009945912028101</v>
      </c>
      <c r="L29" s="24">
        <v>-0.18593254370724599</v>
      </c>
      <c r="M29" s="24">
        <v>0</v>
      </c>
      <c r="N29" s="24">
        <v>0</v>
      </c>
      <c r="O29" s="24">
        <v>2.25827850601991E-2</v>
      </c>
      <c r="P29" s="24">
        <v>0</v>
      </c>
      <c r="Q29" s="24">
        <v>-7.03590046205156E-2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3.1769069131923602</v>
      </c>
      <c r="Z29" s="24">
        <v>-0.36510770152241001</v>
      </c>
      <c r="AA29" s="24">
        <v>-3.6589208909112901E-2</v>
      </c>
      <c r="AB29" s="24">
        <v>-8.9058670554849798E-2</v>
      </c>
      <c r="AC29" s="24">
        <v>-5.9628865960595898E-2</v>
      </c>
      <c r="AD29" s="24">
        <v>0.38283226761866401</v>
      </c>
      <c r="AE29" s="24">
        <v>-5.1535733151411203E-2</v>
      </c>
      <c r="AF29" s="24">
        <v>-4.7082157688888703E-2</v>
      </c>
      <c r="AH29">
        <f t="shared" si="0"/>
        <v>-4.3658522966767005E-2</v>
      </c>
      <c r="AI29">
        <v>0.04</v>
      </c>
      <c r="AJ29">
        <f t="shared" si="1"/>
        <v>-4.3658522966767005E-2</v>
      </c>
      <c r="AK29">
        <f t="shared" si="2"/>
        <v>0.34798133437198731</v>
      </c>
    </row>
    <row r="30" spans="1:37">
      <c r="A30" s="26">
        <v>41729</v>
      </c>
      <c r="B30" s="24">
        <v>-4.1078500666378104E-3</v>
      </c>
      <c r="C30" s="24">
        <v>0.32215339187526998</v>
      </c>
      <c r="D30" s="24">
        <v>0.16398962665731501</v>
      </c>
      <c r="E30" s="24">
        <v>2.1644486383615102E-3</v>
      </c>
      <c r="F30" s="24">
        <v>-3.2130212274387997E-2</v>
      </c>
      <c r="G30" s="24">
        <v>6.0465963551163002E-2</v>
      </c>
      <c r="H30" s="24">
        <v>7.2950867416119499E-3</v>
      </c>
      <c r="I30" s="24">
        <v>5.9564882088938703E-2</v>
      </c>
      <c r="J30" s="24">
        <v>-1.09279821886701E-2</v>
      </c>
      <c r="K30" s="24">
        <v>-3.0813361643238499</v>
      </c>
      <c r="L30" s="24">
        <v>-0.15279325773051899</v>
      </c>
      <c r="M30" s="24">
        <v>0</v>
      </c>
      <c r="N30" s="24">
        <v>0</v>
      </c>
      <c r="O30" s="24">
        <v>1.71212545074215E-2</v>
      </c>
      <c r="P30" s="24">
        <v>0</v>
      </c>
      <c r="Q30" s="24">
        <v>-8.4972161245280994E-2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2.9893637290272399</v>
      </c>
      <c r="Z30" s="24">
        <v>-0.315779507444574</v>
      </c>
      <c r="AA30" s="24">
        <v>-5.0005160099592001E-2</v>
      </c>
      <c r="AB30" s="24">
        <v>-2.9299711811767801E-3</v>
      </c>
      <c r="AC30" s="24">
        <v>-6.0336273967970797E-2</v>
      </c>
      <c r="AD30" s="24">
        <v>0.332797917788199</v>
      </c>
      <c r="AE30" s="24">
        <v>-5.09970788185065E-2</v>
      </c>
      <c r="AF30" s="24">
        <v>0.10860068153428901</v>
      </c>
      <c r="AH30">
        <f t="shared" si="0"/>
        <v>0.11202431625641071</v>
      </c>
      <c r="AI30">
        <v>5.5E-2</v>
      </c>
      <c r="AJ30">
        <f t="shared" si="1"/>
        <v>0.11202431625641071</v>
      </c>
      <c r="AK30">
        <f t="shared" si="2"/>
        <v>0.30024974645813529</v>
      </c>
    </row>
    <row r="31" spans="1:37">
      <c r="A31" s="26">
        <v>41820</v>
      </c>
      <c r="B31" s="24">
        <v>-8.3026339122895306E-3</v>
      </c>
      <c r="C31" s="24">
        <v>2.5410287837665701E-2</v>
      </c>
      <c r="D31" s="24">
        <v>9.9073098113690902E-2</v>
      </c>
      <c r="E31" s="24">
        <v>-2.3471407166078401E-3</v>
      </c>
      <c r="F31" s="24">
        <v>3.4101066908190099E-2</v>
      </c>
      <c r="G31" s="24">
        <v>7.0618744705784206E-2</v>
      </c>
      <c r="H31" s="24">
        <v>-4.9188139966277198E-3</v>
      </c>
      <c r="I31" s="24">
        <v>0.218648880308804</v>
      </c>
      <c r="J31" s="24">
        <v>-4.8071209701474197E-3</v>
      </c>
      <c r="K31" s="24">
        <v>-3.18000847332813</v>
      </c>
      <c r="L31" s="24">
        <v>-0.15842170079458501</v>
      </c>
      <c r="M31" s="24">
        <v>0</v>
      </c>
      <c r="N31" s="24">
        <v>0</v>
      </c>
      <c r="O31" s="24">
        <v>1.10991061120833E-2</v>
      </c>
      <c r="P31" s="24">
        <v>0</v>
      </c>
      <c r="Q31" s="24">
        <v>-6.8213378746906805E-2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3.1126954716988702</v>
      </c>
      <c r="Z31" s="24">
        <v>-0.31498024532683699</v>
      </c>
      <c r="AA31" s="24">
        <v>-7.4083114913877602E-3</v>
      </c>
      <c r="AB31" s="24">
        <v>-2.0551217338646399E-2</v>
      </c>
      <c r="AC31" s="24">
        <v>-3.9767919399675399E-3</v>
      </c>
      <c r="AD31" s="24">
        <v>0.29728327291874801</v>
      </c>
      <c r="AE31" s="24">
        <v>-5.04646608667111E-2</v>
      </c>
      <c r="AF31" s="24">
        <v>4.4529439174936701E-2</v>
      </c>
      <c r="AH31">
        <f t="shared" si="0"/>
        <v>4.7953073897058399E-2</v>
      </c>
      <c r="AI31">
        <v>5.5E-2</v>
      </c>
      <c r="AJ31">
        <f t="shared" si="1"/>
        <v>4.7953073897058399E-2</v>
      </c>
      <c r="AK31">
        <f t="shared" si="2"/>
        <v>0.16489936870440847</v>
      </c>
    </row>
    <row r="32" spans="1:37">
      <c r="A32" s="26">
        <v>41912</v>
      </c>
      <c r="B32" s="24">
        <v>-8.7407887970478906E-3</v>
      </c>
      <c r="C32" s="24">
        <v>0.115208179238874</v>
      </c>
      <c r="D32" s="24">
        <v>3.4179931047423999E-2</v>
      </c>
      <c r="E32" s="24">
        <v>2.4050041799222998E-3</v>
      </c>
      <c r="F32" s="24">
        <v>0.212303809541695</v>
      </c>
      <c r="G32" s="24">
        <v>6.9931641537324299E-2</v>
      </c>
      <c r="H32" s="24">
        <v>-1.2736069629220101E-2</v>
      </c>
      <c r="I32" s="24">
        <v>-4.0972773125280498E-2</v>
      </c>
      <c r="J32" s="24">
        <v>-5.2077045754215304E-3</v>
      </c>
      <c r="K32" s="24">
        <v>-3.2549360543054102</v>
      </c>
      <c r="L32" s="24">
        <v>-0.205707223918316</v>
      </c>
      <c r="M32" s="24">
        <v>0</v>
      </c>
      <c r="N32" s="24">
        <v>0</v>
      </c>
      <c r="O32" s="24">
        <v>9.0999187943511996E-3</v>
      </c>
      <c r="P32" s="24">
        <v>0</v>
      </c>
      <c r="Q32" s="24">
        <v>-9.8571372646602803E-2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3.2345527370999601</v>
      </c>
      <c r="Z32" s="24">
        <v>-0.357254540172118</v>
      </c>
      <c r="AA32" s="24">
        <v>-3.73939226419105E-2</v>
      </c>
      <c r="AB32" s="24">
        <v>4.8517098128533803E-2</v>
      </c>
      <c r="AC32" s="24">
        <v>-2.00693011622659E-2</v>
      </c>
      <c r="AD32" s="24">
        <v>0.31613826198077899</v>
      </c>
      <c r="AE32" s="24">
        <v>-4.9938380875128002E-2</v>
      </c>
      <c r="AF32" s="24">
        <v>-4.91915502999083E-2</v>
      </c>
      <c r="AH32">
        <f t="shared" si="0"/>
        <v>-4.5767915577786603E-2</v>
      </c>
      <c r="AI32">
        <v>1.7500000000000002E-2</v>
      </c>
      <c r="AJ32">
        <f t="shared" si="1"/>
        <v>-4.5767915577786603E-2</v>
      </c>
      <c r="AK32">
        <f t="shared" si="2"/>
        <v>2.4677805494645252E-2</v>
      </c>
    </row>
    <row r="33" spans="1:37">
      <c r="A33" s="26">
        <v>42004</v>
      </c>
      <c r="B33" s="24">
        <v>-8.3126872961748807E-3</v>
      </c>
      <c r="C33" s="24">
        <v>-0.16141456024470099</v>
      </c>
      <c r="D33" s="24">
        <v>-1.38239422884592E-2</v>
      </c>
      <c r="E33" s="24">
        <v>-5.2048605881301697E-4</v>
      </c>
      <c r="F33" s="24">
        <v>0.23882239034024599</v>
      </c>
      <c r="G33" s="24">
        <v>7.2025931120360098E-2</v>
      </c>
      <c r="H33" s="24">
        <v>-4.7864076597371004E-3</v>
      </c>
      <c r="I33" s="24">
        <v>0.16288970987703499</v>
      </c>
      <c r="J33" s="24">
        <v>-4.4455713250517599E-4</v>
      </c>
      <c r="K33" s="24">
        <v>-3.08301475525418</v>
      </c>
      <c r="L33" s="24">
        <v>-0.168342229029848</v>
      </c>
      <c r="M33" s="24">
        <v>0</v>
      </c>
      <c r="N33" s="24">
        <v>0</v>
      </c>
      <c r="O33" s="24">
        <v>3.06356440252031E-3</v>
      </c>
      <c r="P33" s="24">
        <v>0</v>
      </c>
      <c r="Q33" s="24">
        <v>-0.139190785062454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3.2412752694409699</v>
      </c>
      <c r="Z33" s="24">
        <v>-0.455084671140356</v>
      </c>
      <c r="AA33" s="24">
        <v>-5.9063101171392997E-2</v>
      </c>
      <c r="AB33" s="24">
        <v>2.2223041214573299E-2</v>
      </c>
      <c r="AC33" s="24">
        <v>2.03404617052357E-2</v>
      </c>
      <c r="AD33" s="24">
        <v>0.32185301067101901</v>
      </c>
      <c r="AE33" s="24">
        <v>-4.9418142922534998E-2</v>
      </c>
      <c r="AF33" s="24">
        <v>-6.0922946489194697E-2</v>
      </c>
      <c r="AH33">
        <f t="shared" si="0"/>
        <v>-5.7499311767073E-2</v>
      </c>
      <c r="AI33">
        <v>2.5000000000000001E-3</v>
      </c>
      <c r="AJ33">
        <f t="shared" si="1"/>
        <v>-5.7499311767073E-2</v>
      </c>
      <c r="AK33">
        <f t="shared" si="2"/>
        <v>-6.6028567232942134E-2</v>
      </c>
    </row>
    <row r="34" spans="1:37">
      <c r="A34" s="26">
        <v>42094</v>
      </c>
      <c r="B34" s="24">
        <v>-9.7592528993374304E-3</v>
      </c>
      <c r="C34" s="24">
        <v>-0.28579651946148399</v>
      </c>
      <c r="D34" s="24">
        <v>-2.57000108995326E-2</v>
      </c>
      <c r="E34" s="24">
        <v>-8.8569644222094405E-4</v>
      </c>
      <c r="F34" s="24">
        <v>0.30351396497635902</v>
      </c>
      <c r="G34" s="24">
        <v>8.1036586469499405E-2</v>
      </c>
      <c r="H34" s="24">
        <v>9.3219726154400405E-3</v>
      </c>
      <c r="I34" s="24">
        <v>9.5747038422907604E-2</v>
      </c>
      <c r="J34" s="24">
        <v>2.1879996600986302E-3</v>
      </c>
      <c r="K34" s="24">
        <v>-2.7651776734054598</v>
      </c>
      <c r="L34" s="24">
        <v>-0.16268874452662599</v>
      </c>
      <c r="M34" s="24">
        <v>0</v>
      </c>
      <c r="N34" s="24">
        <v>0</v>
      </c>
      <c r="O34" s="24">
        <v>-3.3672561371059701E-3</v>
      </c>
      <c r="P34" s="24">
        <v>0</v>
      </c>
      <c r="Q34" s="24">
        <v>-0.12999762279218799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3.1568058320785402</v>
      </c>
      <c r="Z34" s="24">
        <v>-0.448270349974973</v>
      </c>
      <c r="AA34" s="24">
        <v>-6.2472037878769399E-2</v>
      </c>
      <c r="AB34" s="24">
        <v>-8.8618103754535098E-3</v>
      </c>
      <c r="AC34" s="24">
        <v>-1.9961523201006599E-2</v>
      </c>
      <c r="AD34" s="24">
        <v>0.37343666664536701</v>
      </c>
      <c r="AE34" s="24">
        <v>-4.8903853497927502E-2</v>
      </c>
      <c r="AF34" s="24">
        <v>5.0207709376116398E-2</v>
      </c>
      <c r="AH34">
        <f t="shared" ref="AH34:AH65" si="3">AF34+$AG$2</f>
        <v>5.3631344098238096E-2</v>
      </c>
      <c r="AI34">
        <v>0</v>
      </c>
      <c r="AJ34">
        <f t="shared" ref="AJ34:AJ65" si="4">+AH34</f>
        <v>5.3631344098238096E-2</v>
      </c>
      <c r="AK34">
        <f t="shared" ref="AK34:AK65" si="5">AH34-SUM(Y34:AD34,K34)</f>
        <v>-0.17186775979000668</v>
      </c>
    </row>
    <row r="35" spans="1:37">
      <c r="A35" s="26">
        <v>42185</v>
      </c>
      <c r="B35" s="24">
        <v>-9.9527389181012192E-3</v>
      </c>
      <c r="C35" s="24">
        <v>-0.153752592684642</v>
      </c>
      <c r="D35" s="24">
        <v>0.143839992670139</v>
      </c>
      <c r="E35" s="24">
        <v>2.91725768681201E-3</v>
      </c>
      <c r="F35" s="24">
        <v>2.2953482616162799E-2</v>
      </c>
      <c r="G35" s="24">
        <v>6.3794984162688903E-2</v>
      </c>
      <c r="H35" s="24">
        <v>5.5356240794565796E-3</v>
      </c>
      <c r="I35" s="24">
        <v>8.6004702867266705E-2</v>
      </c>
      <c r="J35" s="24">
        <v>9.2096467162530102E-3</v>
      </c>
      <c r="K35" s="24">
        <v>-2.8136924836831501</v>
      </c>
      <c r="L35" s="24">
        <v>-0.556882062908578</v>
      </c>
      <c r="M35" s="24">
        <v>0</v>
      </c>
      <c r="N35" s="24">
        <v>0</v>
      </c>
      <c r="O35" s="24">
        <v>-7.4077832585634096E-3</v>
      </c>
      <c r="P35" s="24">
        <v>0</v>
      </c>
      <c r="Q35" s="24">
        <v>-8.1221182679202406E-2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3.19330526725523</v>
      </c>
      <c r="Z35" s="24">
        <v>-0.44665090239882799</v>
      </c>
      <c r="AA35" s="24">
        <v>-0.101175621550729</v>
      </c>
      <c r="AB35" s="24">
        <v>-2.5724333705020901E-2</v>
      </c>
      <c r="AC35" s="24">
        <v>-7.2392758055365103E-2</v>
      </c>
      <c r="AD35" s="24">
        <v>0.38856742305689701</v>
      </c>
      <c r="AE35" s="24">
        <v>-4.8395421414786199E-2</v>
      </c>
      <c r="AF35" s="24">
        <v>-0.401119500146085</v>
      </c>
      <c r="AH35">
        <f t="shared" si="3"/>
        <v>-0.39769586542396329</v>
      </c>
      <c r="AI35">
        <v>-1.2500000000000001E-2</v>
      </c>
      <c r="AJ35">
        <f t="shared" si="4"/>
        <v>-0.39769586542396329</v>
      </c>
      <c r="AK35">
        <f t="shared" si="5"/>
        <v>-0.51993245634299745</v>
      </c>
    </row>
    <row r="36" spans="1:37">
      <c r="A36" s="26">
        <v>42277</v>
      </c>
      <c r="B36" s="24">
        <v>-6.5308642800433799E-3</v>
      </c>
      <c r="C36" s="24">
        <v>-8.5130674298518505E-2</v>
      </c>
      <c r="D36" s="24">
        <v>0.181420790240237</v>
      </c>
      <c r="E36" s="24">
        <v>-6.7745536795606196E-3</v>
      </c>
      <c r="F36" s="24">
        <v>-1.4907355967026499E-2</v>
      </c>
      <c r="G36" s="24">
        <v>8.1431473447191802E-2</v>
      </c>
      <c r="H36" s="24">
        <v>5.8233309364526696E-3</v>
      </c>
      <c r="I36" s="24">
        <v>-0.109395684575745</v>
      </c>
      <c r="J36" s="24">
        <v>1.6151451158253002E-2</v>
      </c>
      <c r="K36" s="24">
        <v>-2.52104413169925</v>
      </c>
      <c r="L36" s="24">
        <v>0.15388358168975699</v>
      </c>
      <c r="M36" s="24">
        <v>0</v>
      </c>
      <c r="N36" s="24">
        <v>0</v>
      </c>
      <c r="O36" s="24">
        <v>-6.7698903839148398E-3</v>
      </c>
      <c r="P36" s="24">
        <v>0</v>
      </c>
      <c r="Q36" s="24">
        <v>-9.0563437113967304E-2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3.0679424264870301</v>
      </c>
      <c r="Z36" s="24">
        <v>-0.41926607269001198</v>
      </c>
      <c r="AA36" s="24">
        <v>-7.61979789992379E-2</v>
      </c>
      <c r="AB36" s="24">
        <v>-2.8884573573938099E-2</v>
      </c>
      <c r="AC36" s="24">
        <v>-7.6777209984407999E-2</v>
      </c>
      <c r="AD36" s="24">
        <v>0.38913379946660998</v>
      </c>
      <c r="AE36" s="24">
        <v>-4.7892757728898297E-2</v>
      </c>
      <c r="AF36" s="24">
        <v>0.40565166845101802</v>
      </c>
      <c r="AH36">
        <f t="shared" si="3"/>
        <v>0.40907530317313973</v>
      </c>
      <c r="AI36">
        <v>-2.2499999999999999E-2</v>
      </c>
      <c r="AJ36">
        <f t="shared" si="4"/>
        <v>0.40907530317313973</v>
      </c>
      <c r="AK36">
        <f t="shared" si="5"/>
        <v>7.4169044166345788E-2</v>
      </c>
    </row>
    <row r="37" spans="1:37">
      <c r="A37" s="26">
        <v>42369</v>
      </c>
      <c r="B37" s="24">
        <v>-9.9896477710810904E-3</v>
      </c>
      <c r="C37" s="24">
        <v>-2.4068671054733098E-3</v>
      </c>
      <c r="D37" s="24">
        <v>0.12638828349897399</v>
      </c>
      <c r="E37" s="24">
        <v>2.7646070686849502E-3</v>
      </c>
      <c r="F37" s="24">
        <v>0.176395097208152</v>
      </c>
      <c r="G37" s="24">
        <v>5.6773297022431897E-2</v>
      </c>
      <c r="H37" s="24">
        <v>1.43249865030308E-3</v>
      </c>
      <c r="I37" s="24">
        <v>-6.6189521219515199E-2</v>
      </c>
      <c r="J37" s="24">
        <v>8.9571245351078195E-3</v>
      </c>
      <c r="K37" s="24">
        <v>-2.3488960016532801</v>
      </c>
      <c r="L37" s="24">
        <v>-0.34102078680418901</v>
      </c>
      <c r="M37" s="24">
        <v>0</v>
      </c>
      <c r="N37" s="24">
        <v>0</v>
      </c>
      <c r="O37" s="24">
        <v>-9.1858108328473805E-3</v>
      </c>
      <c r="P37" s="24">
        <v>0</v>
      </c>
      <c r="Q37" s="24">
        <v>-6.5831100083452193E-2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3.0098809689323902</v>
      </c>
      <c r="Z37" s="24">
        <v>-0.36455566774818099</v>
      </c>
      <c r="AA37" s="24">
        <v>-4.6716514140762201E-2</v>
      </c>
      <c r="AB37" s="24">
        <v>-2.85800809632305E-2</v>
      </c>
      <c r="AC37" s="24">
        <v>-8.6150724572349804E-2</v>
      </c>
      <c r="AD37" s="24">
        <v>0.38204805725372498</v>
      </c>
      <c r="AE37" s="24">
        <v>-4.7395775659574403E-2</v>
      </c>
      <c r="AF37" s="24">
        <v>0.347721435615857</v>
      </c>
      <c r="AH37">
        <f t="shared" si="3"/>
        <v>0.3511450703379787</v>
      </c>
      <c r="AI37">
        <v>-3.7499999999999999E-2</v>
      </c>
      <c r="AJ37">
        <f t="shared" si="4"/>
        <v>0.3511450703379787</v>
      </c>
      <c r="AK37">
        <f t="shared" si="5"/>
        <v>-0.16588496677033293</v>
      </c>
    </row>
    <row r="38" spans="1:37">
      <c r="A38" s="26">
        <v>42460</v>
      </c>
      <c r="B38" s="24">
        <v>-9.9841628654812609E-3</v>
      </c>
      <c r="C38" s="24">
        <v>-0.20122834380299501</v>
      </c>
      <c r="D38" s="24">
        <v>3.6495304943427898E-2</v>
      </c>
      <c r="E38" s="24">
        <v>-3.10819137367875E-3</v>
      </c>
      <c r="F38" s="24">
        <v>0.32767405551363898</v>
      </c>
      <c r="G38" s="24">
        <v>5.65829586693124E-2</v>
      </c>
      <c r="H38" s="24">
        <v>5.7080843533746E-3</v>
      </c>
      <c r="I38" s="24">
        <v>0.11692660416680099</v>
      </c>
      <c r="J38" s="24">
        <v>1.2964612769702E-2</v>
      </c>
      <c r="K38" s="24">
        <v>-2.0717897270101102</v>
      </c>
      <c r="L38" s="24">
        <v>-7.76630700012024E-2</v>
      </c>
      <c r="M38" s="24">
        <v>0</v>
      </c>
      <c r="N38" s="24">
        <v>0</v>
      </c>
      <c r="O38" s="24">
        <v>-1.5415051544163101E-2</v>
      </c>
      <c r="P38" s="24">
        <v>0</v>
      </c>
      <c r="Q38" s="24">
        <v>-7.9199325445079793E-2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2.9677181132335302</v>
      </c>
      <c r="Z38" s="24">
        <v>-0.38998348221083501</v>
      </c>
      <c r="AA38" s="24">
        <v>4.1662730983521599E-2</v>
      </c>
      <c r="AB38" s="24">
        <v>-1.55721972737925E-3</v>
      </c>
      <c r="AC38" s="24">
        <v>-6.4293475101267594E-2</v>
      </c>
      <c r="AD38" s="24">
        <v>0.37059122650637499</v>
      </c>
      <c r="AE38" s="24">
        <v>-4.6904390514120702E-2</v>
      </c>
      <c r="AF38" s="24">
        <v>0.97519725154338999</v>
      </c>
      <c r="AH38">
        <f t="shared" si="3"/>
        <v>0.97862088626551169</v>
      </c>
      <c r="AI38">
        <v>-6.5000000000000002E-2</v>
      </c>
      <c r="AJ38">
        <f t="shared" si="4"/>
        <v>0.97862088626551169</v>
      </c>
      <c r="AK38">
        <f t="shared" si="5"/>
        <v>0.12627271959167685</v>
      </c>
    </row>
    <row r="39" spans="1:37">
      <c r="A39" s="26">
        <v>42551</v>
      </c>
      <c r="B39" s="24">
        <v>-1.5790772606745801E-2</v>
      </c>
      <c r="C39" s="24">
        <v>-0.27406152291375901</v>
      </c>
      <c r="D39" s="24">
        <v>-2.6309785333364599E-2</v>
      </c>
      <c r="E39" s="24">
        <v>-2.50734477120581E-3</v>
      </c>
      <c r="F39" s="24">
        <v>0.26423791741417402</v>
      </c>
      <c r="G39" s="24">
        <v>6.7669447359344798E-2</v>
      </c>
      <c r="H39" s="24">
        <v>-1.6615814327156801E-2</v>
      </c>
      <c r="I39" s="24">
        <v>7.2754086499687301E-2</v>
      </c>
      <c r="J39" s="24">
        <v>1.7545434258386498E-2</v>
      </c>
      <c r="K39" s="24">
        <v>-1.7931604473415199</v>
      </c>
      <c r="L39" s="24">
        <v>-0.159362119592066</v>
      </c>
      <c r="M39" s="24">
        <v>0</v>
      </c>
      <c r="N39" s="24">
        <v>0</v>
      </c>
      <c r="O39" s="24">
        <v>-1.96589635094295E-2</v>
      </c>
      <c r="P39" s="24">
        <v>0</v>
      </c>
      <c r="Q39" s="24">
        <v>-6.06614128648367E-2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2.6972340552623701</v>
      </c>
      <c r="Z39" s="24">
        <v>-0.42612941225753798</v>
      </c>
      <c r="AA39" s="24">
        <v>-3.7988528911871901E-3</v>
      </c>
      <c r="AB39" s="24">
        <v>5.9556409992444097E-2</v>
      </c>
      <c r="AC39" s="24">
        <v>-4.1771564007563697E-2</v>
      </c>
      <c r="AD39" s="24">
        <v>0.37313768356853999</v>
      </c>
      <c r="AE39" s="24">
        <v>-4.6418519615430802E-2</v>
      </c>
      <c r="AF39" s="24">
        <v>0.665888502323147</v>
      </c>
      <c r="AH39">
        <f t="shared" si="3"/>
        <v>0.66931213704526871</v>
      </c>
      <c r="AI39">
        <v>-8.7499999999999994E-2</v>
      </c>
      <c r="AJ39">
        <f t="shared" si="4"/>
        <v>0.66931213704526871</v>
      </c>
      <c r="AK39">
        <f t="shared" si="5"/>
        <v>-0.1957557352802769</v>
      </c>
    </row>
    <row r="40" spans="1:37">
      <c r="A40" s="26">
        <v>42643</v>
      </c>
      <c r="B40" s="24">
        <v>-1.55996060394131E-2</v>
      </c>
      <c r="C40" s="24">
        <v>-0.34896060663691603</v>
      </c>
      <c r="D40" s="24">
        <v>-3.3107069891524898E-2</v>
      </c>
      <c r="E40" s="25">
        <v>-3.1288496981635901E-5</v>
      </c>
      <c r="F40" s="24">
        <v>0.26395237180356101</v>
      </c>
      <c r="G40" s="24">
        <v>6.9382465398005994E-2</v>
      </c>
      <c r="H40" s="24">
        <v>-3.60087335003322E-3</v>
      </c>
      <c r="I40" s="24">
        <v>5.3678370727237197E-2</v>
      </c>
      <c r="J40" s="24">
        <v>1.50537254833396E-2</v>
      </c>
      <c r="K40" s="24">
        <v>-1.4537151889986699</v>
      </c>
      <c r="L40" s="24">
        <v>-0.20673344452800199</v>
      </c>
      <c r="M40" s="24">
        <v>0</v>
      </c>
      <c r="N40" s="24">
        <v>0</v>
      </c>
      <c r="O40" s="24">
        <v>-2.4254560606650901E-2</v>
      </c>
      <c r="P40" s="24">
        <v>0</v>
      </c>
      <c r="Q40" s="24">
        <v>-0.135524250925079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2.4297192025852401</v>
      </c>
      <c r="Z40" s="24">
        <v>-0.48554912628511698</v>
      </c>
      <c r="AA40" s="24">
        <v>-8.4700642584644107E-3</v>
      </c>
      <c r="AB40" s="24">
        <v>8.7913782355922305E-3</v>
      </c>
      <c r="AC40" s="24">
        <v>9.6608799446062099E-3</v>
      </c>
      <c r="AD40" s="24">
        <v>0.38517797251827401</v>
      </c>
      <c r="AE40" s="24">
        <v>-4.5938082232477397E-2</v>
      </c>
      <c r="AF40" s="24">
        <v>0.47393220444652301</v>
      </c>
      <c r="AH40">
        <f t="shared" si="3"/>
        <v>0.47735583916864471</v>
      </c>
      <c r="AI40">
        <v>-9.2499999999999999E-2</v>
      </c>
      <c r="AJ40">
        <f t="shared" si="4"/>
        <v>0.47735583916864471</v>
      </c>
      <c r="AK40">
        <f t="shared" si="5"/>
        <v>-0.40825921457281683</v>
      </c>
    </row>
    <row r="41" spans="1:37">
      <c r="A41" s="26">
        <v>42735</v>
      </c>
      <c r="B41" s="24">
        <v>-1.3891245977729E-2</v>
      </c>
      <c r="C41" s="24">
        <v>-0.28528490171644</v>
      </c>
      <c r="D41" s="24">
        <v>7.0883897134604898E-2</v>
      </c>
      <c r="E41" s="24">
        <v>-3.8329336339966099E-4</v>
      </c>
      <c r="F41" s="24">
        <v>-1.1430226514597601E-2</v>
      </c>
      <c r="G41" s="24">
        <v>6.38084332493742E-2</v>
      </c>
      <c r="H41" s="24">
        <v>-8.0869974340087199E-3</v>
      </c>
      <c r="I41" s="24">
        <v>7.0398714096088194E-2</v>
      </c>
      <c r="J41" s="24">
        <v>1.54529810258522E-2</v>
      </c>
      <c r="K41" s="24">
        <v>-1.3647875766234601</v>
      </c>
      <c r="L41" s="24">
        <v>-0.20541593614050599</v>
      </c>
      <c r="M41" s="24">
        <v>0</v>
      </c>
      <c r="N41" s="24">
        <v>0</v>
      </c>
      <c r="O41" s="24">
        <v>-2.78834461445699E-2</v>
      </c>
      <c r="P41" s="24">
        <v>0</v>
      </c>
      <c r="Q41" s="24">
        <v>-0.115929972440343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2.2177718239152502</v>
      </c>
      <c r="Z41" s="24">
        <v>-0.44928490488786699</v>
      </c>
      <c r="AA41" s="24">
        <v>-9.8552234661596197E-2</v>
      </c>
      <c r="AB41" s="24">
        <v>-7.1288723537921202E-3</v>
      </c>
      <c r="AC41" s="24">
        <v>-4.5799017074480301E-2</v>
      </c>
      <c r="AD41" s="24">
        <v>0.42559635190927703</v>
      </c>
      <c r="AE41" s="24">
        <v>-4.5462999513728501E-2</v>
      </c>
      <c r="AF41" s="24">
        <v>0.18459057648393701</v>
      </c>
      <c r="AH41">
        <f t="shared" si="3"/>
        <v>0.18801421120605871</v>
      </c>
      <c r="AI41">
        <v>-9.2499999999999999E-2</v>
      </c>
      <c r="AJ41">
        <f t="shared" si="4"/>
        <v>0.18801421120605871</v>
      </c>
      <c r="AK41">
        <f t="shared" si="5"/>
        <v>-0.48980135901727301</v>
      </c>
    </row>
    <row r="42" spans="1:37">
      <c r="A42" s="26">
        <v>42825</v>
      </c>
      <c r="B42" s="24">
        <v>-7.4073140917279004E-3</v>
      </c>
      <c r="C42" s="24">
        <v>-0.25516527151862001</v>
      </c>
      <c r="D42" s="24">
        <v>0.120468504728306</v>
      </c>
      <c r="E42" s="24">
        <v>-5.8583101995401303E-3</v>
      </c>
      <c r="F42" s="24">
        <v>-6.8406789277177804E-2</v>
      </c>
      <c r="G42" s="24">
        <v>7.2867402813518695E-2</v>
      </c>
      <c r="H42" s="24">
        <v>-1.5987224370580099E-3</v>
      </c>
      <c r="I42" s="24">
        <v>6.3454312864801105E-2</v>
      </c>
      <c r="J42" s="24">
        <v>2.0246475106870099E-2</v>
      </c>
      <c r="K42" s="24">
        <v>-1.11525984395684</v>
      </c>
      <c r="L42" s="24">
        <v>-5.4748784323149502E-2</v>
      </c>
      <c r="M42" s="24">
        <v>0</v>
      </c>
      <c r="N42" s="24">
        <v>0</v>
      </c>
      <c r="O42" s="24">
        <v>-3.1162545947937E-2</v>
      </c>
      <c r="P42" s="24">
        <v>0</v>
      </c>
      <c r="Q42" s="24">
        <v>-0.13863518018440199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1.9636498765319099</v>
      </c>
      <c r="Z42" s="24">
        <v>-0.43824663166755801</v>
      </c>
      <c r="AA42" s="24">
        <v>-0.11657516686752099</v>
      </c>
      <c r="AB42" s="24">
        <v>-7.47951004832655E-2</v>
      </c>
      <c r="AC42" s="24">
        <v>-5.2253996504064898E-2</v>
      </c>
      <c r="AD42" s="24">
        <v>0.41647263858351402</v>
      </c>
      <c r="AE42" s="24">
        <v>-4.4993194423186299E-2</v>
      </c>
      <c r="AF42" s="24">
        <v>0.25205235874688697</v>
      </c>
      <c r="AH42">
        <f t="shared" si="3"/>
        <v>0.25547599346900868</v>
      </c>
      <c r="AI42">
        <v>-9.2499999999999999E-2</v>
      </c>
      <c r="AJ42">
        <f t="shared" si="4"/>
        <v>0.25547599346900868</v>
      </c>
      <c r="AK42">
        <f t="shared" si="5"/>
        <v>-0.32751578216716598</v>
      </c>
    </row>
    <row r="43" spans="1:37">
      <c r="A43" s="26">
        <v>42916</v>
      </c>
      <c r="B43" s="24">
        <v>-6.2916143024717404E-3</v>
      </c>
      <c r="C43" s="24">
        <v>-0.23809308064493001</v>
      </c>
      <c r="D43" s="24">
        <v>0.116416542941523</v>
      </c>
      <c r="E43" s="24">
        <v>2.5062329121798401E-3</v>
      </c>
      <c r="F43" s="24">
        <v>1.2532188282118099E-2</v>
      </c>
      <c r="G43" s="24">
        <v>5.6105407046751501E-2</v>
      </c>
      <c r="H43" s="24">
        <v>8.0474220791883298E-3</v>
      </c>
      <c r="I43" s="24">
        <v>4.0605902226500602E-2</v>
      </c>
      <c r="J43" s="24">
        <v>2.44047755169969E-2</v>
      </c>
      <c r="K43" s="24">
        <v>-0.85683515623191397</v>
      </c>
      <c r="L43" s="24">
        <v>-0.55808539359032205</v>
      </c>
      <c r="M43" s="24">
        <v>0</v>
      </c>
      <c r="N43" s="24">
        <v>0</v>
      </c>
      <c r="O43" s="24">
        <v>-3.57710382435453E-2</v>
      </c>
      <c r="P43" s="24">
        <v>0</v>
      </c>
      <c r="Q43" s="24">
        <v>-9.7187670422762107E-2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1.6912210383332</v>
      </c>
      <c r="Z43" s="24">
        <v>-0.41613601968043501</v>
      </c>
      <c r="AA43" s="24">
        <v>-0.14432222382257801</v>
      </c>
      <c r="AB43" s="24">
        <v>-0.134563218145208</v>
      </c>
      <c r="AC43" s="24">
        <v>-9.3357109113466299E-2</v>
      </c>
      <c r="AD43" s="24">
        <v>0.390752931104974</v>
      </c>
      <c r="AE43" s="24">
        <v>-4.4528591679068599E-2</v>
      </c>
      <c r="AF43" s="24">
        <v>-0.28257867543325998</v>
      </c>
      <c r="AH43">
        <f t="shared" si="3"/>
        <v>-0.27915504071113828</v>
      </c>
      <c r="AI43">
        <v>-9.2499999999999999E-2</v>
      </c>
      <c r="AJ43">
        <f t="shared" si="4"/>
        <v>-0.27915504071113828</v>
      </c>
      <c r="AK43">
        <f t="shared" si="5"/>
        <v>-0.71591528315571085</v>
      </c>
    </row>
    <row r="44" spans="1:37">
      <c r="A44" s="26">
        <v>43008</v>
      </c>
      <c r="B44" s="24">
        <v>-4.5065851671720301E-3</v>
      </c>
      <c r="C44" s="24">
        <v>-0.35625131241962699</v>
      </c>
      <c r="D44" s="24">
        <v>0.106659908473749</v>
      </c>
      <c r="E44" s="24">
        <v>-5.6480243464247003E-3</v>
      </c>
      <c r="F44" s="24">
        <v>-1.76069797319802E-2</v>
      </c>
      <c r="G44" s="24">
        <v>8.7498805093330606E-2</v>
      </c>
      <c r="H44" s="24">
        <v>1.1163521769406199E-2</v>
      </c>
      <c r="I44" s="24">
        <v>5.7056153506402897E-2</v>
      </c>
      <c r="J44" s="24">
        <v>2.1039119331796901E-2</v>
      </c>
      <c r="K44" s="24">
        <v>-0.61292206961765205</v>
      </c>
      <c r="L44" s="24">
        <v>0.134713610278589</v>
      </c>
      <c r="M44" s="24">
        <v>0</v>
      </c>
      <c r="N44" s="24">
        <v>0</v>
      </c>
      <c r="O44" s="24">
        <v>-3.7937367738474802E-2</v>
      </c>
      <c r="P44" s="24">
        <v>0</v>
      </c>
      <c r="Q44" s="24">
        <v>-7.1413143353855596E-2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1.5263001795822999</v>
      </c>
      <c r="Z44" s="24">
        <v>-0.36629474471197299</v>
      </c>
      <c r="AA44" s="24">
        <v>-8.4918744626789097E-2</v>
      </c>
      <c r="AB44" s="24">
        <v>-0.13410282291417899</v>
      </c>
      <c r="AC44" s="24">
        <v>-0.10437732841460801</v>
      </c>
      <c r="AD44" s="24">
        <v>0.34636893110715899</v>
      </c>
      <c r="AE44" s="24">
        <v>-4.4069117694941498E-2</v>
      </c>
      <c r="AF44" s="24">
        <v>0.45075198840507302</v>
      </c>
      <c r="AH44">
        <f t="shared" si="3"/>
        <v>0.45417562312719473</v>
      </c>
      <c r="AI44">
        <v>-9.2499999999999999E-2</v>
      </c>
      <c r="AJ44">
        <f t="shared" si="4"/>
        <v>0.45417562312719473</v>
      </c>
      <c r="AK44">
        <f t="shared" si="5"/>
        <v>-0.11587777727706294</v>
      </c>
    </row>
    <row r="45" spans="1:37">
      <c r="A45" s="26">
        <v>43100</v>
      </c>
      <c r="B45" s="24">
        <v>-6.3309942217819604E-3</v>
      </c>
      <c r="C45" s="24">
        <v>-0.25319195920565002</v>
      </c>
      <c r="D45" s="24">
        <v>8.8346985799687694E-2</v>
      </c>
      <c r="E45" s="24">
        <v>6.6015114295296098E-4</v>
      </c>
      <c r="F45" s="24">
        <v>4.6203964766675702E-2</v>
      </c>
      <c r="G45" s="24">
        <v>7.3399051258095802E-2</v>
      </c>
      <c r="H45" s="24">
        <v>2.3397554212446998E-2</v>
      </c>
      <c r="I45" s="24">
        <v>-0.125782549346904</v>
      </c>
      <c r="J45" s="24">
        <v>1.3468733465404E-2</v>
      </c>
      <c r="K45" s="24">
        <v>-0.48693464317096802</v>
      </c>
      <c r="L45" s="24">
        <v>-0.17641721213560899</v>
      </c>
      <c r="M45" s="24">
        <v>0</v>
      </c>
      <c r="N45" s="24">
        <v>0</v>
      </c>
      <c r="O45" s="24">
        <v>-3.8141010955778598E-2</v>
      </c>
      <c r="P45" s="24">
        <v>0</v>
      </c>
      <c r="Q45" s="24">
        <v>-6.3874573806371503E-3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1.2548985676303099</v>
      </c>
      <c r="Z45" s="24">
        <v>-0.267156256869296</v>
      </c>
      <c r="AA45" s="24">
        <v>-5.55320353468668E-2</v>
      </c>
      <c r="AB45" s="24">
        <v>-9.0417093761086295E-2</v>
      </c>
      <c r="AC45" s="24">
        <v>-0.109156500912908</v>
      </c>
      <c r="AD45" s="24">
        <v>0.28331908061547001</v>
      </c>
      <c r="AE45" s="24">
        <v>-4.3614700523225899E-2</v>
      </c>
      <c r="AF45" s="24">
        <v>0.124631675060346</v>
      </c>
      <c r="AH45">
        <f t="shared" si="3"/>
        <v>0.12805530978246771</v>
      </c>
      <c r="AI45">
        <v>-9.2499999999999999E-2</v>
      </c>
      <c r="AJ45">
        <f t="shared" si="4"/>
        <v>0.12805530978246771</v>
      </c>
      <c r="AK45">
        <f t="shared" si="5"/>
        <v>-0.40096580840218721</v>
      </c>
    </row>
    <row r="46" spans="1:37">
      <c r="A46" s="26">
        <v>43190</v>
      </c>
      <c r="B46" s="24">
        <v>-7.2576837048453496E-3</v>
      </c>
      <c r="C46" s="24">
        <v>-0.34038271834907202</v>
      </c>
      <c r="D46" s="24">
        <v>0.111312865383821</v>
      </c>
      <c r="E46" s="24">
        <v>-5.0536418918317198E-3</v>
      </c>
      <c r="F46" s="24">
        <v>-6.3516419166362902E-3</v>
      </c>
      <c r="G46" s="24">
        <v>7.02893639621818E-2</v>
      </c>
      <c r="H46" s="25">
        <v>2.6929943163295699E-6</v>
      </c>
      <c r="I46" s="24">
        <v>-8.1145996894237904E-2</v>
      </c>
      <c r="J46" s="24">
        <v>2.2953822758796101E-2</v>
      </c>
      <c r="K46" s="24">
        <v>-0.36422231779214098</v>
      </c>
      <c r="L46" s="24">
        <v>-0.15140336593852299</v>
      </c>
      <c r="M46" s="24">
        <v>0</v>
      </c>
      <c r="N46" s="24">
        <v>0</v>
      </c>
      <c r="O46" s="24">
        <v>-4.0764398725556698E-2</v>
      </c>
      <c r="P46" s="24">
        <v>0</v>
      </c>
      <c r="Q46" s="24">
        <v>7.5733712674348697E-2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1.0051240554226999</v>
      </c>
      <c r="Z46" s="24">
        <v>-0.290039160248313</v>
      </c>
      <c r="AA46" s="24">
        <v>1.49730498943194E-2</v>
      </c>
      <c r="AB46" s="24">
        <v>-6.4664367433829001E-2</v>
      </c>
      <c r="AC46" s="24">
        <v>-7.1986903310106098E-2</v>
      </c>
      <c r="AD46" s="24">
        <v>0.19799880929609301</v>
      </c>
      <c r="AE46" s="24">
        <v>-4.3165269800941999E-2</v>
      </c>
      <c r="AF46" s="24">
        <v>3.1950906380615603E-2</v>
      </c>
      <c r="AH46">
        <f t="shared" si="3"/>
        <v>3.53745411027373E-2</v>
      </c>
      <c r="AI46">
        <v>-9.2499999999999999E-2</v>
      </c>
      <c r="AJ46">
        <f t="shared" si="4"/>
        <v>3.53745411027373E-2</v>
      </c>
      <c r="AK46">
        <f t="shared" si="5"/>
        <v>-0.39180862472598599</v>
      </c>
    </row>
    <row r="47" spans="1:37">
      <c r="A47" s="26">
        <v>43281</v>
      </c>
      <c r="B47" s="24">
        <v>-2.9056578430462499E-3</v>
      </c>
      <c r="C47" s="24">
        <v>-0.29490696418420098</v>
      </c>
      <c r="D47" s="24">
        <v>0.104138402309261</v>
      </c>
      <c r="E47" s="24">
        <v>-1.2600840316422E-3</v>
      </c>
      <c r="F47" s="24">
        <v>3.41633718518932E-2</v>
      </c>
      <c r="G47" s="24">
        <v>5.8717195446383097E-2</v>
      </c>
      <c r="H47" s="24">
        <v>6.4201805868065896E-3</v>
      </c>
      <c r="I47" s="24">
        <v>-4.95735101424013E-2</v>
      </c>
      <c r="J47" s="24">
        <v>1.44368153826875E-2</v>
      </c>
      <c r="K47" s="24">
        <v>-0.22935068449436</v>
      </c>
      <c r="L47" s="24">
        <v>-0.203329279156898</v>
      </c>
      <c r="M47" s="24">
        <v>0</v>
      </c>
      <c r="N47" s="24">
        <v>0</v>
      </c>
      <c r="O47" s="24">
        <v>-4.3333865380090097E-2</v>
      </c>
      <c r="P47" s="24">
        <v>0</v>
      </c>
      <c r="Q47" s="24">
        <v>4.2355592195902E-2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0.81974365868906496</v>
      </c>
      <c r="Z47" s="24">
        <v>-0.28029344639413001</v>
      </c>
      <c r="AA47" s="24">
        <v>-4.1869349934802499E-2</v>
      </c>
      <c r="AB47" s="24">
        <v>1.4044976862830599E-2</v>
      </c>
      <c r="AC47" s="24">
        <v>-3.76645780090979E-2</v>
      </c>
      <c r="AD47" s="24">
        <v>0.14502196291486799</v>
      </c>
      <c r="AE47" s="24">
        <v>-4.2720756697660699E-2</v>
      </c>
      <c r="AF47" s="24">
        <v>1.1833979971450401E-2</v>
      </c>
      <c r="AH47">
        <f t="shared" si="3"/>
        <v>1.5257614693572102E-2</v>
      </c>
      <c r="AI47">
        <v>-9.2499999999999999E-2</v>
      </c>
      <c r="AJ47">
        <f t="shared" si="4"/>
        <v>1.5257614693572102E-2</v>
      </c>
      <c r="AK47">
        <f t="shared" si="5"/>
        <v>-0.37437492494080093</v>
      </c>
    </row>
    <row r="48" spans="1:37">
      <c r="A48" s="26">
        <v>43373</v>
      </c>
      <c r="B48" s="24">
        <v>-4.3340166008326297E-3</v>
      </c>
      <c r="C48" s="24">
        <v>-0.327458931979832</v>
      </c>
      <c r="D48" s="24">
        <v>7.4416290177840502E-2</v>
      </c>
      <c r="E48" s="24">
        <v>-1.7392499110955399E-3</v>
      </c>
      <c r="F48" s="24">
        <v>9.0741810400705197E-2</v>
      </c>
      <c r="G48" s="24">
        <v>5.5952115573050701E-2</v>
      </c>
      <c r="H48" s="24">
        <v>-1.23833707210785E-2</v>
      </c>
      <c r="I48" s="24">
        <v>-4.3505183666835902E-2</v>
      </c>
      <c r="J48" s="24">
        <v>6.2459623628170298E-3</v>
      </c>
      <c r="K48" s="24">
        <v>6.3036769864047701E-2</v>
      </c>
      <c r="L48" s="24">
        <v>-0.119435893815884</v>
      </c>
      <c r="M48" s="24">
        <v>0</v>
      </c>
      <c r="N48" s="24">
        <v>0</v>
      </c>
      <c r="O48" s="24">
        <v>-4.6779965726610799E-2</v>
      </c>
      <c r="P48" s="24">
        <v>0</v>
      </c>
      <c r="Q48" s="24">
        <v>7.2373486351741803E-2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0.55918184105739599</v>
      </c>
      <c r="Z48" s="24">
        <v>-0.26998447666692899</v>
      </c>
      <c r="AA48" s="24">
        <v>-4.5888602694802397E-2</v>
      </c>
      <c r="AB48" s="24">
        <v>-1.8455979554614699E-2</v>
      </c>
      <c r="AC48" s="24">
        <v>3.2073136114631397E-2</v>
      </c>
      <c r="AD48" s="24">
        <v>0.112973352970354</v>
      </c>
      <c r="AE48" s="24">
        <v>-4.2281093865486202E-2</v>
      </c>
      <c r="AF48" s="24">
        <v>0.134747999668656</v>
      </c>
      <c r="AH48">
        <f t="shared" si="3"/>
        <v>0.1381716343907777</v>
      </c>
      <c r="AI48">
        <v>-9.2499999999999999E-2</v>
      </c>
      <c r="AJ48">
        <f t="shared" si="4"/>
        <v>0.1381716343907777</v>
      </c>
      <c r="AK48">
        <f t="shared" si="5"/>
        <v>-0.29476440669930537</v>
      </c>
    </row>
    <row r="49" spans="1:37">
      <c r="A49" s="26">
        <v>43465</v>
      </c>
      <c r="B49" s="24">
        <v>-5.1182451451712904E-3</v>
      </c>
      <c r="C49" s="24">
        <v>-0.33025279185885997</v>
      </c>
      <c r="D49" s="24">
        <v>9.0538972099483195E-2</v>
      </c>
      <c r="E49" s="24">
        <v>1.6282585404300099E-4</v>
      </c>
      <c r="F49" s="24">
        <v>7.1967979237828897E-2</v>
      </c>
      <c r="G49" s="24">
        <v>2.95740313287534E-2</v>
      </c>
      <c r="H49" s="24">
        <v>-2.1150540132110901E-3</v>
      </c>
      <c r="I49" s="24">
        <v>-5.2081298329181E-2</v>
      </c>
      <c r="J49" s="24">
        <v>1.1141644578647801E-2</v>
      </c>
      <c r="K49" s="24">
        <v>0.17781911243454701</v>
      </c>
      <c r="L49" s="24">
        <v>-0.31826166975166198</v>
      </c>
      <c r="M49" s="24">
        <v>0</v>
      </c>
      <c r="N49" s="24">
        <v>0</v>
      </c>
      <c r="O49" s="24">
        <v>-5.02289265268063E-2</v>
      </c>
      <c r="P49" s="24">
        <v>0</v>
      </c>
      <c r="Q49" s="24">
        <v>1.9992032687315298E-2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0.37282626502180199</v>
      </c>
      <c r="Z49" s="24">
        <v>-0.26788449233755501</v>
      </c>
      <c r="AA49" s="24">
        <v>-6.3141209392759107E-2</v>
      </c>
      <c r="AB49" s="24">
        <v>-2.742192167966E-2</v>
      </c>
      <c r="AC49" s="24">
        <v>-4.2327742250253897E-3</v>
      </c>
      <c r="AD49" s="24">
        <v>0.11622961353535299</v>
      </c>
      <c r="AE49" s="24">
        <v>-4.1846215391027203E-2</v>
      </c>
      <c r="AF49" s="24">
        <v>-0.27233212187308198</v>
      </c>
      <c r="AH49">
        <f t="shared" si="3"/>
        <v>-0.26890848715096027</v>
      </c>
      <c r="AI49">
        <v>-9.2499999999999999E-2</v>
      </c>
      <c r="AJ49">
        <f t="shared" si="4"/>
        <v>-0.26890848715096027</v>
      </c>
      <c r="AK49">
        <f t="shared" si="5"/>
        <v>-0.57310308050766279</v>
      </c>
    </row>
    <row r="50" spans="1:37">
      <c r="A50" s="26">
        <v>43555</v>
      </c>
      <c r="B50" s="24">
        <v>-4.1042160110176503E-3</v>
      </c>
      <c r="C50" s="24">
        <v>-0.58298646751724004</v>
      </c>
      <c r="D50" s="24">
        <v>7.5684673939586403E-2</v>
      </c>
      <c r="E50" s="24">
        <v>-6.9337659937497801E-3</v>
      </c>
      <c r="F50" s="24">
        <v>8.6641252360118298E-2</v>
      </c>
      <c r="G50" s="24">
        <v>4.1604492411922697E-2</v>
      </c>
      <c r="H50" s="24">
        <v>-1.0196837675526101E-2</v>
      </c>
      <c r="I50" s="24">
        <v>0.13365327965036899</v>
      </c>
      <c r="J50" s="24">
        <v>1.0899466471113299E-2</v>
      </c>
      <c r="K50" s="24">
        <v>0.43486150770726301</v>
      </c>
      <c r="L50" s="24">
        <v>6.5053913288893206E-2</v>
      </c>
      <c r="M50" s="24">
        <v>0</v>
      </c>
      <c r="N50" s="24">
        <v>0</v>
      </c>
      <c r="O50" s="24">
        <v>-5.5233400680579199E-2</v>
      </c>
      <c r="P50" s="24">
        <v>0</v>
      </c>
      <c r="Q50" s="24">
        <v>1.24149844170465E-2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0.16110502147512501</v>
      </c>
      <c r="Z50" s="24">
        <v>-0.22767119552682499</v>
      </c>
      <c r="AA50" s="24">
        <v>-7.3679719872764393E-2</v>
      </c>
      <c r="AB50" s="24">
        <v>-1.4720638044981599E-2</v>
      </c>
      <c r="AC50" s="24">
        <v>6.4712466515668698E-3</v>
      </c>
      <c r="AD50" s="24">
        <v>9.12825697580468E-2</v>
      </c>
      <c r="AE50" s="24">
        <v>-4.14160567492853E-2</v>
      </c>
      <c r="AF50" s="24">
        <v>0.102730110059171</v>
      </c>
      <c r="AH50">
        <f t="shared" si="3"/>
        <v>0.10615374478129271</v>
      </c>
      <c r="AI50">
        <v>-9.2499999999999999E-2</v>
      </c>
      <c r="AJ50">
        <f t="shared" si="4"/>
        <v>0.10615374478129271</v>
      </c>
      <c r="AK50">
        <f t="shared" si="5"/>
        <v>-0.271495047366138</v>
      </c>
    </row>
    <row r="51" spans="1:37">
      <c r="A51" s="26">
        <v>43646</v>
      </c>
      <c r="B51" s="24">
        <v>-9.5025351842188705E-3</v>
      </c>
      <c r="C51" s="24">
        <v>-0.64423796176856296</v>
      </c>
      <c r="D51" s="24">
        <v>2.9195105487419002E-3</v>
      </c>
      <c r="E51" s="24">
        <v>4.4344870467660901E-3</v>
      </c>
      <c r="F51" s="24">
        <v>0.26647448513212701</v>
      </c>
      <c r="G51" s="24">
        <v>2.3655002603618101E-2</v>
      </c>
      <c r="H51" s="24">
        <v>7.2971253844244998E-3</v>
      </c>
      <c r="I51" s="24">
        <v>7.4292244927275097E-2</v>
      </c>
      <c r="J51" s="24">
        <v>2.7725150644564598E-3</v>
      </c>
      <c r="K51" s="24">
        <v>0.48861717549038097</v>
      </c>
      <c r="L51" s="24">
        <v>-0.48522577737417999</v>
      </c>
      <c r="M51" s="24">
        <v>0</v>
      </c>
      <c r="N51" s="24">
        <v>0</v>
      </c>
      <c r="O51" s="24">
        <v>-6.0872946671609703E-2</v>
      </c>
      <c r="P51" s="24">
        <v>0</v>
      </c>
      <c r="Q51" s="24">
        <v>-2.1532121299574901E-2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1.8933022973077199E-2</v>
      </c>
      <c r="Z51" s="24">
        <v>-0.16824502675570599</v>
      </c>
      <c r="AA51" s="24">
        <v>-8.2119214453619596E-2</v>
      </c>
      <c r="AB51" s="24">
        <v>-2.56045935682363E-2</v>
      </c>
      <c r="AC51" s="24">
        <v>3.3685994519364902E-2</v>
      </c>
      <c r="AD51" s="24">
        <v>7.2880493169043006E-2</v>
      </c>
      <c r="AE51" s="24">
        <v>-4.0990554759313402E-2</v>
      </c>
      <c r="AF51" s="24">
        <v>-0.54236867497567298</v>
      </c>
      <c r="AH51">
        <f t="shared" si="3"/>
        <v>-0.53894504025355128</v>
      </c>
      <c r="AI51">
        <v>-9.2499999999999999E-2</v>
      </c>
      <c r="AJ51">
        <f t="shared" si="4"/>
        <v>-0.53894504025355128</v>
      </c>
      <c r="AK51">
        <f t="shared" si="5"/>
        <v>-0.87709289162785553</v>
      </c>
    </row>
    <row r="52" spans="1:37">
      <c r="A52" s="26">
        <v>43738</v>
      </c>
      <c r="B52" s="24">
        <v>-2.8713088615055799E-3</v>
      </c>
      <c r="C52" s="24">
        <v>-1.0056678610941701</v>
      </c>
      <c r="D52" s="24">
        <v>-3.1776547805972902E-2</v>
      </c>
      <c r="E52" s="24">
        <v>-1.21892981583072E-2</v>
      </c>
      <c r="F52" s="24">
        <v>0.44280152790703198</v>
      </c>
      <c r="G52" s="24">
        <v>5.6119425200073403E-2</v>
      </c>
      <c r="H52" s="24">
        <v>1.0902182858242499E-3</v>
      </c>
      <c r="I52" s="24">
        <v>0.21879826522886101</v>
      </c>
      <c r="J52" s="24">
        <v>4.3841055103334796E-3</v>
      </c>
      <c r="K52" s="24">
        <v>0.70663243850056601</v>
      </c>
      <c r="L52" s="24">
        <v>0.23368067187710101</v>
      </c>
      <c r="M52" s="24">
        <v>0</v>
      </c>
      <c r="N52" s="24">
        <v>0</v>
      </c>
      <c r="O52" s="24">
        <v>-6.7194676648566001E-2</v>
      </c>
      <c r="P52" s="24">
        <v>0</v>
      </c>
      <c r="Q52" s="24">
        <v>1.36649085172497E-3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-9.8865881210387797E-3</v>
      </c>
      <c r="Z52" s="24">
        <v>-5.1357263785829901E-2</v>
      </c>
      <c r="AA52" s="24">
        <v>2.7739620148967699E-2</v>
      </c>
      <c r="AB52" s="24">
        <v>2.9575599258786101E-3</v>
      </c>
      <c r="AC52" s="24">
        <v>4.4380410667815402E-2</v>
      </c>
      <c r="AD52" s="24">
        <v>0.125199433544533</v>
      </c>
      <c r="AE52" s="24">
        <v>-4.0569647541661903E-2</v>
      </c>
      <c r="AF52" s="24">
        <v>0.64363697563175104</v>
      </c>
      <c r="AH52">
        <f t="shared" si="3"/>
        <v>0.64706061035387274</v>
      </c>
      <c r="AI52">
        <v>-0.105</v>
      </c>
      <c r="AJ52">
        <f t="shared" si="4"/>
        <v>0.64706061035387274</v>
      </c>
      <c r="AK52">
        <f t="shared" si="5"/>
        <v>-0.19860500052701924</v>
      </c>
    </row>
    <row r="53" spans="1:37">
      <c r="A53" s="26">
        <v>43830</v>
      </c>
      <c r="B53" s="24">
        <v>-3.47637329178017E-3</v>
      </c>
      <c r="C53" s="24">
        <v>-0.83551587633138102</v>
      </c>
      <c r="D53" s="24">
        <v>-2.2884297351961199E-3</v>
      </c>
      <c r="E53" s="24">
        <v>-4.1739466012123399E-3</v>
      </c>
      <c r="F53" s="24">
        <v>0.235859707345729</v>
      </c>
      <c r="G53" s="24">
        <v>1.1576853331609399E-2</v>
      </c>
      <c r="H53" s="24">
        <v>-5.7151513776320401E-3</v>
      </c>
      <c r="I53" s="24">
        <v>0.13868663637940401</v>
      </c>
      <c r="J53" s="24">
        <v>8.2962657531601494E-3</v>
      </c>
      <c r="K53" s="24">
        <v>1.07448807894112</v>
      </c>
      <c r="L53" s="24">
        <v>-0.69083217803293295</v>
      </c>
      <c r="M53" s="24">
        <v>0</v>
      </c>
      <c r="N53" s="24">
        <v>0</v>
      </c>
      <c r="O53" s="24">
        <v>-7.2903483234767905E-2</v>
      </c>
      <c r="P53" s="24">
        <v>0</v>
      </c>
      <c r="Q53" s="24">
        <v>1.9390529628529E-2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-0.47332355561832601</v>
      </c>
      <c r="Z53" s="24">
        <v>-0.14476147724389399</v>
      </c>
      <c r="AA53" s="24">
        <v>-2.7127025870577599E-2</v>
      </c>
      <c r="AB53" s="24">
        <v>1.3162268243874201E-4</v>
      </c>
      <c r="AC53" s="24">
        <v>-7.3487148003592798E-3</v>
      </c>
      <c r="AD53" s="24">
        <v>0.15298621088516901</v>
      </c>
      <c r="AE53" s="24">
        <v>-4.0153274477440201E-2</v>
      </c>
      <c r="AF53" s="24">
        <v>-0.66620358166828897</v>
      </c>
      <c r="AH53">
        <f t="shared" si="3"/>
        <v>-0.66277994694616726</v>
      </c>
      <c r="AI53">
        <v>-0.1125</v>
      </c>
      <c r="AJ53">
        <f t="shared" si="4"/>
        <v>-0.66277994694616726</v>
      </c>
      <c r="AK53">
        <f t="shared" si="5"/>
        <v>-1.2378250859217381</v>
      </c>
    </row>
    <row r="54" spans="1:37">
      <c r="A54" s="26">
        <v>43921</v>
      </c>
      <c r="B54" s="24">
        <v>9.3411336029962399E-4</v>
      </c>
      <c r="C54" s="24">
        <v>-0.58732698487850199</v>
      </c>
      <c r="D54" s="24">
        <v>2.7227010865090599E-2</v>
      </c>
      <c r="E54" s="24">
        <v>-3.9154473405909104E-3</v>
      </c>
      <c r="F54" s="24">
        <v>0.30948509173509497</v>
      </c>
      <c r="G54" s="24">
        <v>6.0239153853599899E-3</v>
      </c>
      <c r="H54" s="24">
        <v>-6.0647269100136802E-3</v>
      </c>
      <c r="I54" s="24">
        <v>9.2708542240204597E-2</v>
      </c>
      <c r="J54" s="24">
        <v>-1.7432191837668601E-3</v>
      </c>
      <c r="K54" s="24">
        <v>1.79204392695434</v>
      </c>
      <c r="L54" s="24">
        <v>-0.51982204471395499</v>
      </c>
      <c r="M54" s="24">
        <v>0</v>
      </c>
      <c r="N54" s="24">
        <v>0</v>
      </c>
      <c r="O54" s="24">
        <v>-7.5761128096487204E-2</v>
      </c>
      <c r="P54" s="24">
        <v>0</v>
      </c>
      <c r="Q54" s="24">
        <v>-3.7307622721975301E-4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-0.57763575528649302</v>
      </c>
      <c r="Z54" s="24">
        <v>-0.43416706050111498</v>
      </c>
      <c r="AA54" s="24">
        <v>-6.31465036109852E-2</v>
      </c>
      <c r="AB54" s="24">
        <v>-3.6777631674585101E-2</v>
      </c>
      <c r="AC54" s="24">
        <v>-1.16188290897045E-2</v>
      </c>
      <c r="AD54" s="24">
        <v>0.17192308393200001</v>
      </c>
      <c r="AE54" s="24">
        <v>-3.9741376168989498E-2</v>
      </c>
      <c r="AF54" s="24">
        <v>4.2251900790034803E-2</v>
      </c>
      <c r="AH54">
        <f t="shared" si="3"/>
        <v>4.5675535512156501E-2</v>
      </c>
      <c r="AI54">
        <v>-0.11749999999999999</v>
      </c>
      <c r="AJ54">
        <f t="shared" si="4"/>
        <v>4.5675535512156501E-2</v>
      </c>
      <c r="AK54">
        <f t="shared" si="5"/>
        <v>-0.79494569521130054</v>
      </c>
    </row>
    <row r="55" spans="1:37">
      <c r="A55" s="26">
        <v>44012</v>
      </c>
      <c r="B55" s="24">
        <v>6.1899234175083499E-3</v>
      </c>
      <c r="C55" s="24">
        <v>-0.45601783785549299</v>
      </c>
      <c r="D55" s="24">
        <v>4.0946659461646197E-2</v>
      </c>
      <c r="E55" s="24">
        <v>-4.9570879362989297E-3</v>
      </c>
      <c r="F55" s="24">
        <v>0.33794304593897201</v>
      </c>
      <c r="G55" s="24">
        <v>-2.3042839084640099E-2</v>
      </c>
      <c r="H55" s="24">
        <v>-4.4255907397306596E-3</v>
      </c>
      <c r="I55" s="24">
        <v>6.4641971390715203E-2</v>
      </c>
      <c r="J55" s="24">
        <v>-1.29170405712152E-2</v>
      </c>
      <c r="K55" s="24">
        <v>2.3912438669468101</v>
      </c>
      <c r="L55" s="24">
        <v>-0.45944674459403201</v>
      </c>
      <c r="M55" s="24">
        <v>0</v>
      </c>
      <c r="N55" s="24">
        <v>0</v>
      </c>
      <c r="O55" s="24">
        <v>-7.9455405074238095E-2</v>
      </c>
      <c r="P55" s="24">
        <v>0</v>
      </c>
      <c r="Q55" s="24">
        <v>-1.7939027158595799E-2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-0.76848653873051098</v>
      </c>
      <c r="Z55" s="24">
        <v>-0.30093210230477802</v>
      </c>
      <c r="AA55" s="24">
        <v>-0.25749377883507002</v>
      </c>
      <c r="AB55" s="24">
        <v>-5.2518283996201898E-2</v>
      </c>
      <c r="AC55" s="24">
        <v>-6.2516406739276803E-2</v>
      </c>
      <c r="AD55" s="24">
        <v>0.227277631476695</v>
      </c>
      <c r="AE55" s="24">
        <v>-3.9333894402097502E-2</v>
      </c>
      <c r="AF55" s="24">
        <v>0.52876052061021395</v>
      </c>
      <c r="AH55">
        <f t="shared" si="3"/>
        <v>0.53218415533233565</v>
      </c>
      <c r="AI55">
        <v>-0.115</v>
      </c>
      <c r="AJ55">
        <f t="shared" si="4"/>
        <v>0.53218415533233565</v>
      </c>
      <c r="AK55">
        <f t="shared" si="5"/>
        <v>-0.64439023248533167</v>
      </c>
    </row>
    <row r="56" spans="1:37">
      <c r="A56" s="26">
        <v>44104</v>
      </c>
      <c r="B56" s="24">
        <v>1.12694213084155E-2</v>
      </c>
      <c r="C56" s="24">
        <v>-0.456182155708383</v>
      </c>
      <c r="D56" s="24">
        <v>-0.100761891273721</v>
      </c>
      <c r="E56" s="24">
        <v>-6.7394969219672996E-3</v>
      </c>
      <c r="F56" s="24">
        <v>0.31788394477988602</v>
      </c>
      <c r="G56" s="24">
        <v>-9.5449323691177493E-3</v>
      </c>
      <c r="H56" s="24">
        <v>-2.7825980280011802E-3</v>
      </c>
      <c r="I56" s="24">
        <v>0.29494450819317303</v>
      </c>
      <c r="J56" s="24">
        <v>-3.3015022907107901E-2</v>
      </c>
      <c r="K56" s="24">
        <v>2.3767133998452699</v>
      </c>
      <c r="L56" s="24">
        <v>-0.53894596999469102</v>
      </c>
      <c r="M56" s="24">
        <v>0</v>
      </c>
      <c r="N56" s="24">
        <v>0</v>
      </c>
      <c r="O56" s="24">
        <v>-7.9049760785082607E-2</v>
      </c>
      <c r="P56" s="24">
        <v>0</v>
      </c>
      <c r="Q56" s="24">
        <v>-2.3024406283260399E-2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-0.82085172589771704</v>
      </c>
      <c r="Z56" s="24">
        <v>-0.189324162004709</v>
      </c>
      <c r="AA56" s="24">
        <v>-0.12319988905173999</v>
      </c>
      <c r="AB56" s="24">
        <v>-0.19226369297106399</v>
      </c>
      <c r="AC56" s="24">
        <v>-8.6335748370192505E-2</v>
      </c>
      <c r="AD56" s="24">
        <v>0.24899139541752299</v>
      </c>
      <c r="AE56" s="24">
        <v>-3.8930772109625297E-2</v>
      </c>
      <c r="AF56" s="24">
        <v>0.54885044486786905</v>
      </c>
      <c r="AH56">
        <f t="shared" si="3"/>
        <v>0.55227407958999075</v>
      </c>
      <c r="AI56">
        <v>-0.13</v>
      </c>
      <c r="AJ56">
        <f t="shared" si="4"/>
        <v>0.55227407958999075</v>
      </c>
      <c r="AK56">
        <f t="shared" si="5"/>
        <v>-0.66145549737737941</v>
      </c>
    </row>
    <row r="57" spans="1:37">
      <c r="A57" s="26">
        <v>44196</v>
      </c>
      <c r="B57" s="24">
        <v>1.51463417361713E-2</v>
      </c>
      <c r="C57" s="24">
        <v>-4.6469456414469597E-2</v>
      </c>
      <c r="D57" s="24">
        <v>-5.9041001859831597E-2</v>
      </c>
      <c r="E57" s="24">
        <v>1.1674341867994001E-2</v>
      </c>
      <c r="F57" s="24">
        <v>0.42647544705017998</v>
      </c>
      <c r="G57" s="24">
        <v>-9.2496176757208802E-3</v>
      </c>
      <c r="H57" s="24">
        <v>6.6966153215563297E-3</v>
      </c>
      <c r="I57" s="24">
        <v>3.9649951657227497E-2</v>
      </c>
      <c r="J57" s="24">
        <v>-7.4616194158388202E-2</v>
      </c>
      <c r="K57" s="24">
        <v>3.2449942079576801</v>
      </c>
      <c r="L57" s="24">
        <v>-0.64152905291398399</v>
      </c>
      <c r="M57" s="24">
        <v>0</v>
      </c>
      <c r="N57" s="24">
        <v>0</v>
      </c>
      <c r="O57" s="24">
        <v>-7.9486908631551001E-2</v>
      </c>
      <c r="P57" s="24">
        <v>0</v>
      </c>
      <c r="Q57" s="24">
        <v>-1.1023092723765299E-2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-1.29118468766104</v>
      </c>
      <c r="Z57" s="24">
        <v>-0.139376921399541</v>
      </c>
      <c r="AA57" s="24">
        <v>-0.10731968161637</v>
      </c>
      <c r="AB57" s="24">
        <v>-8.5588479156683994E-2</v>
      </c>
      <c r="AC57" s="24">
        <v>-0.206568628808004</v>
      </c>
      <c r="AD57" s="24">
        <v>0.24796129920512899</v>
      </c>
      <c r="AE57" s="24">
        <v>-3.8531953336577801E-2</v>
      </c>
      <c r="AF57" s="24">
        <v>1.20261252843995</v>
      </c>
      <c r="AH57">
        <f t="shared" si="3"/>
        <v>1.2060361631620717</v>
      </c>
      <c r="AI57">
        <v>-0.13750000000000001</v>
      </c>
      <c r="AJ57">
        <f t="shared" si="4"/>
        <v>1.2060361631620717</v>
      </c>
      <c r="AK57">
        <f t="shared" si="5"/>
        <v>-0.45688094535909829</v>
      </c>
    </row>
    <row r="58" spans="1:37">
      <c r="A58" s="26">
        <v>44286</v>
      </c>
      <c r="B58" s="24">
        <v>4.8299364640487803E-3</v>
      </c>
      <c r="C58" s="24">
        <v>-0.21962525091552701</v>
      </c>
      <c r="D58" s="24">
        <v>3.55943197867961E-2</v>
      </c>
      <c r="E58" s="24">
        <v>5.3912998283578203E-3</v>
      </c>
      <c r="F58" s="24">
        <v>0.18589447261596601</v>
      </c>
      <c r="G58" s="24">
        <v>6.9811552330605996E-3</v>
      </c>
      <c r="H58" s="24">
        <v>5.5318532656056796E-3</v>
      </c>
      <c r="I58" s="24">
        <v>7.5380403153035097E-2</v>
      </c>
      <c r="J58" s="24">
        <v>-6.7794173413813094E-2</v>
      </c>
      <c r="K58" s="24">
        <v>3.2811144124064602</v>
      </c>
      <c r="L58" s="24">
        <v>-0.27806081988465797</v>
      </c>
      <c r="M58" s="24">
        <v>0</v>
      </c>
      <c r="N58" s="24">
        <v>0</v>
      </c>
      <c r="O58" s="24">
        <v>-8.1611206297221794E-2</v>
      </c>
      <c r="P58" s="24">
        <v>0</v>
      </c>
      <c r="Q58" s="24">
        <v>2.8753958971761001E-2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-1.1660141127894399</v>
      </c>
      <c r="Z58" s="24">
        <v>-0.17191197923958301</v>
      </c>
      <c r="AA58" s="24">
        <v>-9.3615748858514203E-2</v>
      </c>
      <c r="AB58" s="24">
        <v>-6.4304121339661305E-2</v>
      </c>
      <c r="AC58" s="24">
        <v>-0.105727654120141</v>
      </c>
      <c r="AD58" s="24">
        <v>0.149084172605498</v>
      </c>
      <c r="AE58" s="24">
        <v>-3.8137383206489101E-2</v>
      </c>
      <c r="AF58" s="24">
        <v>1.49175353426549</v>
      </c>
      <c r="AH58">
        <f t="shared" si="3"/>
        <v>1.4951771689876117</v>
      </c>
      <c r="AI58">
        <v>-0.13750000000000001</v>
      </c>
      <c r="AJ58">
        <f t="shared" si="4"/>
        <v>1.4951771689876117</v>
      </c>
      <c r="AK58">
        <f t="shared" si="5"/>
        <v>-0.33344779967700711</v>
      </c>
    </row>
    <row r="59" spans="1:37">
      <c r="A59" s="26">
        <v>44377</v>
      </c>
      <c r="B59" s="24">
        <v>-8.7323661513691603E-3</v>
      </c>
      <c r="C59" s="24">
        <v>-0.54762294011372104</v>
      </c>
      <c r="D59" s="24">
        <v>8.6457816486633393E-2</v>
      </c>
      <c r="E59" s="24">
        <v>-3.1089748672553201E-3</v>
      </c>
      <c r="F59" s="24">
        <v>-5.8758517145652597E-2</v>
      </c>
      <c r="G59" s="24">
        <v>-3.2082947979401501E-3</v>
      </c>
      <c r="H59" s="24">
        <v>-8.7072035543580908E-3</v>
      </c>
      <c r="I59" s="24">
        <v>0.12235161955322001</v>
      </c>
      <c r="J59" s="24">
        <v>-2.5121111492361001E-2</v>
      </c>
      <c r="K59" s="24">
        <v>2.2425599770970699</v>
      </c>
      <c r="L59" s="24">
        <v>-0.29579449270484998</v>
      </c>
      <c r="M59" s="24">
        <v>0</v>
      </c>
      <c r="N59" s="24">
        <v>0</v>
      </c>
      <c r="O59" s="24">
        <v>-8.0038660925559002E-2</v>
      </c>
      <c r="P59" s="24">
        <v>0</v>
      </c>
      <c r="Q59" s="24">
        <v>6.3685904299605994E-2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-1.00832064780995</v>
      </c>
      <c r="Z59" s="24">
        <v>8.4076400306486096E-2</v>
      </c>
      <c r="AA59" s="24">
        <v>-6.4889918190619997E-2</v>
      </c>
      <c r="AB59" s="24">
        <v>-5.2233423641915598E-2</v>
      </c>
      <c r="AC59" s="24">
        <v>-6.7000611624003406E-2</v>
      </c>
      <c r="AD59" s="24">
        <v>0.14893007589103399</v>
      </c>
      <c r="AE59" s="24">
        <v>-3.7747007889095997E-2</v>
      </c>
      <c r="AF59" s="24">
        <v>0.48677762272530101</v>
      </c>
      <c r="AH59">
        <f t="shared" si="3"/>
        <v>0.49020125744742271</v>
      </c>
      <c r="AI59">
        <v>-0.14000000000000001</v>
      </c>
      <c r="AJ59">
        <f t="shared" si="4"/>
        <v>0.49020125744742271</v>
      </c>
      <c r="AK59">
        <f t="shared" si="5"/>
        <v>-0.79292059458067821</v>
      </c>
    </row>
    <row r="60" spans="1:37">
      <c r="A60" s="26">
        <v>44469</v>
      </c>
      <c r="B60" s="24">
        <v>-1.03467322294908E-2</v>
      </c>
      <c r="C60" s="24">
        <v>-0.83959202476509498</v>
      </c>
      <c r="D60" s="24">
        <v>8.1792254351767596E-2</v>
      </c>
      <c r="E60" s="24">
        <v>-8.8883563560377601E-3</v>
      </c>
      <c r="F60" s="24">
        <v>3.2212491590110297E-2</v>
      </c>
      <c r="G60" s="24">
        <v>4.0293145371300002E-3</v>
      </c>
      <c r="H60" s="24">
        <v>7.1337594157241798E-3</v>
      </c>
      <c r="I60" s="24">
        <v>-7.2200263080792901E-2</v>
      </c>
      <c r="J60" s="24">
        <v>1.1062941759619201E-2</v>
      </c>
      <c r="K60" s="24">
        <v>2.00895439131369</v>
      </c>
      <c r="L60" s="24">
        <v>-6.2099494970399301E-2</v>
      </c>
      <c r="M60" s="24">
        <v>0</v>
      </c>
      <c r="N60" s="24">
        <v>0</v>
      </c>
      <c r="O60" s="24">
        <v>-7.9791507252831906E-2</v>
      </c>
      <c r="P60" s="24">
        <v>0</v>
      </c>
      <c r="Q60" s="24">
        <v>6.0323984702169001E-2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-1.47567029889019</v>
      </c>
      <c r="Z60" s="24">
        <v>0.22413411254313501</v>
      </c>
      <c r="AA60" s="24">
        <v>2.31082499852833E-2</v>
      </c>
      <c r="AB60" s="24">
        <v>-3.0377814182664699E-2</v>
      </c>
      <c r="AC60" s="24">
        <v>-6.1404166303387797E-2</v>
      </c>
      <c r="AD60" s="24">
        <v>0.178132630155933</v>
      </c>
      <c r="AE60" s="24">
        <v>-3.7360774569242798E-2</v>
      </c>
      <c r="AF60" s="24">
        <v>-4.68473022456126E-2</v>
      </c>
      <c r="AH60">
        <f t="shared" si="3"/>
        <v>-4.3423667523490903E-2</v>
      </c>
      <c r="AI60">
        <v>-0.14000000000000001</v>
      </c>
      <c r="AJ60">
        <f t="shared" si="4"/>
        <v>-4.3423667523490903E-2</v>
      </c>
      <c r="AK60">
        <f t="shared" si="5"/>
        <v>-0.91030077214528982</v>
      </c>
    </row>
    <row r="61" spans="1:37">
      <c r="A61" s="26">
        <v>44561</v>
      </c>
      <c r="B61" s="24">
        <v>1.5597581627692901E-3</v>
      </c>
      <c r="C61" s="24">
        <v>-0.52757808500331205</v>
      </c>
      <c r="D61" s="24">
        <v>0.16706833594117901</v>
      </c>
      <c r="E61" s="24">
        <v>2.85656284448248E-3</v>
      </c>
      <c r="F61" s="24">
        <v>1.89038532434447E-2</v>
      </c>
      <c r="G61" s="24">
        <v>-1.1311775080411399E-2</v>
      </c>
      <c r="H61" s="24">
        <v>1.1264970540853601E-2</v>
      </c>
      <c r="I61" s="24">
        <v>-0.234842333975705</v>
      </c>
      <c r="J61" s="24">
        <v>2.84756831800385E-2</v>
      </c>
      <c r="K61" s="24">
        <v>2.5846007918326599</v>
      </c>
      <c r="L61" s="24">
        <v>-0.34686398478431901</v>
      </c>
      <c r="M61" s="24">
        <v>0</v>
      </c>
      <c r="N61" s="24">
        <v>0</v>
      </c>
      <c r="O61" s="24">
        <v>-7.7449100426583997E-2</v>
      </c>
      <c r="P61" s="24">
        <v>0</v>
      </c>
      <c r="Q61" s="24">
        <v>0.17929421586056099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-2.0287227890664701</v>
      </c>
      <c r="Z61" s="24">
        <v>4.66331860949981E-2</v>
      </c>
      <c r="AA61" s="24">
        <v>3.9409604152321101E-2</v>
      </c>
      <c r="AB61" s="24">
        <v>-1.0911217888602401E-2</v>
      </c>
      <c r="AC61" s="24">
        <v>-8.7607757025339794E-2</v>
      </c>
      <c r="AD61" s="24">
        <v>0.16624060308417801</v>
      </c>
      <c r="AE61" s="24">
        <v>-3.6978631416956703E-2</v>
      </c>
      <c r="AF61" s="24">
        <v>-0.11595810973027899</v>
      </c>
      <c r="AH61">
        <f t="shared" si="3"/>
        <v>-0.11253447500815729</v>
      </c>
      <c r="AI61">
        <v>-0.14499999999999999</v>
      </c>
      <c r="AJ61">
        <f t="shared" si="4"/>
        <v>-0.11253447500815729</v>
      </c>
      <c r="AK61">
        <f t="shared" si="5"/>
        <v>-0.82217689619190193</v>
      </c>
    </row>
    <row r="62" spans="1:37">
      <c r="A62" s="26">
        <v>44651</v>
      </c>
      <c r="B62" s="24">
        <v>5.0360144104754203E-3</v>
      </c>
      <c r="C62" s="24">
        <v>-0.44087721479633601</v>
      </c>
      <c r="D62" s="24">
        <v>0.308380657499355</v>
      </c>
      <c r="E62" s="24">
        <v>-2.1955007933604199E-3</v>
      </c>
      <c r="F62" s="24">
        <v>-0.247771932597457</v>
      </c>
      <c r="G62" s="24">
        <v>-1.4825151236893401E-2</v>
      </c>
      <c r="H62" s="24">
        <v>-3.5873884990625998E-3</v>
      </c>
      <c r="I62" s="24">
        <v>-0.33441592796561198</v>
      </c>
      <c r="J62" s="24">
        <v>5.2124771610988503E-2</v>
      </c>
      <c r="K62" s="24">
        <v>2.5990747423428902</v>
      </c>
      <c r="L62" s="24">
        <v>-7.89518136899897E-2</v>
      </c>
      <c r="M62" s="24">
        <v>0</v>
      </c>
      <c r="N62" s="24">
        <v>0</v>
      </c>
      <c r="O62" s="24">
        <v>-7.3755871830213399E-2</v>
      </c>
      <c r="P62" s="24">
        <v>0</v>
      </c>
      <c r="Q62" s="24">
        <v>0.24561100331337801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-2.0181700052354299</v>
      </c>
      <c r="Z62" s="24">
        <v>-6.7429528971546304E-2</v>
      </c>
      <c r="AA62" s="24">
        <v>-8.7492866078001996E-2</v>
      </c>
      <c r="AB62" s="24">
        <v>-1.8411690026054799E-2</v>
      </c>
      <c r="AC62" s="24">
        <v>-8.59460728087829E-2</v>
      </c>
      <c r="AD62" s="24">
        <v>0.15537788002835601</v>
      </c>
      <c r="AE62" s="24">
        <v>-3.6600527558663602E-2</v>
      </c>
      <c r="AF62" s="24">
        <v>-0.14482642288203201</v>
      </c>
      <c r="AH62">
        <f t="shared" si="3"/>
        <v>-0.14140278815991031</v>
      </c>
      <c r="AI62">
        <v>-0.13750000000000001</v>
      </c>
      <c r="AJ62">
        <f t="shared" si="4"/>
        <v>-0.14140278815991031</v>
      </c>
      <c r="AK62">
        <f t="shared" si="5"/>
        <v>-0.61840524741134062</v>
      </c>
    </row>
    <row r="63" spans="1:37">
      <c r="A63" s="26">
        <v>44742</v>
      </c>
      <c r="B63" s="24">
        <v>6.65762874452701E-3</v>
      </c>
      <c r="C63" s="24">
        <v>-0.57452939487056298</v>
      </c>
      <c r="D63" s="24">
        <v>0.439854078357721</v>
      </c>
      <c r="E63" s="24">
        <v>-4.0098064546737798E-3</v>
      </c>
      <c r="F63" s="24">
        <v>-0.61635730480669204</v>
      </c>
      <c r="G63" s="24">
        <v>-4.5292826021417799E-2</v>
      </c>
      <c r="H63" s="24">
        <v>3.88419730629243E-3</v>
      </c>
      <c r="I63" s="24">
        <v>-0.40677789790037999</v>
      </c>
      <c r="J63" s="24">
        <v>7.1513712755617798E-2</v>
      </c>
      <c r="K63" s="24">
        <v>2.5382299469670699</v>
      </c>
      <c r="L63" s="24">
        <v>-0.16430468419661801</v>
      </c>
      <c r="M63" s="24">
        <v>0</v>
      </c>
      <c r="N63" s="24">
        <v>0</v>
      </c>
      <c r="O63" s="24">
        <v>-6.9041759715165005E-2</v>
      </c>
      <c r="P63" s="24">
        <v>0</v>
      </c>
      <c r="Q63" s="24">
        <v>0.24749131635591301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-2.9945056402796699</v>
      </c>
      <c r="Z63" s="24">
        <v>0.10376374458821699</v>
      </c>
      <c r="AA63" s="24">
        <v>-0.15757181844205601</v>
      </c>
      <c r="AB63" s="24">
        <v>-4.5581191350032003E-2</v>
      </c>
      <c r="AC63" s="24">
        <v>-6.9930126643060406E-2</v>
      </c>
      <c r="AD63" s="24">
        <v>0.17391102558319799</v>
      </c>
      <c r="AE63" s="24">
        <v>-3.62264130494706E-2</v>
      </c>
      <c r="AF63" s="24">
        <v>-1.59882321307131</v>
      </c>
      <c r="AH63">
        <f t="shared" si="3"/>
        <v>-1.5953995783491883</v>
      </c>
      <c r="AI63">
        <v>-0.13500000000000001</v>
      </c>
      <c r="AJ63">
        <f t="shared" si="4"/>
        <v>-1.5953995783491883</v>
      </c>
      <c r="AK63">
        <f t="shared" si="5"/>
        <v>-1.1437155187728554</v>
      </c>
    </row>
    <row r="64" spans="1:37">
      <c r="A64" s="26">
        <v>44834</v>
      </c>
      <c r="B64" s="24">
        <v>1.57876379716884E-2</v>
      </c>
      <c r="C64" s="24">
        <v>-0.64557124140723299</v>
      </c>
      <c r="D64" s="24">
        <v>0.43248935927341098</v>
      </c>
      <c r="E64" s="24">
        <v>-1.26868597026172E-3</v>
      </c>
      <c r="F64" s="24">
        <v>-0.57948213460154896</v>
      </c>
      <c r="G64" s="24">
        <v>-6.5153525576882698E-2</v>
      </c>
      <c r="H64" s="24">
        <v>2.9499068974416402E-2</v>
      </c>
      <c r="I64" s="24">
        <v>-0.46838425838160802</v>
      </c>
      <c r="J64" s="24">
        <v>6.6083877349603096E-2</v>
      </c>
      <c r="K64" s="24">
        <v>2.2248908522476198</v>
      </c>
      <c r="L64" s="24">
        <v>-5.6081132068044201E-2</v>
      </c>
      <c r="M64" s="24">
        <v>0</v>
      </c>
      <c r="N64" s="24">
        <v>0</v>
      </c>
      <c r="O64" s="24">
        <v>-6.4091537011555802E-2</v>
      </c>
      <c r="P64" s="24">
        <v>0</v>
      </c>
      <c r="Q64" s="24">
        <v>0.30640574112927699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-3.1057945205355102</v>
      </c>
      <c r="Z64" s="24">
        <v>0.30701162223147599</v>
      </c>
      <c r="AA64" s="24">
        <v>-7.9898901169434294E-2</v>
      </c>
      <c r="AB64" s="24">
        <v>-6.6524621785816002E-2</v>
      </c>
      <c r="AC64" s="24">
        <v>-4.8628757132149397E-2</v>
      </c>
      <c r="AD64" s="24">
        <v>0.20038997307776399</v>
      </c>
      <c r="AE64" s="24">
        <v>-3.58562388465022E-2</v>
      </c>
      <c r="AF64" s="24">
        <v>-1.6341774222313701</v>
      </c>
      <c r="AH64">
        <f t="shared" si="3"/>
        <v>-1.6307537875092484</v>
      </c>
      <c r="AI64">
        <v>2.2499999999999999E-2</v>
      </c>
      <c r="AJ64">
        <f t="shared" si="4"/>
        <v>-1.6307537875092484</v>
      </c>
      <c r="AK64">
        <f t="shared" si="5"/>
        <v>-1.0621994344431984</v>
      </c>
    </row>
    <row r="65" spans="1:37">
      <c r="A65" s="26">
        <v>44926</v>
      </c>
      <c r="B65" s="24">
        <v>2.66638541663561E-2</v>
      </c>
      <c r="C65" s="24">
        <v>-0.73430747576676403</v>
      </c>
      <c r="D65" s="24">
        <v>0.43920676963686101</v>
      </c>
      <c r="E65" s="24">
        <v>-1.47531529126047E-3</v>
      </c>
      <c r="F65" s="24">
        <v>-0.60677636905658505</v>
      </c>
      <c r="G65" s="24">
        <v>-6.8575494942584206E-2</v>
      </c>
      <c r="H65" s="24">
        <v>2.7503778758471001E-2</v>
      </c>
      <c r="I65" s="24">
        <v>-0.37240250731247698</v>
      </c>
      <c r="J65" s="24">
        <v>5.8221154904197402E-2</v>
      </c>
      <c r="K65" s="24">
        <v>2.5649576538707199</v>
      </c>
      <c r="L65" s="24">
        <v>-2.0317616227346201E-2</v>
      </c>
      <c r="M65" s="24">
        <v>0</v>
      </c>
      <c r="N65" s="24">
        <v>0</v>
      </c>
      <c r="O65" s="24">
        <v>-6.3316274632310904E-2</v>
      </c>
      <c r="P65" s="24">
        <v>0</v>
      </c>
      <c r="Q65" s="24">
        <v>0.430641616163916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-3.0115472979056701</v>
      </c>
      <c r="Z65" s="24">
        <v>0.337421755461631</v>
      </c>
      <c r="AA65" s="24">
        <v>5.0210330444327399E-2</v>
      </c>
      <c r="AB65" s="24">
        <v>-1.69060282820774E-4</v>
      </c>
      <c r="AC65" s="24">
        <v>-3.63947123719153E-2</v>
      </c>
      <c r="AD65" s="24">
        <v>0.22204390099874899</v>
      </c>
      <c r="AE65" s="24">
        <v>-3.5489956783223302E-2</v>
      </c>
      <c r="AF65" s="24">
        <v>-0.793901266167794</v>
      </c>
      <c r="AH65">
        <f t="shared" si="3"/>
        <v>-0.79047763144567229</v>
      </c>
      <c r="AI65">
        <v>0.33750000000000002</v>
      </c>
      <c r="AJ65">
        <f t="shared" si="4"/>
        <v>-0.79047763144567229</v>
      </c>
      <c r="AK65">
        <f t="shared" si="5"/>
        <v>-0.91700020166069374</v>
      </c>
    </row>
    <row r="66" spans="1:37">
      <c r="A66" s="26">
        <v>45016</v>
      </c>
      <c r="B66" s="24">
        <v>2.4923629410043901E-2</v>
      </c>
      <c r="C66" s="24">
        <v>-0.98070748995043899</v>
      </c>
      <c r="D66" s="24">
        <v>0.33724342898601101</v>
      </c>
      <c r="E66" s="24">
        <v>-3.3056664683144702E-3</v>
      </c>
      <c r="F66" s="24">
        <v>-0.46220980755851299</v>
      </c>
      <c r="G66" s="24">
        <v>-6.4955238056600098E-2</v>
      </c>
      <c r="H66" s="24">
        <v>2.05351040251587E-4</v>
      </c>
      <c r="I66" s="24">
        <v>-0.14847614688402</v>
      </c>
      <c r="J66" s="24">
        <v>5.2419268767398303E-2</v>
      </c>
      <c r="K66" s="24">
        <v>2.6554837040766799</v>
      </c>
      <c r="L66" s="24">
        <v>-5.7362273606660401E-2</v>
      </c>
      <c r="M66" s="24">
        <v>0</v>
      </c>
      <c r="N66" s="24">
        <v>0</v>
      </c>
      <c r="O66" s="24">
        <v>-6.6040439960113606E-2</v>
      </c>
      <c r="P66" s="24">
        <v>0</v>
      </c>
      <c r="Q66" s="24">
        <v>0.488834040075183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-2.7237999270290598</v>
      </c>
      <c r="Z66" s="24">
        <v>0.30325759926941398</v>
      </c>
      <c r="AA66" s="24">
        <v>6.4969496359843795E-2</v>
      </c>
      <c r="AB66" s="24">
        <v>9.0294344423811596E-2</v>
      </c>
      <c r="AC66" s="24">
        <v>8.6143952445904906E-2</v>
      </c>
      <c r="AD66" s="24">
        <v>0.23246742752704699</v>
      </c>
      <c r="AE66" s="24">
        <v>-3.5127519544703403E-2</v>
      </c>
      <c r="AF66" s="24">
        <v>-0.20574226667692699</v>
      </c>
      <c r="AH66">
        <f t="shared" ref="AH66:AH97" si="6">AF66+$AG$2</f>
        <v>-0.20231863195480529</v>
      </c>
      <c r="AI66">
        <v>0.58750000000000002</v>
      </c>
      <c r="AJ66">
        <f t="shared" ref="AJ66:AJ97" si="7">+AH66</f>
        <v>-0.20231863195480529</v>
      </c>
      <c r="AK66">
        <f t="shared" ref="AK66:AK97" si="8">AH66-SUM(Y66:AD66,K66)</f>
        <v>-0.91113522902844724</v>
      </c>
    </row>
    <row r="67" spans="1:37">
      <c r="A67" s="26">
        <v>45107</v>
      </c>
      <c r="B67" s="24">
        <v>1.6156575095686101E-2</v>
      </c>
      <c r="C67" s="24">
        <v>-0.97731247376435604</v>
      </c>
      <c r="D67" s="24">
        <v>0.28096296986341202</v>
      </c>
      <c r="E67" s="24">
        <v>-4.6757751312929497E-3</v>
      </c>
      <c r="F67" s="24">
        <v>-0.42426308449843497</v>
      </c>
      <c r="G67" s="24">
        <v>-7.9342004978133804E-2</v>
      </c>
      <c r="H67" s="24">
        <v>-4.1149086089465499E-3</v>
      </c>
      <c r="I67" s="24">
        <v>-0.16518149404333601</v>
      </c>
      <c r="J67" s="24">
        <v>4.42810608229127E-2</v>
      </c>
      <c r="K67" s="24">
        <v>2.60516963852093</v>
      </c>
      <c r="L67" s="24">
        <v>7.9349623773780093E-3</v>
      </c>
      <c r="M67" s="24">
        <v>0</v>
      </c>
      <c r="N67" s="24">
        <v>0</v>
      </c>
      <c r="O67" s="24">
        <v>-6.3001957396204095E-2</v>
      </c>
      <c r="P67" s="24">
        <v>0</v>
      </c>
      <c r="Q67" s="24">
        <v>0.45742555741705199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-2.4979911975425599</v>
      </c>
      <c r="Z67" s="24">
        <v>0.28555897570905697</v>
      </c>
      <c r="AA67" s="24">
        <v>4.6484934163387399E-2</v>
      </c>
      <c r="AB67" s="24">
        <v>9.6633295254097307E-2</v>
      </c>
      <c r="AC67" s="24">
        <v>0.16481070113349</v>
      </c>
      <c r="AD67" s="24">
        <v>0.35903234229778802</v>
      </c>
      <c r="AE67" s="24">
        <v>-3.4768880643824003E-2</v>
      </c>
      <c r="AF67" s="24">
        <v>0.113799236048003</v>
      </c>
      <c r="AH67">
        <f t="shared" si="6"/>
        <v>0.11722287077012471</v>
      </c>
      <c r="AI67">
        <v>0.78749999999999998</v>
      </c>
      <c r="AJ67">
        <f t="shared" si="7"/>
        <v>0.11722287077012471</v>
      </c>
      <c r="AK67">
        <f t="shared" si="8"/>
        <v>-0.94247581876606523</v>
      </c>
    </row>
    <row r="68" spans="1:37">
      <c r="A68" s="26">
        <v>45199</v>
      </c>
      <c r="B68" s="24">
        <v>1.46674490687808E-2</v>
      </c>
      <c r="C68" s="24">
        <v>-0.89650410190237195</v>
      </c>
      <c r="D68" s="24">
        <v>0.22301704282834001</v>
      </c>
      <c r="E68" s="24">
        <v>-2.2169225347804101E-3</v>
      </c>
      <c r="F68" s="24">
        <v>-0.39430111306807403</v>
      </c>
      <c r="G68" s="24">
        <v>-8.3816632700657895E-2</v>
      </c>
      <c r="H68" s="24">
        <v>-7.5292028316983903E-3</v>
      </c>
      <c r="I68" s="24">
        <v>-0.13923866040744801</v>
      </c>
      <c r="J68" s="24">
        <v>1.8103144324181E-2</v>
      </c>
      <c r="K68" s="24">
        <v>2.6587829769612501</v>
      </c>
      <c r="L68" s="24">
        <v>4.1861372588538103E-3</v>
      </c>
      <c r="M68" s="24">
        <v>0</v>
      </c>
      <c r="N68" s="24">
        <v>0</v>
      </c>
      <c r="O68" s="24">
        <v>-5.8632906781092502E-2</v>
      </c>
      <c r="P68" s="24">
        <v>0</v>
      </c>
      <c r="Q68" s="24">
        <v>0.43623351099785201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-2.5312689187466799</v>
      </c>
      <c r="Z68" s="24">
        <v>0.27520192100471802</v>
      </c>
      <c r="AA68" s="24">
        <v>3.9784867694794397E-2</v>
      </c>
      <c r="AB68" s="24">
        <v>8.2324788961986403E-2</v>
      </c>
      <c r="AC68" s="24">
        <v>0.16524845332494201</v>
      </c>
      <c r="AD68" s="24">
        <v>0.424134670848204</v>
      </c>
      <c r="AE68" s="24">
        <v>-3.4413994398329102E-2</v>
      </c>
      <c r="AF68" s="24">
        <v>0.19376250990268401</v>
      </c>
      <c r="AH68">
        <f t="shared" si="6"/>
        <v>0.19718614462480571</v>
      </c>
      <c r="AI68">
        <v>0.90500000000000003</v>
      </c>
      <c r="AJ68">
        <f t="shared" si="7"/>
        <v>0.19718614462480571</v>
      </c>
      <c r="AK68">
        <f t="shared" si="8"/>
        <v>-0.91702261542440899</v>
      </c>
    </row>
    <row r="69" spans="1:37">
      <c r="A69" s="26">
        <v>45291</v>
      </c>
      <c r="B69" s="24">
        <v>1.31511180862421E-2</v>
      </c>
      <c r="C69" s="24">
        <v>-0.76677737103583699</v>
      </c>
      <c r="D69" s="24">
        <v>0.18495592312162601</v>
      </c>
      <c r="E69" s="24">
        <v>3.1433330416007202E-3</v>
      </c>
      <c r="F69" s="24">
        <v>-0.26017395996308201</v>
      </c>
      <c r="G69" s="24">
        <v>-9.2300753135665894E-2</v>
      </c>
      <c r="H69" s="24">
        <v>-1.7487399048994299E-2</v>
      </c>
      <c r="I69" s="24">
        <v>-0.14214728556658199</v>
      </c>
      <c r="J69" s="24">
        <v>-5.1023712468156101E-3</v>
      </c>
      <c r="K69" s="24">
        <v>2.8543989422089102</v>
      </c>
      <c r="L69" s="24">
        <v>-7.4562127224202704E-2</v>
      </c>
      <c r="M69" s="24">
        <v>0</v>
      </c>
      <c r="N69" s="24">
        <v>0</v>
      </c>
      <c r="O69" s="24">
        <v>-5.5153498538117102E-2</v>
      </c>
      <c r="P69" s="24">
        <v>0</v>
      </c>
      <c r="Q69" s="24">
        <v>0.39255910621100998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-2.6186199460054</v>
      </c>
      <c r="Z69" s="24">
        <v>0.24787557886714201</v>
      </c>
      <c r="AA69" s="24">
        <v>4.4558014388886902E-2</v>
      </c>
      <c r="AB69" s="24">
        <v>7.4101958657857195E-2</v>
      </c>
      <c r="AC69" s="24">
        <v>0.136896626062705</v>
      </c>
      <c r="AD69" s="24">
        <v>0.40028425452222299</v>
      </c>
      <c r="AE69" s="24">
        <v>-3.4062815908739399E-2</v>
      </c>
      <c r="AF69" s="24">
        <v>0.28553732749465699</v>
      </c>
      <c r="AH69">
        <f t="shared" si="6"/>
        <v>0.28896096221677869</v>
      </c>
      <c r="AI69">
        <v>0.96250000000000002</v>
      </c>
      <c r="AJ69">
        <f t="shared" si="7"/>
        <v>0.28896096221677869</v>
      </c>
      <c r="AK69">
        <f t="shared" si="8"/>
        <v>-0.85053446648554532</v>
      </c>
    </row>
    <row r="70" spans="1:37">
      <c r="A70" s="26">
        <v>45382</v>
      </c>
      <c r="B70" s="24">
        <v>8.3353904513941597E-3</v>
      </c>
      <c r="C70" s="24">
        <v>-0.87324137644684896</v>
      </c>
      <c r="D70" s="24">
        <v>0.13613221492689401</v>
      </c>
      <c r="E70" s="24">
        <v>-2.9593167237225398E-3</v>
      </c>
      <c r="F70" s="24">
        <v>-0.15431885656287</v>
      </c>
      <c r="G70" s="24">
        <v>-7.1954789662316998E-2</v>
      </c>
      <c r="H70" s="24">
        <v>-1.40515916120778E-2</v>
      </c>
      <c r="I70" s="24">
        <v>5.2912046119468301E-2</v>
      </c>
      <c r="J70" s="24">
        <v>-1.48293404265141E-2</v>
      </c>
      <c r="K70" s="24">
        <v>2.5894546971487902</v>
      </c>
      <c r="L70" s="24">
        <v>0.12983401495827299</v>
      </c>
      <c r="M70" s="24">
        <v>0</v>
      </c>
      <c r="N70" s="24">
        <v>0</v>
      </c>
      <c r="O70" s="24">
        <v>-5.50339920042031E-2</v>
      </c>
      <c r="P70" s="24">
        <v>0</v>
      </c>
      <c r="Q70" s="24">
        <v>0.30348597571423402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-2.2254582686784299</v>
      </c>
      <c r="Z70" s="24">
        <v>0.238283501643585</v>
      </c>
      <c r="AA70" s="24">
        <v>3.4835067166164899E-2</v>
      </c>
      <c r="AB70" s="24">
        <v>6.5849444124620696E-2</v>
      </c>
      <c r="AC70" s="24">
        <v>0.112195625417478</v>
      </c>
      <c r="AD70" s="24">
        <v>0.340549968091097</v>
      </c>
      <c r="AE70" s="24">
        <v>-3.3715301037063099E-2</v>
      </c>
      <c r="AF70" s="24">
        <v>0.56630511260786798</v>
      </c>
      <c r="AH70">
        <f t="shared" si="6"/>
        <v>0.56972874732998968</v>
      </c>
      <c r="AI70">
        <v>0.96499999999999997</v>
      </c>
      <c r="AJ70">
        <f t="shared" si="7"/>
        <v>0.56972874732998968</v>
      </c>
      <c r="AK70">
        <f t="shared" si="8"/>
        <v>-0.58598128758331613</v>
      </c>
    </row>
    <row r="71" spans="1:37">
      <c r="A71" s="26">
        <v>45473</v>
      </c>
      <c r="B71" s="24">
        <v>6.6239799376915402E-3</v>
      </c>
      <c r="C71" s="24">
        <v>-0.63394672133872199</v>
      </c>
      <c r="D71" s="24">
        <v>0.18279750472235601</v>
      </c>
      <c r="E71" s="24">
        <v>1.8186215541019199E-4</v>
      </c>
      <c r="F71" s="24">
        <v>-0.19631686025251899</v>
      </c>
      <c r="G71" s="24">
        <v>-7.3740466030739693E-2</v>
      </c>
      <c r="H71" s="24">
        <v>-1.3988809931513101E-2</v>
      </c>
      <c r="I71" s="24">
        <v>-2.55349071000257E-3</v>
      </c>
      <c r="J71" s="24">
        <v>-2.55232112262389E-2</v>
      </c>
      <c r="K71" s="24">
        <v>2.79335261266825</v>
      </c>
      <c r="L71" s="24">
        <v>9.7499680760441604E-2</v>
      </c>
      <c r="M71" s="24">
        <v>0</v>
      </c>
      <c r="N71" s="24">
        <v>0</v>
      </c>
      <c r="O71" s="24">
        <v>-5.31544767070702E-2</v>
      </c>
      <c r="P71" s="24">
        <v>0</v>
      </c>
      <c r="Q71" s="24">
        <v>0.25511552977635599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-2.3549389945485699</v>
      </c>
      <c r="Z71" s="24">
        <v>0.22513531509627699</v>
      </c>
      <c r="AA71" s="24">
        <v>6.8151776225699101E-3</v>
      </c>
      <c r="AB71" s="24">
        <v>3.59027021355698E-2</v>
      </c>
      <c r="AC71" s="24">
        <v>8.7614011720259496E-2</v>
      </c>
      <c r="AD71" s="24">
        <v>0.28652352755805</v>
      </c>
      <c r="AE71" s="24">
        <v>-3.3371406386279202E-2</v>
      </c>
      <c r="AF71" s="24">
        <v>0.59002746702146602</v>
      </c>
      <c r="AH71">
        <f t="shared" si="6"/>
        <v>0.59345110174358773</v>
      </c>
      <c r="AI71">
        <v>0.9425</v>
      </c>
      <c r="AJ71">
        <f t="shared" si="7"/>
        <v>0.59345110174358773</v>
      </c>
      <c r="AK71">
        <f t="shared" si="8"/>
        <v>-0.48695325050881855</v>
      </c>
    </row>
    <row r="72" spans="1:37">
      <c r="A72" s="26">
        <v>45565</v>
      </c>
      <c r="B72" s="24">
        <v>3.1556567852128502E-3</v>
      </c>
      <c r="C72" s="24">
        <v>-0.52685888108985401</v>
      </c>
      <c r="D72" s="24">
        <v>0.15231334607699201</v>
      </c>
      <c r="E72" s="25">
        <v>8.4526293204781604E-5</v>
      </c>
      <c r="F72" s="24">
        <v>-0.12058835531013</v>
      </c>
      <c r="G72" s="24">
        <v>-7.1248769711995605E-2</v>
      </c>
      <c r="H72" s="24">
        <v>-1.11211808316861E-2</v>
      </c>
      <c r="I72" s="24">
        <v>-2.88089649411328E-2</v>
      </c>
      <c r="J72" s="24">
        <v>-2.7346669457248798E-2</v>
      </c>
      <c r="K72" s="24">
        <v>2.5929285261468</v>
      </c>
      <c r="L72" s="24">
        <v>0.10407059673381</v>
      </c>
      <c r="M72" s="24">
        <v>0</v>
      </c>
      <c r="N72" s="24">
        <v>0</v>
      </c>
      <c r="O72" s="24">
        <v>-5.13469618994069E-2</v>
      </c>
      <c r="P72" s="24">
        <v>0</v>
      </c>
      <c r="Q72" s="24">
        <v>0.196922180592153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-2.5185016425745901</v>
      </c>
      <c r="Z72" s="24">
        <v>0.14308569778007801</v>
      </c>
      <c r="AA72" s="24">
        <v>-3.6531333814459298E-2</v>
      </c>
      <c r="AB72" s="24">
        <v>-2.133722156426E-2</v>
      </c>
      <c r="AC72" s="24">
        <v>3.0112759027411801E-2</v>
      </c>
      <c r="AD72" s="24">
        <v>0.22028026636361001</v>
      </c>
      <c r="AE72" s="24">
        <v>-3.3031089280575798E-2</v>
      </c>
      <c r="AF72" s="24">
        <v>-3.76751467616976E-3</v>
      </c>
      <c r="AH72">
        <f t="shared" si="6"/>
        <v>-3.438799540480598E-4</v>
      </c>
      <c r="AI72">
        <v>0.88749999999999996</v>
      </c>
      <c r="AJ72">
        <f t="shared" si="7"/>
        <v>-3.438799540480598E-4</v>
      </c>
      <c r="AK72">
        <f t="shared" si="8"/>
        <v>-0.4103809313186384</v>
      </c>
    </row>
    <row r="73" spans="1:37">
      <c r="A73" s="26">
        <v>45657</v>
      </c>
      <c r="B73" s="24">
        <v>2.15390553280892E-3</v>
      </c>
      <c r="C73" s="24">
        <v>-0.440064096125801</v>
      </c>
      <c r="D73" s="24">
        <v>0.137726529289949</v>
      </c>
      <c r="E73" s="25">
        <v>6.4729235495838402E-5</v>
      </c>
      <c r="F73" s="24">
        <v>-8.4423542018204706E-2</v>
      </c>
      <c r="G73" s="24">
        <v>-6.7180845434092903E-2</v>
      </c>
      <c r="H73" s="24">
        <v>-7.0979925462781998E-3</v>
      </c>
      <c r="I73" s="24">
        <v>-3.6318455259347703E-2</v>
      </c>
      <c r="J73" s="24">
        <v>-2.7363934417654098E-2</v>
      </c>
      <c r="K73" s="24">
        <v>2.44272196815652</v>
      </c>
      <c r="L73" s="24">
        <v>0.10909320721247601</v>
      </c>
      <c r="M73" s="24">
        <v>0</v>
      </c>
      <c r="N73" s="24">
        <v>0</v>
      </c>
      <c r="O73" s="24">
        <v>-4.9636344263331002E-2</v>
      </c>
      <c r="P73" s="24">
        <v>0</v>
      </c>
      <c r="Q73" s="24">
        <v>0.151649977099167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-2.4428134432914601</v>
      </c>
      <c r="Z73" s="24">
        <v>0.11510140123740099</v>
      </c>
      <c r="AA73" s="24">
        <v>-7.3980819976315504E-2</v>
      </c>
      <c r="AB73" s="24">
        <v>-5.9481437885679E-2</v>
      </c>
      <c r="AC73" s="24">
        <v>-2.33884752230414E-2</v>
      </c>
      <c r="AD73" s="24">
        <v>0.147238949098247</v>
      </c>
      <c r="AE73" s="24">
        <v>-3.2694307746273403E-2</v>
      </c>
      <c r="AF73" s="24">
        <v>-0.23869302732551601</v>
      </c>
      <c r="AH73">
        <f t="shared" si="6"/>
        <v>-0.2352693926033943</v>
      </c>
      <c r="AI73">
        <v>1.1625000000000001</v>
      </c>
      <c r="AJ73">
        <f t="shared" si="7"/>
        <v>-0.2352693926033943</v>
      </c>
      <c r="AK73">
        <f t="shared" si="8"/>
        <v>-0.34066753471906608</v>
      </c>
    </row>
    <row r="74" spans="1:37">
      <c r="A74" s="26">
        <v>45747</v>
      </c>
      <c r="B74" s="24">
        <v>2.0898607613809598E-3</v>
      </c>
      <c r="C74" s="24">
        <v>-0.36828845552603501</v>
      </c>
      <c r="D74" s="24">
        <v>0.12892294570503099</v>
      </c>
      <c r="E74" s="25">
        <v>5.8733975515014499E-5</v>
      </c>
      <c r="F74" s="24">
        <v>-6.2628111645271795E-2</v>
      </c>
      <c r="G74" s="24">
        <v>-6.2800057789013403E-2</v>
      </c>
      <c r="H74" s="24">
        <v>-4.0847584633459701E-3</v>
      </c>
      <c r="I74" s="24">
        <v>-3.7833682793278298E-2</v>
      </c>
      <c r="J74" s="24">
        <v>-2.66597151867645E-2</v>
      </c>
      <c r="K74" s="24">
        <v>2.3352800240497098</v>
      </c>
      <c r="L74" s="24">
        <v>0.112032994806742</v>
      </c>
      <c r="M74" s="24">
        <v>0</v>
      </c>
      <c r="N74" s="24">
        <v>0</v>
      </c>
      <c r="O74" s="24">
        <v>-4.7983527791428102E-2</v>
      </c>
      <c r="P74" s="24">
        <v>0</v>
      </c>
      <c r="Q74" s="24">
        <v>0.116494496301168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-2.3602770786541698</v>
      </c>
      <c r="Z74" s="24">
        <v>0.113129856497834</v>
      </c>
      <c r="AA74" s="24">
        <v>-8.4392270218906204E-2</v>
      </c>
      <c r="AB74" s="24">
        <v>-8.6758576134899706E-2</v>
      </c>
      <c r="AC74" s="24">
        <v>-5.6250306088553297E-2</v>
      </c>
      <c r="AD74" s="24">
        <v>8.2272614108503103E-2</v>
      </c>
      <c r="AE74" s="24">
        <v>-3.2361020493459403E-2</v>
      </c>
      <c r="AF74" s="24">
        <v>-0.34003603457933501</v>
      </c>
      <c r="AH74">
        <f t="shared" si="6"/>
        <v>-0.33661239985721331</v>
      </c>
      <c r="AI74">
        <v>1.0825</v>
      </c>
      <c r="AJ74">
        <f t="shared" si="7"/>
        <v>-0.33661239985721331</v>
      </c>
      <c r="AK74">
        <f t="shared" si="8"/>
        <v>-0.27961666341673125</v>
      </c>
    </row>
    <row r="75" spans="1:37">
      <c r="A75" s="26">
        <v>45838</v>
      </c>
      <c r="B75" s="24">
        <v>2.3842166856275402E-3</v>
      </c>
      <c r="C75" s="24">
        <v>-0.30854581496829198</v>
      </c>
      <c r="D75" s="24">
        <v>0.122807604124974</v>
      </c>
      <c r="E75" s="25">
        <v>5.5523686445834403E-5</v>
      </c>
      <c r="F75" s="24">
        <v>-4.7518430613693298E-2</v>
      </c>
      <c r="G75" s="24">
        <v>-5.8393299571510703E-2</v>
      </c>
      <c r="H75" s="24">
        <v>-2.1900227790292701E-3</v>
      </c>
      <c r="I75" s="24">
        <v>-3.7425627911563598E-2</v>
      </c>
      <c r="J75" s="24">
        <v>-2.56052896330763E-2</v>
      </c>
      <c r="K75" s="24">
        <v>2.2490480252680798</v>
      </c>
      <c r="L75" s="24">
        <v>0.11297504588708999</v>
      </c>
      <c r="M75" s="24">
        <v>0</v>
      </c>
      <c r="N75" s="24">
        <v>0</v>
      </c>
      <c r="O75" s="24">
        <v>-4.6376813163699501E-2</v>
      </c>
      <c r="P75" s="24">
        <v>0</v>
      </c>
      <c r="Q75" s="24">
        <v>8.9340515446046403E-2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-2.2877298029741202</v>
      </c>
      <c r="Z75" s="24">
        <v>0.112905224005993</v>
      </c>
      <c r="AA75" s="24">
        <v>-8.1312108704982594E-2</v>
      </c>
      <c r="AB75" s="24">
        <v>-9.44748451398182E-2</v>
      </c>
      <c r="AC75" s="24">
        <v>-7.7954318339502102E-2</v>
      </c>
      <c r="AD75" s="24">
        <v>4.2259163040405903E-2</v>
      </c>
      <c r="AE75" s="24">
        <v>-3.2031186898253801E-2</v>
      </c>
      <c r="AF75" s="24">
        <v>-0.36778224255297998</v>
      </c>
      <c r="AH75">
        <f t="shared" si="6"/>
        <v>-0.36435860783085827</v>
      </c>
      <c r="AI75">
        <v>1.0825</v>
      </c>
      <c r="AJ75">
        <f t="shared" si="7"/>
        <v>-0.36435860783085827</v>
      </c>
      <c r="AK75">
        <f t="shared" si="8"/>
        <v>-0.22709994498691444</v>
      </c>
    </row>
    <row r="76" spans="1:37">
      <c r="A76" s="26">
        <v>45930</v>
      </c>
      <c r="B76" s="24">
        <v>2.8055764954195701E-3</v>
      </c>
      <c r="C76" s="24">
        <v>-0.25874005351891599</v>
      </c>
      <c r="D76" s="24">
        <v>0.118343109870109</v>
      </c>
      <c r="E76" s="25">
        <v>5.2728577406073801E-5</v>
      </c>
      <c r="F76" s="24">
        <v>-3.6538710167397501E-2</v>
      </c>
      <c r="G76" s="24">
        <v>-5.4029936529707299E-2</v>
      </c>
      <c r="H76" s="24">
        <v>-1.0952794170466899E-3</v>
      </c>
      <c r="I76" s="24">
        <v>-3.6409871891072899E-2</v>
      </c>
      <c r="J76" s="24">
        <v>-2.4350880502962299E-2</v>
      </c>
      <c r="K76" s="24">
        <v>2.17441824751107</v>
      </c>
      <c r="L76" s="24">
        <v>0.112171282629205</v>
      </c>
      <c r="M76" s="24">
        <v>0</v>
      </c>
      <c r="N76" s="24">
        <v>0</v>
      </c>
      <c r="O76" s="24">
        <v>-4.4812487422058199E-2</v>
      </c>
      <c r="P76" s="24">
        <v>0</v>
      </c>
      <c r="Q76" s="24">
        <v>6.8455274456564297E-2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-2.2226789853866702</v>
      </c>
      <c r="Z76" s="24">
        <v>0.11235835184877301</v>
      </c>
      <c r="AA76" s="24">
        <v>-7.7556103708240301E-2</v>
      </c>
      <c r="AB76" s="24">
        <v>-9.1090246051258997E-2</v>
      </c>
      <c r="AC76" s="24">
        <v>-8.4690645752791102E-2</v>
      </c>
      <c r="AD76" s="24">
        <v>1.6128378956960301E-2</v>
      </c>
      <c r="AE76" s="24">
        <v>-3.17047669857198E-2</v>
      </c>
      <c r="AF76" s="24">
        <v>-0.35896501698841798</v>
      </c>
      <c r="AH76">
        <f t="shared" si="6"/>
        <v>-0.35554138226629628</v>
      </c>
      <c r="AJ76">
        <f t="shared" si="7"/>
        <v>-0.35554138226629628</v>
      </c>
      <c r="AK76">
        <f t="shared" si="8"/>
        <v>-0.18243037968413955</v>
      </c>
    </row>
    <row r="77" spans="1:37">
      <c r="A77" s="26">
        <v>46022</v>
      </c>
      <c r="B77" s="24">
        <v>3.2572342119316401E-3</v>
      </c>
      <c r="C77" s="24">
        <v>-0.21722373195668801</v>
      </c>
      <c r="D77" s="24">
        <v>0.11510278919427</v>
      </c>
      <c r="E77" s="25">
        <v>4.9817400919656599E-5</v>
      </c>
      <c r="F77" s="24">
        <v>-2.86509405398436E-2</v>
      </c>
      <c r="G77" s="24">
        <v>-4.97429244999689E-2</v>
      </c>
      <c r="H77" s="24">
        <v>-4.9568856602835699E-4</v>
      </c>
      <c r="I77" s="24">
        <v>-3.5214685095228897E-2</v>
      </c>
      <c r="J77" s="24">
        <v>-2.2974474693856401E-2</v>
      </c>
      <c r="K77" s="24">
        <v>2.1075082824898499</v>
      </c>
      <c r="L77" s="24">
        <v>0.109904242987617</v>
      </c>
      <c r="M77" s="24">
        <v>0</v>
      </c>
      <c r="N77" s="24">
        <v>0</v>
      </c>
      <c r="O77" s="24">
        <v>-4.3289167741422802E-2</v>
      </c>
      <c r="P77" s="24">
        <v>0</v>
      </c>
      <c r="Q77" s="24">
        <v>5.2429303847676599E-2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-2.16291819687103</v>
      </c>
      <c r="Z77" s="24">
        <v>0.111546584286479</v>
      </c>
      <c r="AA77" s="24">
        <v>-7.4205677819743798E-2</v>
      </c>
      <c r="AB77" s="24">
        <v>-8.7201319973241001E-2</v>
      </c>
      <c r="AC77" s="24">
        <v>-8.1658789864408596E-2</v>
      </c>
      <c r="AD77" s="24">
        <v>5.10700333005858E-3</v>
      </c>
      <c r="AE77" s="24">
        <v>-3.13817214133758E-2</v>
      </c>
      <c r="AF77" s="24">
        <v>-0.33005206128611198</v>
      </c>
      <c r="AH77">
        <f t="shared" si="6"/>
        <v>-0.32662842656399027</v>
      </c>
      <c r="AJ77">
        <f t="shared" si="7"/>
        <v>-0.32662842656399027</v>
      </c>
      <c r="AK77">
        <f t="shared" si="8"/>
        <v>-0.14480631214195405</v>
      </c>
    </row>
    <row r="78" spans="1:37">
      <c r="A78" s="26">
        <v>46112</v>
      </c>
      <c r="B78" s="24">
        <v>3.6974619769735398E-3</v>
      </c>
      <c r="C78" s="24">
        <v>-0.18264093009104901</v>
      </c>
      <c r="D78" s="24">
        <v>0.11284878712674901</v>
      </c>
      <c r="E78" s="25">
        <v>4.6716506796759403E-5</v>
      </c>
      <c r="F78" s="24">
        <v>-2.32828318977676E-2</v>
      </c>
      <c r="G78" s="24">
        <v>-4.5563354648582702E-2</v>
      </c>
      <c r="H78" s="24">
        <v>-1.8120163622222199E-4</v>
      </c>
      <c r="I78" s="24">
        <v>-3.3978775125706399E-2</v>
      </c>
      <c r="J78" s="24">
        <v>-2.1527327342799E-2</v>
      </c>
      <c r="K78" s="24">
        <v>2.0464823246794399</v>
      </c>
      <c r="L78" s="24">
        <v>0.106445825157297</v>
      </c>
      <c r="M78" s="24">
        <v>0</v>
      </c>
      <c r="N78" s="24">
        <v>0</v>
      </c>
      <c r="O78" s="24">
        <v>-4.1806148682524302E-2</v>
      </c>
      <c r="P78" s="24">
        <v>0</v>
      </c>
      <c r="Q78" s="24">
        <v>4.0141340427096099E-2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-2.10718641793803</v>
      </c>
      <c r="Z78" s="24">
        <v>0.110567130101984</v>
      </c>
      <c r="AA78" s="24">
        <v>-7.1202620823016094E-2</v>
      </c>
      <c r="AB78" s="24">
        <v>-8.37047443019414E-2</v>
      </c>
      <c r="AC78" s="24">
        <v>-7.8174270093465906E-2</v>
      </c>
      <c r="AD78" s="24">
        <v>5.4790737817873303E-3</v>
      </c>
      <c r="AE78" s="24">
        <v>-3.10620114552634E-2</v>
      </c>
      <c r="AF78" s="24">
        <v>-0.29460197427830098</v>
      </c>
      <c r="AH78">
        <f t="shared" si="6"/>
        <v>-0.29117833955617928</v>
      </c>
      <c r="AJ78">
        <f t="shared" si="7"/>
        <v>-0.29117833955617928</v>
      </c>
      <c r="AK78">
        <f t="shared" si="8"/>
        <v>-0.11343881496293678</v>
      </c>
    </row>
    <row r="79" spans="1:37">
      <c r="A79" s="26">
        <v>46203</v>
      </c>
      <c r="B79" s="24">
        <v>4.1080938874016497E-3</v>
      </c>
      <c r="C79" s="24">
        <v>-0.15385725171508699</v>
      </c>
      <c r="D79" s="24">
        <v>0.111408895847671</v>
      </c>
      <c r="E79" s="25">
        <v>4.3468217065802498E-5</v>
      </c>
      <c r="F79" s="24">
        <v>-2.0021141558359101E-2</v>
      </c>
      <c r="G79" s="24">
        <v>-4.1522444316796601E-2</v>
      </c>
      <c r="H79" s="25">
        <v>-2.38227145969568E-5</v>
      </c>
      <c r="I79" s="24">
        <v>-3.2745553830812499E-2</v>
      </c>
      <c r="J79" s="24">
        <v>-2.00482073324132E-2</v>
      </c>
      <c r="K79" s="24">
        <v>1.9902217172544601</v>
      </c>
      <c r="L79" s="24">
        <v>0.10204503944522</v>
      </c>
      <c r="M79" s="24">
        <v>0</v>
      </c>
      <c r="N79" s="24">
        <v>0</v>
      </c>
      <c r="O79" s="24">
        <v>-4.0362914931405203E-2</v>
      </c>
      <c r="P79" s="24">
        <v>0</v>
      </c>
      <c r="Q79" s="24">
        <v>3.0715923898894999E-2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-2.0546738315832802</v>
      </c>
      <c r="Z79" s="24">
        <v>0.109454191723071</v>
      </c>
      <c r="AA79" s="24">
        <v>-6.8464392653139E-2</v>
      </c>
      <c r="AB79" s="24">
        <v>-8.0548407399047006E-2</v>
      </c>
      <c r="AC79" s="24">
        <v>-7.5033800707112103E-2</v>
      </c>
      <c r="AD79" s="24">
        <v>6.4478964621454398E-3</v>
      </c>
      <c r="AE79" s="24">
        <v>-3.0745598986616701E-2</v>
      </c>
      <c r="AF79" s="24">
        <v>-0.263602140992786</v>
      </c>
      <c r="AH79">
        <f t="shared" si="6"/>
        <v>-0.2601785062706643</v>
      </c>
      <c r="AJ79">
        <f t="shared" si="7"/>
        <v>-0.2601785062706643</v>
      </c>
      <c r="AK79">
        <f t="shared" si="8"/>
        <v>-8.7581879367762516E-2</v>
      </c>
    </row>
    <row r="80" spans="1:37">
      <c r="A80" s="26">
        <v>46295</v>
      </c>
      <c r="B80" s="24">
        <v>4.4815330985293203E-3</v>
      </c>
      <c r="C80" s="24">
        <v>-0.12991884843442</v>
      </c>
      <c r="D80" s="24">
        <v>0.110640341904974</v>
      </c>
      <c r="E80" s="25">
        <v>4.0138107911990197E-5</v>
      </c>
      <c r="F80" s="24">
        <v>-1.8521914048690701E-2</v>
      </c>
      <c r="G80" s="24">
        <v>-3.7648749621108403E-2</v>
      </c>
      <c r="H80" s="25">
        <v>4.96159406580999E-5</v>
      </c>
      <c r="I80" s="24">
        <v>-3.1527227718110201E-2</v>
      </c>
      <c r="J80" s="24">
        <v>-1.8568129041618701E-2</v>
      </c>
      <c r="K80" s="24">
        <v>1.93789704238907</v>
      </c>
      <c r="L80" s="24">
        <v>9.6924902386543596E-2</v>
      </c>
      <c r="M80" s="24">
        <v>0</v>
      </c>
      <c r="N80" s="24">
        <v>0</v>
      </c>
      <c r="O80" s="24">
        <v>-3.8958994136390403E-2</v>
      </c>
      <c r="P80" s="24">
        <v>0</v>
      </c>
      <c r="Q80" s="24">
        <v>2.3478186929796401E-2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-2.0047796171434502</v>
      </c>
      <c r="Z80" s="24">
        <v>0.108216410307842</v>
      </c>
      <c r="AA80" s="24">
        <v>-6.5943980672610106E-2</v>
      </c>
      <c r="AB80" s="24">
        <v>-7.7657805748586897E-2</v>
      </c>
      <c r="AC80" s="24">
        <v>-7.2195041944309896E-2</v>
      </c>
      <c r="AD80" s="24">
        <v>7.0851232820912796E-3</v>
      </c>
      <c r="AE80" s="24">
        <v>-3.0432446469008601E-2</v>
      </c>
      <c r="AF80" s="24">
        <v>-0.23733946063092601</v>
      </c>
      <c r="AH80">
        <f t="shared" si="6"/>
        <v>-0.2339158259088043</v>
      </c>
      <c r="AJ80">
        <f t="shared" si="7"/>
        <v>-0.2339158259088043</v>
      </c>
      <c r="AK80">
        <f t="shared" si="8"/>
        <v>-6.6537956378850377E-2</v>
      </c>
    </row>
    <row r="81" spans="1:37">
      <c r="A81" s="26">
        <v>46387</v>
      </c>
      <c r="B81" s="24">
        <v>4.8151454600002001E-3</v>
      </c>
      <c r="C81" s="24">
        <v>-0.110022953376831</v>
      </c>
      <c r="D81" s="24">
        <v>0.11041881658460199</v>
      </c>
      <c r="E81" s="25">
        <v>3.67894958022887E-5</v>
      </c>
      <c r="F81" s="24">
        <v>-1.8483651753342201E-2</v>
      </c>
      <c r="G81" s="24">
        <v>-3.39661533431962E-2</v>
      </c>
      <c r="H81" s="25">
        <v>7.9346905396244599E-5</v>
      </c>
      <c r="I81" s="24">
        <v>-3.0326190154160999E-2</v>
      </c>
      <c r="J81" s="24">
        <v>-1.71121730211105E-2</v>
      </c>
      <c r="K81" s="24">
        <v>1.8888323908242</v>
      </c>
      <c r="L81" s="24">
        <v>9.1282370094865506E-2</v>
      </c>
      <c r="M81" s="24">
        <v>0</v>
      </c>
      <c r="N81" s="24">
        <v>0</v>
      </c>
      <c r="O81" s="24">
        <v>-3.7593909920603102E-2</v>
      </c>
      <c r="P81" s="24">
        <v>0</v>
      </c>
      <c r="Q81" s="24">
        <v>1.7911999647785899E-2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-1.9570226184535</v>
      </c>
      <c r="Z81" s="24">
        <v>0.10685636477494299</v>
      </c>
      <c r="AA81" s="24">
        <v>-6.3611646455748003E-2</v>
      </c>
      <c r="AB81" s="24">
        <v>-7.4987645636129099E-2</v>
      </c>
      <c r="AC81" s="24">
        <v>-6.9593510494538796E-2</v>
      </c>
      <c r="AD81" s="24">
        <v>7.4402591318411997E-3</v>
      </c>
      <c r="AE81" s="24">
        <v>-3.0122516936061099E-2</v>
      </c>
      <c r="AF81" s="24">
        <v>-0.215169486625823</v>
      </c>
      <c r="AH81">
        <f t="shared" si="6"/>
        <v>-0.21174585190370129</v>
      </c>
      <c r="AJ81">
        <f t="shared" si="7"/>
        <v>-0.21174585190370129</v>
      </c>
      <c r="AK81">
        <f t="shared" si="8"/>
        <v>-4.9659445594769508E-2</v>
      </c>
    </row>
    <row r="82" spans="1:37">
      <c r="A82" s="26">
        <v>46477</v>
      </c>
      <c r="B82" s="24">
        <v>5.1087446359192297E-3</v>
      </c>
      <c r="C82" s="24">
        <v>-9.3494362266752298E-2</v>
      </c>
      <c r="D82" s="24">
        <v>0.110634785582125</v>
      </c>
      <c r="E82" s="25">
        <v>3.3476971869800399E-5</v>
      </c>
      <c r="F82" s="24">
        <v>-1.96386042270889E-2</v>
      </c>
      <c r="G82" s="24">
        <v>-3.0493063609535302E-2</v>
      </c>
      <c r="H82" s="25">
        <v>8.6927847062208397E-5</v>
      </c>
      <c r="I82" s="24">
        <v>-2.91421765262792E-2</v>
      </c>
      <c r="J82" s="24">
        <v>-1.57004094961673E-2</v>
      </c>
      <c r="K82" s="24">
        <v>1.84245893324845</v>
      </c>
      <c r="L82" s="24">
        <v>8.5289369571772494E-2</v>
      </c>
      <c r="M82" s="24">
        <v>0</v>
      </c>
      <c r="N82" s="24">
        <v>0</v>
      </c>
      <c r="O82" s="24">
        <v>-3.6267165279981202E-2</v>
      </c>
      <c r="P82" s="24">
        <v>0</v>
      </c>
      <c r="Q82" s="24">
        <v>1.3624390257619299E-2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-1.91100755526318</v>
      </c>
      <c r="Z82" s="24">
        <v>0.10537696696608601</v>
      </c>
      <c r="AA82" s="24">
        <v>-6.1444764896468197E-2</v>
      </c>
      <c r="AB82" s="24">
        <v>-7.2507440740272003E-2</v>
      </c>
      <c r="AC82" s="24">
        <v>-6.7189540752820895E-2</v>
      </c>
      <c r="AD82" s="24">
        <v>7.5904250931616603E-3</v>
      </c>
      <c r="AE82" s="24">
        <v>-2.9815773979605501E-2</v>
      </c>
      <c r="AF82" s="24">
        <v>-0.19649683686412101</v>
      </c>
      <c r="AH82">
        <f t="shared" si="6"/>
        <v>-0.1930732021419993</v>
      </c>
      <c r="AJ82">
        <f t="shared" si="7"/>
        <v>-0.1930732021419993</v>
      </c>
      <c r="AK82">
        <f t="shared" si="8"/>
        <v>-3.6350225796956015E-2</v>
      </c>
    </row>
    <row r="83" spans="1:37">
      <c r="A83" s="26">
        <v>46568</v>
      </c>
      <c r="B83" s="24">
        <v>5.3634174774430804E-3</v>
      </c>
      <c r="C83" s="24">
        <v>-7.9765855596660606E-2</v>
      </c>
      <c r="D83" s="24">
        <v>0.111191864441124</v>
      </c>
      <c r="E83" s="25">
        <v>3.0245405093354598E-5</v>
      </c>
      <c r="F83" s="24">
        <v>-2.1749172453644501E-2</v>
      </c>
      <c r="G83" s="24">
        <v>-2.7242399750772299E-2</v>
      </c>
      <c r="H83" s="25">
        <v>8.3699884084247799E-5</v>
      </c>
      <c r="I83" s="24">
        <v>-2.7974602007007399E-2</v>
      </c>
      <c r="J83" s="24">
        <v>-1.4348538183177099E-2</v>
      </c>
      <c r="K83" s="24">
        <v>1.79829527515262</v>
      </c>
      <c r="L83" s="24">
        <v>7.9094270835620595E-2</v>
      </c>
      <c r="M83" s="24">
        <v>0</v>
      </c>
      <c r="N83" s="24">
        <v>0</v>
      </c>
      <c r="O83" s="24">
        <v>-3.4978235956927999E-2</v>
      </c>
      <c r="P83" s="24">
        <v>0</v>
      </c>
      <c r="Q83" s="24">
        <v>1.03167743242544E-2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-1.86640920798257</v>
      </c>
      <c r="Z83" s="24">
        <v>0.10378302370721</v>
      </c>
      <c r="AA83" s="24">
        <v>-5.9424167971264201E-2</v>
      </c>
      <c r="AB83" s="24">
        <v>-7.0193279303547795E-2</v>
      </c>
      <c r="AC83" s="24">
        <v>-6.4956209908620693E-2</v>
      </c>
      <c r="AD83" s="24">
        <v>7.5841075814384196E-3</v>
      </c>
      <c r="AE83" s="24">
        <v>-2.9512181736353602E-2</v>
      </c>
      <c r="AF83" s="24">
        <v>-0.18081117204168201</v>
      </c>
      <c r="AH83">
        <f t="shared" si="6"/>
        <v>-0.17738753731956031</v>
      </c>
      <c r="AJ83">
        <f t="shared" si="7"/>
        <v>-0.17738753731956031</v>
      </c>
      <c r="AK83">
        <f t="shared" si="8"/>
        <v>-2.6067078594825988E-2</v>
      </c>
    </row>
    <row r="84" spans="1:37">
      <c r="A84" s="26">
        <v>46660</v>
      </c>
      <c r="B84" s="24">
        <v>5.5809477213701504E-3</v>
      </c>
      <c r="C84" s="24">
        <v>-6.8361651530856701E-2</v>
      </c>
      <c r="D84" s="24">
        <v>0.112005758748497</v>
      </c>
      <c r="E84" s="25">
        <v>2.71304910186361E-5</v>
      </c>
      <c r="F84" s="24">
        <v>-2.4605684213529599E-2</v>
      </c>
      <c r="G84" s="24">
        <v>-2.4221985599190098E-2</v>
      </c>
      <c r="H84" s="25">
        <v>7.5547126248909005E-5</v>
      </c>
      <c r="I84" s="24">
        <v>-2.68232536018384E-2</v>
      </c>
      <c r="J84" s="24">
        <v>-1.30684282613482E-2</v>
      </c>
      <c r="K84" s="24">
        <v>1.7559359462903401</v>
      </c>
      <c r="L84" s="24">
        <v>7.2823552038220302E-2</v>
      </c>
      <c r="M84" s="24">
        <v>0</v>
      </c>
      <c r="N84" s="24">
        <v>0</v>
      </c>
      <c r="O84" s="24">
        <v>-3.3726567699429798E-2</v>
      </c>
      <c r="P84" s="24">
        <v>0</v>
      </c>
      <c r="Q84" s="24">
        <v>7.7623691052186297E-3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-1.8229623989306101</v>
      </c>
      <c r="Z84" s="24">
        <v>0.102081299693824</v>
      </c>
      <c r="AA84" s="24">
        <v>-5.7532936300865999E-2</v>
      </c>
      <c r="AB84" s="24">
        <v>-6.8024803815971299E-2</v>
      </c>
      <c r="AC84" s="24">
        <v>-6.2872290751239499E-2</v>
      </c>
      <c r="AD84" s="24">
        <v>7.4545586796203201E-3</v>
      </c>
      <c r="AE84" s="24">
        <v>-2.92117048749738E-2</v>
      </c>
      <c r="AF84" s="24">
        <v>-0.16766459568553199</v>
      </c>
      <c r="AH84">
        <f t="shared" si="6"/>
        <v>-0.16424096096341029</v>
      </c>
      <c r="AJ84">
        <f t="shared" si="7"/>
        <v>-0.16424096096341029</v>
      </c>
      <c r="AK84">
        <f t="shared" si="8"/>
        <v>-1.832033582850795E-2</v>
      </c>
    </row>
    <row r="85" spans="1:37">
      <c r="A85" s="26">
        <v>46752</v>
      </c>
      <c r="B85" s="24">
        <v>5.7635142650045296E-3</v>
      </c>
      <c r="C85" s="24">
        <v>-5.8883347778662699E-2</v>
      </c>
      <c r="D85" s="24">
        <v>0.113003347016674</v>
      </c>
      <c r="E85" s="25">
        <v>2.4159700163443899E-5</v>
      </c>
      <c r="F85" s="24">
        <v>-2.80244877392852E-2</v>
      </c>
      <c r="G85" s="24">
        <v>-2.1435120247945898E-2</v>
      </c>
      <c r="H85" s="25">
        <v>6.5486473366121098E-5</v>
      </c>
      <c r="I85" s="24">
        <v>-2.5688422068713301E-2</v>
      </c>
      <c r="J85" s="24">
        <v>-1.18686106802726E-2</v>
      </c>
      <c r="K85" s="24">
        <v>1.71504255932119</v>
      </c>
      <c r="L85" s="24">
        <v>6.6583547401087698E-2</v>
      </c>
      <c r="M85" s="24">
        <v>0</v>
      </c>
      <c r="N85" s="24">
        <v>0</v>
      </c>
      <c r="O85" s="24">
        <v>-3.2511575472304197E-2</v>
      </c>
      <c r="P85" s="24">
        <v>0</v>
      </c>
      <c r="Q85" s="24">
        <v>5.7887767975508498E-3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-1.7804540653552601</v>
      </c>
      <c r="Z85" s="24">
        <v>0.10028017556346799</v>
      </c>
      <c r="AA85" s="24">
        <v>-5.5755972899936598E-2</v>
      </c>
      <c r="AB85" s="24">
        <v>-6.5984165593651306E-2</v>
      </c>
      <c r="AC85" s="24">
        <v>-6.09196571325221E-2</v>
      </c>
      <c r="AD85" s="24">
        <v>7.2278285321236398E-3</v>
      </c>
      <c r="AE85" s="24">
        <v>-2.8914308583646499E-2</v>
      </c>
      <c r="AF85" s="24">
        <v>-0.15666033848160199</v>
      </c>
      <c r="AH85">
        <f t="shared" si="6"/>
        <v>-0.15323670375948029</v>
      </c>
      <c r="AJ85">
        <f t="shared" si="7"/>
        <v>-0.15323670375948029</v>
      </c>
      <c r="AK85">
        <f t="shared" si="8"/>
        <v>-1.2673406194891768E-2</v>
      </c>
    </row>
    <row r="86" spans="1:37">
      <c r="A86" s="26">
        <v>46843</v>
      </c>
      <c r="B86" s="24">
        <v>5.9135195626524202E-3</v>
      </c>
      <c r="C86" s="24">
        <v>-5.0997959403733202E-2</v>
      </c>
      <c r="D86" s="24">
        <v>0.11412179615960601</v>
      </c>
      <c r="E86" s="25">
        <v>2.1353288606124602E-5</v>
      </c>
      <c r="F86" s="24">
        <v>-3.18460893133823E-2</v>
      </c>
      <c r="G86" s="24">
        <v>-1.8881203869023502E-2</v>
      </c>
      <c r="H86" s="25">
        <v>5.50447895869307E-5</v>
      </c>
      <c r="I86" s="24">
        <v>-2.4570850549737601E-2</v>
      </c>
      <c r="J86" s="24">
        <v>-1.0754735414805001E-2</v>
      </c>
      <c r="K86" s="24">
        <v>1.6753360625264799</v>
      </c>
      <c r="L86" s="24">
        <v>6.0462218449115097E-2</v>
      </c>
      <c r="M86" s="24">
        <v>0</v>
      </c>
      <c r="N86" s="24">
        <v>0</v>
      </c>
      <c r="O86" s="24">
        <v>-3.1332643904117899E-2</v>
      </c>
      <c r="P86" s="24">
        <v>0</v>
      </c>
      <c r="Q86" s="24">
        <v>4.2646986676228796E-3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-1.7387163282309199</v>
      </c>
      <c r="Z86" s="24">
        <v>9.8389234064910597E-2</v>
      </c>
      <c r="AA86" s="24">
        <v>-5.4079809756188098E-2</v>
      </c>
      <c r="AB86" s="24">
        <v>-6.4055613243793205E-2</v>
      </c>
      <c r="AC86" s="24">
        <v>-5.9082385296612798E-2</v>
      </c>
      <c r="AD86" s="24">
        <v>6.9257830590452301E-3</v>
      </c>
      <c r="AE86" s="24">
        <v>-2.86199585580229E-2</v>
      </c>
      <c r="AF86" s="24">
        <v>-0.14744786697273601</v>
      </c>
      <c r="AH86">
        <f t="shared" si="6"/>
        <v>-0.14402423225061431</v>
      </c>
      <c r="AJ86">
        <f t="shared" si="7"/>
        <v>-0.14402423225061431</v>
      </c>
      <c r="AK86">
        <f t="shared" si="8"/>
        <v>-8.7411753735361086E-3</v>
      </c>
    </row>
    <row r="87" spans="1:37">
      <c r="A87" s="26">
        <v>46934</v>
      </c>
      <c r="B87" s="24">
        <v>6.0334825339128104E-3</v>
      </c>
      <c r="C87" s="24">
        <v>-4.4427737752706101E-2</v>
      </c>
      <c r="D87" s="24">
        <v>0.115307688296525</v>
      </c>
      <c r="E87" s="25">
        <v>1.8725270371707402E-5</v>
      </c>
      <c r="F87" s="24">
        <v>-3.5933282547652601E-2</v>
      </c>
      <c r="G87" s="24">
        <v>-1.6556357521692499E-2</v>
      </c>
      <c r="H87" s="25">
        <v>4.4979442780758697E-5</v>
      </c>
      <c r="I87" s="24">
        <v>-2.3471631862210601E-2</v>
      </c>
      <c r="J87" s="24">
        <v>-9.7299952079502403E-3</v>
      </c>
      <c r="K87" s="24">
        <v>1.63658964541167</v>
      </c>
      <c r="L87" s="24">
        <v>5.4530910497389201E-2</v>
      </c>
      <c r="M87" s="24">
        <v>0</v>
      </c>
      <c r="N87" s="24">
        <v>0</v>
      </c>
      <c r="O87" s="24">
        <v>-3.0189128621376599E-2</v>
      </c>
      <c r="P87" s="24">
        <v>0</v>
      </c>
      <c r="Q87" s="24">
        <v>3.0898672467244001E-3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-1.6976202349840499</v>
      </c>
      <c r="Z87" s="24">
        <v>9.6418870222398603E-2</v>
      </c>
      <c r="AA87" s="24">
        <v>-5.2492479853723503E-2</v>
      </c>
      <c r="AB87" s="24">
        <v>-6.2225271944423101E-2</v>
      </c>
      <c r="AC87" s="24">
        <v>-5.7346399926544597E-2</v>
      </c>
      <c r="AD87" s="24">
        <v>6.5671983168382403E-3</v>
      </c>
      <c r="AE87" s="24">
        <v>-2.8328620989566601E-2</v>
      </c>
      <c r="AF87" s="24">
        <v>-0.13971977397331001</v>
      </c>
      <c r="AH87">
        <f t="shared" si="6"/>
        <v>-0.1362961392511883</v>
      </c>
      <c r="AJ87">
        <f t="shared" si="7"/>
        <v>-0.1362961392511883</v>
      </c>
      <c r="AK87">
        <f t="shared" si="8"/>
        <v>-6.1874664933540824E-3</v>
      </c>
    </row>
    <row r="88" spans="1:37">
      <c r="A88" s="26">
        <v>47026</v>
      </c>
      <c r="B88" s="24">
        <v>6.1259656709832201E-3</v>
      </c>
      <c r="C88" s="24">
        <v>-3.8941508005921603E-2</v>
      </c>
      <c r="D88" s="24">
        <v>0.116516161650169</v>
      </c>
      <c r="E88" s="25">
        <v>1.62843216908111E-5</v>
      </c>
      <c r="F88" s="24">
        <v>-4.0169277545911701E-2</v>
      </c>
      <c r="G88" s="24">
        <v>-1.4454007952097E-2</v>
      </c>
      <c r="H88" s="25">
        <v>3.5651062046767899E-5</v>
      </c>
      <c r="I88" s="24">
        <v>-2.23921004328618E-2</v>
      </c>
      <c r="J88" s="24">
        <v>-8.7955149642054802E-3</v>
      </c>
      <c r="K88" s="24">
        <v>1.5986221803805101</v>
      </c>
      <c r="L88" s="24">
        <v>4.8846067375971997E-2</v>
      </c>
      <c r="M88" s="24">
        <v>0</v>
      </c>
      <c r="N88" s="24">
        <v>0</v>
      </c>
      <c r="O88" s="24">
        <v>-2.90803582446237E-2</v>
      </c>
      <c r="P88" s="24">
        <v>0</v>
      </c>
      <c r="Q88" s="24">
        <v>2.1874478371148999E-3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-1.6570700772762701</v>
      </c>
      <c r="Z88" s="24">
        <v>9.4379950086917394E-2</v>
      </c>
      <c r="AA88" s="24">
        <v>-5.0983406172765498E-2</v>
      </c>
      <c r="AB88" s="24">
        <v>-6.0480978719435301E-2</v>
      </c>
      <c r="AC88" s="24">
        <v>-5.56992837850828E-2</v>
      </c>
      <c r="AD88" s="24">
        <v>6.1682334005051E-3</v>
      </c>
      <c r="AE88" s="24">
        <v>-2.8040262554317401E-2</v>
      </c>
      <c r="AF88" s="24">
        <v>-0.13320883386760601</v>
      </c>
      <c r="AH88">
        <f t="shared" si="6"/>
        <v>-0.12978519914548431</v>
      </c>
      <c r="AJ88">
        <f t="shared" si="7"/>
        <v>-0.12978519914548431</v>
      </c>
      <c r="AK88">
        <f t="shared" si="8"/>
        <v>-4.7218170598632425E-3</v>
      </c>
    </row>
    <row r="89" spans="1:37">
      <c r="A89" s="26">
        <v>47118</v>
      </c>
      <c r="B89" s="24">
        <v>6.1935220316494096E-3</v>
      </c>
      <c r="C89" s="24">
        <v>-3.4347303143638097E-2</v>
      </c>
      <c r="D89" s="24">
        <v>0.117710073637145</v>
      </c>
      <c r="E89" s="25">
        <v>1.4034608816441E-5</v>
      </c>
      <c r="F89" s="24">
        <v>-4.4455851873195701E-2</v>
      </c>
      <c r="G89" s="24">
        <v>-1.25654245512064E-2</v>
      </c>
      <c r="H89" s="25">
        <v>2.7215051113150899E-5</v>
      </c>
      <c r="I89" s="24">
        <v>-2.13337342606639E-2</v>
      </c>
      <c r="J89" s="24">
        <v>-7.9507060771333293E-3</v>
      </c>
      <c r="K89" s="24">
        <v>1.5612921718316399</v>
      </c>
      <c r="L89" s="24">
        <v>4.3450884277333603E-2</v>
      </c>
      <c r="M89" s="24">
        <v>0</v>
      </c>
      <c r="N89" s="24">
        <v>0</v>
      </c>
      <c r="O89" s="24">
        <v>-2.8005636872780001E-2</v>
      </c>
      <c r="P89" s="24">
        <v>0</v>
      </c>
      <c r="Q89" s="24">
        <v>1.49831747323908E-3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-1.6169982457566701</v>
      </c>
      <c r="Z89" s="24">
        <v>9.2283521524830603E-2</v>
      </c>
      <c r="AA89" s="24">
        <v>-4.9543294755048303E-2</v>
      </c>
      <c r="AB89" s="24">
        <v>-5.8812134894578302E-2</v>
      </c>
      <c r="AC89" s="24">
        <v>-5.4130134976555597E-2</v>
      </c>
      <c r="AD89" s="24">
        <v>5.7427136833455598E-3</v>
      </c>
      <c r="AE89" s="24">
        <v>-2.7754850401991601E-2</v>
      </c>
      <c r="AF89" s="24">
        <v>-0.12768486344435201</v>
      </c>
      <c r="AH89">
        <f t="shared" si="6"/>
        <v>-0.1242612287222303</v>
      </c>
      <c r="AJ89">
        <f t="shared" si="7"/>
        <v>-0.1242612287222303</v>
      </c>
      <c r="AK89">
        <f t="shared" si="8"/>
        <v>-4.0958253791943677E-3</v>
      </c>
    </row>
    <row r="90" spans="1:37">
      <c r="A90" s="26">
        <v>47208</v>
      </c>
      <c r="B90" s="24">
        <v>6.2386551229263497E-3</v>
      </c>
      <c r="C90" s="24">
        <v>-3.0486105135275499E-2</v>
      </c>
      <c r="D90" s="24">
        <v>0.118859194291537</v>
      </c>
      <c r="E90" s="25">
        <v>1.19765382320278E-5</v>
      </c>
      <c r="F90" s="24">
        <v>-4.8711545672801601E-2</v>
      </c>
      <c r="G90" s="24">
        <v>-1.0880203704512899E-2</v>
      </c>
      <c r="H90" s="25">
        <v>1.9719770511979699E-5</v>
      </c>
      <c r="I90" s="24">
        <v>-2.02980712877735E-2</v>
      </c>
      <c r="J90" s="24">
        <v>-7.193585676006E-3</v>
      </c>
      <c r="K90" s="24">
        <v>1.5244922039986899</v>
      </c>
      <c r="L90" s="24">
        <v>3.8376883631233399E-2</v>
      </c>
      <c r="M90" s="24">
        <v>0</v>
      </c>
      <c r="N90" s="24">
        <v>0</v>
      </c>
      <c r="O90" s="24">
        <v>-2.69642469121671E-2</v>
      </c>
      <c r="P90" s="24">
        <v>0</v>
      </c>
      <c r="Q90" s="24">
        <v>9.76763259953065E-4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-1.57736059768538</v>
      </c>
      <c r="Z90" s="24">
        <v>9.01405743139954E-2</v>
      </c>
      <c r="AA90" s="24">
        <v>-4.8164029255140399E-2</v>
      </c>
      <c r="AB90" s="24">
        <v>-5.7209565563151203E-2</v>
      </c>
      <c r="AC90" s="24">
        <v>-5.2629438518322302E-2</v>
      </c>
      <c r="AD90" s="24">
        <v>5.3023556947921604E-3</v>
      </c>
      <c r="AE90" s="24">
        <v>-2.7472352145455299E-2</v>
      </c>
      <c r="AF90" s="24">
        <v>-0.122951414934118</v>
      </c>
      <c r="AH90">
        <f t="shared" si="6"/>
        <v>-0.1195277802119963</v>
      </c>
      <c r="AJ90">
        <f t="shared" si="7"/>
        <v>-0.1195277802119963</v>
      </c>
      <c r="AK90">
        <f t="shared" si="8"/>
        <v>-4.0992831974797778E-3</v>
      </c>
    </row>
    <row r="91" spans="1:37">
      <c r="A91" s="26">
        <v>47299</v>
      </c>
      <c r="B91" s="24">
        <v>6.2637880551091197E-3</v>
      </c>
      <c r="C91" s="24">
        <v>-2.7226531872178199E-2</v>
      </c>
      <c r="D91" s="24">
        <v>0.119939436822463</v>
      </c>
      <c r="E91" s="25">
        <v>1.0107430833017901E-5</v>
      </c>
      <c r="F91" s="24">
        <v>-5.2869920131594098E-2</v>
      </c>
      <c r="G91" s="24">
        <v>-9.3866998199919893E-3</v>
      </c>
      <c r="H91" s="25">
        <v>1.31570657206381E-5</v>
      </c>
      <c r="I91" s="24">
        <v>-1.9286640590843201E-2</v>
      </c>
      <c r="J91" s="24">
        <v>-6.5210614867602197E-3</v>
      </c>
      <c r="K91" s="24">
        <v>1.48814387974827</v>
      </c>
      <c r="L91" s="24">
        <v>3.3645402906077801E-2</v>
      </c>
      <c r="M91" s="24">
        <v>0</v>
      </c>
      <c r="N91" s="24">
        <v>0</v>
      </c>
      <c r="O91" s="24">
        <v>-2.5955452129335199E-2</v>
      </c>
      <c r="P91" s="24">
        <v>0</v>
      </c>
      <c r="Q91" s="24">
        <v>5.8724994069042896E-4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-1.53813231441011</v>
      </c>
      <c r="Z91" s="24">
        <v>8.7961845105443207E-2</v>
      </c>
      <c r="AA91" s="24">
        <v>-4.6838567245708201E-2</v>
      </c>
      <c r="AB91" s="24">
        <v>-5.56653841443863E-2</v>
      </c>
      <c r="AC91" s="24">
        <v>-5.1188943572353103E-2</v>
      </c>
      <c r="AD91" s="24">
        <v>4.8569712304948696E-3</v>
      </c>
      <c r="AE91" s="24">
        <v>-2.71927358505317E-2</v>
      </c>
      <c r="AF91" s="24">
        <v>-0.118842412948702</v>
      </c>
      <c r="AH91">
        <f t="shared" si="6"/>
        <v>-0.1154187782265803</v>
      </c>
      <c r="AJ91">
        <f t="shared" si="7"/>
        <v>-0.1154187782265803</v>
      </c>
      <c r="AK91">
        <f t="shared" si="8"/>
        <v>-4.556264938230678E-3</v>
      </c>
    </row>
    <row r="92" spans="1:37">
      <c r="A92" s="26">
        <v>47391</v>
      </c>
      <c r="B92" s="24">
        <v>6.2712399183785699E-3</v>
      </c>
      <c r="C92" s="24">
        <v>-2.4460331845359101E-2</v>
      </c>
      <c r="D92" s="24">
        <v>0.120932130517329</v>
      </c>
      <c r="E92" s="25">
        <v>8.4221229746956105E-6</v>
      </c>
      <c r="F92" s="24">
        <v>-5.6877894643096297E-2</v>
      </c>
      <c r="G92" s="24">
        <v>-8.07240439925269E-3</v>
      </c>
      <c r="H92" s="25">
        <v>7.4885859705775599E-6</v>
      </c>
      <c r="I92" s="24">
        <v>-1.8300907404020302E-2</v>
      </c>
      <c r="J92" s="24">
        <v>-5.9291835762234303E-3</v>
      </c>
      <c r="K92" s="24">
        <v>1.45219323869261</v>
      </c>
      <c r="L92" s="24">
        <v>2.9268986555439198E-2</v>
      </c>
      <c r="M92" s="24">
        <v>0</v>
      </c>
      <c r="N92" s="24">
        <v>0</v>
      </c>
      <c r="O92" s="24">
        <v>-2.4978500826097701E-2</v>
      </c>
      <c r="P92" s="24">
        <v>0</v>
      </c>
      <c r="Q92" s="24">
        <v>3.0199106790230399E-4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-1.49930422370171</v>
      </c>
      <c r="Z92" s="24">
        <v>8.5757662457175005E-2</v>
      </c>
      <c r="AA92" s="24">
        <v>-4.55608391986227E-2</v>
      </c>
      <c r="AB92" s="24">
        <v>-5.4172862331706297E-2</v>
      </c>
      <c r="AC92" s="24">
        <v>-4.9801544784450799E-2</v>
      </c>
      <c r="AD92" s="24">
        <v>4.4146603932894001E-3</v>
      </c>
      <c r="AE92" s="24">
        <v>-2.69159700261562E-2</v>
      </c>
      <c r="AF92" s="24">
        <v>-0.11521884242562699</v>
      </c>
      <c r="AH92">
        <f t="shared" si="6"/>
        <v>-0.11179520770350529</v>
      </c>
      <c r="AJ92">
        <f t="shared" si="7"/>
        <v>-0.11179520770350529</v>
      </c>
      <c r="AK92">
        <f t="shared" si="8"/>
        <v>-5.3212992300896433E-3</v>
      </c>
    </row>
    <row r="93" spans="1:37">
      <c r="A93" s="26">
        <v>47483</v>
      </c>
      <c r="B93" s="24">
        <v>6.2632080800978096E-3</v>
      </c>
      <c r="C93" s="24">
        <v>-2.2098568543821799E-2</v>
      </c>
      <c r="D93" s="24">
        <v>0.12182333969155899</v>
      </c>
      <c r="E93" s="25">
        <v>6.9134980360093403E-6</v>
      </c>
      <c r="F93" s="24">
        <v>-6.0694174289341901E-2</v>
      </c>
      <c r="G93" s="24">
        <v>-6.9242756092458401E-3</v>
      </c>
      <c r="H93" s="25">
        <v>2.6598139750524401E-6</v>
      </c>
      <c r="I93" s="24">
        <v>-1.7342230534413399E-2</v>
      </c>
      <c r="J93" s="24">
        <v>-5.4133646690414103E-3</v>
      </c>
      <c r="K93" s="24">
        <v>1.4166066385070299</v>
      </c>
      <c r="L93" s="24">
        <v>2.52526771345374E-2</v>
      </c>
      <c r="M93" s="24">
        <v>0</v>
      </c>
      <c r="N93" s="24">
        <v>0</v>
      </c>
      <c r="O93" s="24">
        <v>-2.4032629052218799E-2</v>
      </c>
      <c r="P93" s="24">
        <v>0</v>
      </c>
      <c r="Q93" s="25">
        <v>9.9123213125954798E-5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-1.4608795597348001</v>
      </c>
      <c r="Z93" s="24">
        <v>8.3537827229844402E-2</v>
      </c>
      <c r="AA93" s="24">
        <v>-4.4325651086547499E-2</v>
      </c>
      <c r="AB93" s="24">
        <v>-5.2726306181084502E-2</v>
      </c>
      <c r="AC93" s="24">
        <v>-4.8461168072147003E-2</v>
      </c>
      <c r="AD93" s="24">
        <v>3.9819952982388098E-3</v>
      </c>
      <c r="AE93" s="24">
        <v>-2.6642023614819401E-2</v>
      </c>
      <c r="AF93" s="24">
        <v>-0.111965568921047</v>
      </c>
      <c r="AH93">
        <f t="shared" si="6"/>
        <v>-0.1085419341989253</v>
      </c>
      <c r="AJ93">
        <f t="shared" si="7"/>
        <v>-0.1085419341989253</v>
      </c>
      <c r="AK93">
        <f t="shared" si="8"/>
        <v>-6.2757101594592413E-3</v>
      </c>
    </row>
    <row r="94" spans="1:37">
      <c r="A94" s="26">
        <v>47573</v>
      </c>
      <c r="B94" s="24">
        <v>6.2417554675355501E-3</v>
      </c>
      <c r="C94" s="24">
        <v>-2.0068393575026301E-2</v>
      </c>
      <c r="D94" s="24">
        <v>0.12260323104137399</v>
      </c>
      <c r="E94" s="25">
        <v>5.5729526304189198E-6</v>
      </c>
      <c r="F94" s="24">
        <v>-6.4287775893546104E-2</v>
      </c>
      <c r="G94" s="24">
        <v>-5.92902139697746E-3</v>
      </c>
      <c r="H94" s="25">
        <v>-1.3921754060156601E-6</v>
      </c>
      <c r="I94" s="24">
        <v>-1.6411830638191401E-2</v>
      </c>
      <c r="J94" s="24">
        <v>-4.9685710129255102E-3</v>
      </c>
      <c r="K94" s="24">
        <v>1.3813670794219599</v>
      </c>
      <c r="L94" s="24">
        <v>2.15952029895016E-2</v>
      </c>
      <c r="M94" s="24">
        <v>0</v>
      </c>
      <c r="N94" s="24">
        <v>0</v>
      </c>
      <c r="O94" s="24">
        <v>-2.3117063786382799E-2</v>
      </c>
      <c r="P94" s="24">
        <v>0</v>
      </c>
      <c r="Q94" s="25">
        <v>-3.8667762038354301E-5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-1.42287113178004</v>
      </c>
      <c r="Z94" s="24">
        <v>8.1311523869248004E-2</v>
      </c>
      <c r="AA94" s="24">
        <v>-4.3128591402124897E-2</v>
      </c>
      <c r="AB94" s="24">
        <v>-5.1320939045200603E-2</v>
      </c>
      <c r="AC94" s="24">
        <v>-4.7162661579502302E-2</v>
      </c>
      <c r="AD94" s="24">
        <v>3.5641941039088001E-3</v>
      </c>
      <c r="AE94" s="24">
        <v>-2.6370865983337401E-2</v>
      </c>
      <c r="AF94" s="24">
        <v>-0.108988346184547</v>
      </c>
      <c r="AH94">
        <f t="shared" si="6"/>
        <v>-0.1055647114624253</v>
      </c>
      <c r="AJ94">
        <f t="shared" si="7"/>
        <v>-0.1055647114624253</v>
      </c>
      <c r="AK94">
        <f t="shared" si="8"/>
        <v>-7.3241850506743367E-3</v>
      </c>
    </row>
    <row r="95" spans="1:37">
      <c r="A95" s="26">
        <v>47664</v>
      </c>
      <c r="B95" s="24">
        <v>6.2088020931247703E-3</v>
      </c>
      <c r="C95" s="24">
        <v>-1.8310322041810202E-2</v>
      </c>
      <c r="D95" s="24">
        <v>0.12326549059601</v>
      </c>
      <c r="E95" s="25">
        <v>4.39080189829542E-6</v>
      </c>
      <c r="F95" s="24">
        <v>-6.7636657943030795E-2</v>
      </c>
      <c r="G95" s="24">
        <v>-5.0733394969956803E-3</v>
      </c>
      <c r="H95" s="25">
        <v>-4.7342032310183898E-6</v>
      </c>
      <c r="I95" s="24">
        <v>-1.5510767869831601E-2</v>
      </c>
      <c r="J95" s="24">
        <v>-4.5894859450435303E-3</v>
      </c>
      <c r="K95" s="24">
        <v>1.3464709487567399</v>
      </c>
      <c r="L95" s="24">
        <v>1.8290061926375702E-2</v>
      </c>
      <c r="M95" s="24">
        <v>0</v>
      </c>
      <c r="N95" s="24">
        <v>0</v>
      </c>
      <c r="O95" s="24">
        <v>-2.2231026029560098E-2</v>
      </c>
      <c r="P95" s="24">
        <v>0</v>
      </c>
      <c r="Q95" s="24">
        <v>-1.2518179810926201E-4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-1.38529887159924</v>
      </c>
      <c r="Z95" s="24">
        <v>7.9087258395375504E-2</v>
      </c>
      <c r="AA95" s="24">
        <v>-4.1965943210414497E-2</v>
      </c>
      <c r="AB95" s="24">
        <v>-4.9952791888815698E-2</v>
      </c>
      <c r="AC95" s="24">
        <v>-4.5901692466881701E-2</v>
      </c>
      <c r="AD95" s="24">
        <v>3.1652846684926302E-3</v>
      </c>
      <c r="AE95" s="24">
        <v>-2.6102466913895801E-2</v>
      </c>
      <c r="AF95" s="24">
        <v>-0.106211044168854</v>
      </c>
      <c r="AH95">
        <f t="shared" si="6"/>
        <v>-0.1027874094467323</v>
      </c>
      <c r="AJ95">
        <f t="shared" si="7"/>
        <v>-0.1027874094467323</v>
      </c>
      <c r="AK95">
        <f t="shared" si="8"/>
        <v>-8.3916021019883463E-3</v>
      </c>
    </row>
    <row r="96" spans="1:37">
      <c r="A96" s="26">
        <v>47756</v>
      </c>
      <c r="B96" s="24">
        <v>6.1661201919345201E-3</v>
      </c>
      <c r="C96" s="24">
        <v>-1.6775936128337301E-2</v>
      </c>
      <c r="D96" s="24">
        <v>0.123806790484726</v>
      </c>
      <c r="E96" s="25">
        <v>3.3566284852373201E-6</v>
      </c>
      <c r="F96" s="24">
        <v>-7.0726457144106594E-2</v>
      </c>
      <c r="G96" s="24">
        <v>-4.3441178256603801E-3</v>
      </c>
      <c r="H96" s="25">
        <v>-7.4342034573397704E-6</v>
      </c>
      <c r="I96" s="24">
        <v>-1.4639927514019499E-2</v>
      </c>
      <c r="J96" s="24">
        <v>-4.2706484038359804E-3</v>
      </c>
      <c r="K96" s="24">
        <v>1.3119251600853199</v>
      </c>
      <c r="L96" s="24">
        <v>1.53265019377918E-2</v>
      </c>
      <c r="M96" s="24">
        <v>0</v>
      </c>
      <c r="N96" s="24">
        <v>0</v>
      </c>
      <c r="O96" s="24">
        <v>-2.13737337667851E-2</v>
      </c>
      <c r="P96" s="24">
        <v>0</v>
      </c>
      <c r="Q96" s="24">
        <v>-1.7148618181756401E-4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-1.34818772907272</v>
      </c>
      <c r="Z96" s="24">
        <v>7.6872819237689904E-2</v>
      </c>
      <c r="AA96" s="24">
        <v>-4.0834601675101001E-2</v>
      </c>
      <c r="AB96" s="24">
        <v>-4.8618601333828601E-2</v>
      </c>
      <c r="AC96" s="24">
        <v>-4.4674650046636503E-2</v>
      </c>
      <c r="AD96" s="24">
        <v>2.7882572378154298E-3</v>
      </c>
      <c r="AE96" s="24">
        <v>-2.5836796595402702E-2</v>
      </c>
      <c r="AF96" s="24">
        <v>-0.103573114087966</v>
      </c>
      <c r="AH96">
        <f t="shared" si="6"/>
        <v>-0.1001494793658443</v>
      </c>
      <c r="AJ96">
        <f t="shared" si="7"/>
        <v>-0.1001494793658443</v>
      </c>
      <c r="AK96">
        <f t="shared" si="8"/>
        <v>-9.4201337983838146E-3</v>
      </c>
    </row>
    <row r="97" spans="1:37">
      <c r="A97" s="26">
        <v>47848</v>
      </c>
      <c r="B97" s="24">
        <v>6.1153324167159103E-3</v>
      </c>
      <c r="C97" s="24">
        <v>-1.5425953469335601E-2</v>
      </c>
      <c r="D97" s="24">
        <v>0.124226304919825</v>
      </c>
      <c r="E97" s="25">
        <v>2.4595798734940899E-6</v>
      </c>
      <c r="F97" s="24">
        <v>-7.3549332226109806E-2</v>
      </c>
      <c r="G97" s="24">
        <v>-3.7285987952348399E-3</v>
      </c>
      <c r="H97" s="25">
        <v>-9.5594043516846708E-6</v>
      </c>
      <c r="I97" s="24">
        <v>-1.38000123259622E-2</v>
      </c>
      <c r="J97" s="24">
        <v>-4.0065686556253303E-3</v>
      </c>
      <c r="K97" s="24">
        <v>1.27774466010354</v>
      </c>
      <c r="L97" s="24">
        <v>1.2690401437400901E-2</v>
      </c>
      <c r="M97" s="24">
        <v>0</v>
      </c>
      <c r="N97" s="24">
        <v>0</v>
      </c>
      <c r="O97" s="24">
        <v>-2.0544404763784899E-2</v>
      </c>
      <c r="P97" s="24">
        <v>0</v>
      </c>
      <c r="Q97" s="24">
        <v>-1.86507303751233E-4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-1.31156588566238</v>
      </c>
      <c r="Z97" s="24">
        <v>7.4675257385215604E-2</v>
      </c>
      <c r="AA97" s="24">
        <v>-3.9731997341796298E-2</v>
      </c>
      <c r="AB97" s="24">
        <v>-4.7315715610200398E-2</v>
      </c>
      <c r="AC97" s="24">
        <v>-4.3478555605361797E-2</v>
      </c>
      <c r="AD97" s="24">
        <v>2.4352057902321399E-3</v>
      </c>
      <c r="AE97" s="24">
        <v>-2.5573825615068501E-2</v>
      </c>
      <c r="AF97" s="24">
        <v>-0.101027295146168</v>
      </c>
      <c r="AH97">
        <f t="shared" si="6"/>
        <v>-9.7603660424046293E-2</v>
      </c>
      <c r="AJ97">
        <f t="shared" si="7"/>
        <v>-9.7603660424046293E-2</v>
      </c>
      <c r="AK97">
        <f t="shared" si="8"/>
        <v>-1.0366629483295656E-2</v>
      </c>
    </row>
    <row r="98" spans="1:37">
      <c r="A98" s="26">
        <v>47938</v>
      </c>
      <c r="B98" s="24">
        <v>6.0579125945067896E-3</v>
      </c>
      <c r="C98" s="24">
        <v>-1.42286059700237E-2</v>
      </c>
      <c r="D98" s="24">
        <v>0.124525274134761</v>
      </c>
      <c r="E98" s="25">
        <v>1.6886187096023099E-6</v>
      </c>
      <c r="F98" s="24">
        <v>-7.6102913830869298E-2</v>
      </c>
      <c r="G98" s="24">
        <v>-3.2145110478812001E-3</v>
      </c>
      <c r="H98" s="25">
        <v>-1.1175084728266701E-5</v>
      </c>
      <c r="I98" s="24">
        <v>-1.29915404274485E-2</v>
      </c>
      <c r="J98" s="24">
        <v>-3.7918234797532E-3</v>
      </c>
      <c r="K98" s="24">
        <v>1.2439502754124101</v>
      </c>
      <c r="L98" s="24">
        <v>1.0365052556650401E-2</v>
      </c>
      <c r="M98" s="24">
        <v>0</v>
      </c>
      <c r="N98" s="24">
        <v>0</v>
      </c>
      <c r="O98" s="24">
        <v>-1.9742259173946002E-2</v>
      </c>
      <c r="P98" s="24">
        <v>0</v>
      </c>
      <c r="Q98" s="24">
        <v>-1.7748036510701701E-4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-1.27546325583728</v>
      </c>
      <c r="Z98" s="24">
        <v>7.25008826485143E-2</v>
      </c>
      <c r="AA98" s="24">
        <v>-3.86560253252013E-2</v>
      </c>
      <c r="AB98" s="24">
        <v>-4.6042008439498502E-2</v>
      </c>
      <c r="AC98" s="24">
        <v>-4.2310979096920498E-2</v>
      </c>
      <c r="AD98" s="24">
        <v>2.1074578858879902E-3</v>
      </c>
      <c r="AE98" s="24">
        <v>-2.5313524950289799E-2</v>
      </c>
      <c r="AF98" s="24">
        <v>-9.8537559177523396E-2</v>
      </c>
      <c r="AH98">
        <f t="shared" ref="AH98:AH132" si="9">AF98+$AG$2</f>
        <v>-9.5113924455401691E-2</v>
      </c>
      <c r="AJ98">
        <f t="shared" ref="AJ98:AJ132" si="10">+AH98</f>
        <v>-9.5113924455401691E-2</v>
      </c>
      <c r="AK98">
        <f t="shared" ref="AK98:AK132" si="11">AH98-SUM(Y98:AD98,K98)</f>
        <v>-1.1200271703313627E-2</v>
      </c>
    </row>
    <row r="99" spans="1:37">
      <c r="A99" s="26">
        <v>48029</v>
      </c>
      <c r="B99" s="24">
        <v>5.9951885989378796E-3</v>
      </c>
      <c r="C99" s="24">
        <v>-1.31582825350196E-2</v>
      </c>
      <c r="D99" s="24">
        <v>0.12470661449107</v>
      </c>
      <c r="E99" s="25">
        <v>1.0327306771131899E-6</v>
      </c>
      <c r="F99" s="24">
        <v>-7.8389357873767301E-2</v>
      </c>
      <c r="G99" s="24">
        <v>-2.7901720236758699E-3</v>
      </c>
      <c r="H99" s="25">
        <v>-1.2343701429157199E-5</v>
      </c>
      <c r="I99" s="24">
        <v>-1.22148477265333E-2</v>
      </c>
      <c r="J99" s="24">
        <v>-3.6211329921732498E-3</v>
      </c>
      <c r="K99" s="24">
        <v>1.21056687114635</v>
      </c>
      <c r="L99" s="24">
        <v>8.3318519243032896E-3</v>
      </c>
      <c r="M99" s="24">
        <v>0</v>
      </c>
      <c r="N99" s="24">
        <v>0</v>
      </c>
      <c r="O99" s="24">
        <v>-1.8966521938889602E-2</v>
      </c>
      <c r="P99" s="24">
        <v>0</v>
      </c>
      <c r="Q99" s="24">
        <v>-1.5029274050518601E-4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-1.2399102474786701</v>
      </c>
      <c r="Z99" s="24">
        <v>7.0355273152396702E-2</v>
      </c>
      <c r="AA99" s="24">
        <v>-3.76049804308465E-2</v>
      </c>
      <c r="AB99" s="24">
        <v>-4.4795800752287798E-2</v>
      </c>
      <c r="AC99" s="24">
        <v>-4.1169962754656203E-2</v>
      </c>
      <c r="AD99" s="24">
        <v>1.80569306558397E-3</v>
      </c>
      <c r="AE99" s="24">
        <v>-2.50558659607606E-2</v>
      </c>
      <c r="AF99" s="24">
        <v>-9.6077283799907404E-2</v>
      </c>
      <c r="AH99">
        <f t="shared" si="9"/>
        <v>-9.2653649077785699E-2</v>
      </c>
      <c r="AJ99">
        <f t="shared" si="10"/>
        <v>-9.2653649077785699E-2</v>
      </c>
      <c r="AK99">
        <f t="shared" si="11"/>
        <v>-1.1900495025655683E-2</v>
      </c>
    </row>
    <row r="100" spans="1:37">
      <c r="A100" s="26">
        <v>48121</v>
      </c>
      <c r="B100" s="24">
        <v>5.9283469380100899E-3</v>
      </c>
      <c r="C100" s="24">
        <v>-1.21943958446687E-2</v>
      </c>
      <c r="D100" s="24">
        <v>0.124774572563687</v>
      </c>
      <c r="E100" s="25">
        <v>4.8109431342692097E-7</v>
      </c>
      <c r="F100" s="24">
        <v>-8.0414498609592294E-2</v>
      </c>
      <c r="G100" s="24">
        <v>-2.4445646512457901E-3</v>
      </c>
      <c r="H100" s="25">
        <v>-1.3124276772730001E-5</v>
      </c>
      <c r="I100" s="24">
        <v>-1.1470093945086199E-2</v>
      </c>
      <c r="J100" s="24">
        <v>-3.4894211954884101E-3</v>
      </c>
      <c r="K100" s="24">
        <v>1.17762179356999</v>
      </c>
      <c r="L100" s="24">
        <v>6.5709040034886597E-3</v>
      </c>
      <c r="M100" s="24">
        <v>0</v>
      </c>
      <c r="N100" s="24">
        <v>0</v>
      </c>
      <c r="O100" s="24">
        <v>-1.8216424972550899E-2</v>
      </c>
      <c r="P100" s="24">
        <v>0</v>
      </c>
      <c r="Q100" s="24">
        <v>-1.0974768392147E-4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-1.20493675346056</v>
      </c>
      <c r="Z100" s="24">
        <v>6.8243295488683894E-2</v>
      </c>
      <c r="AA100" s="24">
        <v>-3.6577498145391102E-2</v>
      </c>
      <c r="AB100" s="24">
        <v>-4.3575790037814602E-2</v>
      </c>
      <c r="AC100" s="24">
        <v>-4.00539515569917E-2</v>
      </c>
      <c r="AD100" s="24">
        <v>1.53005001103541E-3</v>
      </c>
      <c r="AE100" s="24">
        <v>-2.4800820380828498E-2</v>
      </c>
      <c r="AF100" s="24">
        <v>-9.3627641091720198E-2</v>
      </c>
      <c r="AH100">
        <f t="shared" si="9"/>
        <v>-9.0204006369598494E-2</v>
      </c>
      <c r="AJ100">
        <f t="shared" si="10"/>
        <v>-9.0204006369598494E-2</v>
      </c>
      <c r="AK100">
        <f t="shared" si="11"/>
        <v>-1.2455152238550232E-2</v>
      </c>
    </row>
    <row r="101" spans="1:37">
      <c r="A101" s="26">
        <v>48213</v>
      </c>
      <c r="B101" s="24">
        <v>5.8584386997266001E-3</v>
      </c>
      <c r="C101" s="24">
        <v>-1.13204390487793E-2</v>
      </c>
      <c r="D101" s="24">
        <v>0.124734420716571</v>
      </c>
      <c r="E101" s="25">
        <v>2.32169768691967E-8</v>
      </c>
      <c r="F101" s="24">
        <v>-8.2187096747261101E-2</v>
      </c>
      <c r="G101" s="24">
        <v>-2.1673912947236299E-3</v>
      </c>
      <c r="H101" s="25">
        <v>-1.35719807582087E-5</v>
      </c>
      <c r="I101" s="24">
        <v>-1.0757271448874299E-2</v>
      </c>
      <c r="J101" s="24">
        <v>-3.3918622314110299E-3</v>
      </c>
      <c r="K101" s="24">
        <v>1.1451435693562999</v>
      </c>
      <c r="L101" s="24">
        <v>5.0615425297356699E-3</v>
      </c>
      <c r="M101" s="24">
        <v>0</v>
      </c>
      <c r="N101" s="24">
        <v>0</v>
      </c>
      <c r="O101" s="24">
        <v>-1.74912091242274E-2</v>
      </c>
      <c r="P101" s="24">
        <v>0</v>
      </c>
      <c r="Q101" s="25">
        <v>-5.97683065459878E-5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-1.17057134800331</v>
      </c>
      <c r="Z101" s="24">
        <v>6.6169133254213794E-2</v>
      </c>
      <c r="AA101" s="24">
        <v>-3.55725013504904E-2</v>
      </c>
      <c r="AB101" s="24">
        <v>-4.2380987042458497E-2</v>
      </c>
      <c r="AC101" s="24">
        <v>-3.89617303868025E-2</v>
      </c>
      <c r="AD101" s="24">
        <v>1.28022281389505E-3</v>
      </c>
      <c r="AE101" s="24">
        <v>-2.4548360312083201E-2</v>
      </c>
      <c r="AF101" s="24">
        <v>-9.1176186690325997E-2</v>
      </c>
      <c r="AH101">
        <f t="shared" si="9"/>
        <v>-8.7752551968204293E-2</v>
      </c>
      <c r="AJ101">
        <f t="shared" si="10"/>
        <v>-8.7752551968204293E-2</v>
      </c>
      <c r="AK101">
        <f t="shared" si="11"/>
        <v>-1.2858910609551785E-2</v>
      </c>
    </row>
    <row r="102" spans="1:37">
      <c r="A102" s="26">
        <v>48304</v>
      </c>
      <c r="B102" s="24">
        <v>5.7863865381489604E-3</v>
      </c>
      <c r="C102" s="24">
        <v>-1.0523203168261301E-2</v>
      </c>
      <c r="D102" s="24">
        <v>0.124592191475214</v>
      </c>
      <c r="E102" s="25">
        <v>-3.50959054785266E-7</v>
      </c>
      <c r="F102" s="24">
        <v>-8.3718177300019306E-2</v>
      </c>
      <c r="G102" s="24">
        <v>-1.9491079138356799E-3</v>
      </c>
      <c r="H102" s="25">
        <v>-1.3737866152781701E-5</v>
      </c>
      <c r="I102" s="24">
        <v>-1.0076216178372E-2</v>
      </c>
      <c r="J102" s="24">
        <v>-3.3239141860226598E-3</v>
      </c>
      <c r="K102" s="24">
        <v>1.1131608351659199</v>
      </c>
      <c r="L102" s="24">
        <v>3.7827759004419401E-3</v>
      </c>
      <c r="M102" s="24">
        <v>0</v>
      </c>
      <c r="N102" s="24">
        <v>0</v>
      </c>
      <c r="O102" s="24">
        <v>-1.67901259206867E-2</v>
      </c>
      <c r="P102" s="24">
        <v>0</v>
      </c>
      <c r="Q102" s="25">
        <v>-3.5566957648650401E-6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-1.13684066295866</v>
      </c>
      <c r="Z102" s="24">
        <v>6.4136321978220501E-2</v>
      </c>
      <c r="AA102" s="24">
        <v>-3.45891525523171E-2</v>
      </c>
      <c r="AB102" s="24">
        <v>-4.12106594701451E-2</v>
      </c>
      <c r="AC102" s="24">
        <v>-3.7892367649856103E-2</v>
      </c>
      <c r="AD102" s="24">
        <v>1.05554680787904E-3</v>
      </c>
      <c r="AE102" s="24">
        <v>-2.4298458216154901E-2</v>
      </c>
      <c r="AF102" s="24">
        <v>-8.8715633169498806E-2</v>
      </c>
      <c r="AH102">
        <f t="shared" si="9"/>
        <v>-8.5291998447377101E-2</v>
      </c>
      <c r="AJ102">
        <f t="shared" si="10"/>
        <v>-8.5291998447377101E-2</v>
      </c>
      <c r="AK102">
        <f t="shared" si="11"/>
        <v>-1.3111859768417986E-2</v>
      </c>
    </row>
    <row r="103" spans="1:37">
      <c r="A103" s="26">
        <v>48395</v>
      </c>
      <c r="B103" s="24">
        <v>5.7129924202575901E-3</v>
      </c>
      <c r="C103" s="24">
        <v>-9.7921302214258408E-3</v>
      </c>
      <c r="D103" s="24">
        <v>0.124354447876621</v>
      </c>
      <c r="E103" s="25">
        <v>-6.5097662066945799E-7</v>
      </c>
      <c r="F103" s="24">
        <v>-8.5020451401530694E-2</v>
      </c>
      <c r="G103" s="24">
        <v>-1.78094120207586E-3</v>
      </c>
      <c r="H103" s="25">
        <v>-1.3668726802771E-5</v>
      </c>
      <c r="I103" s="24">
        <v>-9.4266200745400808E-3</v>
      </c>
      <c r="J103" s="24">
        <v>-3.2813421642255299E-3</v>
      </c>
      <c r="K103" s="24">
        <v>1.0817014723024001</v>
      </c>
      <c r="L103" s="24">
        <v>2.7136625339767E-3</v>
      </c>
      <c r="M103" s="24">
        <v>0</v>
      </c>
      <c r="N103" s="24">
        <v>0</v>
      </c>
      <c r="O103" s="24">
        <v>-1.6112439091190402E-2</v>
      </c>
      <c r="P103" s="24">
        <v>0</v>
      </c>
      <c r="Q103" s="25">
        <v>5.6280740223754799E-5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-1.1037689208544501</v>
      </c>
      <c r="Z103" s="24">
        <v>6.2147788703680401E-2</v>
      </c>
      <c r="AA103" s="24">
        <v>-3.36268113702115E-2</v>
      </c>
      <c r="AB103" s="24">
        <v>-4.0064282291131903E-2</v>
      </c>
      <c r="AC103" s="24">
        <v>-3.6845165059274099E-2</v>
      </c>
      <c r="AD103" s="24">
        <v>8.5507449962724696E-4</v>
      </c>
      <c r="AE103" s="24">
        <v>-2.4051086907756699E-2</v>
      </c>
      <c r="AF103" s="24">
        <v>-8.6242791264459703E-2</v>
      </c>
      <c r="AH103">
        <f t="shared" si="9"/>
        <v>-8.2819156542337999E-2</v>
      </c>
      <c r="AJ103">
        <f t="shared" si="10"/>
        <v>-8.2819156542337999E-2</v>
      </c>
      <c r="AK103">
        <f t="shared" si="11"/>
        <v>-1.3218312472978153E-2</v>
      </c>
    </row>
    <row r="104" spans="1:37">
      <c r="A104" s="26">
        <v>48487</v>
      </c>
      <c r="B104" s="24">
        <v>5.6389458896389799E-3</v>
      </c>
      <c r="C104" s="24">
        <v>-9.1187807230123895E-3</v>
      </c>
      <c r="D104" s="24">
        <v>0.12402808691837899</v>
      </c>
      <c r="E104" s="25">
        <v>-8.8580637644191096E-7</v>
      </c>
      <c r="F104" s="24">
        <v>-8.6107816034710002E-2</v>
      </c>
      <c r="G104" s="24">
        <v>-1.6548912660678699E-3</v>
      </c>
      <c r="H104" s="25">
        <v>-1.34070562915426E-5</v>
      </c>
      <c r="I104" s="24">
        <v>-8.8080444821281995E-3</v>
      </c>
      <c r="J104" s="24">
        <v>-3.2602322115864099E-3</v>
      </c>
      <c r="K104" s="24">
        <v>1.05079192256001</v>
      </c>
      <c r="L104" s="24">
        <v>1.8336222658616101E-3</v>
      </c>
      <c r="M104" s="24">
        <v>0</v>
      </c>
      <c r="N104" s="24">
        <v>0</v>
      </c>
      <c r="O104" s="24">
        <v>-1.5457425882313899E-2</v>
      </c>
      <c r="P104" s="24">
        <v>0</v>
      </c>
      <c r="Q104" s="24">
        <v>1.1763344595266E-4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-1.0713776032593301</v>
      </c>
      <c r="Z104" s="24">
        <v>6.0205894728274097E-2</v>
      </c>
      <c r="AA104" s="24">
        <v>-3.2684996991935902E-2</v>
      </c>
      <c r="AB104" s="24">
        <v>-3.8941494233206898E-2</v>
      </c>
      <c r="AC104" s="24">
        <v>-3.5819613249491497E-2</v>
      </c>
      <c r="AD104" s="24">
        <v>6.7764219260055703E-4</v>
      </c>
      <c r="AE104" s="24">
        <v>-2.38062195479074E-2</v>
      </c>
      <c r="AF104" s="24">
        <v>-8.3757662743652803E-2</v>
      </c>
      <c r="AH104">
        <f t="shared" si="9"/>
        <v>-8.0334028021531098E-2</v>
      </c>
      <c r="AJ104">
        <f t="shared" si="10"/>
        <v>-8.0334028021531098E-2</v>
      </c>
      <c r="AK104">
        <f t="shared" si="11"/>
        <v>-1.3185779768451464E-2</v>
      </c>
    </row>
    <row r="105" spans="1:37">
      <c r="A105" s="26">
        <v>48579</v>
      </c>
      <c r="B105" s="24">
        <v>5.5648326360888296E-3</v>
      </c>
      <c r="C105" s="24">
        <v>-8.4963973249196096E-3</v>
      </c>
      <c r="D105" s="24">
        <v>0.123620173225542</v>
      </c>
      <c r="E105" s="25">
        <v>-1.06380895529086E-6</v>
      </c>
      <c r="F105" s="24">
        <v>-8.6994925483108193E-2</v>
      </c>
      <c r="G105" s="24">
        <v>-1.56372220256115E-3</v>
      </c>
      <c r="H105" s="25">
        <v>-1.2991088189239301E-5</v>
      </c>
      <c r="I105" s="24">
        <v>-8.2199340935752794E-3</v>
      </c>
      <c r="J105" s="24">
        <v>-3.2569975227060002E-3</v>
      </c>
      <c r="K105" s="24">
        <v>1.02045666285502</v>
      </c>
      <c r="L105" s="24">
        <v>1.1226897992415699E-3</v>
      </c>
      <c r="M105" s="24">
        <v>0</v>
      </c>
      <c r="N105" s="24">
        <v>0</v>
      </c>
      <c r="O105" s="24">
        <v>-1.4824378171786501E-2</v>
      </c>
      <c r="P105" s="24">
        <v>0</v>
      </c>
      <c r="Q105" s="24">
        <v>1.7880626546520301E-4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-1.0396852347846901</v>
      </c>
      <c r="Z105" s="24">
        <v>5.83124802318589E-2</v>
      </c>
      <c r="AA105" s="24">
        <v>-3.1763355277985801E-2</v>
      </c>
      <c r="AB105" s="24">
        <v>-3.7842060009368003E-2</v>
      </c>
      <c r="AC105" s="24">
        <v>-3.4815352852649001E-2</v>
      </c>
      <c r="AD105" s="24">
        <v>5.2192793733799405E-4</v>
      </c>
      <c r="AE105" s="24">
        <v>-2.3563829637365499E-2</v>
      </c>
      <c r="AF105" s="24">
        <v>-8.1262669307308202E-2</v>
      </c>
      <c r="AH105">
        <f t="shared" si="9"/>
        <v>-7.7839034585186498E-2</v>
      </c>
      <c r="AJ105">
        <f t="shared" si="10"/>
        <v>-7.7839034585186498E-2</v>
      </c>
      <c r="AK105">
        <f t="shared" si="11"/>
        <v>-1.3024102684710451E-2</v>
      </c>
    </row>
    <row r="106" spans="1:37">
      <c r="A106" s="26">
        <v>48669</v>
      </c>
      <c r="B106" s="24">
        <v>5.49114319104983E-3</v>
      </c>
      <c r="C106" s="24">
        <v>-7.9195490501891008E-3</v>
      </c>
      <c r="D106" s="24">
        <v>0.123137800097268</v>
      </c>
      <c r="E106" s="25">
        <v>-1.1927136601820399E-6</v>
      </c>
      <c r="F106" s="24">
        <v>-8.7696828299954205E-2</v>
      </c>
      <c r="G106" s="24">
        <v>-1.5009427214030401E-3</v>
      </c>
      <c r="H106" s="25">
        <v>-1.24549019475447E-5</v>
      </c>
      <c r="I106" s="24">
        <v>-7.6616310694049396E-3</v>
      </c>
      <c r="J106" s="24">
        <v>-3.26837823793278E-3</v>
      </c>
      <c r="K106" s="24">
        <v>0.99071781779215096</v>
      </c>
      <c r="L106" s="24">
        <v>5.6171609450444699E-4</v>
      </c>
      <c r="M106" s="24">
        <v>0</v>
      </c>
      <c r="N106" s="24">
        <v>0</v>
      </c>
      <c r="O106" s="24">
        <v>-1.4212603392349799E-2</v>
      </c>
      <c r="P106" s="24">
        <v>0</v>
      </c>
      <c r="Q106" s="24">
        <v>2.3845379144251901E-4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-1.0087072647901001</v>
      </c>
      <c r="Z106" s="24">
        <v>5.6468909718807303E-2</v>
      </c>
      <c r="AA106" s="24">
        <v>-3.0861630181826898E-2</v>
      </c>
      <c r="AB106" s="24">
        <v>-3.67658378266153E-2</v>
      </c>
      <c r="AC106" s="24">
        <v>-3.3832140650999001E-2</v>
      </c>
      <c r="AD106" s="24">
        <v>3.86501463576266E-4</v>
      </c>
      <c r="AE106" s="24">
        <v>-2.3323891010248801E-2</v>
      </c>
      <c r="AF106" s="24">
        <v>-7.8762002697827793E-2</v>
      </c>
      <c r="AH106">
        <f t="shared" si="9"/>
        <v>-7.5338367975706089E-2</v>
      </c>
      <c r="AJ106">
        <f t="shared" si="10"/>
        <v>-7.5338367975706089E-2</v>
      </c>
      <c r="AK106">
        <f t="shared" si="11"/>
        <v>-1.2744723500699495E-2</v>
      </c>
    </row>
    <row r="107" spans="1:37">
      <c r="A107" s="26">
        <v>48760</v>
      </c>
      <c r="B107" s="24">
        <v>5.4182815969804499E-3</v>
      </c>
      <c r="C107" s="24">
        <v>-7.3838428775553702E-3</v>
      </c>
      <c r="D107" s="24">
        <v>0.12258797517534301</v>
      </c>
      <c r="E107" s="25">
        <v>-1.27961102622958E-6</v>
      </c>
      <c r="F107" s="24">
        <v>-8.8228663676021002E-2</v>
      </c>
      <c r="G107" s="24">
        <v>-1.4607787572113199E-3</v>
      </c>
      <c r="H107" s="25">
        <v>-1.18285806326123E-5</v>
      </c>
      <c r="I107" s="24">
        <v>-7.1323890363580401E-3</v>
      </c>
      <c r="J107" s="24">
        <v>-3.2914359967277699E-3</v>
      </c>
      <c r="K107" s="24">
        <v>0.96159489092446004</v>
      </c>
      <c r="L107" s="24">
        <v>1.3252338410913201E-4</v>
      </c>
      <c r="M107" s="24">
        <v>0</v>
      </c>
      <c r="N107" s="24">
        <v>0</v>
      </c>
      <c r="O107" s="24">
        <v>-1.3621425277895701E-2</v>
      </c>
      <c r="P107" s="24">
        <v>0</v>
      </c>
      <c r="Q107" s="24">
        <v>2.9552611755283498E-4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-0.97845603057458996</v>
      </c>
      <c r="Z107" s="24">
        <v>5.46761173855723E-2</v>
      </c>
      <c r="AA107" s="24">
        <v>-2.99796391453655E-2</v>
      </c>
      <c r="AB107" s="24">
        <v>-3.5712751719885902E-2</v>
      </c>
      <c r="AC107" s="24">
        <v>-3.2869820409055797E-2</v>
      </c>
      <c r="AD107" s="24">
        <v>2.6986675768416802E-4</v>
      </c>
      <c r="AE107" s="24">
        <v>-2.3086377827841401E-2</v>
      </c>
      <c r="AF107" s="24">
        <v>-7.6261082148458795E-2</v>
      </c>
      <c r="AH107">
        <f t="shared" si="9"/>
        <v>-7.283744742633709E-2</v>
      </c>
      <c r="AJ107">
        <f t="shared" si="10"/>
        <v>-7.283744742633709E-2</v>
      </c>
      <c r="AK107">
        <f t="shared" si="11"/>
        <v>-1.2360080645156438E-2</v>
      </c>
    </row>
    <row r="108" spans="1:37">
      <c r="A108" s="26">
        <v>48852</v>
      </c>
      <c r="B108" s="24">
        <v>5.3465739246009603E-3</v>
      </c>
      <c r="C108" s="24">
        <v>-6.8856914154222697E-3</v>
      </c>
      <c r="D108" s="24">
        <v>0.121977528086174</v>
      </c>
      <c r="E108" s="25">
        <v>-1.33095685458772E-6</v>
      </c>
      <c r="F108" s="24">
        <v>-8.8605411254728803E-2</v>
      </c>
      <c r="G108" s="24">
        <v>-1.43813981152721E-3</v>
      </c>
      <c r="H108" s="25">
        <v>-1.11384084679058E-5</v>
      </c>
      <c r="I108" s="24">
        <v>-6.6313867226737702E-3</v>
      </c>
      <c r="J108" s="24">
        <v>-3.3235442878370601E-3</v>
      </c>
      <c r="K108" s="24">
        <v>0.93310459708483295</v>
      </c>
      <c r="L108" s="24">
        <v>-1.8198075250681301E-4</v>
      </c>
      <c r="M108" s="24">
        <v>0</v>
      </c>
      <c r="N108" s="24">
        <v>0</v>
      </c>
      <c r="O108" s="24">
        <v>-1.3050184444976401E-2</v>
      </c>
      <c r="P108" s="24">
        <v>0</v>
      </c>
      <c r="Q108" s="24">
        <v>3.49223465709556E-4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-0.94894078749703903</v>
      </c>
      <c r="Z108" s="24">
        <v>5.2934651687001198E-2</v>
      </c>
      <c r="AA108" s="24">
        <v>-2.9117252128104801E-2</v>
      </c>
      <c r="AB108" s="24">
        <v>-3.46827682618134E-2</v>
      </c>
      <c r="AC108" s="24">
        <v>-3.19282979873559E-2</v>
      </c>
      <c r="AD108" s="24">
        <v>1.7049794497557699E-4</v>
      </c>
      <c r="AE108" s="24">
        <v>-2.28512645725783E-2</v>
      </c>
      <c r="AF108" s="24">
        <v>-7.3766106308572499E-2</v>
      </c>
      <c r="AH108">
        <f t="shared" si="9"/>
        <v>-7.0342471586450794E-2</v>
      </c>
      <c r="AJ108">
        <f t="shared" si="10"/>
        <v>-7.0342471586450794E-2</v>
      </c>
      <c r="AK108">
        <f t="shared" si="11"/>
        <v>-1.1883112428947462E-2</v>
      </c>
    </row>
    <row r="109" spans="1:37">
      <c r="A109" s="26">
        <v>48944</v>
      </c>
      <c r="B109" s="24">
        <v>5.2762765353106698E-3</v>
      </c>
      <c r="C109" s="24">
        <v>-6.4221271064790796E-3</v>
      </c>
      <c r="D109" s="24">
        <v>0.12131303753934999</v>
      </c>
      <c r="E109" s="25">
        <v>-1.35258557227405E-6</v>
      </c>
      <c r="F109" s="24">
        <v>-8.8841688674134597E-2</v>
      </c>
      <c r="G109" s="24">
        <v>-1.4285805732099899E-3</v>
      </c>
      <c r="H109" s="25">
        <v>-1.0407097719521599E-5</v>
      </c>
      <c r="I109" s="24">
        <v>-6.15774104129515E-3</v>
      </c>
      <c r="J109" s="24">
        <v>-3.3623755147960599E-3</v>
      </c>
      <c r="K109" s="24">
        <v>0.90526077977179298</v>
      </c>
      <c r="L109" s="24">
        <v>-3.9772511013843801E-4</v>
      </c>
      <c r="M109" s="24">
        <v>0</v>
      </c>
      <c r="N109" s="24">
        <v>0</v>
      </c>
      <c r="O109" s="24">
        <v>-1.24982388232498E-2</v>
      </c>
      <c r="P109" s="24">
        <v>0</v>
      </c>
      <c r="Q109" s="24">
        <v>3.9895780581584197E-4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-0.92016779305957397</v>
      </c>
      <c r="Z109" s="24">
        <v>5.1244718520048298E-2</v>
      </c>
      <c r="AA109" s="24">
        <v>-2.8274373933115899E-2</v>
      </c>
      <c r="AB109" s="24">
        <v>-3.3675877211526997E-2</v>
      </c>
      <c r="AC109" s="24">
        <v>-3.1007520344416801E-2</v>
      </c>
      <c r="AD109" s="25">
        <v>8.6869122902673496E-5</v>
      </c>
      <c r="AE109" s="24">
        <v>-2.2618526042202901E-2</v>
      </c>
      <c r="AF109" s="24">
        <v>-7.1283687822191397E-2</v>
      </c>
      <c r="AH109">
        <f t="shared" si="9"/>
        <v>-6.7860053100069692E-2</v>
      </c>
      <c r="AJ109">
        <f t="shared" si="10"/>
        <v>-6.7860053100069692E-2</v>
      </c>
      <c r="AK109">
        <f t="shared" si="11"/>
        <v>-1.132685596617998E-2</v>
      </c>
    </row>
    <row r="110" spans="1:37">
      <c r="A110" s="26">
        <v>49034</v>
      </c>
      <c r="B110" s="24">
        <v>5.2075840070775299E-3</v>
      </c>
      <c r="C110" s="24">
        <v>-5.9906548659257501E-3</v>
      </c>
      <c r="D110" s="24">
        <v>0.120600775513515</v>
      </c>
      <c r="E110" s="25">
        <v>-1.34973101354097E-6</v>
      </c>
      <c r="F110" s="24">
        <v>-8.89515913954535E-2</v>
      </c>
      <c r="G110" s="24">
        <v>-1.4282591800726899E-3</v>
      </c>
      <c r="H110" s="25">
        <v>-9.6540358652771308E-6</v>
      </c>
      <c r="I110" s="24">
        <v>-5.7105194767476499E-3</v>
      </c>
      <c r="J110" s="24">
        <v>-3.4058855809892198E-3</v>
      </c>
      <c r="K110" s="24">
        <v>0.87807439913966301</v>
      </c>
      <c r="L110" s="24">
        <v>-5.2942755128180901E-4</v>
      </c>
      <c r="M110" s="24">
        <v>0</v>
      </c>
      <c r="N110" s="24">
        <v>0</v>
      </c>
      <c r="O110" s="24">
        <v>-1.1964963948576201E-2</v>
      </c>
      <c r="P110" s="24">
        <v>0</v>
      </c>
      <c r="Q110" s="24">
        <v>4.44320063578135E-4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-0.89214043349487804</v>
      </c>
      <c r="Z110" s="24">
        <v>4.9606222571567701E-2</v>
      </c>
      <c r="AA110" s="24">
        <v>-2.7450929502091201E-2</v>
      </c>
      <c r="AB110" s="24">
        <v>-3.26920756828449E-2</v>
      </c>
      <c r="AC110" s="24">
        <v>-3.0107458043549699E-2</v>
      </c>
      <c r="AD110" s="25">
        <v>1.7478769835176198E-5</v>
      </c>
      <c r="AE110" s="24">
        <v>-2.2388137344086401E-2</v>
      </c>
      <c r="AF110" s="24">
        <v>-6.8820559768117101E-2</v>
      </c>
      <c r="AH110">
        <f t="shared" si="9"/>
        <v>-6.5396925045995397E-2</v>
      </c>
      <c r="AJ110">
        <f t="shared" si="10"/>
        <v>-6.5396925045995397E-2</v>
      </c>
      <c r="AK110">
        <f t="shared" si="11"/>
        <v>-1.0704128803697338E-2</v>
      </c>
    </row>
    <row r="111" spans="1:37">
      <c r="A111" s="26">
        <v>49125</v>
      </c>
      <c r="B111" s="24">
        <v>5.1406366607799599E-3</v>
      </c>
      <c r="C111" s="24">
        <v>-5.58913631056968E-3</v>
      </c>
      <c r="D111" s="24">
        <v>0.119846666318725</v>
      </c>
      <c r="E111" s="25">
        <v>-1.3270529461148699E-6</v>
      </c>
      <c r="F111" s="24">
        <v>-8.8948569693290597E-2</v>
      </c>
      <c r="G111" s="24">
        <v>-1.43389330953549E-3</v>
      </c>
      <c r="H111" s="25">
        <v>-8.8955452748115401E-6</v>
      </c>
      <c r="I111" s="24">
        <v>-5.2887516704644604E-3</v>
      </c>
      <c r="J111" s="24">
        <v>-3.4522966920503199E-3</v>
      </c>
      <c r="K111" s="24">
        <v>0.85155357765478801</v>
      </c>
      <c r="L111" s="24">
        <v>-5.9057418719014605E-4</v>
      </c>
      <c r="M111" s="24">
        <v>0</v>
      </c>
      <c r="N111" s="24">
        <v>0</v>
      </c>
      <c r="O111" s="24">
        <v>-1.14497531323922E-2</v>
      </c>
      <c r="P111" s="24">
        <v>0</v>
      </c>
      <c r="Q111" s="24">
        <v>4.8505186485449798E-4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-0.86485938281361496</v>
      </c>
      <c r="Z111" s="24">
        <v>4.8018806488877297E-2</v>
      </c>
      <c r="AA111" s="24">
        <v>-2.6646851864403201E-2</v>
      </c>
      <c r="AB111" s="24">
        <v>-3.1731355432884002E-2</v>
      </c>
      <c r="AC111" s="24">
        <v>-2.9228090895470901E-2</v>
      </c>
      <c r="AD111" s="25">
        <v>-3.9130673178028403E-5</v>
      </c>
      <c r="AE111" s="24">
        <v>-2.2160073889707799E-2</v>
      </c>
      <c r="AF111" s="24">
        <v>-6.6383344174929207E-2</v>
      </c>
      <c r="AH111">
        <f t="shared" si="9"/>
        <v>-6.2959709452807502E-2</v>
      </c>
      <c r="AJ111">
        <f t="shared" si="10"/>
        <v>-6.2959709452807502E-2</v>
      </c>
      <c r="AK111">
        <f t="shared" si="11"/>
        <v>-1.0027281916921718E-2</v>
      </c>
    </row>
    <row r="112" spans="1:37">
      <c r="A112" s="26">
        <v>49217</v>
      </c>
      <c r="B112" s="24">
        <v>5.0755276405484396E-3</v>
      </c>
      <c r="C112" s="24">
        <v>-5.21569981137398E-3</v>
      </c>
      <c r="D112" s="24">
        <v>0.11905625848929401</v>
      </c>
      <c r="E112" s="25">
        <v>-1.2886678786510901E-6</v>
      </c>
      <c r="F112" s="24">
        <v>-8.8845338022369297E-2</v>
      </c>
      <c r="G112" s="24">
        <v>-1.4427151222836899E-3</v>
      </c>
      <c r="H112" s="25">
        <v>-8.1451488040973103E-6</v>
      </c>
      <c r="I112" s="24">
        <v>-4.8914401328676201E-3</v>
      </c>
      <c r="J112" s="24">
        <v>-3.5000789751101899E-3</v>
      </c>
      <c r="K112" s="24">
        <v>0.82570369192195903</v>
      </c>
      <c r="L112" s="24">
        <v>-5.9342091199646402E-4</v>
      </c>
      <c r="M112" s="24">
        <v>0</v>
      </c>
      <c r="N112" s="24">
        <v>0</v>
      </c>
      <c r="O112" s="24">
        <v>-1.09520175206838E-2</v>
      </c>
      <c r="P112" s="24">
        <v>0</v>
      </c>
      <c r="Q112" s="24">
        <v>5.2102102481607398E-4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-0.83832278558576401</v>
      </c>
      <c r="Z112" s="24">
        <v>4.6481887628878102E-2</v>
      </c>
      <c r="AA112" s="24">
        <v>-2.5862072440439001E-2</v>
      </c>
      <c r="AB112" s="24">
        <v>-3.0793692895337298E-2</v>
      </c>
      <c r="AC112" s="24">
        <v>-2.8369396385183401E-2</v>
      </c>
      <c r="AD112" s="25">
        <v>-8.4357482081278806E-5</v>
      </c>
      <c r="AE112" s="24">
        <v>-2.19343113892813E-2</v>
      </c>
      <c r="AF112" s="24">
        <v>-6.3978373785940498E-2</v>
      </c>
      <c r="AH112">
        <f t="shared" si="9"/>
        <v>-6.0554739063818801E-2</v>
      </c>
      <c r="AJ112">
        <f t="shared" si="10"/>
        <v>-6.0554739063818801E-2</v>
      </c>
      <c r="AK112">
        <f t="shared" si="11"/>
        <v>-9.3080138258508846E-3</v>
      </c>
    </row>
    <row r="113" spans="1:37">
      <c r="A113" s="26">
        <v>49309</v>
      </c>
      <c r="B113" s="24">
        <v>5.0123095161070802E-3</v>
      </c>
      <c r="C113" s="24">
        <v>-4.86867152289915E-3</v>
      </c>
      <c r="D113" s="24">
        <v>0.118234707628491</v>
      </c>
      <c r="E113" s="25">
        <v>-1.23818288338175E-6</v>
      </c>
      <c r="F113" s="24">
        <v>-8.8653812329561502E-2</v>
      </c>
      <c r="G113" s="24">
        <v>-1.4524259307500799E-3</v>
      </c>
      <c r="H113" s="25">
        <v>-7.4138357801443004E-6</v>
      </c>
      <c r="I113" s="24">
        <v>-4.5175700390259303E-3</v>
      </c>
      <c r="J113" s="24">
        <v>-3.5479314243819101E-3</v>
      </c>
      <c r="K113" s="24">
        <v>0.80052750054807498</v>
      </c>
      <c r="L113" s="24">
        <v>-5.4901350939130604E-4</v>
      </c>
      <c r="M113" s="24">
        <v>0</v>
      </c>
      <c r="N113" s="24">
        <v>0</v>
      </c>
      <c r="O113" s="24">
        <v>-1.0471186055416699E-2</v>
      </c>
      <c r="P113" s="24">
        <v>0</v>
      </c>
      <c r="Q113" s="24">
        <v>5.52200180941681E-4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-0.81252645594625394</v>
      </c>
      <c r="Z113" s="24">
        <v>4.4994692224860501E-2</v>
      </c>
      <c r="AA113" s="24">
        <v>-2.509651341678E-2</v>
      </c>
      <c r="AB113" s="24">
        <v>-2.9879041607625001E-2</v>
      </c>
      <c r="AC113" s="24">
        <v>-2.7531340551515598E-2</v>
      </c>
      <c r="AD113" s="24">
        <v>-1.19529060338798E-4</v>
      </c>
      <c r="AE113" s="24">
        <v>-2.1710825846553199E-2</v>
      </c>
      <c r="AF113" s="24">
        <v>-6.1611559160675802E-2</v>
      </c>
      <c r="AH113">
        <f t="shared" si="9"/>
        <v>-5.8187924438554105E-2</v>
      </c>
      <c r="AJ113">
        <f t="shared" si="10"/>
        <v>-5.8187924438554105E-2</v>
      </c>
      <c r="AK113">
        <f t="shared" si="11"/>
        <v>-8.5572366289761934E-3</v>
      </c>
    </row>
    <row r="114" spans="1:37">
      <c r="A114" s="26">
        <v>49399</v>
      </c>
      <c r="B114" s="24">
        <v>4.9510003876171299E-3</v>
      </c>
      <c r="C114" s="24">
        <v>-4.54652333062783E-3</v>
      </c>
      <c r="D114" s="24">
        <v>0.117386768493374</v>
      </c>
      <c r="E114" s="25">
        <v>-1.1787313498149801E-6</v>
      </c>
      <c r="F114" s="24">
        <v>-8.8385071240128399E-2</v>
      </c>
      <c r="G114" s="24">
        <v>-1.4611513239300199E-3</v>
      </c>
      <c r="H114" s="25">
        <v>-6.7103238238424002E-6</v>
      </c>
      <c r="I114" s="24">
        <v>-4.1661180886572802E-3</v>
      </c>
      <c r="J114" s="24">
        <v>-3.5947626007665299E-3</v>
      </c>
      <c r="K114" s="24">
        <v>0.77602529918612495</v>
      </c>
      <c r="L114" s="24">
        <v>-4.6722290326032802E-4</v>
      </c>
      <c r="M114" s="24">
        <v>0</v>
      </c>
      <c r="N114" s="24">
        <v>0</v>
      </c>
      <c r="O114" s="24">
        <v>-1.00067053506918E-2</v>
      </c>
      <c r="P114" s="24">
        <v>0</v>
      </c>
      <c r="Q114" s="24">
        <v>5.7864810849389797E-4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-0.78746408643020105</v>
      </c>
      <c r="Z114" s="24">
        <v>4.3556286880888397E-2</v>
      </c>
      <c r="AA114" s="24">
        <v>-2.4350081929434601E-2</v>
      </c>
      <c r="AB114" s="24">
        <v>-2.8987326707116401E-2</v>
      </c>
      <c r="AC114" s="24">
        <v>-2.67138710092466E-2</v>
      </c>
      <c r="AD114" s="24">
        <v>-1.4589358680251201E-4</v>
      </c>
      <c r="AE114" s="24">
        <v>-2.1489593553703602E-2</v>
      </c>
      <c r="AF114" s="24">
        <v>-5.9288294053226699E-2</v>
      </c>
      <c r="AH114">
        <f t="shared" si="9"/>
        <v>-5.5864659331105002E-2</v>
      </c>
      <c r="AJ114">
        <f t="shared" si="10"/>
        <v>-5.5864659331105002E-2</v>
      </c>
      <c r="AK114">
        <f t="shared" si="11"/>
        <v>-7.7849857353172042E-3</v>
      </c>
    </row>
    <row r="115" spans="1:37">
      <c r="A115" s="26">
        <v>49490</v>
      </c>
      <c r="B115" s="24">
        <v>4.8915894843100096E-3</v>
      </c>
      <c r="C115" s="24">
        <v>-4.2478343296364898E-3</v>
      </c>
      <c r="D115" s="24">
        <v>0.116516794771749</v>
      </c>
      <c r="E115" s="25">
        <v>-1.1130097514446299E-6</v>
      </c>
      <c r="F115" s="24">
        <v>-8.8049337406544803E-2</v>
      </c>
      <c r="G115" s="24">
        <v>-1.4673973521134301E-3</v>
      </c>
      <c r="H115" s="25">
        <v>-6.0413128338858901E-6</v>
      </c>
      <c r="I115" s="24">
        <v>-3.83606043107669E-3</v>
      </c>
      <c r="J115" s="24">
        <v>-3.63967143938634E-3</v>
      </c>
      <c r="K115" s="24">
        <v>0.75219509508751403</v>
      </c>
      <c r="L115" s="24">
        <v>-3.5679246856241601E-4</v>
      </c>
      <c r="M115" s="24">
        <v>0</v>
      </c>
      <c r="N115" s="24">
        <v>0</v>
      </c>
      <c r="O115" s="24">
        <v>-9.5580394952078304E-3</v>
      </c>
      <c r="P115" s="24">
        <v>0</v>
      </c>
      <c r="Q115" s="24">
        <v>6.0049335905926898E-4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-0.76312746125675401</v>
      </c>
      <c r="Z115" s="24">
        <v>4.21656073629912E-2</v>
      </c>
      <c r="AA115" s="24">
        <v>-2.36226658107614E-2</v>
      </c>
      <c r="AB115" s="24">
        <v>-2.8118441198032099E-2</v>
      </c>
      <c r="AC115" s="24">
        <v>-2.5916911826299498E-2</v>
      </c>
      <c r="AD115" s="24">
        <v>-1.6461444557888899E-4</v>
      </c>
      <c r="AE115" s="24">
        <v>-2.1270591086418E-2</v>
      </c>
      <c r="AF115" s="24">
        <v>-5.7013392803305099E-2</v>
      </c>
      <c r="AH115">
        <f t="shared" si="9"/>
        <v>-5.3589758081183402E-2</v>
      </c>
      <c r="AJ115">
        <f t="shared" si="10"/>
        <v>-5.3589758081183402E-2</v>
      </c>
      <c r="AK115">
        <f t="shared" si="11"/>
        <v>-7.0003659942627014E-3</v>
      </c>
    </row>
    <row r="116" spans="1:37">
      <c r="A116" s="26">
        <v>49582</v>
      </c>
      <c r="B116" s="24">
        <v>4.8340422572159397E-3</v>
      </c>
      <c r="C116" s="24">
        <v>-3.9712630212444203E-3</v>
      </c>
      <c r="D116" s="24">
        <v>0.115628745161966</v>
      </c>
      <c r="E116" s="25">
        <v>-1.0433146579712799E-6</v>
      </c>
      <c r="F116" s="24">
        <v>-8.76559756614705E-2</v>
      </c>
      <c r="G116" s="24">
        <v>-1.4700082591306599E-3</v>
      </c>
      <c r="H116" s="25">
        <v>-5.4117282359212002E-6</v>
      </c>
      <c r="I116" s="24">
        <v>-3.5263796718445701E-3</v>
      </c>
      <c r="J116" s="24">
        <v>-3.6819284529283E-3</v>
      </c>
      <c r="K116" s="24">
        <v>0.72903279458209702</v>
      </c>
      <c r="L116" s="24">
        <v>-2.25394652553632E-4</v>
      </c>
      <c r="M116" s="24">
        <v>0</v>
      </c>
      <c r="N116" s="24">
        <v>0</v>
      </c>
      <c r="O116" s="24">
        <v>-9.1246697918632106E-3</v>
      </c>
      <c r="P116" s="24">
        <v>0</v>
      </c>
      <c r="Q116" s="24">
        <v>6.1791993698592697E-4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-0.73950666959552402</v>
      </c>
      <c r="Z116" s="24">
        <v>4.0821484705432703E-2</v>
      </c>
      <c r="AA116" s="24">
        <v>-2.2914130675500199E-2</v>
      </c>
      <c r="AB116" s="24">
        <v>-2.72722437169849E-2</v>
      </c>
      <c r="AC116" s="24">
        <v>-2.5140359991492701E-2</v>
      </c>
      <c r="AD116" s="24">
        <v>-1.7676702102436301E-4</v>
      </c>
      <c r="AE116" s="24">
        <v>-2.1053795299085E-2</v>
      </c>
      <c r="AF116" s="24">
        <v>-5.4791054209815199E-2</v>
      </c>
      <c r="AH116">
        <f t="shared" si="9"/>
        <v>-5.1367419487693501E-2</v>
      </c>
      <c r="AJ116">
        <f t="shared" si="10"/>
        <v>-5.1367419487693501E-2</v>
      </c>
      <c r="AK116">
        <f t="shared" si="11"/>
        <v>-6.2115277746971134E-3</v>
      </c>
    </row>
    <row r="117" spans="1:37">
      <c r="A117" s="26">
        <v>49674</v>
      </c>
      <c r="B117" s="24">
        <v>4.7783049738870896E-3</v>
      </c>
      <c r="C117" s="24">
        <v>-3.7155279017636201E-3</v>
      </c>
      <c r="D117" s="24">
        <v>0.114726194518149</v>
      </c>
      <c r="E117" s="25">
        <v>-9.7157936095066492E-7</v>
      </c>
      <c r="F117" s="24">
        <v>-8.7213504958878904E-2</v>
      </c>
      <c r="G117" s="24">
        <v>-1.4681261455087001E-3</v>
      </c>
      <c r="H117" s="25">
        <v>-4.8249512924072597E-6</v>
      </c>
      <c r="I117" s="24">
        <v>-3.2360709907575699E-3</v>
      </c>
      <c r="J117" s="24">
        <v>-3.7209575600583599E-3</v>
      </c>
      <c r="K117" s="24">
        <v>0.706532397902918</v>
      </c>
      <c r="L117" s="25">
        <v>-7.9694476051728799E-5</v>
      </c>
      <c r="M117" s="24">
        <v>0</v>
      </c>
      <c r="N117" s="24">
        <v>0</v>
      </c>
      <c r="O117" s="24">
        <v>-8.7060944445380897E-3</v>
      </c>
      <c r="P117" s="24">
        <v>0</v>
      </c>
      <c r="Q117" s="24">
        <v>6.31154782577042E-4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-0.71659031516912797</v>
      </c>
      <c r="Z117" s="24">
        <v>3.9522668690159198E-2</v>
      </c>
      <c r="AA117" s="24">
        <v>-2.2224318141073202E-2</v>
      </c>
      <c r="AB117" s="24">
        <v>-2.6448557550999501E-2</v>
      </c>
      <c r="AC117" s="24">
        <v>-2.4384083231367301E-2</v>
      </c>
      <c r="AD117" s="24">
        <v>-1.8333747910756501E-4</v>
      </c>
      <c r="AE117" s="24">
        <v>-2.0839183320106099E-2</v>
      </c>
      <c r="AF117" s="24">
        <v>-5.2624847032280903E-2</v>
      </c>
      <c r="AH117">
        <f t="shared" si="9"/>
        <v>-4.9201212310159205E-2</v>
      </c>
      <c r="AJ117">
        <f t="shared" si="10"/>
        <v>-4.9201212310159205E-2</v>
      </c>
      <c r="AK117">
        <f t="shared" si="11"/>
        <v>-5.4256673315608364E-3</v>
      </c>
    </row>
    <row r="118" spans="1:37">
      <c r="A118" s="26">
        <v>49765</v>
      </c>
      <c r="B118" s="24">
        <v>4.7243088291768097E-3</v>
      </c>
      <c r="C118" s="24">
        <v>-3.4793945310975802E-3</v>
      </c>
      <c r="D118" s="24">
        <v>0.11381234896751199</v>
      </c>
      <c r="E118" s="25">
        <v>-8.9940960166502697E-7</v>
      </c>
      <c r="F118" s="24">
        <v>-8.6729621415585906E-2</v>
      </c>
      <c r="G118" s="24">
        <v>-1.4611528533527601E-3</v>
      </c>
      <c r="H118" s="25">
        <v>-4.2830348747267301E-6</v>
      </c>
      <c r="I118" s="24">
        <v>-2.9641474108366198E-3</v>
      </c>
      <c r="J118" s="24">
        <v>-3.7563187165368301E-3</v>
      </c>
      <c r="K118" s="24">
        <v>0.68468619667750297</v>
      </c>
      <c r="L118" s="25">
        <v>7.45822126403738E-5</v>
      </c>
      <c r="M118" s="24">
        <v>0</v>
      </c>
      <c r="N118" s="24">
        <v>0</v>
      </c>
      <c r="O118" s="24">
        <v>-8.3018282012828105E-3</v>
      </c>
      <c r="P118" s="24">
        <v>0</v>
      </c>
      <c r="Q118" s="24">
        <v>6.4045687023161395E-4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-0.69436571927379598</v>
      </c>
      <c r="Z118" s="24">
        <v>3.8267848789193197E-2</v>
      </c>
      <c r="AA118" s="24">
        <v>-2.15530449967265E-2</v>
      </c>
      <c r="AB118" s="24">
        <v>-2.5647170686928102E-2</v>
      </c>
      <c r="AC118" s="24">
        <v>-2.36479189572831E-2</v>
      </c>
      <c r="AD118" s="24">
        <v>-1.8522319358405101E-4</v>
      </c>
      <c r="AE118" s="24">
        <v>-2.0626732547346299E-2</v>
      </c>
      <c r="AF118" s="24">
        <v>-5.0517712882550497E-2</v>
      </c>
      <c r="AH118">
        <f t="shared" si="9"/>
        <v>-4.70940781604288E-2</v>
      </c>
      <c r="AJ118">
        <f t="shared" si="10"/>
        <v>-4.70940781604288E-2</v>
      </c>
      <c r="AK118">
        <f t="shared" si="11"/>
        <v>-4.6490465188071886E-3</v>
      </c>
    </row>
    <row r="119" spans="1:37">
      <c r="A119" s="26">
        <v>49856</v>
      </c>
      <c r="B119" s="24">
        <v>4.6719735910605202E-3</v>
      </c>
      <c r="C119" s="24">
        <v>-3.26166751892138E-3</v>
      </c>
      <c r="D119" s="24">
        <v>0.112890064041657</v>
      </c>
      <c r="E119" s="25">
        <v>-8.2811799707578501E-7</v>
      </c>
      <c r="F119" s="24">
        <v>-8.6211230076774101E-2</v>
      </c>
      <c r="G119" s="24">
        <v>-1.44871428170323E-3</v>
      </c>
      <c r="H119" s="25">
        <v>-3.7869036249089902E-6</v>
      </c>
      <c r="I119" s="24">
        <v>-2.70964426546998E-3</v>
      </c>
      <c r="J119" s="24">
        <v>-3.7876914815822798E-3</v>
      </c>
      <c r="K119" s="24">
        <v>0.66348497022238195</v>
      </c>
      <c r="L119" s="24">
        <v>2.3257757407064801E-4</v>
      </c>
      <c r="M119" s="24">
        <v>0</v>
      </c>
      <c r="N119" s="24">
        <v>0</v>
      </c>
      <c r="O119" s="24">
        <v>-7.9114019623226992E-3</v>
      </c>
      <c r="P119" s="24">
        <v>0</v>
      </c>
      <c r="Q119" s="24">
        <v>6.4610775846830903E-4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-0.67281911494233704</v>
      </c>
      <c r="Z119" s="24">
        <v>3.7055672684212802E-2</v>
      </c>
      <c r="AA119" s="24">
        <v>-2.09001031549104E-2</v>
      </c>
      <c r="AB119" s="24">
        <v>-2.4867836695214401E-2</v>
      </c>
      <c r="AC119" s="24">
        <v>-2.2931674145999101E-2</v>
      </c>
      <c r="AD119" s="24">
        <v>-1.83234511308787E-4</v>
      </c>
      <c r="AE119" s="24">
        <v>-2.0416420643691601E-2</v>
      </c>
      <c r="AF119" s="24">
        <v>-4.8471982830003001E-2</v>
      </c>
      <c r="AH119">
        <f t="shared" si="9"/>
        <v>-4.5048348107881303E-2</v>
      </c>
      <c r="AJ119">
        <f t="shared" si="10"/>
        <v>-4.5048348107881303E-2</v>
      </c>
      <c r="AK119">
        <f t="shared" si="11"/>
        <v>-3.8870275647064079E-3</v>
      </c>
    </row>
    <row r="120" spans="1:37">
      <c r="A120" s="26">
        <v>49948</v>
      </c>
      <c r="B120" s="24">
        <v>4.6212108043463497E-3</v>
      </c>
      <c r="C120" s="24">
        <v>-3.0611861613867798E-3</v>
      </c>
      <c r="D120" s="24">
        <v>0.111961864989699</v>
      </c>
      <c r="E120" s="25">
        <v>-7.5875685376577699E-7</v>
      </c>
      <c r="F120" s="24">
        <v>-8.5664483321747698E-2</v>
      </c>
      <c r="G120" s="24">
        <v>-1.4306272702153699E-3</v>
      </c>
      <c r="H120" s="25">
        <v>-3.3365378853612801E-6</v>
      </c>
      <c r="I120" s="24">
        <v>-2.4716229162015102E-3</v>
      </c>
      <c r="J120" s="24">
        <v>-3.8148596130242402E-3</v>
      </c>
      <c r="K120" s="24">
        <v>0.64291817750540803</v>
      </c>
      <c r="L120" s="24">
        <v>3.9022928234823102E-4</v>
      </c>
      <c r="M120" s="24">
        <v>0</v>
      </c>
      <c r="N120" s="24">
        <v>0</v>
      </c>
      <c r="O120" s="24">
        <v>-7.5343623604803497E-3</v>
      </c>
      <c r="P120" s="24">
        <v>0</v>
      </c>
      <c r="Q120" s="24">
        <v>6.4840344994447803E-4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-0.65193583053536697</v>
      </c>
      <c r="Z120" s="24">
        <v>3.5884762495758102E-2</v>
      </c>
      <c r="AA120" s="24">
        <v>-2.0265260236337901E-2</v>
      </c>
      <c r="AB120" s="24">
        <v>-2.4110276273751698E-2</v>
      </c>
      <c r="AC120" s="24">
        <v>-2.22351259781053E-2</v>
      </c>
      <c r="AD120" s="24">
        <v>-1.78097585234708E-4</v>
      </c>
      <c r="AE120" s="24">
        <v>-2.02082255327398E-2</v>
      </c>
      <c r="AF120" s="24">
        <v>-4.64894045518136E-2</v>
      </c>
      <c r="AH120">
        <f t="shared" si="9"/>
        <v>-4.3065769829691902E-2</v>
      </c>
      <c r="AJ120">
        <f t="shared" si="10"/>
        <v>-4.3065769829691902E-2</v>
      </c>
      <c r="AK120">
        <f t="shared" si="11"/>
        <v>-3.1441192220614811E-3</v>
      </c>
    </row>
    <row r="121" spans="1:37">
      <c r="A121" s="26">
        <v>50040</v>
      </c>
      <c r="B121" s="24">
        <v>4.57192657792895E-3</v>
      </c>
      <c r="C121" s="24">
        <v>-2.8768227094259102E-3</v>
      </c>
      <c r="D121" s="24">
        <v>0.111029968557362</v>
      </c>
      <c r="E121" s="25">
        <v>-6.9214914168524401E-7</v>
      </c>
      <c r="F121" s="24">
        <v>-8.5094824098759195E-2</v>
      </c>
      <c r="G121" s="24">
        <v>-1.4068691266560401E-3</v>
      </c>
      <c r="H121" s="25">
        <v>-2.9311411569642E-6</v>
      </c>
      <c r="I121" s="24">
        <v>-2.2491737771286602E-3</v>
      </c>
      <c r="J121" s="24">
        <v>-3.8376967513741702E-3</v>
      </c>
      <c r="K121" s="24">
        <v>0.62297414228594505</v>
      </c>
      <c r="L121" s="24">
        <v>5.4419803191464104E-4</v>
      </c>
      <c r="M121" s="24">
        <v>0</v>
      </c>
      <c r="N121" s="24">
        <v>0</v>
      </c>
      <c r="O121" s="24">
        <v>-7.1702713208300697E-3</v>
      </c>
      <c r="P121" s="24">
        <v>0</v>
      </c>
      <c r="Q121" s="24">
        <v>6.4764743540777201E-4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-0.63170046153337001</v>
      </c>
      <c r="Z121" s="24">
        <v>3.4753728867282202E-2</v>
      </c>
      <c r="AA121" s="24">
        <v>-1.96482606572926E-2</v>
      </c>
      <c r="AB121" s="24">
        <v>-2.3374179298992499E-2</v>
      </c>
      <c r="AC121" s="24">
        <v>-2.1558023078758901E-2</v>
      </c>
      <c r="AD121" s="24">
        <v>-1.70458035969515E-4</v>
      </c>
      <c r="AE121" s="24">
        <v>-2.0002125394570101E-2</v>
      </c>
      <c r="AF121" s="24">
        <v>-4.4571177317577003E-2</v>
      </c>
      <c r="AH121">
        <f t="shared" si="9"/>
        <v>-4.1147542595455305E-2</v>
      </c>
      <c r="AJ121">
        <f t="shared" si="10"/>
        <v>-4.1147542595455305E-2</v>
      </c>
      <c r="AK121">
        <f t="shared" si="11"/>
        <v>-2.4240311442990381E-3</v>
      </c>
    </row>
    <row r="122" spans="1:37">
      <c r="A122" s="26">
        <v>50130</v>
      </c>
      <c r="B122" s="24">
        <v>4.5240239832554999E-3</v>
      </c>
      <c r="C122" s="24">
        <v>-2.7074824574474898E-3</v>
      </c>
      <c r="D122" s="24">
        <v>0.110096305622768</v>
      </c>
      <c r="E122" s="25">
        <v>-6.2891747017842503E-7</v>
      </c>
      <c r="F122" s="24">
        <v>-8.4507032429681495E-2</v>
      </c>
      <c r="G122" s="24">
        <v>-1.37754982178369E-3</v>
      </c>
      <c r="H122" s="25">
        <v>-2.56929116459282E-6</v>
      </c>
      <c r="I122" s="24">
        <v>-2.0414187037748601E-3</v>
      </c>
      <c r="J122" s="24">
        <v>-3.8561532246427399E-3</v>
      </c>
      <c r="K122" s="24">
        <v>0.60364022951051</v>
      </c>
      <c r="L122" s="24">
        <v>6.9179615630517502E-4</v>
      </c>
      <c r="M122" s="24">
        <v>0</v>
      </c>
      <c r="N122" s="24">
        <v>0</v>
      </c>
      <c r="O122" s="24">
        <v>-6.8187056056416302E-3</v>
      </c>
      <c r="P122" s="24">
        <v>0</v>
      </c>
      <c r="Q122" s="24">
        <v>6.4414480760994596E-4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-0.612097029719749</v>
      </c>
      <c r="Z122" s="24">
        <v>3.3661183057401602E-2</v>
      </c>
      <c r="AA122" s="24">
        <v>-1.90488271038485E-2</v>
      </c>
      <c r="AB122" s="24">
        <v>-2.26592072514195E-2</v>
      </c>
      <c r="AC122" s="24">
        <v>-2.09000872240898E-2</v>
      </c>
      <c r="AD122" s="24">
        <v>-1.6088523301873499E-4</v>
      </c>
      <c r="AE122" s="24">
        <v>-1.9798098661661E-2</v>
      </c>
      <c r="AF122" s="24">
        <v>-4.27179925075271E-2</v>
      </c>
      <c r="AH122">
        <f t="shared" si="9"/>
        <v>-3.9294357785405402E-2</v>
      </c>
      <c r="AJ122">
        <f t="shared" si="10"/>
        <v>-3.9294357785405402E-2</v>
      </c>
      <c r="AK122">
        <f t="shared" si="11"/>
        <v>-1.7297338211916188E-3</v>
      </c>
    </row>
    <row r="123" spans="1:37">
      <c r="A123" s="26">
        <v>50221</v>
      </c>
      <c r="B123" s="24">
        <v>4.4774050929059003E-3</v>
      </c>
      <c r="C123" s="24">
        <v>-2.5521050143212198E-3</v>
      </c>
      <c r="D123" s="24">
        <v>0.109162544176545</v>
      </c>
      <c r="E123" s="25">
        <v>-5.6951096910670497E-7</v>
      </c>
      <c r="F123" s="24">
        <v>-8.39052738562827E-2</v>
      </c>
      <c r="G123" s="24">
        <v>-1.3428868303024799E-3</v>
      </c>
      <c r="H123" s="25">
        <v>-2.2490748704116299E-6</v>
      </c>
      <c r="I123" s="24">
        <v>-1.8475128048857799E-3</v>
      </c>
      <c r="J123" s="24">
        <v>-3.8702439820653398E-3</v>
      </c>
      <c r="K123" s="24">
        <v>0.58490301153636204</v>
      </c>
      <c r="L123" s="24">
        <v>8.3091826566286599E-4</v>
      </c>
      <c r="M123" s="24">
        <v>0</v>
      </c>
      <c r="N123" s="24">
        <v>0</v>
      </c>
      <c r="O123" s="24">
        <v>-6.4792563499494896E-3</v>
      </c>
      <c r="P123" s="24">
        <v>0</v>
      </c>
      <c r="Q123" s="24">
        <v>6.3819734073671203E-4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-0.59310912929943105</v>
      </c>
      <c r="Z123" s="24">
        <v>3.2605747197904503E-2</v>
      </c>
      <c r="AA123" s="24">
        <v>-1.8466662292672398E-2</v>
      </c>
      <c r="AB123" s="24">
        <v>-2.19649959009162E-2</v>
      </c>
      <c r="AC123" s="24">
        <v>-2.0261015394277899E-2</v>
      </c>
      <c r="AD123" s="24">
        <v>-1.49877014925615E-4</v>
      </c>
      <c r="AE123" s="24">
        <v>-1.9596124014866802E-2</v>
      </c>
      <c r="AF123" s="24">
        <v>-4.0930077730609603E-2</v>
      </c>
      <c r="AH123">
        <f t="shared" si="9"/>
        <v>-3.7506443008487905E-2</v>
      </c>
      <c r="AJ123">
        <f t="shared" si="10"/>
        <v>-3.7506443008487905E-2</v>
      </c>
      <c r="AK123">
        <f t="shared" si="11"/>
        <v>-1.0635218405313507E-3</v>
      </c>
    </row>
    <row r="124" spans="1:37">
      <c r="A124" s="26">
        <v>50313</v>
      </c>
      <c r="B124" s="24">
        <v>4.4319726887889098E-3</v>
      </c>
      <c r="C124" s="24">
        <v>-2.4096662620492299E-3</v>
      </c>
      <c r="D124" s="24">
        <v>0.108230112221369</v>
      </c>
      <c r="E124" s="25">
        <v>-5.1423002881245702E-7</v>
      </c>
      <c r="F124" s="24">
        <v>-8.3293148710008993E-2</v>
      </c>
      <c r="G124" s="24">
        <v>-1.3031825602935899E-3</v>
      </c>
      <c r="H124" s="25">
        <v>-1.9682079849256099E-6</v>
      </c>
      <c r="I124" s="24">
        <v>-1.66664573510016E-3</v>
      </c>
      <c r="J124" s="24">
        <v>-3.8800376453996602E-3</v>
      </c>
      <c r="K124" s="24">
        <v>0.56674842318303298</v>
      </c>
      <c r="L124" s="24">
        <v>9.5997462682830101E-4</v>
      </c>
      <c r="M124" s="24">
        <v>0</v>
      </c>
      <c r="N124" s="24">
        <v>0</v>
      </c>
      <c r="O124" s="24">
        <v>-6.1515285924050502E-3</v>
      </c>
      <c r="P124" s="24">
        <v>0</v>
      </c>
      <c r="Q124" s="24">
        <v>6.30099438700309E-4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-0.57472005979467</v>
      </c>
      <c r="Z124" s="24">
        <v>3.1586062876006897E-2</v>
      </c>
      <c r="AA124" s="24">
        <v>-1.7901450931940101E-2</v>
      </c>
      <c r="AB124" s="24">
        <v>-2.1291158154473199E-2</v>
      </c>
      <c r="AC124" s="24">
        <v>-1.9640482070626599E-2</v>
      </c>
      <c r="AD124" s="24">
        <v>-1.3786469337594899E-4</v>
      </c>
      <c r="AE124" s="24">
        <v>-1.93961803795277E-2</v>
      </c>
      <c r="AF124" s="24">
        <v>-3.9207242933144003E-2</v>
      </c>
      <c r="AH124">
        <f t="shared" si="9"/>
        <v>-3.5783608211022305E-2</v>
      </c>
      <c r="AJ124">
        <f t="shared" si="10"/>
        <v>-3.5783608211022305E-2</v>
      </c>
      <c r="AK124">
        <f t="shared" si="11"/>
        <v>-4.2707862497623483E-4</v>
      </c>
    </row>
    <row r="125" spans="1:37">
      <c r="A125" s="26">
        <v>50405</v>
      </c>
      <c r="B125" s="24">
        <v>4.3876316695101204E-3</v>
      </c>
      <c r="C125" s="24">
        <v>-2.2791806257842001E-3</v>
      </c>
      <c r="D125" s="24">
        <v>0.10730022024435899</v>
      </c>
      <c r="E125" s="25">
        <v>-4.6324889508596398E-7</v>
      </c>
      <c r="F125" s="24">
        <v>-8.26737412769918E-2</v>
      </c>
      <c r="G125" s="24">
        <v>-1.25880428372969E-3</v>
      </c>
      <c r="H125" s="25">
        <v>-1.72413968933872E-6</v>
      </c>
      <c r="I125" s="24">
        <v>-1.49804252506976E-3</v>
      </c>
      <c r="J125" s="24">
        <v>-3.88564665068322E-3</v>
      </c>
      <c r="K125" s="24">
        <v>0.54916190497734096</v>
      </c>
      <c r="L125" s="24">
        <v>1.0778278465136599E-3</v>
      </c>
      <c r="M125" s="24">
        <v>0</v>
      </c>
      <c r="N125" s="24">
        <v>0</v>
      </c>
      <c r="O125" s="24">
        <v>-5.83514080543462E-3</v>
      </c>
      <c r="P125" s="24">
        <v>0</v>
      </c>
      <c r="Q125" s="24">
        <v>6.2013486228960403E-4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-0.55691294580516204</v>
      </c>
      <c r="Z125" s="24">
        <v>3.0600798197565799E-2</v>
      </c>
      <c r="AA125" s="24">
        <v>-1.73528618086209E-2</v>
      </c>
      <c r="AB125" s="24">
        <v>-2.0637286984037499E-2</v>
      </c>
      <c r="AC125" s="24">
        <v>-1.9038141688940101E-2</v>
      </c>
      <c r="AD125" s="24">
        <v>-1.25218209961395E-4</v>
      </c>
      <c r="AE125" s="24">
        <v>-1.9198246921668102E-2</v>
      </c>
      <c r="AF125" s="24">
        <v>-3.75489271770773E-2</v>
      </c>
      <c r="AH125">
        <f t="shared" si="9"/>
        <v>-3.4125292454955602E-2</v>
      </c>
      <c r="AJ125">
        <f t="shared" si="10"/>
        <v>-3.4125292454955602E-2</v>
      </c>
      <c r="AK125">
        <f t="shared" si="11"/>
        <v>1.7845886685968759E-4</v>
      </c>
    </row>
    <row r="126" spans="1:37">
      <c r="A126" s="26">
        <v>50495</v>
      </c>
      <c r="B126" s="24">
        <v>4.3442901860655404E-3</v>
      </c>
      <c r="C126" s="24">
        <v>-2.1597033756456602E-3</v>
      </c>
      <c r="D126" s="24">
        <v>0.106373882985424</v>
      </c>
      <c r="E126" s="25">
        <v>-4.16636150075286E-7</v>
      </c>
      <c r="F126" s="24">
        <v>-8.2049668100056206E-2</v>
      </c>
      <c r="G126" s="24">
        <v>-1.2101664571757399E-3</v>
      </c>
      <c r="H126" s="25">
        <v>-1.5141434056589301E-6</v>
      </c>
      <c r="I126" s="24">
        <v>-1.3409640035345199E-3</v>
      </c>
      <c r="J126" s="24">
        <v>-3.8872184408615001E-3</v>
      </c>
      <c r="K126" s="24">
        <v>0.53212853426654205</v>
      </c>
      <c r="L126" s="24">
        <v>1.1837332735574E-3</v>
      </c>
      <c r="M126" s="24">
        <v>0</v>
      </c>
      <c r="N126" s="24">
        <v>0</v>
      </c>
      <c r="O126" s="24">
        <v>-5.5297244281389104E-3</v>
      </c>
      <c r="P126" s="24">
        <v>0</v>
      </c>
      <c r="Q126" s="24">
        <v>6.0857415108444396E-4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-0.53967084391883802</v>
      </c>
      <c r="Z126" s="24">
        <v>2.9648653484010499E-2</v>
      </c>
      <c r="AA126" s="24">
        <v>-1.6820549939954198E-2</v>
      </c>
      <c r="AB126" s="24">
        <v>-2.00029583661929E-2</v>
      </c>
      <c r="AC126" s="24">
        <v>-1.8453631175164301E-2</v>
      </c>
      <c r="AD126" s="24">
        <v>-1.12251335717927E-4</v>
      </c>
      <c r="AE126" s="24">
        <v>-1.9002303044278E-2</v>
      </c>
      <c r="AF126" s="24">
        <v>-3.5954245018426603E-2</v>
      </c>
      <c r="AH126">
        <f t="shared" si="9"/>
        <v>-3.2530610296304906E-2</v>
      </c>
      <c r="AJ126">
        <f t="shared" si="10"/>
        <v>-3.2530610296304906E-2</v>
      </c>
      <c r="AK126">
        <f t="shared" si="11"/>
        <v>7.5243668900990685E-4</v>
      </c>
    </row>
    <row r="127" spans="1:37">
      <c r="A127" s="26">
        <v>50586</v>
      </c>
      <c r="B127" s="24">
        <v>4.3018605342572402E-3</v>
      </c>
      <c r="C127" s="24">
        <v>-2.0503327593753701E-3</v>
      </c>
      <c r="D127" s="24">
        <v>0.105451940286013</v>
      </c>
      <c r="E127" s="25">
        <v>-3.7437313805055398E-7</v>
      </c>
      <c r="F127" s="24">
        <v>-8.1423124810799094E-2</v>
      </c>
      <c r="G127" s="24">
        <v>-1.1577153038789801E-3</v>
      </c>
      <c r="H127" s="25">
        <v>-1.33539453829403E-6</v>
      </c>
      <c r="I127" s="24">
        <v>-1.1947068632568499E-3</v>
      </c>
      <c r="J127" s="24">
        <v>-3.8849276601157102E-3</v>
      </c>
      <c r="K127" s="24">
        <v>0.51563314413216499</v>
      </c>
      <c r="L127" s="24">
        <v>1.2772834096113699E-3</v>
      </c>
      <c r="M127" s="24">
        <v>0</v>
      </c>
      <c r="N127" s="24">
        <v>0</v>
      </c>
      <c r="O127" s="24">
        <v>-5.2349234048301302E-3</v>
      </c>
      <c r="P127" s="24">
        <v>0</v>
      </c>
      <c r="Q127" s="24">
        <v>5.9567266148879798E-4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-0.52297683721811505</v>
      </c>
      <c r="Z127" s="24">
        <v>2.8728365750069301E-2</v>
      </c>
      <c r="AA127" s="24">
        <v>-1.6304158737401701E-2</v>
      </c>
      <c r="AB127" s="24">
        <v>-1.9387734177800299E-2</v>
      </c>
      <c r="AC127" s="24">
        <v>-1.7886572501588999E-2</v>
      </c>
      <c r="AD127" s="25">
        <v>-9.9226822836133405E-5</v>
      </c>
      <c r="AE127" s="24">
        <v>-1.8808328383697E-2</v>
      </c>
      <c r="AF127" s="24">
        <v>-3.4422031637763702E-2</v>
      </c>
      <c r="AH127">
        <f t="shared" si="9"/>
        <v>-3.0998396915642001E-2</v>
      </c>
      <c r="AJ127">
        <f t="shared" si="10"/>
        <v>-3.0998396915642001E-2</v>
      </c>
      <c r="AK127">
        <f t="shared" si="11"/>
        <v>1.2946226598657858E-3</v>
      </c>
    </row>
    <row r="128" spans="1:37">
      <c r="A128" s="26">
        <v>50678</v>
      </c>
      <c r="B128" s="24">
        <v>4.2602598311512899E-3</v>
      </c>
      <c r="C128" s="24">
        <v>-1.9502118280864901E-3</v>
      </c>
      <c r="D128" s="24">
        <v>0.104535076856413</v>
      </c>
      <c r="E128" s="25">
        <v>-3.3637041689086199E-7</v>
      </c>
      <c r="F128" s="24">
        <v>-8.0795931018246003E-2</v>
      </c>
      <c r="G128" s="24">
        <v>-1.1019155154543699E-3</v>
      </c>
      <c r="H128" s="25">
        <v>-1.1850361673998501E-6</v>
      </c>
      <c r="I128" s="24">
        <v>-1.0586034197252901E-3</v>
      </c>
      <c r="J128" s="24">
        <v>-3.8789692936623001E-3</v>
      </c>
      <c r="K128" s="24">
        <v>0.49966043024912299</v>
      </c>
      <c r="L128" s="24">
        <v>1.3583565077605799E-3</v>
      </c>
      <c r="M128" s="24">
        <v>0</v>
      </c>
      <c r="N128" s="24">
        <v>0</v>
      </c>
      <c r="O128" s="24">
        <v>-4.9503937316117703E-3</v>
      </c>
      <c r="P128" s="24">
        <v>0</v>
      </c>
      <c r="Q128" s="24">
        <v>5.8166914740084396E-4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-0.50681411794866205</v>
      </c>
      <c r="Z128" s="24">
        <v>2.78387121023797E-2</v>
      </c>
      <c r="AA128" s="24">
        <v>-1.58033221407291E-2</v>
      </c>
      <c r="AB128" s="24">
        <v>-1.8791165002784001E-2</v>
      </c>
      <c r="AC128" s="24">
        <v>-1.7336575212991302E-2</v>
      </c>
      <c r="AD128" s="25">
        <v>-8.6361435159600799E-5</v>
      </c>
      <c r="AE128" s="24">
        <v>-1.8616302806077199E-2</v>
      </c>
      <c r="AF128" s="24">
        <v>-3.2950886065538899E-2</v>
      </c>
      <c r="AH128">
        <f t="shared" si="9"/>
        <v>-2.9527251343417198E-2</v>
      </c>
      <c r="AJ128">
        <f t="shared" si="10"/>
        <v>-2.9527251343417198E-2</v>
      </c>
      <c r="AK128">
        <f t="shared" si="11"/>
        <v>1.8051480454061748E-3</v>
      </c>
    </row>
    <row r="129" spans="1:37">
      <c r="A129" s="26">
        <v>50770</v>
      </c>
      <c r="B129" s="24">
        <v>4.2194105015842904E-3</v>
      </c>
      <c r="C129" s="24">
        <v>-1.8585298676378501E-3</v>
      </c>
      <c r="D129" s="24">
        <v>0.103623840846263</v>
      </c>
      <c r="E129" s="25">
        <v>-3.0248233284658802E-7</v>
      </c>
      <c r="F129" s="24">
        <v>-8.0169572897354602E-2</v>
      </c>
      <c r="G129" s="24">
        <v>-1.0432389227261101E-3</v>
      </c>
      <c r="H129" s="25">
        <v>-1.06023370444121E-6</v>
      </c>
      <c r="I129" s="24">
        <v>-9.32021108271914E-4</v>
      </c>
      <c r="J129" s="24">
        <v>-3.8695526919162899E-3</v>
      </c>
      <c r="K129" s="24">
        <v>0.484195046005652</v>
      </c>
      <c r="L129" s="24">
        <v>1.4270694443778099E-3</v>
      </c>
      <c r="M129" s="24">
        <v>0</v>
      </c>
      <c r="N129" s="24">
        <v>0</v>
      </c>
      <c r="O129" s="24">
        <v>-4.6758030129614098E-3</v>
      </c>
      <c r="P129" s="24">
        <v>0</v>
      </c>
      <c r="Q129" s="24">
        <v>5.6678481502502899E-4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-0.49116605900870602</v>
      </c>
      <c r="Z129" s="24">
        <v>2.69785121911006E-2</v>
      </c>
      <c r="AA129" s="24">
        <v>-1.5317666688212699E-2</v>
      </c>
      <c r="AB129" s="24">
        <v>-1.82127928150153E-2</v>
      </c>
      <c r="AC129" s="24">
        <v>-1.6803238881957502E-2</v>
      </c>
      <c r="AD129" s="25">
        <v>-7.3830799347113501E-5</v>
      </c>
      <c r="AE129" s="24">
        <v>-1.8426206403928801E-2</v>
      </c>
      <c r="AF129" s="24">
        <v>-3.1539212010050298E-2</v>
      </c>
      <c r="AH129">
        <f t="shared" si="9"/>
        <v>-2.8115577287928597E-2</v>
      </c>
      <c r="AJ129">
        <f t="shared" si="10"/>
        <v>-2.8115577287928597E-2</v>
      </c>
      <c r="AK129">
        <f t="shared" si="11"/>
        <v>2.2844527085574586E-3</v>
      </c>
    </row>
    <row r="130" spans="1:37">
      <c r="A130" s="26">
        <v>50860</v>
      </c>
      <c r="B130" s="24">
        <v>4.1792405992739897E-3</v>
      </c>
      <c r="C130" s="24">
        <v>-1.77452338760914E-3</v>
      </c>
      <c r="D130" s="24">
        <v>0.10271866114280701</v>
      </c>
      <c r="E130" s="25">
        <v>-2.7251982823447001E-7</v>
      </c>
      <c r="F130" s="24">
        <v>-7.9545243221863293E-2</v>
      </c>
      <c r="G130" s="24">
        <v>-9.8215498021955706E-4</v>
      </c>
      <c r="H130" s="25">
        <v>-9.5821952841746791E-7</v>
      </c>
      <c r="I130" s="24">
        <v>-8.1436176181351797E-4</v>
      </c>
      <c r="J130" s="24">
        <v>-3.8568964148903199E-3</v>
      </c>
      <c r="K130" s="24">
        <v>0.469221686334438</v>
      </c>
      <c r="L130" s="24">
        <v>1.4837348697919199E-3</v>
      </c>
      <c r="M130" s="24">
        <v>0</v>
      </c>
      <c r="N130" s="24">
        <v>0</v>
      </c>
      <c r="O130" s="24">
        <v>-4.4108300298787402E-3</v>
      </c>
      <c r="P130" s="24">
        <v>0</v>
      </c>
      <c r="Q130" s="24">
        <v>5.51222788203095E-4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-0.47601627498067001</v>
      </c>
      <c r="Z130" s="24">
        <v>2.6146629838022399E-2</v>
      </c>
      <c r="AA130" s="24">
        <v>-1.48468134963257E-2</v>
      </c>
      <c r="AB130" s="24">
        <v>-1.7652153510778399E-2</v>
      </c>
      <c r="AC130" s="24">
        <v>-1.6286155461340501E-2</v>
      </c>
      <c r="AD130" s="25">
        <v>-6.1774031986959002E-5</v>
      </c>
      <c r="AE130" s="24">
        <v>-1.8238019492759001E-2</v>
      </c>
      <c r="AF130" s="24">
        <v>-3.0185255936937098E-2</v>
      </c>
      <c r="AH130">
        <f t="shared" si="9"/>
        <v>-2.6761621214815397E-2</v>
      </c>
      <c r="AJ130">
        <f t="shared" si="10"/>
        <v>-2.6761621214815397E-2</v>
      </c>
      <c r="AK130">
        <f t="shared" si="11"/>
        <v>2.7332340938258128E-3</v>
      </c>
    </row>
    <row r="131" spans="1:37">
      <c r="A131" s="26">
        <v>50951</v>
      </c>
      <c r="B131" s="24">
        <v>4.1396839854637296E-3</v>
      </c>
      <c r="C131" s="24">
        <v>-1.6974766502739901E-3</v>
      </c>
      <c r="D131" s="24">
        <v>0.101819863355305</v>
      </c>
      <c r="E131" s="25">
        <v>-2.4626159988645901E-7</v>
      </c>
      <c r="F131" s="24">
        <v>-7.8923878672901598E-2</v>
      </c>
      <c r="G131" s="24">
        <v>-9.1912290706921995E-4</v>
      </c>
      <c r="H131" s="25">
        <v>-8.7632861075342395E-7</v>
      </c>
      <c r="I131" s="24">
        <v>-7.0506070791081501E-4</v>
      </c>
      <c r="J131" s="24">
        <v>-3.8412238312515298E-3</v>
      </c>
      <c r="K131" s="24">
        <v>0.454725160808232</v>
      </c>
      <c r="L131" s="24">
        <v>1.5288225768831101E-3</v>
      </c>
      <c r="M131" s="24">
        <v>0</v>
      </c>
      <c r="N131" s="24">
        <v>0</v>
      </c>
      <c r="O131" s="24">
        <v>-4.1551643208063002E-3</v>
      </c>
      <c r="P131" s="24">
        <v>0</v>
      </c>
      <c r="Q131" s="24">
        <v>5.3516792542399505E-4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-0.46134867346744801</v>
      </c>
      <c r="Z131" s="24">
        <v>2.5341973955632799E-2</v>
      </c>
      <c r="AA131" s="24">
        <v>-1.43903801287017E-2</v>
      </c>
      <c r="AB131" s="24">
        <v>-1.7108779271707598E-2</v>
      </c>
      <c r="AC131" s="24">
        <v>-1.57849115094418E-2</v>
      </c>
      <c r="AD131" s="25">
        <v>-5.0298109639525803E-5</v>
      </c>
      <c r="AE131" s="24">
        <v>-1.80517226077694E-2</v>
      </c>
      <c r="AF131" s="24">
        <v>-2.8887142168171499E-2</v>
      </c>
      <c r="AH131">
        <f t="shared" si="9"/>
        <v>-2.5463507446049798E-2</v>
      </c>
      <c r="AJ131">
        <f t="shared" si="10"/>
        <v>-2.5463507446049798E-2</v>
      </c>
      <c r="AK131">
        <f t="shared" si="11"/>
        <v>3.1524002770240214E-3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H132">
        <f t="shared" si="9"/>
        <v>8.2071106902262603E-2</v>
      </c>
      <c r="AJ132">
        <f t="shared" si="10"/>
        <v>8.2071106902262603E-2</v>
      </c>
      <c r="AK132">
        <f t="shared" si="11"/>
        <v>7.6759729785420602E-2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G266"/>
  <sheetViews>
    <sheetView topLeftCell="A101" workbookViewId="0">
      <selection activeCell="G158" sqref="G158"/>
    </sheetView>
  </sheetViews>
  <sheetFormatPr defaultColWidth="8.85546875" defaultRowHeight="15"/>
  <cols>
    <col min="1" max="1" width="10.7109375" bestFit="1" customWidth="1"/>
  </cols>
  <sheetData>
    <row r="2" spans="1:7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</row>
    <row r="3" spans="1:7">
      <c r="A3" s="1">
        <v>21823</v>
      </c>
      <c r="B3">
        <v>-0.30408411400000002</v>
      </c>
      <c r="C3">
        <v>0.38618932</v>
      </c>
      <c r="D3">
        <v>0.89249999999999996</v>
      </c>
    </row>
    <row r="4" spans="1:7">
      <c r="A4" s="1">
        <v>21915</v>
      </c>
      <c r="B4">
        <v>-8.5396238999999999E-2</v>
      </c>
      <c r="C4">
        <v>0.39121129599999999</v>
      </c>
      <c r="D4">
        <v>0.99750000000000005</v>
      </c>
    </row>
    <row r="5" spans="1:7">
      <c r="A5" s="1">
        <v>22006</v>
      </c>
      <c r="B5">
        <v>1.8569299239999999</v>
      </c>
      <c r="C5">
        <v>0.396168727</v>
      </c>
      <c r="D5">
        <v>0.98250000000000004</v>
      </c>
    </row>
    <row r="6" spans="1:7">
      <c r="A6" s="1">
        <v>22097</v>
      </c>
      <c r="B6">
        <v>-0.91034250900000002</v>
      </c>
      <c r="C6">
        <v>0.25246817100000002</v>
      </c>
      <c r="D6">
        <v>0.92500000000000004</v>
      </c>
    </row>
    <row r="7" spans="1:7">
      <c r="A7" s="1">
        <v>22189</v>
      </c>
      <c r="B7">
        <v>0.12315845</v>
      </c>
      <c r="C7">
        <v>0.34207926999999999</v>
      </c>
      <c r="D7">
        <v>0.73499999999999999</v>
      </c>
    </row>
    <row r="8" spans="1:7">
      <c r="A8" s="1">
        <v>22281</v>
      </c>
      <c r="B8">
        <v>-1.6584688110000001</v>
      </c>
      <c r="C8">
        <v>0.29595337799999999</v>
      </c>
      <c r="D8">
        <v>0.57499999999999996</v>
      </c>
    </row>
    <row r="9" spans="1:7">
      <c r="A9" s="1">
        <v>22371</v>
      </c>
      <c r="B9">
        <v>0.30422426600000002</v>
      </c>
      <c r="C9">
        <v>0.218186572</v>
      </c>
      <c r="D9">
        <v>0.4975</v>
      </c>
    </row>
    <row r="10" spans="1:7">
      <c r="A10" s="1">
        <v>22462</v>
      </c>
      <c r="B10">
        <v>1.316554185</v>
      </c>
      <c r="C10">
        <v>0.23050336799999999</v>
      </c>
      <c r="D10">
        <v>0.4325</v>
      </c>
    </row>
    <row r="11" spans="1:7">
      <c r="A11" s="1">
        <v>22554</v>
      </c>
      <c r="B11">
        <v>1.536075555</v>
      </c>
      <c r="C11">
        <v>0.25549324099999998</v>
      </c>
      <c r="D11">
        <v>0.42</v>
      </c>
    </row>
    <row r="12" spans="1:7">
      <c r="A12" s="1">
        <v>22646</v>
      </c>
      <c r="B12">
        <v>1.575841549</v>
      </c>
      <c r="C12">
        <v>0.312092225</v>
      </c>
      <c r="D12">
        <v>0.6</v>
      </c>
    </row>
    <row r="13" spans="1:7">
      <c r="A13" s="1">
        <v>22736</v>
      </c>
      <c r="B13">
        <v>1.399260977</v>
      </c>
      <c r="C13">
        <v>0.51378122000000004</v>
      </c>
      <c r="D13">
        <v>0.61499999999999999</v>
      </c>
    </row>
    <row r="14" spans="1:7">
      <c r="A14" s="1">
        <v>22827</v>
      </c>
      <c r="B14">
        <v>0.52884844200000003</v>
      </c>
      <c r="C14">
        <v>0.16435935199999999</v>
      </c>
      <c r="D14">
        <v>0.65249999999999997</v>
      </c>
    </row>
    <row r="15" spans="1:7">
      <c r="A15" s="1">
        <v>22919</v>
      </c>
      <c r="B15">
        <v>0.85154721300000003</v>
      </c>
      <c r="C15">
        <v>0.208221673</v>
      </c>
      <c r="D15">
        <v>0.71250000000000002</v>
      </c>
    </row>
    <row r="16" spans="1:7">
      <c r="A16" s="1">
        <v>23011</v>
      </c>
      <c r="B16">
        <v>-4.9403795E-2</v>
      </c>
      <c r="C16">
        <v>0.207789012</v>
      </c>
      <c r="D16">
        <v>0.73</v>
      </c>
    </row>
    <row r="17" spans="1:4">
      <c r="A17" s="1">
        <v>23101</v>
      </c>
      <c r="B17">
        <v>0.7134606</v>
      </c>
      <c r="C17">
        <v>0.43307772100000003</v>
      </c>
      <c r="D17">
        <v>0.74250000000000005</v>
      </c>
    </row>
    <row r="18" spans="1:4">
      <c r="A18" s="1">
        <v>23192</v>
      </c>
      <c r="B18">
        <v>0.73938713499999997</v>
      </c>
      <c r="C18">
        <v>0.175208104</v>
      </c>
      <c r="D18">
        <v>0.74</v>
      </c>
    </row>
    <row r="19" spans="1:4">
      <c r="A19" s="1">
        <v>23284</v>
      </c>
      <c r="B19">
        <v>1.797675822</v>
      </c>
      <c r="C19">
        <v>0.131204917</v>
      </c>
      <c r="D19">
        <v>0.83250000000000002</v>
      </c>
    </row>
    <row r="20" spans="1:4">
      <c r="A20" s="1">
        <v>23376</v>
      </c>
      <c r="B20">
        <v>0.27661839999999999</v>
      </c>
      <c r="C20">
        <v>0.80841183999999999</v>
      </c>
      <c r="D20">
        <v>0.86250000000000004</v>
      </c>
    </row>
    <row r="21" spans="1:4">
      <c r="A21" s="1">
        <v>23467</v>
      </c>
      <c r="B21">
        <v>1.707396651</v>
      </c>
      <c r="C21">
        <v>0.31536989300000001</v>
      </c>
      <c r="D21">
        <v>0.86499999999999999</v>
      </c>
    </row>
    <row r="22" spans="1:4">
      <c r="A22" s="1">
        <v>23558</v>
      </c>
      <c r="B22">
        <v>0.70809465199999999</v>
      </c>
      <c r="C22">
        <v>0.22817684299999999</v>
      </c>
      <c r="D22">
        <v>0.87250000000000005</v>
      </c>
    </row>
    <row r="23" spans="1:4">
      <c r="A23" s="1">
        <v>23650</v>
      </c>
      <c r="B23">
        <v>1.1735497050000001</v>
      </c>
      <c r="C23">
        <v>0.39959478999999998</v>
      </c>
      <c r="D23">
        <v>0.86499999999999999</v>
      </c>
    </row>
    <row r="24" spans="1:4">
      <c r="A24" s="1">
        <v>23742</v>
      </c>
      <c r="B24">
        <v>-6.6724842000000006E-2</v>
      </c>
      <c r="C24">
        <v>0.45298804199999998</v>
      </c>
      <c r="D24">
        <v>0.89500000000000002</v>
      </c>
    </row>
    <row r="25" spans="1:4">
      <c r="A25" s="1">
        <v>23832</v>
      </c>
      <c r="B25">
        <v>2.0197180819999998</v>
      </c>
      <c r="C25">
        <v>0.49957457399999999</v>
      </c>
      <c r="D25">
        <v>0.995</v>
      </c>
    </row>
    <row r="26" spans="1:4">
      <c r="A26" s="1">
        <v>23923</v>
      </c>
      <c r="B26">
        <v>0.87862420500000005</v>
      </c>
      <c r="C26">
        <v>0.46080236800000002</v>
      </c>
      <c r="D26">
        <v>1.02</v>
      </c>
    </row>
    <row r="27" spans="1:4">
      <c r="A27" s="1">
        <v>24015</v>
      </c>
      <c r="B27">
        <v>1.8267234080000001</v>
      </c>
      <c r="C27">
        <v>0.38640391000000002</v>
      </c>
      <c r="D27">
        <v>1.02</v>
      </c>
    </row>
    <row r="28" spans="1:4">
      <c r="A28" s="1">
        <v>24107</v>
      </c>
      <c r="B28">
        <v>1.9046114949999999</v>
      </c>
      <c r="C28">
        <v>0.68460512399999995</v>
      </c>
      <c r="D28">
        <v>1.0425</v>
      </c>
    </row>
    <row r="29" spans="1:4">
      <c r="A29" s="1">
        <v>24197</v>
      </c>
      <c r="B29">
        <v>2.0332734260000001</v>
      </c>
      <c r="C29">
        <v>0.63833177200000002</v>
      </c>
      <c r="D29">
        <v>1.1399999999999999</v>
      </c>
    </row>
    <row r="30" spans="1:4">
      <c r="A30" s="1">
        <v>24288</v>
      </c>
      <c r="B30">
        <v>-3.9143962999999997E-2</v>
      </c>
      <c r="C30">
        <v>0.81729800500000005</v>
      </c>
      <c r="D30">
        <v>1.2275</v>
      </c>
    </row>
    <row r="31" spans="1:4">
      <c r="A31" s="1">
        <v>24380</v>
      </c>
      <c r="B31">
        <v>0.461170038</v>
      </c>
      <c r="C31">
        <v>0.96267472700000001</v>
      </c>
      <c r="D31">
        <v>1.3525</v>
      </c>
    </row>
    <row r="32" spans="1:4">
      <c r="A32" s="1">
        <v>24472</v>
      </c>
      <c r="B32">
        <v>0.43638758</v>
      </c>
      <c r="C32">
        <v>0.83190799500000001</v>
      </c>
      <c r="D32">
        <v>1.39</v>
      </c>
    </row>
    <row r="33" spans="1:4">
      <c r="A33" s="1">
        <v>24562</v>
      </c>
      <c r="B33">
        <v>0.48891041299999999</v>
      </c>
      <c r="C33">
        <v>0.41625775500000001</v>
      </c>
      <c r="D33">
        <v>1.2050000000000001</v>
      </c>
    </row>
    <row r="34" spans="1:4">
      <c r="A34" s="1">
        <v>24653</v>
      </c>
      <c r="B34">
        <v>-0.33508759999999999</v>
      </c>
      <c r="C34">
        <v>0.50641760999999996</v>
      </c>
      <c r="D34">
        <v>0.99750000000000005</v>
      </c>
    </row>
    <row r="35" spans="1:4">
      <c r="A35" s="1">
        <v>24745</v>
      </c>
      <c r="B35">
        <v>0.537236096</v>
      </c>
      <c r="C35">
        <v>0.95404762600000004</v>
      </c>
      <c r="D35">
        <v>0.97250000000000003</v>
      </c>
    </row>
    <row r="36" spans="1:4">
      <c r="A36" s="1">
        <v>24837</v>
      </c>
      <c r="B36">
        <v>0.33452463900000001</v>
      </c>
      <c r="C36">
        <v>1.1082325340000001</v>
      </c>
      <c r="D36">
        <v>1.0425</v>
      </c>
    </row>
    <row r="37" spans="1:4">
      <c r="A37" s="1">
        <v>24928</v>
      </c>
      <c r="B37">
        <v>1.5979590859999999</v>
      </c>
      <c r="C37">
        <v>1.1016468189999999</v>
      </c>
      <c r="D37">
        <v>1.1975</v>
      </c>
    </row>
    <row r="38" spans="1:4">
      <c r="A38" s="1">
        <v>25019</v>
      </c>
      <c r="B38">
        <v>1.224783792</v>
      </c>
      <c r="C38">
        <v>1.0511271820000001</v>
      </c>
      <c r="D38">
        <v>1.4950000000000001</v>
      </c>
    </row>
    <row r="39" spans="1:4">
      <c r="A39" s="1">
        <v>25111</v>
      </c>
      <c r="B39">
        <v>0.33206904100000001</v>
      </c>
      <c r="C39">
        <v>0.97481604399999999</v>
      </c>
      <c r="D39">
        <v>1.4875</v>
      </c>
    </row>
    <row r="40" spans="1:4">
      <c r="A40" s="1">
        <v>25203</v>
      </c>
      <c r="B40">
        <v>-6.0611678000000002E-2</v>
      </c>
      <c r="C40">
        <v>1.401651867</v>
      </c>
      <c r="D40">
        <v>1.48</v>
      </c>
    </row>
    <row r="41" spans="1:4">
      <c r="A41" s="1">
        <v>25293</v>
      </c>
      <c r="B41">
        <v>1.090982321</v>
      </c>
      <c r="C41">
        <v>1.026527406</v>
      </c>
      <c r="D41">
        <v>1.6425000000000001</v>
      </c>
    </row>
    <row r="42" spans="1:4">
      <c r="A42" s="1">
        <v>25384</v>
      </c>
      <c r="B42">
        <v>-0.17104533199999999</v>
      </c>
      <c r="C42">
        <v>1.263263714</v>
      </c>
      <c r="D42">
        <v>2.0825</v>
      </c>
    </row>
    <row r="43" spans="1:4">
      <c r="A43" s="1">
        <v>25476</v>
      </c>
      <c r="B43">
        <v>0.17044204700000001</v>
      </c>
      <c r="C43">
        <v>1.3978217479999999</v>
      </c>
      <c r="D43">
        <v>2.2450000000000001</v>
      </c>
    </row>
    <row r="44" spans="1:4">
      <c r="A44" s="1">
        <v>25568</v>
      </c>
      <c r="B44">
        <v>-0.98567685400000005</v>
      </c>
      <c r="C44">
        <v>1.2814420259999999</v>
      </c>
      <c r="D44">
        <v>2.2349999999999999</v>
      </c>
    </row>
    <row r="45" spans="1:4">
      <c r="A45" s="1">
        <v>25658</v>
      </c>
      <c r="B45">
        <v>-0.65895948100000001</v>
      </c>
      <c r="C45">
        <v>1.4014650019999999</v>
      </c>
      <c r="D45">
        <v>2.14</v>
      </c>
    </row>
    <row r="46" spans="1:4">
      <c r="A46" s="1">
        <v>25749</v>
      </c>
      <c r="B46">
        <v>-0.37215026000000001</v>
      </c>
      <c r="C46">
        <v>1.3820951100000001</v>
      </c>
      <c r="D46">
        <v>1.97</v>
      </c>
    </row>
    <row r="47" spans="1:4">
      <c r="A47" s="1">
        <v>25841</v>
      </c>
      <c r="B47">
        <v>0.39174455600000002</v>
      </c>
      <c r="C47">
        <v>0.81722056600000004</v>
      </c>
      <c r="D47">
        <v>1.6775</v>
      </c>
    </row>
    <row r="48" spans="1:4">
      <c r="A48" s="1">
        <v>25933</v>
      </c>
      <c r="B48">
        <v>-1.6135698629999999</v>
      </c>
      <c r="C48">
        <v>1.313293732</v>
      </c>
      <c r="D48">
        <v>1.3925000000000001</v>
      </c>
    </row>
    <row r="49" spans="1:7">
      <c r="A49" s="1">
        <v>26023</v>
      </c>
      <c r="B49">
        <v>2.1375849140000001</v>
      </c>
      <c r="C49">
        <v>1.507493398</v>
      </c>
      <c r="D49">
        <v>0.96499999999999997</v>
      </c>
    </row>
    <row r="50" spans="1:7">
      <c r="A50" s="1">
        <v>26114</v>
      </c>
      <c r="B50">
        <v>-1.0363799E-2</v>
      </c>
      <c r="C50">
        <v>1.3054020529999999</v>
      </c>
      <c r="D50">
        <v>1.1425000000000001</v>
      </c>
    </row>
    <row r="51" spans="1:7">
      <c r="A51" s="1">
        <v>26206</v>
      </c>
      <c r="B51">
        <v>0.26902579799999998</v>
      </c>
      <c r="C51">
        <v>1.0125118879999999</v>
      </c>
      <c r="D51">
        <v>1.37</v>
      </c>
      <c r="G51">
        <v>1.5257000000000001</v>
      </c>
    </row>
    <row r="52" spans="1:7">
      <c r="A52" s="1">
        <v>26298</v>
      </c>
      <c r="B52">
        <v>-0.32043651299999998</v>
      </c>
      <c r="C52">
        <v>0.83057731000000001</v>
      </c>
      <c r="D52">
        <v>1.1875</v>
      </c>
      <c r="G52">
        <v>1.4919249999999999</v>
      </c>
    </row>
    <row r="53" spans="1:7">
      <c r="A53" s="1">
        <v>26389</v>
      </c>
      <c r="B53">
        <v>1.2602782079999999</v>
      </c>
      <c r="C53">
        <v>1.512664888</v>
      </c>
      <c r="D53">
        <v>0.88749999999999996</v>
      </c>
      <c r="G53">
        <v>1.5448</v>
      </c>
    </row>
    <row r="54" spans="1:7">
      <c r="A54" s="1">
        <v>26480</v>
      </c>
      <c r="B54">
        <v>1.686045633</v>
      </c>
      <c r="C54">
        <v>0.62055318699999995</v>
      </c>
      <c r="D54">
        <v>1.075</v>
      </c>
      <c r="G54">
        <v>1.53105</v>
      </c>
    </row>
    <row r="55" spans="1:7">
      <c r="A55" s="1">
        <v>26572</v>
      </c>
      <c r="B55">
        <v>0.38528770200000001</v>
      </c>
      <c r="C55">
        <v>0.95070660399999996</v>
      </c>
      <c r="D55">
        <v>1.1850000000000001</v>
      </c>
      <c r="G55">
        <v>1.5852999999999999</v>
      </c>
    </row>
    <row r="56" spans="1:7">
      <c r="A56" s="1">
        <v>26664</v>
      </c>
      <c r="B56">
        <v>1.1057907119999999</v>
      </c>
      <c r="C56">
        <v>1.2670582079999999</v>
      </c>
      <c r="D56">
        <v>1.2875000000000001</v>
      </c>
      <c r="G56">
        <v>1.569</v>
      </c>
    </row>
    <row r="57" spans="1:7">
      <c r="A57" s="1">
        <v>26754</v>
      </c>
      <c r="B57">
        <v>1.8936626270000001</v>
      </c>
      <c r="C57">
        <v>1.1457007189999999</v>
      </c>
      <c r="D57">
        <v>1.635</v>
      </c>
      <c r="G57">
        <v>1.645375</v>
      </c>
    </row>
    <row r="58" spans="1:7">
      <c r="A58" s="1">
        <v>26845</v>
      </c>
      <c r="B58">
        <v>0.53249332299999996</v>
      </c>
      <c r="C58">
        <v>1.5276801840000001</v>
      </c>
      <c r="D58">
        <v>1.9550000000000001</v>
      </c>
      <c r="G58">
        <v>1.6672499999999999</v>
      </c>
    </row>
    <row r="59" spans="1:7">
      <c r="A59" s="1">
        <v>26937</v>
      </c>
      <c r="B59">
        <v>-1.068610021</v>
      </c>
      <c r="C59">
        <v>1.9262301660000001</v>
      </c>
      <c r="D59">
        <v>2.64</v>
      </c>
      <c r="G59">
        <v>1.690725</v>
      </c>
    </row>
    <row r="60" spans="1:7">
      <c r="A60" s="1">
        <v>27029</v>
      </c>
      <c r="B60">
        <v>0.405483592</v>
      </c>
      <c r="C60">
        <v>1.973180827</v>
      </c>
      <c r="D60">
        <v>2.5</v>
      </c>
      <c r="G60">
        <v>1.6844250000000001</v>
      </c>
    </row>
    <row r="61" spans="1:7">
      <c r="A61" s="1">
        <v>27119</v>
      </c>
      <c r="B61">
        <v>-1.3981814610000001</v>
      </c>
      <c r="C61">
        <v>1.8695990389999999</v>
      </c>
      <c r="D61">
        <v>2.3325</v>
      </c>
      <c r="G61">
        <v>1.835475</v>
      </c>
    </row>
    <row r="62" spans="1:7">
      <c r="A62" s="1">
        <v>27210</v>
      </c>
      <c r="B62">
        <v>-0.29322436699999999</v>
      </c>
      <c r="C62">
        <v>2.3358372269999998</v>
      </c>
      <c r="D62">
        <v>2.8125</v>
      </c>
      <c r="G62">
        <v>1.929325</v>
      </c>
    </row>
    <row r="63" spans="1:7">
      <c r="A63" s="1">
        <v>27302</v>
      </c>
      <c r="B63">
        <v>-1.473846089</v>
      </c>
      <c r="C63">
        <v>2.8897373320000002</v>
      </c>
      <c r="D63">
        <v>3.0249999999999999</v>
      </c>
      <c r="G63">
        <v>1.954</v>
      </c>
    </row>
    <row r="64" spans="1:7">
      <c r="A64" s="1">
        <v>27394</v>
      </c>
      <c r="B64">
        <v>-0.90771162999999999</v>
      </c>
      <c r="C64">
        <v>2.8990863120000001</v>
      </c>
      <c r="D64">
        <v>2.335</v>
      </c>
      <c r="G64">
        <v>1.7904249999999999</v>
      </c>
    </row>
    <row r="65" spans="1:7">
      <c r="A65" s="1">
        <v>27484</v>
      </c>
      <c r="B65">
        <v>-1.7388203339999999</v>
      </c>
      <c r="C65">
        <v>2.2477044450000001</v>
      </c>
      <c r="D65">
        <v>1.5774999999999999</v>
      </c>
      <c r="G65">
        <v>1.861</v>
      </c>
    </row>
    <row r="66" spans="1:7">
      <c r="A66" s="1">
        <v>27575</v>
      </c>
      <c r="B66">
        <v>0.204579979</v>
      </c>
      <c r="C66">
        <v>1.474515858</v>
      </c>
      <c r="D66">
        <v>1.355</v>
      </c>
      <c r="G66">
        <v>1.9053</v>
      </c>
    </row>
    <row r="67" spans="1:7">
      <c r="A67" s="1">
        <v>27667</v>
      </c>
      <c r="B67">
        <v>1.19648022</v>
      </c>
      <c r="C67">
        <v>1.7497566229999999</v>
      </c>
      <c r="D67">
        <v>1.54</v>
      </c>
      <c r="G67">
        <v>2.03755</v>
      </c>
    </row>
    <row r="68" spans="1:7">
      <c r="A68" s="1">
        <v>27759</v>
      </c>
      <c r="B68">
        <v>0.83904804899999996</v>
      </c>
      <c r="C68">
        <v>1.66000945</v>
      </c>
      <c r="D68">
        <v>1.3525</v>
      </c>
      <c r="G68">
        <v>1.9117999999999999</v>
      </c>
    </row>
    <row r="69" spans="1:7">
      <c r="A69" s="1">
        <v>27850</v>
      </c>
      <c r="B69">
        <v>1.7318100569999999</v>
      </c>
      <c r="C69">
        <v>1.0510423760000001</v>
      </c>
      <c r="D69">
        <v>1.2075</v>
      </c>
      <c r="G69">
        <v>1.8784749999999999</v>
      </c>
    </row>
    <row r="70" spans="1:7">
      <c r="A70" s="1">
        <v>27941</v>
      </c>
      <c r="B70">
        <v>0.244923113</v>
      </c>
      <c r="C70">
        <v>1.0022894440000001</v>
      </c>
      <c r="D70">
        <v>1.3</v>
      </c>
      <c r="G70">
        <v>1.9142749999999999</v>
      </c>
    </row>
    <row r="71" spans="1:7">
      <c r="A71" s="1">
        <v>28033</v>
      </c>
      <c r="B71">
        <v>6.4425314999999997E-2</v>
      </c>
      <c r="C71">
        <v>1.2847410800000001</v>
      </c>
      <c r="D71">
        <v>1.32</v>
      </c>
      <c r="G71">
        <v>1.8660000000000001</v>
      </c>
    </row>
    <row r="72" spans="1:7">
      <c r="A72" s="1">
        <v>28125</v>
      </c>
      <c r="B72">
        <v>0.244562474</v>
      </c>
      <c r="C72">
        <v>1.776687941</v>
      </c>
      <c r="D72">
        <v>1.2175</v>
      </c>
      <c r="G72">
        <v>1.6836</v>
      </c>
    </row>
    <row r="73" spans="1:7">
      <c r="A73" s="1">
        <v>28215</v>
      </c>
      <c r="B73">
        <v>0.70621790299999998</v>
      </c>
      <c r="C73">
        <v>1.5947929320000001</v>
      </c>
      <c r="D73">
        <v>1.165</v>
      </c>
      <c r="G73">
        <v>1.8341000000000001</v>
      </c>
    </row>
    <row r="74" spans="1:7">
      <c r="A74" s="1">
        <v>28306</v>
      </c>
      <c r="B74">
        <v>1.458558802</v>
      </c>
      <c r="C74">
        <v>1.401587481</v>
      </c>
      <c r="D74">
        <v>1.29</v>
      </c>
      <c r="G74">
        <v>1.7950999999999999</v>
      </c>
    </row>
    <row r="75" spans="1:7">
      <c r="A75" s="1">
        <v>28398</v>
      </c>
      <c r="B75">
        <v>1.327137711</v>
      </c>
      <c r="C75">
        <v>1.2096791979999999</v>
      </c>
      <c r="D75">
        <v>1.4550000000000001</v>
      </c>
      <c r="G75">
        <v>1.8171250000000001</v>
      </c>
    </row>
    <row r="76" spans="1:7">
      <c r="A76" s="1">
        <v>28490</v>
      </c>
      <c r="B76">
        <v>-0.45554582500000002</v>
      </c>
      <c r="C76">
        <v>2.1387129210000002</v>
      </c>
      <c r="D76">
        <v>1.6274999999999999</v>
      </c>
      <c r="G76">
        <v>1.9211750000000001</v>
      </c>
    </row>
    <row r="77" spans="1:7">
      <c r="A77" s="1">
        <v>28580</v>
      </c>
      <c r="B77">
        <v>-0.129274257</v>
      </c>
      <c r="C77">
        <v>1.4419591650000001</v>
      </c>
      <c r="D77">
        <v>1.69</v>
      </c>
      <c r="G77">
        <v>1.9878750000000001</v>
      </c>
    </row>
    <row r="78" spans="1:7">
      <c r="A78" s="1">
        <v>28671</v>
      </c>
      <c r="B78">
        <v>3.3464467349999998</v>
      </c>
      <c r="C78">
        <v>1.89486431</v>
      </c>
      <c r="D78">
        <v>1.82</v>
      </c>
      <c r="G78">
        <v>2.0954000000000002</v>
      </c>
    </row>
    <row r="79" spans="1:7">
      <c r="A79" s="1">
        <v>28763</v>
      </c>
      <c r="B79">
        <v>0.560913255</v>
      </c>
      <c r="C79">
        <v>1.684142893</v>
      </c>
      <c r="D79">
        <v>2.0225</v>
      </c>
      <c r="G79">
        <v>2.0625499999999999</v>
      </c>
    </row>
    <row r="80" spans="1:7">
      <c r="A80" s="1">
        <v>28855</v>
      </c>
      <c r="B80">
        <v>0.90528353500000003</v>
      </c>
      <c r="C80">
        <v>2.0244978389999999</v>
      </c>
      <c r="D80">
        <v>2.395</v>
      </c>
      <c r="G80">
        <v>2.1985999999999999</v>
      </c>
    </row>
    <row r="81" spans="1:7">
      <c r="A81" s="1">
        <v>28945</v>
      </c>
      <c r="B81">
        <v>-0.24772076200000001</v>
      </c>
      <c r="C81">
        <v>1.806851405</v>
      </c>
      <c r="D81">
        <v>2.5175000000000001</v>
      </c>
      <c r="G81">
        <v>2.1964999999999999</v>
      </c>
    </row>
    <row r="82" spans="1:7">
      <c r="A82" s="1">
        <v>29036</v>
      </c>
      <c r="B82">
        <v>-0.31311873400000001</v>
      </c>
      <c r="C82">
        <v>2.420054989</v>
      </c>
      <c r="D82">
        <v>2.5449999999999999</v>
      </c>
      <c r="G82">
        <v>2.117575</v>
      </c>
    </row>
    <row r="83" spans="1:7">
      <c r="A83" s="1">
        <v>29128</v>
      </c>
      <c r="B83">
        <v>0.32743148799999999</v>
      </c>
      <c r="C83">
        <v>2.1632932139999999</v>
      </c>
      <c r="D83">
        <v>2.7349999999999999</v>
      </c>
      <c r="G83">
        <v>2.270025</v>
      </c>
    </row>
    <row r="84" spans="1:7">
      <c r="A84" s="1">
        <v>29220</v>
      </c>
      <c r="B84">
        <v>-0.15362910799999999</v>
      </c>
      <c r="C84">
        <v>1.8384465729999999</v>
      </c>
      <c r="D84">
        <v>3.395</v>
      </c>
      <c r="F84">
        <v>1.6</v>
      </c>
      <c r="G84">
        <v>2.4906000000000001</v>
      </c>
    </row>
    <row r="85" spans="1:7">
      <c r="A85" s="1">
        <v>29311</v>
      </c>
      <c r="B85">
        <v>-8.3192589999999997E-2</v>
      </c>
      <c r="C85">
        <v>2.0793091590000001</v>
      </c>
      <c r="D85">
        <v>3.7675000000000001</v>
      </c>
      <c r="G85">
        <v>2.9784250000000001</v>
      </c>
    </row>
    <row r="86" spans="1:7">
      <c r="A86" s="1">
        <v>29402</v>
      </c>
      <c r="B86">
        <v>-2.4706013950000001</v>
      </c>
      <c r="C86">
        <v>2.3510301899999999</v>
      </c>
      <c r="D86">
        <v>3.1675</v>
      </c>
      <c r="F86">
        <v>1.8374999999999999</v>
      </c>
      <c r="G86">
        <v>2.4489000000000001</v>
      </c>
    </row>
    <row r="87" spans="1:7">
      <c r="A87" s="1">
        <v>29494</v>
      </c>
      <c r="B87">
        <v>-0.49739301299999999</v>
      </c>
      <c r="C87">
        <v>2.2090655419999998</v>
      </c>
      <c r="D87">
        <v>2.4550000000000001</v>
      </c>
      <c r="G87">
        <v>2.8787750000000001</v>
      </c>
    </row>
    <row r="88" spans="1:7">
      <c r="A88" s="1">
        <v>29586</v>
      </c>
      <c r="B88">
        <v>1.47635615</v>
      </c>
      <c r="C88">
        <v>2.5713716930000001</v>
      </c>
      <c r="D88">
        <v>3.9624999999999999</v>
      </c>
      <c r="F88">
        <v>1.9375</v>
      </c>
      <c r="G88">
        <v>2.96035</v>
      </c>
    </row>
    <row r="89" spans="1:7">
      <c r="A89" s="1">
        <v>29676</v>
      </c>
      <c r="B89">
        <v>1.5757764700000001</v>
      </c>
      <c r="C89">
        <v>2.600061819</v>
      </c>
      <c r="D89">
        <v>4.1500000000000004</v>
      </c>
      <c r="G89">
        <v>3.2102750000000002</v>
      </c>
    </row>
    <row r="90" spans="1:7">
      <c r="A90" s="1">
        <v>29767</v>
      </c>
      <c r="B90">
        <v>-1.0984483060000001</v>
      </c>
      <c r="C90">
        <v>1.9622379000000001</v>
      </c>
      <c r="D90">
        <v>4.4474999999999998</v>
      </c>
      <c r="F90">
        <v>1.825</v>
      </c>
      <c r="G90">
        <v>3.2642250000000002</v>
      </c>
    </row>
    <row r="91" spans="1:7">
      <c r="A91" s="1">
        <v>29859</v>
      </c>
      <c r="B91">
        <v>0.84163459699999998</v>
      </c>
      <c r="C91">
        <v>1.864747774</v>
      </c>
      <c r="D91">
        <v>4.3975</v>
      </c>
      <c r="G91">
        <v>3.7230249999999998</v>
      </c>
    </row>
    <row r="92" spans="1:7">
      <c r="A92" s="1">
        <v>29951</v>
      </c>
      <c r="B92">
        <v>-1.4356505449999999</v>
      </c>
      <c r="C92">
        <v>1.7132210809999999</v>
      </c>
      <c r="D92">
        <v>3.3975</v>
      </c>
      <c r="F92">
        <v>1.6375</v>
      </c>
      <c r="G92">
        <v>3.37825</v>
      </c>
    </row>
    <row r="93" spans="1:7">
      <c r="A93" s="1">
        <v>30041</v>
      </c>
      <c r="B93">
        <v>-1.8983794810000001</v>
      </c>
      <c r="C93">
        <v>1.366242607</v>
      </c>
      <c r="D93">
        <v>3.5525000000000002</v>
      </c>
      <c r="G93">
        <v>3.3428249999999999</v>
      </c>
    </row>
    <row r="94" spans="1:7">
      <c r="A94" s="1">
        <v>30132</v>
      </c>
      <c r="B94">
        <v>0.12845338000000001</v>
      </c>
      <c r="C94">
        <v>1.290654711</v>
      </c>
      <c r="D94">
        <v>3.6274999999999999</v>
      </c>
      <c r="F94">
        <v>1.3</v>
      </c>
      <c r="G94">
        <v>3.3980000000000001</v>
      </c>
    </row>
    <row r="95" spans="1:7">
      <c r="A95" s="1">
        <v>30224</v>
      </c>
      <c r="B95">
        <v>-0.70404248400000002</v>
      </c>
      <c r="C95">
        <v>1.4087662409999999</v>
      </c>
      <c r="D95">
        <v>2.7524999999999999</v>
      </c>
      <c r="G95">
        <v>2.9044500000000002</v>
      </c>
    </row>
    <row r="96" spans="1:7">
      <c r="A96" s="1">
        <v>30316</v>
      </c>
      <c r="B96">
        <v>-0.27615917800000001</v>
      </c>
      <c r="C96">
        <v>1.031359607</v>
      </c>
      <c r="D96">
        <v>2.3199999999999998</v>
      </c>
      <c r="F96">
        <v>1.2875000000000001</v>
      </c>
      <c r="G96">
        <v>2.6223999999999998</v>
      </c>
    </row>
    <row r="97" spans="1:7">
      <c r="A97" s="1">
        <v>30406</v>
      </c>
      <c r="B97">
        <v>0.99738501300000004</v>
      </c>
      <c r="C97">
        <v>0.75275151200000001</v>
      </c>
      <c r="D97">
        <v>2.165</v>
      </c>
      <c r="F97">
        <v>1.2</v>
      </c>
      <c r="G97">
        <v>2.6534749999999998</v>
      </c>
    </row>
    <row r="98" spans="1:7">
      <c r="A98" s="1">
        <v>30497</v>
      </c>
      <c r="B98">
        <v>1.9450418730000001</v>
      </c>
      <c r="C98">
        <v>0.738668667</v>
      </c>
      <c r="D98">
        <v>2.2000000000000002</v>
      </c>
      <c r="G98">
        <v>2.7267999999999999</v>
      </c>
    </row>
    <row r="99" spans="1:7">
      <c r="A99" s="1">
        <v>30589</v>
      </c>
      <c r="B99">
        <v>1.6751664070000001</v>
      </c>
      <c r="C99">
        <v>1.0581218889999999</v>
      </c>
      <c r="D99">
        <v>2.3650000000000002</v>
      </c>
      <c r="G99">
        <v>2.837275</v>
      </c>
    </row>
    <row r="100" spans="1:7">
      <c r="A100" s="1">
        <v>30681</v>
      </c>
      <c r="B100">
        <v>1.7657389800000001</v>
      </c>
      <c r="C100">
        <v>0.75464189699999995</v>
      </c>
      <c r="D100">
        <v>2.3574999999999999</v>
      </c>
      <c r="F100">
        <v>1.175</v>
      </c>
      <c r="G100">
        <v>2.9110999999999998</v>
      </c>
    </row>
    <row r="101" spans="1:7">
      <c r="A101" s="1">
        <v>30772</v>
      </c>
      <c r="B101">
        <v>1.6376034859999999</v>
      </c>
      <c r="C101">
        <v>1.0083771779999999</v>
      </c>
      <c r="D101">
        <v>2.4224999999999999</v>
      </c>
      <c r="F101">
        <v>1.2749999999999999</v>
      </c>
      <c r="G101">
        <v>3.0609250000000001</v>
      </c>
    </row>
    <row r="102" spans="1:7">
      <c r="A102" s="1">
        <v>30863</v>
      </c>
      <c r="B102">
        <v>1.418550422</v>
      </c>
      <c r="C102">
        <v>0.85164393800000004</v>
      </c>
      <c r="D102">
        <v>2.6375000000000002</v>
      </c>
      <c r="G102">
        <v>3.3660999999999999</v>
      </c>
    </row>
    <row r="103" spans="1:7">
      <c r="A103" s="1">
        <v>30955</v>
      </c>
      <c r="B103">
        <v>0.66661448899999998</v>
      </c>
      <c r="C103">
        <v>0.884871725</v>
      </c>
      <c r="D103">
        <v>2.8475000000000001</v>
      </c>
      <c r="G103">
        <v>3.0218250000000002</v>
      </c>
    </row>
    <row r="104" spans="1:7">
      <c r="A104" s="1">
        <v>31047</v>
      </c>
      <c r="B104">
        <v>0.52562946600000005</v>
      </c>
      <c r="C104">
        <v>0.74482991899999995</v>
      </c>
      <c r="D104">
        <v>2.3149999999999999</v>
      </c>
      <c r="F104">
        <v>1.175</v>
      </c>
      <c r="G104">
        <v>2.8693499999999998</v>
      </c>
    </row>
    <row r="105" spans="1:7">
      <c r="A105" s="1">
        <v>31137</v>
      </c>
      <c r="B105">
        <v>0.67391323700000005</v>
      </c>
      <c r="C105">
        <v>0.98389258499999999</v>
      </c>
      <c r="D105">
        <v>2.12</v>
      </c>
      <c r="F105">
        <v>0.96250000000000002</v>
      </c>
      <c r="G105">
        <v>2.900725</v>
      </c>
    </row>
    <row r="106" spans="1:7">
      <c r="A106" s="1">
        <v>31228</v>
      </c>
      <c r="B106">
        <v>0.58741274700000001</v>
      </c>
      <c r="C106">
        <v>0.64138314699999999</v>
      </c>
      <c r="D106">
        <v>1.98</v>
      </c>
      <c r="G106">
        <v>2.5857250000000001</v>
      </c>
    </row>
    <row r="107" spans="1:7">
      <c r="A107" s="1">
        <v>31320</v>
      </c>
      <c r="B107">
        <v>1.2259865999999999</v>
      </c>
      <c r="C107">
        <v>0.60199666399999996</v>
      </c>
      <c r="D107">
        <v>1.9750000000000001</v>
      </c>
      <c r="G107">
        <v>2.6126749999999999</v>
      </c>
    </row>
    <row r="108" spans="1:7">
      <c r="A108" s="1">
        <v>31412</v>
      </c>
      <c r="B108">
        <v>0.45245779000000003</v>
      </c>
      <c r="C108">
        <v>0.55744230100000003</v>
      </c>
      <c r="D108">
        <v>2.0249999999999999</v>
      </c>
      <c r="F108">
        <v>1.0125</v>
      </c>
      <c r="G108">
        <v>2.2952499999999998</v>
      </c>
    </row>
    <row r="109" spans="1:7">
      <c r="A109" s="1">
        <v>31502</v>
      </c>
      <c r="B109">
        <v>0.64152082600000004</v>
      </c>
      <c r="C109">
        <v>0.49614375100000002</v>
      </c>
      <c r="D109">
        <v>1.9575</v>
      </c>
      <c r="F109">
        <v>0.875</v>
      </c>
      <c r="G109">
        <v>1.877275</v>
      </c>
    </row>
    <row r="110" spans="1:7">
      <c r="A110" s="1">
        <v>31593</v>
      </c>
      <c r="B110">
        <v>0.16244967699999999</v>
      </c>
      <c r="C110">
        <v>0.37775003000000001</v>
      </c>
      <c r="D110">
        <v>1.73</v>
      </c>
      <c r="G110">
        <v>1.93435</v>
      </c>
    </row>
    <row r="111" spans="1:7">
      <c r="A111" s="1">
        <v>31685</v>
      </c>
      <c r="B111">
        <v>0.66664550600000005</v>
      </c>
      <c r="C111">
        <v>0.40906955299999997</v>
      </c>
      <c r="D111">
        <v>1.5525</v>
      </c>
      <c r="G111">
        <v>1.97845</v>
      </c>
    </row>
    <row r="112" spans="1:7">
      <c r="A112" s="1">
        <v>31777</v>
      </c>
      <c r="B112">
        <v>0.24959198599999999</v>
      </c>
      <c r="C112">
        <v>0.54347438000000003</v>
      </c>
      <c r="D112">
        <v>1.5674999999999999</v>
      </c>
      <c r="F112">
        <v>0.875</v>
      </c>
      <c r="G112">
        <v>1.8907</v>
      </c>
    </row>
    <row r="113" spans="1:7">
      <c r="A113" s="1">
        <v>31867</v>
      </c>
      <c r="B113">
        <v>0.45396977100000002</v>
      </c>
      <c r="C113">
        <v>0.63763794399999996</v>
      </c>
      <c r="D113">
        <v>1.5549999999999999</v>
      </c>
      <c r="F113">
        <v>0.92500000000000004</v>
      </c>
      <c r="G113">
        <v>1.9157999999999999</v>
      </c>
    </row>
    <row r="114" spans="1:7">
      <c r="A114" s="1">
        <v>31958</v>
      </c>
      <c r="B114">
        <v>0.78974224999999998</v>
      </c>
      <c r="C114">
        <v>0.69031186300000003</v>
      </c>
      <c r="D114">
        <v>1.6625000000000001</v>
      </c>
      <c r="G114">
        <v>2.1250499999999999</v>
      </c>
    </row>
    <row r="115" spans="1:7">
      <c r="A115" s="1">
        <v>32050</v>
      </c>
      <c r="B115">
        <v>0.580854804</v>
      </c>
      <c r="C115">
        <v>0.75500476299999997</v>
      </c>
      <c r="D115">
        <v>1.71</v>
      </c>
      <c r="G115">
        <v>2.4104749999999999</v>
      </c>
    </row>
    <row r="116" spans="1:7">
      <c r="A116" s="1">
        <v>32142</v>
      </c>
      <c r="B116">
        <v>1.4206976600000001</v>
      </c>
      <c r="C116">
        <v>0.79401823999999999</v>
      </c>
      <c r="D116">
        <v>1.73</v>
      </c>
      <c r="F116">
        <v>1</v>
      </c>
      <c r="G116">
        <v>2.2369500000000002</v>
      </c>
    </row>
    <row r="117" spans="1:7">
      <c r="A117" s="1">
        <v>32233</v>
      </c>
      <c r="B117">
        <v>0.236683492</v>
      </c>
      <c r="C117">
        <v>0.78037783500000002</v>
      </c>
      <c r="D117">
        <v>1.6675</v>
      </c>
      <c r="F117">
        <v>0.95</v>
      </c>
      <c r="G117">
        <v>2.190725</v>
      </c>
    </row>
    <row r="118" spans="1:7">
      <c r="A118" s="1">
        <v>32324</v>
      </c>
      <c r="B118">
        <v>1.026136207</v>
      </c>
      <c r="C118">
        <v>0.96835705500000002</v>
      </c>
      <c r="D118">
        <v>1.7875000000000001</v>
      </c>
      <c r="G118">
        <v>2.223725</v>
      </c>
    </row>
    <row r="119" spans="1:7">
      <c r="A119" s="1">
        <v>32416</v>
      </c>
      <c r="B119">
        <v>0.30526184899999997</v>
      </c>
      <c r="C119">
        <v>1.1888239190000001</v>
      </c>
      <c r="D119">
        <v>1.9950000000000001</v>
      </c>
      <c r="G119">
        <v>2.2176</v>
      </c>
    </row>
    <row r="120" spans="1:7">
      <c r="A120" s="1">
        <v>32508</v>
      </c>
      <c r="B120">
        <v>1.0471088799999999</v>
      </c>
      <c r="C120">
        <v>0.86004236599999995</v>
      </c>
      <c r="D120">
        <v>2.1175000000000002</v>
      </c>
      <c r="F120">
        <v>0.96250000000000002</v>
      </c>
      <c r="G120">
        <v>2.2515999999999998</v>
      </c>
    </row>
    <row r="121" spans="1:7">
      <c r="A121" s="1">
        <v>32598</v>
      </c>
      <c r="B121">
        <v>0.73448629899999995</v>
      </c>
      <c r="C121">
        <v>1.0372760489999999</v>
      </c>
      <c r="D121">
        <v>2.3624999999999998</v>
      </c>
      <c r="F121">
        <v>0.9375</v>
      </c>
      <c r="G121">
        <v>2.268475</v>
      </c>
    </row>
    <row r="122" spans="1:7">
      <c r="A122" s="1">
        <v>32689</v>
      </c>
      <c r="B122">
        <v>0.48391105099999998</v>
      </c>
      <c r="C122">
        <v>1.0599653040000001</v>
      </c>
      <c r="D122">
        <v>2.4325000000000001</v>
      </c>
      <c r="G122">
        <v>2.020575</v>
      </c>
    </row>
    <row r="123" spans="1:7">
      <c r="A123" s="1">
        <v>32781</v>
      </c>
      <c r="B123">
        <v>0.46408218200000001</v>
      </c>
      <c r="C123">
        <v>0.72716151799999995</v>
      </c>
      <c r="D123">
        <v>2.27</v>
      </c>
      <c r="G123">
        <v>2.0628250000000001</v>
      </c>
    </row>
    <row r="124" spans="1:7">
      <c r="A124" s="1">
        <v>32873</v>
      </c>
      <c r="B124">
        <v>-7.7196820999999999E-2</v>
      </c>
      <c r="C124">
        <v>0.70980748000000005</v>
      </c>
      <c r="D124">
        <v>2.1524999999999999</v>
      </c>
      <c r="F124">
        <v>0.92500000000000004</v>
      </c>
      <c r="G124">
        <v>1.9776750000000001</v>
      </c>
    </row>
    <row r="125" spans="1:7">
      <c r="A125" s="1">
        <v>32963</v>
      </c>
      <c r="B125">
        <v>0.81351512699999995</v>
      </c>
      <c r="C125">
        <v>1.073318639</v>
      </c>
      <c r="D125">
        <v>2.0625</v>
      </c>
      <c r="F125">
        <v>0.86250000000000004</v>
      </c>
      <c r="G125">
        <v>2.141</v>
      </c>
    </row>
    <row r="126" spans="1:7">
      <c r="A126" s="1">
        <v>33054</v>
      </c>
      <c r="B126">
        <v>9.0763781000000002E-2</v>
      </c>
      <c r="C126">
        <v>1.1143835280000001</v>
      </c>
      <c r="D126">
        <v>2.06</v>
      </c>
      <c r="G126">
        <v>2.0963250000000002</v>
      </c>
    </row>
    <row r="127" spans="1:7">
      <c r="A127" s="1">
        <v>33146</v>
      </c>
      <c r="B127">
        <v>-0.20120595799999999</v>
      </c>
      <c r="C127">
        <v>0.85245976000000001</v>
      </c>
      <c r="D127">
        <v>2.04</v>
      </c>
      <c r="G127">
        <v>2.2162000000000002</v>
      </c>
    </row>
    <row r="128" spans="1:7">
      <c r="A128" s="1">
        <v>33238</v>
      </c>
      <c r="B128">
        <v>-1.1813362300000001</v>
      </c>
      <c r="C128">
        <v>0.74206882100000005</v>
      </c>
      <c r="D128">
        <v>1.9350000000000001</v>
      </c>
      <c r="F128">
        <v>0.91249999999999998</v>
      </c>
      <c r="G128">
        <v>2.0548250000000001</v>
      </c>
    </row>
    <row r="129" spans="1:7">
      <c r="A129" s="1">
        <v>33328</v>
      </c>
      <c r="B129">
        <v>-0.73274762299999996</v>
      </c>
      <c r="C129">
        <v>0.97434034000000003</v>
      </c>
      <c r="D129">
        <v>1.6074999999999999</v>
      </c>
      <c r="F129">
        <v>0.88749999999999996</v>
      </c>
      <c r="G129">
        <v>2.0436999999999999</v>
      </c>
    </row>
    <row r="130" spans="1:7">
      <c r="A130" s="1">
        <v>33419</v>
      </c>
      <c r="B130">
        <v>0.51479530100000004</v>
      </c>
      <c r="C130">
        <v>0.73112351399999997</v>
      </c>
      <c r="D130">
        <v>1.4650000000000001</v>
      </c>
      <c r="G130">
        <v>2.1100249999999998</v>
      </c>
    </row>
    <row r="131" spans="1:7">
      <c r="A131" s="1">
        <v>33511</v>
      </c>
      <c r="B131">
        <v>0.243338576</v>
      </c>
      <c r="C131">
        <v>0.77943225599999999</v>
      </c>
      <c r="D131">
        <v>1.4125000000000001</v>
      </c>
      <c r="G131">
        <v>1.9282250000000001</v>
      </c>
    </row>
    <row r="132" spans="1:7">
      <c r="A132" s="1">
        <v>33603</v>
      </c>
      <c r="B132">
        <v>9.1240537999999996E-2</v>
      </c>
      <c r="C132">
        <v>0.59110919699999998</v>
      </c>
      <c r="D132">
        <v>1.2050000000000001</v>
      </c>
      <c r="F132">
        <v>0.875</v>
      </c>
      <c r="G132">
        <v>1.7813000000000001</v>
      </c>
    </row>
    <row r="133" spans="1:7">
      <c r="A133" s="1">
        <v>33694</v>
      </c>
      <c r="B133">
        <v>0.93477162000000003</v>
      </c>
      <c r="C133">
        <v>0.37069313599999998</v>
      </c>
      <c r="D133">
        <v>1.0049999999999999</v>
      </c>
      <c r="F133">
        <v>0.8</v>
      </c>
      <c r="G133">
        <v>1.9399</v>
      </c>
    </row>
    <row r="134" spans="1:7">
      <c r="A134" s="1">
        <v>33785</v>
      </c>
      <c r="B134">
        <v>0.82402613499999999</v>
      </c>
      <c r="C134">
        <v>0.59986065499999996</v>
      </c>
      <c r="D134">
        <v>0.9425</v>
      </c>
      <c r="F134">
        <v>0.85</v>
      </c>
      <c r="G134">
        <v>1.8946499999999999</v>
      </c>
    </row>
    <row r="135" spans="1:7">
      <c r="A135" s="1">
        <v>33877</v>
      </c>
      <c r="B135">
        <v>0.73027322500000003</v>
      </c>
      <c r="C135">
        <v>0.48813266900000002</v>
      </c>
      <c r="D135">
        <v>0.81499999999999995</v>
      </c>
      <c r="F135">
        <v>0.8125</v>
      </c>
      <c r="G135">
        <v>1.751125</v>
      </c>
    </row>
    <row r="136" spans="1:7">
      <c r="A136" s="1">
        <v>33969</v>
      </c>
      <c r="B136">
        <v>0.78730874500000003</v>
      </c>
      <c r="C136">
        <v>0.68509711799999995</v>
      </c>
      <c r="D136">
        <v>0.75749999999999995</v>
      </c>
      <c r="F136">
        <v>0.77500000000000002</v>
      </c>
      <c r="G136">
        <v>1.7736749999999999</v>
      </c>
    </row>
    <row r="137" spans="1:7">
      <c r="A137" s="1">
        <v>34059</v>
      </c>
      <c r="B137">
        <v>-8.3962686999999994E-2</v>
      </c>
      <c r="C137">
        <v>0.55949271599999995</v>
      </c>
      <c r="D137">
        <v>0.76</v>
      </c>
      <c r="F137">
        <v>0.75</v>
      </c>
      <c r="G137">
        <v>1.6327499999999999</v>
      </c>
    </row>
    <row r="138" spans="1:7">
      <c r="A138" s="1">
        <v>34150</v>
      </c>
      <c r="B138">
        <v>0.33092577499999998</v>
      </c>
      <c r="C138">
        <v>0.59388273400000002</v>
      </c>
      <c r="D138">
        <v>0.75</v>
      </c>
      <c r="F138">
        <v>0.8</v>
      </c>
      <c r="G138">
        <v>1.5227250000000001</v>
      </c>
    </row>
    <row r="139" spans="1:7">
      <c r="A139" s="1">
        <v>34242</v>
      </c>
      <c r="B139">
        <v>0.227921704</v>
      </c>
      <c r="C139">
        <v>0.5919297</v>
      </c>
      <c r="D139">
        <v>0.76500000000000001</v>
      </c>
      <c r="F139">
        <v>0.73750000000000004</v>
      </c>
      <c r="G139">
        <v>1.4198</v>
      </c>
    </row>
    <row r="140" spans="1:7">
      <c r="A140" s="1">
        <v>34334</v>
      </c>
      <c r="B140">
        <v>1.1023308220000001</v>
      </c>
      <c r="C140">
        <v>0.54366058399999995</v>
      </c>
      <c r="D140">
        <v>0.74750000000000005</v>
      </c>
      <c r="F140">
        <v>0.73750000000000004</v>
      </c>
      <c r="G140">
        <v>1.5183</v>
      </c>
    </row>
    <row r="141" spans="1:7">
      <c r="A141" s="1">
        <v>34424</v>
      </c>
      <c r="B141">
        <v>0.71592768799999995</v>
      </c>
      <c r="C141">
        <v>0.47771036900000002</v>
      </c>
      <c r="D141">
        <v>0.80249999999999999</v>
      </c>
      <c r="F141">
        <v>0.73750000000000004</v>
      </c>
      <c r="G141">
        <v>1.7448999999999999</v>
      </c>
    </row>
    <row r="142" spans="1:7">
      <c r="A142" s="1">
        <v>34515</v>
      </c>
      <c r="B142">
        <v>1.0969236339999999</v>
      </c>
      <c r="C142">
        <v>0.48155909299999999</v>
      </c>
      <c r="D142">
        <v>0.98499999999999999</v>
      </c>
      <c r="F142">
        <v>0.75</v>
      </c>
      <c r="G142">
        <v>1.8792500000000001</v>
      </c>
    </row>
    <row r="143" spans="1:7">
      <c r="A143" s="1">
        <v>34607</v>
      </c>
      <c r="B143">
        <v>0.33152890200000001</v>
      </c>
      <c r="C143">
        <v>0.57208830399999999</v>
      </c>
      <c r="D143">
        <v>1.1225000000000001</v>
      </c>
      <c r="F143">
        <v>0.75</v>
      </c>
      <c r="G143">
        <v>1.9240250000000001</v>
      </c>
    </row>
    <row r="144" spans="1:7">
      <c r="A144" s="1">
        <v>34699</v>
      </c>
      <c r="B144">
        <v>0.88758443799999998</v>
      </c>
      <c r="C144">
        <v>0.54009082200000003</v>
      </c>
      <c r="D144">
        <v>1.2925</v>
      </c>
      <c r="F144">
        <v>0.75</v>
      </c>
      <c r="G144">
        <v>1.9529000000000001</v>
      </c>
    </row>
    <row r="145" spans="1:7">
      <c r="A145" s="1">
        <v>34789</v>
      </c>
      <c r="B145">
        <v>9.8280878000000002E-2</v>
      </c>
      <c r="C145">
        <v>0.54170414300000003</v>
      </c>
      <c r="D145">
        <v>1.45</v>
      </c>
      <c r="F145">
        <v>0.7</v>
      </c>
      <c r="G145">
        <v>1.8173250000000001</v>
      </c>
    </row>
    <row r="146" spans="1:7">
      <c r="A146" s="1">
        <v>34880</v>
      </c>
      <c r="B146">
        <v>4.0958023000000003E-2</v>
      </c>
      <c r="C146">
        <v>0.47889720200000002</v>
      </c>
      <c r="D146">
        <v>1.5049999999999999</v>
      </c>
      <c r="F146">
        <v>0.71250000000000002</v>
      </c>
      <c r="G146">
        <v>1.5773999999999999</v>
      </c>
    </row>
    <row r="147" spans="1:7">
      <c r="A147" s="1">
        <v>34972</v>
      </c>
      <c r="B147">
        <v>0.585597539</v>
      </c>
      <c r="C147">
        <v>0.49151894299999999</v>
      </c>
      <c r="D147">
        <v>1.45</v>
      </c>
      <c r="F147">
        <v>0.67500000000000004</v>
      </c>
      <c r="G147">
        <v>1.561925</v>
      </c>
    </row>
    <row r="148" spans="1:7">
      <c r="A148" s="1">
        <v>35064</v>
      </c>
      <c r="B148">
        <v>0.41233830399999999</v>
      </c>
      <c r="C148">
        <v>0.48021620199999998</v>
      </c>
      <c r="D148">
        <v>1.43</v>
      </c>
      <c r="F148">
        <v>0.625</v>
      </c>
      <c r="G148">
        <v>1.4208750000000001</v>
      </c>
    </row>
    <row r="149" spans="1:7">
      <c r="A149" s="1">
        <v>35155</v>
      </c>
      <c r="B149">
        <v>0.47696027400000002</v>
      </c>
      <c r="C149">
        <v>0.47939723400000001</v>
      </c>
      <c r="D149">
        <v>1.3425</v>
      </c>
      <c r="F149">
        <v>0.625</v>
      </c>
      <c r="G149">
        <v>1.6221000000000001</v>
      </c>
    </row>
    <row r="150" spans="1:7">
      <c r="A150" s="1">
        <v>35246</v>
      </c>
      <c r="B150">
        <v>1.3787860460000001</v>
      </c>
      <c r="C150">
        <v>0.41392067900000001</v>
      </c>
      <c r="D150">
        <v>1.31</v>
      </c>
      <c r="F150">
        <v>0.625</v>
      </c>
      <c r="G150">
        <v>1.6867749999999999</v>
      </c>
    </row>
    <row r="151" spans="1:7">
      <c r="A151" s="1">
        <v>35338</v>
      </c>
      <c r="B151">
        <v>0.61205182000000002</v>
      </c>
      <c r="C151">
        <v>0.32727008400000002</v>
      </c>
      <c r="D151">
        <v>1.3274999999999999</v>
      </c>
      <c r="F151">
        <v>0.625</v>
      </c>
      <c r="G151">
        <v>1.6885749999999999</v>
      </c>
    </row>
    <row r="152" spans="1:7">
      <c r="A152" s="1">
        <v>35430</v>
      </c>
      <c r="B152">
        <v>0.74825368800000003</v>
      </c>
      <c r="C152">
        <v>0.53190837499999999</v>
      </c>
      <c r="D152">
        <v>1.32</v>
      </c>
      <c r="F152">
        <v>0.625</v>
      </c>
      <c r="G152">
        <v>1.6093</v>
      </c>
    </row>
    <row r="153" spans="1:7">
      <c r="A153" s="1">
        <v>35520</v>
      </c>
      <c r="B153">
        <v>0.34994086099999999</v>
      </c>
      <c r="C153">
        <v>0.595758809</v>
      </c>
      <c r="D153">
        <v>1.32</v>
      </c>
      <c r="F153">
        <v>0.625</v>
      </c>
      <c r="G153">
        <v>1.7393749999999999</v>
      </c>
    </row>
    <row r="154" spans="1:7">
      <c r="A154" s="1">
        <v>35611</v>
      </c>
      <c r="B154">
        <v>1.353476903</v>
      </c>
      <c r="C154">
        <v>0.19828210299999999</v>
      </c>
      <c r="D154">
        <v>1.38</v>
      </c>
      <c r="F154">
        <v>0.58750000000000002</v>
      </c>
      <c r="G154">
        <v>1.6433249999999999</v>
      </c>
    </row>
    <row r="155" spans="1:7">
      <c r="A155" s="1">
        <v>35703</v>
      </c>
      <c r="B155">
        <v>0.93553621600000003</v>
      </c>
      <c r="C155">
        <v>0.435705391</v>
      </c>
      <c r="D155">
        <v>1.3825000000000001</v>
      </c>
      <c r="F155">
        <v>0.625</v>
      </c>
      <c r="G155">
        <v>1.5541</v>
      </c>
    </row>
    <row r="156" spans="1:7">
      <c r="A156" s="1">
        <v>35795</v>
      </c>
      <c r="B156">
        <v>0.53926186399999998</v>
      </c>
      <c r="C156">
        <v>0.33199464200000001</v>
      </c>
      <c r="D156">
        <v>1.3774999999999999</v>
      </c>
      <c r="F156">
        <v>0.53749999999999998</v>
      </c>
      <c r="G156">
        <v>1.444925</v>
      </c>
    </row>
    <row r="157" spans="1:7">
      <c r="A157" s="1">
        <v>35885</v>
      </c>
      <c r="B157">
        <v>0.680308099</v>
      </c>
      <c r="C157">
        <v>0.14194670100000001</v>
      </c>
      <c r="D157">
        <v>1.38</v>
      </c>
      <c r="F157">
        <v>0.52500000000000002</v>
      </c>
      <c r="G157">
        <v>1.4400999999999999</v>
      </c>
    </row>
    <row r="158" spans="1:7">
      <c r="A158" s="1">
        <v>35976</v>
      </c>
      <c r="B158">
        <v>0.59580733600000002</v>
      </c>
      <c r="C158">
        <v>0.23613099800000001</v>
      </c>
      <c r="D158">
        <v>1.375</v>
      </c>
      <c r="F158">
        <v>0.5</v>
      </c>
      <c r="G158">
        <v>1.3853249999999999</v>
      </c>
    </row>
    <row r="159" spans="1:7">
      <c r="A159" s="1">
        <v>36068</v>
      </c>
      <c r="B159">
        <v>0.91916719000000002</v>
      </c>
      <c r="C159">
        <v>0.42221238900000002</v>
      </c>
      <c r="D159">
        <v>1.3825000000000001</v>
      </c>
      <c r="F159">
        <v>0.5</v>
      </c>
      <c r="G159">
        <v>1.17275</v>
      </c>
    </row>
    <row r="160" spans="1:7">
      <c r="A160" s="1">
        <v>36160</v>
      </c>
      <c r="B160">
        <v>1.2572041270000001</v>
      </c>
      <c r="C160">
        <v>0.281434077</v>
      </c>
      <c r="D160">
        <v>1.2150000000000001</v>
      </c>
      <c r="F160">
        <v>0.5</v>
      </c>
      <c r="G160">
        <v>1.2503500000000001</v>
      </c>
    </row>
    <row r="161" spans="1:7">
      <c r="A161" s="1">
        <v>36250</v>
      </c>
      <c r="B161">
        <v>0.58832850599999997</v>
      </c>
      <c r="C161">
        <v>0.32451227700000002</v>
      </c>
      <c r="D161">
        <v>1.1825000000000001</v>
      </c>
      <c r="F161">
        <v>0.45</v>
      </c>
      <c r="G161">
        <v>1.402325</v>
      </c>
    </row>
    <row r="162" spans="1:7">
      <c r="A162" s="1">
        <v>36341</v>
      </c>
      <c r="B162">
        <v>0.481204827</v>
      </c>
      <c r="C162">
        <v>0.37703654800000003</v>
      </c>
      <c r="D162">
        <v>1.1875</v>
      </c>
      <c r="F162">
        <v>0.5</v>
      </c>
      <c r="G162">
        <v>1.5241</v>
      </c>
    </row>
    <row r="163" spans="1:7">
      <c r="A163" s="1">
        <v>36433</v>
      </c>
      <c r="B163">
        <v>0.96051440700000001</v>
      </c>
      <c r="C163">
        <v>0.35315093400000003</v>
      </c>
      <c r="D163">
        <v>1.2749999999999999</v>
      </c>
      <c r="F163">
        <v>0.5</v>
      </c>
      <c r="G163">
        <v>1.5679000000000001</v>
      </c>
    </row>
    <row r="164" spans="1:7">
      <c r="A164" s="1">
        <v>36525</v>
      </c>
      <c r="B164">
        <v>1.267127586</v>
      </c>
      <c r="C164">
        <v>0.553242071</v>
      </c>
      <c r="D164">
        <v>1.325</v>
      </c>
      <c r="F164">
        <v>0.5</v>
      </c>
      <c r="G164">
        <v>1.675225</v>
      </c>
    </row>
    <row r="165" spans="1:7">
      <c r="A165" s="1">
        <v>36616</v>
      </c>
      <c r="B165">
        <v>-3.6220700000000002E-4</v>
      </c>
      <c r="C165">
        <v>0.66265051100000005</v>
      </c>
      <c r="D165">
        <v>1.42</v>
      </c>
      <c r="F165">
        <v>0.5</v>
      </c>
      <c r="G165">
        <v>1.542675</v>
      </c>
    </row>
    <row r="166" spans="1:7">
      <c r="A166" s="1">
        <v>36707</v>
      </c>
      <c r="B166">
        <v>1.440327666</v>
      </c>
      <c r="C166">
        <v>0.62106416499999995</v>
      </c>
      <c r="D166">
        <v>1.5674999999999999</v>
      </c>
      <c r="F166">
        <v>0.5</v>
      </c>
      <c r="G166">
        <v>1.543425</v>
      </c>
    </row>
    <row r="167" spans="1:7">
      <c r="A167" s="1">
        <v>36799</v>
      </c>
      <c r="B167">
        <v>-0.261451663</v>
      </c>
      <c r="C167">
        <v>0.582963758</v>
      </c>
      <c r="D167">
        <v>1.63</v>
      </c>
      <c r="F167">
        <v>0.5</v>
      </c>
      <c r="G167">
        <v>1.4975000000000001</v>
      </c>
    </row>
    <row r="168" spans="1:7">
      <c r="A168" s="1">
        <v>36891</v>
      </c>
      <c r="B168">
        <v>0.233481982</v>
      </c>
      <c r="C168">
        <v>0.53732329599999995</v>
      </c>
      <c r="D168">
        <v>1.6174999999999999</v>
      </c>
      <c r="F168">
        <v>0.5</v>
      </c>
      <c r="G168">
        <v>1.3357000000000001</v>
      </c>
    </row>
    <row r="169" spans="1:7">
      <c r="A169" s="1">
        <v>36981</v>
      </c>
      <c r="B169">
        <v>-0.68950876500000002</v>
      </c>
      <c r="C169">
        <v>0.65915337299999999</v>
      </c>
      <c r="D169">
        <v>1.4</v>
      </c>
      <c r="F169">
        <v>0.5</v>
      </c>
      <c r="G169">
        <v>1.3173250000000001</v>
      </c>
    </row>
    <row r="170" spans="1:7">
      <c r="A170" s="1">
        <v>37072</v>
      </c>
      <c r="B170">
        <v>0.26494848100000001</v>
      </c>
      <c r="C170">
        <v>0.59964525199999996</v>
      </c>
      <c r="D170">
        <v>1.0825</v>
      </c>
      <c r="F170">
        <v>0.5</v>
      </c>
      <c r="G170">
        <v>1.42275</v>
      </c>
    </row>
    <row r="171" spans="1:7">
      <c r="A171" s="1">
        <v>37164</v>
      </c>
      <c r="B171">
        <v>-0.75653938399999998</v>
      </c>
      <c r="C171">
        <v>0.39241032999999997</v>
      </c>
      <c r="D171">
        <v>0.875</v>
      </c>
      <c r="F171">
        <v>0.5</v>
      </c>
      <c r="G171">
        <v>1.2614000000000001</v>
      </c>
    </row>
    <row r="172" spans="1:7">
      <c r="A172" s="1">
        <v>37256</v>
      </c>
      <c r="B172">
        <v>-7.7620619000000002E-2</v>
      </c>
      <c r="C172">
        <v>0.31335814099999998</v>
      </c>
      <c r="D172">
        <v>0.53249999999999997</v>
      </c>
      <c r="F172">
        <v>0.51249999999999996</v>
      </c>
      <c r="G172">
        <v>1.37765</v>
      </c>
    </row>
    <row r="173" spans="1:7">
      <c r="A173" s="1">
        <v>37346</v>
      </c>
      <c r="B173">
        <v>0.48536029600000002</v>
      </c>
      <c r="C173">
        <v>0.31371213599999997</v>
      </c>
      <c r="D173">
        <v>0.4325</v>
      </c>
      <c r="F173">
        <v>0.5</v>
      </c>
      <c r="G173">
        <v>1.4561999999999999</v>
      </c>
    </row>
    <row r="174" spans="1:7">
      <c r="A174" s="1">
        <v>37437</v>
      </c>
      <c r="B174">
        <v>0.26581654100000002</v>
      </c>
      <c r="C174">
        <v>0.34859930500000003</v>
      </c>
      <c r="D174">
        <v>0.4375</v>
      </c>
      <c r="F174">
        <v>0.5</v>
      </c>
      <c r="G174">
        <v>1.310575</v>
      </c>
    </row>
    <row r="175" spans="1:7">
      <c r="A175" s="1">
        <v>37529</v>
      </c>
      <c r="B175">
        <v>6.3303085999999995E-2</v>
      </c>
      <c r="C175">
        <v>0.47833984400000001</v>
      </c>
      <c r="D175">
        <v>0.435</v>
      </c>
      <c r="F175">
        <v>0.5</v>
      </c>
      <c r="G175">
        <v>1.027525</v>
      </c>
    </row>
    <row r="176" spans="1:7">
      <c r="A176" s="1">
        <v>37621</v>
      </c>
      <c r="B176">
        <v>-0.214357456</v>
      </c>
      <c r="C176">
        <v>0.57862675399999997</v>
      </c>
      <c r="D176">
        <v>0.36</v>
      </c>
      <c r="F176">
        <v>0.48749999999999999</v>
      </c>
      <c r="G176">
        <v>1.0621750000000001</v>
      </c>
    </row>
    <row r="177" spans="1:7">
      <c r="A177" s="1">
        <v>37711</v>
      </c>
      <c r="B177">
        <v>0.19199722999999999</v>
      </c>
      <c r="C177">
        <v>0.48770991499999999</v>
      </c>
      <c r="D177">
        <v>0.3125</v>
      </c>
      <c r="F177">
        <v>0.5</v>
      </c>
      <c r="G177">
        <v>1.0539499999999999</v>
      </c>
    </row>
    <row r="178" spans="1:7">
      <c r="A178" s="1">
        <v>37802</v>
      </c>
      <c r="B178">
        <v>0.55213279999999998</v>
      </c>
      <c r="C178">
        <v>0.35119592700000002</v>
      </c>
      <c r="D178">
        <v>0.3125</v>
      </c>
      <c r="F178">
        <v>0.5</v>
      </c>
      <c r="G178">
        <v>0.95957499999999996</v>
      </c>
    </row>
    <row r="179" spans="1:7">
      <c r="A179" s="1">
        <v>37894</v>
      </c>
      <c r="B179">
        <v>1.3237424179999999</v>
      </c>
      <c r="C179">
        <v>0.57050557899999998</v>
      </c>
      <c r="D179">
        <v>0.255</v>
      </c>
      <c r="F179">
        <v>0.5</v>
      </c>
      <c r="G179">
        <v>1.06995</v>
      </c>
    </row>
    <row r="180" spans="1:7">
      <c r="A180" s="1">
        <v>37986</v>
      </c>
      <c r="B180">
        <v>0.833536253</v>
      </c>
      <c r="C180">
        <v>0.607205628</v>
      </c>
      <c r="D180">
        <v>0.25</v>
      </c>
      <c r="F180">
        <v>0.5</v>
      </c>
      <c r="G180">
        <v>1.1386000000000001</v>
      </c>
    </row>
    <row r="181" spans="1:7">
      <c r="A181" s="1">
        <v>38077</v>
      </c>
      <c r="B181">
        <v>0.24880405799999999</v>
      </c>
      <c r="C181">
        <v>0.71102512200000001</v>
      </c>
      <c r="D181">
        <v>0.25</v>
      </c>
      <c r="F181">
        <v>0.5</v>
      </c>
      <c r="G181">
        <v>1.0337499999999999</v>
      </c>
    </row>
    <row r="182" spans="1:7">
      <c r="A182" s="1">
        <v>38168</v>
      </c>
      <c r="B182">
        <v>0.45967606599999999</v>
      </c>
      <c r="C182">
        <v>0.80373895399999995</v>
      </c>
      <c r="D182">
        <v>0.2525</v>
      </c>
      <c r="F182">
        <v>0.5</v>
      </c>
      <c r="G182">
        <v>1.22085</v>
      </c>
    </row>
    <row r="183" spans="1:7">
      <c r="A183" s="1">
        <v>38260</v>
      </c>
      <c r="B183">
        <v>0.63603874000000005</v>
      </c>
      <c r="C183">
        <v>0.63232120000000003</v>
      </c>
      <c r="D183">
        <v>0.35749999999999998</v>
      </c>
      <c r="F183">
        <v>0.5</v>
      </c>
      <c r="G183">
        <v>1.091925</v>
      </c>
    </row>
    <row r="184" spans="1:7">
      <c r="A184" s="1">
        <v>38352</v>
      </c>
      <c r="B184">
        <v>0.71053727799999999</v>
      </c>
      <c r="C184">
        <v>0.77231128000000004</v>
      </c>
      <c r="D184">
        <v>0.48749999999999999</v>
      </c>
      <c r="F184">
        <v>0.5</v>
      </c>
      <c r="G184">
        <v>1.10175</v>
      </c>
    </row>
    <row r="185" spans="1:7">
      <c r="A185" s="1">
        <v>38442</v>
      </c>
      <c r="B185">
        <v>0.80146870100000001</v>
      </c>
      <c r="C185">
        <v>0.79618155800000001</v>
      </c>
      <c r="D185">
        <v>0.61750000000000005</v>
      </c>
      <c r="F185">
        <v>0.48749999999999999</v>
      </c>
      <c r="G185">
        <v>1.1507750000000001</v>
      </c>
    </row>
    <row r="186" spans="1:7">
      <c r="A186" s="1">
        <v>38533</v>
      </c>
      <c r="B186">
        <v>0.195519839</v>
      </c>
      <c r="C186">
        <v>0.71722125699999995</v>
      </c>
      <c r="D186">
        <v>0.73499999999999999</v>
      </c>
      <c r="F186">
        <v>0.5</v>
      </c>
      <c r="G186">
        <v>1.001725</v>
      </c>
    </row>
    <row r="187" spans="1:7">
      <c r="A187" s="1">
        <v>38625</v>
      </c>
      <c r="B187">
        <v>0.48726137899999999</v>
      </c>
      <c r="C187">
        <v>0.90766985600000005</v>
      </c>
      <c r="D187">
        <v>0.86499999999999999</v>
      </c>
      <c r="F187">
        <v>0.5</v>
      </c>
      <c r="G187">
        <v>1.10365</v>
      </c>
    </row>
    <row r="188" spans="1:7">
      <c r="A188" s="1">
        <v>38717</v>
      </c>
      <c r="B188">
        <v>0.264404949</v>
      </c>
      <c r="C188">
        <v>0.81839587599999997</v>
      </c>
      <c r="D188">
        <v>0.995</v>
      </c>
      <c r="F188">
        <v>0.5</v>
      </c>
      <c r="G188">
        <v>1.1105499999999999</v>
      </c>
    </row>
    <row r="189" spans="1:7">
      <c r="A189" s="1">
        <v>38807</v>
      </c>
      <c r="B189">
        <v>1.0513373479999999</v>
      </c>
      <c r="C189">
        <v>0.70598324899999998</v>
      </c>
      <c r="D189">
        <v>1.1125</v>
      </c>
      <c r="F189">
        <v>0.5</v>
      </c>
      <c r="G189">
        <v>1.2293000000000001</v>
      </c>
    </row>
    <row r="190" spans="1:7">
      <c r="A190" s="1">
        <v>38898</v>
      </c>
      <c r="B190">
        <v>-2.2486263999999999E-2</v>
      </c>
      <c r="C190">
        <v>0.869268755</v>
      </c>
      <c r="D190">
        <v>1.2275</v>
      </c>
      <c r="F190">
        <v>0.5</v>
      </c>
      <c r="G190">
        <v>1.292675</v>
      </c>
    </row>
    <row r="191" spans="1:7">
      <c r="A191" s="1">
        <v>38990</v>
      </c>
      <c r="B191">
        <v>-0.127778369</v>
      </c>
      <c r="C191">
        <v>0.69617150800000005</v>
      </c>
      <c r="D191">
        <v>1.3125</v>
      </c>
      <c r="F191">
        <v>0.5</v>
      </c>
      <c r="G191">
        <v>1.1691499999999999</v>
      </c>
    </row>
    <row r="192" spans="1:7">
      <c r="A192" s="1">
        <v>39082</v>
      </c>
      <c r="B192">
        <v>0.58416360599999995</v>
      </c>
      <c r="C192">
        <v>0.35689422100000001</v>
      </c>
      <c r="D192">
        <v>1.31</v>
      </c>
      <c r="F192">
        <v>0.5</v>
      </c>
      <c r="G192">
        <v>1.1860999999999999</v>
      </c>
    </row>
    <row r="193" spans="1:7">
      <c r="A193" s="1">
        <v>39172</v>
      </c>
      <c r="B193">
        <v>3.1930318999999999E-2</v>
      </c>
      <c r="C193">
        <v>0.94631633800000003</v>
      </c>
      <c r="D193">
        <v>1.3125</v>
      </c>
      <c r="F193">
        <v>0.46250000000000002</v>
      </c>
      <c r="G193">
        <v>1.1795</v>
      </c>
    </row>
    <row r="194" spans="1:7">
      <c r="A194" s="1">
        <v>39263</v>
      </c>
      <c r="B194">
        <v>0.34640029999999999</v>
      </c>
      <c r="C194">
        <v>0.69288241500000003</v>
      </c>
      <c r="D194">
        <v>1.3125</v>
      </c>
      <c r="F194">
        <v>0.47499999999999998</v>
      </c>
      <c r="G194">
        <v>1.2674749999999999</v>
      </c>
    </row>
    <row r="195" spans="1:7">
      <c r="A195" s="1">
        <v>39355</v>
      </c>
      <c r="B195">
        <v>0.31458397100000002</v>
      </c>
      <c r="C195">
        <v>0.54509923000000005</v>
      </c>
      <c r="D195">
        <v>1.2675000000000001</v>
      </c>
      <c r="F195">
        <v>0.47499999999999998</v>
      </c>
      <c r="G195">
        <v>1.17825</v>
      </c>
    </row>
    <row r="196" spans="1:7">
      <c r="A196" s="1">
        <v>39447</v>
      </c>
      <c r="B196">
        <v>0.37200049200000002</v>
      </c>
      <c r="C196">
        <v>0.40429692</v>
      </c>
      <c r="D196">
        <v>1.125</v>
      </c>
      <c r="F196">
        <v>0.47499999999999998</v>
      </c>
      <c r="G196">
        <v>1.071475</v>
      </c>
    </row>
    <row r="197" spans="1:7">
      <c r="A197" s="1">
        <v>39538</v>
      </c>
      <c r="B197">
        <v>-0.67811676300000001</v>
      </c>
      <c r="C197">
        <v>0.36946137400000001</v>
      </c>
      <c r="D197">
        <v>0.79500000000000004</v>
      </c>
      <c r="F197">
        <v>0.5</v>
      </c>
      <c r="G197">
        <v>0.95589999999999997</v>
      </c>
    </row>
    <row r="198" spans="1:7">
      <c r="A198" s="1">
        <v>39629</v>
      </c>
      <c r="B198">
        <v>0.34590443199999998</v>
      </c>
      <c r="C198">
        <v>0.48328314700000002</v>
      </c>
      <c r="D198">
        <v>0.52</v>
      </c>
      <c r="F198">
        <v>0.5</v>
      </c>
      <c r="G198">
        <v>1.0638000000000001</v>
      </c>
    </row>
    <row r="199" spans="1:7">
      <c r="A199" s="1">
        <v>39721</v>
      </c>
      <c r="B199">
        <v>-0.77113978500000002</v>
      </c>
      <c r="C199">
        <v>0.75055565000000002</v>
      </c>
      <c r="D199">
        <v>0.48499999999999999</v>
      </c>
      <c r="F199">
        <v>0.5</v>
      </c>
      <c r="G199">
        <v>1.05985</v>
      </c>
    </row>
    <row r="200" spans="1:7">
      <c r="A200" s="1">
        <v>39813</v>
      </c>
      <c r="B200">
        <v>-2.4547899009999998</v>
      </c>
      <c r="C200">
        <v>0.241791635</v>
      </c>
      <c r="D200">
        <v>0.1275</v>
      </c>
      <c r="F200">
        <v>0.5</v>
      </c>
      <c r="G200">
        <v>0.71977500000000005</v>
      </c>
    </row>
    <row r="201" spans="1:7">
      <c r="A201" s="1">
        <v>39903</v>
      </c>
      <c r="B201">
        <v>-1.3823554950000001</v>
      </c>
      <c r="C201">
        <v>-7.9026398999999997E-2</v>
      </c>
      <c r="D201">
        <v>4.4999999999999998E-2</v>
      </c>
      <c r="F201">
        <v>0.47499999999999998</v>
      </c>
      <c r="G201">
        <v>0.78867500000000001</v>
      </c>
    </row>
    <row r="202" spans="1:7">
      <c r="A202" s="1">
        <v>39994</v>
      </c>
      <c r="B202">
        <v>-0.4177592</v>
      </c>
      <c r="C202">
        <v>-0.166158997</v>
      </c>
      <c r="D202">
        <v>4.4999999999999998E-2</v>
      </c>
      <c r="F202">
        <v>0.5</v>
      </c>
      <c r="G202">
        <v>1.0045999999999999</v>
      </c>
    </row>
    <row r="203" spans="1:7">
      <c r="A203" s="1">
        <v>40086</v>
      </c>
      <c r="B203">
        <v>0.111778873</v>
      </c>
      <c r="C203">
        <v>0.118713163</v>
      </c>
      <c r="D203">
        <v>3.7499999999999999E-2</v>
      </c>
      <c r="F203">
        <v>0.5</v>
      </c>
      <c r="G203">
        <v>0.92874999999999996</v>
      </c>
    </row>
    <row r="204" spans="1:7">
      <c r="A204" s="1">
        <v>40178</v>
      </c>
      <c r="B204">
        <v>0.83594328900000003</v>
      </c>
      <c r="C204">
        <v>0.31588117599999999</v>
      </c>
      <c r="D204">
        <v>0.03</v>
      </c>
      <c r="F204">
        <v>0.44</v>
      </c>
      <c r="G204">
        <v>1.0456000000000001</v>
      </c>
    </row>
    <row r="205" spans="1:7">
      <c r="A205" s="1">
        <v>40268</v>
      </c>
      <c r="B205">
        <v>0.24405658799999999</v>
      </c>
      <c r="C205">
        <v>0.28681191900000003</v>
      </c>
      <c r="D205">
        <v>3.2500000000000001E-2</v>
      </c>
      <c r="F205">
        <v>0.47249999999999998</v>
      </c>
      <c r="G205">
        <v>1.02965</v>
      </c>
    </row>
    <row r="206" spans="1:7">
      <c r="A206" s="1">
        <v>40359</v>
      </c>
      <c r="B206">
        <v>0.72086018699999999</v>
      </c>
      <c r="C206">
        <v>0.48737680999999999</v>
      </c>
      <c r="D206">
        <v>4.7500000000000001E-2</v>
      </c>
      <c r="F206">
        <v>0.47499999999999998</v>
      </c>
      <c r="G206">
        <v>0.81</v>
      </c>
    </row>
    <row r="207" spans="1:7">
      <c r="A207" s="1">
        <v>40451</v>
      </c>
      <c r="B207">
        <v>0.52488791599999995</v>
      </c>
      <c r="C207">
        <v>0.30354794699999998</v>
      </c>
      <c r="D207">
        <v>4.7500000000000001E-2</v>
      </c>
      <c r="F207">
        <v>0.45</v>
      </c>
      <c r="G207">
        <v>0.68347500000000005</v>
      </c>
    </row>
    <row r="208" spans="1:7">
      <c r="A208" s="1">
        <v>40543</v>
      </c>
      <c r="B208">
        <v>0.27796204600000002</v>
      </c>
      <c r="C208">
        <v>0.578867994</v>
      </c>
      <c r="D208">
        <v>4.7500000000000001E-2</v>
      </c>
      <c r="F208">
        <v>0.42499999999999999</v>
      </c>
      <c r="G208">
        <v>0.88619999999999999</v>
      </c>
    </row>
    <row r="209" spans="1:7">
      <c r="A209" s="1">
        <v>40633</v>
      </c>
      <c r="B209">
        <v>-0.485179111</v>
      </c>
      <c r="C209">
        <v>0.51052655199999997</v>
      </c>
      <c r="D209">
        <v>3.7499999999999999E-2</v>
      </c>
      <c r="F209">
        <v>0.45</v>
      </c>
      <c r="G209">
        <v>0.92442500000000005</v>
      </c>
    </row>
    <row r="210" spans="1:7">
      <c r="A210" s="1">
        <v>40724</v>
      </c>
      <c r="B210">
        <v>0.42297667900000002</v>
      </c>
      <c r="C210">
        <v>0.65915471699999995</v>
      </c>
      <c r="D210">
        <v>2.2499999999999999E-2</v>
      </c>
      <c r="F210">
        <v>0.47499999999999998</v>
      </c>
      <c r="G210">
        <v>0.85755000000000003</v>
      </c>
    </row>
    <row r="211" spans="1:7">
      <c r="A211" s="1">
        <v>40816</v>
      </c>
      <c r="B211">
        <v>-0.27714006400000002</v>
      </c>
      <c r="C211">
        <v>0.60043192999999995</v>
      </c>
      <c r="D211">
        <v>0.02</v>
      </c>
      <c r="F211">
        <v>0.47499999999999998</v>
      </c>
      <c r="G211">
        <v>0.51515</v>
      </c>
    </row>
    <row r="212" spans="1:7">
      <c r="A212" s="1">
        <v>40908</v>
      </c>
      <c r="B212">
        <v>0.86000206000000001</v>
      </c>
      <c r="C212">
        <v>0.11856784500000001</v>
      </c>
      <c r="D212">
        <v>1.7500000000000002E-2</v>
      </c>
      <c r="F212">
        <v>0.5</v>
      </c>
      <c r="G212">
        <v>0.49607499999999999</v>
      </c>
    </row>
    <row r="213" spans="1:7">
      <c r="A213" s="1">
        <v>40999</v>
      </c>
      <c r="B213">
        <v>0.57490355699999995</v>
      </c>
      <c r="C213">
        <v>0.58533579899999999</v>
      </c>
      <c r="D213">
        <v>2.5000000000000001E-2</v>
      </c>
      <c r="F213">
        <v>0.45</v>
      </c>
      <c r="G213">
        <v>0.58647499999999997</v>
      </c>
    </row>
    <row r="214" spans="1:7">
      <c r="A214" s="1">
        <v>41090</v>
      </c>
      <c r="B214">
        <v>0.183720412</v>
      </c>
      <c r="C214">
        <v>0.41201145500000003</v>
      </c>
      <c r="D214">
        <v>3.7499999999999999E-2</v>
      </c>
      <c r="F214">
        <v>0.495</v>
      </c>
      <c r="G214">
        <v>0.42682500000000001</v>
      </c>
    </row>
    <row r="215" spans="1:7">
      <c r="A215" s="1">
        <v>41182</v>
      </c>
      <c r="B215">
        <v>-0.118540168</v>
      </c>
      <c r="C215">
        <v>0.54743487000000002</v>
      </c>
      <c r="D215">
        <v>3.5000000000000003E-2</v>
      </c>
      <c r="F215">
        <v>0.46250000000000002</v>
      </c>
      <c r="G215">
        <v>0.41899999999999998</v>
      </c>
    </row>
    <row r="216" spans="1:7">
      <c r="A216" s="1">
        <v>41274</v>
      </c>
      <c r="B216">
        <v>-0.1464193</v>
      </c>
      <c r="C216">
        <v>0.499728752</v>
      </c>
      <c r="D216">
        <v>0.04</v>
      </c>
      <c r="F216">
        <v>0.45</v>
      </c>
      <c r="G216">
        <v>0.45342500000000002</v>
      </c>
    </row>
    <row r="217" spans="1:7">
      <c r="A217" s="1">
        <v>41364</v>
      </c>
      <c r="B217">
        <v>0.718084477</v>
      </c>
      <c r="C217">
        <v>0.39650743199999999</v>
      </c>
      <c r="D217">
        <v>3.5000000000000003E-2</v>
      </c>
      <c r="F217">
        <v>0.45</v>
      </c>
      <c r="G217">
        <v>0.47975000000000001</v>
      </c>
    </row>
    <row r="218" spans="1:7">
      <c r="A218" s="1">
        <v>41455</v>
      </c>
      <c r="B218">
        <v>4.6024739999999996E-3</v>
      </c>
      <c r="C218">
        <v>0.21513475400000001</v>
      </c>
      <c r="D218">
        <v>0.03</v>
      </c>
      <c r="F218">
        <v>0.45</v>
      </c>
      <c r="G218">
        <v>0.65974999999999995</v>
      </c>
    </row>
    <row r="219" spans="1:7">
      <c r="A219" s="1">
        <v>41547</v>
      </c>
      <c r="B219">
        <v>0.58609161799999998</v>
      </c>
      <c r="C219">
        <v>0.488952053</v>
      </c>
      <c r="D219">
        <v>2.2499999999999999E-2</v>
      </c>
      <c r="F219">
        <v>0.42749999999999999</v>
      </c>
      <c r="G219">
        <v>0.69499999999999995</v>
      </c>
    </row>
    <row r="220" spans="1:7">
      <c r="A220" s="1">
        <v>41639</v>
      </c>
      <c r="B220">
        <v>0.60687091599999998</v>
      </c>
      <c r="C220">
        <v>0.52745065800000002</v>
      </c>
      <c r="D220">
        <v>2.2499999999999999E-2</v>
      </c>
      <c r="F220">
        <v>0.45</v>
      </c>
      <c r="G220">
        <v>0.80242500000000005</v>
      </c>
    </row>
    <row r="221" spans="1:7">
      <c r="A221" s="1">
        <v>41729</v>
      </c>
      <c r="B221">
        <v>-0.60471923500000002</v>
      </c>
      <c r="C221">
        <v>0.37863381600000001</v>
      </c>
      <c r="D221">
        <v>1.7500000000000002E-2</v>
      </c>
      <c r="F221">
        <v>0.45</v>
      </c>
      <c r="G221">
        <v>0.71499999999999997</v>
      </c>
    </row>
    <row r="222" spans="1:7">
      <c r="A222" s="1">
        <v>41820</v>
      </c>
      <c r="B222">
        <v>1.0261952999999999</v>
      </c>
      <c r="C222">
        <v>0.56423805999999999</v>
      </c>
      <c r="D222">
        <v>2.2499999999999999E-2</v>
      </c>
      <c r="F222">
        <v>0.4375</v>
      </c>
      <c r="G222">
        <v>0.65864999999999996</v>
      </c>
    </row>
    <row r="223" spans="1:7">
      <c r="A223" s="1">
        <v>41912</v>
      </c>
      <c r="B223">
        <v>0.95212430199999998</v>
      </c>
      <c r="C223">
        <v>0.41024423500000001</v>
      </c>
      <c r="D223">
        <v>2.2499999999999999E-2</v>
      </c>
      <c r="F223">
        <v>0.42499999999999999</v>
      </c>
      <c r="G223">
        <v>0.65380000000000005</v>
      </c>
    </row>
    <row r="224" spans="1:7">
      <c r="A224" s="1">
        <v>42004</v>
      </c>
      <c r="B224">
        <v>0.25185223099999998</v>
      </c>
      <c r="C224">
        <v>9.9200206999999999E-2</v>
      </c>
      <c r="D224">
        <v>2.5000000000000001E-2</v>
      </c>
      <c r="F224">
        <v>0.42499999999999999</v>
      </c>
      <c r="G224">
        <v>0.56079999999999997</v>
      </c>
    </row>
    <row r="225" spans="1:7">
      <c r="A225" s="1">
        <v>42094</v>
      </c>
      <c r="B225">
        <v>0.64686677199999998</v>
      </c>
      <c r="C225">
        <v>-5.4754613000000001E-2</v>
      </c>
      <c r="D225">
        <v>2.75E-2</v>
      </c>
      <c r="F225">
        <v>0.4</v>
      </c>
      <c r="G225">
        <v>0.505</v>
      </c>
    </row>
    <row r="226" spans="1:7">
      <c r="A226" s="1">
        <v>42185</v>
      </c>
      <c r="B226">
        <v>0.37087477099999999</v>
      </c>
      <c r="C226">
        <v>0.57291984399999996</v>
      </c>
      <c r="D226">
        <v>3.2500000000000001E-2</v>
      </c>
      <c r="F226">
        <v>0.41</v>
      </c>
      <c r="G226">
        <v>0.6139</v>
      </c>
    </row>
    <row r="227" spans="1:7">
      <c r="A227" s="1">
        <v>42277</v>
      </c>
      <c r="B227">
        <v>0.15735526899999999</v>
      </c>
      <c r="C227">
        <v>0.26474044200000002</v>
      </c>
      <c r="D227">
        <v>3.2500000000000001E-2</v>
      </c>
      <c r="F227">
        <v>0.41249999999999998</v>
      </c>
      <c r="G227">
        <v>0.53405000000000002</v>
      </c>
    </row>
    <row r="228" spans="1:7">
      <c r="A228" s="1">
        <v>42369</v>
      </c>
      <c r="B228">
        <v>-5.3727504000000002E-2</v>
      </c>
      <c r="C228">
        <v>-2.0495579999999999E-3</v>
      </c>
      <c r="D228">
        <v>0.04</v>
      </c>
      <c r="F228">
        <v>0.41249999999999998</v>
      </c>
      <c r="G228">
        <v>0.59437499999999999</v>
      </c>
    </row>
    <row r="229" spans="1:7">
      <c r="A229" s="1">
        <v>42460</v>
      </c>
      <c r="B229">
        <v>0.34566171899999998</v>
      </c>
      <c r="C229">
        <v>-8.7145081999999999E-2</v>
      </c>
      <c r="D229">
        <v>0.09</v>
      </c>
      <c r="F229">
        <v>0.40500000000000003</v>
      </c>
      <c r="G229">
        <v>0.46455000000000002</v>
      </c>
    </row>
    <row r="230" spans="1:7">
      <c r="A230" s="1">
        <v>42551</v>
      </c>
      <c r="B230">
        <v>9.2538281999999999E-2</v>
      </c>
      <c r="C230">
        <v>0.67772613800000003</v>
      </c>
      <c r="D230">
        <v>9.2499999999999999E-2</v>
      </c>
      <c r="F230">
        <v>0.42499999999999999</v>
      </c>
      <c r="G230">
        <v>0.3836</v>
      </c>
    </row>
    <row r="231" spans="1:7">
      <c r="A231" s="1">
        <v>42643</v>
      </c>
      <c r="B231">
        <v>0.48500786499999998</v>
      </c>
      <c r="C231">
        <v>0.255381201</v>
      </c>
      <c r="D231">
        <v>9.7500000000000003E-2</v>
      </c>
      <c r="F231">
        <v>0.41249999999999998</v>
      </c>
      <c r="G231">
        <v>0.41237499999999999</v>
      </c>
    </row>
    <row r="232" spans="1:7">
      <c r="A232" s="1">
        <v>42735</v>
      </c>
      <c r="B232">
        <v>0.33720487700000001</v>
      </c>
      <c r="C232">
        <v>0.48252465700000002</v>
      </c>
      <c r="D232">
        <v>0.1125</v>
      </c>
      <c r="F232">
        <v>0.43</v>
      </c>
      <c r="G232">
        <v>0.63665000000000005</v>
      </c>
    </row>
    <row r="233" spans="1:7">
      <c r="A233" s="1">
        <v>42825</v>
      </c>
      <c r="B233">
        <v>0.27511854699999999</v>
      </c>
      <c r="C233">
        <v>0.50838335000000001</v>
      </c>
      <c r="D233">
        <v>0.17499999999999999</v>
      </c>
      <c r="F233">
        <v>0.45</v>
      </c>
      <c r="G233">
        <v>0.617425</v>
      </c>
    </row>
    <row r="234" spans="1:7">
      <c r="A234" s="1">
        <v>42916</v>
      </c>
      <c r="B234">
        <v>0.35274387899999998</v>
      </c>
      <c r="C234">
        <v>0.26125416800000001</v>
      </c>
      <c r="D234">
        <v>0.23749999999999999</v>
      </c>
      <c r="F234">
        <v>0.45</v>
      </c>
      <c r="G234">
        <v>0.58892500000000003</v>
      </c>
    </row>
    <row r="235" spans="1:7">
      <c r="A235" s="1">
        <v>43008</v>
      </c>
      <c r="B235">
        <v>0.58581778600000001</v>
      </c>
      <c r="C235">
        <v>0.51248285400000004</v>
      </c>
      <c r="D235">
        <v>0.28749999999999998</v>
      </c>
      <c r="F235">
        <v>0.4375</v>
      </c>
      <c r="G235">
        <v>0.59094999999999998</v>
      </c>
    </row>
    <row r="236" spans="1:7">
      <c r="A236" s="1">
        <v>43100</v>
      </c>
      <c r="B236">
        <v>0.92669054699999998</v>
      </c>
      <c r="C236">
        <v>0.61312026399999997</v>
      </c>
      <c r="D236">
        <v>0.3</v>
      </c>
      <c r="F236">
        <v>0.42499999999999999</v>
      </c>
      <c r="G236">
        <v>0.60799999999999998</v>
      </c>
    </row>
    <row r="237" spans="1:7">
      <c r="A237" s="1">
        <v>43190</v>
      </c>
      <c r="B237">
        <v>0.62083723999999996</v>
      </c>
      <c r="C237">
        <v>0.63403724800000005</v>
      </c>
      <c r="D237">
        <v>0.36249999999999999</v>
      </c>
      <c r="F237">
        <v>0.4375</v>
      </c>
      <c r="G237">
        <v>0.68547499999999995</v>
      </c>
    </row>
    <row r="238" spans="1:7">
      <c r="A238" s="1">
        <v>43281</v>
      </c>
      <c r="B238">
        <v>0.34502610500000003</v>
      </c>
      <c r="C238">
        <v>0.70448081900000004</v>
      </c>
      <c r="D238">
        <v>0.435</v>
      </c>
      <c r="F238">
        <v>0.45</v>
      </c>
      <c r="G238">
        <v>0.716275</v>
      </c>
    </row>
    <row r="239" spans="1:7">
      <c r="A239" s="1">
        <v>43373</v>
      </c>
      <c r="B239">
        <v>0.44245446700000002</v>
      </c>
      <c r="C239">
        <v>0.430847755</v>
      </c>
      <c r="D239">
        <v>0.48249999999999998</v>
      </c>
      <c r="F239">
        <v>0.42499999999999999</v>
      </c>
      <c r="G239">
        <v>0.761575</v>
      </c>
    </row>
    <row r="240" spans="1:7">
      <c r="A240" s="1">
        <v>43465</v>
      </c>
      <c r="B240">
        <v>-3.3916598999999999E-2</v>
      </c>
      <c r="C240">
        <v>0.42997011699999999</v>
      </c>
      <c r="D240">
        <v>0.55500000000000005</v>
      </c>
      <c r="F240">
        <v>0.42749999999999999</v>
      </c>
      <c r="G240">
        <v>0.67477500000000001</v>
      </c>
    </row>
    <row r="241" spans="1:7">
      <c r="A241" s="1">
        <v>43555</v>
      </c>
      <c r="B241">
        <v>0.45106353599999999</v>
      </c>
      <c r="C241">
        <v>0.29949573400000001</v>
      </c>
      <c r="D241">
        <v>0.6</v>
      </c>
      <c r="F241">
        <v>0.42499999999999999</v>
      </c>
      <c r="G241">
        <v>0.60357499999999997</v>
      </c>
    </row>
    <row r="242" spans="1:7">
      <c r="A242" s="1">
        <v>43646</v>
      </c>
      <c r="B242">
        <v>0.66335851400000001</v>
      </c>
      <c r="C242">
        <v>0.51547003499999999</v>
      </c>
      <c r="D242">
        <v>0.6</v>
      </c>
      <c r="F242">
        <v>0.42499999999999999</v>
      </c>
      <c r="G242">
        <v>0.50467499999999998</v>
      </c>
    </row>
    <row r="243" spans="1:7">
      <c r="A243" s="1">
        <v>43738</v>
      </c>
      <c r="B243">
        <v>0.99740901100000001</v>
      </c>
      <c r="C243">
        <v>0.317225602</v>
      </c>
      <c r="D243">
        <v>0.54749999999999999</v>
      </c>
      <c r="F243">
        <v>0.42499999999999999</v>
      </c>
      <c r="G243">
        <v>0.42347499999999999</v>
      </c>
    </row>
    <row r="244" spans="1:7">
      <c r="A244" s="1">
        <v>43830</v>
      </c>
      <c r="B244">
        <v>0.51441911799999995</v>
      </c>
      <c r="C244">
        <v>0.31048187900000002</v>
      </c>
      <c r="D244">
        <v>0.41249999999999998</v>
      </c>
      <c r="F244">
        <v>0.42499999999999999</v>
      </c>
      <c r="G244">
        <v>0.49027500000000002</v>
      </c>
    </row>
    <row r="245" spans="1:7">
      <c r="A245" s="1">
        <v>43921</v>
      </c>
      <c r="B245">
        <v>-1.5674390499999999</v>
      </c>
      <c r="C245">
        <v>0.46106565700000002</v>
      </c>
      <c r="D245">
        <v>0.3125</v>
      </c>
      <c r="F245">
        <v>0.42499999999999999</v>
      </c>
      <c r="G245">
        <v>0.19645000000000001</v>
      </c>
    </row>
    <row r="246" spans="1:7">
      <c r="A246" s="1">
        <v>44012</v>
      </c>
      <c r="B246">
        <v>-8.4050040960000008</v>
      </c>
      <c r="C246">
        <v>-0.36925585</v>
      </c>
      <c r="D246">
        <v>1.4999999999999999E-2</v>
      </c>
      <c r="F246">
        <v>0.41</v>
      </c>
      <c r="G246">
        <v>0.17055000000000001</v>
      </c>
    </row>
    <row r="247" spans="1:7">
      <c r="A247" s="1">
        <v>44104</v>
      </c>
      <c r="B247">
        <v>7.3717712820000001</v>
      </c>
      <c r="C247">
        <v>0.87085765400000004</v>
      </c>
      <c r="D247">
        <v>2.2499999999999999E-2</v>
      </c>
      <c r="F247">
        <v>0.38250000000000001</v>
      </c>
      <c r="G247">
        <v>0.17232500000000001</v>
      </c>
    </row>
    <row r="248" spans="1:7">
      <c r="A248" s="1">
        <v>44196</v>
      </c>
      <c r="B248">
        <v>0.90892002100000002</v>
      </c>
      <c r="C248">
        <v>0.67714912800000004</v>
      </c>
      <c r="D248">
        <v>2.2499999999999999E-2</v>
      </c>
      <c r="F248">
        <v>0.40500000000000003</v>
      </c>
      <c r="G248">
        <v>0.23327500000000001</v>
      </c>
    </row>
    <row r="249" spans="1:7">
      <c r="A249" s="1">
        <v>44286</v>
      </c>
      <c r="B249">
        <v>1.196754637</v>
      </c>
      <c r="C249">
        <v>1.2589370980000001</v>
      </c>
      <c r="D249">
        <v>0.02</v>
      </c>
      <c r="F249">
        <v>0.42499999999999999</v>
      </c>
      <c r="G249">
        <v>0.46274999999999999</v>
      </c>
    </row>
    <row r="250" spans="1:7">
      <c r="A250" s="1">
        <v>44377</v>
      </c>
      <c r="B250">
        <v>1.3793955529999999</v>
      </c>
      <c r="C250">
        <v>1.5366045770000001</v>
      </c>
      <c r="D250">
        <v>1.7500000000000002E-2</v>
      </c>
      <c r="F250">
        <v>0.45</v>
      </c>
      <c r="G250">
        <v>0.382575</v>
      </c>
    </row>
    <row r="251" spans="1:7">
      <c r="A251" s="1">
        <v>44469</v>
      </c>
      <c r="B251">
        <v>0.66492351199999999</v>
      </c>
      <c r="C251">
        <v>1.4908090220000001</v>
      </c>
      <c r="D251">
        <v>2.2499999999999999E-2</v>
      </c>
      <c r="F251">
        <v>0.48499999999999999</v>
      </c>
      <c r="G251">
        <v>0.39774999999999999</v>
      </c>
    </row>
    <row r="252" spans="1:7">
      <c r="A252" s="1">
        <v>44561</v>
      </c>
      <c r="B252">
        <v>1.598182988</v>
      </c>
      <c r="C252">
        <v>1.724496636</v>
      </c>
      <c r="D252">
        <v>0.02</v>
      </c>
      <c r="F252">
        <v>0.51249999999999996</v>
      </c>
      <c r="G252">
        <v>0.397675</v>
      </c>
    </row>
    <row r="253" spans="1:7">
      <c r="A253" s="1">
        <v>44651</v>
      </c>
      <c r="B253">
        <v>-0.452846413</v>
      </c>
      <c r="C253">
        <v>2.0119566999999998</v>
      </c>
      <c r="D253">
        <v>0.03</v>
      </c>
      <c r="F253">
        <v>0.5</v>
      </c>
      <c r="G253">
        <v>0.59099999999999997</v>
      </c>
    </row>
    <row r="254" spans="1:7">
      <c r="A254" s="1">
        <v>44742</v>
      </c>
      <c r="B254">
        <v>-0.130249167</v>
      </c>
      <c r="C254">
        <v>2.2435985110000001</v>
      </c>
      <c r="D254">
        <v>0.1925</v>
      </c>
      <c r="F254">
        <v>0.57499999999999996</v>
      </c>
      <c r="G254">
        <v>0.77462500000000001</v>
      </c>
    </row>
    <row r="255" spans="1:7">
      <c r="A255" s="1">
        <v>44834</v>
      </c>
      <c r="B255">
        <v>0.46431626799999998</v>
      </c>
      <c r="C255">
        <v>1.1200008960000001</v>
      </c>
      <c r="D255">
        <v>0.54500000000000004</v>
      </c>
      <c r="F255">
        <v>0.57499999999999996</v>
      </c>
      <c r="G255">
        <v>0.96917500000000001</v>
      </c>
    </row>
    <row r="256" spans="1:7">
      <c r="A256" s="1">
        <v>44926</v>
      </c>
      <c r="B256">
        <v>0.61311142299999999</v>
      </c>
      <c r="C256">
        <v>0.91968509600000004</v>
      </c>
      <c r="D256">
        <v>0.91249999999999998</v>
      </c>
      <c r="F256">
        <v>0.61250000000000004</v>
      </c>
      <c r="G256">
        <v>0.9677</v>
      </c>
    </row>
    <row r="257" spans="1:7">
      <c r="A257" s="1">
        <v>45016</v>
      </c>
      <c r="B257">
        <v>0.47329951799999997</v>
      </c>
      <c r="C257">
        <v>0.906355621</v>
      </c>
      <c r="D257">
        <v>1.1274999999999999</v>
      </c>
      <c r="F257">
        <v>0.46750000000000003</v>
      </c>
      <c r="G257">
        <v>0.88042500000000001</v>
      </c>
    </row>
    <row r="258" spans="1:7">
      <c r="A258" s="1">
        <v>45107</v>
      </c>
      <c r="B258">
        <v>0.38433310799999998</v>
      </c>
      <c r="C258">
        <v>0.45504182500000001</v>
      </c>
      <c r="D258">
        <v>1.2475000000000001</v>
      </c>
      <c r="F258">
        <v>0.46500000000000002</v>
      </c>
      <c r="G258">
        <v>0.95804999999999996</v>
      </c>
    </row>
    <row r="259" spans="1:7">
      <c r="A259" s="1">
        <v>45199</v>
      </c>
      <c r="B259">
        <v>0.84180776700000004</v>
      </c>
      <c r="C259">
        <v>0.78831999799999997</v>
      </c>
      <c r="D259">
        <v>1.3149999999999999</v>
      </c>
      <c r="F259">
        <v>0.47499999999999998</v>
      </c>
      <c r="G259">
        <v>1.16425</v>
      </c>
    </row>
    <row r="260" spans="1:7">
      <c r="A260" s="1">
        <v>45291</v>
      </c>
      <c r="B260">
        <v>0.55814773699999998</v>
      </c>
      <c r="C260">
        <v>0.38453925100000003</v>
      </c>
      <c r="D260">
        <v>1.3325</v>
      </c>
      <c r="F260">
        <v>0.47499999999999998</v>
      </c>
      <c r="G260">
        <v>0.97709999999999997</v>
      </c>
    </row>
    <row r="261" spans="1:7">
      <c r="A261" s="1">
        <v>45382</v>
      </c>
      <c r="B261">
        <v>0.17323181600000001</v>
      </c>
      <c r="C261">
        <v>0.74534305700000003</v>
      </c>
      <c r="D261">
        <v>1.3325</v>
      </c>
      <c r="F261">
        <v>0.435</v>
      </c>
      <c r="G261">
        <v>1.045425</v>
      </c>
    </row>
    <row r="262" spans="1:7">
      <c r="A262" s="1">
        <v>45473</v>
      </c>
      <c r="B262">
        <v>0.50275688900000004</v>
      </c>
      <c r="C262">
        <v>0.62624147900000005</v>
      </c>
      <c r="D262">
        <v>1.3325</v>
      </c>
      <c r="F262">
        <v>0.45750000000000002</v>
      </c>
      <c r="G262">
        <v>1.08395</v>
      </c>
    </row>
    <row r="263" spans="1:7">
      <c r="A263" s="1">
        <v>45565</v>
      </c>
      <c r="B263">
        <v>0.521006097</v>
      </c>
      <c r="C263">
        <v>0.47030728500000002</v>
      </c>
      <c r="D263">
        <v>1.3149999999999999</v>
      </c>
      <c r="F263">
        <v>0.45</v>
      </c>
      <c r="G263">
        <v>0.95084999999999997</v>
      </c>
    </row>
    <row r="264" spans="1:7">
      <c r="A264" s="1">
        <v>45657</v>
      </c>
      <c r="B264">
        <v>0.367881823</v>
      </c>
      <c r="C264">
        <v>0.57588060100000005</v>
      </c>
      <c r="D264">
        <v>1.1625000000000001</v>
      </c>
      <c r="F264">
        <v>0.4325</v>
      </c>
      <c r="G264">
        <v>1.1480999999999999</v>
      </c>
    </row>
    <row r="265" spans="1:7">
      <c r="A265" s="1">
        <v>45747</v>
      </c>
      <c r="B265">
        <v>-0.36381372299999998</v>
      </c>
      <c r="C265">
        <v>0.92398345800000004</v>
      </c>
      <c r="D265">
        <v>1.0825</v>
      </c>
      <c r="F265">
        <v>0.45</v>
      </c>
      <c r="G265">
        <v>1.0642750000000001</v>
      </c>
    </row>
    <row r="266" spans="1:7">
      <c r="A266" s="1">
        <v>45838</v>
      </c>
      <c r="B266">
        <v>0.49325660199999999</v>
      </c>
      <c r="C266">
        <v>0.49317484700000003</v>
      </c>
      <c r="D266">
        <v>1.0825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A24D-B299-46C6-B6D4-6B6EE69413EA}">
  <sheetPr codeName="Sheet18"/>
  <dimension ref="A1:BV132"/>
  <sheetViews>
    <sheetView topLeftCell="G1" zoomScale="106" zoomScaleNormal="115" workbookViewId="0">
      <selection activeCell="AV5" sqref="AV5"/>
    </sheetView>
  </sheetViews>
  <sheetFormatPr defaultColWidth="8.85546875" defaultRowHeight="15"/>
  <cols>
    <col min="1" max="1" width="12.42578125" bestFit="1" customWidth="1"/>
    <col min="21" max="21" width="9.28515625" style="11" bestFit="1" customWidth="1"/>
    <col min="25" max="25" width="11.140625" bestFit="1" customWidth="1"/>
    <col min="26" max="35" width="9.28515625" bestFit="1" customWidth="1"/>
  </cols>
  <sheetData>
    <row r="1" spans="1:49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241</v>
      </c>
      <c r="AI1" t="s">
        <v>154</v>
      </c>
    </row>
    <row r="2" spans="1:49">
      <c r="A2" s="1">
        <v>39172</v>
      </c>
      <c r="B2">
        <v>-7.8284073900903001E-2</v>
      </c>
      <c r="C2">
        <v>-3.3536928302706301</v>
      </c>
      <c r="D2">
        <v>4.0625681022601698</v>
      </c>
      <c r="E2">
        <v>-7.8929587169350002E-2</v>
      </c>
      <c r="F2">
        <v>-2.1463586978441801E-4</v>
      </c>
      <c r="G2" s="16">
        <v>-1.7325995877994099E-14</v>
      </c>
      <c r="H2" s="16">
        <v>4.982871432875E-14</v>
      </c>
      <c r="I2" s="16">
        <v>9.7037389211994698E-14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1.0116916101746701E-14</v>
      </c>
      <c r="Q2">
        <v>-7.9101283198465294E-2</v>
      </c>
      <c r="R2">
        <v>0</v>
      </c>
      <c r="S2">
        <v>1.8951412120813899E-4</v>
      </c>
      <c r="T2">
        <v>0.75299374895978999</v>
      </c>
      <c r="U2" s="11">
        <f>+SUM(B2:T2)</f>
        <v>1.2255289549321744</v>
      </c>
      <c r="Y2" s="1">
        <f>+A2</f>
        <v>39172</v>
      </c>
      <c r="Z2" s="14">
        <f>+B2-$B$2</f>
        <v>0</v>
      </c>
      <c r="AA2" s="14">
        <f>+C2-C$2</f>
        <v>0</v>
      </c>
      <c r="AB2" s="14">
        <f t="shared" ref="AB2:AH2" si="0">+D2-D$2</f>
        <v>0</v>
      </c>
      <c r="AC2" s="14">
        <f t="shared" si="0"/>
        <v>0</v>
      </c>
      <c r="AD2" s="14">
        <f t="shared" si="0"/>
        <v>0</v>
      </c>
      <c r="AE2" s="14">
        <f t="shared" si="0"/>
        <v>0</v>
      </c>
      <c r="AF2" s="14">
        <f t="shared" si="0"/>
        <v>0</v>
      </c>
      <c r="AG2" s="14">
        <f t="shared" si="0"/>
        <v>0</v>
      </c>
      <c r="AH2" s="14">
        <f t="shared" si="0"/>
        <v>0</v>
      </c>
      <c r="AI2" s="14">
        <f t="shared" ref="AI2" si="1">+SUM(Z2:AH2)</f>
        <v>0</v>
      </c>
    </row>
    <row r="3" spans="1:49">
      <c r="A3" s="1">
        <v>39263</v>
      </c>
      <c r="B3">
        <v>-6.8935731625465999E-2</v>
      </c>
      <c r="C3">
        <v>-3.68207868446963</v>
      </c>
      <c r="D3">
        <v>4.8583333667768898</v>
      </c>
      <c r="E3">
        <v>-6.5752493656886402E-2</v>
      </c>
      <c r="F3">
        <v>-3.3729862415136301E-4</v>
      </c>
      <c r="G3" s="16">
        <v>-1.7397731717788701E-14</v>
      </c>
      <c r="H3" s="16">
        <v>5.05689706291115E-14</v>
      </c>
      <c r="I3" s="16">
        <v>9.9168847779057694E-14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1.02406817547786E-14</v>
      </c>
      <c r="Q3">
        <v>-7.3240177697760006E-2</v>
      </c>
      <c r="R3">
        <v>0</v>
      </c>
      <c r="S3">
        <v>-1.9716767029997101E-4</v>
      </c>
      <c r="T3">
        <v>0.74523244761372898</v>
      </c>
      <c r="U3" s="11">
        <f t="shared" ref="U3:U66" si="2">+SUM(B3:T3)</f>
        <v>1.7130242606465675</v>
      </c>
      <c r="Y3" s="1">
        <f t="shared" ref="Y3:Y34" si="3">+A3</f>
        <v>39263</v>
      </c>
      <c r="Z3" s="14">
        <f t="shared" ref="Z3:Z66" si="4">+B3-$B$2</f>
        <v>9.3483422754370021E-3</v>
      </c>
      <c r="AA3" s="14">
        <f t="shared" ref="AA3:AA66" si="5">+C3-C$2</f>
        <v>-0.3283858541989999</v>
      </c>
      <c r="AB3" s="14">
        <f t="shared" ref="AB3:AB66" si="6">+D3-D$2</f>
        <v>0.79576526451671992</v>
      </c>
      <c r="AC3" s="14">
        <f t="shared" ref="AC3:AC66" si="7">+E3-E$2</f>
        <v>1.31770935124636E-2</v>
      </c>
      <c r="AD3" s="14">
        <f t="shared" ref="AD3:AD66" si="8">+F3-F$2</f>
        <v>-1.2266275436694499E-4</v>
      </c>
      <c r="AE3" s="14">
        <f t="shared" ref="AE3:AE66" si="9">+G3-G$2</f>
        <v>-7.1735839794602529E-17</v>
      </c>
      <c r="AF3" s="14">
        <f t="shared" ref="AF3:AF66" si="10">+H3-H$2</f>
        <v>7.4025630036150004E-16</v>
      </c>
      <c r="AG3" s="14">
        <f t="shared" ref="AG3:AG66" si="11">+I3-I$2</f>
        <v>2.1314585670629955E-15</v>
      </c>
      <c r="AH3" s="14">
        <f t="shared" ref="AH3:AH66" si="12">+J3-J$2</f>
        <v>0</v>
      </c>
      <c r="AI3" s="14">
        <f t="shared" ref="AI3:AI66" si="13">+SUM(Z3:AH3)</f>
        <v>0.48978218335125645</v>
      </c>
    </row>
    <row r="4" spans="1:49">
      <c r="A4" s="1">
        <v>39355</v>
      </c>
      <c r="B4">
        <v>-7.1663740558801495E-2</v>
      </c>
      <c r="C4">
        <v>-3.93972605934152</v>
      </c>
      <c r="D4">
        <v>5.2294426455382297</v>
      </c>
      <c r="E4">
        <v>-5.0365319293527798E-2</v>
      </c>
      <c r="F4">
        <v>-2.31777843539956E-4</v>
      </c>
      <c r="G4" s="16">
        <v>-1.60299705524177E-14</v>
      </c>
      <c r="H4" s="16">
        <v>4.8456026800898997E-14</v>
      </c>
      <c r="I4" s="16">
        <v>9.7349024161445795E-14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1.0401760820849801E-14</v>
      </c>
      <c r="Q4">
        <v>-2.9467411769400102E-2</v>
      </c>
      <c r="R4">
        <v>0</v>
      </c>
      <c r="S4">
        <v>-7.6596643015668195E-4</v>
      </c>
      <c r="T4">
        <v>0.73754993644147704</v>
      </c>
      <c r="U4" s="11">
        <f t="shared" si="2"/>
        <v>1.874772306742901</v>
      </c>
      <c r="Y4" s="1">
        <f t="shared" si="3"/>
        <v>39355</v>
      </c>
      <c r="Z4" s="14">
        <f t="shared" si="4"/>
        <v>6.6203333421015059E-3</v>
      </c>
      <c r="AA4" s="14">
        <f t="shared" si="5"/>
        <v>-0.58603322907088984</v>
      </c>
      <c r="AB4" s="14">
        <f t="shared" si="6"/>
        <v>1.1668745432780598</v>
      </c>
      <c r="AC4" s="14">
        <f t="shared" si="7"/>
        <v>2.8564267875822204E-2</v>
      </c>
      <c r="AD4" s="14">
        <f t="shared" si="8"/>
        <v>-1.7141973755537985E-5</v>
      </c>
      <c r="AE4" s="14">
        <f t="shared" si="9"/>
        <v>1.2960253255763985E-15</v>
      </c>
      <c r="AF4" s="14">
        <f t="shared" si="10"/>
        <v>-1.3726875278510028E-15</v>
      </c>
      <c r="AG4" s="14">
        <f t="shared" si="11"/>
        <v>3.1163494945109618E-16</v>
      </c>
      <c r="AH4" s="14">
        <f t="shared" si="12"/>
        <v>0</v>
      </c>
      <c r="AI4" s="14">
        <f t="shared" si="13"/>
        <v>0.61600877345133853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>
      <c r="A5" s="1">
        <v>39447</v>
      </c>
      <c r="B5">
        <v>-6.3542093821704199E-2</v>
      </c>
      <c r="C5">
        <v>-4.1234372358258202</v>
      </c>
      <c r="D5">
        <v>5.4945508683535298</v>
      </c>
      <c r="E5">
        <v>-5.8856391753360202E-2</v>
      </c>
      <c r="F5">
        <v>-1.3881449512628599E-4</v>
      </c>
      <c r="G5" s="16">
        <v>-1.71168643325858E-14</v>
      </c>
      <c r="H5" s="16">
        <v>4.84236077888982E-14</v>
      </c>
      <c r="I5" s="16">
        <v>9.9035455459559103E-14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1.04891785132495E-14</v>
      </c>
      <c r="Q5">
        <v>-2.3544619592071701E-4</v>
      </c>
      <c r="R5">
        <v>0</v>
      </c>
      <c r="S5">
        <v>-7.5334577499050297E-4</v>
      </c>
      <c r="T5">
        <v>0.72994540730555602</v>
      </c>
      <c r="U5" s="11">
        <f t="shared" si="2"/>
        <v>1.9775329477923047</v>
      </c>
      <c r="Y5" s="1">
        <f t="shared" si="3"/>
        <v>39447</v>
      </c>
      <c r="Z5" s="14">
        <f t="shared" si="4"/>
        <v>1.4741980079198802E-2</v>
      </c>
      <c r="AA5" s="14">
        <f t="shared" si="5"/>
        <v>-0.76974440555519008</v>
      </c>
      <c r="AB5" s="14">
        <f t="shared" si="6"/>
        <v>1.4319827660933599</v>
      </c>
      <c r="AC5" s="14">
        <f t="shared" si="7"/>
        <v>2.00731954159898E-2</v>
      </c>
      <c r="AD5" s="14">
        <f t="shared" si="8"/>
        <v>7.5821374658132024E-5</v>
      </c>
      <c r="AE5" s="14">
        <f t="shared" si="9"/>
        <v>2.0913154540829944E-16</v>
      </c>
      <c r="AF5" s="14">
        <f t="shared" si="10"/>
        <v>-1.4051065398517994E-15</v>
      </c>
      <c r="AG5" s="14">
        <f t="shared" si="11"/>
        <v>1.998066247564405E-15</v>
      </c>
      <c r="AH5" s="14">
        <f t="shared" si="12"/>
        <v>0</v>
      </c>
      <c r="AI5" s="14">
        <f t="shared" si="13"/>
        <v>0.6971293574080174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>
      <c r="A6" s="1">
        <v>39538</v>
      </c>
      <c r="B6">
        <v>-6.4728899470428397E-2</v>
      </c>
      <c r="C6">
        <v>-4.1837788751068699</v>
      </c>
      <c r="D6">
        <v>5.4841231893871196</v>
      </c>
      <c r="E6">
        <v>9.8443971340964592E-3</v>
      </c>
      <c r="F6">
        <v>-7.45001904431705E-4</v>
      </c>
      <c r="G6" s="16">
        <v>-1.58122439955553E-14</v>
      </c>
      <c r="H6" s="16">
        <v>4.40778330025343E-14</v>
      </c>
      <c r="I6" s="16">
        <v>1.01864879127082E-13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1.06595921497741E-14</v>
      </c>
      <c r="Q6">
        <v>5.4260300799283699E-2</v>
      </c>
      <c r="R6">
        <v>0</v>
      </c>
      <c r="S6">
        <v>-8.0888740078491101E-4</v>
      </c>
      <c r="T6">
        <v>0.72241806079811999</v>
      </c>
      <c r="U6" s="11">
        <f t="shared" si="2"/>
        <v>2.0205842842362456</v>
      </c>
      <c r="Y6" s="1">
        <f t="shared" si="3"/>
        <v>39538</v>
      </c>
      <c r="Z6" s="14">
        <f t="shared" si="4"/>
        <v>1.3555174430474604E-2</v>
      </c>
      <c r="AA6" s="14">
        <f t="shared" si="5"/>
        <v>-0.83008604483623971</v>
      </c>
      <c r="AB6" s="14">
        <f t="shared" si="6"/>
        <v>1.4215550871269498</v>
      </c>
      <c r="AC6" s="14">
        <f t="shared" si="7"/>
        <v>8.8773984303446463E-2</v>
      </c>
      <c r="AD6" s="14">
        <f t="shared" si="8"/>
        <v>-5.3036603464728699E-4</v>
      </c>
      <c r="AE6" s="14">
        <f t="shared" si="9"/>
        <v>1.5137518824387992E-15</v>
      </c>
      <c r="AF6" s="14">
        <f t="shared" si="10"/>
        <v>-5.7508813262157E-15</v>
      </c>
      <c r="AG6" s="14">
        <f t="shared" si="11"/>
        <v>4.8274899150873031E-15</v>
      </c>
      <c r="AH6" s="14">
        <f t="shared" si="12"/>
        <v>0</v>
      </c>
      <c r="AI6" s="14">
        <f t="shared" si="13"/>
        <v>0.69326783498998434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>
      <c r="A7" s="1">
        <v>39629</v>
      </c>
      <c r="B7">
        <v>-6.1585402646968997E-2</v>
      </c>
      <c r="C7">
        <v>-4.3355729371570604</v>
      </c>
      <c r="D7">
        <v>5.8403263060719999</v>
      </c>
      <c r="E7">
        <v>1.17447219153093E-2</v>
      </c>
      <c r="F7">
        <v>-7.1597614473409396E-4</v>
      </c>
      <c r="G7" s="16">
        <v>-1.6856279288175399E-14</v>
      </c>
      <c r="H7" s="16">
        <v>4.7147638421334998E-14</v>
      </c>
      <c r="I7" s="16">
        <v>9.8624591125588196E-14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1.0771832150367799E-14</v>
      </c>
      <c r="Q7">
        <v>3.6064207637652397E-2</v>
      </c>
      <c r="R7">
        <v>0</v>
      </c>
      <c r="S7">
        <v>-1.5668548306690499E-3</v>
      </c>
      <c r="T7">
        <v>0.71496710612969405</v>
      </c>
      <c r="U7" s="11">
        <f t="shared" si="2"/>
        <v>2.2036611709753626</v>
      </c>
      <c r="Y7" s="1">
        <f t="shared" si="3"/>
        <v>39629</v>
      </c>
      <c r="Z7" s="14">
        <f t="shared" si="4"/>
        <v>1.6698671253934004E-2</v>
      </c>
      <c r="AA7" s="14">
        <f t="shared" si="5"/>
        <v>-0.98188010688643024</v>
      </c>
      <c r="AB7" s="14">
        <f t="shared" si="6"/>
        <v>1.77775820381183</v>
      </c>
      <c r="AC7" s="14">
        <f t="shared" si="7"/>
        <v>9.0674309084659302E-2</v>
      </c>
      <c r="AD7" s="14">
        <f t="shared" si="8"/>
        <v>-5.0134027494967595E-4</v>
      </c>
      <c r="AE7" s="14">
        <f t="shared" si="9"/>
        <v>4.6971658981869994E-16</v>
      </c>
      <c r="AF7" s="14">
        <f t="shared" si="10"/>
        <v>-2.6810759074150019E-15</v>
      </c>
      <c r="AG7" s="14">
        <f t="shared" si="11"/>
        <v>1.587201913593498E-15</v>
      </c>
      <c r="AH7" s="14">
        <f t="shared" si="12"/>
        <v>0</v>
      </c>
      <c r="AI7" s="14">
        <f t="shared" si="13"/>
        <v>0.90274973698904282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>
      <c r="A8" s="1">
        <v>39721</v>
      </c>
      <c r="B8">
        <v>-5.1207574061310497E-2</v>
      </c>
      <c r="C8">
        <v>-4.4226039308312801</v>
      </c>
      <c r="D8">
        <v>6.0498804531069998</v>
      </c>
      <c r="E8">
        <v>4.5598631628121798E-2</v>
      </c>
      <c r="F8">
        <v>-5.3713845412575105E-4</v>
      </c>
      <c r="G8" s="16">
        <v>-1.57309928157008E-14</v>
      </c>
      <c r="H8" s="16">
        <v>3.8444488628753397E-14</v>
      </c>
      <c r="I8" s="16">
        <v>9.7722346959945896E-14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1.0974834754083501E-14</v>
      </c>
      <c r="Q8">
        <v>9.8057091508697597E-2</v>
      </c>
      <c r="R8">
        <v>0</v>
      </c>
      <c r="S8">
        <v>-1.39545412087248E-3</v>
      </c>
      <c r="T8">
        <v>0.70759176101997801</v>
      </c>
      <c r="U8" s="11">
        <f t="shared" si="2"/>
        <v>2.4253838397963401</v>
      </c>
      <c r="Y8" s="1">
        <f t="shared" si="3"/>
        <v>39721</v>
      </c>
      <c r="Z8" s="14">
        <f t="shared" si="4"/>
        <v>2.7076499839592504E-2</v>
      </c>
      <c r="AA8" s="14">
        <f t="shared" si="5"/>
        <v>-1.06891110056065</v>
      </c>
      <c r="AB8" s="14">
        <f t="shared" si="6"/>
        <v>1.98731235084683</v>
      </c>
      <c r="AC8" s="14">
        <f t="shared" si="7"/>
        <v>0.12452821879747181</v>
      </c>
      <c r="AD8" s="14">
        <f t="shared" si="8"/>
        <v>-3.2250258434133303E-4</v>
      </c>
      <c r="AE8" s="14">
        <f t="shared" si="9"/>
        <v>1.5950030622932986E-15</v>
      </c>
      <c r="AF8" s="14">
        <f t="shared" si="10"/>
        <v>-1.1384225699996602E-14</v>
      </c>
      <c r="AG8" s="14">
        <f t="shared" si="11"/>
        <v>6.8495774795119767E-16</v>
      </c>
      <c r="AH8" s="14">
        <f t="shared" si="12"/>
        <v>0</v>
      </c>
      <c r="AI8" s="14">
        <f t="shared" si="13"/>
        <v>1.0696834663388939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>
      <c r="A9" s="1">
        <v>39813</v>
      </c>
      <c r="B9">
        <v>-6.8689601239522405E-2</v>
      </c>
      <c r="C9">
        <v>-4.7838092781992003</v>
      </c>
      <c r="D9">
        <v>5.3758770675350798</v>
      </c>
      <c r="E9">
        <v>0.15728435086914699</v>
      </c>
      <c r="F9">
        <v>5.0732850625129298E-4</v>
      </c>
      <c r="G9" s="16">
        <v>-1.5008818185652301E-14</v>
      </c>
      <c r="H9" s="16">
        <v>3.70238178398656E-14</v>
      </c>
      <c r="I9" s="16">
        <v>9.5618367851490703E-14</v>
      </c>
      <c r="J9" s="16">
        <v>7.7636183317881503E-16</v>
      </c>
      <c r="K9" s="16">
        <v>-1.9932397578323298E-15</v>
      </c>
      <c r="L9" s="16">
        <v>1.6186512125063501E-15</v>
      </c>
      <c r="M9" s="16">
        <v>-1.66031786034041E-16</v>
      </c>
      <c r="N9" s="16">
        <v>-3.94305292761751E-16</v>
      </c>
      <c r="O9" s="16">
        <v>-8.8999268026966106E-16</v>
      </c>
      <c r="P9" s="16">
        <v>1.11610546184907E-14</v>
      </c>
      <c r="Q9">
        <v>0.360173572333296</v>
      </c>
      <c r="R9">
        <v>0</v>
      </c>
      <c r="S9">
        <v>-5.6760182652000103E-4</v>
      </c>
      <c r="T9">
        <v>0.70029125159066496</v>
      </c>
      <c r="U9" s="11">
        <f t="shared" si="2"/>
        <v>1.7410670895693245</v>
      </c>
      <c r="Y9" s="1">
        <f t="shared" si="3"/>
        <v>39813</v>
      </c>
      <c r="Z9" s="14">
        <f t="shared" si="4"/>
        <v>9.5944726613805958E-3</v>
      </c>
      <c r="AA9" s="14">
        <f t="shared" si="5"/>
        <v>-1.4301164479285702</v>
      </c>
      <c r="AB9" s="14">
        <f t="shared" si="6"/>
        <v>1.3133089652749099</v>
      </c>
      <c r="AC9" s="14">
        <f t="shared" si="7"/>
        <v>0.236213938038497</v>
      </c>
      <c r="AD9" s="14">
        <f t="shared" si="8"/>
        <v>7.2196437603571099E-4</v>
      </c>
      <c r="AE9" s="14">
        <f t="shared" si="9"/>
        <v>2.3171776923417982E-15</v>
      </c>
      <c r="AF9" s="14">
        <f t="shared" si="10"/>
        <v>-1.2804896488884399E-14</v>
      </c>
      <c r="AG9" s="14">
        <f t="shared" si="11"/>
        <v>-1.419021360503995E-15</v>
      </c>
      <c r="AH9" s="14">
        <f t="shared" si="12"/>
        <v>7.7636183317881503E-16</v>
      </c>
      <c r="AI9" s="14">
        <f t="shared" si="13"/>
        <v>0.12972289242224191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>
      <c r="A10" s="1">
        <v>39903</v>
      </c>
      <c r="B10">
        <v>-7.3441058030094694E-2</v>
      </c>
      <c r="C10">
        <v>-4.5362461390598199</v>
      </c>
      <c r="D10">
        <v>5.1776753377236302</v>
      </c>
      <c r="E10">
        <v>0.206776128779355</v>
      </c>
      <c r="F10">
        <v>9.1370680107222095E-4</v>
      </c>
      <c r="G10" s="16">
        <v>-1.5907450684962699E-14</v>
      </c>
      <c r="H10" s="16">
        <v>3.6269444073328602E-14</v>
      </c>
      <c r="I10" s="16">
        <v>1.0114035698909899E-13</v>
      </c>
      <c r="J10" s="16">
        <v>-2.1294429607376999E-14</v>
      </c>
      <c r="K10" s="16">
        <v>9.5471162728620093E-16</v>
      </c>
      <c r="L10" s="16">
        <v>1.52239125124741E-15</v>
      </c>
      <c r="M10" s="16">
        <v>-6.1157007873803198E-16</v>
      </c>
      <c r="N10" s="16">
        <v>-1.16801212328632E-15</v>
      </c>
      <c r="O10" s="16">
        <v>-3.8019970076173999E-15</v>
      </c>
      <c r="P10" s="16">
        <v>1.13063745348071E-14</v>
      </c>
      <c r="Q10">
        <v>0.32451926832765599</v>
      </c>
      <c r="R10">
        <v>0</v>
      </c>
      <c r="S10">
        <v>1.9847908902216999E-3</v>
      </c>
      <c r="T10">
        <v>0.69306481226021399</v>
      </c>
      <c r="U10" s="11">
        <f t="shared" si="2"/>
        <v>1.7952468476923436</v>
      </c>
      <c r="Y10" s="1">
        <f t="shared" si="3"/>
        <v>39903</v>
      </c>
      <c r="Z10" s="14">
        <f t="shared" si="4"/>
        <v>4.8430158708083065E-3</v>
      </c>
      <c r="AA10" s="14">
        <f t="shared" si="5"/>
        <v>-1.1825533087891897</v>
      </c>
      <c r="AB10" s="14">
        <f t="shared" si="6"/>
        <v>1.1151072354634604</v>
      </c>
      <c r="AC10" s="14">
        <f t="shared" si="7"/>
        <v>0.28570571594870497</v>
      </c>
      <c r="AD10" s="14">
        <f t="shared" si="8"/>
        <v>1.128342670856639E-3</v>
      </c>
      <c r="AE10" s="14">
        <f t="shared" si="9"/>
        <v>1.4185451930314002E-15</v>
      </c>
      <c r="AF10" s="14">
        <f t="shared" si="10"/>
        <v>-1.3559270255421398E-14</v>
      </c>
      <c r="AG10" s="14">
        <f t="shared" si="11"/>
        <v>4.1029677771042952E-15</v>
      </c>
      <c r="AH10" s="14">
        <f t="shared" si="12"/>
        <v>-2.1294429607376999E-14</v>
      </c>
      <c r="AI10" s="14">
        <f t="shared" si="13"/>
        <v>0.22423100116461128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>
      <c r="A11" s="1">
        <v>39994</v>
      </c>
      <c r="B11">
        <v>-7.3986420362977701E-2</v>
      </c>
      <c r="C11">
        <v>-4.1428581608929198</v>
      </c>
      <c r="D11">
        <v>4.6096002006732197</v>
      </c>
      <c r="E11">
        <v>0.175430630252325</v>
      </c>
      <c r="F11" s="16">
        <v>-6.3751944804385003E-5</v>
      </c>
      <c r="G11" s="16">
        <v>-1.58957979274459E-14</v>
      </c>
      <c r="H11" s="16">
        <v>3.0183393843279401E-14</v>
      </c>
      <c r="I11" s="16">
        <v>1.2512190106967E-13</v>
      </c>
      <c r="J11" s="16">
        <v>-4.4403667757146502E-14</v>
      </c>
      <c r="K11" s="16">
        <v>3.8133759644425502E-15</v>
      </c>
      <c r="L11" s="16">
        <v>1.3146738821961499E-15</v>
      </c>
      <c r="M11" s="16">
        <v>-1.41791500865835E-15</v>
      </c>
      <c r="N11" s="16">
        <v>-1.1748694167843499E-15</v>
      </c>
      <c r="O11" s="16">
        <v>-7.5474058126468398E-15</v>
      </c>
      <c r="P11" s="16">
        <v>1.14689676573221E-14</v>
      </c>
      <c r="Q11">
        <v>0.20851280557992299</v>
      </c>
      <c r="R11">
        <v>0</v>
      </c>
      <c r="S11">
        <v>3.8869689809664801E-3</v>
      </c>
      <c r="T11">
        <v>0.68591168564053395</v>
      </c>
      <c r="U11" s="11">
        <f t="shared" si="2"/>
        <v>1.4664339579263674</v>
      </c>
      <c r="Y11" s="1">
        <f t="shared" si="3"/>
        <v>39994</v>
      </c>
      <c r="Z11" s="14">
        <f t="shared" si="4"/>
        <v>4.2976535379253E-3</v>
      </c>
      <c r="AA11" s="14">
        <f t="shared" si="5"/>
        <v>-0.78916533062228966</v>
      </c>
      <c r="AB11" s="14">
        <f t="shared" si="6"/>
        <v>0.54703209841304989</v>
      </c>
      <c r="AC11" s="14">
        <f t="shared" si="7"/>
        <v>0.25436021742167503</v>
      </c>
      <c r="AD11" s="14">
        <f t="shared" si="8"/>
        <v>1.5088392498003301E-4</v>
      </c>
      <c r="AE11" s="14">
        <f t="shared" si="9"/>
        <v>1.430197950548199E-15</v>
      </c>
      <c r="AF11" s="14">
        <f t="shared" si="10"/>
        <v>-1.9645320485470599E-14</v>
      </c>
      <c r="AG11" s="14">
        <f t="shared" si="11"/>
        <v>2.8084511857675306E-14</v>
      </c>
      <c r="AH11" s="14">
        <f t="shared" si="12"/>
        <v>-4.4403667757146502E-14</v>
      </c>
      <c r="AI11" s="14">
        <f t="shared" si="13"/>
        <v>1.667552267530609E-2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>
      <c r="A12" s="1">
        <v>40086</v>
      </c>
      <c r="B12">
        <v>-7.3653071827380207E-2</v>
      </c>
      <c r="C12">
        <v>-3.459942660092</v>
      </c>
      <c r="D12">
        <v>3.9612346154656901</v>
      </c>
      <c r="E12">
        <v>0.13057814810419699</v>
      </c>
      <c r="F12">
        <v>-2.2882545972098401E-4</v>
      </c>
      <c r="G12" s="16">
        <v>-1.4643909913928501E-14</v>
      </c>
      <c r="H12" s="16">
        <v>2.3612202272624101E-14</v>
      </c>
      <c r="I12" s="16">
        <v>1.4448187133826601E-13</v>
      </c>
      <c r="J12" s="16">
        <v>-5.9618656107273299E-14</v>
      </c>
      <c r="K12" s="16">
        <v>4.5553952237247597E-15</v>
      </c>
      <c r="L12" s="16">
        <v>6.4309241249370698E-16</v>
      </c>
      <c r="M12" s="16">
        <v>-2.8006834486022901E-15</v>
      </c>
      <c r="N12" s="16">
        <v>-2.1829047912592701E-15</v>
      </c>
      <c r="O12" s="16">
        <v>-1.2848328313841901E-14</v>
      </c>
      <c r="P12" s="16">
        <v>1.16610220883552E-14</v>
      </c>
      <c r="Q12">
        <v>4.0595185103570797E-2</v>
      </c>
      <c r="R12">
        <v>0</v>
      </c>
      <c r="S12">
        <v>3.2288967809538101E-3</v>
      </c>
      <c r="T12">
        <v>0.67883112243550603</v>
      </c>
      <c r="U12" s="11">
        <f t="shared" si="2"/>
        <v>1.2806434105109092</v>
      </c>
      <c r="Y12" s="1">
        <f t="shared" si="3"/>
        <v>40086</v>
      </c>
      <c r="Z12" s="14">
        <f t="shared" si="4"/>
        <v>4.6310020735227941E-3</v>
      </c>
      <c r="AA12" s="14">
        <f t="shared" si="5"/>
        <v>-0.10624982982136988</v>
      </c>
      <c r="AB12" s="14">
        <f t="shared" si="6"/>
        <v>-0.10133348679447973</v>
      </c>
      <c r="AC12" s="14">
        <f t="shared" si="7"/>
        <v>0.20950773527354699</v>
      </c>
      <c r="AD12" s="14">
        <f t="shared" si="8"/>
        <v>-1.4189589936565997E-5</v>
      </c>
      <c r="AE12" s="14">
        <f t="shared" si="9"/>
        <v>2.6820859640655975E-15</v>
      </c>
      <c r="AF12" s="14">
        <f t="shared" si="10"/>
        <v>-2.6216512056125899E-14</v>
      </c>
      <c r="AG12" s="14">
        <f t="shared" si="11"/>
        <v>4.744448212627131E-14</v>
      </c>
      <c r="AH12" s="14">
        <f t="shared" si="12"/>
        <v>-5.9618656107273299E-14</v>
      </c>
      <c r="AI12" s="14">
        <f t="shared" si="13"/>
        <v>6.5412311412478986E-3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>
      <c r="A13" s="1">
        <v>40178</v>
      </c>
      <c r="B13">
        <v>-6.4194390074682195E-2</v>
      </c>
      <c r="C13">
        <v>-3.05590983299569</v>
      </c>
      <c r="D13">
        <v>3.8581322005674998</v>
      </c>
      <c r="E13">
        <v>0.1070394656366</v>
      </c>
      <c r="F13" s="16">
        <v>4.54291656098418E-5</v>
      </c>
      <c r="G13" s="16">
        <v>-1.58232585566046E-14</v>
      </c>
      <c r="H13" s="16">
        <v>2.35473949166541E-14</v>
      </c>
      <c r="I13" s="16">
        <v>1.57667866384996E-13</v>
      </c>
      <c r="J13" s="16">
        <v>-7.3239750493027697E-14</v>
      </c>
      <c r="K13" s="16">
        <v>6.6079108994170503E-15</v>
      </c>
      <c r="L13" s="16">
        <v>3.6756253609830899E-16</v>
      </c>
      <c r="M13" s="16">
        <v>-3.5615798623363202E-15</v>
      </c>
      <c r="N13" s="16">
        <v>-2.0156895032189299E-15</v>
      </c>
      <c r="O13" s="16">
        <v>-1.8016608694333199E-14</v>
      </c>
      <c r="P13" s="16">
        <v>1.18054657811164E-14</v>
      </c>
      <c r="Q13">
        <v>-4.5205747169063601E-2</v>
      </c>
      <c r="R13">
        <v>0</v>
      </c>
      <c r="S13">
        <v>2.9033729959419899E-3</v>
      </c>
      <c r="T13">
        <v>0.671822381341321</v>
      </c>
      <c r="U13" s="11">
        <f t="shared" si="2"/>
        <v>1.474632879467624</v>
      </c>
      <c r="Y13" s="1">
        <f t="shared" si="3"/>
        <v>40178</v>
      </c>
      <c r="Z13" s="14">
        <f t="shared" si="4"/>
        <v>1.4089683826220806E-2</v>
      </c>
      <c r="AA13" s="14">
        <f t="shared" si="5"/>
        <v>0.29778299727494018</v>
      </c>
      <c r="AB13" s="14">
        <f t="shared" si="6"/>
        <v>-0.20443590169267001</v>
      </c>
      <c r="AC13" s="14">
        <f t="shared" si="7"/>
        <v>0.18596905280595</v>
      </c>
      <c r="AD13" s="14">
        <f t="shared" si="8"/>
        <v>2.6006503539425981E-4</v>
      </c>
      <c r="AE13" s="14">
        <f t="shared" si="9"/>
        <v>1.5027373213894989E-15</v>
      </c>
      <c r="AF13" s="14">
        <f t="shared" si="10"/>
        <v>-2.6281319412095899E-14</v>
      </c>
      <c r="AG13" s="14">
        <f t="shared" si="11"/>
        <v>6.0630477173001297E-14</v>
      </c>
      <c r="AH13" s="14">
        <f t="shared" si="12"/>
        <v>-7.3239750493027697E-14</v>
      </c>
      <c r="AI13" s="14">
        <f t="shared" si="13"/>
        <v>0.29366589724979786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>
      <c r="A14" s="1">
        <v>40268</v>
      </c>
      <c r="B14">
        <v>-6.0329499192550998E-2</v>
      </c>
      <c r="C14">
        <v>-2.8937839610117502</v>
      </c>
      <c r="D14">
        <v>3.4531266866524701</v>
      </c>
      <c r="E14">
        <v>0.101443696777523</v>
      </c>
      <c r="F14">
        <v>-1.2181755547688099E-4</v>
      </c>
      <c r="G14" s="16">
        <v>-1.5675464933401101E-14</v>
      </c>
      <c r="H14" s="16">
        <v>2.6767755963900001E-14</v>
      </c>
      <c r="I14" s="16">
        <v>1.7462692960327801E-13</v>
      </c>
      <c r="J14" s="16">
        <v>-8.4268615707084902E-14</v>
      </c>
      <c r="K14" s="16">
        <v>9.9636198588660606E-15</v>
      </c>
      <c r="L14" s="16">
        <v>1.8963749648088901E-15</v>
      </c>
      <c r="M14" s="16">
        <v>-3.0468555709611899E-15</v>
      </c>
      <c r="N14" s="16">
        <v>-1.07724201529075E-15</v>
      </c>
      <c r="O14" s="16">
        <v>-2.2238877662929601E-14</v>
      </c>
      <c r="P14" s="16">
        <v>1.19870191245865E-14</v>
      </c>
      <c r="Q14">
        <v>-8.8133049425820897E-2</v>
      </c>
      <c r="R14">
        <v>0</v>
      </c>
      <c r="S14">
        <v>3.0845201150916401E-3</v>
      </c>
      <c r="T14">
        <v>0.664884728948545</v>
      </c>
      <c r="U14" s="11">
        <f t="shared" si="2"/>
        <v>1.1801713053081295</v>
      </c>
      <c r="Y14" s="1">
        <f t="shared" si="3"/>
        <v>40268</v>
      </c>
      <c r="Z14" s="14">
        <f t="shared" si="4"/>
        <v>1.7954574708352003E-2</v>
      </c>
      <c r="AA14" s="14">
        <f t="shared" si="5"/>
        <v>0.45990886925887997</v>
      </c>
      <c r="AB14" s="14">
        <f t="shared" si="6"/>
        <v>-0.60944141560769971</v>
      </c>
      <c r="AC14" s="14">
        <f t="shared" si="7"/>
        <v>0.18037328394687302</v>
      </c>
      <c r="AD14" s="14">
        <f t="shared" si="8"/>
        <v>9.281831430753702E-5</v>
      </c>
      <c r="AE14" s="14">
        <f t="shared" si="9"/>
        <v>1.6505309445929977E-15</v>
      </c>
      <c r="AF14" s="14">
        <f t="shared" si="10"/>
        <v>-2.3060958364849998E-14</v>
      </c>
      <c r="AG14" s="14">
        <f t="shared" si="11"/>
        <v>7.7589540391283309E-14</v>
      </c>
      <c r="AH14" s="14">
        <f t="shared" si="12"/>
        <v>-8.4268615707084902E-14</v>
      </c>
      <c r="AI14" s="14">
        <f t="shared" si="13"/>
        <v>4.8888130620684728E-2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>
      <c r="A15" s="1">
        <v>40359</v>
      </c>
      <c r="B15">
        <v>-5.4516903358184099E-2</v>
      </c>
      <c r="C15">
        <v>-2.7867589591438202</v>
      </c>
      <c r="D15">
        <v>2.8157058402681998</v>
      </c>
      <c r="E15">
        <v>6.8607061846585396E-2</v>
      </c>
      <c r="F15">
        <v>2.46506468787213E-4</v>
      </c>
      <c r="G15" s="16">
        <v>-1.5453809048751101E-14</v>
      </c>
      <c r="H15" s="16">
        <v>2.5337112273445801E-14</v>
      </c>
      <c r="I15" s="16">
        <v>1.8804567998123701E-13</v>
      </c>
      <c r="J15" s="16">
        <v>-9.7186564698991196E-14</v>
      </c>
      <c r="K15" s="16">
        <v>1.33811980735738E-14</v>
      </c>
      <c r="L15" s="16">
        <v>4.6702045262837197E-15</v>
      </c>
      <c r="M15" s="16">
        <v>-8.68898321095762E-16</v>
      </c>
      <c r="N15" s="16">
        <v>9.1935244050237403E-16</v>
      </c>
      <c r="O15" s="16">
        <v>-2.46234347539809E-14</v>
      </c>
      <c r="P15" s="16">
        <v>1.21715382136286E-14</v>
      </c>
      <c r="Q15">
        <v>-8.5939799889392696E-2</v>
      </c>
      <c r="R15">
        <v>0</v>
      </c>
      <c r="S15">
        <v>3.0723966803646902E-3</v>
      </c>
      <c r="T15">
        <v>0.65801743964589798</v>
      </c>
      <c r="U15" s="11">
        <f t="shared" si="2"/>
        <v>0.6184335825185443</v>
      </c>
      <c r="Y15" s="1">
        <f t="shared" si="3"/>
        <v>40359</v>
      </c>
      <c r="Z15" s="14">
        <f t="shared" si="4"/>
        <v>2.3767170542718902E-2</v>
      </c>
      <c r="AA15" s="14">
        <f t="shared" si="5"/>
        <v>0.56693387112680993</v>
      </c>
      <c r="AB15" s="14">
        <f t="shared" si="6"/>
        <v>-1.24686226199197</v>
      </c>
      <c r="AC15" s="14">
        <f t="shared" si="7"/>
        <v>0.14753664901593538</v>
      </c>
      <c r="AD15" s="14">
        <f t="shared" si="8"/>
        <v>4.6114233857163101E-4</v>
      </c>
      <c r="AE15" s="14">
        <f t="shared" si="9"/>
        <v>1.872186829242998E-15</v>
      </c>
      <c r="AF15" s="14">
        <f t="shared" si="10"/>
        <v>-2.4491602055304198E-14</v>
      </c>
      <c r="AG15" s="14">
        <f t="shared" si="11"/>
        <v>9.1008290769242314E-14</v>
      </c>
      <c r="AH15" s="14">
        <f t="shared" si="12"/>
        <v>-9.7186564698991196E-14</v>
      </c>
      <c r="AI15" s="14">
        <f t="shared" si="13"/>
        <v>-0.50816342896796296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>
      <c r="A16" s="1">
        <v>40451</v>
      </c>
      <c r="B16">
        <v>-5.34048529618662E-2</v>
      </c>
      <c r="C16">
        <v>-2.69174345073779</v>
      </c>
      <c r="D16">
        <v>2.8842362709185001</v>
      </c>
      <c r="E16">
        <v>0.100595404373355</v>
      </c>
      <c r="F16">
        <v>2.1875955164943399E-4</v>
      </c>
      <c r="G16" s="16">
        <v>-1.39710959372746E-14</v>
      </c>
      <c r="H16" s="16">
        <v>2.8282318532954001E-14</v>
      </c>
      <c r="I16" s="16">
        <v>2.0119544798573E-13</v>
      </c>
      <c r="J16" s="16">
        <v>-1.1405432672727601E-13</v>
      </c>
      <c r="K16" s="16">
        <v>1.52305911632116E-14</v>
      </c>
      <c r="L16" s="16">
        <v>4.8842958583147297E-15</v>
      </c>
      <c r="M16" s="16">
        <v>-5.5348680084051298E-16</v>
      </c>
      <c r="N16" s="16">
        <v>1.4709551055519901E-15</v>
      </c>
      <c r="O16" s="16">
        <v>-2.65594129068935E-14</v>
      </c>
      <c r="P16" s="16">
        <v>1.24014869653622E-14</v>
      </c>
      <c r="Q16">
        <v>-9.9474519757869403E-2</v>
      </c>
      <c r="R16">
        <v>0</v>
      </c>
      <c r="S16">
        <v>3.4512099530974098E-3</v>
      </c>
      <c r="T16">
        <v>0.65121979552567</v>
      </c>
      <c r="U16" s="11">
        <f t="shared" si="2"/>
        <v>0.79509861686485495</v>
      </c>
      <c r="Y16" s="1">
        <f t="shared" si="3"/>
        <v>40451</v>
      </c>
      <c r="Z16" s="14">
        <f t="shared" si="4"/>
        <v>2.48792209390368E-2</v>
      </c>
      <c r="AA16" s="14">
        <f t="shared" si="5"/>
        <v>0.66194937953284017</v>
      </c>
      <c r="AB16" s="14">
        <f t="shared" si="6"/>
        <v>-1.1783318313416697</v>
      </c>
      <c r="AC16" s="14">
        <f t="shared" si="7"/>
        <v>0.17952499154270501</v>
      </c>
      <c r="AD16" s="14">
        <f t="shared" si="8"/>
        <v>4.33395421433852E-4</v>
      </c>
      <c r="AE16" s="14">
        <f t="shared" si="9"/>
        <v>3.3548999407194989E-15</v>
      </c>
      <c r="AF16" s="14">
        <f t="shared" si="10"/>
        <v>-2.1546395795795999E-14</v>
      </c>
      <c r="AG16" s="14">
        <f t="shared" si="11"/>
        <v>1.041580587737353E-13</v>
      </c>
      <c r="AH16" s="14">
        <f t="shared" si="12"/>
        <v>-1.1405432672727601E-13</v>
      </c>
      <c r="AI16" s="14">
        <f t="shared" si="13"/>
        <v>-0.31154484390568205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>
      <c r="A17" s="1">
        <v>40543</v>
      </c>
      <c r="B17">
        <v>-4.5745809181879801E-2</v>
      </c>
      <c r="C17">
        <v>-2.8103465578004201</v>
      </c>
      <c r="D17">
        <v>3.6837703337577801</v>
      </c>
      <c r="E17">
        <v>8.1914328659949701E-2</v>
      </c>
      <c r="F17">
        <v>-1.4959403564937399E-4</v>
      </c>
      <c r="G17" s="16">
        <v>-1.52044746254228E-14</v>
      </c>
      <c r="H17" s="16">
        <v>3.0297835920547399E-14</v>
      </c>
      <c r="I17" s="16">
        <v>2.1930145568842299E-13</v>
      </c>
      <c r="J17" s="16">
        <v>-1.3647369746216201E-13</v>
      </c>
      <c r="K17" s="16">
        <v>1.7219672841651799E-14</v>
      </c>
      <c r="L17" s="16">
        <v>4.6866446657754999E-15</v>
      </c>
      <c r="M17" s="16">
        <v>-1.0196134282733101E-15</v>
      </c>
      <c r="N17" s="16">
        <v>8.8584750851544399E-16</v>
      </c>
      <c r="O17" s="16">
        <v>-2.9245639290441399E-14</v>
      </c>
      <c r="P17" s="16">
        <v>1.2589127896586401E-14</v>
      </c>
      <c r="Q17">
        <v>-0.101569323117292</v>
      </c>
      <c r="R17">
        <v>0</v>
      </c>
      <c r="S17">
        <v>3.6207093424368299E-3</v>
      </c>
      <c r="T17">
        <v>0.64449108629074903</v>
      </c>
      <c r="U17" s="11">
        <f t="shared" si="2"/>
        <v>1.4559851739157774</v>
      </c>
      <c r="Y17" s="1">
        <f t="shared" si="3"/>
        <v>40543</v>
      </c>
      <c r="Z17" s="14">
        <f t="shared" si="4"/>
        <v>3.2538264719023199E-2</v>
      </c>
      <c r="AA17" s="14">
        <f t="shared" si="5"/>
        <v>0.54334627247021006</v>
      </c>
      <c r="AB17" s="14">
        <f t="shared" si="6"/>
        <v>-0.37879776850238978</v>
      </c>
      <c r="AC17" s="14">
        <f t="shared" si="7"/>
        <v>0.16084391582929969</v>
      </c>
      <c r="AD17" s="14">
        <f t="shared" si="8"/>
        <v>6.5041834135044026E-5</v>
      </c>
      <c r="AE17" s="14">
        <f t="shared" si="9"/>
        <v>2.1215212525712988E-15</v>
      </c>
      <c r="AF17" s="14">
        <f t="shared" si="10"/>
        <v>-1.95308784082026E-14</v>
      </c>
      <c r="AG17" s="14">
        <f t="shared" si="11"/>
        <v>1.222640664764283E-13</v>
      </c>
      <c r="AH17" s="14">
        <f t="shared" si="12"/>
        <v>-1.3647369746216201E-13</v>
      </c>
      <c r="AI17" s="14">
        <f t="shared" si="13"/>
        <v>0.35799572635024662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>
      <c r="A18" s="1">
        <v>40633</v>
      </c>
      <c r="B18">
        <v>-5.9839461884176902E-2</v>
      </c>
      <c r="C18">
        <v>-2.98207579869135</v>
      </c>
      <c r="D18">
        <v>4.9208437863393</v>
      </c>
      <c r="E18">
        <v>6.1609738095354701E-2</v>
      </c>
      <c r="F18">
        <v>-4.4255268174124698E-4</v>
      </c>
      <c r="G18" s="16">
        <v>-1.4226695940134199E-14</v>
      </c>
      <c r="H18" s="16">
        <v>2.5814831657628299E-14</v>
      </c>
      <c r="I18" s="16">
        <v>2.4134199829442901E-13</v>
      </c>
      <c r="J18" s="16">
        <v>-1.64267872339328E-13</v>
      </c>
      <c r="K18" s="16">
        <v>1.6878722544541099E-14</v>
      </c>
      <c r="L18" s="16">
        <v>1.76119574246226E-15</v>
      </c>
      <c r="M18" s="16">
        <v>-3.7459160086958203E-15</v>
      </c>
      <c r="N18" s="16">
        <v>-1.4547865331591901E-15</v>
      </c>
      <c r="O18" s="16">
        <v>-3.4133645689066797E-14</v>
      </c>
      <c r="P18" s="16">
        <v>1.28372463929725E-14</v>
      </c>
      <c r="Q18">
        <v>-8.3116373428554394E-2</v>
      </c>
      <c r="R18">
        <v>0</v>
      </c>
      <c r="S18">
        <v>2.8998059977579801E-3</v>
      </c>
      <c r="T18">
        <v>0.63783060916319301</v>
      </c>
      <c r="U18" s="11">
        <f t="shared" si="2"/>
        <v>2.4977097529098637</v>
      </c>
      <c r="Y18" s="1">
        <f t="shared" si="3"/>
        <v>40633</v>
      </c>
      <c r="Z18" s="14">
        <f t="shared" si="4"/>
        <v>1.8444612016726099E-2</v>
      </c>
      <c r="AA18" s="14">
        <f t="shared" si="5"/>
        <v>0.37161703157928017</v>
      </c>
      <c r="AB18" s="14">
        <f t="shared" si="6"/>
        <v>0.85827568407913013</v>
      </c>
      <c r="AC18" s="14">
        <f t="shared" si="7"/>
        <v>0.1405393252647047</v>
      </c>
      <c r="AD18" s="14">
        <f t="shared" si="8"/>
        <v>-2.2791681195682897E-4</v>
      </c>
      <c r="AE18" s="14">
        <f t="shared" si="9"/>
        <v>3.0992999378598997E-15</v>
      </c>
      <c r="AF18" s="14">
        <f t="shared" si="10"/>
        <v>-2.40138826711217E-14</v>
      </c>
      <c r="AG18" s="14">
        <f t="shared" si="11"/>
        <v>1.4430460908243432E-13</v>
      </c>
      <c r="AH18" s="14">
        <f t="shared" si="12"/>
        <v>-1.64267872339328E-13</v>
      </c>
      <c r="AI18" s="14">
        <f t="shared" si="13"/>
        <v>1.3886487361278435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>
      <c r="A19" s="1">
        <v>40724</v>
      </c>
      <c r="B19">
        <v>-4.8491058432781002E-2</v>
      </c>
      <c r="C19">
        <v>-2.7843613074638398</v>
      </c>
      <c r="D19">
        <v>5.4985865534077396</v>
      </c>
      <c r="E19">
        <v>8.8801793425577993E-2</v>
      </c>
      <c r="F19">
        <v>3.4083102521552101E-4</v>
      </c>
      <c r="G19" s="16">
        <v>-1.4283260841225199E-14</v>
      </c>
      <c r="H19" s="16">
        <v>2.4802606467269199E-14</v>
      </c>
      <c r="I19" s="16">
        <v>2.6643251519840699E-13</v>
      </c>
      <c r="J19" s="16">
        <v>-2.0004663341269801E-13</v>
      </c>
      <c r="K19" s="16">
        <v>1.9470461618968899E-14</v>
      </c>
      <c r="L19" s="16">
        <v>1.1628314444229701E-15</v>
      </c>
      <c r="M19" s="16">
        <v>-4.2006736858924397E-15</v>
      </c>
      <c r="N19" s="16">
        <v>-1.5799396659960499E-15</v>
      </c>
      <c r="O19" s="16">
        <v>-3.8785297221048398E-14</v>
      </c>
      <c r="P19" s="16">
        <v>1.30770218842414E-14</v>
      </c>
      <c r="Q19">
        <v>-6.7312298137151394E-2</v>
      </c>
      <c r="R19">
        <v>0</v>
      </c>
      <c r="S19">
        <v>2.3190743339912201E-3</v>
      </c>
      <c r="T19">
        <v>0.63123766879432597</v>
      </c>
      <c r="U19" s="11">
        <f t="shared" si="2"/>
        <v>3.3211212569531448</v>
      </c>
      <c r="Y19" s="1">
        <f t="shared" si="3"/>
        <v>40724</v>
      </c>
      <c r="Z19" s="14">
        <f t="shared" si="4"/>
        <v>2.9793015468121999E-2</v>
      </c>
      <c r="AA19" s="14">
        <f t="shared" si="5"/>
        <v>0.56933152280679034</v>
      </c>
      <c r="AB19" s="14">
        <f t="shared" si="6"/>
        <v>1.4360184511475698</v>
      </c>
      <c r="AC19" s="14">
        <f t="shared" si="7"/>
        <v>0.16773138059492798</v>
      </c>
      <c r="AD19" s="14">
        <f t="shared" si="8"/>
        <v>5.5546689499993908E-4</v>
      </c>
      <c r="AE19" s="14">
        <f t="shared" si="9"/>
        <v>3.0427350367689002E-15</v>
      </c>
      <c r="AF19" s="14">
        <f t="shared" si="10"/>
        <v>-2.5026107861480801E-14</v>
      </c>
      <c r="AG19" s="14">
        <f t="shared" si="11"/>
        <v>1.693951259864123E-13</v>
      </c>
      <c r="AH19" s="14">
        <f t="shared" si="12"/>
        <v>-2.0004663341269801E-13</v>
      </c>
      <c r="AI19" s="14">
        <f t="shared" si="13"/>
        <v>2.2034298369123575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>
      <c r="A20" s="1">
        <v>40816</v>
      </c>
      <c r="B20">
        <v>-5.80371997037092E-2</v>
      </c>
      <c r="C20">
        <v>-2.6858103098720698</v>
      </c>
      <c r="D20">
        <v>3.3070980052813201</v>
      </c>
      <c r="E20">
        <v>9.8457670004026707E-2</v>
      </c>
      <c r="F20">
        <v>-3.2642417395750901E-4</v>
      </c>
      <c r="G20" s="16">
        <v>-1.33322515468842E-14</v>
      </c>
      <c r="H20" s="16">
        <v>2.7937196999316801E-14</v>
      </c>
      <c r="I20" s="16">
        <v>3.0064002033127199E-13</v>
      </c>
      <c r="J20" s="16">
        <v>-2.2938072691082002E-13</v>
      </c>
      <c r="K20" s="16">
        <v>2.8517703584947301E-14</v>
      </c>
      <c r="L20" s="16">
        <v>5.6586973117598602E-15</v>
      </c>
      <c r="M20" s="16">
        <v>-5.2765959582088496E-16</v>
      </c>
      <c r="N20" s="16">
        <v>1.5177793712257101E-15</v>
      </c>
      <c r="O20" s="16">
        <v>-4.0493918189194601E-14</v>
      </c>
      <c r="P20" s="16">
        <v>1.32832155555925E-14</v>
      </c>
      <c r="Q20">
        <v>-4.40424337503822E-2</v>
      </c>
      <c r="R20">
        <v>0</v>
      </c>
      <c r="S20">
        <v>2.8179122624632999E-3</v>
      </c>
      <c r="T20">
        <v>0.62471157717630099</v>
      </c>
      <c r="U20" s="11">
        <f t="shared" si="2"/>
        <v>1.2448687972240862</v>
      </c>
      <c r="Y20" s="1">
        <f t="shared" si="3"/>
        <v>40816</v>
      </c>
      <c r="Z20" s="14">
        <f t="shared" si="4"/>
        <v>2.0246874197193801E-2</v>
      </c>
      <c r="AA20" s="14">
        <f t="shared" si="5"/>
        <v>0.66788252039856033</v>
      </c>
      <c r="AB20" s="14">
        <f t="shared" si="6"/>
        <v>-0.7554700969788497</v>
      </c>
      <c r="AC20" s="14">
        <f t="shared" si="7"/>
        <v>0.17738725717337672</v>
      </c>
      <c r="AD20" s="14">
        <f t="shared" si="8"/>
        <v>-1.1178830417309099E-4</v>
      </c>
      <c r="AE20" s="14">
        <f t="shared" si="9"/>
        <v>3.993744331109899E-15</v>
      </c>
      <c r="AF20" s="14">
        <f t="shared" si="10"/>
        <v>-2.1891517329433199E-14</v>
      </c>
      <c r="AG20" s="14">
        <f t="shared" si="11"/>
        <v>2.0360263111927731E-13</v>
      </c>
      <c r="AH20" s="14">
        <f t="shared" si="12"/>
        <v>-2.2938072691082002E-13</v>
      </c>
      <c r="AI20" s="14">
        <f t="shared" si="13"/>
        <v>0.10993476648606443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>
      <c r="A21" s="1">
        <v>40908</v>
      </c>
      <c r="B21">
        <v>-5.5234703640661E-2</v>
      </c>
      <c r="C21">
        <v>-2.56235109229939</v>
      </c>
      <c r="D21">
        <v>1.90522735460842</v>
      </c>
      <c r="E21">
        <v>0.11075587840593699</v>
      </c>
      <c r="F21">
        <v>1.6805591086164901E-4</v>
      </c>
      <c r="G21" s="16">
        <v>-1.26658403366108E-14</v>
      </c>
      <c r="H21" s="16">
        <v>2.6460660912191201E-14</v>
      </c>
      <c r="I21" s="16">
        <v>3.31645034111787E-13</v>
      </c>
      <c r="J21" s="16">
        <v>-2.5337353065096799E-13</v>
      </c>
      <c r="K21" s="16">
        <v>3.3756187314664698E-14</v>
      </c>
      <c r="L21" s="16">
        <v>6.99292323459516E-15</v>
      </c>
      <c r="M21" s="16">
        <v>7.59150101485162E-16</v>
      </c>
      <c r="N21" s="16">
        <v>2.5107862506676798E-15</v>
      </c>
      <c r="O21" s="16">
        <v>-4.1858373129565898E-14</v>
      </c>
      <c r="P21" s="16">
        <v>1.3497466973817001E-14</v>
      </c>
      <c r="Q21">
        <v>-3.1181323602846599E-2</v>
      </c>
      <c r="R21">
        <v>0</v>
      </c>
      <c r="S21">
        <v>1.9026130932699901E-3</v>
      </c>
      <c r="T21">
        <v>0.61825165355508604</v>
      </c>
      <c r="U21" s="11">
        <f t="shared" si="2"/>
        <v>-1.2461563969214939E-2</v>
      </c>
      <c r="Y21" s="1">
        <f t="shared" si="3"/>
        <v>40908</v>
      </c>
      <c r="Z21" s="14">
        <f t="shared" si="4"/>
        <v>2.3049370260242001E-2</v>
      </c>
      <c r="AA21" s="14">
        <f t="shared" si="5"/>
        <v>0.79134173797124019</v>
      </c>
      <c r="AB21" s="14">
        <f t="shared" si="6"/>
        <v>-2.1573407476517499</v>
      </c>
      <c r="AC21" s="14">
        <f t="shared" si="7"/>
        <v>0.18968546557528698</v>
      </c>
      <c r="AD21" s="14">
        <f t="shared" si="8"/>
        <v>3.8269178064606699E-4</v>
      </c>
      <c r="AE21" s="14">
        <f t="shared" si="9"/>
        <v>4.6601555413832987E-15</v>
      </c>
      <c r="AF21" s="14">
        <f t="shared" si="10"/>
        <v>-2.3368053416558799E-14</v>
      </c>
      <c r="AG21" s="14">
        <f t="shared" si="11"/>
        <v>2.3460764489979231E-13</v>
      </c>
      <c r="AH21" s="14">
        <f t="shared" si="12"/>
        <v>-2.5337353065096799E-13</v>
      </c>
      <c r="AI21" s="14">
        <f t="shared" si="13"/>
        <v>-1.152881482064372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>
      <c r="A22" s="1">
        <v>40999</v>
      </c>
      <c r="B22">
        <v>-5.7028536792177002E-2</v>
      </c>
      <c r="C22">
        <v>-2.1898915637799998</v>
      </c>
      <c r="D22">
        <v>0.93756069060783398</v>
      </c>
      <c r="E22">
        <v>0.11208315526094</v>
      </c>
      <c r="F22" s="16">
        <v>-8.93769040298103E-5</v>
      </c>
      <c r="G22" s="16">
        <v>-1.20994412459993E-14</v>
      </c>
      <c r="H22" s="16">
        <v>2.70064798155273E-14</v>
      </c>
      <c r="I22" s="16">
        <v>3.5563213209211898E-13</v>
      </c>
      <c r="J22" s="16">
        <v>-2.7550140975662702E-13</v>
      </c>
      <c r="K22" s="16">
        <v>3.6195088177541699E-14</v>
      </c>
      <c r="L22" s="16">
        <v>7.1389601219294902E-15</v>
      </c>
      <c r="M22" s="16">
        <v>1.0987855059749E-15</v>
      </c>
      <c r="N22" s="16">
        <v>3.1293868576556201E-15</v>
      </c>
      <c r="O22" s="16">
        <v>-4.3123060469559699E-14</v>
      </c>
      <c r="P22" s="16">
        <v>1.37058840972922E-14</v>
      </c>
      <c r="Q22">
        <v>-7.4619890696199606E-2</v>
      </c>
      <c r="R22">
        <v>0</v>
      </c>
      <c r="S22">
        <v>2.0054318349587599E-3</v>
      </c>
      <c r="T22">
        <v>0.61185722434485601</v>
      </c>
      <c r="U22" s="11">
        <f t="shared" si="2"/>
        <v>-0.65812286612370385</v>
      </c>
      <c r="Y22" s="1">
        <f t="shared" si="3"/>
        <v>40999</v>
      </c>
      <c r="Z22" s="14">
        <f t="shared" si="4"/>
        <v>2.1255537108725998E-2</v>
      </c>
      <c r="AA22" s="14">
        <f t="shared" si="5"/>
        <v>1.1638012664906303</v>
      </c>
      <c r="AB22" s="14">
        <f t="shared" si="6"/>
        <v>-3.1250074116523359</v>
      </c>
      <c r="AC22" s="14">
        <f t="shared" si="7"/>
        <v>0.19101274243028998</v>
      </c>
      <c r="AD22" s="14">
        <f t="shared" si="8"/>
        <v>1.2525896575460771E-4</v>
      </c>
      <c r="AE22" s="14">
        <f t="shared" si="9"/>
        <v>5.2265546319947993E-15</v>
      </c>
      <c r="AF22" s="14">
        <f t="shared" si="10"/>
        <v>-2.28222345132227E-14</v>
      </c>
      <c r="AG22" s="14">
        <f t="shared" si="11"/>
        <v>2.5859474288012429E-13</v>
      </c>
      <c r="AH22" s="14">
        <f t="shared" si="12"/>
        <v>-2.7550140975662702E-13</v>
      </c>
      <c r="AI22" s="14">
        <f t="shared" si="13"/>
        <v>-1.7488126066569696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>
      <c r="A23" s="1">
        <v>41090</v>
      </c>
      <c r="B23">
        <v>-5.5915764565412397E-2</v>
      </c>
      <c r="C23">
        <v>-1.6990517594912899</v>
      </c>
      <c r="D23">
        <v>7.4503080381743705E-2</v>
      </c>
      <c r="E23">
        <v>8.4247485059488106E-2</v>
      </c>
      <c r="F23">
        <v>-1.01586378245394E-4</v>
      </c>
      <c r="G23" s="16">
        <v>-1.16415307811356E-14</v>
      </c>
      <c r="H23" s="16">
        <v>2.4206065187382599E-14</v>
      </c>
      <c r="I23" s="16">
        <v>3.72593233546885E-13</v>
      </c>
      <c r="J23" s="16">
        <v>-2.9658133257553401E-13</v>
      </c>
      <c r="K23" s="16">
        <v>3.8886968515510298E-14</v>
      </c>
      <c r="L23" s="16">
        <v>7.6020405481814601E-15</v>
      </c>
      <c r="M23" s="16">
        <v>1.5820519342706701E-15</v>
      </c>
      <c r="N23" s="16">
        <v>3.7333031997005401E-15</v>
      </c>
      <c r="O23" s="16">
        <v>-4.4277800065583599E-14</v>
      </c>
      <c r="P23" s="16">
        <v>1.39232823091041E-14</v>
      </c>
      <c r="Q23">
        <v>-7.8964642034786106E-2</v>
      </c>
      <c r="R23">
        <v>0</v>
      </c>
      <c r="S23">
        <v>1.61151837591073E-3</v>
      </c>
      <c r="T23">
        <v>0.60552762304371899</v>
      </c>
      <c r="U23" s="11">
        <f t="shared" si="2"/>
        <v>-1.0681440456087623</v>
      </c>
      <c r="Y23" s="1">
        <f t="shared" si="3"/>
        <v>41090</v>
      </c>
      <c r="Z23" s="14">
        <f t="shared" si="4"/>
        <v>2.2368309335490603E-2</v>
      </c>
      <c r="AA23" s="14">
        <f t="shared" si="5"/>
        <v>1.6546410707793402</v>
      </c>
      <c r="AB23" s="14">
        <f t="shared" si="6"/>
        <v>-3.9880650218784259</v>
      </c>
      <c r="AC23" s="14">
        <f t="shared" si="7"/>
        <v>0.16317707222883809</v>
      </c>
      <c r="AD23" s="14">
        <f t="shared" si="8"/>
        <v>1.1304949153902401E-4</v>
      </c>
      <c r="AE23" s="14">
        <f t="shared" si="9"/>
        <v>5.6844650968584987E-15</v>
      </c>
      <c r="AF23" s="14">
        <f t="shared" si="10"/>
        <v>-2.5622649141367401E-14</v>
      </c>
      <c r="AG23" s="14">
        <f t="shared" si="11"/>
        <v>2.7555584433489032E-13</v>
      </c>
      <c r="AH23" s="14">
        <f t="shared" si="12"/>
        <v>-2.9658133257553401E-13</v>
      </c>
      <c r="AI23" s="14">
        <f t="shared" si="13"/>
        <v>-2.1477655200432593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>
      <c r="A24" s="1">
        <v>41182</v>
      </c>
      <c r="B24">
        <v>-6.0632483121844799E-2</v>
      </c>
      <c r="C24">
        <v>-1.4152841367939599</v>
      </c>
      <c r="D24">
        <v>-0.82448652225256702</v>
      </c>
      <c r="E24">
        <v>8.6472678427963398E-2</v>
      </c>
      <c r="F24" s="16">
        <v>8.74917477029395E-5</v>
      </c>
      <c r="G24" s="16">
        <v>-1.1076898362175701E-14</v>
      </c>
      <c r="H24" s="16">
        <v>2.3837068255533599E-14</v>
      </c>
      <c r="I24" s="16">
        <v>3.9043555362318498E-13</v>
      </c>
      <c r="J24" s="16">
        <v>-3.1269215626787999E-13</v>
      </c>
      <c r="K24" s="16">
        <v>4.0987582354184799E-14</v>
      </c>
      <c r="L24" s="16">
        <v>8.1526569744301797E-15</v>
      </c>
      <c r="M24" s="16">
        <v>2.1734225094132098E-15</v>
      </c>
      <c r="N24" s="16">
        <v>4.39060623351238E-15</v>
      </c>
      <c r="O24" s="16">
        <v>-4.5283082032478802E-14</v>
      </c>
      <c r="P24" s="16">
        <v>1.4135322844824601E-14</v>
      </c>
      <c r="Q24">
        <v>-0.10788635928715699</v>
      </c>
      <c r="R24">
        <v>0</v>
      </c>
      <c r="S24">
        <v>1.2839370034071901E-3</v>
      </c>
      <c r="T24">
        <v>0.59926219015077897</v>
      </c>
      <c r="U24" s="11">
        <f t="shared" si="2"/>
        <v>-1.7211832041255613</v>
      </c>
      <c r="Y24" s="1">
        <f t="shared" si="3"/>
        <v>41182</v>
      </c>
      <c r="Z24" s="14">
        <f t="shared" si="4"/>
        <v>1.7651590779058202E-2</v>
      </c>
      <c r="AA24" s="14">
        <f t="shared" si="5"/>
        <v>1.9384086934766702</v>
      </c>
      <c r="AB24" s="14">
        <f t="shared" si="6"/>
        <v>-4.8870546245127366</v>
      </c>
      <c r="AC24" s="14">
        <f t="shared" si="7"/>
        <v>0.16540226559731341</v>
      </c>
      <c r="AD24" s="14">
        <f t="shared" si="8"/>
        <v>3.0212761748735749E-4</v>
      </c>
      <c r="AE24" s="14">
        <f t="shared" si="9"/>
        <v>6.2490975158183984E-15</v>
      </c>
      <c r="AF24" s="14">
        <f t="shared" si="10"/>
        <v>-2.5991646073216401E-14</v>
      </c>
      <c r="AG24" s="14">
        <f t="shared" si="11"/>
        <v>2.933981644111903E-13</v>
      </c>
      <c r="AH24" s="14">
        <f t="shared" si="12"/>
        <v>-3.1269215626787999E-13</v>
      </c>
      <c r="AI24" s="14">
        <f t="shared" si="13"/>
        <v>-2.765289947042247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>
      <c r="A25" s="1">
        <v>41274</v>
      </c>
      <c r="B25">
        <v>-5.51203208829232E-2</v>
      </c>
      <c r="C25">
        <v>-1.2708302740735</v>
      </c>
      <c r="D25">
        <v>-1.0504451348111301</v>
      </c>
      <c r="E25">
        <v>6.1701951908211997E-2</v>
      </c>
      <c r="F25" s="16">
        <v>9.0839658931494494E-5</v>
      </c>
      <c r="G25" s="16">
        <v>-1.07126029270641E-14</v>
      </c>
      <c r="H25" s="16">
        <v>2.22404493441622E-14</v>
      </c>
      <c r="I25" s="16">
        <v>4.03171215754796E-13</v>
      </c>
      <c r="J25" s="16">
        <v>-3.2783220112512602E-13</v>
      </c>
      <c r="K25" s="16">
        <v>4.2821520969648998E-14</v>
      </c>
      <c r="L25" s="16">
        <v>8.2432544597518898E-15</v>
      </c>
      <c r="M25" s="16">
        <v>2.43558948818127E-15</v>
      </c>
      <c r="N25" s="16">
        <v>4.7914747669397203E-15</v>
      </c>
      <c r="O25" s="16">
        <v>-4.6361719374837802E-14</v>
      </c>
      <c r="P25" s="16">
        <v>1.43563445387475E-14</v>
      </c>
      <c r="Q25">
        <v>-0.13943982218246001</v>
      </c>
      <c r="R25">
        <v>0</v>
      </c>
      <c r="S25">
        <v>1.4267057077522499E-3</v>
      </c>
      <c r="T25">
        <v>0.59306027308446896</v>
      </c>
      <c r="U25" s="11">
        <f t="shared" si="2"/>
        <v>-1.8595557815905359</v>
      </c>
      <c r="Y25" s="1">
        <f t="shared" si="3"/>
        <v>41274</v>
      </c>
      <c r="Z25" s="14">
        <f t="shared" si="4"/>
        <v>2.31637530179798E-2</v>
      </c>
      <c r="AA25" s="14">
        <f t="shared" si="5"/>
        <v>2.0828625561971301</v>
      </c>
      <c r="AB25" s="14">
        <f t="shared" si="6"/>
        <v>-5.1130132370713</v>
      </c>
      <c r="AC25" s="14">
        <f t="shared" si="7"/>
        <v>0.14063153907756198</v>
      </c>
      <c r="AD25" s="14">
        <f t="shared" si="8"/>
        <v>3.0547552871591251E-4</v>
      </c>
      <c r="AE25" s="14">
        <f t="shared" si="9"/>
        <v>6.6133929509299986E-15</v>
      </c>
      <c r="AF25" s="14">
        <f t="shared" si="10"/>
        <v>-2.75882649845878E-14</v>
      </c>
      <c r="AG25" s="14">
        <f t="shared" si="11"/>
        <v>3.0613382654280131E-13</v>
      </c>
      <c r="AH25" s="14">
        <f t="shared" si="12"/>
        <v>-3.2783220112512602E-13</v>
      </c>
      <c r="AI25" s="14">
        <f t="shared" si="13"/>
        <v>-2.8660499132499546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>
      <c r="A26" s="1">
        <v>41364</v>
      </c>
      <c r="B26">
        <v>-6.2864697437520003E-2</v>
      </c>
      <c r="C26">
        <v>-1.1920065086990701</v>
      </c>
      <c r="D26">
        <v>-0.88353740290524596</v>
      </c>
      <c r="E26">
        <v>5.6820567180014402E-2</v>
      </c>
      <c r="F26" s="16">
        <v>7.4104463229764098E-5</v>
      </c>
      <c r="G26" s="16">
        <v>-1.0463697652319199E-14</v>
      </c>
      <c r="H26" s="16">
        <v>1.9040905916847502E-14</v>
      </c>
      <c r="I26" s="16">
        <v>4.1192737356741102E-13</v>
      </c>
      <c r="J26" s="16">
        <v>-3.43866263607084E-13</v>
      </c>
      <c r="K26" s="16">
        <v>4.3480355869238303E-14</v>
      </c>
      <c r="L26" s="16">
        <v>7.6825949540446902E-15</v>
      </c>
      <c r="M26" s="16">
        <v>1.9848326573553701E-15</v>
      </c>
      <c r="N26" s="16">
        <v>4.5969937543429103E-15</v>
      </c>
      <c r="O26" s="16">
        <v>-4.7888330083736401E-14</v>
      </c>
      <c r="P26" s="16">
        <v>1.4568473647691099E-14</v>
      </c>
      <c r="Q26">
        <v>-0.15428323669070301</v>
      </c>
      <c r="R26">
        <v>0</v>
      </c>
      <c r="S26">
        <v>1.35061099170943E-3</v>
      </c>
      <c r="T26">
        <v>0.58692122610214204</v>
      </c>
      <c r="U26" s="11">
        <f t="shared" si="2"/>
        <v>-1.6475253369953422</v>
      </c>
      <c r="Y26" s="1">
        <f t="shared" si="3"/>
        <v>41364</v>
      </c>
      <c r="Z26" s="14">
        <f t="shared" si="4"/>
        <v>1.5419376463382997E-2</v>
      </c>
      <c r="AA26" s="14">
        <f t="shared" si="5"/>
        <v>2.16168632157156</v>
      </c>
      <c r="AB26" s="14">
        <f t="shared" si="6"/>
        <v>-4.9461055051654155</v>
      </c>
      <c r="AC26" s="14">
        <f t="shared" si="7"/>
        <v>0.13575015434936441</v>
      </c>
      <c r="AD26" s="14">
        <f t="shared" si="8"/>
        <v>2.887403330141821E-4</v>
      </c>
      <c r="AE26" s="14">
        <f t="shared" si="9"/>
        <v>6.8622982256748995E-15</v>
      </c>
      <c r="AF26" s="14">
        <f t="shared" si="10"/>
        <v>-3.0787808411902501E-14</v>
      </c>
      <c r="AG26" s="14">
        <f t="shared" si="11"/>
        <v>3.1488998435541633E-13</v>
      </c>
      <c r="AH26" s="14">
        <f t="shared" si="12"/>
        <v>-3.43866263607084E-13</v>
      </c>
      <c r="AI26" s="14">
        <f t="shared" si="13"/>
        <v>-2.6329609124481466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>
      <c r="A27" s="1">
        <v>41455</v>
      </c>
      <c r="B27">
        <v>-7.1837239912929798E-2</v>
      </c>
      <c r="C27">
        <v>-1.4533997107168</v>
      </c>
      <c r="D27">
        <v>-0.71725926988420596</v>
      </c>
      <c r="E27">
        <v>6.1147821845011696E-3</v>
      </c>
      <c r="F27">
        <v>-5.4114747231898195E-4</v>
      </c>
      <c r="G27" s="16">
        <v>-1.0187956140733001E-14</v>
      </c>
      <c r="H27" s="16">
        <v>1.7078375765282099E-14</v>
      </c>
      <c r="I27" s="16">
        <v>4.2503991648974299E-13</v>
      </c>
      <c r="J27" s="16">
        <v>-3.5719469387770302E-13</v>
      </c>
      <c r="K27" s="16">
        <v>4.5725977966923702E-14</v>
      </c>
      <c r="L27" s="16">
        <v>8.3277804683301295E-15</v>
      </c>
      <c r="M27" s="16">
        <v>2.53255649121246E-15</v>
      </c>
      <c r="N27" s="16">
        <v>5.1749858055490102E-15</v>
      </c>
      <c r="O27" s="16">
        <v>-4.9157318872517003E-14</v>
      </c>
      <c r="P27" s="16">
        <v>1.47968588633901E-14</v>
      </c>
      <c r="Q27">
        <v>-0.14437715254314301</v>
      </c>
      <c r="R27">
        <v>0</v>
      </c>
      <c r="S27">
        <v>1.1509801290400001E-3</v>
      </c>
      <c r="T27">
        <v>0.58084441022087496</v>
      </c>
      <c r="U27" s="11">
        <f t="shared" si="2"/>
        <v>-1.7993043479948794</v>
      </c>
      <c r="Y27" s="1">
        <f t="shared" si="3"/>
        <v>41455</v>
      </c>
      <c r="Z27" s="14">
        <f t="shared" si="4"/>
        <v>6.4468339879732023E-3</v>
      </c>
      <c r="AA27" s="14">
        <f t="shared" si="5"/>
        <v>1.9002931195538302</v>
      </c>
      <c r="AB27" s="14">
        <f t="shared" si="6"/>
        <v>-4.7798273721443758</v>
      </c>
      <c r="AC27" s="14">
        <f t="shared" si="7"/>
        <v>8.5044369353851165E-2</v>
      </c>
      <c r="AD27" s="14">
        <f t="shared" si="8"/>
        <v>-3.2651160253456394E-4</v>
      </c>
      <c r="AE27" s="14">
        <f t="shared" si="9"/>
        <v>7.1380397372610982E-15</v>
      </c>
      <c r="AF27" s="14">
        <f t="shared" si="10"/>
        <v>-3.2750338563467897E-14</v>
      </c>
      <c r="AG27" s="14">
        <f t="shared" si="11"/>
        <v>3.280025272777483E-13</v>
      </c>
      <c r="AH27" s="14">
        <f t="shared" si="12"/>
        <v>-3.5719469387770302E-13</v>
      </c>
      <c r="AI27" s="14">
        <f t="shared" si="13"/>
        <v>-2.7883695608513102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>
      <c r="A28" s="1">
        <v>41547</v>
      </c>
      <c r="B28">
        <v>-6.4236184142757002E-2</v>
      </c>
      <c r="C28">
        <v>-1.7934255222128801</v>
      </c>
      <c r="D28">
        <v>-6.9806584840194696E-2</v>
      </c>
      <c r="E28">
        <v>2.9250852058915599E-3</v>
      </c>
      <c r="F28">
        <v>2.03158542647665E-4</v>
      </c>
      <c r="G28" s="16">
        <v>-1.00487966299597E-14</v>
      </c>
      <c r="H28" s="16">
        <v>1.6396496794910898E-14</v>
      </c>
      <c r="I28" s="16">
        <v>4.3846100651194802E-13</v>
      </c>
      <c r="J28" s="16">
        <v>-3.7103739852331501E-13</v>
      </c>
      <c r="K28" s="16">
        <v>4.7402380950248397E-14</v>
      </c>
      <c r="L28" s="16">
        <v>8.2482079373267606E-15</v>
      </c>
      <c r="M28" s="16">
        <v>2.2266880067683901E-15</v>
      </c>
      <c r="N28" s="16">
        <v>5.02965460888066E-15</v>
      </c>
      <c r="O28" s="16">
        <v>-5.0844066866733702E-14</v>
      </c>
      <c r="P28" s="16">
        <v>1.5027571991042401E-14</v>
      </c>
      <c r="Q28">
        <v>-0.128427842474967</v>
      </c>
      <c r="R28">
        <v>0</v>
      </c>
      <c r="S28">
        <v>1.7140547313576699E-4</v>
      </c>
      <c r="T28">
        <v>0.57482919313947101</v>
      </c>
      <c r="U28" s="11">
        <f t="shared" si="2"/>
        <v>-1.4777672913095521</v>
      </c>
      <c r="Y28" s="1">
        <f t="shared" si="3"/>
        <v>41547</v>
      </c>
      <c r="Z28" s="14">
        <f t="shared" si="4"/>
        <v>1.4047889758145998E-2</v>
      </c>
      <c r="AA28" s="14">
        <f t="shared" si="5"/>
        <v>1.56026730805775</v>
      </c>
      <c r="AB28" s="14">
        <f t="shared" si="6"/>
        <v>-4.1323746871003646</v>
      </c>
      <c r="AC28" s="14">
        <f t="shared" si="7"/>
        <v>8.1854672375241563E-2</v>
      </c>
      <c r="AD28" s="14">
        <f t="shared" si="8"/>
        <v>4.1779441243208304E-4</v>
      </c>
      <c r="AE28" s="14">
        <f t="shared" si="9"/>
        <v>7.2771992480343994E-15</v>
      </c>
      <c r="AF28" s="14">
        <f t="shared" si="10"/>
        <v>-3.3432217533839101E-14</v>
      </c>
      <c r="AG28" s="14">
        <f t="shared" si="11"/>
        <v>3.4142361729995334E-13</v>
      </c>
      <c r="AH28" s="14">
        <f t="shared" si="12"/>
        <v>-3.7103739852331501E-13</v>
      </c>
      <c r="AI28" s="14">
        <f t="shared" si="13"/>
        <v>-2.475787022496851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>
      <c r="A29" s="1">
        <v>41639</v>
      </c>
      <c r="B29">
        <v>-7.3267208138964604E-2</v>
      </c>
      <c r="C29">
        <v>-1.8758593889072701</v>
      </c>
      <c r="D29">
        <v>-2.9213855135586001E-2</v>
      </c>
      <c r="E29">
        <v>-2.0265046709582801E-2</v>
      </c>
      <c r="F29" s="16">
        <v>-2.00050973887691E-5</v>
      </c>
      <c r="G29" s="16">
        <v>-1.1048842473316899E-14</v>
      </c>
      <c r="H29" s="16">
        <v>1.7565838771740001E-14</v>
      </c>
      <c r="I29" s="16">
        <v>4.4977904869556701E-13</v>
      </c>
      <c r="J29" s="16">
        <v>-3.8534044999039898E-13</v>
      </c>
      <c r="K29" s="16">
        <v>4.9662157399659202E-14</v>
      </c>
      <c r="L29" s="16">
        <v>8.95582805815985E-15</v>
      </c>
      <c r="M29" s="16">
        <v>2.8820003853039602E-15</v>
      </c>
      <c r="N29" s="16">
        <v>5.7414559177958997E-15</v>
      </c>
      <c r="O29" s="16">
        <v>-5.2108463197494297E-14</v>
      </c>
      <c r="P29" s="16">
        <v>1.5214773866929699E-14</v>
      </c>
      <c r="Q29">
        <v>-0.14224431586716599</v>
      </c>
      <c r="R29">
        <v>0</v>
      </c>
      <c r="S29">
        <v>7.2544688458412701E-4</v>
      </c>
      <c r="T29">
        <v>0.56887494916160997</v>
      </c>
      <c r="U29" s="11">
        <f t="shared" si="2"/>
        <v>-1.5712694238096629</v>
      </c>
      <c r="Y29" s="1">
        <f t="shared" si="3"/>
        <v>41639</v>
      </c>
      <c r="Z29" s="14">
        <f t="shared" si="4"/>
        <v>5.0168657619383966E-3</v>
      </c>
      <c r="AA29" s="14">
        <f t="shared" si="5"/>
        <v>1.47783344136336</v>
      </c>
      <c r="AB29" s="14">
        <f t="shared" si="6"/>
        <v>-4.0917819573957557</v>
      </c>
      <c r="AC29" s="14">
        <f t="shared" si="7"/>
        <v>5.8664540459767198E-2</v>
      </c>
      <c r="AD29" s="14">
        <f t="shared" si="8"/>
        <v>1.946307723956489E-4</v>
      </c>
      <c r="AE29" s="14">
        <f t="shared" si="9"/>
        <v>6.2771534046771997E-15</v>
      </c>
      <c r="AF29" s="14">
        <f t="shared" si="10"/>
        <v>-3.2262875557010002E-14</v>
      </c>
      <c r="AG29" s="14">
        <f t="shared" si="11"/>
        <v>3.5274165948357232E-13</v>
      </c>
      <c r="AH29" s="14">
        <f t="shared" si="12"/>
        <v>-3.8534044999039898E-13</v>
      </c>
      <c r="AI29" s="14">
        <f t="shared" si="13"/>
        <v>-2.5500724790383535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>
      <c r="A30" s="1">
        <v>41729</v>
      </c>
      <c r="B30">
        <v>-8.5141242653410804E-2</v>
      </c>
      <c r="C30">
        <v>-1.7582259850573501</v>
      </c>
      <c r="D30">
        <v>-0.30110630243456799</v>
      </c>
      <c r="E30">
        <v>-1.9671857864870902E-2</v>
      </c>
      <c r="F30">
        <v>-2.12656556472191E-4</v>
      </c>
      <c r="G30" s="16">
        <v>-1.08475842892748E-14</v>
      </c>
      <c r="H30" s="16">
        <v>1.5029843158469001E-14</v>
      </c>
      <c r="I30" s="16">
        <v>4.5650914809482499E-13</v>
      </c>
      <c r="J30" s="16">
        <v>-4.0110094421799598E-13</v>
      </c>
      <c r="K30" s="16">
        <v>5.1750097323509701E-14</v>
      </c>
      <c r="L30" s="16">
        <v>9.4290386205635608E-15</v>
      </c>
      <c r="M30" s="16">
        <v>3.4475338280010599E-15</v>
      </c>
      <c r="N30" s="16">
        <v>6.3628645958499899E-15</v>
      </c>
      <c r="O30" s="16">
        <v>-5.3070885983757903E-14</v>
      </c>
      <c r="P30" s="16">
        <v>1.5404911702527301E-14</v>
      </c>
      <c r="Q30">
        <v>-0.16214875168721499</v>
      </c>
      <c r="R30">
        <v>0</v>
      </c>
      <c r="S30">
        <v>5.9208692427804497E-4</v>
      </c>
      <c r="T30">
        <v>0.56298105912014296</v>
      </c>
      <c r="U30" s="11">
        <f t="shared" si="2"/>
        <v>-1.7629336502093726</v>
      </c>
      <c r="Y30" s="1">
        <f t="shared" si="3"/>
        <v>41729</v>
      </c>
      <c r="Z30" s="14">
        <f t="shared" si="4"/>
        <v>-6.8571687525078029E-3</v>
      </c>
      <c r="AA30" s="14">
        <f t="shared" si="5"/>
        <v>1.5954668452132801</v>
      </c>
      <c r="AB30" s="14">
        <f t="shared" si="6"/>
        <v>-4.3636744046947378</v>
      </c>
      <c r="AC30" s="14">
        <f t="shared" si="7"/>
        <v>5.9257729304479104E-2</v>
      </c>
      <c r="AD30" s="14">
        <f t="shared" si="8"/>
        <v>1.9793133122270089E-6</v>
      </c>
      <c r="AE30" s="14">
        <f t="shared" si="9"/>
        <v>6.4784115887192985E-15</v>
      </c>
      <c r="AF30" s="14">
        <f t="shared" si="10"/>
        <v>-3.4798871170280999E-14</v>
      </c>
      <c r="AG30" s="14">
        <f t="shared" si="11"/>
        <v>3.594717588828303E-13</v>
      </c>
      <c r="AH30" s="14">
        <f t="shared" si="12"/>
        <v>-4.0110094421799598E-13</v>
      </c>
      <c r="AI30" s="14">
        <f t="shared" si="13"/>
        <v>-2.7158050196162438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>
      <c r="A31" s="1">
        <v>41820</v>
      </c>
      <c r="B31">
        <v>-8.4101336236431706E-2</v>
      </c>
      <c r="C31">
        <v>-1.5631125318341901</v>
      </c>
      <c r="D31">
        <v>-0.58063798205188599</v>
      </c>
      <c r="E31">
        <v>-2.6943059291936002E-2</v>
      </c>
      <c r="F31" s="16">
        <v>8.9433170605605797E-5</v>
      </c>
      <c r="G31" s="16">
        <v>-1.19781599971422E-14</v>
      </c>
      <c r="H31" s="16">
        <v>1.61652098066996E-14</v>
      </c>
      <c r="I31" s="16">
        <v>4.6947578938826E-13</v>
      </c>
      <c r="J31" s="16">
        <v>-4.1493367934386102E-13</v>
      </c>
      <c r="K31" s="16">
        <v>5.4065863826924697E-14</v>
      </c>
      <c r="L31" s="16">
        <v>9.6694327353225906E-15</v>
      </c>
      <c r="M31" s="16">
        <v>3.7313565755252297E-15</v>
      </c>
      <c r="N31" s="16">
        <v>6.7427855613517897E-15</v>
      </c>
      <c r="O31" s="16">
        <v>-5.38737776750712E-14</v>
      </c>
      <c r="P31" s="16">
        <v>1.5582723306023799E-14</v>
      </c>
      <c r="Q31">
        <v>-0.163588596118005</v>
      </c>
      <c r="R31">
        <v>0</v>
      </c>
      <c r="S31">
        <v>1.98633819485594E-4</v>
      </c>
      <c r="T31">
        <v>0.55714691030247998</v>
      </c>
      <c r="U31" s="11">
        <f t="shared" si="2"/>
        <v>-1.8609485282397831</v>
      </c>
      <c r="Y31" s="1">
        <f t="shared" si="3"/>
        <v>41820</v>
      </c>
      <c r="Z31" s="14">
        <f t="shared" si="4"/>
        <v>-5.8172623355287056E-3</v>
      </c>
      <c r="AA31" s="14">
        <f t="shared" si="5"/>
        <v>1.7905802984364401</v>
      </c>
      <c r="AB31" s="14">
        <f t="shared" si="6"/>
        <v>-4.6432060843120562</v>
      </c>
      <c r="AC31" s="14">
        <f t="shared" si="7"/>
        <v>5.1986527877414E-2</v>
      </c>
      <c r="AD31" s="14">
        <f t="shared" si="8"/>
        <v>3.0406904039002381E-4</v>
      </c>
      <c r="AE31" s="14">
        <f t="shared" si="9"/>
        <v>5.3478358808518993E-15</v>
      </c>
      <c r="AF31" s="14">
        <f t="shared" si="10"/>
        <v>-3.36635045220504E-14</v>
      </c>
      <c r="AG31" s="14">
        <f t="shared" si="11"/>
        <v>3.7243840017626531E-13</v>
      </c>
      <c r="AH31" s="14">
        <f t="shared" si="12"/>
        <v>-4.1493367934386102E-13</v>
      </c>
      <c r="AI31" s="14">
        <f t="shared" si="13"/>
        <v>-2.8061524512934111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>
      <c r="A32" s="1">
        <v>41912</v>
      </c>
      <c r="B32">
        <v>-8.4267408044669007E-2</v>
      </c>
      <c r="C32">
        <v>-1.3099989040337101</v>
      </c>
      <c r="D32">
        <v>-1.1895006906144101</v>
      </c>
      <c r="E32">
        <v>-4.6725424856887701E-2</v>
      </c>
      <c r="F32">
        <v>1.40562466233989E-4</v>
      </c>
      <c r="G32" s="16">
        <v>-1.0560005796963499E-14</v>
      </c>
      <c r="H32" s="16">
        <v>1.49081829401644E-14</v>
      </c>
      <c r="I32" s="16">
        <v>4.8241241344875399E-13</v>
      </c>
      <c r="J32" s="16">
        <v>-4.26321514786833E-13</v>
      </c>
      <c r="K32" s="16">
        <v>5.52990220936802E-14</v>
      </c>
      <c r="L32" s="16">
        <v>1.01065626607411E-14</v>
      </c>
      <c r="M32" s="16">
        <v>4.2303386589800599E-15</v>
      </c>
      <c r="N32" s="16">
        <v>7.0862711247122098E-15</v>
      </c>
      <c r="O32" s="16">
        <v>-5.44902150265397E-14</v>
      </c>
      <c r="P32" s="16">
        <v>1.5804301650500201E-14</v>
      </c>
      <c r="Q32">
        <v>-0.144945036328403</v>
      </c>
      <c r="R32">
        <v>0</v>
      </c>
      <c r="S32">
        <v>2.23543203295595E-4</v>
      </c>
      <c r="T32">
        <v>0.55137189637707595</v>
      </c>
      <c r="U32" s="11">
        <f t="shared" si="2"/>
        <v>-2.2237014618313751</v>
      </c>
      <c r="Y32" s="1">
        <f t="shared" si="3"/>
        <v>41912</v>
      </c>
      <c r="Z32" s="14">
        <f t="shared" si="4"/>
        <v>-5.9833341437660059E-3</v>
      </c>
      <c r="AA32" s="14">
        <f t="shared" si="5"/>
        <v>2.0436939262369203</v>
      </c>
      <c r="AB32" s="14">
        <f t="shared" si="6"/>
        <v>-5.2520687928745797</v>
      </c>
      <c r="AC32" s="14">
        <f t="shared" si="7"/>
        <v>3.2204162312462301E-2</v>
      </c>
      <c r="AD32" s="14">
        <f t="shared" si="8"/>
        <v>3.5519833601840704E-4</v>
      </c>
      <c r="AE32" s="14">
        <f t="shared" si="9"/>
        <v>6.7659900810305995E-15</v>
      </c>
      <c r="AF32" s="14">
        <f t="shared" si="10"/>
        <v>-3.4920531388585602E-14</v>
      </c>
      <c r="AG32" s="14">
        <f t="shared" si="11"/>
        <v>3.853750242367593E-13</v>
      </c>
      <c r="AH32" s="14">
        <f t="shared" si="12"/>
        <v>-4.26321514786833E-13</v>
      </c>
      <c r="AI32" s="14">
        <f t="shared" si="13"/>
        <v>-3.181798840133014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>
      <c r="A33" s="1">
        <v>42004</v>
      </c>
      <c r="B33">
        <v>-9.1539050967678198E-2</v>
      </c>
      <c r="C33">
        <v>-1.0094416406355999</v>
      </c>
      <c r="D33">
        <v>-1.6569522510710899</v>
      </c>
      <c r="E33">
        <v>-4.3760819336515197E-2</v>
      </c>
      <c r="F33" s="16">
        <v>1.2086648455692801E-5</v>
      </c>
      <c r="G33" s="16">
        <v>-1.1569848447864E-14</v>
      </c>
      <c r="H33" s="16">
        <v>1.5717628720888399E-14</v>
      </c>
      <c r="I33" s="16">
        <v>4.9080819519383E-13</v>
      </c>
      <c r="J33" s="16">
        <v>-4.3588912737481198E-13</v>
      </c>
      <c r="K33" s="16">
        <v>5.6371563272766701E-14</v>
      </c>
      <c r="L33" s="16">
        <v>1.03216567804118E-14</v>
      </c>
      <c r="M33" s="16">
        <v>4.5530492603037204E-15</v>
      </c>
      <c r="N33" s="16">
        <v>7.1714756671696195E-15</v>
      </c>
      <c r="O33" s="16">
        <v>-5.5118274186636397E-14</v>
      </c>
      <c r="P33" s="16">
        <v>1.5958560073855701E-14</v>
      </c>
      <c r="Q33">
        <v>-0.130786951442004</v>
      </c>
      <c r="R33">
        <v>0</v>
      </c>
      <c r="S33">
        <v>3.0768596663328598E-4</v>
      </c>
      <c r="T33">
        <v>0.54565541732095202</v>
      </c>
      <c r="U33" s="11">
        <f t="shared" si="2"/>
        <v>-2.3865055235167487</v>
      </c>
      <c r="Y33" s="1">
        <f t="shared" si="3"/>
        <v>42004</v>
      </c>
      <c r="Z33" s="14">
        <f t="shared" si="4"/>
        <v>-1.3254977066775198E-2</v>
      </c>
      <c r="AA33" s="14">
        <f t="shared" si="5"/>
        <v>2.3442511896350302</v>
      </c>
      <c r="AB33" s="14">
        <f t="shared" si="6"/>
        <v>-5.7195203533312595</v>
      </c>
      <c r="AC33" s="14">
        <f t="shared" si="7"/>
        <v>3.5168767832834805E-2</v>
      </c>
      <c r="AD33" s="14">
        <f t="shared" si="8"/>
        <v>2.2672251824011082E-4</v>
      </c>
      <c r="AE33" s="14">
        <f t="shared" si="9"/>
        <v>5.7561474301300989E-15</v>
      </c>
      <c r="AF33" s="14">
        <f t="shared" si="10"/>
        <v>-3.4111085607861598E-14</v>
      </c>
      <c r="AG33" s="14">
        <f t="shared" si="11"/>
        <v>3.9377080598183531E-13</v>
      </c>
      <c r="AH33" s="14">
        <f t="shared" si="12"/>
        <v>-4.3588912737481198E-13</v>
      </c>
      <c r="AI33" s="14">
        <f t="shared" si="13"/>
        <v>-3.3531286504120006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>
      <c r="A34" s="1">
        <v>42094</v>
      </c>
      <c r="B34">
        <v>-9.3752966571548593E-2</v>
      </c>
      <c r="C34">
        <v>-0.75918936806621595</v>
      </c>
      <c r="D34">
        <v>-2.1978345335702398</v>
      </c>
      <c r="E34">
        <v>-4.6738896299841397E-2</v>
      </c>
      <c r="F34">
        <v>-1.71068597383566E-4</v>
      </c>
      <c r="G34" s="16">
        <v>-1.1345486944430899E-14</v>
      </c>
      <c r="H34" s="16">
        <v>1.5812352636505501E-14</v>
      </c>
      <c r="I34" s="16">
        <v>4.94944138047724E-13</v>
      </c>
      <c r="J34" s="16">
        <v>-4.4432101373959598E-13</v>
      </c>
      <c r="K34" s="16">
        <v>5.7436854619109806E-14</v>
      </c>
      <c r="L34" s="16">
        <v>1.04153635494487E-14</v>
      </c>
      <c r="M34" s="16">
        <v>4.7999460440828302E-15</v>
      </c>
      <c r="N34" s="16">
        <v>7.2758194460509703E-15</v>
      </c>
      <c r="O34" s="16">
        <v>-5.5711289042789101E-14</v>
      </c>
      <c r="P34" s="16">
        <v>1.6114674354340199E-14</v>
      </c>
      <c r="Q34">
        <v>-0.133013092316423</v>
      </c>
      <c r="R34">
        <v>0</v>
      </c>
      <c r="S34" s="16">
        <v>-4.4799215239743803E-5</v>
      </c>
      <c r="T34">
        <v>0.53999687934826801</v>
      </c>
      <c r="U34" s="11">
        <f t="shared" si="2"/>
        <v>-2.6907478452885294</v>
      </c>
      <c r="Y34" s="1">
        <f t="shared" si="3"/>
        <v>42094</v>
      </c>
      <c r="Z34" s="14">
        <f t="shared" si="4"/>
        <v>-1.5468892670645593E-2</v>
      </c>
      <c r="AA34" s="14">
        <f t="shared" si="5"/>
        <v>2.5945034622044143</v>
      </c>
      <c r="AB34" s="14">
        <f t="shared" si="6"/>
        <v>-6.2604026358304097</v>
      </c>
      <c r="AC34" s="14">
        <f t="shared" si="7"/>
        <v>3.2190690869508605E-2</v>
      </c>
      <c r="AD34" s="14">
        <f t="shared" si="8"/>
        <v>4.3567272400852009E-5</v>
      </c>
      <c r="AE34" s="14">
        <f t="shared" si="9"/>
        <v>5.9805089335631995E-15</v>
      </c>
      <c r="AF34" s="14">
        <f t="shared" si="10"/>
        <v>-3.4016361692244499E-14</v>
      </c>
      <c r="AG34" s="14">
        <f t="shared" si="11"/>
        <v>3.9790674883572931E-13</v>
      </c>
      <c r="AH34" s="14">
        <f t="shared" si="12"/>
        <v>-4.4432101373959598E-13</v>
      </c>
      <c r="AI34" s="14">
        <f t="shared" si="13"/>
        <v>-3.6491338081548066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>
      <c r="A35" s="1">
        <v>42185</v>
      </c>
      <c r="B35">
        <v>-8.4940230526311694E-2</v>
      </c>
      <c r="C35">
        <v>-0.94844324301994698</v>
      </c>
      <c r="D35">
        <v>-1.9893803344857901</v>
      </c>
      <c r="E35">
        <v>-0.16875464727529799</v>
      </c>
      <c r="F35" s="16">
        <v>-4.7874524964632402E-5</v>
      </c>
      <c r="G35" s="16">
        <v>-1.12607183043928E-14</v>
      </c>
      <c r="H35" s="16">
        <v>1.7679806896855601E-14</v>
      </c>
      <c r="I35" s="16">
        <v>5.0410564103147604E-13</v>
      </c>
      <c r="J35" s="16">
        <v>-4.49803020729563E-13</v>
      </c>
      <c r="K35" s="16">
        <v>5.8010526646792601E-14</v>
      </c>
      <c r="L35" s="16">
        <v>1.02419848270243E-14</v>
      </c>
      <c r="M35" s="16">
        <v>4.6917559510240798E-15</v>
      </c>
      <c r="N35" s="16">
        <v>7.0675083632439899E-15</v>
      </c>
      <c r="O35" s="16">
        <v>-5.65913894704801E-14</v>
      </c>
      <c r="P35" s="16">
        <v>1.6290135186643301E-14</v>
      </c>
      <c r="Q35">
        <v>-9.9605112603215196E-2</v>
      </c>
      <c r="R35">
        <v>0</v>
      </c>
      <c r="S35">
        <v>-6.7749981207749295E-4</v>
      </c>
      <c r="T35">
        <v>0.53439569483989602</v>
      </c>
      <c r="U35" s="11">
        <f t="shared" si="2"/>
        <v>-2.7574532474076072</v>
      </c>
      <c r="Y35" s="1">
        <f t="shared" ref="Y35:Y66" si="14">+A35</f>
        <v>42185</v>
      </c>
      <c r="Z35" s="14">
        <f t="shared" si="4"/>
        <v>-6.6561566254086935E-3</v>
      </c>
      <c r="AA35" s="14">
        <f t="shared" si="5"/>
        <v>2.4052495872506832</v>
      </c>
      <c r="AB35" s="14">
        <f t="shared" si="6"/>
        <v>-6.0519484367459597</v>
      </c>
      <c r="AC35" s="14">
        <f t="shared" si="7"/>
        <v>-8.9825060105947985E-2</v>
      </c>
      <c r="AD35" s="14">
        <f t="shared" si="8"/>
        <v>1.667613448197856E-4</v>
      </c>
      <c r="AE35" s="14">
        <f t="shared" si="9"/>
        <v>6.0652775736012994E-15</v>
      </c>
      <c r="AF35" s="14">
        <f t="shared" si="10"/>
        <v>-3.2148907431894399E-14</v>
      </c>
      <c r="AG35" s="14">
        <f t="shared" si="11"/>
        <v>4.0706825181948135E-13</v>
      </c>
      <c r="AH35" s="14">
        <f t="shared" si="12"/>
        <v>-4.49803020729563E-13</v>
      </c>
      <c r="AI35" s="14">
        <f t="shared" si="13"/>
        <v>-3.7430133048818819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>
      <c r="A36" s="1">
        <v>42277</v>
      </c>
      <c r="B36">
        <v>-0.101872551132868</v>
      </c>
      <c r="C36">
        <v>-1.0725641056078901</v>
      </c>
      <c r="D36">
        <v>-1.93297719677277</v>
      </c>
      <c r="E36">
        <v>1.4869667072892501E-2</v>
      </c>
      <c r="F36">
        <v>-1.29459397720053E-4</v>
      </c>
      <c r="G36" s="16">
        <v>-9.7990453428978393E-15</v>
      </c>
      <c r="H36" s="16">
        <v>1.97021963764345E-14</v>
      </c>
      <c r="I36" s="16">
        <v>5.0647944554778796E-13</v>
      </c>
      <c r="J36" s="16">
        <v>-4.5377589917091498E-13</v>
      </c>
      <c r="K36" s="16">
        <v>5.9282706850971502E-14</v>
      </c>
      <c r="L36" s="16">
        <v>1.1125972595042299E-14</v>
      </c>
      <c r="M36" s="16">
        <v>5.60327790293507E-15</v>
      </c>
      <c r="N36" s="16">
        <v>7.8013524506733101E-15</v>
      </c>
      <c r="O36" s="16">
        <v>-5.6916163418980904E-14</v>
      </c>
      <c r="P36" s="16">
        <v>1.6506627098317399E-14</v>
      </c>
      <c r="Q36">
        <v>-0.121174392631674</v>
      </c>
      <c r="R36">
        <v>0</v>
      </c>
      <c r="S36">
        <v>-7.5244914572888304E-4</v>
      </c>
      <c r="T36">
        <v>0.52885128227398104</v>
      </c>
      <c r="U36" s="11">
        <f t="shared" si="2"/>
        <v>-2.6857492053416721</v>
      </c>
      <c r="Y36" s="1">
        <f t="shared" si="14"/>
        <v>42277</v>
      </c>
      <c r="Z36" s="14">
        <f t="shared" si="4"/>
        <v>-2.3588477231964999E-2</v>
      </c>
      <c r="AA36" s="14">
        <f t="shared" si="5"/>
        <v>2.2811287246627403</v>
      </c>
      <c r="AB36" s="14">
        <f t="shared" si="6"/>
        <v>-5.9955452990329396</v>
      </c>
      <c r="AC36" s="14">
        <f t="shared" si="7"/>
        <v>9.3799254242242502E-2</v>
      </c>
      <c r="AD36" s="14">
        <f t="shared" si="8"/>
        <v>8.5176472064365014E-5</v>
      </c>
      <c r="AE36" s="14">
        <f t="shared" si="9"/>
        <v>7.5269505350962596E-15</v>
      </c>
      <c r="AF36" s="14">
        <f t="shared" si="10"/>
        <v>-3.01265179523155E-14</v>
      </c>
      <c r="AG36" s="14">
        <f t="shared" si="11"/>
        <v>4.0944205633579328E-13</v>
      </c>
      <c r="AH36" s="14">
        <f t="shared" si="12"/>
        <v>-4.5377589917091498E-13</v>
      </c>
      <c r="AI36" s="14">
        <f t="shared" si="13"/>
        <v>-3.6441206208879247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>
      <c r="A37" s="1">
        <v>42369</v>
      </c>
      <c r="B37">
        <v>-0.10024345999109401</v>
      </c>
      <c r="C37">
        <v>-1.02482479001481</v>
      </c>
      <c r="D37">
        <v>-2.3588948495162598</v>
      </c>
      <c r="E37">
        <v>-0.10999533276017499</v>
      </c>
      <c r="F37" s="16">
        <v>-5.1825621237234601E-5</v>
      </c>
      <c r="G37" s="16">
        <v>-9.4478716738163102E-15</v>
      </c>
      <c r="H37" s="16">
        <v>1.7132530802399299E-14</v>
      </c>
      <c r="I37" s="16">
        <v>5.0936721769882105E-13</v>
      </c>
      <c r="J37" s="16">
        <v>-4.5504501819448301E-13</v>
      </c>
      <c r="K37" s="16">
        <v>5.9942769898607103E-14</v>
      </c>
      <c r="L37" s="16">
        <v>1.1448546095070199E-14</v>
      </c>
      <c r="M37" s="16">
        <v>5.8791827193964501E-15</v>
      </c>
      <c r="N37" s="16">
        <v>7.9431026968206495E-15</v>
      </c>
      <c r="O37" s="16">
        <v>-5.7199930869815703E-14</v>
      </c>
      <c r="P37" s="16">
        <v>1.6667621482300901E-14</v>
      </c>
      <c r="Q37">
        <v>-8.5389918038098298E-2</v>
      </c>
      <c r="R37">
        <v>0</v>
      </c>
      <c r="S37">
        <v>-1.0859315893973101E-3</v>
      </c>
      <c r="T37">
        <v>0.52336306615747696</v>
      </c>
      <c r="U37" s="11">
        <f t="shared" si="2"/>
        <v>-3.1571230413734876</v>
      </c>
      <c r="Y37" s="1">
        <f t="shared" si="14"/>
        <v>42369</v>
      </c>
      <c r="Z37" s="14">
        <f t="shared" si="4"/>
        <v>-2.1959386090191005E-2</v>
      </c>
      <c r="AA37" s="14">
        <f t="shared" si="5"/>
        <v>2.3288680402558199</v>
      </c>
      <c r="AB37" s="14">
        <f t="shared" si="6"/>
        <v>-6.4214629517764301</v>
      </c>
      <c r="AC37" s="14">
        <f t="shared" si="7"/>
        <v>-3.1065745590824992E-2</v>
      </c>
      <c r="AD37" s="14">
        <f t="shared" si="8"/>
        <v>1.6281024854718343E-4</v>
      </c>
      <c r="AE37" s="14">
        <f t="shared" si="9"/>
        <v>7.8781242041777888E-15</v>
      </c>
      <c r="AF37" s="14">
        <f t="shared" si="10"/>
        <v>-3.2696183526350704E-14</v>
      </c>
      <c r="AG37" s="14">
        <f t="shared" si="11"/>
        <v>4.1232982848682636E-13</v>
      </c>
      <c r="AH37" s="14">
        <f t="shared" si="12"/>
        <v>-4.5504501819448301E-13</v>
      </c>
      <c r="AI37" s="14">
        <f t="shared" si="13"/>
        <v>-4.1454572329531478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>
      <c r="A38" s="1">
        <v>42460</v>
      </c>
      <c r="B38">
        <v>-0.121707515149707</v>
      </c>
      <c r="C38">
        <v>-0.79990964318563795</v>
      </c>
      <c r="D38">
        <v>-2.94453174041448</v>
      </c>
      <c r="E38">
        <v>-4.89353221268981E-2</v>
      </c>
      <c r="F38">
        <v>-1.75394871986366E-4</v>
      </c>
      <c r="G38" s="16">
        <v>-1.03578776844937E-14</v>
      </c>
      <c r="H38" s="16">
        <v>1.8879434467915E-14</v>
      </c>
      <c r="I38" s="16">
        <v>5.0885146341738201E-13</v>
      </c>
      <c r="J38" s="16">
        <v>-4.52802175517431E-13</v>
      </c>
      <c r="K38" s="16">
        <v>6.0707503583239996E-14</v>
      </c>
      <c r="L38" s="16">
        <v>1.24236365040218E-14</v>
      </c>
      <c r="M38" s="16">
        <v>6.6922138909857298E-15</v>
      </c>
      <c r="N38" s="16">
        <v>8.3671764725630693E-15</v>
      </c>
      <c r="O38" s="16">
        <v>-5.7177889889269504E-14</v>
      </c>
      <c r="P38" s="16">
        <v>1.6788211107986801E-14</v>
      </c>
      <c r="Q38">
        <v>-8.3681140586431293E-2</v>
      </c>
      <c r="R38">
        <v>0</v>
      </c>
      <c r="S38">
        <v>-1.06349757093733E-3</v>
      </c>
      <c r="T38">
        <v>0.51793047695862704</v>
      </c>
      <c r="U38" s="11">
        <f t="shared" si="2"/>
        <v>-3.4820737769473382</v>
      </c>
      <c r="Y38" s="1">
        <f t="shared" si="14"/>
        <v>42460</v>
      </c>
      <c r="Z38" s="14">
        <f t="shared" si="4"/>
        <v>-4.3423441248803998E-2</v>
      </c>
      <c r="AA38" s="14">
        <f t="shared" si="5"/>
        <v>2.5537831870849921</v>
      </c>
      <c r="AB38" s="14">
        <f t="shared" si="6"/>
        <v>-7.0070998426746502</v>
      </c>
      <c r="AC38" s="14">
        <f t="shared" si="7"/>
        <v>2.9994265042451902E-2</v>
      </c>
      <c r="AD38" s="14">
        <f t="shared" si="8"/>
        <v>3.9240997798052011E-5</v>
      </c>
      <c r="AE38" s="14">
        <f t="shared" si="9"/>
        <v>6.9681181935003987E-15</v>
      </c>
      <c r="AF38" s="14">
        <f t="shared" si="10"/>
        <v>-3.0949279860835003E-14</v>
      </c>
      <c r="AG38" s="14">
        <f t="shared" si="11"/>
        <v>4.1181407420538732E-13</v>
      </c>
      <c r="AH38" s="14">
        <f t="shared" si="12"/>
        <v>-4.52802175517431E-13</v>
      </c>
      <c r="AI38" s="14">
        <f t="shared" si="13"/>
        <v>-4.4667065907982764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>
      <c r="A39" s="1">
        <v>42551</v>
      </c>
      <c r="B39">
        <v>-0.119254160910577</v>
      </c>
      <c r="C39">
        <v>-0.52801441513932101</v>
      </c>
      <c r="D39">
        <v>-3.2043340932325499</v>
      </c>
      <c r="E39">
        <v>-6.9555700116258196E-2</v>
      </c>
      <c r="F39">
        <v>2.7456396481463901E-4</v>
      </c>
      <c r="G39" s="16">
        <v>-1.02511038315406E-14</v>
      </c>
      <c r="H39" s="16">
        <v>2.06221421509792E-14</v>
      </c>
      <c r="I39" s="16">
        <v>5.0649665596698498E-13</v>
      </c>
      <c r="J39" s="16">
        <v>-4.4927206307632198E-13</v>
      </c>
      <c r="K39" s="16">
        <v>6.0271276608736094E-14</v>
      </c>
      <c r="L39" s="16">
        <v>1.2683096627347101E-14</v>
      </c>
      <c r="M39" s="16">
        <v>7.1875921789326492E-15</v>
      </c>
      <c r="N39" s="16">
        <v>8.7166575198850002E-15</v>
      </c>
      <c r="O39" s="16">
        <v>-5.6941733590530803E-14</v>
      </c>
      <c r="P39" s="16">
        <v>1.6934729799168699E-14</v>
      </c>
      <c r="Q39">
        <v>-0.107301414642022</v>
      </c>
      <c r="R39">
        <v>0</v>
      </c>
      <c r="S39">
        <v>-1.29451787228435E-3</v>
      </c>
      <c r="T39">
        <v>0.51255295104036802</v>
      </c>
      <c r="U39" s="11">
        <f t="shared" si="2"/>
        <v>-3.5169267869077125</v>
      </c>
      <c r="Y39" s="1">
        <f t="shared" si="14"/>
        <v>42551</v>
      </c>
      <c r="Z39" s="14">
        <f t="shared" si="4"/>
        <v>-4.0970087009674E-2</v>
      </c>
      <c r="AA39" s="14">
        <f t="shared" si="5"/>
        <v>2.8256784151313092</v>
      </c>
      <c r="AB39" s="14">
        <f t="shared" si="6"/>
        <v>-7.2669021954927198</v>
      </c>
      <c r="AC39" s="14">
        <f t="shared" si="7"/>
        <v>9.3738870530918061E-3</v>
      </c>
      <c r="AD39" s="14">
        <f t="shared" si="8"/>
        <v>4.8919983459905702E-4</v>
      </c>
      <c r="AE39" s="14">
        <f t="shared" si="9"/>
        <v>7.0748920464534988E-15</v>
      </c>
      <c r="AF39" s="14">
        <f t="shared" si="10"/>
        <v>-2.9206572177770797E-14</v>
      </c>
      <c r="AG39" s="14">
        <f t="shared" si="11"/>
        <v>4.094592667549903E-13</v>
      </c>
      <c r="AH39" s="14">
        <f t="shared" si="12"/>
        <v>-4.4927206307632198E-13</v>
      </c>
      <c r="AI39" s="14">
        <f t="shared" si="13"/>
        <v>-4.4723307804834551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>
      <c r="A40" s="1">
        <v>42643</v>
      </c>
      <c r="B40">
        <v>-0.11924801441918199</v>
      </c>
      <c r="C40">
        <v>-0.31976346449749099</v>
      </c>
      <c r="D40">
        <v>-3.4795891750468302</v>
      </c>
      <c r="E40">
        <v>-8.7637564765738404E-2</v>
      </c>
      <c r="F40" s="16">
        <v>-8.7339130175519695E-5</v>
      </c>
      <c r="G40" s="16">
        <v>-1.01145250799208E-14</v>
      </c>
      <c r="H40" s="16">
        <v>2.0079595828910201E-14</v>
      </c>
      <c r="I40" s="16">
        <v>5.01108559668839E-13</v>
      </c>
      <c r="J40" s="16">
        <v>-4.4446403581831199E-13</v>
      </c>
      <c r="K40" s="16">
        <v>6.00612129199934E-14</v>
      </c>
      <c r="L40" s="16">
        <v>1.29135815052382E-14</v>
      </c>
      <c r="M40" s="16">
        <v>7.4732354029253407E-15</v>
      </c>
      <c r="N40" s="16">
        <v>8.9563668232788197E-15</v>
      </c>
      <c r="O40" s="16">
        <v>-5.6586666292792701E-14</v>
      </c>
      <c r="P40" s="16">
        <v>1.70591211259414E-14</v>
      </c>
      <c r="Q40">
        <v>-0.11877473979698901</v>
      </c>
      <c r="R40">
        <v>0</v>
      </c>
      <c r="S40">
        <v>-7.4347368345332098E-4</v>
      </c>
      <c r="T40">
        <v>0.50722993059465604</v>
      </c>
      <c r="U40" s="11">
        <f t="shared" si="2"/>
        <v>-3.6186138407450859</v>
      </c>
      <c r="Y40" s="1">
        <f t="shared" si="14"/>
        <v>42643</v>
      </c>
      <c r="Z40" s="14">
        <f t="shared" si="4"/>
        <v>-4.0963940518278993E-2</v>
      </c>
      <c r="AA40" s="14">
        <f t="shared" si="5"/>
        <v>3.033929365773139</v>
      </c>
      <c r="AB40" s="14">
        <f t="shared" si="6"/>
        <v>-7.542157277307</v>
      </c>
      <c r="AC40" s="14">
        <f t="shared" si="7"/>
        <v>-8.7079775963884026E-3</v>
      </c>
      <c r="AD40" s="14">
        <f t="shared" si="8"/>
        <v>1.2729673960889832E-4</v>
      </c>
      <c r="AE40" s="14">
        <f t="shared" si="9"/>
        <v>7.211470798073299E-15</v>
      </c>
      <c r="AF40" s="14">
        <f t="shared" si="10"/>
        <v>-2.9749118499839795E-14</v>
      </c>
      <c r="AG40" s="14">
        <f t="shared" si="11"/>
        <v>4.0407117045684431E-13</v>
      </c>
      <c r="AH40" s="14">
        <f t="shared" si="12"/>
        <v>-4.4446403581831199E-13</v>
      </c>
      <c r="AI40" s="14">
        <f t="shared" si="13"/>
        <v>-4.5577725329089809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>
      <c r="A41" s="1">
        <v>42735</v>
      </c>
      <c r="B41">
        <v>-0.104789074840504</v>
      </c>
      <c r="C41">
        <v>-0.38631260807203799</v>
      </c>
      <c r="D41">
        <v>-3.0966708357216399</v>
      </c>
      <c r="E41">
        <v>-9.3660457314296702E-2</v>
      </c>
      <c r="F41">
        <v>1.6312460235505299E-4</v>
      </c>
      <c r="G41" s="16">
        <v>-1.01566887983866E-14</v>
      </c>
      <c r="H41" s="16">
        <v>2.0823778864218299E-14</v>
      </c>
      <c r="I41" s="16">
        <v>4.9864121008469701E-13</v>
      </c>
      <c r="J41" s="16">
        <v>-4.3785214756392899E-13</v>
      </c>
      <c r="K41" s="16">
        <v>5.9349680670456394E-14</v>
      </c>
      <c r="L41" s="16">
        <v>1.2805917174155999E-14</v>
      </c>
      <c r="M41" s="16">
        <v>7.3049973817917893E-15</v>
      </c>
      <c r="N41" s="16">
        <v>8.72119993476229E-15</v>
      </c>
      <c r="O41" s="16">
        <v>-5.6569496689138103E-14</v>
      </c>
      <c r="P41" s="16">
        <v>1.71865163640527E-14</v>
      </c>
      <c r="Q41">
        <v>-0.113947831960025</v>
      </c>
      <c r="R41">
        <v>0</v>
      </c>
      <c r="S41">
        <v>-1.0356110486444E-3</v>
      </c>
      <c r="T41">
        <v>0.501960863577674</v>
      </c>
      <c r="U41" s="11">
        <f t="shared" si="2"/>
        <v>-3.2942924307769976</v>
      </c>
      <c r="Y41" s="1">
        <f t="shared" si="14"/>
        <v>42735</v>
      </c>
      <c r="Z41" s="14">
        <f t="shared" si="4"/>
        <v>-2.6505000939600995E-2</v>
      </c>
      <c r="AA41" s="14">
        <f t="shared" si="5"/>
        <v>2.9673802221985923</v>
      </c>
      <c r="AB41" s="14">
        <f t="shared" si="6"/>
        <v>-7.1592389379818098</v>
      </c>
      <c r="AC41" s="14">
        <f t="shared" si="7"/>
        <v>-1.4730870144946701E-2</v>
      </c>
      <c r="AD41" s="14">
        <f t="shared" si="8"/>
        <v>3.7776047213947101E-4</v>
      </c>
      <c r="AE41" s="14">
        <f t="shared" si="9"/>
        <v>7.1693070796074986E-15</v>
      </c>
      <c r="AF41" s="14">
        <f t="shared" si="10"/>
        <v>-2.9004935464531704E-14</v>
      </c>
      <c r="AG41" s="14">
        <f t="shared" si="11"/>
        <v>4.0160382087270232E-13</v>
      </c>
      <c r="AH41" s="14">
        <f t="shared" si="12"/>
        <v>-4.3785214756392899E-13</v>
      </c>
      <c r="AI41" s="14">
        <f t="shared" si="13"/>
        <v>-4.2327168263956834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>
      <c r="A42" s="1">
        <v>42825</v>
      </c>
      <c r="B42">
        <v>-0.111542137340696</v>
      </c>
      <c r="C42">
        <v>-0.47895096039665602</v>
      </c>
      <c r="D42">
        <v>-2.8371653663047001</v>
      </c>
      <c r="E42">
        <v>-5.3863664953351299E-2</v>
      </c>
      <c r="F42" s="16">
        <v>-2.0571051364421802E-6</v>
      </c>
      <c r="G42" s="16">
        <v>-1.00789721404925E-14</v>
      </c>
      <c r="H42" s="16">
        <v>2.3095662696851299E-14</v>
      </c>
      <c r="I42" s="16">
        <v>4.9245593466949001E-13</v>
      </c>
      <c r="J42" s="16">
        <v>-4.2999047859286999E-13</v>
      </c>
      <c r="K42" s="16">
        <v>5.8735184153454001E-14</v>
      </c>
      <c r="L42" s="16">
        <v>1.2918115069375E-14</v>
      </c>
      <c r="M42" s="16">
        <v>7.3330600400639199E-15</v>
      </c>
      <c r="N42" s="16">
        <v>8.7045739132685697E-15</v>
      </c>
      <c r="O42" s="16">
        <v>-5.6713472837214802E-14</v>
      </c>
      <c r="P42" s="16">
        <v>1.7304735986360199E-14</v>
      </c>
      <c r="Q42">
        <v>-0.12847416641339199</v>
      </c>
      <c r="R42">
        <v>0</v>
      </c>
      <c r="S42">
        <v>-9.5431955650834095E-4</v>
      </c>
      <c r="T42">
        <v>0.49674520364591501</v>
      </c>
      <c r="U42" s="11">
        <f t="shared" si="2"/>
        <v>-3.1142074684244014</v>
      </c>
      <c r="Y42" s="1">
        <f t="shared" si="14"/>
        <v>42825</v>
      </c>
      <c r="Z42" s="14">
        <f t="shared" si="4"/>
        <v>-3.3258063439792998E-2</v>
      </c>
      <c r="AA42" s="14">
        <f t="shared" si="5"/>
        <v>2.874741869873974</v>
      </c>
      <c r="AB42" s="14">
        <f t="shared" si="6"/>
        <v>-6.8997334685648699</v>
      </c>
      <c r="AC42" s="14">
        <f t="shared" si="7"/>
        <v>2.5065922215998702E-2</v>
      </c>
      <c r="AD42" s="14">
        <f t="shared" si="8"/>
        <v>2.1257876464797582E-4</v>
      </c>
      <c r="AE42" s="14">
        <f t="shared" si="9"/>
        <v>7.2470237375015987E-15</v>
      </c>
      <c r="AF42" s="14">
        <f t="shared" si="10"/>
        <v>-2.6733051631898701E-14</v>
      </c>
      <c r="AG42" s="14">
        <f t="shared" si="11"/>
        <v>3.9541854545749532E-13</v>
      </c>
      <c r="AH42" s="14">
        <f t="shared" si="12"/>
        <v>-4.2999047859286999E-13</v>
      </c>
      <c r="AI42" s="14">
        <f t="shared" si="13"/>
        <v>-4.0329711611500967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>
      <c r="A43" s="1">
        <v>42916</v>
      </c>
      <c r="B43">
        <v>-0.109695929604574</v>
      </c>
      <c r="C43">
        <v>-0.51007670774582703</v>
      </c>
      <c r="D43">
        <v>-2.8415789632294199</v>
      </c>
      <c r="E43">
        <v>-0.199487296713246</v>
      </c>
      <c r="F43">
        <v>-1.1097920755328999E-4</v>
      </c>
      <c r="G43" s="16">
        <v>-9.8540033710186204E-15</v>
      </c>
      <c r="H43" s="16">
        <v>2.5224362592046E-14</v>
      </c>
      <c r="I43" s="16">
        <v>4.8467267070148105E-13</v>
      </c>
      <c r="J43" s="16">
        <v>-4.2127139578939798E-13</v>
      </c>
      <c r="K43" s="16">
        <v>5.7504625497785596E-14</v>
      </c>
      <c r="L43" s="16">
        <v>1.2617220374998E-14</v>
      </c>
      <c r="M43" s="16">
        <v>6.9319760332144498E-15</v>
      </c>
      <c r="N43" s="16">
        <v>8.3704364973652695E-15</v>
      </c>
      <c r="O43" s="16">
        <v>-5.7262926618946101E-14</v>
      </c>
      <c r="P43" s="16">
        <v>1.7395800113908699E-14</v>
      </c>
      <c r="Q43">
        <v>-0.103751479563424</v>
      </c>
      <c r="R43">
        <v>0</v>
      </c>
      <c r="S43">
        <v>-1.39653663212772E-3</v>
      </c>
      <c r="T43">
        <v>0.49158241009313303</v>
      </c>
      <c r="U43" s="11">
        <f t="shared" si="2"/>
        <v>-3.274515482602915</v>
      </c>
      <c r="Y43" s="1">
        <f t="shared" si="14"/>
        <v>42916</v>
      </c>
      <c r="Z43" s="14">
        <f t="shared" si="4"/>
        <v>-3.1411855703670999E-2</v>
      </c>
      <c r="AA43" s="14">
        <f t="shared" si="5"/>
        <v>2.8436161225248031</v>
      </c>
      <c r="AB43" s="14">
        <f t="shared" si="6"/>
        <v>-6.9041470654895898</v>
      </c>
      <c r="AC43" s="14">
        <f t="shared" si="7"/>
        <v>-0.120557709543896</v>
      </c>
      <c r="AD43" s="14">
        <f t="shared" si="8"/>
        <v>1.0365666223112802E-4</v>
      </c>
      <c r="AE43" s="14">
        <f t="shared" si="9"/>
        <v>7.4719925069754786E-15</v>
      </c>
      <c r="AF43" s="14">
        <f t="shared" si="10"/>
        <v>-2.4604351736704E-14</v>
      </c>
      <c r="AG43" s="14">
        <f t="shared" si="11"/>
        <v>3.8763528148948636E-13</v>
      </c>
      <c r="AH43" s="14">
        <f t="shared" si="12"/>
        <v>-4.2127139578939798E-13</v>
      </c>
      <c r="AI43" s="14">
        <f t="shared" si="13"/>
        <v>-4.2123968515501735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>
      <c r="A44" s="1">
        <v>43008</v>
      </c>
      <c r="B44">
        <v>-0.119749870113603</v>
      </c>
      <c r="C44">
        <v>-0.50706848070064003</v>
      </c>
      <c r="D44">
        <v>-2.71700391689975</v>
      </c>
      <c r="E44">
        <v>-2.15764653079373E-2</v>
      </c>
      <c r="F44">
        <v>-1.46565272463235E-4</v>
      </c>
      <c r="G44" s="16">
        <v>-9.8388474744017506E-15</v>
      </c>
      <c r="H44" s="16">
        <v>2.4995889910047301E-14</v>
      </c>
      <c r="I44" s="16">
        <v>4.7559528709152799E-13</v>
      </c>
      <c r="J44" s="16">
        <v>-4.1052150109102498E-13</v>
      </c>
      <c r="K44" s="16">
        <v>5.7245656144216201E-14</v>
      </c>
      <c r="L44" s="16">
        <v>1.35679279792086E-14</v>
      </c>
      <c r="M44" s="16">
        <v>7.6905672656054298E-15</v>
      </c>
      <c r="N44" s="16">
        <v>9.0348844556372897E-15</v>
      </c>
      <c r="O44" s="16">
        <v>-5.7345587929058296E-14</v>
      </c>
      <c r="P44" s="16">
        <v>1.7509841803042901E-14</v>
      </c>
      <c r="Q44">
        <v>-0.15112047080792401</v>
      </c>
      <c r="R44">
        <v>0</v>
      </c>
      <c r="S44">
        <v>-1.6395507024749101E-3</v>
      </c>
      <c r="T44">
        <v>0.48647194778812303</v>
      </c>
      <c r="U44" s="11">
        <f t="shared" si="2"/>
        <v>-3.0318333720165414</v>
      </c>
      <c r="Y44" s="1">
        <f t="shared" si="14"/>
        <v>43008</v>
      </c>
      <c r="Z44" s="14">
        <f t="shared" si="4"/>
        <v>-4.1465796212699996E-2</v>
      </c>
      <c r="AA44" s="14">
        <f t="shared" si="5"/>
        <v>2.8466243495699901</v>
      </c>
      <c r="AB44" s="14">
        <f t="shared" si="6"/>
        <v>-6.7795720191599198</v>
      </c>
      <c r="AC44" s="14">
        <f t="shared" si="7"/>
        <v>5.7353121861412698E-2</v>
      </c>
      <c r="AD44" s="14">
        <f t="shared" si="8"/>
        <v>6.8070597321183012E-5</v>
      </c>
      <c r="AE44" s="14">
        <f t="shared" si="9"/>
        <v>7.4871484035923484E-15</v>
      </c>
      <c r="AF44" s="14">
        <f t="shared" si="10"/>
        <v>-2.4832824418702699E-14</v>
      </c>
      <c r="AG44" s="14">
        <f t="shared" si="11"/>
        <v>3.7855789787953331E-13</v>
      </c>
      <c r="AH44" s="14">
        <f t="shared" si="12"/>
        <v>-4.1052150109102498E-13</v>
      </c>
      <c r="AI44" s="14">
        <f t="shared" si="13"/>
        <v>-3.9169922733439453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>
      <c r="A45" s="1">
        <v>43100</v>
      </c>
      <c r="B45">
        <v>-0.124184140950752</v>
      </c>
      <c r="C45">
        <v>-0.47842167662138901</v>
      </c>
      <c r="D45">
        <v>-2.7691653505724201</v>
      </c>
      <c r="E45">
        <v>-9.2213673461974094E-2</v>
      </c>
      <c r="F45">
        <v>-4.1212554466079498E-4</v>
      </c>
      <c r="G45" s="16">
        <v>-8.4453765430146199E-15</v>
      </c>
      <c r="H45" s="16">
        <v>2.3567577972022699E-14</v>
      </c>
      <c r="I45" s="16">
        <v>4.6744262545579204E-13</v>
      </c>
      <c r="J45" s="16">
        <v>-3.99027217307683E-13</v>
      </c>
      <c r="K45" s="16">
        <v>5.6479357907299698E-14</v>
      </c>
      <c r="L45" s="16">
        <v>1.3917498178377001E-14</v>
      </c>
      <c r="M45" s="16">
        <v>7.9585332605764496E-15</v>
      </c>
      <c r="N45" s="16">
        <v>9.2925612543674198E-15</v>
      </c>
      <c r="O45" s="16">
        <v>-5.7412838145540304E-14</v>
      </c>
      <c r="P45" s="16">
        <v>1.7629898221258201E-14</v>
      </c>
      <c r="Q45">
        <v>-0.13412698209896401</v>
      </c>
      <c r="R45">
        <v>0</v>
      </c>
      <c r="S45">
        <v>-2.1390625995286001E-3</v>
      </c>
      <c r="T45">
        <v>0.48141328711333398</v>
      </c>
      <c r="U45" s="11">
        <f t="shared" si="2"/>
        <v>-3.1192497247362239</v>
      </c>
      <c r="Y45" s="1">
        <f t="shared" si="14"/>
        <v>43100</v>
      </c>
      <c r="Z45" s="14">
        <f t="shared" si="4"/>
        <v>-4.5900067049849003E-2</v>
      </c>
      <c r="AA45" s="14">
        <f t="shared" si="5"/>
        <v>2.875271153649241</v>
      </c>
      <c r="AB45" s="14">
        <f t="shared" si="6"/>
        <v>-6.8317334528325899</v>
      </c>
      <c r="AC45" s="14">
        <f t="shared" si="7"/>
        <v>-1.3284086292624092E-2</v>
      </c>
      <c r="AD45" s="14">
        <f t="shared" si="8"/>
        <v>-1.9748967487637697E-4</v>
      </c>
      <c r="AE45" s="14">
        <f t="shared" si="9"/>
        <v>8.880619334979479E-15</v>
      </c>
      <c r="AF45" s="14">
        <f t="shared" si="10"/>
        <v>-2.6261136356727301E-14</v>
      </c>
      <c r="AG45" s="14">
        <f t="shared" si="11"/>
        <v>3.7040523624379736E-13</v>
      </c>
      <c r="AH45" s="14">
        <f t="shared" si="12"/>
        <v>-3.99027217307683E-13</v>
      </c>
      <c r="AI45" s="14">
        <f t="shared" si="13"/>
        <v>-4.0158439422007453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>
      <c r="A46" s="1">
        <v>43190</v>
      </c>
      <c r="B46">
        <v>-0.11214129069560901</v>
      </c>
      <c r="C46">
        <v>-0.50970249494070197</v>
      </c>
      <c r="D46">
        <v>-2.6387245786697102</v>
      </c>
      <c r="E46">
        <v>-9.1028335932658105E-2</v>
      </c>
      <c r="F46" s="16">
        <v>4.3161213358869298E-5</v>
      </c>
      <c r="G46" s="16">
        <v>-8.1172151620356294E-15</v>
      </c>
      <c r="H46" s="16">
        <v>2.8077041591070799E-14</v>
      </c>
      <c r="I46" s="16">
        <v>4.5869399462372004E-13</v>
      </c>
      <c r="J46" s="16">
        <v>-3.86741466171704E-13</v>
      </c>
      <c r="K46" s="16">
        <v>5.5542272509521602E-14</v>
      </c>
      <c r="L46" s="16">
        <v>1.4264851366464E-14</v>
      </c>
      <c r="M46" s="16">
        <v>8.2104659117160093E-15</v>
      </c>
      <c r="N46" s="16">
        <v>9.3956213305924795E-15</v>
      </c>
      <c r="O46" s="16">
        <v>-5.78463280045561E-14</v>
      </c>
      <c r="P46" s="16">
        <v>1.77074520979605E-14</v>
      </c>
      <c r="Q46">
        <v>-0.124315797195542</v>
      </c>
      <c r="R46">
        <v>0</v>
      </c>
      <c r="S46">
        <v>-2.6670538019736298E-3</v>
      </c>
      <c r="T46">
        <v>0.476405903904289</v>
      </c>
      <c r="U46" s="11">
        <f t="shared" si="2"/>
        <v>-3.0021304861184084</v>
      </c>
      <c r="Y46" s="1">
        <f t="shared" si="14"/>
        <v>43190</v>
      </c>
      <c r="Z46" s="14">
        <f t="shared" si="4"/>
        <v>-3.3857216794706005E-2</v>
      </c>
      <c r="AA46" s="14">
        <f t="shared" si="5"/>
        <v>2.8439903353299281</v>
      </c>
      <c r="AB46" s="14">
        <f t="shared" si="6"/>
        <v>-6.7012926809298801</v>
      </c>
      <c r="AC46" s="14">
        <f t="shared" si="7"/>
        <v>-1.2098748763308104E-2</v>
      </c>
      <c r="AD46" s="14">
        <f t="shared" si="8"/>
        <v>2.5779708314328732E-4</v>
      </c>
      <c r="AE46" s="14">
        <f t="shared" si="9"/>
        <v>9.2087807159584695E-15</v>
      </c>
      <c r="AF46" s="14">
        <f t="shared" si="10"/>
        <v>-2.17516727376792E-14</v>
      </c>
      <c r="AG46" s="14">
        <f t="shared" si="11"/>
        <v>3.6165660541172536E-13</v>
      </c>
      <c r="AH46" s="14">
        <f t="shared" si="12"/>
        <v>-3.86741466171704E-13</v>
      </c>
      <c r="AI46" s="14">
        <f t="shared" si="13"/>
        <v>-3.9030005140748605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>
      <c r="A47" s="1">
        <v>43281</v>
      </c>
      <c r="B47">
        <v>-0.123432542308437</v>
      </c>
      <c r="C47">
        <v>-0.50976155849524596</v>
      </c>
      <c r="D47">
        <v>-2.6423902187874599</v>
      </c>
      <c r="E47">
        <v>-0.109486555746449</v>
      </c>
      <c r="F47">
        <v>-2.6624443903864198E-4</v>
      </c>
      <c r="G47" s="16">
        <v>-7.9392008073421501E-15</v>
      </c>
      <c r="H47" s="16">
        <v>2.60052471542256E-14</v>
      </c>
      <c r="I47" s="16">
        <v>4.4908563880063E-13</v>
      </c>
      <c r="J47" s="16">
        <v>-3.7307392461265101E-13</v>
      </c>
      <c r="K47" s="16">
        <v>5.4546698028949901E-14</v>
      </c>
      <c r="L47" s="16">
        <v>1.4716378211648101E-14</v>
      </c>
      <c r="M47" s="16">
        <v>8.6999659876384597E-15</v>
      </c>
      <c r="N47" s="16">
        <v>9.9887765673753095E-15</v>
      </c>
      <c r="O47" s="16">
        <v>-5.8086105466086799E-14</v>
      </c>
      <c r="P47" s="16">
        <v>1.7785413792655801E-14</v>
      </c>
      <c r="Q47">
        <v>-0.10334581560858</v>
      </c>
      <c r="R47">
        <v>0</v>
      </c>
      <c r="S47">
        <v>-2.1520199456809001E-3</v>
      </c>
      <c r="T47">
        <v>0.47144927938980602</v>
      </c>
      <c r="U47" s="11">
        <f t="shared" si="2"/>
        <v>-3.0193856759409434</v>
      </c>
      <c r="Y47" s="1">
        <f t="shared" si="14"/>
        <v>43281</v>
      </c>
      <c r="Z47" s="14">
        <f t="shared" si="4"/>
        <v>-4.5148468407534004E-2</v>
      </c>
      <c r="AA47" s="14">
        <f t="shared" si="5"/>
        <v>2.843931271775384</v>
      </c>
      <c r="AB47" s="14">
        <f t="shared" si="6"/>
        <v>-6.7049583210476298</v>
      </c>
      <c r="AC47" s="14">
        <f t="shared" si="7"/>
        <v>-3.0556968577098997E-2</v>
      </c>
      <c r="AD47" s="14">
        <f t="shared" si="8"/>
        <v>-5.160856925422397E-5</v>
      </c>
      <c r="AE47" s="14">
        <f t="shared" si="9"/>
        <v>9.3867950706519489E-15</v>
      </c>
      <c r="AF47" s="14">
        <f t="shared" si="10"/>
        <v>-2.38234671745244E-14</v>
      </c>
      <c r="AG47" s="14">
        <f t="shared" si="11"/>
        <v>3.5204824958863532E-13</v>
      </c>
      <c r="AH47" s="14">
        <f t="shared" si="12"/>
        <v>-3.7307392461265101E-13</v>
      </c>
      <c r="AI47" s="14">
        <f t="shared" si="13"/>
        <v>-3.9367840948261681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>
      <c r="A48" s="1">
        <v>43373</v>
      </c>
      <c r="B48">
        <v>-0.12702520885812199</v>
      </c>
      <c r="C48">
        <v>-0.44366842873977502</v>
      </c>
      <c r="D48">
        <v>-2.7303906728573399</v>
      </c>
      <c r="E48">
        <v>-9.0301548152748295E-2</v>
      </c>
      <c r="F48">
        <v>1.9010349927416E-4</v>
      </c>
      <c r="G48" s="16">
        <v>-7.7198328983325304E-15</v>
      </c>
      <c r="H48" s="16">
        <v>2.4463924172323898E-14</v>
      </c>
      <c r="I48" s="16">
        <v>4.3556428456889698E-13</v>
      </c>
      <c r="J48" s="16">
        <v>-3.5906098696102398E-13</v>
      </c>
      <c r="K48" s="16">
        <v>5.3271508056871598E-14</v>
      </c>
      <c r="L48" s="16">
        <v>1.5174012845854099E-14</v>
      </c>
      <c r="M48" s="16">
        <v>9.2485319303487405E-15</v>
      </c>
      <c r="N48" s="16">
        <v>1.0554874818925101E-14</v>
      </c>
      <c r="O48" s="16">
        <v>-5.8243747750274298E-14</v>
      </c>
      <c r="P48" s="16">
        <v>1.78420500970392E-14</v>
      </c>
      <c r="Q48">
        <v>-9.8568059382655004E-2</v>
      </c>
      <c r="R48">
        <v>0</v>
      </c>
      <c r="S48">
        <v>-2.1942111778616401E-3</v>
      </c>
      <c r="T48">
        <v>0.46654290013298899</v>
      </c>
      <c r="U48" s="11">
        <f t="shared" si="2"/>
        <v>-3.0254151255360977</v>
      </c>
      <c r="Y48" s="1">
        <f t="shared" si="14"/>
        <v>43373</v>
      </c>
      <c r="Z48" s="14">
        <f t="shared" si="4"/>
        <v>-4.874113495721899E-2</v>
      </c>
      <c r="AA48" s="14">
        <f t="shared" si="5"/>
        <v>2.9100244015308552</v>
      </c>
      <c r="AB48" s="14">
        <f t="shared" si="6"/>
        <v>-6.7929587751175102</v>
      </c>
      <c r="AC48" s="14">
        <f t="shared" si="7"/>
        <v>-1.1371960983398294E-2</v>
      </c>
      <c r="AD48" s="14">
        <f t="shared" si="8"/>
        <v>4.0473936905857801E-4</v>
      </c>
      <c r="AE48" s="14">
        <f t="shared" si="9"/>
        <v>9.6061629796615686E-15</v>
      </c>
      <c r="AF48" s="14">
        <f t="shared" si="10"/>
        <v>-2.5364790156426101E-14</v>
      </c>
      <c r="AG48" s="14">
        <f t="shared" si="11"/>
        <v>3.3852689535690229E-13</v>
      </c>
      <c r="AH48" s="14">
        <f t="shared" si="12"/>
        <v>-3.5906098696102398E-13</v>
      </c>
      <c r="AI48" s="14">
        <f t="shared" si="13"/>
        <v>-3.9426427301582501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>
      <c r="A49" s="1">
        <v>43465</v>
      </c>
      <c r="B49">
        <v>-0.124683074341936</v>
      </c>
      <c r="C49">
        <v>-0.44616047227850503</v>
      </c>
      <c r="D49">
        <v>-2.7045867594930799</v>
      </c>
      <c r="E49">
        <v>-0.149214067101368</v>
      </c>
      <c r="F49">
        <v>-1.2727112791029399E-4</v>
      </c>
      <c r="G49" s="16">
        <v>-7.4275998081876105E-15</v>
      </c>
      <c r="H49" s="16">
        <v>2.72423925804712E-14</v>
      </c>
      <c r="I49" s="16">
        <v>4.23845638825117E-13</v>
      </c>
      <c r="J49" s="16">
        <v>-3.4402554312080601E-13</v>
      </c>
      <c r="K49" s="16">
        <v>5.1909268044034799E-14</v>
      </c>
      <c r="L49" s="16">
        <v>1.52102221844964E-14</v>
      </c>
      <c r="M49" s="16">
        <v>9.3521196847010598E-15</v>
      </c>
      <c r="N49" s="16">
        <v>1.07367910886504E-14</v>
      </c>
      <c r="O49" s="16">
        <v>-5.8648259995232799E-14</v>
      </c>
      <c r="P49" s="16">
        <v>1.789064257308E-14</v>
      </c>
      <c r="Q49">
        <v>-6.1787657307452601E-2</v>
      </c>
      <c r="R49">
        <v>0</v>
      </c>
      <c r="S49">
        <v>-1.5732435909259501E-3</v>
      </c>
      <c r="T49">
        <v>0.461686257973</v>
      </c>
      <c r="U49" s="11">
        <f t="shared" si="2"/>
        <v>-3.0264462872680329</v>
      </c>
      <c r="Y49" s="1">
        <f t="shared" si="14"/>
        <v>43465</v>
      </c>
      <c r="Z49" s="14">
        <f t="shared" si="4"/>
        <v>-4.6399000441032998E-2</v>
      </c>
      <c r="AA49" s="14">
        <f t="shared" si="5"/>
        <v>2.9075323579921251</v>
      </c>
      <c r="AB49" s="14">
        <f t="shared" si="6"/>
        <v>-6.7671548617532498</v>
      </c>
      <c r="AC49" s="14">
        <f t="shared" si="7"/>
        <v>-7.0284479932018001E-2</v>
      </c>
      <c r="AD49" s="14">
        <f t="shared" si="8"/>
        <v>8.7364741874124022E-5</v>
      </c>
      <c r="AE49" s="14">
        <f t="shared" si="9"/>
        <v>9.8983960698064885E-15</v>
      </c>
      <c r="AF49" s="14">
        <f t="shared" si="10"/>
        <v>-2.25863217482788E-14</v>
      </c>
      <c r="AG49" s="14">
        <f t="shared" si="11"/>
        <v>3.2680824961312231E-13</v>
      </c>
      <c r="AH49" s="14">
        <f t="shared" si="12"/>
        <v>-3.4402554312080601E-13</v>
      </c>
      <c r="AI49" s="14">
        <f t="shared" si="13"/>
        <v>-3.9762186193923319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>
      <c r="A50" s="1">
        <v>43555</v>
      </c>
      <c r="B50">
        <v>-0.14594508138946399</v>
      </c>
      <c r="C50">
        <v>-0.39083742245694703</v>
      </c>
      <c r="D50">
        <v>-2.7055349194439899</v>
      </c>
      <c r="E50">
        <v>-4.7605624265441598E-2</v>
      </c>
      <c r="F50">
        <v>1.59483802876167E-4</v>
      </c>
      <c r="G50" s="16">
        <v>-8.5263393521307706E-15</v>
      </c>
      <c r="H50" s="16">
        <v>2.7866015101024399E-14</v>
      </c>
      <c r="I50" s="16">
        <v>4.0863779156712999E-13</v>
      </c>
      <c r="J50" s="16">
        <v>-3.2841393330656599E-13</v>
      </c>
      <c r="K50" s="16">
        <v>5.0836152256446803E-14</v>
      </c>
      <c r="L50" s="16">
        <v>1.5801264536040801E-14</v>
      </c>
      <c r="M50" s="16">
        <v>1.0008690495876299E-14</v>
      </c>
      <c r="N50" s="16">
        <v>1.1570476146741699E-14</v>
      </c>
      <c r="O50" s="16">
        <v>-5.8493766217467497E-14</v>
      </c>
      <c r="P50" s="16">
        <v>1.79082493136542E-14</v>
      </c>
      <c r="Q50">
        <v>-8.5655136304926896E-2</v>
      </c>
      <c r="R50">
        <v>0</v>
      </c>
      <c r="S50">
        <v>-1.45057333172347E-3</v>
      </c>
      <c r="T50">
        <v>0.456878849967571</v>
      </c>
      <c r="U50" s="11">
        <f t="shared" si="2"/>
        <v>-2.9199904234218987</v>
      </c>
      <c r="Y50" s="1">
        <f t="shared" si="14"/>
        <v>43555</v>
      </c>
      <c r="Z50" s="14">
        <f t="shared" si="4"/>
        <v>-6.7661007488560992E-2</v>
      </c>
      <c r="AA50" s="14">
        <f t="shared" si="5"/>
        <v>2.9628554078136831</v>
      </c>
      <c r="AB50" s="14">
        <f t="shared" si="6"/>
        <v>-6.7681030217041602</v>
      </c>
      <c r="AC50" s="14">
        <f t="shared" si="7"/>
        <v>3.1323962903908403E-2</v>
      </c>
      <c r="AD50" s="14">
        <f t="shared" si="8"/>
        <v>3.7411967266058502E-4</v>
      </c>
      <c r="AE50" s="14">
        <f t="shared" si="9"/>
        <v>8.7996565258633283E-15</v>
      </c>
      <c r="AF50" s="14">
        <f t="shared" si="10"/>
        <v>-2.1962699227725601E-14</v>
      </c>
      <c r="AG50" s="14">
        <f t="shared" si="11"/>
        <v>3.1160040235513531E-13</v>
      </c>
      <c r="AH50" s="14">
        <f t="shared" si="12"/>
        <v>-3.2841393330656599E-13</v>
      </c>
      <c r="AI50" s="14">
        <f t="shared" si="13"/>
        <v>-3.8412105388024989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>
      <c r="A51" s="1">
        <v>43646</v>
      </c>
      <c r="B51">
        <v>-0.121689704880525</v>
      </c>
      <c r="C51">
        <v>-0.20087975742780101</v>
      </c>
      <c r="D51">
        <v>-3.0755110871167801</v>
      </c>
      <c r="E51">
        <v>-0.19770485473614899</v>
      </c>
      <c r="F51">
        <v>-2.6046211841960798E-4</v>
      </c>
      <c r="G51" s="16">
        <v>-8.4597984794151395E-15</v>
      </c>
      <c r="H51" s="16">
        <v>2.5904395564776802E-14</v>
      </c>
      <c r="I51" s="16">
        <v>3.9609685618468802E-13</v>
      </c>
      <c r="J51" s="16">
        <v>-3.11455602275748E-13</v>
      </c>
      <c r="K51" s="16">
        <v>4.9892608182127201E-14</v>
      </c>
      <c r="L51" s="16">
        <v>1.63753888257011E-14</v>
      </c>
      <c r="M51" s="16">
        <v>1.0563644239161001E-14</v>
      </c>
      <c r="N51" s="16">
        <v>1.21210800728588E-14</v>
      </c>
      <c r="O51" s="16">
        <v>-5.7991594979574798E-14</v>
      </c>
      <c r="P51" s="16">
        <v>1.7909490756774E-14</v>
      </c>
      <c r="Q51">
        <v>-7.1057149749891801E-2</v>
      </c>
      <c r="R51">
        <v>0</v>
      </c>
      <c r="S51">
        <v>-1.1980172886420499E-3</v>
      </c>
      <c r="T51">
        <v>0.452120178336265</v>
      </c>
      <c r="U51" s="11">
        <f t="shared" si="2"/>
        <v>-3.2161808549817925</v>
      </c>
      <c r="Y51" s="1">
        <f t="shared" si="14"/>
        <v>43646</v>
      </c>
      <c r="Z51" s="14">
        <f t="shared" si="4"/>
        <v>-4.3405630979621995E-2</v>
      </c>
      <c r="AA51" s="14">
        <f t="shared" si="5"/>
        <v>3.1528130728428292</v>
      </c>
      <c r="AB51" s="14">
        <f t="shared" si="6"/>
        <v>-7.13807918937695</v>
      </c>
      <c r="AC51" s="14">
        <f t="shared" si="7"/>
        <v>-0.11877526756679899</v>
      </c>
      <c r="AD51" s="14">
        <f t="shared" si="8"/>
        <v>-4.582624863518997E-5</v>
      </c>
      <c r="AE51" s="14">
        <f t="shared" si="9"/>
        <v>8.8661973985789594E-15</v>
      </c>
      <c r="AF51" s="14">
        <f t="shared" si="10"/>
        <v>-2.3924318763973198E-14</v>
      </c>
      <c r="AG51" s="14">
        <f t="shared" si="11"/>
        <v>2.9905946697269334E-13</v>
      </c>
      <c r="AH51" s="14">
        <f t="shared" si="12"/>
        <v>-3.11455602275748E-13</v>
      </c>
      <c r="AI51" s="14">
        <f t="shared" si="13"/>
        <v>-4.1474928413292043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>
      <c r="A52" s="1">
        <v>43738</v>
      </c>
      <c r="B52">
        <v>-0.132317481557298</v>
      </c>
      <c r="C52">
        <v>-1.6587050840997399E-2</v>
      </c>
      <c r="D52">
        <v>-3.61760981741718</v>
      </c>
      <c r="E52">
        <v>-8.4456896518595205E-3</v>
      </c>
      <c r="F52">
        <v>-1.1242150417359E-4</v>
      </c>
      <c r="G52" s="16">
        <v>-9.5982388944575293E-15</v>
      </c>
      <c r="H52" s="16">
        <v>2.7370613872653601E-14</v>
      </c>
      <c r="I52" s="16">
        <v>3.8006582733524798E-13</v>
      </c>
      <c r="J52" s="16">
        <v>-2.91439555484267E-13</v>
      </c>
      <c r="K52" s="16">
        <v>5.0550569265212703E-14</v>
      </c>
      <c r="L52" s="16">
        <v>1.8482164955564799E-14</v>
      </c>
      <c r="M52" s="16">
        <v>1.23766106021041E-14</v>
      </c>
      <c r="N52" s="16">
        <v>1.36442805336501E-14</v>
      </c>
      <c r="O52" s="16">
        <v>-5.6311658312530402E-14</v>
      </c>
      <c r="P52" s="16">
        <v>1.78887650190162E-14</v>
      </c>
      <c r="Q52">
        <v>-0.130100107061419</v>
      </c>
      <c r="R52">
        <v>0</v>
      </c>
      <c r="S52">
        <v>-1.5418537972717401E-3</v>
      </c>
      <c r="T52">
        <v>0.44740975040445702</v>
      </c>
      <c r="U52" s="11">
        <f t="shared" si="2"/>
        <v>-3.4593046714255786</v>
      </c>
      <c r="Y52" s="1">
        <f t="shared" si="14"/>
        <v>43738</v>
      </c>
      <c r="Z52" s="14">
        <f t="shared" si="4"/>
        <v>-5.4033407656394999E-2</v>
      </c>
      <c r="AA52" s="14">
        <f t="shared" si="5"/>
        <v>3.3371057794296326</v>
      </c>
      <c r="AB52" s="14">
        <f t="shared" si="6"/>
        <v>-7.6801779196773499</v>
      </c>
      <c r="AC52" s="14">
        <f t="shared" si="7"/>
        <v>7.0483897517490485E-2</v>
      </c>
      <c r="AD52" s="14">
        <f t="shared" si="8"/>
        <v>1.0221436561082801E-4</v>
      </c>
      <c r="AE52" s="14">
        <f t="shared" si="9"/>
        <v>7.7277569835365697E-15</v>
      </c>
      <c r="AF52" s="14">
        <f t="shared" si="10"/>
        <v>-2.2458100456096398E-14</v>
      </c>
      <c r="AG52" s="14">
        <f t="shared" si="11"/>
        <v>2.8302843812325329E-13</v>
      </c>
      <c r="AH52" s="14">
        <f t="shared" si="12"/>
        <v>-2.91439555484267E-13</v>
      </c>
      <c r="AI52" s="14">
        <f t="shared" si="13"/>
        <v>-4.3265194360210328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>
      <c r="A53" s="1">
        <v>43830</v>
      </c>
      <c r="B53">
        <v>-0.118743391839906</v>
      </c>
      <c r="C53">
        <v>-6.1160485631709498E-2</v>
      </c>
      <c r="D53">
        <v>-3.3683747132304198</v>
      </c>
      <c r="E53">
        <v>-0.25734415802018701</v>
      </c>
      <c r="F53">
        <v>-3.3530640530544199E-4</v>
      </c>
      <c r="G53" s="16">
        <v>-9.5627674121097701E-15</v>
      </c>
      <c r="H53" s="16">
        <v>2.9276993641505097E-14</v>
      </c>
      <c r="I53" s="16">
        <v>3.5986649449551299E-13</v>
      </c>
      <c r="J53" s="16">
        <v>-2.7348870939107402E-13</v>
      </c>
      <c r="K53" s="16">
        <v>4.71734054146979E-14</v>
      </c>
      <c r="L53" s="16">
        <v>1.76447675593812E-14</v>
      </c>
      <c r="M53" s="16">
        <v>1.17318568803567E-14</v>
      </c>
      <c r="N53" s="16">
        <v>1.2953947075672701E-14</v>
      </c>
      <c r="O53" s="16">
        <v>-5.5540754618509699E-14</v>
      </c>
      <c r="P53" s="16">
        <v>1.7861875167830299E-14</v>
      </c>
      <c r="Q53">
        <v>-7.1413962903230002E-2</v>
      </c>
      <c r="R53">
        <v>0</v>
      </c>
      <c r="S53">
        <v>-1.9618290023266801E-3</v>
      </c>
      <c r="T53">
        <v>0.44274707854803602</v>
      </c>
      <c r="U53" s="11">
        <f t="shared" si="2"/>
        <v>-3.4365867684848914</v>
      </c>
      <c r="Y53" s="1">
        <f t="shared" si="14"/>
        <v>43830</v>
      </c>
      <c r="Z53" s="14">
        <f t="shared" si="4"/>
        <v>-4.0459317939002995E-2</v>
      </c>
      <c r="AA53" s="14">
        <f t="shared" si="5"/>
        <v>3.2925323446389205</v>
      </c>
      <c r="AB53" s="14">
        <f t="shared" si="6"/>
        <v>-7.4309428154905897</v>
      </c>
      <c r="AC53" s="14">
        <f t="shared" si="7"/>
        <v>-0.17841457085083701</v>
      </c>
      <c r="AD53" s="14">
        <f t="shared" si="8"/>
        <v>-1.2067053552102398E-4</v>
      </c>
      <c r="AE53" s="14">
        <f t="shared" si="9"/>
        <v>7.7632284658843289E-15</v>
      </c>
      <c r="AF53" s="14">
        <f t="shared" si="10"/>
        <v>-2.0551720687244903E-14</v>
      </c>
      <c r="AG53" s="14">
        <f t="shared" si="11"/>
        <v>2.6282910528351831E-13</v>
      </c>
      <c r="AH53" s="14">
        <f t="shared" si="12"/>
        <v>-2.7348870939107402E-13</v>
      </c>
      <c r="AI53" s="14">
        <f t="shared" si="13"/>
        <v>-4.3574050301770537</v>
      </c>
    </row>
    <row r="54" spans="1:74">
      <c r="A54" s="1">
        <v>43921</v>
      </c>
      <c r="B54">
        <v>-0.150260030948487</v>
      </c>
      <c r="C54">
        <v>-7.2667367947123803E-3</v>
      </c>
      <c r="D54">
        <v>-1.8492642660973999</v>
      </c>
      <c r="E54">
        <v>-0.21028255657498601</v>
      </c>
      <c r="F54">
        <v>-3.5297282381952801E-4</v>
      </c>
      <c r="G54" s="16">
        <v>-1.1309358234891999E-14</v>
      </c>
      <c r="H54" s="16">
        <v>3.6233827396015299E-14</v>
      </c>
      <c r="I54" s="16">
        <v>4.1833341099726602E-13</v>
      </c>
      <c r="J54" s="16">
        <v>-2.3458151477656201E-13</v>
      </c>
      <c r="K54" s="16">
        <v>5.27363312992117E-14</v>
      </c>
      <c r="L54" s="16">
        <v>2.13855516113434E-14</v>
      </c>
      <c r="M54" s="16">
        <v>1.3881221234037599E-14</v>
      </c>
      <c r="N54" s="16">
        <v>1.4214003716265399E-14</v>
      </c>
      <c r="O54" s="16">
        <v>-5.3993362105221902E-14</v>
      </c>
      <c r="P54" s="16">
        <v>1.7848685097194001E-14</v>
      </c>
      <c r="Q54">
        <v>-1.4277285612770901E-2</v>
      </c>
      <c r="R54">
        <v>0</v>
      </c>
      <c r="S54">
        <v>-1.6393925110658599E-3</v>
      </c>
      <c r="T54">
        <v>0.438131680138799</v>
      </c>
      <c r="U54" s="11">
        <f t="shared" si="2"/>
        <v>-1.7952115612241681</v>
      </c>
      <c r="Y54" s="1">
        <f t="shared" si="14"/>
        <v>43921</v>
      </c>
      <c r="Z54" s="14">
        <f t="shared" si="4"/>
        <v>-7.1975957047583999E-2</v>
      </c>
      <c r="AA54" s="14">
        <f t="shared" si="5"/>
        <v>3.3464260934759178</v>
      </c>
      <c r="AB54" s="14">
        <f t="shared" si="6"/>
        <v>-5.9118323683575698</v>
      </c>
      <c r="AC54" s="14">
        <f t="shared" si="7"/>
        <v>-0.13135296940563601</v>
      </c>
      <c r="AD54" s="14">
        <f t="shared" si="8"/>
        <v>-1.3833695403511E-4</v>
      </c>
      <c r="AE54" s="14">
        <f t="shared" si="9"/>
        <v>6.0166376431020996E-15</v>
      </c>
      <c r="AF54" s="14">
        <f t="shared" si="10"/>
        <v>-1.3594886932734701E-14</v>
      </c>
      <c r="AG54" s="14">
        <f t="shared" si="11"/>
        <v>3.2129602178527133E-13</v>
      </c>
      <c r="AH54" s="14">
        <f t="shared" si="12"/>
        <v>-2.3458151477656201E-13</v>
      </c>
      <c r="AI54" s="14">
        <f t="shared" si="13"/>
        <v>-2.7688735382888279</v>
      </c>
    </row>
    <row r="55" spans="1:74">
      <c r="A55" s="1">
        <v>44012</v>
      </c>
      <c r="B55">
        <v>-0.18128734824496301</v>
      </c>
      <c r="C55">
        <v>-5.014086350613E-2</v>
      </c>
      <c r="D55">
        <v>-0.71505107379803401</v>
      </c>
      <c r="E55">
        <v>-0.12179356115586799</v>
      </c>
      <c r="F55">
        <v>-3.4727883876328899E-4</v>
      </c>
      <c r="G55" s="16">
        <v>-1.2659713864823701E-14</v>
      </c>
      <c r="H55" s="16">
        <v>4.5637860627116401E-14</v>
      </c>
      <c r="I55" s="16">
        <v>4.6249264432484296E-13</v>
      </c>
      <c r="J55" s="16">
        <v>-1.98198755323661E-13</v>
      </c>
      <c r="K55" s="16">
        <v>5.6755809611099803E-14</v>
      </c>
      <c r="L55" s="16">
        <v>2.4557653729550999E-14</v>
      </c>
      <c r="M55" s="16">
        <v>1.5951804256702701E-14</v>
      </c>
      <c r="N55" s="16">
        <v>1.5655464216089799E-14</v>
      </c>
      <c r="O55" s="16">
        <v>-5.1673877055385203E-14</v>
      </c>
      <c r="P55" s="16">
        <v>1.7799721695103499E-14</v>
      </c>
      <c r="Q55">
        <v>4.0636990372476298E-2</v>
      </c>
      <c r="R55">
        <v>0</v>
      </c>
      <c r="S55">
        <v>-1.3920776822491799E-3</v>
      </c>
      <c r="T55">
        <v>0.43356307749054201</v>
      </c>
      <c r="U55" s="11">
        <f t="shared" si="2"/>
        <v>-0.59581213536261257</v>
      </c>
      <c r="Y55" s="1">
        <f t="shared" si="14"/>
        <v>44012</v>
      </c>
      <c r="Z55" s="14">
        <f t="shared" si="4"/>
        <v>-0.10300327434406001</v>
      </c>
      <c r="AA55" s="14">
        <f t="shared" si="5"/>
        <v>3.3035519667645001</v>
      </c>
      <c r="AB55" s="14">
        <f t="shared" si="6"/>
        <v>-4.7776191760582041</v>
      </c>
      <c r="AC55" s="14">
        <f t="shared" si="7"/>
        <v>-4.2863973986517992E-2</v>
      </c>
      <c r="AD55" s="14">
        <f t="shared" si="8"/>
        <v>-1.3264296897887097E-4</v>
      </c>
      <c r="AE55" s="14">
        <f t="shared" si="9"/>
        <v>4.6662820131703983E-15</v>
      </c>
      <c r="AF55" s="14">
        <f t="shared" si="10"/>
        <v>-4.1908537016335984E-15</v>
      </c>
      <c r="AG55" s="14">
        <f t="shared" si="11"/>
        <v>3.6545525511284827E-13</v>
      </c>
      <c r="AH55" s="14">
        <f t="shared" si="12"/>
        <v>-1.98198755323661E-13</v>
      </c>
      <c r="AI55" s="14">
        <f t="shared" si="13"/>
        <v>-1.6200671005930933</v>
      </c>
    </row>
    <row r="56" spans="1:74">
      <c r="A56" s="1">
        <v>44104</v>
      </c>
      <c r="B56">
        <v>-0.21182089886375899</v>
      </c>
      <c r="C56">
        <v>0.24028055264123199</v>
      </c>
      <c r="D56">
        <v>-0.15442187043943101</v>
      </c>
      <c r="E56">
        <v>-6.3406512720492704E-3</v>
      </c>
      <c r="F56">
        <v>-2.76534062711484E-4</v>
      </c>
      <c r="G56" s="16">
        <v>-1.5040461430383799E-14</v>
      </c>
      <c r="H56" s="16">
        <v>5.50273316935552E-14</v>
      </c>
      <c r="I56" s="16">
        <v>4.9172640262305395E-13</v>
      </c>
      <c r="J56" s="16">
        <v>-1.6498838598775101E-13</v>
      </c>
      <c r="K56" s="16">
        <v>5.94789826405381E-14</v>
      </c>
      <c r="L56" s="16">
        <v>2.7068866031341801E-14</v>
      </c>
      <c r="M56" s="16">
        <v>1.7536050690020901E-14</v>
      </c>
      <c r="N56" s="16">
        <v>1.67867693100049E-14</v>
      </c>
      <c r="O56" s="16">
        <v>-4.8952461257720903E-14</v>
      </c>
      <c r="P56" s="16">
        <v>1.7789476907266398E-14</v>
      </c>
      <c r="Q56">
        <v>-9.1146993757602393E-3</v>
      </c>
      <c r="R56">
        <v>0</v>
      </c>
      <c r="S56">
        <v>-1.3360457992736901E-3</v>
      </c>
      <c r="T56">
        <v>0.42904079780583199</v>
      </c>
      <c r="U56" s="11">
        <f t="shared" si="2"/>
        <v>0.28601065063453573</v>
      </c>
      <c r="Y56" s="1">
        <f t="shared" si="14"/>
        <v>44104</v>
      </c>
      <c r="Z56" s="14">
        <f t="shared" si="4"/>
        <v>-0.13353682496285599</v>
      </c>
      <c r="AA56" s="14">
        <f t="shared" si="5"/>
        <v>3.5939733829118623</v>
      </c>
      <c r="AB56" s="14">
        <f t="shared" si="6"/>
        <v>-4.2169899726996007</v>
      </c>
      <c r="AC56" s="14">
        <f t="shared" si="7"/>
        <v>7.2588935897300727E-2</v>
      </c>
      <c r="AD56" s="14">
        <f t="shared" si="8"/>
        <v>-6.1898192927065988E-5</v>
      </c>
      <c r="AE56" s="14">
        <f t="shared" si="9"/>
        <v>2.2855344476103004E-15</v>
      </c>
      <c r="AF56" s="14">
        <f t="shared" si="10"/>
        <v>5.1986173648052E-15</v>
      </c>
      <c r="AG56" s="14">
        <f t="shared" si="11"/>
        <v>3.9468901341105926E-13</v>
      </c>
      <c r="AH56" s="14">
        <f t="shared" si="12"/>
        <v>-1.6498838598775101E-13</v>
      </c>
      <c r="AI56" s="14">
        <f t="shared" si="13"/>
        <v>-0.68402637704598357</v>
      </c>
    </row>
    <row r="57" spans="1:74">
      <c r="A57" s="1">
        <v>44196</v>
      </c>
      <c r="B57">
        <v>-0.26327288523054798</v>
      </c>
      <c r="C57">
        <v>0.20210232804768199</v>
      </c>
      <c r="D57">
        <v>-0.87701203892120605</v>
      </c>
      <c r="E57">
        <v>0.17466504479240899</v>
      </c>
      <c r="F57" s="16">
        <v>-9.2443475245102693E-5</v>
      </c>
      <c r="G57" s="16">
        <v>-1.29195559466426E-14</v>
      </c>
      <c r="H57" s="16">
        <v>7.2070359722426404E-14</v>
      </c>
      <c r="I57" s="16">
        <v>4.5535164566820096E-13</v>
      </c>
      <c r="J57" s="16">
        <v>-1.4561196096200199E-13</v>
      </c>
      <c r="K57" s="16">
        <v>5.5997855974502901E-14</v>
      </c>
      <c r="L57" s="16">
        <v>2.7156748510623801E-14</v>
      </c>
      <c r="M57" s="16">
        <v>1.7962548983346899E-14</v>
      </c>
      <c r="N57" s="16">
        <v>1.7185922634449599E-14</v>
      </c>
      <c r="O57" s="16">
        <v>-4.6394361589023703E-14</v>
      </c>
      <c r="P57" s="16">
        <v>1.7742139836702099E-14</v>
      </c>
      <c r="Q57">
        <v>-9.6340428606724093E-2</v>
      </c>
      <c r="R57">
        <v>0</v>
      </c>
      <c r="S57">
        <v>-1.54448414570183E-3</v>
      </c>
      <c r="T57">
        <v>0.42456437312342798</v>
      </c>
      <c r="U57" s="11">
        <f t="shared" si="2"/>
        <v>-0.4369305344154476</v>
      </c>
      <c r="Y57" s="1">
        <f t="shared" si="14"/>
        <v>44196</v>
      </c>
      <c r="Z57" s="14">
        <f t="shared" si="4"/>
        <v>-0.18498881132964498</v>
      </c>
      <c r="AA57" s="14">
        <f t="shared" si="5"/>
        <v>3.5557951583183121</v>
      </c>
      <c r="AB57" s="14">
        <f t="shared" si="6"/>
        <v>-4.9395801411813762</v>
      </c>
      <c r="AC57" s="14">
        <f t="shared" si="7"/>
        <v>0.25359463196175902</v>
      </c>
      <c r="AD57" s="14">
        <f t="shared" si="8"/>
        <v>1.2219239453931531E-4</v>
      </c>
      <c r="AE57" s="14">
        <f t="shared" si="9"/>
        <v>4.4064399313514993E-15</v>
      </c>
      <c r="AF57" s="14">
        <f t="shared" si="10"/>
        <v>2.2241645393676405E-14</v>
      </c>
      <c r="AG57" s="14">
        <f t="shared" si="11"/>
        <v>3.5831425645620627E-13</v>
      </c>
      <c r="AH57" s="14">
        <f t="shared" si="12"/>
        <v>-1.4561196096200199E-13</v>
      </c>
      <c r="AI57" s="14">
        <f t="shared" si="13"/>
        <v>-1.3150569698361714</v>
      </c>
    </row>
    <row r="58" spans="1:74">
      <c r="A58" s="1">
        <v>44286</v>
      </c>
      <c r="B58">
        <v>-0.292925351280999</v>
      </c>
      <c r="C58">
        <v>9.6778710880238802E-2</v>
      </c>
      <c r="D58">
        <v>-0.67620018008761396</v>
      </c>
      <c r="E58">
        <v>0.23459126417147799</v>
      </c>
      <c r="F58" s="16">
        <v>-4.8371887748954001E-5</v>
      </c>
      <c r="G58" s="16">
        <v>-1.2748842315819699E-14</v>
      </c>
      <c r="H58" s="16">
        <v>8.2135544862364199E-14</v>
      </c>
      <c r="I58" s="16">
        <v>4.4910494292778202E-13</v>
      </c>
      <c r="J58" s="16">
        <v>-1.18789880683383E-13</v>
      </c>
      <c r="K58" s="16">
        <v>5.4820484857219901E-14</v>
      </c>
      <c r="L58" s="16">
        <v>2.7741782002496001E-14</v>
      </c>
      <c r="M58" s="16">
        <v>1.8442125806571701E-14</v>
      </c>
      <c r="N58" s="16">
        <v>1.75375032379991E-14</v>
      </c>
      <c r="O58" s="16">
        <v>-4.3995058380099199E-14</v>
      </c>
      <c r="P58" s="16">
        <v>1.7652474258923099E-14</v>
      </c>
      <c r="Q58">
        <v>-0.130777801507626</v>
      </c>
      <c r="R58">
        <v>0</v>
      </c>
      <c r="S58">
        <v>-8.1548163512547105E-4</v>
      </c>
      <c r="T58">
        <v>0.420133340266379</v>
      </c>
      <c r="U58" s="11">
        <f t="shared" si="2"/>
        <v>-0.34926387108052565</v>
      </c>
      <c r="Y58" s="1">
        <f t="shared" si="14"/>
        <v>44286</v>
      </c>
      <c r="Z58" s="14">
        <f t="shared" si="4"/>
        <v>-0.214641277380096</v>
      </c>
      <c r="AA58" s="14">
        <f t="shared" si="5"/>
        <v>3.4504715411508688</v>
      </c>
      <c r="AB58" s="14">
        <f t="shared" si="6"/>
        <v>-4.7387682823477837</v>
      </c>
      <c r="AC58" s="14">
        <f t="shared" si="7"/>
        <v>0.31352085134082797</v>
      </c>
      <c r="AD58" s="14">
        <f t="shared" si="8"/>
        <v>1.6626398203546401E-4</v>
      </c>
      <c r="AE58" s="14">
        <f t="shared" si="9"/>
        <v>4.5771535621743996E-15</v>
      </c>
      <c r="AF58" s="14">
        <f t="shared" si="10"/>
        <v>3.2306830533614199E-14</v>
      </c>
      <c r="AG58" s="14">
        <f t="shared" si="11"/>
        <v>3.5206755371578733E-13</v>
      </c>
      <c r="AH58" s="14">
        <f t="shared" si="12"/>
        <v>-1.18789880683383E-13</v>
      </c>
      <c r="AI58" s="14">
        <f t="shared" si="13"/>
        <v>-1.1892509032538772</v>
      </c>
    </row>
    <row r="59" spans="1:74">
      <c r="A59" s="1">
        <v>44377</v>
      </c>
      <c r="B59">
        <v>-0.285880881427653</v>
      </c>
      <c r="C59">
        <v>-1.4338714586985201E-2</v>
      </c>
      <c r="D59">
        <v>-9.5660388373674798E-2</v>
      </c>
      <c r="E59">
        <v>0.21230961787438199</v>
      </c>
      <c r="F59">
        <v>1.6089407012703501E-4</v>
      </c>
      <c r="G59" s="16">
        <v>-1.3018372724365599E-14</v>
      </c>
      <c r="H59" s="16">
        <v>9.5525137300425404E-14</v>
      </c>
      <c r="I59" s="16">
        <v>4.6493390396165699E-13</v>
      </c>
      <c r="J59" s="16">
        <v>-8.6442577997398701E-14</v>
      </c>
      <c r="K59" s="16">
        <v>5.56450764941528E-14</v>
      </c>
      <c r="L59" s="16">
        <v>2.9444337609482998E-14</v>
      </c>
      <c r="M59" s="16">
        <v>1.94634129582211E-14</v>
      </c>
      <c r="N59" s="16">
        <v>1.80458645993911E-14</v>
      </c>
      <c r="O59" s="16">
        <v>-4.1655984904215499E-14</v>
      </c>
      <c r="P59" s="16">
        <v>1.7600812943754101E-14</v>
      </c>
      <c r="Q59">
        <v>-0.119482206365969</v>
      </c>
      <c r="R59">
        <v>0</v>
      </c>
      <c r="S59">
        <v>-1.4532168066674401E-4</v>
      </c>
      <c r="T59">
        <v>0.41574724079074699</v>
      </c>
      <c r="U59" s="11">
        <f t="shared" si="2"/>
        <v>0.11271024030086685</v>
      </c>
      <c r="Y59" s="1">
        <f t="shared" si="14"/>
        <v>44377</v>
      </c>
      <c r="Z59" s="14">
        <f t="shared" si="4"/>
        <v>-0.20759680752675</v>
      </c>
      <c r="AA59" s="14">
        <f t="shared" si="5"/>
        <v>3.339354115683645</v>
      </c>
      <c r="AB59" s="14">
        <f t="shared" si="6"/>
        <v>-4.1582284906338449</v>
      </c>
      <c r="AC59" s="14">
        <f t="shared" si="7"/>
        <v>0.29123920504373202</v>
      </c>
      <c r="AD59" s="14">
        <f t="shared" si="8"/>
        <v>3.7552993991145302E-4</v>
      </c>
      <c r="AE59" s="14">
        <f t="shared" si="9"/>
        <v>4.3076231536284996E-15</v>
      </c>
      <c r="AF59" s="14">
        <f t="shared" si="10"/>
        <v>4.5696422971675404E-14</v>
      </c>
      <c r="AG59" s="14">
        <f t="shared" si="11"/>
        <v>3.678965147496623E-13</v>
      </c>
      <c r="AH59" s="14">
        <f t="shared" si="12"/>
        <v>-8.6442577997398701E-14</v>
      </c>
      <c r="AI59" s="14">
        <f t="shared" si="13"/>
        <v>-0.73485644749297496</v>
      </c>
    </row>
    <row r="60" spans="1:74">
      <c r="A60" s="1">
        <v>44469</v>
      </c>
      <c r="B60">
        <v>-0.24833933167385999</v>
      </c>
      <c r="C60">
        <v>-5.4161340704160399E-2</v>
      </c>
      <c r="D60">
        <v>3.63565439373746E-2</v>
      </c>
      <c r="E60">
        <v>0.25919450586938902</v>
      </c>
      <c r="F60">
        <v>-2.1872816110190299E-4</v>
      </c>
      <c r="G60" s="16">
        <v>-1.17695474935264E-14</v>
      </c>
      <c r="H60" s="16">
        <v>1.04290726416523E-13</v>
      </c>
      <c r="I60" s="16">
        <v>4.7200266190695899E-13</v>
      </c>
      <c r="J60" s="16">
        <v>-5.5155032314737099E-14</v>
      </c>
      <c r="K60" s="16">
        <v>5.5629448391161202E-14</v>
      </c>
      <c r="L60" s="16">
        <v>3.0889919622929299E-14</v>
      </c>
      <c r="M60" s="16">
        <v>2.0566045419218602E-14</v>
      </c>
      <c r="N60" s="16">
        <v>1.86871091050441E-14</v>
      </c>
      <c r="O60" s="16">
        <v>-3.9247412416489303E-14</v>
      </c>
      <c r="P60" s="16">
        <v>1.75094735558169E-14</v>
      </c>
      <c r="Q60">
        <v>-0.12516695636112701</v>
      </c>
      <c r="R60">
        <v>0</v>
      </c>
      <c r="S60">
        <v>6.6013401797822301E-4</v>
      </c>
      <c r="T60">
        <v>0.41140562093497701</v>
      </c>
      <c r="U60" s="11">
        <f t="shared" si="2"/>
        <v>0.27973044786008294</v>
      </c>
      <c r="Y60" s="1">
        <f t="shared" si="14"/>
        <v>44469</v>
      </c>
      <c r="Z60" s="14">
        <f t="shared" si="4"/>
        <v>-0.17005525777295699</v>
      </c>
      <c r="AA60" s="14">
        <f t="shared" si="5"/>
        <v>3.2995314895664696</v>
      </c>
      <c r="AB60" s="14">
        <f t="shared" si="6"/>
        <v>-4.0262115583227951</v>
      </c>
      <c r="AC60" s="14">
        <f t="shared" si="7"/>
        <v>0.33812409303873903</v>
      </c>
      <c r="AD60" s="14">
        <f t="shared" si="8"/>
        <v>-4.0922913174849741E-6</v>
      </c>
      <c r="AE60" s="14">
        <f t="shared" si="9"/>
        <v>5.5564483844676988E-15</v>
      </c>
      <c r="AF60" s="14">
        <f t="shared" si="10"/>
        <v>5.4462012087773E-14</v>
      </c>
      <c r="AG60" s="14">
        <f t="shared" si="11"/>
        <v>3.749652726949643E-13</v>
      </c>
      <c r="AH60" s="14">
        <f t="shared" si="12"/>
        <v>-5.5155032314737099E-14</v>
      </c>
      <c r="AI60" s="14">
        <f t="shared" si="13"/>
        <v>-0.55861532578148099</v>
      </c>
    </row>
    <row r="61" spans="1:74">
      <c r="A61" s="1">
        <v>44561</v>
      </c>
      <c r="B61">
        <v>-0.25010142582999401</v>
      </c>
      <c r="C61">
        <v>-0.30939180115166498</v>
      </c>
      <c r="D61">
        <v>0.29652780453801703</v>
      </c>
      <c r="E61">
        <v>0.16335243796997301</v>
      </c>
      <c r="F61">
        <v>-1.86331908543392E-4</v>
      </c>
      <c r="G61" s="16">
        <v>-1.01469372774036E-14</v>
      </c>
      <c r="H61" s="16">
        <v>1.0740086955076001E-13</v>
      </c>
      <c r="I61" s="16">
        <v>4.6479650947621502E-13</v>
      </c>
      <c r="J61" s="16">
        <v>-2.6930281093925299E-14</v>
      </c>
      <c r="K61" s="16">
        <v>5.3852929902821798E-14</v>
      </c>
      <c r="L61" s="16">
        <v>3.1137871812133102E-14</v>
      </c>
      <c r="M61" s="16">
        <v>2.07654021577728E-14</v>
      </c>
      <c r="N61" s="16">
        <v>1.82272941376524E-14</v>
      </c>
      <c r="O61" s="16">
        <v>-3.8995097667559799E-14</v>
      </c>
      <c r="P61" s="16">
        <v>1.74391192966476E-14</v>
      </c>
      <c r="Q61">
        <v>-9.4699231685655999E-2</v>
      </c>
      <c r="R61">
        <v>0</v>
      </c>
      <c r="S61">
        <v>2.9821391672478801E-4</v>
      </c>
      <c r="T61">
        <v>0.40710803156988001</v>
      </c>
      <c r="U61" s="11">
        <f t="shared" si="2"/>
        <v>0.21290769741937396</v>
      </c>
      <c r="Y61" s="1">
        <f t="shared" si="14"/>
        <v>44561</v>
      </c>
      <c r="Z61" s="14">
        <f t="shared" si="4"/>
        <v>-0.17181735192909101</v>
      </c>
      <c r="AA61" s="14">
        <f t="shared" si="5"/>
        <v>3.0443010291189649</v>
      </c>
      <c r="AB61" s="14">
        <f t="shared" si="6"/>
        <v>-3.766040297722153</v>
      </c>
      <c r="AC61" s="14">
        <f t="shared" si="7"/>
        <v>0.24228202513932301</v>
      </c>
      <c r="AD61" s="14">
        <f t="shared" si="8"/>
        <v>2.8303961241026016E-5</v>
      </c>
      <c r="AE61" s="14">
        <f t="shared" si="9"/>
        <v>7.1790586005904985E-15</v>
      </c>
      <c r="AF61" s="14">
        <f t="shared" si="10"/>
        <v>5.7572155222010006E-14</v>
      </c>
      <c r="AG61" s="14">
        <f t="shared" si="11"/>
        <v>3.6775912026422034E-13</v>
      </c>
      <c r="AH61" s="14">
        <f t="shared" si="12"/>
        <v>-2.6930281093925299E-14</v>
      </c>
      <c r="AI61" s="14">
        <f t="shared" si="13"/>
        <v>-0.65124629143130963</v>
      </c>
    </row>
    <row r="62" spans="1:74">
      <c r="A62" s="1">
        <v>44651</v>
      </c>
      <c r="B62">
        <v>-0.24937103873990299</v>
      </c>
      <c r="C62">
        <v>-0.78744518304922195</v>
      </c>
      <c r="D62">
        <v>1.1323890676958801</v>
      </c>
      <c r="E62">
        <v>0.209185768643707</v>
      </c>
      <c r="F62" s="16">
        <v>3.9070559471379703E-5</v>
      </c>
      <c r="G62" s="16">
        <v>-8.5629133856708397E-15</v>
      </c>
      <c r="H62" s="16">
        <v>1.1419403776411101E-13</v>
      </c>
      <c r="I62" s="16">
        <v>4.6493075924284997E-13</v>
      </c>
      <c r="J62" s="16">
        <v>4.1119716052820597E-15</v>
      </c>
      <c r="K62" s="16">
        <v>5.2463049725545703E-14</v>
      </c>
      <c r="L62" s="16">
        <v>3.1059026099540199E-14</v>
      </c>
      <c r="M62" s="16">
        <v>2.0897407159351201E-14</v>
      </c>
      <c r="N62" s="16">
        <v>1.8495113654982002E-14</v>
      </c>
      <c r="O62" s="16">
        <v>-3.7894190895009303E-14</v>
      </c>
      <c r="P62" s="16">
        <v>1.7369570278565801E-14</v>
      </c>
      <c r="Q62">
        <v>-8.0690333054909802E-2</v>
      </c>
      <c r="R62">
        <v>0</v>
      </c>
      <c r="S62">
        <v>3.77329461345949E-4</v>
      </c>
      <c r="T62">
        <v>0.40285402814923299</v>
      </c>
      <c r="U62" s="11">
        <f t="shared" si="2"/>
        <v>0.62733870966627958</v>
      </c>
      <c r="Y62" s="1">
        <f t="shared" si="14"/>
        <v>44651</v>
      </c>
      <c r="Z62" s="14">
        <f t="shared" si="4"/>
        <v>-0.17108696483899999</v>
      </c>
      <c r="AA62" s="14">
        <f t="shared" si="5"/>
        <v>2.5662476472214082</v>
      </c>
      <c r="AB62" s="14">
        <f t="shared" si="6"/>
        <v>-2.93017903456429</v>
      </c>
      <c r="AC62" s="14">
        <f t="shared" si="7"/>
        <v>0.28811535581305703</v>
      </c>
      <c r="AD62" s="14">
        <f t="shared" si="8"/>
        <v>2.5370642925579771E-4</v>
      </c>
      <c r="AE62" s="14">
        <f t="shared" si="9"/>
        <v>8.7630824923232592E-15</v>
      </c>
      <c r="AF62" s="14">
        <f t="shared" si="10"/>
        <v>6.4365323435361009E-14</v>
      </c>
      <c r="AG62" s="14">
        <f t="shared" si="11"/>
        <v>3.6789337003085529E-13</v>
      </c>
      <c r="AH62" s="14">
        <f t="shared" si="12"/>
        <v>4.1119716052820597E-15</v>
      </c>
      <c r="AI62" s="14">
        <f t="shared" si="13"/>
        <v>-0.24664928993912391</v>
      </c>
    </row>
    <row r="63" spans="1:74">
      <c r="A63" s="1">
        <v>44742</v>
      </c>
      <c r="B63">
        <v>-0.22275693061912899</v>
      </c>
      <c r="C63">
        <v>-1.3969820290408801</v>
      </c>
      <c r="D63">
        <v>2.49227660812259</v>
      </c>
      <c r="E63">
        <v>0.168842289827593</v>
      </c>
      <c r="F63">
        <v>-2.0516077778611001E-4</v>
      </c>
      <c r="G63" s="16">
        <v>-6.9954956468817001E-15</v>
      </c>
      <c r="H63" s="16">
        <v>1.2045128405696699E-13</v>
      </c>
      <c r="I63" s="16">
        <v>4.6617560406703596E-13</v>
      </c>
      <c r="J63" s="16">
        <v>2.5887008509607899E-14</v>
      </c>
      <c r="K63" s="16">
        <v>5.2483370837125498E-14</v>
      </c>
      <c r="L63" s="16">
        <v>3.19894666538573E-14</v>
      </c>
      <c r="M63" s="16">
        <v>2.18659190316745E-14</v>
      </c>
      <c r="N63" s="16">
        <v>1.9462779031659899E-14</v>
      </c>
      <c r="O63" s="16">
        <v>-3.6035903538155302E-14</v>
      </c>
      <c r="P63" s="16">
        <v>1.7302052508414901E-14</v>
      </c>
      <c r="Q63">
        <v>-3.1008640845022601E-2</v>
      </c>
      <c r="R63">
        <v>0</v>
      </c>
      <c r="S63">
        <v>9.3636967230283899E-4</v>
      </c>
      <c r="T63">
        <v>0.39864317066097799</v>
      </c>
      <c r="U63" s="11">
        <f t="shared" si="2"/>
        <v>1.4097456770013581</v>
      </c>
      <c r="Y63" s="1">
        <f t="shared" si="14"/>
        <v>44742</v>
      </c>
      <c r="Z63" s="14">
        <f t="shared" si="4"/>
        <v>-0.14447285671822599</v>
      </c>
      <c r="AA63" s="14">
        <f t="shared" si="5"/>
        <v>1.9567108012297501</v>
      </c>
      <c r="AB63" s="14">
        <f t="shared" si="6"/>
        <v>-1.5702914941375798</v>
      </c>
      <c r="AC63" s="14">
        <f t="shared" si="7"/>
        <v>0.247771876996943</v>
      </c>
      <c r="AD63" s="14">
        <f t="shared" si="8"/>
        <v>9.4750919983080059E-6</v>
      </c>
      <c r="AE63" s="14">
        <f t="shared" si="9"/>
        <v>1.03305002311124E-14</v>
      </c>
      <c r="AF63" s="14">
        <f t="shared" si="10"/>
        <v>7.0622569728216994E-14</v>
      </c>
      <c r="AG63" s="14">
        <f t="shared" si="11"/>
        <v>3.6913821485504127E-13</v>
      </c>
      <c r="AH63" s="14">
        <f t="shared" si="12"/>
        <v>2.5887008509607899E-14</v>
      </c>
      <c r="AI63" s="14">
        <f t="shared" si="13"/>
        <v>0.48972780246336145</v>
      </c>
    </row>
    <row r="64" spans="1:74">
      <c r="A64" s="1">
        <v>44834</v>
      </c>
      <c r="B64">
        <v>-0.195101403204584</v>
      </c>
      <c r="C64">
        <v>-1.82081185692841</v>
      </c>
      <c r="D64">
        <v>3.3492087844443299</v>
      </c>
      <c r="E64">
        <v>0.177289422747482</v>
      </c>
      <c r="F64">
        <v>-6.2490577794243804E-4</v>
      </c>
      <c r="G64" s="16">
        <v>-5.4225602040492304E-15</v>
      </c>
      <c r="H64" s="16">
        <v>1.19229546028137E-13</v>
      </c>
      <c r="I64" s="16">
        <v>4.7215662620547695E-13</v>
      </c>
      <c r="J64" s="16">
        <v>4.5671971619812899E-14</v>
      </c>
      <c r="K64" s="16">
        <v>5.3081312897527098E-14</v>
      </c>
      <c r="L64" s="16">
        <v>3.3227474550651602E-14</v>
      </c>
      <c r="M64" s="16">
        <v>2.3069111299287601E-14</v>
      </c>
      <c r="N64" s="16">
        <v>2.0613507727181799E-14</v>
      </c>
      <c r="O64" s="16">
        <v>-3.3906201579017202E-14</v>
      </c>
      <c r="P64" s="16">
        <v>1.7231168450748899E-14</v>
      </c>
      <c r="Q64">
        <v>6.5138856375235397E-4</v>
      </c>
      <c r="R64">
        <v>0</v>
      </c>
      <c r="S64">
        <v>9.6710292929298605E-4</v>
      </c>
      <c r="T64">
        <v>0.39447502357901898</v>
      </c>
      <c r="U64" s="11">
        <f t="shared" si="2"/>
        <v>1.9060535563536849</v>
      </c>
      <c r="Y64" s="1">
        <f t="shared" si="14"/>
        <v>44834</v>
      </c>
      <c r="Z64" s="14">
        <f t="shared" si="4"/>
        <v>-0.11681732930368099</v>
      </c>
      <c r="AA64" s="14">
        <f t="shared" si="5"/>
        <v>1.5328809733422202</v>
      </c>
      <c r="AB64" s="14">
        <f t="shared" si="6"/>
        <v>-0.71335931781583994</v>
      </c>
      <c r="AC64" s="14">
        <f t="shared" si="7"/>
        <v>0.256219009916832</v>
      </c>
      <c r="AD64" s="14">
        <f t="shared" si="8"/>
        <v>-4.1026990815802003E-4</v>
      </c>
      <c r="AE64" s="14">
        <f t="shared" si="9"/>
        <v>1.1903435673944869E-14</v>
      </c>
      <c r="AF64" s="14">
        <f t="shared" si="10"/>
        <v>6.9400831699386996E-14</v>
      </c>
      <c r="AG64" s="14">
        <f t="shared" si="11"/>
        <v>3.7511923699348227E-13</v>
      </c>
      <c r="AH64" s="14">
        <f t="shared" si="12"/>
        <v>4.5671971619812899E-14</v>
      </c>
      <c r="AI64" s="14">
        <f t="shared" si="13"/>
        <v>0.95851306623187527</v>
      </c>
    </row>
    <row r="65" spans="1:35">
      <c r="A65" s="1">
        <v>44926</v>
      </c>
      <c r="B65">
        <v>-0.20619430226053501</v>
      </c>
      <c r="C65">
        <v>-2.21884962184392</v>
      </c>
      <c r="D65">
        <v>4.2075922702704203</v>
      </c>
      <c r="E65">
        <v>0.17113458551938701</v>
      </c>
      <c r="F65">
        <v>-5.3025297166007102E-4</v>
      </c>
      <c r="G65" s="16">
        <v>-4.9252847601398999E-15</v>
      </c>
      <c r="H65" s="16">
        <v>1.1825581630114399E-13</v>
      </c>
      <c r="I65" s="16">
        <v>4.6673460336512896E-13</v>
      </c>
      <c r="J65" s="16">
        <v>6.4263972656001999E-14</v>
      </c>
      <c r="K65" s="16">
        <v>5.3650685547694799E-14</v>
      </c>
      <c r="L65" s="16">
        <v>3.4372515309184999E-14</v>
      </c>
      <c r="M65" s="16">
        <v>2.4145289211951801E-14</v>
      </c>
      <c r="N65" s="16">
        <v>2.1662331781135501E-14</v>
      </c>
      <c r="O65" s="16">
        <v>-3.1920328251003703E-14</v>
      </c>
      <c r="P65" s="16">
        <v>1.7106396439049099E-14</v>
      </c>
      <c r="Q65">
        <v>-3.1571438027622801E-3</v>
      </c>
      <c r="R65">
        <v>0</v>
      </c>
      <c r="S65">
        <v>4.9297141725923403E-4</v>
      </c>
      <c r="T65">
        <v>0.39034915581559698</v>
      </c>
      <c r="U65" s="11">
        <f t="shared" si="2"/>
        <v>2.3408376621445504</v>
      </c>
      <c r="Y65" s="1">
        <f t="shared" si="14"/>
        <v>44926</v>
      </c>
      <c r="Z65" s="14">
        <f t="shared" si="4"/>
        <v>-0.12791022835963201</v>
      </c>
      <c r="AA65" s="14">
        <f t="shared" si="5"/>
        <v>1.1348432084267102</v>
      </c>
      <c r="AB65" s="14">
        <f t="shared" si="6"/>
        <v>0.14502416801025042</v>
      </c>
      <c r="AC65" s="14">
        <f t="shared" si="7"/>
        <v>0.25006417268873704</v>
      </c>
      <c r="AD65" s="14">
        <f t="shared" si="8"/>
        <v>-3.1561710187565301E-4</v>
      </c>
      <c r="AE65" s="14">
        <f t="shared" si="9"/>
        <v>1.2400711117854198E-14</v>
      </c>
      <c r="AF65" s="14">
        <f t="shared" si="10"/>
        <v>6.8427101972393992E-14</v>
      </c>
      <c r="AG65" s="14">
        <f t="shared" si="11"/>
        <v>3.6969721415313427E-13</v>
      </c>
      <c r="AH65" s="14">
        <f t="shared" si="12"/>
        <v>6.4263972656001999E-14</v>
      </c>
      <c r="AI65" s="14">
        <f t="shared" si="13"/>
        <v>1.4017057036647047</v>
      </c>
    </row>
    <row r="66" spans="1:35">
      <c r="A66" s="1">
        <v>45016</v>
      </c>
      <c r="B66">
        <v>-0.22715616821659701</v>
      </c>
      <c r="C66">
        <v>-2.3332876017047801</v>
      </c>
      <c r="D66">
        <v>4.6350877362841203</v>
      </c>
      <c r="E66">
        <v>0.14403862550581001</v>
      </c>
      <c r="F66">
        <v>-1.72969593113586E-4</v>
      </c>
      <c r="G66" s="16">
        <v>-5.7755803424216E-15</v>
      </c>
      <c r="H66" s="16">
        <v>1.1805212261996E-13</v>
      </c>
      <c r="I66" s="16">
        <v>4.6389880990566897E-13</v>
      </c>
      <c r="J66" s="16">
        <v>8.4291977048868006E-14</v>
      </c>
      <c r="K66" s="16">
        <v>5.4261410428762101E-14</v>
      </c>
      <c r="L66" s="16">
        <v>3.5447754770558698E-14</v>
      </c>
      <c r="M66" s="16">
        <v>2.51773361541607E-14</v>
      </c>
      <c r="N66" s="16">
        <v>2.2651481048711601E-14</v>
      </c>
      <c r="O66" s="16">
        <v>-2.9850896448876802E-14</v>
      </c>
      <c r="P66" s="16">
        <v>1.6946429388099101E-14</v>
      </c>
      <c r="Q66">
        <v>-2.5693031617683101E-2</v>
      </c>
      <c r="R66">
        <v>0</v>
      </c>
      <c r="S66">
        <v>6.6851944929677797E-4</v>
      </c>
      <c r="T66">
        <v>0.38626514067423701</v>
      </c>
      <c r="U66" s="11">
        <f t="shared" si="2"/>
        <v>2.5797502507820758</v>
      </c>
      <c r="Y66" s="1">
        <f t="shared" si="14"/>
        <v>45016</v>
      </c>
      <c r="Z66" s="14">
        <f t="shared" si="4"/>
        <v>-0.14887209431569401</v>
      </c>
      <c r="AA66" s="14">
        <f t="shared" si="5"/>
        <v>1.02040522856585</v>
      </c>
      <c r="AB66" s="14">
        <f t="shared" si="6"/>
        <v>0.57251963402395045</v>
      </c>
      <c r="AC66" s="14">
        <f t="shared" si="7"/>
        <v>0.22296821267516001</v>
      </c>
      <c r="AD66" s="14">
        <f t="shared" si="8"/>
        <v>4.1666276670832014E-5</v>
      </c>
      <c r="AE66" s="14">
        <f t="shared" si="9"/>
        <v>1.1550415535572499E-14</v>
      </c>
      <c r="AF66" s="14">
        <f t="shared" si="10"/>
        <v>6.8223408291210001E-14</v>
      </c>
      <c r="AG66" s="14">
        <f t="shared" si="11"/>
        <v>3.6686142069367428E-13</v>
      </c>
      <c r="AH66" s="14">
        <f t="shared" si="12"/>
        <v>8.4291977048868006E-14</v>
      </c>
      <c r="AI66" s="14">
        <f t="shared" si="13"/>
        <v>1.6670626472264682</v>
      </c>
    </row>
    <row r="67" spans="1:35">
      <c r="A67" s="1">
        <v>45107</v>
      </c>
      <c r="B67">
        <v>-0.218829908974807</v>
      </c>
      <c r="C67">
        <v>-2.4070748138921201</v>
      </c>
      <c r="D67">
        <v>5.0594807243552102</v>
      </c>
      <c r="E67">
        <v>0.14443141298144299</v>
      </c>
      <c r="F67">
        <v>-2.7216007491608898E-4</v>
      </c>
      <c r="G67" s="16">
        <v>-5.6163227161431999E-15</v>
      </c>
      <c r="H67" s="16">
        <v>1.1680387105608799E-13</v>
      </c>
      <c r="I67" s="16">
        <v>4.6328538812280399E-13</v>
      </c>
      <c r="J67" s="16">
        <v>1.05360377545073E-13</v>
      </c>
      <c r="K67" s="16">
        <v>5.4981007227454598E-14</v>
      </c>
      <c r="L67" s="16">
        <v>3.6617849738572703E-14</v>
      </c>
      <c r="M67" s="16">
        <v>2.6322424511305501E-14</v>
      </c>
      <c r="N67" s="16">
        <v>2.3916038779005398E-14</v>
      </c>
      <c r="O67" s="16">
        <v>-2.7826459290173302E-14</v>
      </c>
      <c r="P67" s="16">
        <v>1.6856818404697599E-14</v>
      </c>
      <c r="Q67">
        <v>-1.9136911027582498E-2</v>
      </c>
      <c r="R67">
        <v>0</v>
      </c>
      <c r="S67">
        <v>1.59365063805328E-3</v>
      </c>
      <c r="T67">
        <v>0.38222255580326597</v>
      </c>
      <c r="U67" s="11">
        <f t="shared" ref="U67:U130" si="15">+SUM(B67:T67)</f>
        <v>2.942414549809357</v>
      </c>
      <c r="Y67" s="1">
        <f t="shared" ref="Y67:Y98" si="16">+A67</f>
        <v>45107</v>
      </c>
      <c r="Z67" s="14">
        <f t="shared" ref="Z67:Z130" si="17">+B67-$B$2</f>
        <v>-0.140545835073904</v>
      </c>
      <c r="AA67" s="14">
        <f t="shared" ref="AA67:AA130" si="18">+C67-C$2</f>
        <v>0.94661801637851006</v>
      </c>
      <c r="AB67" s="14">
        <f t="shared" ref="AB67:AB130" si="19">+D67-D$2</f>
        <v>0.99691262209504039</v>
      </c>
      <c r="AC67" s="14">
        <f t="shared" ref="AC67:AC130" si="20">+E67-E$2</f>
        <v>0.22336100015079299</v>
      </c>
      <c r="AD67" s="14">
        <f t="shared" ref="AD67:AD130" si="21">+F67-F$2</f>
        <v>-5.7524205131670968E-5</v>
      </c>
      <c r="AE67" s="14">
        <f t="shared" ref="AE67:AE130" si="22">+G67-G$2</f>
        <v>1.1709673161850898E-14</v>
      </c>
      <c r="AF67" s="14">
        <f t="shared" ref="AF67:AF130" si="23">+H67-H$2</f>
        <v>6.6975156727337994E-14</v>
      </c>
      <c r="AG67" s="14">
        <f t="shared" ref="AG67:AG130" si="24">+I67-I$2</f>
        <v>3.6624799891080931E-13</v>
      </c>
      <c r="AH67" s="14">
        <f t="shared" ref="AH67:AH130" si="25">+J67-J$2</f>
        <v>1.05360377545073E-13</v>
      </c>
      <c r="AI67" s="14">
        <f t="shared" ref="AI67:AI130" si="26">+SUM(Z67:AH67)</f>
        <v>2.0262882793458581</v>
      </c>
    </row>
    <row r="68" spans="1:35">
      <c r="A68" s="1">
        <v>45199</v>
      </c>
      <c r="B68">
        <v>-0.21815512747410801</v>
      </c>
      <c r="C68">
        <v>-2.4052494488453502</v>
      </c>
      <c r="D68">
        <v>5.4287697282963299</v>
      </c>
      <c r="E68">
        <v>0.129174520546538</v>
      </c>
      <c r="F68">
        <v>-1.5707882985220299E-4</v>
      </c>
      <c r="G68" s="16">
        <v>-5.6042931557411202E-15</v>
      </c>
      <c r="H68" s="16">
        <v>1.09026667372299E-13</v>
      </c>
      <c r="I68" s="16">
        <v>4.6100055350797298E-13</v>
      </c>
      <c r="J68" s="16">
        <v>1.25030899338175E-13</v>
      </c>
      <c r="K68" s="16">
        <v>5.5766902628754397E-14</v>
      </c>
      <c r="L68" s="16">
        <v>3.7812601198050003E-14</v>
      </c>
      <c r="M68" s="16">
        <v>2.7638511182151299E-14</v>
      </c>
      <c r="N68" s="16">
        <v>2.5025945769000499E-14</v>
      </c>
      <c r="O68" s="16">
        <v>-2.5980051112947E-14</v>
      </c>
      <c r="P68" s="16">
        <v>1.6757614152843501E-14</v>
      </c>
      <c r="Q68">
        <v>-2.0557170524832101E-2</v>
      </c>
      <c r="R68">
        <v>0</v>
      </c>
      <c r="S68">
        <v>2.34270971395716E-3</v>
      </c>
      <c r="T68">
        <v>0.37822098314988101</v>
      </c>
      <c r="U68" s="11">
        <f t="shared" si="15"/>
        <v>3.2943891160333894</v>
      </c>
      <c r="Y68" s="1">
        <f t="shared" si="16"/>
        <v>45199</v>
      </c>
      <c r="Z68" s="14">
        <f t="shared" si="17"/>
        <v>-0.13987105357320501</v>
      </c>
      <c r="AA68" s="14">
        <f t="shared" si="18"/>
        <v>0.94844338142527995</v>
      </c>
      <c r="AB68" s="14">
        <f t="shared" si="19"/>
        <v>1.36620162603616</v>
      </c>
      <c r="AC68" s="14">
        <f t="shared" si="20"/>
        <v>0.208104107715888</v>
      </c>
      <c r="AD68" s="14">
        <f t="shared" si="21"/>
        <v>5.7557039932215024E-5</v>
      </c>
      <c r="AE68" s="14">
        <f t="shared" si="22"/>
        <v>1.1721702722252979E-14</v>
      </c>
      <c r="AF68" s="14">
        <f t="shared" si="23"/>
        <v>5.9197953043548996E-14</v>
      </c>
      <c r="AG68" s="14">
        <f t="shared" si="24"/>
        <v>3.639631642959783E-13</v>
      </c>
      <c r="AH68" s="14">
        <f t="shared" si="25"/>
        <v>1.25030899338175E-13</v>
      </c>
      <c r="AI68" s="14">
        <f t="shared" si="26"/>
        <v>2.3829356186446153</v>
      </c>
    </row>
    <row r="69" spans="1:35">
      <c r="A69" s="1">
        <v>45291</v>
      </c>
      <c r="B69">
        <v>-0.22881097476496301</v>
      </c>
      <c r="C69">
        <v>-2.3823639219549202</v>
      </c>
      <c r="D69">
        <v>5.50708051006945</v>
      </c>
      <c r="E69">
        <v>9.1098803528771199E-2</v>
      </c>
      <c r="F69" s="16">
        <v>4.9802396470060499E-5</v>
      </c>
      <c r="G69" s="16">
        <v>-5.4088544333575998E-15</v>
      </c>
      <c r="H69" s="16">
        <v>1.01951481049528E-13</v>
      </c>
      <c r="I69" s="16">
        <v>4.5559199269320096E-13</v>
      </c>
      <c r="J69" s="16">
        <v>1.42377327018377E-13</v>
      </c>
      <c r="K69" s="16">
        <v>5.6402515732776599E-14</v>
      </c>
      <c r="L69" s="16">
        <v>3.9045027629509002E-14</v>
      </c>
      <c r="M69" s="16">
        <v>2.8662625840746302E-14</v>
      </c>
      <c r="N69" s="16">
        <v>2.58705957255946E-14</v>
      </c>
      <c r="O69" s="16">
        <v>-2.4458310904012401E-14</v>
      </c>
      <c r="P69" s="16">
        <v>1.66425562697421E-14</v>
      </c>
      <c r="Q69">
        <v>-1.4463727548563199E-2</v>
      </c>
      <c r="R69">
        <v>0</v>
      </c>
      <c r="S69">
        <v>3.18918693033985E-3</v>
      </c>
      <c r="T69">
        <v>0.37426000891476102</v>
      </c>
      <c r="U69" s="11">
        <f t="shared" si="15"/>
        <v>3.3500396875721825</v>
      </c>
      <c r="Y69" s="1">
        <f t="shared" si="16"/>
        <v>45291</v>
      </c>
      <c r="Z69" s="14">
        <f t="shared" si="17"/>
        <v>-0.15052690086406001</v>
      </c>
      <c r="AA69" s="14">
        <f t="shared" si="18"/>
        <v>0.97132890831570995</v>
      </c>
      <c r="AB69" s="14">
        <f t="shared" si="19"/>
        <v>1.4445124078092801</v>
      </c>
      <c r="AC69" s="14">
        <f t="shared" si="20"/>
        <v>0.1700283906981212</v>
      </c>
      <c r="AD69" s="14">
        <f t="shared" si="21"/>
        <v>2.6443826625447851E-4</v>
      </c>
      <c r="AE69" s="14">
        <f t="shared" si="22"/>
        <v>1.19171414446365E-14</v>
      </c>
      <c r="AF69" s="14">
        <f t="shared" si="23"/>
        <v>5.2122766720777997E-14</v>
      </c>
      <c r="AG69" s="14">
        <f t="shared" si="24"/>
        <v>3.5855460348120627E-13</v>
      </c>
      <c r="AH69" s="14">
        <f t="shared" si="25"/>
        <v>1.42377327018377E-13</v>
      </c>
      <c r="AI69" s="14">
        <f t="shared" si="26"/>
        <v>2.4356072442258707</v>
      </c>
    </row>
    <row r="70" spans="1:35">
      <c r="A70" s="1">
        <v>45382</v>
      </c>
      <c r="B70">
        <v>-0.22684676803606299</v>
      </c>
      <c r="C70">
        <v>-2.28407287285903</v>
      </c>
      <c r="D70">
        <v>5.4697004103713196</v>
      </c>
      <c r="E70">
        <v>0.133340672339711</v>
      </c>
      <c r="F70" s="16">
        <v>8.3930129413442098E-6</v>
      </c>
      <c r="G70" s="16">
        <v>-6.5884737168525299E-15</v>
      </c>
      <c r="H70" s="16">
        <v>9.8446583360231404E-14</v>
      </c>
      <c r="I70" s="16">
        <v>4.5812814121562899E-13</v>
      </c>
      <c r="J70" s="16">
        <v>1.63360737656261E-13</v>
      </c>
      <c r="K70" s="16">
        <v>5.7539541869501095E-14</v>
      </c>
      <c r="L70" s="16">
        <v>4.0113144719021498E-14</v>
      </c>
      <c r="M70" s="16">
        <v>2.9536925148248097E-14</v>
      </c>
      <c r="N70" s="16">
        <v>2.6573426340560201E-14</v>
      </c>
      <c r="O70" s="16">
        <v>-2.3116332751277301E-14</v>
      </c>
      <c r="P70" s="16">
        <v>1.6487616429844001E-14</v>
      </c>
      <c r="Q70">
        <v>-5.1914408359820099E-2</v>
      </c>
      <c r="R70">
        <v>0</v>
      </c>
      <c r="S70">
        <v>4.2920346210189196E-3</v>
      </c>
      <c r="T70">
        <v>0.37033922350722998</v>
      </c>
      <c r="U70" s="11">
        <f t="shared" si="15"/>
        <v>3.4148466845981691</v>
      </c>
      <c r="Y70" s="1">
        <f t="shared" si="16"/>
        <v>45382</v>
      </c>
      <c r="Z70" s="14">
        <f t="shared" si="17"/>
        <v>-0.14856269413515999</v>
      </c>
      <c r="AA70" s="14">
        <f t="shared" si="18"/>
        <v>1.0696199574116001</v>
      </c>
      <c r="AB70" s="14">
        <f t="shared" si="19"/>
        <v>1.4071323081111498</v>
      </c>
      <c r="AC70" s="14">
        <f t="shared" si="20"/>
        <v>0.212270259509061</v>
      </c>
      <c r="AD70" s="14">
        <f t="shared" si="21"/>
        <v>2.2302888272576223E-4</v>
      </c>
      <c r="AE70" s="14">
        <f t="shared" si="22"/>
        <v>1.0737522161141568E-14</v>
      </c>
      <c r="AF70" s="14">
        <f t="shared" si="23"/>
        <v>4.8617869031481404E-14</v>
      </c>
      <c r="AG70" s="14">
        <f t="shared" si="24"/>
        <v>3.6109075200363431E-13</v>
      </c>
      <c r="AH70" s="14">
        <f t="shared" si="25"/>
        <v>1.63360737656261E-13</v>
      </c>
      <c r="AI70" s="14">
        <f t="shared" si="26"/>
        <v>2.54068285977996</v>
      </c>
    </row>
    <row r="71" spans="1:35">
      <c r="A71" s="1">
        <v>45473</v>
      </c>
      <c r="B71">
        <v>-0.234701277479063</v>
      </c>
      <c r="C71">
        <v>-2.3708681744180198</v>
      </c>
      <c r="D71">
        <v>5.6438536145618103</v>
      </c>
      <c r="E71">
        <v>0.119919198170434</v>
      </c>
      <c r="F71">
        <v>1.4426542748593299E-4</v>
      </c>
      <c r="G71" s="16">
        <v>-6.5462486835415797E-15</v>
      </c>
      <c r="H71" s="16">
        <v>9.3448770609524097E-14</v>
      </c>
      <c r="I71" s="16">
        <v>4.5277060592947599E-13</v>
      </c>
      <c r="J71" s="16">
        <v>1.82603288546925E-13</v>
      </c>
      <c r="K71" s="16">
        <v>5.8020237361156896E-14</v>
      </c>
      <c r="L71" s="16">
        <v>4.0864204354599E-14</v>
      </c>
      <c r="M71" s="16">
        <v>3.0181168120663301E-14</v>
      </c>
      <c r="N71" s="16">
        <v>2.7095586020636401E-14</v>
      </c>
      <c r="O71" s="16">
        <v>-2.1969263845845999E-14</v>
      </c>
      <c r="P71" s="16">
        <v>1.63600170419195E-14</v>
      </c>
      <c r="Q71">
        <v>-5.6158691683771501E-2</v>
      </c>
      <c r="R71">
        <v>0</v>
      </c>
      <c r="S71">
        <v>4.91143045143744E-3</v>
      </c>
      <c r="T71">
        <v>0.36645822150093099</v>
      </c>
      <c r="U71" s="11">
        <f t="shared" si="15"/>
        <v>3.4735585865321177</v>
      </c>
      <c r="Y71" s="1">
        <f t="shared" si="16"/>
        <v>45473</v>
      </c>
      <c r="Z71" s="14">
        <f t="shared" si="17"/>
        <v>-0.15641720357816</v>
      </c>
      <c r="AA71" s="14">
        <f t="shared" si="18"/>
        <v>0.98282465585261036</v>
      </c>
      <c r="AB71" s="14">
        <f t="shared" si="19"/>
        <v>1.5812855123016405</v>
      </c>
      <c r="AC71" s="14">
        <f t="shared" si="20"/>
        <v>0.19884878533978401</v>
      </c>
      <c r="AD71" s="14">
        <f t="shared" si="21"/>
        <v>3.5890129727035103E-4</v>
      </c>
      <c r="AE71" s="14">
        <f t="shared" si="22"/>
        <v>1.0779747194452519E-14</v>
      </c>
      <c r="AF71" s="14">
        <f t="shared" si="23"/>
        <v>4.3620056280774097E-14</v>
      </c>
      <c r="AG71" s="14">
        <f t="shared" si="24"/>
        <v>3.557332167174813E-13</v>
      </c>
      <c r="AH71" s="14">
        <f t="shared" si="25"/>
        <v>1.82603288546925E-13</v>
      </c>
      <c r="AI71" s="14">
        <f t="shared" si="26"/>
        <v>2.606900651213738</v>
      </c>
    </row>
    <row r="72" spans="1:35">
      <c r="A72" s="1">
        <v>45565</v>
      </c>
      <c r="B72">
        <v>-0.230902198796964</v>
      </c>
      <c r="C72">
        <v>-2.3596834647285401</v>
      </c>
      <c r="D72">
        <v>5.5874150784161998</v>
      </c>
      <c r="E72">
        <v>0.1075970495757</v>
      </c>
      <c r="F72">
        <v>1.3640770728529E-4</v>
      </c>
      <c r="G72" s="16">
        <v>-6.3067514124471198E-15</v>
      </c>
      <c r="H72" s="16">
        <v>8.9317051452021299E-14</v>
      </c>
      <c r="I72" s="16">
        <v>4.5151513127958902E-13</v>
      </c>
      <c r="J72" s="16">
        <v>1.9629165290941801E-13</v>
      </c>
      <c r="K72" s="16">
        <v>5.8134861243099494E-14</v>
      </c>
      <c r="L72" s="16">
        <v>4.14090239712087E-14</v>
      </c>
      <c r="M72" s="16">
        <v>3.0660970649088997E-14</v>
      </c>
      <c r="N72" s="16">
        <v>2.74756687069493E-14</v>
      </c>
      <c r="O72" s="16">
        <v>-2.0995325092735501E-14</v>
      </c>
      <c r="P72" s="16">
        <v>1.6224438726555E-14</v>
      </c>
      <c r="Q72">
        <v>-5.9773337565468099E-2</v>
      </c>
      <c r="R72">
        <v>0</v>
      </c>
      <c r="S72">
        <v>5.5012851331888504E-3</v>
      </c>
      <c r="T72">
        <v>0.362616601590038</v>
      </c>
      <c r="U72" s="11">
        <f t="shared" si="15"/>
        <v>3.4129074213323238</v>
      </c>
      <c r="Y72" s="1">
        <f t="shared" si="16"/>
        <v>45565</v>
      </c>
      <c r="Z72" s="14">
        <f t="shared" si="17"/>
        <v>-0.152618124896061</v>
      </c>
      <c r="AA72" s="14">
        <f t="shared" si="18"/>
        <v>0.99400936554209007</v>
      </c>
      <c r="AB72" s="14">
        <f t="shared" si="19"/>
        <v>1.5248469761560299</v>
      </c>
      <c r="AC72" s="14">
        <f t="shared" si="20"/>
        <v>0.18652663674504999</v>
      </c>
      <c r="AD72" s="14">
        <f t="shared" si="21"/>
        <v>3.5104357706970798E-4</v>
      </c>
      <c r="AE72" s="14">
        <f t="shared" si="22"/>
        <v>1.101924446554698E-14</v>
      </c>
      <c r="AF72" s="14">
        <f t="shared" si="23"/>
        <v>3.9488337123271299E-14</v>
      </c>
      <c r="AG72" s="14">
        <f t="shared" si="24"/>
        <v>3.5447774206759433E-13</v>
      </c>
      <c r="AH72" s="14">
        <f t="shared" si="25"/>
        <v>1.9629165290941801E-13</v>
      </c>
      <c r="AI72" s="14">
        <f t="shared" si="26"/>
        <v>2.5531158971247803</v>
      </c>
    </row>
    <row r="73" spans="1:35">
      <c r="A73" s="1">
        <v>45657</v>
      </c>
      <c r="B73">
        <v>-0.227183406638823</v>
      </c>
      <c r="C73">
        <v>-2.3467087144767702</v>
      </c>
      <c r="D73">
        <v>5.53154092763205</v>
      </c>
      <c r="E73">
        <v>9.5851053414213502E-2</v>
      </c>
      <c r="F73">
        <v>1.2751700622308201E-4</v>
      </c>
      <c r="G73" s="16">
        <v>-6.0708889294940401E-15</v>
      </c>
      <c r="H73" s="16">
        <v>8.53211387349209E-14</v>
      </c>
      <c r="I73" s="16">
        <v>4.50134805975873E-13</v>
      </c>
      <c r="J73" s="16">
        <v>2.0929081782728801E-13</v>
      </c>
      <c r="K73" s="16">
        <v>5.8240560304724901E-14</v>
      </c>
      <c r="L73" s="16">
        <v>4.1922963154011898E-14</v>
      </c>
      <c r="M73" s="16">
        <v>3.1117845428771601E-14</v>
      </c>
      <c r="N73" s="16">
        <v>2.7839492464986299E-14</v>
      </c>
      <c r="O73" s="16">
        <v>-2.00483802022645E-14</v>
      </c>
      <c r="P73" s="16">
        <v>1.6084937027464499E-14</v>
      </c>
      <c r="Q73">
        <v>-6.2862133019368396E-2</v>
      </c>
      <c r="R73">
        <v>0</v>
      </c>
      <c r="S73">
        <v>5.8188436793806097E-3</v>
      </c>
      <c r="T73">
        <v>0.35881396654596898</v>
      </c>
      <c r="U73" s="11">
        <f t="shared" si="15"/>
        <v>3.3553980541437682</v>
      </c>
      <c r="Y73" s="1">
        <f t="shared" si="16"/>
        <v>45657</v>
      </c>
      <c r="Z73" s="14">
        <f t="shared" si="17"/>
        <v>-0.14889933273792</v>
      </c>
      <c r="AA73" s="14">
        <f t="shared" si="18"/>
        <v>1.0069841157938599</v>
      </c>
      <c r="AB73" s="14">
        <f t="shared" si="19"/>
        <v>1.4689728253718801</v>
      </c>
      <c r="AC73" s="14">
        <f t="shared" si="20"/>
        <v>0.17478064058356352</v>
      </c>
      <c r="AD73" s="14">
        <f t="shared" si="21"/>
        <v>3.4215287600750002E-4</v>
      </c>
      <c r="AE73" s="14">
        <f t="shared" si="22"/>
        <v>1.125510694850006E-14</v>
      </c>
      <c r="AF73" s="14">
        <f t="shared" si="23"/>
        <v>3.54924244061709E-14</v>
      </c>
      <c r="AG73" s="14">
        <f t="shared" si="24"/>
        <v>3.5309741676387831E-13</v>
      </c>
      <c r="AH73" s="14">
        <f t="shared" si="25"/>
        <v>2.0929081782728801E-13</v>
      </c>
      <c r="AI73" s="14">
        <f t="shared" si="26"/>
        <v>2.5021804018880003</v>
      </c>
    </row>
    <row r="74" spans="1:35">
      <c r="A74" s="1">
        <v>45747</v>
      </c>
      <c r="B74">
        <v>-0.22355727415725901</v>
      </c>
      <c r="C74">
        <v>-2.3322506443125999</v>
      </c>
      <c r="D74">
        <v>5.47622551835574</v>
      </c>
      <c r="E74">
        <v>8.4765070673422205E-2</v>
      </c>
      <c r="F74">
        <v>1.17896326478549E-4</v>
      </c>
      <c r="G74" s="16">
        <v>-5.8382710058050301E-15</v>
      </c>
      <c r="H74" s="16">
        <v>8.1462522545438096E-14</v>
      </c>
      <c r="I74" s="16">
        <v>4.4863900512768199E-13</v>
      </c>
      <c r="J74" s="16">
        <v>2.21606626172307E-13</v>
      </c>
      <c r="K74" s="16">
        <v>5.8335192897495396E-14</v>
      </c>
      <c r="L74" s="16">
        <v>4.2405461032799097E-14</v>
      </c>
      <c r="M74" s="16">
        <v>3.15508165568705E-14</v>
      </c>
      <c r="N74" s="16">
        <v>2.8185815928826E-14</v>
      </c>
      <c r="O74" s="16">
        <v>-1.9130611091519001E-14</v>
      </c>
      <c r="P74" s="16">
        <v>1.5941796454946E-14</v>
      </c>
      <c r="Q74">
        <v>-6.5477933034502098E-2</v>
      </c>
      <c r="R74">
        <v>0</v>
      </c>
      <c r="S74">
        <v>5.91941473626362E-3</v>
      </c>
      <c r="T74">
        <v>0.35504992317461498</v>
      </c>
      <c r="U74" s="11">
        <f t="shared" si="15"/>
        <v>3.3007919717630609</v>
      </c>
      <c r="Y74" s="1">
        <f t="shared" si="16"/>
        <v>45747</v>
      </c>
      <c r="Z74" s="14">
        <f t="shared" si="17"/>
        <v>-0.14527320025635601</v>
      </c>
      <c r="AA74" s="14">
        <f t="shared" si="18"/>
        <v>1.0214421859580303</v>
      </c>
      <c r="AB74" s="14">
        <f t="shared" si="19"/>
        <v>1.4136574160955702</v>
      </c>
      <c r="AC74" s="14">
        <f t="shared" si="20"/>
        <v>0.16369465784277221</v>
      </c>
      <c r="AD74" s="14">
        <f t="shared" si="21"/>
        <v>3.32532196262967E-4</v>
      </c>
      <c r="AE74" s="14">
        <f t="shared" si="22"/>
        <v>1.1487724872189068E-14</v>
      </c>
      <c r="AF74" s="14">
        <f t="shared" si="23"/>
        <v>3.1633808216688096E-14</v>
      </c>
      <c r="AG74" s="14">
        <f t="shared" si="24"/>
        <v>3.516016159156873E-13</v>
      </c>
      <c r="AH74" s="14">
        <f t="shared" si="25"/>
        <v>2.21606626172307E-13</v>
      </c>
      <c r="AI74" s="14">
        <f t="shared" si="26"/>
        <v>2.453853591836896</v>
      </c>
    </row>
    <row r="75" spans="1:35">
      <c r="A75" s="1">
        <v>45838</v>
      </c>
      <c r="B75">
        <v>-0.220033014738029</v>
      </c>
      <c r="C75">
        <v>-2.31656904750026</v>
      </c>
      <c r="D75">
        <v>5.42146326317219</v>
      </c>
      <c r="E75">
        <v>7.4398967181368E-2</v>
      </c>
      <c r="F75">
        <v>1.078140697013E-4</v>
      </c>
      <c r="G75" s="16">
        <v>-5.608571092046E-15</v>
      </c>
      <c r="H75" s="16">
        <v>7.7741070059917496E-14</v>
      </c>
      <c r="I75" s="16">
        <v>4.4703682303488702E-13</v>
      </c>
      <c r="J75" s="16">
        <v>2.3325034969132601E-13</v>
      </c>
      <c r="K75" s="16">
        <v>5.8416995199122904E-14</v>
      </c>
      <c r="L75" s="16">
        <v>4.2856303180248302E-14</v>
      </c>
      <c r="M75" s="16">
        <v>3.1959248488447299E-14</v>
      </c>
      <c r="N75" s="16">
        <v>2.85137168062744E-14</v>
      </c>
      <c r="O75" s="16">
        <v>-1.82435804745067E-14</v>
      </c>
      <c r="P75" s="16">
        <v>1.5795284369832899E-14</v>
      </c>
      <c r="Q75">
        <v>-6.7671634120214805E-2</v>
      </c>
      <c r="R75">
        <v>0</v>
      </c>
      <c r="S75">
        <v>5.8489957291592903E-3</v>
      </c>
      <c r="T75">
        <v>0.35132408227406098</v>
      </c>
      <c r="U75" s="11">
        <f t="shared" si="15"/>
        <v>3.2488694260688877</v>
      </c>
      <c r="Y75" s="1">
        <f t="shared" si="16"/>
        <v>45838</v>
      </c>
      <c r="Z75" s="14">
        <f t="shared" si="17"/>
        <v>-0.141748940837126</v>
      </c>
      <c r="AA75" s="14">
        <f t="shared" si="18"/>
        <v>1.0371237827703701</v>
      </c>
      <c r="AB75" s="14">
        <f t="shared" si="19"/>
        <v>1.3588951609120201</v>
      </c>
      <c r="AC75" s="14">
        <f t="shared" si="20"/>
        <v>0.15332855435071802</v>
      </c>
      <c r="AD75" s="14">
        <f t="shared" si="21"/>
        <v>3.22449939485718E-4</v>
      </c>
      <c r="AE75" s="14">
        <f t="shared" si="22"/>
        <v>1.1717424785948099E-14</v>
      </c>
      <c r="AF75" s="14">
        <f t="shared" si="23"/>
        <v>2.7912355731167497E-14</v>
      </c>
      <c r="AG75" s="14">
        <f t="shared" si="24"/>
        <v>3.4999943382289233E-13</v>
      </c>
      <c r="AH75" s="14">
        <f t="shared" si="25"/>
        <v>2.3325034969132601E-13</v>
      </c>
      <c r="AI75" s="14">
        <f t="shared" si="26"/>
        <v>2.4079210071360908</v>
      </c>
    </row>
    <row r="76" spans="1:35">
      <c r="A76" s="1">
        <v>45930</v>
      </c>
      <c r="B76">
        <v>-0.21661705520253899</v>
      </c>
      <c r="C76">
        <v>-2.2998839197893899</v>
      </c>
      <c r="D76">
        <v>5.3672486305404803</v>
      </c>
      <c r="E76">
        <v>6.4791621869441998E-2</v>
      </c>
      <c r="F76" s="16">
        <v>9.7503562674319699E-5</v>
      </c>
      <c r="G76" s="16">
        <v>-5.3815237169253902E-15</v>
      </c>
      <c r="H76" s="16">
        <v>7.4155287167545201E-14</v>
      </c>
      <c r="I76" s="16">
        <v>4.4533699135311799E-13</v>
      </c>
      <c r="J76" s="16">
        <v>2.4423772505904302E-13</v>
      </c>
      <c r="K76" s="16">
        <v>5.8484552291981296E-14</v>
      </c>
      <c r="L76" s="16">
        <v>4.3275574499484203E-14</v>
      </c>
      <c r="M76" s="16">
        <v>3.2342805384937298E-14</v>
      </c>
      <c r="N76" s="16">
        <v>2.8822558587221202E-14</v>
      </c>
      <c r="O76" s="16">
        <v>-1.7388305458437899E-14</v>
      </c>
      <c r="P76" s="16">
        <v>1.56456517301982E-14</v>
      </c>
      <c r="Q76">
        <v>-6.9491722791528293E-2</v>
      </c>
      <c r="R76">
        <v>0</v>
      </c>
      <c r="S76">
        <v>5.6459749801264E-3</v>
      </c>
      <c r="T76">
        <v>0.347636058592796</v>
      </c>
      <c r="U76" s="11">
        <f t="shared" si="15"/>
        <v>3.1994270917629821</v>
      </c>
      <c r="Y76" s="1">
        <f t="shared" si="16"/>
        <v>45930</v>
      </c>
      <c r="Z76" s="14">
        <f t="shared" si="17"/>
        <v>-0.13833298130163599</v>
      </c>
      <c r="AA76" s="14">
        <f t="shared" si="18"/>
        <v>1.0538089104812403</v>
      </c>
      <c r="AB76" s="14">
        <f t="shared" si="19"/>
        <v>1.3046805282803104</v>
      </c>
      <c r="AC76" s="14">
        <f t="shared" si="20"/>
        <v>0.14372120903879199</v>
      </c>
      <c r="AD76" s="14">
        <f t="shared" si="21"/>
        <v>3.1213943245873773E-4</v>
      </c>
      <c r="AE76" s="14">
        <f t="shared" si="22"/>
        <v>1.1944472161068708E-14</v>
      </c>
      <c r="AF76" s="14">
        <f t="shared" si="23"/>
        <v>2.4326572838795202E-14</v>
      </c>
      <c r="AG76" s="14">
        <f t="shared" si="24"/>
        <v>3.482996021411233E-13</v>
      </c>
      <c r="AH76" s="14">
        <f t="shared" si="25"/>
        <v>2.4423772505904302E-13</v>
      </c>
      <c r="AI76" s="14">
        <f t="shared" si="26"/>
        <v>2.3641898059317938</v>
      </c>
    </row>
    <row r="77" spans="1:35">
      <c r="A77" s="1">
        <v>46022</v>
      </c>
      <c r="B77">
        <v>-0.213313391294745</v>
      </c>
      <c r="C77">
        <v>-2.2823815065105499</v>
      </c>
      <c r="D77">
        <v>5.3135761442350899</v>
      </c>
      <c r="E77">
        <v>5.5963768945692702E-2</v>
      </c>
      <c r="F77" s="16">
        <v>8.7164212812730201E-5</v>
      </c>
      <c r="G77" s="16">
        <v>-5.1569207605779401E-15</v>
      </c>
      <c r="H77" s="16">
        <v>7.0702558823378705E-14</v>
      </c>
      <c r="I77" s="16">
        <v>4.4354781905107498E-13</v>
      </c>
      <c r="J77" s="16">
        <v>2.5458807538887902E-13</v>
      </c>
      <c r="K77" s="16">
        <v>5.8536767906714898E-14</v>
      </c>
      <c r="L77" s="16">
        <v>4.36636148128285E-14</v>
      </c>
      <c r="M77" s="16">
        <v>3.2701412031874998E-14</v>
      </c>
      <c r="N77" s="16">
        <v>2.9111957763386601E-14</v>
      </c>
      <c r="O77" s="16">
        <v>-1.65653282043098E-14</v>
      </c>
      <c r="P77" s="16">
        <v>1.54931339013261E-14</v>
      </c>
      <c r="Q77">
        <v>-7.0983935393379702E-2</v>
      </c>
      <c r="R77">
        <v>0</v>
      </c>
      <c r="S77">
        <v>5.3424512194613603E-3</v>
      </c>
      <c r="T77">
        <v>0.34398547078841102</v>
      </c>
      <c r="U77" s="11">
        <f t="shared" si="15"/>
        <v>3.1522761662037202</v>
      </c>
      <c r="Y77" s="1">
        <f t="shared" si="16"/>
        <v>46022</v>
      </c>
      <c r="Z77" s="14">
        <f t="shared" si="17"/>
        <v>-0.135029317393842</v>
      </c>
      <c r="AA77" s="14">
        <f t="shared" si="18"/>
        <v>1.0713113237600802</v>
      </c>
      <c r="AB77" s="14">
        <f t="shared" si="19"/>
        <v>1.2510080419749201</v>
      </c>
      <c r="AC77" s="14">
        <f t="shared" si="20"/>
        <v>0.13489335611504272</v>
      </c>
      <c r="AD77" s="14">
        <f t="shared" si="21"/>
        <v>3.0180008259714821E-4</v>
      </c>
      <c r="AE77" s="14">
        <f t="shared" si="22"/>
        <v>1.2169075117416158E-14</v>
      </c>
      <c r="AF77" s="14">
        <f t="shared" si="23"/>
        <v>2.0873844494628705E-14</v>
      </c>
      <c r="AG77" s="14">
        <f t="shared" si="24"/>
        <v>3.4651042983908029E-13</v>
      </c>
      <c r="AH77" s="14">
        <f t="shared" si="25"/>
        <v>2.5458807538887902E-13</v>
      </c>
      <c r="AI77" s="14">
        <f t="shared" si="26"/>
        <v>2.322485204539432</v>
      </c>
    </row>
    <row r="78" spans="1:35">
      <c r="A78" s="1">
        <v>46112</v>
      </c>
      <c r="B78">
        <v>-0.21012392276915701</v>
      </c>
      <c r="C78">
        <v>-2.2642194313256399</v>
      </c>
      <c r="D78">
        <v>5.2604403827927504</v>
      </c>
      <c r="E78">
        <v>4.79206567259245E-2</v>
      </c>
      <c r="F78" s="16">
        <v>7.6963497318481794E-5</v>
      </c>
      <c r="G78" s="16">
        <v>-4.93460695440881E-15</v>
      </c>
      <c r="H78" s="16">
        <v>6.7379367529729406E-14</v>
      </c>
      <c r="I78" s="16">
        <v>4.41677150921374E-13</v>
      </c>
      <c r="J78" s="16">
        <v>2.6432351804534E-13</v>
      </c>
      <c r="K78" s="16">
        <v>5.8572833678876199E-14</v>
      </c>
      <c r="L78" s="16">
        <v>4.40209775053539E-14</v>
      </c>
      <c r="M78" s="16">
        <v>3.3035216797820901E-14</v>
      </c>
      <c r="N78" s="16">
        <v>2.9381752118561001E-14</v>
      </c>
      <c r="O78" s="16">
        <v>-1.5774782811379699E-14</v>
      </c>
      <c r="P78" s="16">
        <v>1.53379515079427E-14</v>
      </c>
      <c r="Q78">
        <v>-7.2191016298730704E-2</v>
      </c>
      <c r="R78">
        <v>0</v>
      </c>
      <c r="S78">
        <v>4.96526804465684E-3</v>
      </c>
      <c r="T78">
        <v>0.34037194138676802</v>
      </c>
      <c r="U78" s="11">
        <f t="shared" si="15"/>
        <v>3.1072408420548241</v>
      </c>
      <c r="Y78" s="1">
        <f t="shared" si="16"/>
        <v>46112</v>
      </c>
      <c r="Z78" s="14">
        <f t="shared" si="17"/>
        <v>-0.13183984886825401</v>
      </c>
      <c r="AA78" s="14">
        <f t="shared" si="18"/>
        <v>1.0894733989449903</v>
      </c>
      <c r="AB78" s="14">
        <f t="shared" si="19"/>
        <v>1.1978722805325805</v>
      </c>
      <c r="AC78" s="14">
        <f t="shared" si="20"/>
        <v>0.12685024389527449</v>
      </c>
      <c r="AD78" s="14">
        <f t="shared" si="21"/>
        <v>2.9159936710289981E-4</v>
      </c>
      <c r="AE78" s="14">
        <f t="shared" si="22"/>
        <v>1.2391388923585288E-14</v>
      </c>
      <c r="AF78" s="14">
        <f t="shared" si="23"/>
        <v>1.7550653200979406E-14</v>
      </c>
      <c r="AG78" s="14">
        <f t="shared" si="24"/>
        <v>3.4463976170937931E-13</v>
      </c>
      <c r="AH78" s="14">
        <f t="shared" si="25"/>
        <v>2.6432351804534E-13</v>
      </c>
      <c r="AI78" s="14">
        <f t="shared" si="26"/>
        <v>2.2826476738723334</v>
      </c>
    </row>
    <row r="79" spans="1:35">
      <c r="A79" s="1">
        <v>46203</v>
      </c>
      <c r="B79">
        <v>-0.20704876617137499</v>
      </c>
      <c r="C79">
        <v>-2.2455310460931601</v>
      </c>
      <c r="D79">
        <v>5.2078359789648303</v>
      </c>
      <c r="E79">
        <v>4.0654511589929998E-2</v>
      </c>
      <c r="F79" s="16">
        <v>6.7039366367850994E-5</v>
      </c>
      <c r="G79" s="16">
        <v>-4.7144748939347902E-15</v>
      </c>
      <c r="H79" s="16">
        <v>6.4181489880802695E-14</v>
      </c>
      <c r="I79" s="16">
        <v>4.3973234173372598E-13</v>
      </c>
      <c r="J79" s="16">
        <v>2.73468257758395E-13</v>
      </c>
      <c r="K79" s="16">
        <v>5.8592198603996402E-14</v>
      </c>
      <c r="L79" s="16">
        <v>4.4348391445721098E-14</v>
      </c>
      <c r="M79" s="16">
        <v>3.3344556969727103E-14</v>
      </c>
      <c r="N79" s="16">
        <v>2.9631970511047597E-14</v>
      </c>
      <c r="O79" s="16">
        <v>-1.5016457835478902E-14</v>
      </c>
      <c r="P79" s="16">
        <v>1.51803113103034E-14</v>
      </c>
      <c r="Q79">
        <v>-7.3152562099783103E-2</v>
      </c>
      <c r="R79">
        <v>0</v>
      </c>
      <c r="S79">
        <v>4.5368355277144402E-3</v>
      </c>
      <c r="T79">
        <v>0.33679509674164498</v>
      </c>
      <c r="U79" s="11">
        <f t="shared" si="15"/>
        <v>3.0641570878271081</v>
      </c>
      <c r="Y79" s="1">
        <f t="shared" si="16"/>
        <v>46203</v>
      </c>
      <c r="Z79" s="14">
        <f t="shared" si="17"/>
        <v>-0.12876469227047199</v>
      </c>
      <c r="AA79" s="14">
        <f t="shared" si="18"/>
        <v>1.10816178417747</v>
      </c>
      <c r="AB79" s="14">
        <f t="shared" si="19"/>
        <v>1.1452678767046605</v>
      </c>
      <c r="AC79" s="14">
        <f t="shared" si="20"/>
        <v>0.11958409875928</v>
      </c>
      <c r="AD79" s="14">
        <f t="shared" si="21"/>
        <v>2.8167523615226902E-4</v>
      </c>
      <c r="AE79" s="14">
        <f t="shared" si="22"/>
        <v>1.2611520984059308E-14</v>
      </c>
      <c r="AF79" s="14">
        <f t="shared" si="23"/>
        <v>1.4352775552052695E-14</v>
      </c>
      <c r="AG79" s="14">
        <f t="shared" si="24"/>
        <v>3.4269495252173129E-13</v>
      </c>
      <c r="AH79" s="14">
        <f t="shared" si="25"/>
        <v>2.73468257758395E-13</v>
      </c>
      <c r="AI79" s="14">
        <f t="shared" si="26"/>
        <v>2.2445307426077337</v>
      </c>
    </row>
    <row r="80" spans="1:35">
      <c r="A80" s="1">
        <v>46295</v>
      </c>
      <c r="B80">
        <v>-0.204086544073072</v>
      </c>
      <c r="C80">
        <v>-2.2264291201300899</v>
      </c>
      <c r="D80">
        <v>5.1557576191751897</v>
      </c>
      <c r="E80">
        <v>3.41468004898723E-2</v>
      </c>
      <c r="F80" s="16">
        <v>5.7502831177375298E-5</v>
      </c>
      <c r="G80" s="16">
        <v>-4.4964597958288101E-15</v>
      </c>
      <c r="H80" s="16">
        <v>6.1104171537002798E-14</v>
      </c>
      <c r="I80" s="16">
        <v>4.3772024342803001E-13</v>
      </c>
      <c r="J80" s="16">
        <v>2.8204796259164199E-13</v>
      </c>
      <c r="K80" s="16">
        <v>5.8594539235070304E-14</v>
      </c>
      <c r="L80" s="16">
        <v>4.4646726298584402E-14</v>
      </c>
      <c r="M80" s="16">
        <v>3.3629926685703898E-14</v>
      </c>
      <c r="N80" s="16">
        <v>2.9862804454331399E-14</v>
      </c>
      <c r="O80" s="16">
        <v>-1.4289854057992601E-14</v>
      </c>
      <c r="P80" s="16">
        <v>1.5020407088262701E-14</v>
      </c>
      <c r="Q80">
        <v>-7.3904940097712701E-2</v>
      </c>
      <c r="R80">
        <v>0</v>
      </c>
      <c r="S80">
        <v>4.0757922816468499E-3</v>
      </c>
      <c r="T80">
        <v>0.33325456699483302</v>
      </c>
      <c r="U80" s="11">
        <f t="shared" si="15"/>
        <v>3.0228716774727893</v>
      </c>
      <c r="Y80" s="1">
        <f t="shared" si="16"/>
        <v>46295</v>
      </c>
      <c r="Z80" s="14">
        <f t="shared" si="17"/>
        <v>-0.125802470172169</v>
      </c>
      <c r="AA80" s="14">
        <f t="shared" si="18"/>
        <v>1.1272637101405403</v>
      </c>
      <c r="AB80" s="14">
        <f t="shared" si="19"/>
        <v>1.0931895169150199</v>
      </c>
      <c r="AC80" s="14">
        <f t="shared" si="20"/>
        <v>0.1130763876592223</v>
      </c>
      <c r="AD80" s="14">
        <f t="shared" si="21"/>
        <v>2.7213870096179333E-4</v>
      </c>
      <c r="AE80" s="14">
        <f t="shared" si="22"/>
        <v>1.282953608216529E-14</v>
      </c>
      <c r="AF80" s="14">
        <f t="shared" si="23"/>
        <v>1.1275457208252799E-14</v>
      </c>
      <c r="AG80" s="14">
        <f t="shared" si="24"/>
        <v>3.4068285421603532E-13</v>
      </c>
      <c r="AH80" s="14">
        <f t="shared" si="25"/>
        <v>2.8204796259164199E-13</v>
      </c>
      <c r="AI80" s="14">
        <f t="shared" si="26"/>
        <v>2.2079992832442219</v>
      </c>
    </row>
    <row r="81" spans="1:35">
      <c r="A81" s="1">
        <v>46387</v>
      </c>
      <c r="B81">
        <v>-0.20123465009965799</v>
      </c>
      <c r="C81">
        <v>-2.2070089691896602</v>
      </c>
      <c r="D81">
        <v>5.1042000429834502</v>
      </c>
      <c r="E81">
        <v>2.8370289683888099E-2</v>
      </c>
      <c r="F81" s="16">
        <v>4.8440605594595599E-5</v>
      </c>
      <c r="G81" s="16">
        <v>-4.2805341832625104E-15</v>
      </c>
      <c r="H81" s="16">
        <v>5.8142281334929494E-14</v>
      </c>
      <c r="I81" s="16">
        <v>4.3564720303500899E-13</v>
      </c>
      <c r="J81" s="16">
        <v>2.9008921920563599E-13</v>
      </c>
      <c r="K81" s="16">
        <v>5.8579731043919603E-14</v>
      </c>
      <c r="L81" s="16">
        <v>4.4916961254613602E-14</v>
      </c>
      <c r="M81" s="16">
        <v>3.3891947591344199E-14</v>
      </c>
      <c r="N81" s="16">
        <v>3.0074581704883999E-14</v>
      </c>
      <c r="O81" s="16">
        <v>-1.35942372926533E-14</v>
      </c>
      <c r="P81" s="16">
        <v>1.4858420519859999E-14</v>
      </c>
      <c r="Q81">
        <v>-7.4481270154800799E-2</v>
      </c>
      <c r="R81">
        <v>0</v>
      </c>
      <c r="S81">
        <v>3.5975472550807399E-3</v>
      </c>
      <c r="T81">
        <v>0.32974998603670103</v>
      </c>
      <c r="U81" s="11">
        <f t="shared" si="15"/>
        <v>2.983241417121544</v>
      </c>
      <c r="Y81" s="1">
        <f t="shared" si="16"/>
        <v>46387</v>
      </c>
      <c r="Z81" s="14">
        <f t="shared" si="17"/>
        <v>-0.12295057619875499</v>
      </c>
      <c r="AA81" s="14">
        <f t="shared" si="18"/>
        <v>1.14668386108097</v>
      </c>
      <c r="AB81" s="14">
        <f t="shared" si="19"/>
        <v>1.0416319407232804</v>
      </c>
      <c r="AC81" s="14">
        <f t="shared" si="20"/>
        <v>0.10729987685323811</v>
      </c>
      <c r="AD81" s="14">
        <f t="shared" si="21"/>
        <v>2.6307647537901361E-4</v>
      </c>
      <c r="AE81" s="14">
        <f t="shared" si="22"/>
        <v>1.3045461694731588E-14</v>
      </c>
      <c r="AF81" s="14">
        <f t="shared" si="23"/>
        <v>8.3135670061794942E-15</v>
      </c>
      <c r="AG81" s="14">
        <f t="shared" si="24"/>
        <v>3.386098138230143E-13</v>
      </c>
      <c r="AH81" s="14">
        <f t="shared" si="25"/>
        <v>2.9008921920563599E-13</v>
      </c>
      <c r="AI81" s="14">
        <f t="shared" si="26"/>
        <v>2.1729281789347619</v>
      </c>
    </row>
    <row r="82" spans="1:35">
      <c r="A82" s="1">
        <v>46477</v>
      </c>
      <c r="B82">
        <v>-0.19848948957918</v>
      </c>
      <c r="C82">
        <v>-2.1873511092401898</v>
      </c>
      <c r="D82">
        <v>5.05315804255362</v>
      </c>
      <c r="E82">
        <v>2.32909009509603E-2</v>
      </c>
      <c r="F82" s="16">
        <v>3.9917721540322598E-5</v>
      </c>
      <c r="G82" s="16">
        <v>-4.0667026436123399E-15</v>
      </c>
      <c r="H82" s="16">
        <v>5.5290445498671901E-14</v>
      </c>
      <c r="I82" s="16">
        <v>4.3351906928281702E-13</v>
      </c>
      <c r="J82" s="16">
        <v>2.97619063036666E-13</v>
      </c>
      <c r="K82" s="16">
        <v>5.8547821262473595E-14</v>
      </c>
      <c r="L82" s="16">
        <v>4.5160157133324199E-14</v>
      </c>
      <c r="M82" s="16">
        <v>3.4131342267967498E-14</v>
      </c>
      <c r="N82" s="16">
        <v>3.0267741985061899E-14</v>
      </c>
      <c r="O82" s="16">
        <v>-1.29286861562766E-14</v>
      </c>
      <c r="P82" s="16">
        <v>1.4694522043212E-14</v>
      </c>
      <c r="Q82">
        <v>-7.4911459778727804E-2</v>
      </c>
      <c r="R82">
        <v>0</v>
      </c>
      <c r="S82">
        <v>3.1147301130101499E-3</v>
      </c>
      <c r="T82">
        <v>0.32628099146719203</v>
      </c>
      <c r="U82" s="11">
        <f t="shared" si="15"/>
        <v>2.9451325242091775</v>
      </c>
      <c r="Y82" s="1">
        <f t="shared" si="16"/>
        <v>46477</v>
      </c>
      <c r="Z82" s="14">
        <f t="shared" si="17"/>
        <v>-0.120205415678277</v>
      </c>
      <c r="AA82" s="14">
        <f t="shared" si="18"/>
        <v>1.1663417210304403</v>
      </c>
      <c r="AB82" s="14">
        <f t="shared" si="19"/>
        <v>0.99058994029345016</v>
      </c>
      <c r="AC82" s="14">
        <f t="shared" si="20"/>
        <v>0.1022204881203103</v>
      </c>
      <c r="AD82" s="14">
        <f t="shared" si="21"/>
        <v>2.5455359132474061E-4</v>
      </c>
      <c r="AE82" s="14">
        <f t="shared" si="22"/>
        <v>1.3259293234381759E-14</v>
      </c>
      <c r="AF82" s="14">
        <f t="shared" si="23"/>
        <v>5.4617311699219015E-15</v>
      </c>
      <c r="AG82" s="14">
        <f t="shared" si="24"/>
        <v>3.3648168007082234E-13</v>
      </c>
      <c r="AH82" s="14">
        <f t="shared" si="25"/>
        <v>2.97619063036666E-13</v>
      </c>
      <c r="AI82" s="14">
        <f t="shared" si="26"/>
        <v>2.1392012873579014</v>
      </c>
    </row>
    <row r="83" spans="1:35">
      <c r="A83" s="1">
        <v>46568</v>
      </c>
      <c r="B83">
        <v>-0.19584669605258101</v>
      </c>
      <c r="C83">
        <v>-2.1675235072087</v>
      </c>
      <c r="D83">
        <v>5.0026264621280996</v>
      </c>
      <c r="E83">
        <v>1.8869369515951199E-2</v>
      </c>
      <c r="F83" s="16">
        <v>3.1980067263076797E-5</v>
      </c>
      <c r="G83" s="16">
        <v>-3.8549967687236597E-15</v>
      </c>
      <c r="H83" s="16">
        <v>5.2543163108537997E-14</v>
      </c>
      <c r="I83" s="16">
        <v>4.3134120609941799E-13</v>
      </c>
      <c r="J83" s="16">
        <v>3.0466457843567802E-13</v>
      </c>
      <c r="K83" s="16">
        <v>5.8499003430011096E-14</v>
      </c>
      <c r="L83" s="16">
        <v>4.5377431758142201E-14</v>
      </c>
      <c r="M83" s="16">
        <v>3.4348910418225098E-14</v>
      </c>
      <c r="N83" s="16">
        <v>3.0442814902276503E-14</v>
      </c>
      <c r="O83" s="16">
        <v>-1.22921348414827E-14</v>
      </c>
      <c r="P83" s="16">
        <v>1.4528871692579101E-14</v>
      </c>
      <c r="Q83">
        <v>-7.5222283141500507E-2</v>
      </c>
      <c r="R83">
        <v>0</v>
      </c>
      <c r="S83">
        <v>2.6375713660876498E-3</v>
      </c>
      <c r="T83">
        <v>0.32284722455728398</v>
      </c>
      <c r="U83" s="11">
        <f t="shared" si="15"/>
        <v>2.9084201212328598</v>
      </c>
      <c r="Y83" s="1">
        <f t="shared" si="16"/>
        <v>46568</v>
      </c>
      <c r="Z83" s="14">
        <f t="shared" si="17"/>
        <v>-0.11756262215167801</v>
      </c>
      <c r="AA83" s="14">
        <f t="shared" si="18"/>
        <v>1.1861693230619301</v>
      </c>
      <c r="AB83" s="14">
        <f t="shared" si="19"/>
        <v>0.94005835986792974</v>
      </c>
      <c r="AC83" s="14">
        <f t="shared" si="20"/>
        <v>9.7798956685301197E-2</v>
      </c>
      <c r="AD83" s="14">
        <f t="shared" si="21"/>
        <v>2.4661593704749482E-4</v>
      </c>
      <c r="AE83" s="14">
        <f t="shared" si="22"/>
        <v>1.3470999109270439E-14</v>
      </c>
      <c r="AF83" s="14">
        <f t="shared" si="23"/>
        <v>2.7144487797879976E-15</v>
      </c>
      <c r="AG83" s="14">
        <f t="shared" si="24"/>
        <v>3.343038168874233E-13</v>
      </c>
      <c r="AH83" s="14">
        <f t="shared" si="25"/>
        <v>3.0466457843567802E-13</v>
      </c>
      <c r="AI83" s="14">
        <f t="shared" si="26"/>
        <v>2.1067106334011854</v>
      </c>
    </row>
    <row r="84" spans="1:35">
      <c r="A84" s="1">
        <v>46660</v>
      </c>
      <c r="B84">
        <v>-0.19330132422504601</v>
      </c>
      <c r="C84">
        <v>-2.14758348989466</v>
      </c>
      <c r="D84">
        <v>4.9526001975068299</v>
      </c>
      <c r="E84">
        <v>1.5062710330164999E-2</v>
      </c>
      <c r="F84" s="16">
        <v>2.4656814345927201E-5</v>
      </c>
      <c r="G84" s="16">
        <v>-3.6454703594308499E-15</v>
      </c>
      <c r="H84" s="16">
        <v>4.9894904114974599E-14</v>
      </c>
      <c r="I84" s="16">
        <v>4.2911851145223802E-13</v>
      </c>
      <c r="J84" s="16">
        <v>3.11252563443118E-13</v>
      </c>
      <c r="K84" s="16">
        <v>5.8433593796299195E-14</v>
      </c>
      <c r="L84" s="16">
        <v>4.55699384603974E-14</v>
      </c>
      <c r="M84" s="16">
        <v>3.4545507744539503E-14</v>
      </c>
      <c r="N84" s="16">
        <v>3.0600400071241701E-14</v>
      </c>
      <c r="O84" s="16">
        <v>-1.16834110179408E-14</v>
      </c>
      <c r="P84" s="16">
        <v>1.43616199013698E-14</v>
      </c>
      <c r="Q84">
        <v>-7.5437495576915398E-2</v>
      </c>
      <c r="R84">
        <v>0</v>
      </c>
      <c r="S84">
        <v>2.17422774202876E-3</v>
      </c>
      <c r="T84">
        <v>0.319448330210864</v>
      </c>
      <c r="U84" s="11">
        <f t="shared" si="15"/>
        <v>2.8729878129085709</v>
      </c>
      <c r="Y84" s="1">
        <f t="shared" si="16"/>
        <v>46660</v>
      </c>
      <c r="Z84" s="14">
        <f t="shared" si="17"/>
        <v>-0.11501725032414301</v>
      </c>
      <c r="AA84" s="14">
        <f t="shared" si="18"/>
        <v>1.2061093403759702</v>
      </c>
      <c r="AB84" s="14">
        <f t="shared" si="19"/>
        <v>0.89003209524666005</v>
      </c>
      <c r="AC84" s="14">
        <f t="shared" si="20"/>
        <v>9.3992297499515001E-2</v>
      </c>
      <c r="AD84" s="14">
        <f t="shared" si="21"/>
        <v>2.392926841303452E-4</v>
      </c>
      <c r="AE84" s="14">
        <f t="shared" si="22"/>
        <v>1.3680525518563249E-14</v>
      </c>
      <c r="AF84" s="14">
        <f t="shared" si="23"/>
        <v>6.61897862245997E-17</v>
      </c>
      <c r="AG84" s="14">
        <f t="shared" si="24"/>
        <v>3.3208112224024333E-13</v>
      </c>
      <c r="AH84" s="14">
        <f t="shared" si="25"/>
        <v>3.11252563443118E-13</v>
      </c>
      <c r="AI84" s="14">
        <f t="shared" si="26"/>
        <v>2.0753557754827896</v>
      </c>
    </row>
    <row r="85" spans="1:35">
      <c r="A85" s="1">
        <v>46752</v>
      </c>
      <c r="B85">
        <v>-0.19084802021262701</v>
      </c>
      <c r="C85">
        <v>-2.1275793629642501</v>
      </c>
      <c r="D85">
        <v>4.9030741955317696</v>
      </c>
      <c r="E85">
        <v>1.18255012666908E-2</v>
      </c>
      <c r="F85" s="16">
        <v>1.7962710341471199E-5</v>
      </c>
      <c r="G85" s="16">
        <v>-3.4381949522288498E-15</v>
      </c>
      <c r="H85" s="16">
        <v>4.73401912673399E-14</v>
      </c>
      <c r="I85" s="16">
        <v>4.2685544017889798E-13</v>
      </c>
      <c r="J85" s="16">
        <v>3.17409253678352E-13</v>
      </c>
      <c r="K85" s="16">
        <v>5.83520096668946E-14</v>
      </c>
      <c r="L85" s="16">
        <v>4.5738847537392201E-14</v>
      </c>
      <c r="M85" s="16">
        <v>3.4722027417111198E-14</v>
      </c>
      <c r="N85" s="16">
        <v>3.07411494025817E-14</v>
      </c>
      <c r="O85" s="16">
        <v>-1.11012690569726E-14</v>
      </c>
      <c r="P85" s="16">
        <v>1.4192908266544E-14</v>
      </c>
      <c r="Q85">
        <v>-7.5577975936293895E-2</v>
      </c>
      <c r="R85">
        <v>0</v>
      </c>
      <c r="S85">
        <v>1.7310641338925601E-3</v>
      </c>
      <c r="T85">
        <v>0.31608395692705099</v>
      </c>
      <c r="U85" s="11">
        <f t="shared" si="15"/>
        <v>2.8387273214575344</v>
      </c>
      <c r="Y85" s="1">
        <f t="shared" si="16"/>
        <v>46752</v>
      </c>
      <c r="Z85" s="14">
        <f t="shared" si="17"/>
        <v>-0.11256394631172401</v>
      </c>
      <c r="AA85" s="14">
        <f t="shared" si="18"/>
        <v>1.22611346730638</v>
      </c>
      <c r="AB85" s="14">
        <f t="shared" si="19"/>
        <v>0.84050609327159975</v>
      </c>
      <c r="AC85" s="14">
        <f t="shared" si="20"/>
        <v>9.0755088436040798E-2</v>
      </c>
      <c r="AD85" s="14">
        <f t="shared" si="21"/>
        <v>2.3259858012588921E-4</v>
      </c>
      <c r="AE85" s="14">
        <f t="shared" si="22"/>
        <v>1.3887800925765249E-14</v>
      </c>
      <c r="AF85" s="14">
        <f t="shared" si="23"/>
        <v>-2.4885230614100998E-15</v>
      </c>
      <c r="AG85" s="14">
        <f t="shared" si="24"/>
        <v>3.2981805096690329E-13</v>
      </c>
      <c r="AH85" s="14">
        <f t="shared" si="25"/>
        <v>3.17409253678352E-13</v>
      </c>
      <c r="AI85" s="14">
        <f t="shared" si="26"/>
        <v>2.0450433012830809</v>
      </c>
    </row>
    <row r="86" spans="1:35">
      <c r="A86" s="1">
        <v>46843</v>
      </c>
      <c r="B86">
        <v>-0.188481170154008</v>
      </c>
      <c r="C86">
        <v>-2.1075517840526699</v>
      </c>
      <c r="D86">
        <v>4.8540434535764598</v>
      </c>
      <c r="E86">
        <v>9.1109932538045897E-3</v>
      </c>
      <c r="F86" s="16">
        <v>1.1900221565247401E-5</v>
      </c>
      <c r="G86" s="16">
        <v>-3.23325570628163E-15</v>
      </c>
      <c r="H86" s="16">
        <v>4.48736673676903E-14</v>
      </c>
      <c r="I86" s="16">
        <v>4.2455602965611898E-13</v>
      </c>
      <c r="J86" s="16">
        <v>3.2316009976659099E-13</v>
      </c>
      <c r="K86" s="16">
        <v>5.8254749724264003E-14</v>
      </c>
      <c r="L86" s="16">
        <v>4.58853304676559E-14</v>
      </c>
      <c r="M86" s="16">
        <v>3.4879383999146398E-14</v>
      </c>
      <c r="N86" s="16">
        <v>3.0865751486982599E-14</v>
      </c>
      <c r="O86" s="16">
        <v>-1.0544418825329E-14</v>
      </c>
      <c r="P86" s="16">
        <v>1.4022870270386901E-14</v>
      </c>
      <c r="Q86">
        <v>-7.5661889999789497E-2</v>
      </c>
      <c r="R86">
        <v>0</v>
      </c>
      <c r="S86">
        <v>1.31290042345393E-3</v>
      </c>
      <c r="T86">
        <v>0.31275375676292799</v>
      </c>
      <c r="U86" s="11">
        <f t="shared" si="15"/>
        <v>2.8055381600327074</v>
      </c>
      <c r="Y86" s="1">
        <f t="shared" si="16"/>
        <v>46843</v>
      </c>
      <c r="Z86" s="14">
        <f t="shared" si="17"/>
        <v>-0.110197096253105</v>
      </c>
      <c r="AA86" s="14">
        <f t="shared" si="18"/>
        <v>1.2461410462179603</v>
      </c>
      <c r="AB86" s="14">
        <f t="shared" si="19"/>
        <v>0.79147535131628999</v>
      </c>
      <c r="AC86" s="14">
        <f t="shared" si="20"/>
        <v>8.8040580423154588E-2</v>
      </c>
      <c r="AD86" s="14">
        <f t="shared" si="21"/>
        <v>2.2653609134966541E-4</v>
      </c>
      <c r="AE86" s="14">
        <f t="shared" si="22"/>
        <v>1.4092740171712469E-14</v>
      </c>
      <c r="AF86" s="14">
        <f t="shared" si="23"/>
        <v>-4.9550469610596994E-15</v>
      </c>
      <c r="AG86" s="14">
        <f t="shared" si="24"/>
        <v>3.2751864044412429E-13</v>
      </c>
      <c r="AH86" s="14">
        <f t="shared" si="25"/>
        <v>3.2316009976659099E-13</v>
      </c>
      <c r="AI86" s="14">
        <f t="shared" si="26"/>
        <v>2.0156864177963101</v>
      </c>
    </row>
    <row r="87" spans="1:35">
      <c r="A87" s="1">
        <v>46934</v>
      </c>
      <c r="B87">
        <v>-0.186195028420649</v>
      </c>
      <c r="C87">
        <v>-2.0875349273159101</v>
      </c>
      <c r="D87">
        <v>4.8055030190407004</v>
      </c>
      <c r="E87">
        <v>6.8720584350609E-3</v>
      </c>
      <c r="F87" s="16">
        <v>6.4615163188699901E-6</v>
      </c>
      <c r="G87" s="16">
        <v>-3.03074767280301E-15</v>
      </c>
      <c r="H87" s="16">
        <v>4.2490149266245001E-14</v>
      </c>
      <c r="I87" s="16">
        <v>4.2222392732867098E-13</v>
      </c>
      <c r="J87" s="16">
        <v>3.2852959278458999E-13</v>
      </c>
      <c r="K87" s="16">
        <v>5.8142376315565397E-14</v>
      </c>
      <c r="L87" s="16">
        <v>4.6010546672463602E-14</v>
      </c>
      <c r="M87" s="16">
        <v>3.5018499676124198E-14</v>
      </c>
      <c r="N87" s="16">
        <v>3.0974917978108401E-14</v>
      </c>
      <c r="O87" s="16">
        <v>-1.00115503301934E-14</v>
      </c>
      <c r="P87" s="16">
        <v>1.38516319569483E-14</v>
      </c>
      <c r="Q87">
        <v>-7.5704868930445104E-2</v>
      </c>
      <c r="R87">
        <v>0</v>
      </c>
      <c r="S87">
        <v>9.2322927300592301E-4</v>
      </c>
      <c r="T87">
        <v>0.30945738529670203</v>
      </c>
      <c r="U87" s="11">
        <f t="shared" si="15"/>
        <v>2.773327328895749</v>
      </c>
      <c r="Y87" s="1">
        <f t="shared" si="16"/>
        <v>46934</v>
      </c>
      <c r="Z87" s="14">
        <f t="shared" si="17"/>
        <v>-0.107910954519746</v>
      </c>
      <c r="AA87" s="14">
        <f t="shared" si="18"/>
        <v>1.2661579029547201</v>
      </c>
      <c r="AB87" s="14">
        <f t="shared" si="19"/>
        <v>0.74293491678053059</v>
      </c>
      <c r="AC87" s="14">
        <f t="shared" si="20"/>
        <v>8.5801645604410906E-2</v>
      </c>
      <c r="AD87" s="14">
        <f t="shared" si="21"/>
        <v>2.21097386103288E-4</v>
      </c>
      <c r="AE87" s="14">
        <f t="shared" si="22"/>
        <v>1.429524820519109E-14</v>
      </c>
      <c r="AF87" s="14">
        <f t="shared" si="23"/>
        <v>-7.3385650625049992E-15</v>
      </c>
      <c r="AG87" s="14">
        <f t="shared" si="24"/>
        <v>3.2518653811667629E-13</v>
      </c>
      <c r="AH87" s="14">
        <f t="shared" si="25"/>
        <v>3.2852959278458999E-13</v>
      </c>
      <c r="AI87" s="14">
        <f t="shared" si="26"/>
        <v>1.9872046082066794</v>
      </c>
    </row>
    <row r="88" spans="1:35">
      <c r="A88" s="1">
        <v>47026</v>
      </c>
      <c r="B88">
        <v>-0.18398382677554401</v>
      </c>
      <c r="C88">
        <v>-2.0675574711026701</v>
      </c>
      <c r="D88">
        <v>4.7574479888503003</v>
      </c>
      <c r="E88">
        <v>5.0619881603602397E-3</v>
      </c>
      <c r="F88" s="16">
        <v>1.6302833279774699E-6</v>
      </c>
      <c r="G88" s="16">
        <v>-2.8307724557767901E-15</v>
      </c>
      <c r="H88" s="16">
        <v>4.0184669994263098E-14</v>
      </c>
      <c r="I88" s="16">
        <v>4.1986241927742202E-13</v>
      </c>
      <c r="J88" s="16">
        <v>3.3354113235543299E-13</v>
      </c>
      <c r="K88" s="16">
        <v>5.8015499663710102E-14</v>
      </c>
      <c r="L88" s="16">
        <v>4.6115632605342798E-14</v>
      </c>
      <c r="M88" s="16">
        <v>3.5140292622062401E-14</v>
      </c>
      <c r="N88" s="16">
        <v>3.1069371858510602E-14</v>
      </c>
      <c r="O88" s="16">
        <v>-9.5013545212592804E-15</v>
      </c>
      <c r="P88" s="16">
        <v>1.3679312561583401E-14</v>
      </c>
      <c r="Q88">
        <v>-7.5720197512145204E-2</v>
      </c>
      <c r="R88">
        <v>0</v>
      </c>
      <c r="S88">
        <v>5.64409388174863E-4</v>
      </c>
      <c r="T88">
        <v>0.30619450159127198</v>
      </c>
      <c r="U88" s="11">
        <f t="shared" si="15"/>
        <v>2.7420090228840412</v>
      </c>
      <c r="Y88" s="1">
        <f t="shared" si="16"/>
        <v>47026</v>
      </c>
      <c r="Z88" s="14">
        <f t="shared" si="17"/>
        <v>-0.10569975287464101</v>
      </c>
      <c r="AA88" s="14">
        <f t="shared" si="18"/>
        <v>1.2861353591679601</v>
      </c>
      <c r="AB88" s="14">
        <f t="shared" si="19"/>
        <v>0.69487988659013045</v>
      </c>
      <c r="AC88" s="14">
        <f t="shared" si="20"/>
        <v>8.3991575329710244E-2</v>
      </c>
      <c r="AD88" s="14">
        <f t="shared" si="21"/>
        <v>2.1626615311239549E-4</v>
      </c>
      <c r="AE88" s="14">
        <f t="shared" si="22"/>
        <v>1.4495223422217308E-14</v>
      </c>
      <c r="AF88" s="14">
        <f t="shared" si="23"/>
        <v>-9.6440443344869016E-15</v>
      </c>
      <c r="AG88" s="14">
        <f t="shared" si="24"/>
        <v>3.2282503006542734E-13</v>
      </c>
      <c r="AH88" s="14">
        <f t="shared" si="25"/>
        <v>3.3354113235543299E-13</v>
      </c>
      <c r="AI88" s="14">
        <f t="shared" si="26"/>
        <v>1.9595233343669334</v>
      </c>
    </row>
    <row r="89" spans="1:35">
      <c r="A89" s="1">
        <v>47118</v>
      </c>
      <c r="B89">
        <v>-0.18184186590739199</v>
      </c>
      <c r="C89">
        <v>-2.0476434356077098</v>
      </c>
      <c r="D89">
        <v>4.7098735089618096</v>
      </c>
      <c r="E89">
        <v>3.6351530246050701E-3</v>
      </c>
      <c r="F89" s="16">
        <v>-2.6166161779555999E-6</v>
      </c>
      <c r="G89" s="16">
        <v>-2.6334352625727702E-15</v>
      </c>
      <c r="H89" s="16">
        <v>3.7952510387459902E-14</v>
      </c>
      <c r="I89" s="16">
        <v>4.17474459145917E-13</v>
      </c>
      <c r="J89" s="16">
        <v>3.3821693224169998E-13</v>
      </c>
      <c r="K89" s="16">
        <v>5.7874763931605202E-14</v>
      </c>
      <c r="L89" s="16">
        <v>4.6201692949410602E-14</v>
      </c>
      <c r="M89" s="16">
        <v>3.5245667327709101E-14</v>
      </c>
      <c r="N89" s="16">
        <v>3.1149837459681401E-14</v>
      </c>
      <c r="O89" s="16">
        <v>-9.0125405691539603E-15</v>
      </c>
      <c r="P89" s="16">
        <v>1.35060250930097E-14</v>
      </c>
      <c r="Q89">
        <v>-7.5719007624999696E-2</v>
      </c>
      <c r="R89">
        <v>0</v>
      </c>
      <c r="S89">
        <v>2.3783761505706601E-4</v>
      </c>
      <c r="T89">
        <v>0.3029647681582</v>
      </c>
      <c r="U89" s="11">
        <f t="shared" si="15"/>
        <v>2.7115043420043579</v>
      </c>
      <c r="Y89" s="1">
        <f t="shared" si="16"/>
        <v>47118</v>
      </c>
      <c r="Z89" s="14">
        <f t="shared" si="17"/>
        <v>-0.10355779200648899</v>
      </c>
      <c r="AA89" s="14">
        <f t="shared" si="18"/>
        <v>1.3060493946629204</v>
      </c>
      <c r="AB89" s="14">
        <f t="shared" si="19"/>
        <v>0.64730540670163972</v>
      </c>
      <c r="AC89" s="14">
        <f t="shared" si="20"/>
        <v>8.2564740193955072E-2</v>
      </c>
      <c r="AD89" s="14">
        <f t="shared" si="21"/>
        <v>2.1201925360646241E-4</v>
      </c>
      <c r="AE89" s="14">
        <f t="shared" si="22"/>
        <v>1.469256061542133E-14</v>
      </c>
      <c r="AF89" s="14">
        <f t="shared" si="23"/>
        <v>-1.1876203941290098E-14</v>
      </c>
      <c r="AG89" s="14">
        <f t="shared" si="24"/>
        <v>3.2043706993392232E-13</v>
      </c>
      <c r="AH89" s="14">
        <f t="shared" si="25"/>
        <v>3.3821693224169998E-13</v>
      </c>
      <c r="AI89" s="14">
        <f t="shared" si="26"/>
        <v>1.9325737688062941</v>
      </c>
    </row>
    <row r="90" spans="1:35">
      <c r="A90" s="1">
        <v>47208</v>
      </c>
      <c r="B90">
        <v>-0.17976359080849599</v>
      </c>
      <c r="C90">
        <v>-2.02781289328877</v>
      </c>
      <c r="D90">
        <v>4.6627747738721999</v>
      </c>
      <c r="E90">
        <v>2.5475373231459799E-3</v>
      </c>
      <c r="F90" s="16">
        <v>-6.3076613517607396E-6</v>
      </c>
      <c r="G90" s="16">
        <v>-2.4388423348831101E-15</v>
      </c>
      <c r="H90" s="16">
        <v>3.5789221493826901E-14</v>
      </c>
      <c r="I90" s="16">
        <v>4.15062696869456E-13</v>
      </c>
      <c r="J90" s="16">
        <v>3.4257795855766298E-13</v>
      </c>
      <c r="K90" s="16">
        <v>5.77208350492383E-14</v>
      </c>
      <c r="L90" s="16">
        <v>4.6269793704934499E-14</v>
      </c>
      <c r="M90" s="16">
        <v>3.53355067123781E-14</v>
      </c>
      <c r="N90" s="16">
        <v>3.1217032099295799E-14</v>
      </c>
      <c r="O90" s="16">
        <v>-8.5438499443400005E-15</v>
      </c>
      <c r="P90" s="16">
        <v>1.3331876868113201E-14</v>
      </c>
      <c r="Q90">
        <v>-7.57104730780431E-2</v>
      </c>
      <c r="R90">
        <v>0</v>
      </c>
      <c r="S90" s="16">
        <v>-5.5897574184384497E-5</v>
      </c>
      <c r="T90">
        <v>0.29976785092209302</v>
      </c>
      <c r="U90" s="11">
        <f t="shared" si="15"/>
        <v>2.6817409997075603</v>
      </c>
      <c r="Y90" s="1">
        <f t="shared" si="16"/>
        <v>47208</v>
      </c>
      <c r="Z90" s="14">
        <f t="shared" si="17"/>
        <v>-0.10147951690759299</v>
      </c>
      <c r="AA90" s="14">
        <f t="shared" si="18"/>
        <v>1.3258799369818601</v>
      </c>
      <c r="AB90" s="14">
        <f t="shared" si="19"/>
        <v>0.60020667161203001</v>
      </c>
      <c r="AC90" s="14">
        <f t="shared" si="20"/>
        <v>8.1477124492495986E-2</v>
      </c>
      <c r="AD90" s="14">
        <f t="shared" si="21"/>
        <v>2.0832820843265728E-4</v>
      </c>
      <c r="AE90" s="14">
        <f t="shared" si="22"/>
        <v>1.4887153543110988E-14</v>
      </c>
      <c r="AF90" s="14">
        <f t="shared" si="23"/>
        <v>-1.4039492834923099E-14</v>
      </c>
      <c r="AG90" s="14">
        <f t="shared" si="24"/>
        <v>3.1802530765746132E-13</v>
      </c>
      <c r="AH90" s="14">
        <f t="shared" si="25"/>
        <v>3.4257795855766298E-13</v>
      </c>
      <c r="AI90" s="14">
        <f t="shared" si="26"/>
        <v>1.9062925443878871</v>
      </c>
    </row>
    <row r="91" spans="1:35">
      <c r="A91" s="1">
        <v>47299</v>
      </c>
      <c r="B91">
        <v>-0.17774365147632601</v>
      </c>
      <c r="C91">
        <v>-2.0080825713694201</v>
      </c>
      <c r="D91">
        <v>4.6161470261334898</v>
      </c>
      <c r="E91">
        <v>1.7571602264069199E-3</v>
      </c>
      <c r="F91" s="16">
        <v>-9.4753457827084897E-6</v>
      </c>
      <c r="G91" s="16">
        <v>-2.2470987442117E-15</v>
      </c>
      <c r="H91" s="16">
        <v>3.3690638988119702E-14</v>
      </c>
      <c r="I91" s="16">
        <v>4.1262950676047898E-13</v>
      </c>
      <c r="J91" s="16">
        <v>3.4664389602970901E-13</v>
      </c>
      <c r="K91" s="16">
        <v>5.75543901985952E-14</v>
      </c>
      <c r="L91" s="16">
        <v>4.6320956955570997E-14</v>
      </c>
      <c r="M91" s="16">
        <v>3.5410665841853499E-14</v>
      </c>
      <c r="N91" s="16">
        <v>3.1271659194707299E-14</v>
      </c>
      <c r="O91" s="16">
        <v>-8.0940676185491395E-15</v>
      </c>
      <c r="P91" s="16">
        <v>1.31569700004136E-14</v>
      </c>
      <c r="Q91">
        <v>-7.5702002536607596E-2</v>
      </c>
      <c r="R91">
        <v>0</v>
      </c>
      <c r="S91">
        <v>-3.1687922256801599E-4</v>
      </c>
      <c r="T91">
        <v>0.29660341918536598</v>
      </c>
      <c r="U91" s="11">
        <f t="shared" si="15"/>
        <v>2.6526530255955252</v>
      </c>
      <c r="Y91" s="1">
        <f t="shared" si="16"/>
        <v>47299</v>
      </c>
      <c r="Z91" s="14">
        <f t="shared" si="17"/>
        <v>-9.9459577575423008E-2</v>
      </c>
      <c r="AA91" s="14">
        <f t="shared" si="18"/>
        <v>1.34561025890121</v>
      </c>
      <c r="AB91" s="14">
        <f t="shared" si="19"/>
        <v>0.55357892387331997</v>
      </c>
      <c r="AC91" s="14">
        <f t="shared" si="20"/>
        <v>8.0686747395756916E-2</v>
      </c>
      <c r="AD91" s="14">
        <f t="shared" si="21"/>
        <v>2.0516052400170953E-4</v>
      </c>
      <c r="AE91" s="14">
        <f t="shared" si="22"/>
        <v>1.5078897133782397E-14</v>
      </c>
      <c r="AF91" s="14">
        <f t="shared" si="23"/>
        <v>-1.6138075340630297E-14</v>
      </c>
      <c r="AG91" s="14">
        <f t="shared" si="24"/>
        <v>3.155921175484843E-13</v>
      </c>
      <c r="AH91" s="14">
        <f t="shared" si="25"/>
        <v>3.4664389602970901E-13</v>
      </c>
      <c r="AI91" s="14">
        <f t="shared" si="26"/>
        <v>1.8806215131195265</v>
      </c>
    </row>
    <row r="92" spans="1:35">
      <c r="A92" s="1">
        <v>47391</v>
      </c>
      <c r="B92">
        <v>-0.17577695040515101</v>
      </c>
      <c r="C92">
        <v>-1.98846636281591</v>
      </c>
      <c r="D92">
        <v>4.5699855558721598</v>
      </c>
      <c r="E92">
        <v>1.2243957271376299E-3</v>
      </c>
      <c r="F92" s="16">
        <v>-1.21550069945113E-5</v>
      </c>
      <c r="G92" s="16">
        <v>-2.05830653160014E-15</v>
      </c>
      <c r="H92" s="16">
        <v>3.1652890735033499E-14</v>
      </c>
      <c r="I92" s="16">
        <v>4.1017701460013202E-13</v>
      </c>
      <c r="J92" s="16">
        <v>3.50433138067073E-13</v>
      </c>
      <c r="K92" s="16">
        <v>5.7376108841456998E-14</v>
      </c>
      <c r="L92" s="16">
        <v>4.63561571105063E-14</v>
      </c>
      <c r="M92" s="16">
        <v>3.5471967078630303E-14</v>
      </c>
      <c r="N92" s="16">
        <v>3.1314402711165102E-14</v>
      </c>
      <c r="O92" s="16">
        <v>-7.6620307031902997E-15</v>
      </c>
      <c r="P92" s="16">
        <v>1.2981401843644901E-14</v>
      </c>
      <c r="Q92">
        <v>-7.5699427848683207E-2</v>
      </c>
      <c r="R92">
        <v>0</v>
      </c>
      <c r="S92">
        <v>-5.4574006851877395E-4</v>
      </c>
      <c r="T92">
        <v>0.29347114559340698</v>
      </c>
      <c r="U92" s="11">
        <f t="shared" si="15"/>
        <v>2.6241804610484127</v>
      </c>
      <c r="Y92" s="1">
        <f t="shared" si="16"/>
        <v>47391</v>
      </c>
      <c r="Z92" s="14">
        <f t="shared" si="17"/>
        <v>-9.7492876504248011E-2</v>
      </c>
      <c r="AA92" s="14">
        <f t="shared" si="18"/>
        <v>1.3652264674547201</v>
      </c>
      <c r="AB92" s="14">
        <f t="shared" si="19"/>
        <v>0.50741745361198998</v>
      </c>
      <c r="AC92" s="14">
        <f t="shared" si="20"/>
        <v>8.0153982896487633E-2</v>
      </c>
      <c r="AD92" s="14">
        <f t="shared" si="21"/>
        <v>2.0248086278990671E-4</v>
      </c>
      <c r="AE92" s="14">
        <f t="shared" si="22"/>
        <v>1.5267689346393958E-14</v>
      </c>
      <c r="AF92" s="14">
        <f t="shared" si="23"/>
        <v>-1.8175823593716501E-14</v>
      </c>
      <c r="AG92" s="14">
        <f t="shared" si="24"/>
        <v>3.1313962538813734E-13</v>
      </c>
      <c r="AH92" s="14">
        <f t="shared" si="25"/>
        <v>3.50433138067073E-13</v>
      </c>
      <c r="AI92" s="14">
        <f t="shared" si="26"/>
        <v>1.8555075083224002</v>
      </c>
    </row>
    <row r="93" spans="1:35">
      <c r="A93" s="1">
        <v>47483</v>
      </c>
      <c r="B93">
        <v>-0.173858678299838</v>
      </c>
      <c r="C93">
        <v>-1.9689757596875299</v>
      </c>
      <c r="D93">
        <v>4.5242857003134498</v>
      </c>
      <c r="E93">
        <v>9.1220301656325597E-4</v>
      </c>
      <c r="F93" s="16">
        <v>-1.43838041555352E-5</v>
      </c>
      <c r="G93" s="16">
        <v>-1.8725631681009902E-15</v>
      </c>
      <c r="H93" s="16">
        <v>2.9672398557330399E-14</v>
      </c>
      <c r="I93" s="16">
        <v>4.07707123469404E-13</v>
      </c>
      <c r="J93" s="16">
        <v>3.5396279675157499E-13</v>
      </c>
      <c r="K93" s="16">
        <v>5.7186665169157698E-14</v>
      </c>
      <c r="L93" s="16">
        <v>4.63763184305161E-14</v>
      </c>
      <c r="M93" s="16">
        <v>3.5520196497046002E-14</v>
      </c>
      <c r="N93" s="16">
        <v>3.1345922805338502E-14</v>
      </c>
      <c r="O93" s="16">
        <v>-7.2466348272570793E-15</v>
      </c>
      <c r="P93" s="16">
        <v>1.2805265392337501E-14</v>
      </c>
      <c r="Q93">
        <v>-7.5707185590432297E-2</v>
      </c>
      <c r="R93">
        <v>0</v>
      </c>
      <c r="S93">
        <v>-7.4355445104828401E-4</v>
      </c>
      <c r="T93">
        <v>0.290370706100122</v>
      </c>
      <c r="U93" s="11">
        <f t="shared" si="15"/>
        <v>2.596269047598097</v>
      </c>
      <c r="Y93" s="1">
        <f t="shared" si="16"/>
        <v>47483</v>
      </c>
      <c r="Z93" s="14">
        <f t="shared" si="17"/>
        <v>-9.5574604398935004E-2</v>
      </c>
      <c r="AA93" s="14">
        <f t="shared" si="18"/>
        <v>1.3847170705831002</v>
      </c>
      <c r="AB93" s="14">
        <f t="shared" si="19"/>
        <v>0.46171759805327994</v>
      </c>
      <c r="AC93" s="14">
        <f t="shared" si="20"/>
        <v>7.9841790185913253E-2</v>
      </c>
      <c r="AD93" s="14">
        <f t="shared" si="21"/>
        <v>2.002520656288828E-4</v>
      </c>
      <c r="AE93" s="14">
        <f t="shared" si="22"/>
        <v>1.5453432709893108E-14</v>
      </c>
      <c r="AF93" s="14">
        <f t="shared" si="23"/>
        <v>-2.0156315771419601E-14</v>
      </c>
      <c r="AG93" s="14">
        <f t="shared" si="24"/>
        <v>3.1066973425740931E-13</v>
      </c>
      <c r="AH93" s="14">
        <f t="shared" si="25"/>
        <v>3.5396279675157499E-13</v>
      </c>
      <c r="AI93" s="14">
        <f t="shared" si="26"/>
        <v>1.8309021064896471</v>
      </c>
    </row>
    <row r="94" spans="1:35">
      <c r="A94" s="1">
        <v>47573</v>
      </c>
      <c r="B94">
        <v>-0.17198433939275001</v>
      </c>
      <c r="C94">
        <v>-1.9496202206490501</v>
      </c>
      <c r="D94">
        <v>4.47904284331032</v>
      </c>
      <c r="E94">
        <v>7.8627843097813801E-4</v>
      </c>
      <c r="F94" s="16">
        <v>-1.6199835629443101E-5</v>
      </c>
      <c r="G94" s="16">
        <v>-1.6899603104817701E-15</v>
      </c>
      <c r="H94" s="16">
        <v>2.7745875176508501E-14</v>
      </c>
      <c r="I94" s="16">
        <v>4.05221538125132E-13</v>
      </c>
      <c r="J94" s="16">
        <v>3.5724872920642499E-13</v>
      </c>
      <c r="K94" s="16">
        <v>5.6986721850717996E-14</v>
      </c>
      <c r="L94" s="16">
        <v>4.6382313658185402E-14</v>
      </c>
      <c r="M94" s="16">
        <v>3.5556101403996997E-14</v>
      </c>
      <c r="N94" s="16">
        <v>3.1366852529009898E-14</v>
      </c>
      <c r="O94" s="16">
        <v>-6.8468385421009497E-15</v>
      </c>
      <c r="P94" s="16">
        <v>1.26286496416144E-14</v>
      </c>
      <c r="Q94">
        <v>-7.5728490116102096E-2</v>
      </c>
      <c r="R94">
        <v>0</v>
      </c>
      <c r="S94">
        <v>-9.1174281329151497E-4</v>
      </c>
      <c r="T94">
        <v>0.28730177993385803</v>
      </c>
      <c r="U94" s="11">
        <f t="shared" si="15"/>
        <v>2.5688699088692966</v>
      </c>
      <c r="Y94" s="1">
        <f t="shared" si="16"/>
        <v>47573</v>
      </c>
      <c r="Z94" s="14">
        <f t="shared" si="17"/>
        <v>-9.3700265491847012E-2</v>
      </c>
      <c r="AA94" s="14">
        <f t="shared" si="18"/>
        <v>1.4040726096215801</v>
      </c>
      <c r="AB94" s="14">
        <f t="shared" si="19"/>
        <v>0.41647474105015014</v>
      </c>
      <c r="AC94" s="14">
        <f t="shared" si="20"/>
        <v>7.9715865600328145E-2</v>
      </c>
      <c r="AD94" s="14">
        <f t="shared" si="21"/>
        <v>1.984360341549749E-4</v>
      </c>
      <c r="AE94" s="14">
        <f t="shared" si="22"/>
        <v>1.5636035567512329E-14</v>
      </c>
      <c r="AF94" s="14">
        <f t="shared" si="23"/>
        <v>-2.2082839152241498E-14</v>
      </c>
      <c r="AG94" s="14">
        <f t="shared" si="24"/>
        <v>3.0818414891313731E-13</v>
      </c>
      <c r="AH94" s="14">
        <f t="shared" si="25"/>
        <v>3.5724872920642499E-13</v>
      </c>
      <c r="AI94" s="14">
        <f t="shared" si="26"/>
        <v>1.8067613868150252</v>
      </c>
    </row>
    <row r="95" spans="1:35">
      <c r="A95" s="1">
        <v>47664</v>
      </c>
      <c r="B95">
        <v>-0.170149767680287</v>
      </c>
      <c r="C95">
        <v>-1.9304074826437301</v>
      </c>
      <c r="D95">
        <v>4.4342524148772204</v>
      </c>
      <c r="E95">
        <v>8.15139505504957E-4</v>
      </c>
      <c r="F95" s="16">
        <v>-1.76413871763316E-5</v>
      </c>
      <c r="G95" s="16">
        <v>-1.51058282555544E-15</v>
      </c>
      <c r="H95" s="16">
        <v>2.5870317204182699E-14</v>
      </c>
      <c r="I95" s="16">
        <v>4.0272178778760399E-13</v>
      </c>
      <c r="J95" s="16">
        <v>3.60305577153134E-13</v>
      </c>
      <c r="K95" s="16">
        <v>5.6776924955818599E-14</v>
      </c>
      <c r="L95" s="16">
        <v>4.63749635856895E-14</v>
      </c>
      <c r="M95" s="16">
        <v>3.5580388815417502E-14</v>
      </c>
      <c r="N95" s="16">
        <v>3.1377795463707997E-14</v>
      </c>
      <c r="O95" s="16">
        <v>-6.4616660229417103E-15</v>
      </c>
      <c r="P95" s="16">
        <v>1.24516399086474E-14</v>
      </c>
      <c r="Q95">
        <v>-7.5765496812959604E-2</v>
      </c>
      <c r="R95">
        <v>0</v>
      </c>
      <c r="S95">
        <v>-1.0519878055449601E-3</v>
      </c>
      <c r="T95">
        <v>0.28426404956370399</v>
      </c>
      <c r="U95" s="11">
        <f t="shared" si="15"/>
        <v>2.5419392276176951</v>
      </c>
      <c r="Y95" s="1">
        <f t="shared" si="16"/>
        <v>47664</v>
      </c>
      <c r="Z95" s="14">
        <f t="shared" si="17"/>
        <v>-9.1865693779384E-2</v>
      </c>
      <c r="AA95" s="14">
        <f t="shared" si="18"/>
        <v>1.4232853476269001</v>
      </c>
      <c r="AB95" s="14">
        <f t="shared" si="19"/>
        <v>0.37168431261705059</v>
      </c>
      <c r="AC95" s="14">
        <f t="shared" si="20"/>
        <v>7.9744726674854965E-2</v>
      </c>
      <c r="AD95" s="14">
        <f t="shared" si="21"/>
        <v>1.9699448260808642E-4</v>
      </c>
      <c r="AE95" s="14">
        <f t="shared" si="22"/>
        <v>1.5815413052438659E-14</v>
      </c>
      <c r="AF95" s="14">
        <f t="shared" si="23"/>
        <v>-2.3958397124567301E-14</v>
      </c>
      <c r="AG95" s="14">
        <f t="shared" si="24"/>
        <v>3.056843985756093E-13</v>
      </c>
      <c r="AH95" s="14">
        <f t="shared" si="25"/>
        <v>3.60305577153134E-13</v>
      </c>
      <c r="AI95" s="14">
        <f t="shared" si="26"/>
        <v>1.7830456876226877</v>
      </c>
    </row>
    <row r="96" spans="1:35">
      <c r="A96" s="1">
        <v>47756</v>
      </c>
      <c r="B96">
        <v>-0.168351135321159</v>
      </c>
      <c r="C96">
        <v>-1.91134382520681</v>
      </c>
      <c r="D96">
        <v>4.3899098907284602</v>
      </c>
      <c r="E96">
        <v>9.7015100116188704E-4</v>
      </c>
      <c r="F96" s="16">
        <v>-1.87463010766407E-5</v>
      </c>
      <c r="G96" s="16">
        <v>-1.3345080562093601E-15</v>
      </c>
      <c r="H96" s="16">
        <v>2.4042994973908701E-14</v>
      </c>
      <c r="I96" s="16">
        <v>4.00209247258424E-13</v>
      </c>
      <c r="J96" s="16">
        <v>3.6314681680634902E-13</v>
      </c>
      <c r="K96" s="16">
        <v>5.6557899931297902E-14</v>
      </c>
      <c r="L96" s="16">
        <v>4.63550374072099E-14</v>
      </c>
      <c r="M96" s="16">
        <v>3.5593724749091601E-14</v>
      </c>
      <c r="N96" s="16">
        <v>3.1379324164192698E-14</v>
      </c>
      <c r="O96" s="16">
        <v>-6.0902083179274797E-15</v>
      </c>
      <c r="P96" s="16">
        <v>1.2274318118378301E-14</v>
      </c>
      <c r="Q96">
        <v>-7.5819454629195801E-2</v>
      </c>
      <c r="R96">
        <v>0</v>
      </c>
      <c r="S96">
        <v>-1.1661610764423099E-3</v>
      </c>
      <c r="T96">
        <v>0.281257200666159</v>
      </c>
      <c r="U96" s="11">
        <f t="shared" si="15"/>
        <v>2.5154379198620589</v>
      </c>
      <c r="Y96" s="1">
        <f t="shared" si="16"/>
        <v>47756</v>
      </c>
      <c r="Z96" s="14">
        <f t="shared" si="17"/>
        <v>-9.0067061420256E-2</v>
      </c>
      <c r="AA96" s="14">
        <f t="shared" si="18"/>
        <v>1.4423490050638201</v>
      </c>
      <c r="AB96" s="14">
        <f t="shared" si="19"/>
        <v>0.32734178846829032</v>
      </c>
      <c r="AC96" s="14">
        <f t="shared" si="20"/>
        <v>7.9899738170511894E-2</v>
      </c>
      <c r="AD96" s="14">
        <f t="shared" si="21"/>
        <v>1.958895687077773E-4</v>
      </c>
      <c r="AE96" s="14">
        <f t="shared" si="22"/>
        <v>1.5991487821784738E-14</v>
      </c>
      <c r="AF96" s="14">
        <f t="shared" si="23"/>
        <v>-2.5785719354841298E-14</v>
      </c>
      <c r="AG96" s="14">
        <f t="shared" si="24"/>
        <v>3.0317185804642931E-13</v>
      </c>
      <c r="AH96" s="14">
        <f t="shared" si="25"/>
        <v>3.6314681680634902E-13</v>
      </c>
      <c r="AI96" s="14">
        <f t="shared" si="26"/>
        <v>1.7597193598517307</v>
      </c>
    </row>
    <row r="97" spans="1:35">
      <c r="A97" s="1">
        <v>47848</v>
      </c>
      <c r="B97">
        <v>-0.16658495435679799</v>
      </c>
      <c r="C97">
        <v>-1.89243429461204</v>
      </c>
      <c r="D97">
        <v>4.3460107918211799</v>
      </c>
      <c r="E97">
        <v>1.22550205642678E-3</v>
      </c>
      <c r="F97" s="16">
        <v>-1.9551456154302298E-5</v>
      </c>
      <c r="G97" s="16">
        <v>-1.16180530248883E-15</v>
      </c>
      <c r="H97" s="16">
        <v>2.22614399171234E-14</v>
      </c>
      <c r="I97" s="16">
        <v>3.9768515633071602E-13</v>
      </c>
      <c r="J97" s="16">
        <v>3.6578481658455701E-13</v>
      </c>
      <c r="K97" s="16">
        <v>5.6330248513807099E-14</v>
      </c>
      <c r="L97" s="16">
        <v>4.6323253716908201E-14</v>
      </c>
      <c r="M97" s="16">
        <v>3.5596734205311598E-14</v>
      </c>
      <c r="N97" s="16">
        <v>3.1371979296687601E-14</v>
      </c>
      <c r="O97" s="16">
        <v>-5.7316233755781601E-15</v>
      </c>
      <c r="P97" s="16">
        <v>1.20967630561939E-14</v>
      </c>
      <c r="Q97">
        <v>-7.5890847264186004E-2</v>
      </c>
      <c r="R97">
        <v>0</v>
      </c>
      <c r="S97">
        <v>-1.2562599021032101E-3</v>
      </c>
      <c r="T97">
        <v>0.27828092209216498</v>
      </c>
      <c r="U97" s="11">
        <f t="shared" si="15"/>
        <v>2.4893313083794504</v>
      </c>
      <c r="Y97" s="1">
        <f t="shared" si="16"/>
        <v>47848</v>
      </c>
      <c r="Z97" s="14">
        <f t="shared" si="17"/>
        <v>-8.8300880455894987E-2</v>
      </c>
      <c r="AA97" s="14">
        <f t="shared" si="18"/>
        <v>1.4612585356585901</v>
      </c>
      <c r="AB97" s="14">
        <f t="shared" si="19"/>
        <v>0.28344268956101004</v>
      </c>
      <c r="AC97" s="14">
        <f t="shared" si="20"/>
        <v>8.0155089225776785E-2</v>
      </c>
      <c r="AD97" s="14">
        <f t="shared" si="21"/>
        <v>1.9508441363011572E-4</v>
      </c>
      <c r="AE97" s="14">
        <f t="shared" si="22"/>
        <v>1.616419057550527E-14</v>
      </c>
      <c r="AF97" s="14">
        <f t="shared" si="23"/>
        <v>-2.7567274411626599E-14</v>
      </c>
      <c r="AG97" s="14">
        <f t="shared" si="24"/>
        <v>3.0064776711872134E-13</v>
      </c>
      <c r="AH97" s="14">
        <f t="shared" si="25"/>
        <v>3.6578481658455701E-13</v>
      </c>
      <c r="AI97" s="14">
        <f t="shared" si="26"/>
        <v>1.736750518403767</v>
      </c>
    </row>
    <row r="98" spans="1:35">
      <c r="A98" s="1">
        <v>47938</v>
      </c>
      <c r="B98">
        <v>-0.16484807282786901</v>
      </c>
      <c r="C98">
        <v>-1.87368289395094</v>
      </c>
      <c r="D98">
        <v>4.3025506839029797</v>
      </c>
      <c r="E98">
        <v>1.5581428736768E-3</v>
      </c>
      <c r="F98" s="16">
        <v>-2.0092348586196201E-5</v>
      </c>
      <c r="G98" s="16">
        <v>-9.92535491852046E-16</v>
      </c>
      <c r="H98" s="16">
        <v>2.0523430104279799E-14</v>
      </c>
      <c r="I98" s="16">
        <v>3.95150637489516E-13</v>
      </c>
      <c r="J98" s="16">
        <v>3.6823090042658902E-13</v>
      </c>
      <c r="K98" s="16">
        <v>5.6094546466513797E-14</v>
      </c>
      <c r="L98" s="16">
        <v>4.6280282027119497E-14</v>
      </c>
      <c r="M98" s="16">
        <v>3.5590001718079101E-14</v>
      </c>
      <c r="N98" s="16">
        <v>3.1356269366287999E-14</v>
      </c>
      <c r="O98" s="16">
        <v>-5.3851350610865004E-15</v>
      </c>
      <c r="P98" s="16">
        <v>1.19190505902766E-14</v>
      </c>
      <c r="Q98">
        <v>-7.5979522688576703E-2</v>
      </c>
      <c r="R98">
        <v>0</v>
      </c>
      <c r="S98">
        <v>-1.32435284790258E-3</v>
      </c>
      <c r="T98">
        <v>0.27533490583450099</v>
      </c>
      <c r="U98" s="11">
        <f t="shared" si="15"/>
        <v>2.4635887979482414</v>
      </c>
      <c r="Y98" s="1">
        <f t="shared" si="16"/>
        <v>47938</v>
      </c>
      <c r="Z98" s="14">
        <f t="shared" si="17"/>
        <v>-8.6563998926966007E-2</v>
      </c>
      <c r="AA98" s="14">
        <f t="shared" si="18"/>
        <v>1.4800099363196901</v>
      </c>
      <c r="AB98" s="14">
        <f t="shared" si="19"/>
        <v>0.23998258164280983</v>
      </c>
      <c r="AC98" s="14">
        <f t="shared" si="20"/>
        <v>8.0487730043026798E-2</v>
      </c>
      <c r="AD98" s="14">
        <f t="shared" si="21"/>
        <v>1.9454352119822183E-4</v>
      </c>
      <c r="AE98" s="14">
        <f t="shared" si="22"/>
        <v>1.6333460386142052E-14</v>
      </c>
      <c r="AF98" s="14">
        <f t="shared" si="23"/>
        <v>-2.9305284224470201E-14</v>
      </c>
      <c r="AG98" s="14">
        <f t="shared" si="24"/>
        <v>2.9811324827752132E-13</v>
      </c>
      <c r="AH98" s="14">
        <f t="shared" si="25"/>
        <v>3.6823090042658902E-13</v>
      </c>
      <c r="AI98" s="14">
        <f t="shared" si="26"/>
        <v>1.7141107926004127</v>
      </c>
    </row>
    <row r="99" spans="1:35">
      <c r="A99" s="1">
        <v>48029</v>
      </c>
      <c r="B99">
        <v>-0.163137666271812</v>
      </c>
      <c r="C99">
        <v>-1.8550927443188401</v>
      </c>
      <c r="D99">
        <v>4.2595251770639599</v>
      </c>
      <c r="E99">
        <v>1.9476886001310099E-3</v>
      </c>
      <c r="F99" s="16">
        <v>-2.0402763469240101E-5</v>
      </c>
      <c r="G99" s="16">
        <v>-8.2675101383628698E-16</v>
      </c>
      <c r="H99" s="16">
        <v>1.88269744939159E-14</v>
      </c>
      <c r="I99" s="16">
        <v>3.9260671192930202E-13</v>
      </c>
      <c r="J99" s="16">
        <v>3.7049541479731398E-13</v>
      </c>
      <c r="K99" s="16">
        <v>5.58513420339856E-14</v>
      </c>
      <c r="L99" s="16">
        <v>4.6226744694831798E-14</v>
      </c>
      <c r="M99" s="16">
        <v>3.5574072370735298E-14</v>
      </c>
      <c r="N99" s="16">
        <v>3.1332670936787701E-14</v>
      </c>
      <c r="O99" s="16">
        <v>-5.0500313516445E-15</v>
      </c>
      <c r="P99" s="16">
        <v>1.17412538663355E-14</v>
      </c>
      <c r="Q99">
        <v>-7.6084810899146593E-2</v>
      </c>
      <c r="R99">
        <v>0</v>
      </c>
      <c r="S99">
        <v>-1.37253369283016E-3</v>
      </c>
      <c r="T99">
        <v>0.27241884699553098</v>
      </c>
      <c r="U99" s="11">
        <f t="shared" si="15"/>
        <v>2.4381835547144801</v>
      </c>
      <c r="Y99" s="1">
        <f t="shared" ref="Y99:Y132" si="27">+A99</f>
        <v>48029</v>
      </c>
      <c r="Z99" s="14">
        <f t="shared" si="17"/>
        <v>-8.4853592370909003E-2</v>
      </c>
      <c r="AA99" s="14">
        <f t="shared" si="18"/>
        <v>1.4986000859517901</v>
      </c>
      <c r="AB99" s="14">
        <f t="shared" si="19"/>
        <v>0.1969570748037901</v>
      </c>
      <c r="AC99" s="14">
        <f t="shared" si="20"/>
        <v>8.0877275769481005E-2</v>
      </c>
      <c r="AD99" s="14">
        <f t="shared" si="21"/>
        <v>1.9423310631517792E-4</v>
      </c>
      <c r="AE99" s="14">
        <f t="shared" si="22"/>
        <v>1.6499244864157811E-14</v>
      </c>
      <c r="AF99" s="14">
        <f t="shared" si="23"/>
        <v>-3.10017398348341E-14</v>
      </c>
      <c r="AG99" s="14">
        <f t="shared" si="24"/>
        <v>2.9556932271730734E-13</v>
      </c>
      <c r="AH99" s="14">
        <f t="shared" si="25"/>
        <v>3.7049541479731398E-13</v>
      </c>
      <c r="AI99" s="14">
        <f t="shared" si="26"/>
        <v>1.6917750772611186</v>
      </c>
    </row>
    <row r="100" spans="1:35">
      <c r="A100" s="1">
        <v>48121</v>
      </c>
      <c r="B100">
        <v>-0.16145122549647001</v>
      </c>
      <c r="C100">
        <v>-1.8366662214955001</v>
      </c>
      <c r="D100">
        <v>4.2169299252933197</v>
      </c>
      <c r="E100">
        <v>2.3762973156467001E-3</v>
      </c>
      <c r="F100" s="16">
        <v>-2.0514527344333102E-5</v>
      </c>
      <c r="G100" s="16">
        <v>-6.6449569576359895E-16</v>
      </c>
      <c r="H100" s="16">
        <v>1.7170296358914601E-14</v>
      </c>
      <c r="I100" s="16">
        <v>3.9005431393868499E-13</v>
      </c>
      <c r="J100" s="16">
        <v>3.7258779773913199E-13</v>
      </c>
      <c r="K100" s="16">
        <v>5.5601155016296602E-14</v>
      </c>
      <c r="L100" s="16">
        <v>4.6163219157420598E-14</v>
      </c>
      <c r="M100" s="16">
        <v>3.5549453180883901E-14</v>
      </c>
      <c r="N100" s="16">
        <v>3.1301629255055499E-14</v>
      </c>
      <c r="O100" s="16">
        <v>-4.7256618810652297E-15</v>
      </c>
      <c r="P100" s="16">
        <v>1.1563443477362699E-14</v>
      </c>
      <c r="Q100">
        <v>-7.6205630013197495E-2</v>
      </c>
      <c r="R100">
        <v>0</v>
      </c>
      <c r="S100">
        <v>-1.4028828769321699E-3</v>
      </c>
      <c r="T100">
        <v>0.269532443755305</v>
      </c>
      <c r="U100" s="11">
        <f t="shared" si="15"/>
        <v>2.4130921919557813</v>
      </c>
      <c r="Y100" s="1">
        <f t="shared" si="27"/>
        <v>48121</v>
      </c>
      <c r="Z100" s="14">
        <f t="shared" si="17"/>
        <v>-8.3167151595567007E-2</v>
      </c>
      <c r="AA100" s="14">
        <f t="shared" si="18"/>
        <v>1.5170266087751301</v>
      </c>
      <c r="AB100" s="14">
        <f t="shared" si="19"/>
        <v>0.15436182303314983</v>
      </c>
      <c r="AC100" s="14">
        <f t="shared" si="20"/>
        <v>8.1305884484996704E-2</v>
      </c>
      <c r="AD100" s="14">
        <f t="shared" si="21"/>
        <v>1.9412134244008492E-4</v>
      </c>
      <c r="AE100" s="14">
        <f t="shared" si="22"/>
        <v>1.6661500182230501E-14</v>
      </c>
      <c r="AF100" s="14">
        <f t="shared" si="23"/>
        <v>-3.2658417969835402E-14</v>
      </c>
      <c r="AG100" s="14">
        <f t="shared" si="24"/>
        <v>2.9301692472669031E-13</v>
      </c>
      <c r="AH100" s="14">
        <f t="shared" si="25"/>
        <v>3.7258779773913199E-13</v>
      </c>
      <c r="AI100" s="14">
        <f t="shared" si="26"/>
        <v>1.6697212860407995</v>
      </c>
    </row>
    <row r="101" spans="1:35">
      <c r="A101" s="1">
        <v>48213</v>
      </c>
      <c r="B101">
        <v>-0.15978654143582399</v>
      </c>
      <c r="C101">
        <v>-1.8184050718420099</v>
      </c>
      <c r="D101">
        <v>4.1747606260404</v>
      </c>
      <c r="E101">
        <v>2.82852830707014E-3</v>
      </c>
      <c r="F101" s="16">
        <v>-2.0457332220614999E-5</v>
      </c>
      <c r="G101" s="16">
        <v>-5.05804897687675E-16</v>
      </c>
      <c r="H101" s="16">
        <v>1.55518162909493E-14</v>
      </c>
      <c r="I101" s="16">
        <v>3.8749430372024698E-13</v>
      </c>
      <c r="J101" s="16">
        <v>3.7451664857784099E-13</v>
      </c>
      <c r="K101" s="16">
        <v>5.5344476370743499E-14</v>
      </c>
      <c r="L101" s="16">
        <v>4.6090240390864199E-14</v>
      </c>
      <c r="M101" s="16">
        <v>3.55166147701025E-14</v>
      </c>
      <c r="N101" s="16">
        <v>3.1263559200883701E-14</v>
      </c>
      <c r="O101" s="16">
        <v>-4.4114349847533302E-15</v>
      </c>
      <c r="P101" s="16">
        <v>1.1385687610973601E-14</v>
      </c>
      <c r="Q101">
        <v>-7.6340580972616895E-2</v>
      </c>
      <c r="R101">
        <v>0</v>
      </c>
      <c r="S101">
        <v>-1.41743576112103E-3</v>
      </c>
      <c r="T101">
        <v>0.26667539734000401</v>
      </c>
      <c r="U101" s="11">
        <f t="shared" si="15"/>
        <v>2.3882944643446349</v>
      </c>
      <c r="Y101" s="1">
        <f t="shared" si="27"/>
        <v>48213</v>
      </c>
      <c r="Z101" s="14">
        <f t="shared" si="17"/>
        <v>-8.1502467534920991E-2</v>
      </c>
      <c r="AA101" s="14">
        <f t="shared" si="18"/>
        <v>1.5352877584286202</v>
      </c>
      <c r="AB101" s="14">
        <f t="shared" si="19"/>
        <v>0.11219252378023015</v>
      </c>
      <c r="AC101" s="14">
        <f t="shared" si="20"/>
        <v>8.1758115476420146E-2</v>
      </c>
      <c r="AD101" s="14">
        <f t="shared" si="21"/>
        <v>1.9417853756380302E-4</v>
      </c>
      <c r="AE101" s="14">
        <f t="shared" si="22"/>
        <v>1.6820190980306423E-14</v>
      </c>
      <c r="AF101" s="14">
        <f t="shared" si="23"/>
        <v>-3.4276898037800697E-14</v>
      </c>
      <c r="AG101" s="14">
        <f t="shared" si="24"/>
        <v>2.904569145082523E-13</v>
      </c>
      <c r="AH101" s="14">
        <f t="shared" si="25"/>
        <v>3.7451664857784099E-13</v>
      </c>
      <c r="AI101" s="14">
        <f t="shared" si="26"/>
        <v>1.6479301086885612</v>
      </c>
    </row>
    <row r="102" spans="1:35">
      <c r="A102" s="1">
        <v>48304</v>
      </c>
      <c r="B102">
        <v>-0.15814168780676599</v>
      </c>
      <c r="C102">
        <v>-1.8003105105705299</v>
      </c>
      <c r="D102">
        <v>4.1330130197799999</v>
      </c>
      <c r="E102">
        <v>3.2911860999302301E-3</v>
      </c>
      <c r="F102" s="16">
        <v>-2.02586220794968E-5</v>
      </c>
      <c r="G102" s="16">
        <v>-3.5070570647318898E-16</v>
      </c>
      <c r="H102" s="16">
        <v>1.39701351212978E-14</v>
      </c>
      <c r="I102" s="16">
        <v>3.8492747872693698E-13</v>
      </c>
      <c r="J102" s="16">
        <v>3.7628979712178299E-13</v>
      </c>
      <c r="K102" s="16">
        <v>5.5081768257119002E-14</v>
      </c>
      <c r="L102" s="16">
        <v>4.6008303515194298E-14</v>
      </c>
      <c r="M102" s="16">
        <v>3.5475993244083099E-14</v>
      </c>
      <c r="N102" s="16">
        <v>3.1218846491778802E-14</v>
      </c>
      <c r="O102" s="16">
        <v>-4.1068143777557201E-15</v>
      </c>
      <c r="P102" s="16">
        <v>1.12080521767764E-14</v>
      </c>
      <c r="Q102">
        <v>-7.6488031261421202E-2</v>
      </c>
      <c r="R102">
        <v>0</v>
      </c>
      <c r="S102">
        <v>-1.41815701761009E-3</v>
      </c>
      <c r="T102">
        <v>0.26384741199072298</v>
      </c>
      <c r="U102" s="11">
        <f t="shared" si="15"/>
        <v>2.3637729725931953</v>
      </c>
      <c r="Y102" s="1">
        <f t="shared" si="27"/>
        <v>48304</v>
      </c>
      <c r="Z102" s="14">
        <f t="shared" si="17"/>
        <v>-7.985761390586299E-2</v>
      </c>
      <c r="AA102" s="14">
        <f t="shared" si="18"/>
        <v>1.5533823197001002</v>
      </c>
      <c r="AB102" s="14">
        <f t="shared" si="19"/>
        <v>7.0444917519830064E-2</v>
      </c>
      <c r="AC102" s="14">
        <f t="shared" si="20"/>
        <v>8.2220773269280234E-2</v>
      </c>
      <c r="AD102" s="14">
        <f t="shared" si="21"/>
        <v>1.9437724770492122E-4</v>
      </c>
      <c r="AE102" s="14">
        <f t="shared" si="22"/>
        <v>1.6975290171520909E-14</v>
      </c>
      <c r="AF102" s="14">
        <f t="shared" si="23"/>
        <v>-3.58585792074522E-14</v>
      </c>
      <c r="AG102" s="14">
        <f t="shared" si="24"/>
        <v>2.878900895149423E-13</v>
      </c>
      <c r="AH102" s="14">
        <f t="shared" si="25"/>
        <v>3.7628979712178299E-13</v>
      </c>
      <c r="AI102" s="14">
        <f t="shared" si="26"/>
        <v>1.6263847738316977</v>
      </c>
    </row>
    <row r="103" spans="1:35">
      <c r="A103" s="1">
        <v>48395</v>
      </c>
      <c r="B103">
        <v>-0.15651500220185999</v>
      </c>
      <c r="C103">
        <v>-1.78238330506391</v>
      </c>
      <c r="D103">
        <v>4.0916828895822102</v>
      </c>
      <c r="E103">
        <v>3.75315504029318E-3</v>
      </c>
      <c r="F103" s="16">
        <v>-1.9943533343691899E-5</v>
      </c>
      <c r="G103" s="16">
        <v>-1.9921721064923001E-16</v>
      </c>
      <c r="H103" s="16">
        <v>1.24240170389255E-14</v>
      </c>
      <c r="I103" s="16">
        <v>3.8235458360597699E-13</v>
      </c>
      <c r="J103" s="16">
        <v>3.7791437140184002E-13</v>
      </c>
      <c r="K103" s="16">
        <v>5.4813464450102099E-14</v>
      </c>
      <c r="L103" s="16">
        <v>4.5917866482660702E-14</v>
      </c>
      <c r="M103" s="16">
        <v>3.5427992218424498E-14</v>
      </c>
      <c r="N103" s="16">
        <v>3.1167849080379199E-14</v>
      </c>
      <c r="O103" s="16">
        <v>-3.8113155813490103E-15</v>
      </c>
      <c r="P103" s="16">
        <v>1.1030600916084E-14</v>
      </c>
      <c r="Q103">
        <v>-7.6646188146194894E-2</v>
      </c>
      <c r="R103">
        <v>0</v>
      </c>
      <c r="S103">
        <v>-1.4069204994504E-3</v>
      </c>
      <c r="T103">
        <v>0.26104819493260201</v>
      </c>
      <c r="U103" s="11">
        <f t="shared" si="15"/>
        <v>2.3395128801112932</v>
      </c>
      <c r="Y103" s="1">
        <f t="shared" si="27"/>
        <v>48395</v>
      </c>
      <c r="Z103" s="14">
        <f t="shared" si="17"/>
        <v>-7.8230928300956987E-2</v>
      </c>
      <c r="AA103" s="14">
        <f t="shared" si="18"/>
        <v>1.5713095252067202</v>
      </c>
      <c r="AB103" s="14">
        <f t="shared" si="19"/>
        <v>2.9114787322040314E-2</v>
      </c>
      <c r="AC103" s="14">
        <f t="shared" si="20"/>
        <v>8.2682742209643181E-2</v>
      </c>
      <c r="AD103" s="14">
        <f t="shared" si="21"/>
        <v>1.9469233644072611E-4</v>
      </c>
      <c r="AE103" s="14">
        <f t="shared" si="22"/>
        <v>1.7126778667344867E-14</v>
      </c>
      <c r="AF103" s="14">
        <f t="shared" si="23"/>
        <v>-3.7404697289824496E-14</v>
      </c>
      <c r="AG103" s="14">
        <f t="shared" si="24"/>
        <v>2.8531719439398231E-13</v>
      </c>
      <c r="AH103" s="14">
        <f t="shared" si="25"/>
        <v>3.7791437140184002E-13</v>
      </c>
      <c r="AI103" s="14">
        <f t="shared" si="26"/>
        <v>1.6050708187745304</v>
      </c>
    </row>
    <row r="104" spans="1:35">
      <c r="A104" s="1">
        <v>48487</v>
      </c>
      <c r="B104">
        <v>-0.15490506617293501</v>
      </c>
      <c r="C104">
        <v>-1.7646238455158201</v>
      </c>
      <c r="D104">
        <v>4.0507660606864002</v>
      </c>
      <c r="E104">
        <v>4.20522857811754E-3</v>
      </c>
      <c r="F104" s="16">
        <v>-1.9534881352572998E-5</v>
      </c>
      <c r="G104" s="16">
        <v>-5.1350839443633403E-17</v>
      </c>
      <c r="H104" s="16">
        <v>1.09123731349502E-14</v>
      </c>
      <c r="I104" s="16">
        <v>3.7977631884752802E-13</v>
      </c>
      <c r="J104" s="16">
        <v>3.7939686318726702E-13</v>
      </c>
      <c r="K104" s="16">
        <v>5.4539971049839102E-14</v>
      </c>
      <c r="L104" s="16">
        <v>4.5819352793981998E-14</v>
      </c>
      <c r="M104" s="16">
        <v>3.5372984934255402E-14</v>
      </c>
      <c r="N104" s="16">
        <v>3.1110898689967202E-14</v>
      </c>
      <c r="O104" s="16">
        <v>-3.5245021975001199E-15</v>
      </c>
      <c r="P104" s="16">
        <v>1.08533954961365E-14</v>
      </c>
      <c r="Q104">
        <v>-7.6813162028777499E-2</v>
      </c>
      <c r="R104">
        <v>0</v>
      </c>
      <c r="S104">
        <v>-1.3854939696015501E-3</v>
      </c>
      <c r="T104">
        <v>0.25827745634427901</v>
      </c>
      <c r="U104" s="11">
        <f t="shared" si="15"/>
        <v>2.3155016430412538</v>
      </c>
      <c r="Y104" s="1">
        <f t="shared" si="27"/>
        <v>48487</v>
      </c>
      <c r="Z104" s="14">
        <f t="shared" si="17"/>
        <v>-7.6620992272032007E-2</v>
      </c>
      <c r="AA104" s="14">
        <f t="shared" si="18"/>
        <v>1.5890689847548101</v>
      </c>
      <c r="AB104" s="14">
        <f t="shared" si="19"/>
        <v>-1.1802041573769628E-2</v>
      </c>
      <c r="AC104" s="14">
        <f t="shared" si="20"/>
        <v>8.3134815747467547E-2</v>
      </c>
      <c r="AD104" s="14">
        <f t="shared" si="21"/>
        <v>1.9510098843184502E-4</v>
      </c>
      <c r="AE104" s="14">
        <f t="shared" si="22"/>
        <v>1.7274645038550467E-14</v>
      </c>
      <c r="AF104" s="14">
        <f t="shared" si="23"/>
        <v>-3.8916341193799802E-14</v>
      </c>
      <c r="AG104" s="14">
        <f t="shared" si="24"/>
        <v>2.8273892963553333E-13</v>
      </c>
      <c r="AH104" s="14">
        <f t="shared" si="25"/>
        <v>3.7939686318726702E-13</v>
      </c>
      <c r="AI104" s="14">
        <f t="shared" si="26"/>
        <v>1.5839758676455484</v>
      </c>
    </row>
    <row r="105" spans="1:35">
      <c r="A105" s="1">
        <v>48579</v>
      </c>
      <c r="B105">
        <v>-0.15331068478471699</v>
      </c>
      <c r="C105">
        <v>-1.74703220481719</v>
      </c>
      <c r="D105">
        <v>4.0102584000795396</v>
      </c>
      <c r="E105">
        <v>4.6399368025166901E-3</v>
      </c>
      <c r="F105" s="16">
        <v>-1.90531854745832E-5</v>
      </c>
      <c r="G105" s="16">
        <v>9.2889248851410896E-17</v>
      </c>
      <c r="H105" s="16">
        <v>9.4342455561942603E-15</v>
      </c>
      <c r="I105" s="16">
        <v>3.7719334823881701E-13</v>
      </c>
      <c r="J105" s="16">
        <v>3.8074319067922998E-13</v>
      </c>
      <c r="K105" s="16">
        <v>5.4261667429101202E-14</v>
      </c>
      <c r="L105" s="16">
        <v>4.5713154197086902E-14</v>
      </c>
      <c r="M105" s="16">
        <v>3.5311316416150399E-14</v>
      </c>
      <c r="N105" s="16">
        <v>3.1048302440849799E-14</v>
      </c>
      <c r="O105" s="16">
        <v>-3.2459821156361402E-15</v>
      </c>
      <c r="P105" s="16">
        <v>1.06764955908495E-14</v>
      </c>
      <c r="Q105">
        <v>-7.6987020558282895E-2</v>
      </c>
      <c r="R105">
        <v>0</v>
      </c>
      <c r="S105">
        <v>-1.3555281037478E-3</v>
      </c>
      <c r="T105">
        <v>0.25553490932768003</v>
      </c>
      <c r="U105" s="11">
        <f t="shared" si="15"/>
        <v>2.291728754761265</v>
      </c>
      <c r="Y105" s="1">
        <f t="shared" si="27"/>
        <v>48579</v>
      </c>
      <c r="Z105" s="14">
        <f t="shared" si="17"/>
        <v>-7.5026610883813988E-2</v>
      </c>
      <c r="AA105" s="14">
        <f t="shared" si="18"/>
        <v>1.6066606254534401</v>
      </c>
      <c r="AB105" s="14">
        <f t="shared" si="19"/>
        <v>-5.2309702180630246E-2</v>
      </c>
      <c r="AC105" s="14">
        <f t="shared" si="20"/>
        <v>8.3569523971866691E-2</v>
      </c>
      <c r="AD105" s="14">
        <f t="shared" si="21"/>
        <v>1.9558268430983482E-4</v>
      </c>
      <c r="AE105" s="14">
        <f t="shared" si="22"/>
        <v>1.741888512684551E-14</v>
      </c>
      <c r="AF105" s="14">
        <f t="shared" si="23"/>
        <v>-4.0394468772555739E-14</v>
      </c>
      <c r="AG105" s="14">
        <f t="shared" si="24"/>
        <v>2.8015595902682232E-13</v>
      </c>
      <c r="AH105" s="14">
        <f t="shared" si="25"/>
        <v>3.8074319067922998E-13</v>
      </c>
      <c r="AI105" s="14">
        <f t="shared" si="26"/>
        <v>1.5630894190458104</v>
      </c>
    </row>
    <row r="106" spans="1:35">
      <c r="A106" s="1">
        <v>48669</v>
      </c>
      <c r="B106">
        <v>-0.151730866047038</v>
      </c>
      <c r="C106">
        <v>-1.72960818932217</v>
      </c>
      <c r="D106">
        <v>3.97015581607875</v>
      </c>
      <c r="E106">
        <v>5.0513752217063402E-3</v>
      </c>
      <c r="F106" s="16">
        <v>-1.8516726095390899E-5</v>
      </c>
      <c r="G106" s="16">
        <v>2.3350574233887698E-16</v>
      </c>
      <c r="H106" s="16">
        <v>7.9887924093140797E-15</v>
      </c>
      <c r="I106" s="16">
        <v>3.74606305225619E-13</v>
      </c>
      <c r="J106" s="16">
        <v>3.8195875793110198E-13</v>
      </c>
      <c r="K106" s="16">
        <v>5.3978907362427598E-14</v>
      </c>
      <c r="L106" s="16">
        <v>4.5599633330940503E-14</v>
      </c>
      <c r="M106" s="16">
        <v>3.5243305632404899E-14</v>
      </c>
      <c r="N106" s="16">
        <v>3.0980344527172701E-14</v>
      </c>
      <c r="O106" s="16">
        <v>-2.9754037225111501E-15</v>
      </c>
      <c r="P106" s="16">
        <v>1.04999589499463E-14</v>
      </c>
      <c r="Q106">
        <v>-7.7165834187526094E-2</v>
      </c>
      <c r="R106">
        <v>0</v>
      </c>
      <c r="S106">
        <v>-1.31854921650044E-3</v>
      </c>
      <c r="T106">
        <v>0.252820269878126</v>
      </c>
      <c r="U106" s="11">
        <f t="shared" si="15"/>
        <v>2.2681855056801909</v>
      </c>
      <c r="Y106" s="1">
        <f t="shared" si="27"/>
        <v>48669</v>
      </c>
      <c r="Z106" s="14">
        <f t="shared" si="17"/>
        <v>-7.3446792146135004E-2</v>
      </c>
      <c r="AA106" s="14">
        <f t="shared" si="18"/>
        <v>1.6240846409484602</v>
      </c>
      <c r="AB106" s="14">
        <f t="shared" si="19"/>
        <v>-9.2412286181419834E-2</v>
      </c>
      <c r="AC106" s="14">
        <f t="shared" si="20"/>
        <v>8.3980962391056346E-2</v>
      </c>
      <c r="AD106" s="14">
        <f t="shared" si="21"/>
        <v>1.9611914368902712E-4</v>
      </c>
      <c r="AE106" s="14">
        <f t="shared" si="22"/>
        <v>1.7559501620332976E-14</v>
      </c>
      <c r="AF106" s="14">
        <f t="shared" si="23"/>
        <v>-4.1839921919435923E-14</v>
      </c>
      <c r="AG106" s="14">
        <f t="shared" si="24"/>
        <v>2.7756891601362431E-13</v>
      </c>
      <c r="AH106" s="14">
        <f t="shared" si="25"/>
        <v>3.8195875793110198E-13</v>
      </c>
      <c r="AI106" s="14">
        <f t="shared" si="26"/>
        <v>1.5424026441562859</v>
      </c>
    </row>
    <row r="107" spans="1:35">
      <c r="A107" s="1">
        <v>48760</v>
      </c>
      <c r="B107">
        <v>-0.15016480056870701</v>
      </c>
      <c r="C107">
        <v>-1.7123513818790601</v>
      </c>
      <c r="D107">
        <v>3.9304542579179702</v>
      </c>
      <c r="E107">
        <v>5.4350372677014298E-3</v>
      </c>
      <c r="F107" s="16">
        <v>-1.7941627334386901E-5</v>
      </c>
      <c r="G107" s="16">
        <v>3.7050772633715098E-16</v>
      </c>
      <c r="H107" s="16">
        <v>6.5752735207187598E-15</v>
      </c>
      <c r="I107" s="16">
        <v>3.7201579828224502E-13</v>
      </c>
      <c r="J107" s="16">
        <v>3.8304851067325302E-13</v>
      </c>
      <c r="K107" s="16">
        <v>5.3692020289321703E-14</v>
      </c>
      <c r="L107" s="16">
        <v>4.5479126284397703E-14</v>
      </c>
      <c r="M107" s="16">
        <v>3.5169247624640203E-14</v>
      </c>
      <c r="N107" s="16">
        <v>3.0907287909981599E-14</v>
      </c>
      <c r="O107" s="16">
        <v>-2.7124521735659299E-15</v>
      </c>
      <c r="P107" s="16">
        <v>1.0323841458170699E-14</v>
      </c>
      <c r="Q107">
        <v>-7.7347713879859795E-2</v>
      </c>
      <c r="R107">
        <v>0</v>
      </c>
      <c r="S107">
        <v>-1.27595519737212E-3</v>
      </c>
      <c r="T107">
        <v>0.250133256854768</v>
      </c>
      <c r="U107" s="11">
        <f t="shared" si="15"/>
        <v>2.2448647588890411</v>
      </c>
      <c r="Y107" s="1">
        <f t="shared" si="27"/>
        <v>48760</v>
      </c>
      <c r="Z107" s="14">
        <f t="shared" si="17"/>
        <v>-7.1880726667804012E-2</v>
      </c>
      <c r="AA107" s="14">
        <f t="shared" si="18"/>
        <v>1.64134144839157</v>
      </c>
      <c r="AB107" s="14">
        <f t="shared" si="19"/>
        <v>-0.13211384434219964</v>
      </c>
      <c r="AC107" s="14">
        <f t="shared" si="20"/>
        <v>8.4364624437051436E-2</v>
      </c>
      <c r="AD107" s="14">
        <f t="shared" si="21"/>
        <v>1.966942424500311E-4</v>
      </c>
      <c r="AE107" s="14">
        <f t="shared" si="22"/>
        <v>1.7696503604331252E-14</v>
      </c>
      <c r="AF107" s="14">
        <f t="shared" si="23"/>
        <v>-4.3253440808031239E-14</v>
      </c>
      <c r="AG107" s="14">
        <f t="shared" si="24"/>
        <v>2.7497840907025033E-13</v>
      </c>
      <c r="AH107" s="14">
        <f t="shared" si="25"/>
        <v>3.8304851067325302E-13</v>
      </c>
      <c r="AI107" s="14">
        <f t="shared" si="26"/>
        <v>1.5219081960617002</v>
      </c>
    </row>
    <row r="108" spans="1:35">
      <c r="A108" s="1">
        <v>48852</v>
      </c>
      <c r="B108">
        <v>-0.14861184171608199</v>
      </c>
      <c r="C108">
        <v>-1.6952611783009699</v>
      </c>
      <c r="D108">
        <v>3.8911497153388002</v>
      </c>
      <c r="E108">
        <v>5.7876525386781098E-3</v>
      </c>
      <c r="F108" s="16">
        <v>-1.7341959951367602E-5</v>
      </c>
      <c r="G108" s="16">
        <v>5.0391021956421903E-16</v>
      </c>
      <c r="H108" s="16">
        <v>5.19303712588007E-15</v>
      </c>
      <c r="I108" s="16">
        <v>3.6942241538893398E-13</v>
      </c>
      <c r="J108" s="16">
        <v>3.8401698833131701E-13</v>
      </c>
      <c r="K108" s="16">
        <v>5.34013126698319E-14</v>
      </c>
      <c r="L108" s="16">
        <v>4.5351945046569199E-14</v>
      </c>
      <c r="M108" s="16">
        <v>3.50894155799385E-14</v>
      </c>
      <c r="N108" s="16">
        <v>3.0829375998044999E-14</v>
      </c>
      <c r="O108" s="16">
        <v>-2.4568457730218702E-15</v>
      </c>
      <c r="P108" s="16">
        <v>1.01481971861222E-14</v>
      </c>
      <c r="Q108">
        <v>-7.7530841678993198E-2</v>
      </c>
      <c r="R108">
        <v>0</v>
      </c>
      <c r="S108">
        <v>-1.22901418054699E-3</v>
      </c>
      <c r="T108">
        <v>0.247473591951336</v>
      </c>
      <c r="U108" s="11">
        <f t="shared" si="15"/>
        <v>2.2217607419932022</v>
      </c>
      <c r="Y108" s="1">
        <f t="shared" si="27"/>
        <v>48852</v>
      </c>
      <c r="Z108" s="14">
        <f t="shared" si="17"/>
        <v>-7.0327767815178993E-2</v>
      </c>
      <c r="AA108" s="14">
        <f t="shared" si="18"/>
        <v>1.6584316519696602</v>
      </c>
      <c r="AB108" s="14">
        <f t="shared" si="19"/>
        <v>-0.17141838692136968</v>
      </c>
      <c r="AC108" s="14">
        <f t="shared" si="20"/>
        <v>8.4717239708028108E-2</v>
      </c>
      <c r="AD108" s="14">
        <f t="shared" si="21"/>
        <v>1.9729390983305042E-4</v>
      </c>
      <c r="AE108" s="14">
        <f t="shared" si="22"/>
        <v>1.7829906097558317E-14</v>
      </c>
      <c r="AF108" s="14">
        <f t="shared" si="23"/>
        <v>-4.4635677202869928E-14</v>
      </c>
      <c r="AG108" s="14">
        <f t="shared" si="24"/>
        <v>2.7238502617693929E-13</v>
      </c>
      <c r="AH108" s="14">
        <f t="shared" si="25"/>
        <v>3.8401698833131701E-13</v>
      </c>
      <c r="AI108" s="14">
        <f t="shared" si="26"/>
        <v>1.5016000308516022</v>
      </c>
    </row>
    <row r="109" spans="1:35">
      <c r="A109" s="1">
        <v>48944</v>
      </c>
      <c r="B109">
        <v>-0.14707148650481799</v>
      </c>
      <c r="C109">
        <v>-1.67833681827279</v>
      </c>
      <c r="D109">
        <v>3.8522382181854198</v>
      </c>
      <c r="E109">
        <v>6.1070323701652102E-3</v>
      </c>
      <c r="F109" s="16">
        <v>-1.6729859501032001E-5</v>
      </c>
      <c r="G109" s="16">
        <v>6.3373370425666196E-16</v>
      </c>
      <c r="H109" s="16">
        <v>3.8415075343719902E-15</v>
      </c>
      <c r="I109" s="16">
        <v>3.6682672771204401E-13</v>
      </c>
      <c r="J109" s="16">
        <v>3.8486837212210499E-13</v>
      </c>
      <c r="K109" s="16">
        <v>5.3107069396666398E-14</v>
      </c>
      <c r="L109" s="16">
        <v>4.5218379830955101E-14</v>
      </c>
      <c r="M109" s="16">
        <v>3.5004062824271E-14</v>
      </c>
      <c r="N109" s="16">
        <v>3.0746834293114702E-14</v>
      </c>
      <c r="O109" s="16">
        <v>-2.2083324999979699E-15</v>
      </c>
      <c r="P109" s="16">
        <v>9.9730784340998997E-15</v>
      </c>
      <c r="Q109">
        <v>-7.7713494848521206E-2</v>
      </c>
      <c r="R109">
        <v>0</v>
      </c>
      <c r="S109">
        <v>-1.1788655105401001E-3</v>
      </c>
      <c r="T109">
        <v>0.24484099966719999</v>
      </c>
      <c r="U109" s="11">
        <f t="shared" si="15"/>
        <v>2.1988688552275431</v>
      </c>
      <c r="Y109" s="1">
        <f t="shared" si="27"/>
        <v>48944</v>
      </c>
      <c r="Z109" s="14">
        <f t="shared" si="17"/>
        <v>-6.8787412603914994E-2</v>
      </c>
      <c r="AA109" s="14">
        <f t="shared" si="18"/>
        <v>1.6753560119978401</v>
      </c>
      <c r="AB109" s="14">
        <f t="shared" si="19"/>
        <v>-0.21032988407475006</v>
      </c>
      <c r="AC109" s="14">
        <f t="shared" si="20"/>
        <v>8.5036619539515218E-2</v>
      </c>
      <c r="AD109" s="14">
        <f t="shared" si="21"/>
        <v>1.9790601028338601E-4</v>
      </c>
      <c r="AE109" s="14">
        <f t="shared" si="22"/>
        <v>1.795972958225076E-14</v>
      </c>
      <c r="AF109" s="14">
        <f t="shared" si="23"/>
        <v>-4.5987206794378009E-14</v>
      </c>
      <c r="AG109" s="14">
        <f t="shared" si="24"/>
        <v>2.6978933850004932E-13</v>
      </c>
      <c r="AH109" s="14">
        <f t="shared" si="25"/>
        <v>3.8486837212210499E-13</v>
      </c>
      <c r="AI109" s="14">
        <f t="shared" si="26"/>
        <v>1.4814732408696003</v>
      </c>
    </row>
    <row r="110" spans="1:35">
      <c r="A110" s="1">
        <v>49034</v>
      </c>
      <c r="B110">
        <v>-0.14554335740404001</v>
      </c>
      <c r="C110">
        <v>-1.6615774115395801</v>
      </c>
      <c r="D110">
        <v>3.8137158360035701</v>
      </c>
      <c r="E110">
        <v>6.3919239489850397E-3</v>
      </c>
      <c r="F110" s="16">
        <v>-1.61156553680965E-5</v>
      </c>
      <c r="G110" s="16">
        <v>7.6000365746891105E-16</v>
      </c>
      <c r="H110" s="16">
        <v>2.5201737937395298E-15</v>
      </c>
      <c r="I110" s="16">
        <v>3.6422929257808601E-13</v>
      </c>
      <c r="J110" s="16">
        <v>3.8560652919173202E-13</v>
      </c>
      <c r="K110" s="16">
        <v>5.2809555233367802E-14</v>
      </c>
      <c r="L110" s="16">
        <v>4.50787012606472E-14</v>
      </c>
      <c r="M110" s="16">
        <v>3.4913424720906699E-14</v>
      </c>
      <c r="N110" s="16">
        <v>3.0659871980921301E-14</v>
      </c>
      <c r="O110" s="16">
        <v>-1.96668670913789E-15</v>
      </c>
      <c r="P110" s="16">
        <v>9.7985357701917295E-15</v>
      </c>
      <c r="Q110">
        <v>-7.78940642719812E-2</v>
      </c>
      <c r="R110">
        <v>0</v>
      </c>
      <c r="S110">
        <v>-1.12652260388131E-3</v>
      </c>
      <c r="T110">
        <v>0.24223520727873901</v>
      </c>
      <c r="U110" s="11">
        <f t="shared" si="15"/>
        <v>2.1761854957573687</v>
      </c>
      <c r="Y110" s="1">
        <f t="shared" si="27"/>
        <v>49034</v>
      </c>
      <c r="Z110" s="14">
        <f t="shared" si="17"/>
        <v>-6.7259283503137007E-2</v>
      </c>
      <c r="AA110" s="14">
        <f t="shared" si="18"/>
        <v>1.6921154187310501</v>
      </c>
      <c r="AB110" s="14">
        <f t="shared" si="19"/>
        <v>-0.24885226625659973</v>
      </c>
      <c r="AC110" s="14">
        <f t="shared" si="20"/>
        <v>8.5321511118335039E-2</v>
      </c>
      <c r="AD110" s="14">
        <f t="shared" si="21"/>
        <v>1.9852021441632152E-4</v>
      </c>
      <c r="AE110" s="14">
        <f t="shared" si="22"/>
        <v>1.8085999535463011E-14</v>
      </c>
      <c r="AF110" s="14">
        <f t="shared" si="23"/>
        <v>-4.7308540535010471E-14</v>
      </c>
      <c r="AG110" s="14">
        <f t="shared" si="24"/>
        <v>2.6719190336609133E-13</v>
      </c>
      <c r="AH110" s="14">
        <f t="shared" si="25"/>
        <v>3.8560652919173202E-13</v>
      </c>
      <c r="AI110" s="14">
        <f t="shared" si="26"/>
        <v>1.4615239003046883</v>
      </c>
    </row>
    <row r="111" spans="1:35">
      <c r="A111" s="1">
        <v>49125</v>
      </c>
      <c r="B111">
        <v>-0.14402718518834901</v>
      </c>
      <c r="C111">
        <v>-1.6449819600932101</v>
      </c>
      <c r="D111">
        <v>3.7755786776435398</v>
      </c>
      <c r="E111">
        <v>6.64187384977067E-3</v>
      </c>
      <c r="F111" s="16">
        <v>-1.5508006864784801E-5</v>
      </c>
      <c r="G111" s="16">
        <v>8.8275008958393097E-16</v>
      </c>
      <c r="H111" s="16">
        <v>1.2285793557459899E-15</v>
      </c>
      <c r="I111" s="16">
        <v>3.61630655827489E-13</v>
      </c>
      <c r="J111" s="16">
        <v>3.86235052827424E-13</v>
      </c>
      <c r="K111" s="16">
        <v>5.2509016252976101E-14</v>
      </c>
      <c r="L111" s="16">
        <v>4.4933162406256503E-14</v>
      </c>
      <c r="M111" s="16">
        <v>3.4817720461810998E-14</v>
      </c>
      <c r="N111" s="16">
        <v>3.0568683453319001E-14</v>
      </c>
      <c r="O111" s="16">
        <v>-1.73170602652301E-15</v>
      </c>
      <c r="P111" s="16">
        <v>9.6246180637075604E-15</v>
      </c>
      <c r="Q111">
        <v>-7.8071067780207296E-2</v>
      </c>
      <c r="R111">
        <v>0</v>
      </c>
      <c r="S111">
        <v>-1.07287734453721E-3</v>
      </c>
      <c r="T111">
        <v>0.23965594481101901</v>
      </c>
      <c r="U111" s="11">
        <f t="shared" si="15"/>
        <v>2.1537078978920818</v>
      </c>
      <c r="Y111" s="1">
        <f t="shared" si="27"/>
        <v>49125</v>
      </c>
      <c r="Z111" s="14">
        <f t="shared" si="17"/>
        <v>-6.5743111287446004E-2</v>
      </c>
      <c r="AA111" s="14">
        <f t="shared" si="18"/>
        <v>1.7087108701774201</v>
      </c>
      <c r="AB111" s="14">
        <f t="shared" si="19"/>
        <v>-0.28698942461663002</v>
      </c>
      <c r="AC111" s="14">
        <f t="shared" si="20"/>
        <v>8.5571461019120665E-2</v>
      </c>
      <c r="AD111" s="14">
        <f t="shared" si="21"/>
        <v>1.9912786291963322E-4</v>
      </c>
      <c r="AE111" s="14">
        <f t="shared" si="22"/>
        <v>1.8208745967578029E-14</v>
      </c>
      <c r="AF111" s="14">
        <f t="shared" si="23"/>
        <v>-4.8600134973004009E-14</v>
      </c>
      <c r="AG111" s="14">
        <f t="shared" si="24"/>
        <v>2.6459326661549431E-13</v>
      </c>
      <c r="AH111" s="14">
        <f t="shared" si="25"/>
        <v>3.86235052827424E-13</v>
      </c>
      <c r="AI111" s="14">
        <f t="shared" si="26"/>
        <v>1.4417489231560048</v>
      </c>
    </row>
    <row r="112" spans="1:35">
      <c r="A112" s="1">
        <v>49217</v>
      </c>
      <c r="B112">
        <v>-0.14252279293425901</v>
      </c>
      <c r="C112">
        <v>-1.6285493769652299</v>
      </c>
      <c r="D112">
        <v>3.7378228908671098</v>
      </c>
      <c r="E112">
        <v>6.8571015810091999E-3</v>
      </c>
      <c r="F112" s="16">
        <v>-1.49140430908634E-5</v>
      </c>
      <c r="G112" s="16">
        <v>1.00200709496404E-15</v>
      </c>
      <c r="H112" s="16">
        <v>-3.3687267650488398E-17</v>
      </c>
      <c r="I112" s="16">
        <v>3.59031353628494E-13</v>
      </c>
      <c r="J112" s="16">
        <v>3.86757298829239E-13</v>
      </c>
      <c r="K112" s="16">
        <v>5.2205681256065399E-14</v>
      </c>
      <c r="L112" s="16">
        <v>4.4782000671956199E-14</v>
      </c>
      <c r="M112" s="16">
        <v>3.4717154743800101E-14</v>
      </c>
      <c r="N112" s="16">
        <v>3.04734497506115E-14</v>
      </c>
      <c r="O112" s="16">
        <v>-1.5032084549593101E-15</v>
      </c>
      <c r="P112" s="16">
        <v>9.4513725149171301E-15</v>
      </c>
      <c r="Q112">
        <v>-7.8243159042088603E-2</v>
      </c>
      <c r="R112">
        <v>0</v>
      </c>
      <c r="S112">
        <v>-1.0187056875021799E-3</v>
      </c>
      <c r="T112">
        <v>0.237102945009769</v>
      </c>
      <c r="U112" s="11">
        <f t="shared" si="15"/>
        <v>2.1314339887866343</v>
      </c>
      <c r="Y112" s="1">
        <f t="shared" si="27"/>
        <v>49217</v>
      </c>
      <c r="Z112" s="14">
        <f t="shared" si="17"/>
        <v>-6.4238719033356012E-2</v>
      </c>
      <c r="AA112" s="14">
        <f t="shared" si="18"/>
        <v>1.7251434533054002</v>
      </c>
      <c r="AB112" s="14">
        <f t="shared" si="19"/>
        <v>-0.32474521139306001</v>
      </c>
      <c r="AC112" s="14">
        <f t="shared" si="20"/>
        <v>8.5786688750359205E-2</v>
      </c>
      <c r="AD112" s="14">
        <f t="shared" si="21"/>
        <v>1.997218266935546E-4</v>
      </c>
      <c r="AE112" s="14">
        <f t="shared" si="22"/>
        <v>1.8328002972958138E-14</v>
      </c>
      <c r="AF112" s="14">
        <f t="shared" si="23"/>
        <v>-4.9862401596400489E-14</v>
      </c>
      <c r="AG112" s="14">
        <f t="shared" si="24"/>
        <v>2.6199396441649932E-13</v>
      </c>
      <c r="AH112" s="14">
        <f t="shared" si="25"/>
        <v>3.86757298829239E-13</v>
      </c>
      <c r="AI112" s="14">
        <f t="shared" si="26"/>
        <v>1.4221459334566542</v>
      </c>
    </row>
    <row r="113" spans="1:35">
      <c r="A113" s="1">
        <v>49309</v>
      </c>
      <c r="B113">
        <v>-0.14103008122378399</v>
      </c>
      <c r="C113">
        <v>-1.61227850214151</v>
      </c>
      <c r="D113">
        <v>3.7004446619584499</v>
      </c>
      <c r="E113">
        <v>7.0383834737495904E-3</v>
      </c>
      <c r="F113" s="16">
        <v>-1.4339503741176099E-5</v>
      </c>
      <c r="G113" s="16">
        <v>1.1178124186791199E-15</v>
      </c>
      <c r="H113" s="16">
        <v>-1.26700088441698E-15</v>
      </c>
      <c r="I113" s="16">
        <v>3.5643191382565202E-13</v>
      </c>
      <c r="J113" s="16">
        <v>3.8717641817176998E-13</v>
      </c>
      <c r="K113" s="16">
        <v>5.1899763151038802E-14</v>
      </c>
      <c r="L113" s="16">
        <v>4.4625439528176501E-14</v>
      </c>
      <c r="M113" s="16">
        <v>3.4611919324440402E-14</v>
      </c>
      <c r="N113" s="16">
        <v>3.0374339916254503E-14</v>
      </c>
      <c r="O113" s="16">
        <v>-1.28102969698705E-15</v>
      </c>
      <c r="P113" s="16">
        <v>9.2788446819315802E-15</v>
      </c>
      <c r="Q113">
        <v>-7.8409132619330704E-2</v>
      </c>
      <c r="R113">
        <v>0</v>
      </c>
      <c r="S113">
        <v>-9.6467418050121499E-4</v>
      </c>
      <c r="T113">
        <v>0.234575943313658</v>
      </c>
      <c r="U113" s="11">
        <f t="shared" si="15"/>
        <v>2.1093622590779035</v>
      </c>
      <c r="Y113" s="1">
        <f t="shared" si="27"/>
        <v>49309</v>
      </c>
      <c r="Z113" s="14">
        <f t="shared" si="17"/>
        <v>-6.2746007322880992E-2</v>
      </c>
      <c r="AA113" s="14">
        <f t="shared" si="18"/>
        <v>1.7414143281291201</v>
      </c>
      <c r="AB113" s="14">
        <f t="shared" si="19"/>
        <v>-0.36212344030171995</v>
      </c>
      <c r="AC113" s="14">
        <f t="shared" si="20"/>
        <v>8.5967970643099592E-2</v>
      </c>
      <c r="AD113" s="14">
        <f t="shared" si="21"/>
        <v>2.0029636604324192E-4</v>
      </c>
      <c r="AE113" s="14">
        <f t="shared" si="22"/>
        <v>1.8443808296673219E-14</v>
      </c>
      <c r="AF113" s="14">
        <f t="shared" si="23"/>
        <v>-5.1095715213166978E-14</v>
      </c>
      <c r="AG113" s="14">
        <f t="shared" si="24"/>
        <v>2.5939452461365733E-13</v>
      </c>
      <c r="AH113" s="14">
        <f t="shared" si="25"/>
        <v>3.8717641817176998E-13</v>
      </c>
      <c r="AI113" s="14">
        <f t="shared" si="26"/>
        <v>1.402713147514276</v>
      </c>
    </row>
    <row r="114" spans="1:35">
      <c r="A114" s="1">
        <v>49399</v>
      </c>
      <c r="B114">
        <v>-0.139549014588565</v>
      </c>
      <c r="C114">
        <v>-1.5961681160361001</v>
      </c>
      <c r="D114">
        <v>3.6634402153388699</v>
      </c>
      <c r="E114">
        <v>7.1869470289229499E-3</v>
      </c>
      <c r="F114" s="16">
        <v>-1.37888784947071E-5</v>
      </c>
      <c r="G114" s="16">
        <v>1.2302070423655399E-15</v>
      </c>
      <c r="H114" s="16">
        <v>-2.4717070749650501E-15</v>
      </c>
      <c r="I114" s="16">
        <v>3.5383285689144802E-13</v>
      </c>
      <c r="J114" s="16">
        <v>3.8749538612010398E-13</v>
      </c>
      <c r="K114" s="16">
        <v>5.1591460283134201E-14</v>
      </c>
      <c r="L114" s="16">
        <v>4.4463690092111197E-14</v>
      </c>
      <c r="M114" s="16">
        <v>3.4502194455424699E-14</v>
      </c>
      <c r="N114" s="16">
        <v>3.0271512258859202E-14</v>
      </c>
      <c r="O114" s="16">
        <v>-1.0650206990978399E-15</v>
      </c>
      <c r="P114" s="16">
        <v>9.1070785054499599E-15</v>
      </c>
      <c r="Q114">
        <v>-7.8567925746744594E-2</v>
      </c>
      <c r="R114">
        <v>0</v>
      </c>
      <c r="S114">
        <v>-9.11347147759438E-4</v>
      </c>
      <c r="T114">
        <v>0.232074677826863</v>
      </c>
      <c r="U114" s="11">
        <f t="shared" si="15"/>
        <v>2.0874916477979006</v>
      </c>
      <c r="Y114" s="1">
        <f t="shared" si="27"/>
        <v>49399</v>
      </c>
      <c r="Z114" s="14">
        <f t="shared" si="17"/>
        <v>-6.1264940687662001E-2</v>
      </c>
      <c r="AA114" s="14">
        <f t="shared" si="18"/>
        <v>1.75752471423453</v>
      </c>
      <c r="AB114" s="14">
        <f t="shared" si="19"/>
        <v>-0.39912788692129997</v>
      </c>
      <c r="AC114" s="14">
        <f t="shared" si="20"/>
        <v>8.6116534198272948E-2</v>
      </c>
      <c r="AD114" s="14">
        <f t="shared" si="21"/>
        <v>2.008469912897109E-4</v>
      </c>
      <c r="AE114" s="14">
        <f t="shared" si="22"/>
        <v>1.8556202920359639E-14</v>
      </c>
      <c r="AF114" s="14">
        <f t="shared" si="23"/>
        <v>-5.2300421403715051E-14</v>
      </c>
      <c r="AG114" s="14">
        <f t="shared" si="24"/>
        <v>2.5679546767945334E-13</v>
      </c>
      <c r="AH114" s="14">
        <f t="shared" si="25"/>
        <v>3.8749538612010398E-13</v>
      </c>
      <c r="AI114" s="14">
        <f t="shared" si="26"/>
        <v>1.3834492678157415</v>
      </c>
    </row>
    <row r="115" spans="1:35">
      <c r="A115" s="1">
        <v>49490</v>
      </c>
      <c r="B115">
        <v>-0.138079609202967</v>
      </c>
      <c r="C115">
        <v>-1.5802169508950701</v>
      </c>
      <c r="D115">
        <v>3.6268058131854901</v>
      </c>
      <c r="E115">
        <v>7.3043756559670603E-3</v>
      </c>
      <c r="F115" s="16">
        <v>-1.32655430314084E-5</v>
      </c>
      <c r="G115" s="16">
        <v>1.3392347914892E-15</v>
      </c>
      <c r="H115" s="16">
        <v>-3.6481287614553504E-15</v>
      </c>
      <c r="I115" s="16">
        <v>3.5123469654351499E-13</v>
      </c>
      <c r="J115" s="16">
        <v>3.8771702798993302E-13</v>
      </c>
      <c r="K115" s="16">
        <v>5.1280957701749698E-14</v>
      </c>
      <c r="L115" s="16">
        <v>4.42969525593395E-14</v>
      </c>
      <c r="M115" s="16">
        <v>3.4388150193451398E-14</v>
      </c>
      <c r="N115" s="16">
        <v>3.0165115518749998E-14</v>
      </c>
      <c r="O115" s="16">
        <v>-8.5504541657770297E-16</v>
      </c>
      <c r="P115" s="16">
        <v>8.93611633198608E-15</v>
      </c>
      <c r="Q115">
        <v>-7.8718617358129295E-2</v>
      </c>
      <c r="R115">
        <v>0</v>
      </c>
      <c r="S115">
        <v>-8.5919431206983999E-4</v>
      </c>
      <c r="T115">
        <v>0.22959888929192801</v>
      </c>
      <c r="U115" s="11">
        <f t="shared" si="15"/>
        <v>2.0658214408230222</v>
      </c>
      <c r="Y115" s="1">
        <f t="shared" si="27"/>
        <v>49490</v>
      </c>
      <c r="Z115" s="14">
        <f t="shared" si="17"/>
        <v>-5.9795535302063996E-2</v>
      </c>
      <c r="AA115" s="14">
        <f t="shared" si="18"/>
        <v>1.7734758793755601</v>
      </c>
      <c r="AB115" s="14">
        <f t="shared" si="19"/>
        <v>-0.43576228907467973</v>
      </c>
      <c r="AC115" s="14">
        <f t="shared" si="20"/>
        <v>8.6233962825317062E-2</v>
      </c>
      <c r="AD115" s="14">
        <f t="shared" si="21"/>
        <v>2.0137032675300961E-4</v>
      </c>
      <c r="AE115" s="14">
        <f t="shared" si="22"/>
        <v>1.8665230669483299E-14</v>
      </c>
      <c r="AF115" s="14">
        <f t="shared" si="23"/>
        <v>-5.3476843090205352E-14</v>
      </c>
      <c r="AG115" s="14">
        <f t="shared" si="24"/>
        <v>2.541973073315203E-13</v>
      </c>
      <c r="AH115" s="14">
        <f t="shared" si="25"/>
        <v>3.8771702798993302E-13</v>
      </c>
      <c r="AI115" s="14">
        <f t="shared" si="26"/>
        <v>1.3643533881514933</v>
      </c>
    </row>
    <row r="116" spans="1:35">
      <c r="A116" s="1">
        <v>49582</v>
      </c>
      <c r="B116">
        <v>-0.13662192181354099</v>
      </c>
      <c r="C116">
        <v>-1.5644237004450501</v>
      </c>
      <c r="D116">
        <v>3.5905377550536399</v>
      </c>
      <c r="E116">
        <v>7.3925235834881899E-3</v>
      </c>
      <c r="F116" s="16">
        <v>-1.27718900979684E-5</v>
      </c>
      <c r="G116" s="16">
        <v>1.4449419656037099E-15</v>
      </c>
      <c r="H116" s="16">
        <v>-4.7965719442582004E-15</v>
      </c>
      <c r="I116" s="16">
        <v>3.4863794008397399E-13</v>
      </c>
      <c r="J116" s="16">
        <v>3.8784404175999E-13</v>
      </c>
      <c r="K116" s="16">
        <v>5.0968428358457798E-14</v>
      </c>
      <c r="L116" s="16">
        <v>4.4125417491583099E-14</v>
      </c>
      <c r="M116" s="16">
        <v>3.4269947590526903E-14</v>
      </c>
      <c r="N116" s="16">
        <v>3.0055289938298098E-14</v>
      </c>
      <c r="O116" s="16">
        <v>-6.5097879505020104E-16</v>
      </c>
      <c r="P116" s="16">
        <v>8.7659989360934593E-15</v>
      </c>
      <c r="Q116">
        <v>-7.8860424835018803E-2</v>
      </c>
      <c r="R116">
        <v>0</v>
      </c>
      <c r="S116">
        <v>-8.08598661746981E-4</v>
      </c>
      <c r="T116">
        <v>0.22714832106291499</v>
      </c>
      <c r="U116" s="11">
        <f t="shared" si="15"/>
        <v>2.0443511820554887</v>
      </c>
      <c r="Y116" s="1">
        <f t="shared" si="27"/>
        <v>49582</v>
      </c>
      <c r="Z116" s="14">
        <f t="shared" si="17"/>
        <v>-5.8337847912637991E-2</v>
      </c>
      <c r="AA116" s="14">
        <f t="shared" si="18"/>
        <v>1.7892691298255801</v>
      </c>
      <c r="AB116" s="14">
        <f t="shared" si="19"/>
        <v>-0.47203034720652992</v>
      </c>
      <c r="AC116" s="14">
        <f t="shared" si="20"/>
        <v>8.6322110752838188E-2</v>
      </c>
      <c r="AD116" s="14">
        <f t="shared" si="21"/>
        <v>2.018639796864496E-4</v>
      </c>
      <c r="AE116" s="14">
        <f t="shared" si="22"/>
        <v>1.8770937843597808E-14</v>
      </c>
      <c r="AF116" s="14">
        <f t="shared" si="23"/>
        <v>-5.4625286273008199E-14</v>
      </c>
      <c r="AG116" s="14">
        <f t="shared" si="24"/>
        <v>2.516005508719793E-13</v>
      </c>
      <c r="AH116" s="14">
        <f t="shared" si="25"/>
        <v>3.8784404175999E-13</v>
      </c>
      <c r="AI116" s="14">
        <f t="shared" si="26"/>
        <v>1.3454249094395405</v>
      </c>
    </row>
    <row r="117" spans="1:35">
      <c r="A117" s="1">
        <v>49674</v>
      </c>
      <c r="B117">
        <v>-0.13517603987492599</v>
      </c>
      <c r="C117">
        <v>-1.5487870280531899</v>
      </c>
      <c r="D117">
        <v>3.5546323775031099</v>
      </c>
      <c r="E117">
        <v>7.45344059919724E-3</v>
      </c>
      <c r="F117" s="16">
        <v>-1.23094543816298E-5</v>
      </c>
      <c r="G117" s="16">
        <v>1.5473769926047401E-15</v>
      </c>
      <c r="H117" s="16">
        <v>-5.9173306600975704E-15</v>
      </c>
      <c r="I117" s="16">
        <v>3.4604308851165398E-13</v>
      </c>
      <c r="J117" s="16">
        <v>3.8787901775677701E-13</v>
      </c>
      <c r="K117" s="16">
        <v>5.06540342304769E-14</v>
      </c>
      <c r="L117" s="16">
        <v>4.3949266966958698E-14</v>
      </c>
      <c r="M117" s="16">
        <v>3.4147739767142001E-14</v>
      </c>
      <c r="N117" s="16">
        <v>2.9942168236881397E-14</v>
      </c>
      <c r="O117" s="16">
        <v>-4.5270496209791398E-16</v>
      </c>
      <c r="P117" s="16">
        <v>8.5967655420182402E-15</v>
      </c>
      <c r="Q117">
        <v>-7.8992698912396506E-2</v>
      </c>
      <c r="R117">
        <v>0</v>
      </c>
      <c r="S117">
        <v>-7.5986439735992997E-4</v>
      </c>
      <c r="T117">
        <v>0.22472271907883001</v>
      </c>
      <c r="U117" s="11">
        <f t="shared" si="15"/>
        <v>2.0230805964897796</v>
      </c>
      <c r="Y117" s="1">
        <f t="shared" si="27"/>
        <v>49674</v>
      </c>
      <c r="Z117" s="14">
        <f t="shared" si="17"/>
        <v>-5.689196597402299E-2</v>
      </c>
      <c r="AA117" s="14">
        <f t="shared" si="18"/>
        <v>1.8049058022174402</v>
      </c>
      <c r="AB117" s="14">
        <f t="shared" si="19"/>
        <v>-0.50793572475705995</v>
      </c>
      <c r="AC117" s="14">
        <f t="shared" si="20"/>
        <v>8.6383027768547241E-2</v>
      </c>
      <c r="AD117" s="14">
        <f t="shared" si="21"/>
        <v>2.0232641540278822E-4</v>
      </c>
      <c r="AE117" s="14">
        <f t="shared" si="22"/>
        <v>1.887337287059884E-14</v>
      </c>
      <c r="AF117" s="14">
        <f t="shared" si="23"/>
        <v>-5.5746044988847572E-14</v>
      </c>
      <c r="AG117" s="14">
        <f t="shared" si="24"/>
        <v>2.4900569929965929E-13</v>
      </c>
      <c r="AH117" s="14">
        <f t="shared" si="25"/>
        <v>3.8787901775677701E-13</v>
      </c>
      <c r="AI117" s="14">
        <f t="shared" si="26"/>
        <v>1.3266634656709073</v>
      </c>
    </row>
    <row r="118" spans="1:35">
      <c r="A118" s="1">
        <v>49765</v>
      </c>
      <c r="B118">
        <v>-0.13374207284821599</v>
      </c>
      <c r="C118">
        <v>-1.53330557362483</v>
      </c>
      <c r="D118">
        <v>3.5190860537280901</v>
      </c>
      <c r="E118">
        <v>7.48930617860738E-3</v>
      </c>
      <c r="F118" s="16">
        <v>-1.18790302528816E-5</v>
      </c>
      <c r="G118" s="16">
        <v>1.6465901074770999E-15</v>
      </c>
      <c r="H118" s="16">
        <v>-7.0106912189905903E-15</v>
      </c>
      <c r="I118" s="16">
        <v>3.4345063645236902E-13</v>
      </c>
      <c r="J118" s="16">
        <v>3.8782445563793401E-13</v>
      </c>
      <c r="K118" s="16">
        <v>5.0337927366423402E-14</v>
      </c>
      <c r="L118" s="16">
        <v>4.3768675600090401E-14</v>
      </c>
      <c r="M118" s="16">
        <v>3.40216728729818E-14</v>
      </c>
      <c r="N118" s="16">
        <v>2.9825876492655199E-14</v>
      </c>
      <c r="O118" s="16">
        <v>-2.6011562022091598E-16</v>
      </c>
      <c r="P118" s="16">
        <v>8.4284538451310093E-15</v>
      </c>
      <c r="Q118">
        <v>-7.9114917132545801E-2</v>
      </c>
      <c r="R118">
        <v>0</v>
      </c>
      <c r="S118">
        <v>-7.1322481930557102E-4</v>
      </c>
      <c r="T118">
        <v>0.222321831837338</v>
      </c>
      <c r="U118" s="11">
        <f t="shared" si="15"/>
        <v>2.0020095242897775</v>
      </c>
      <c r="Y118" s="1">
        <f t="shared" si="27"/>
        <v>49765</v>
      </c>
      <c r="Z118" s="14">
        <f t="shared" si="17"/>
        <v>-5.5457998947312986E-2</v>
      </c>
      <c r="AA118" s="14">
        <f t="shared" si="18"/>
        <v>1.8203872566458001</v>
      </c>
      <c r="AB118" s="14">
        <f t="shared" si="19"/>
        <v>-0.54348204853207971</v>
      </c>
      <c r="AC118" s="14">
        <f t="shared" si="20"/>
        <v>8.6418893347957382E-2</v>
      </c>
      <c r="AD118" s="14">
        <f t="shared" si="21"/>
        <v>2.0275683953153642E-4</v>
      </c>
      <c r="AE118" s="14">
        <f t="shared" si="22"/>
        <v>1.89725859854712E-14</v>
      </c>
      <c r="AF118" s="14">
        <f t="shared" si="23"/>
        <v>-5.6839405547740591E-14</v>
      </c>
      <c r="AG118" s="14">
        <f t="shared" si="24"/>
        <v>2.4641324724037433E-13</v>
      </c>
      <c r="AH118" s="14">
        <f t="shared" si="25"/>
        <v>3.8782445563793401E-13</v>
      </c>
      <c r="AI118" s="14">
        <f t="shared" si="26"/>
        <v>1.3080688593544927</v>
      </c>
    </row>
    <row r="119" spans="1:35">
      <c r="A119" s="1">
        <v>49856</v>
      </c>
      <c r="B119">
        <v>-0.13232014460684599</v>
      </c>
      <c r="C119">
        <v>-1.51797795943085</v>
      </c>
      <c r="D119">
        <v>3.48389519319081</v>
      </c>
      <c r="E119">
        <v>7.5023724872482897E-3</v>
      </c>
      <c r="F119" s="16">
        <v>-1.1480781704581401E-5</v>
      </c>
      <c r="G119" s="16">
        <v>1.7426330556049799E-15</v>
      </c>
      <c r="H119" s="16">
        <v>-8.0769357783442407E-15</v>
      </c>
      <c r="I119" s="16">
        <v>3.4086107194718699E-13</v>
      </c>
      <c r="J119" s="16">
        <v>3.8768277890232698E-13</v>
      </c>
      <c r="K119" s="16">
        <v>5.0020250852915297E-14</v>
      </c>
      <c r="L119" s="16">
        <v>4.3583811440160597E-14</v>
      </c>
      <c r="M119" s="16">
        <v>3.3891886940753197E-14</v>
      </c>
      <c r="N119" s="16">
        <v>2.9706534934384398E-14</v>
      </c>
      <c r="O119" s="16">
        <v>-7.3108630780376195E-17</v>
      </c>
      <c r="P119" s="16">
        <v>8.2611000334177305E-15</v>
      </c>
      <c r="Q119">
        <v>-7.9226676196310394E-2</v>
      </c>
      <c r="R119">
        <v>0</v>
      </c>
      <c r="S119">
        <v>-6.6885004127188795E-4</v>
      </c>
      <c r="T119">
        <v>0.21994541036875201</v>
      </c>
      <c r="U119" s="11">
        <f t="shared" si="15"/>
        <v>1.981137864990715</v>
      </c>
      <c r="Y119" s="1">
        <f t="shared" si="27"/>
        <v>49856</v>
      </c>
      <c r="Z119" s="14">
        <f t="shared" si="17"/>
        <v>-5.403607070594299E-2</v>
      </c>
      <c r="AA119" s="14">
        <f t="shared" si="18"/>
        <v>1.8357148708397801</v>
      </c>
      <c r="AB119" s="14">
        <f t="shared" si="19"/>
        <v>-0.57867290906935986</v>
      </c>
      <c r="AC119" s="14">
        <f t="shared" si="20"/>
        <v>8.6431959656598292E-2</v>
      </c>
      <c r="AD119" s="14">
        <f t="shared" si="21"/>
        <v>2.0315508807983661E-4</v>
      </c>
      <c r="AE119" s="14">
        <f t="shared" si="22"/>
        <v>1.906862893359908E-14</v>
      </c>
      <c r="AF119" s="14">
        <f t="shared" si="23"/>
        <v>-5.7905650107094245E-14</v>
      </c>
      <c r="AG119" s="14">
        <f t="shared" si="24"/>
        <v>2.4382368273519231E-13</v>
      </c>
      <c r="AH119" s="14">
        <f t="shared" si="25"/>
        <v>3.8768277890232698E-13</v>
      </c>
      <c r="AI119" s="14">
        <f t="shared" si="26"/>
        <v>1.2896410058097481</v>
      </c>
    </row>
    <row r="120" spans="1:35">
      <c r="A120" s="1">
        <v>49948</v>
      </c>
      <c r="B120">
        <v>-0.130910386886674</v>
      </c>
      <c r="C120">
        <v>-1.5028027950273899</v>
      </c>
      <c r="D120">
        <v>3.4490562412589099</v>
      </c>
      <c r="E120">
        <v>7.4949156868254103E-3</v>
      </c>
      <c r="F120" s="16">
        <v>-1.11143440483933E-5</v>
      </c>
      <c r="G120" s="16">
        <v>1.8355588203615401E-15</v>
      </c>
      <c r="H120" s="16">
        <v>-9.1163453126955992E-15</v>
      </c>
      <c r="I120" s="16">
        <v>3.3827487613360702E-13</v>
      </c>
      <c r="J120" s="16">
        <v>3.8745634715288201E-13</v>
      </c>
      <c r="K120" s="16">
        <v>4.9701139702057102E-14</v>
      </c>
      <c r="L120" s="16">
        <v>4.33948367554415E-14</v>
      </c>
      <c r="M120" s="16">
        <v>3.37585166393883E-14</v>
      </c>
      <c r="N120" s="16">
        <v>2.9584258647409501E-14</v>
      </c>
      <c r="O120" s="16">
        <v>1.08413222590679E-16</v>
      </c>
      <c r="P120" s="16">
        <v>8.0947388092480993E-15</v>
      </c>
      <c r="Q120">
        <v>-7.9327683520462197E-2</v>
      </c>
      <c r="R120">
        <v>0</v>
      </c>
      <c r="S120">
        <v>-6.2685443644388097E-4</v>
      </c>
      <c r="T120">
        <v>0.21759320821029399</v>
      </c>
      <c r="U120" s="11">
        <f t="shared" si="15"/>
        <v>1.9604655309418935</v>
      </c>
      <c r="Y120" s="1">
        <f t="shared" si="27"/>
        <v>49948</v>
      </c>
      <c r="Z120" s="14">
        <f t="shared" si="17"/>
        <v>-5.2626312985771001E-2</v>
      </c>
      <c r="AA120" s="14">
        <f t="shared" si="18"/>
        <v>1.8508900352432403</v>
      </c>
      <c r="AB120" s="14">
        <f t="shared" si="19"/>
        <v>-0.61351186100125998</v>
      </c>
      <c r="AC120" s="14">
        <f t="shared" si="20"/>
        <v>8.6424502856175409E-2</v>
      </c>
      <c r="AD120" s="14">
        <f t="shared" si="21"/>
        <v>2.0352152573602472E-4</v>
      </c>
      <c r="AE120" s="14">
        <f t="shared" si="22"/>
        <v>1.916155469835564E-14</v>
      </c>
      <c r="AF120" s="14">
        <f t="shared" si="23"/>
        <v>-5.89450596414456E-14</v>
      </c>
      <c r="AG120" s="14">
        <f t="shared" si="24"/>
        <v>2.4123748692161234E-13</v>
      </c>
      <c r="AH120" s="14">
        <f t="shared" si="25"/>
        <v>3.8745634715288201E-13</v>
      </c>
      <c r="AI120" s="14">
        <f t="shared" si="26"/>
        <v>1.2713798856387097</v>
      </c>
    </row>
    <row r="121" spans="1:35">
      <c r="A121" s="1">
        <v>50040</v>
      </c>
      <c r="B121">
        <v>-0.12951293371099001</v>
      </c>
      <c r="C121">
        <v>-1.48777868140609</v>
      </c>
      <c r="D121">
        <v>3.4145656788463299</v>
      </c>
      <c r="E121">
        <v>7.46919493933112E-3</v>
      </c>
      <c r="F121" s="16">
        <v>-1.0778917131189001E-5</v>
      </c>
      <c r="G121" s="16">
        <v>1.92542137440465E-15</v>
      </c>
      <c r="H121" s="16">
        <v>-1.01292020367812E-14</v>
      </c>
      <c r="I121" s="16">
        <v>3.3569252284996801E-13</v>
      </c>
      <c r="J121" s="16">
        <v>3.8714746633295899E-13</v>
      </c>
      <c r="K121" s="16">
        <v>4.9380721661041302E-14</v>
      </c>
      <c r="L121" s="16">
        <v>4.32019087130991E-14</v>
      </c>
      <c r="M121" s="16">
        <v>3.3621691933341498E-14</v>
      </c>
      <c r="N121" s="16">
        <v>2.94591581984419E-14</v>
      </c>
      <c r="O121" s="16">
        <v>2.8454330340889002E-16</v>
      </c>
      <c r="P121" s="16">
        <v>7.9294034115851205E-15</v>
      </c>
      <c r="Q121">
        <v>-7.9417748271250393E-2</v>
      </c>
      <c r="R121">
        <v>0</v>
      </c>
      <c r="S121">
        <v>-5.8730374294940898E-4</v>
      </c>
      <c r="T121">
        <v>0.21526498138062899</v>
      </c>
      <c r="U121" s="11">
        <f t="shared" si="15"/>
        <v>1.9399924091187577</v>
      </c>
      <c r="Y121" s="1">
        <f t="shared" si="27"/>
        <v>50040</v>
      </c>
      <c r="Z121" s="14">
        <f t="shared" si="17"/>
        <v>-5.1228859810087013E-2</v>
      </c>
      <c r="AA121" s="14">
        <f t="shared" si="18"/>
        <v>1.8659141488645401</v>
      </c>
      <c r="AB121" s="14">
        <f t="shared" si="19"/>
        <v>-0.64800242341383996</v>
      </c>
      <c r="AC121" s="14">
        <f t="shared" si="20"/>
        <v>8.6398782108681127E-2</v>
      </c>
      <c r="AD121" s="14">
        <f t="shared" si="21"/>
        <v>2.0385695265322902E-4</v>
      </c>
      <c r="AE121" s="14">
        <f t="shared" si="22"/>
        <v>1.9251417252398748E-14</v>
      </c>
      <c r="AF121" s="14">
        <f t="shared" si="23"/>
        <v>-5.9957916365531197E-14</v>
      </c>
      <c r="AG121" s="14">
        <f t="shared" si="24"/>
        <v>2.3865513363797332E-13</v>
      </c>
      <c r="AH121" s="14">
        <f t="shared" si="25"/>
        <v>3.8714746633295899E-13</v>
      </c>
      <c r="AI121" s="14">
        <f t="shared" si="26"/>
        <v>1.2532855047025329</v>
      </c>
    </row>
    <row r="122" spans="1:35">
      <c r="A122" s="1">
        <v>50130</v>
      </c>
      <c r="B122">
        <v>-0.12812791671728399</v>
      </c>
      <c r="C122">
        <v>-1.47290421449187</v>
      </c>
      <c r="D122">
        <v>3.3804200220578702</v>
      </c>
      <c r="E122">
        <v>7.4274184821909303E-3</v>
      </c>
      <c r="F122" s="16">
        <v>-1.04733500062982E-5</v>
      </c>
      <c r="G122" s="16">
        <v>2.01227545387395E-15</v>
      </c>
      <c r="H122" s="16">
        <v>-1.1115791338065299E-14</v>
      </c>
      <c r="I122" s="16">
        <v>3.3311447818909498E-13</v>
      </c>
      <c r="J122" s="16">
        <v>3.8675839714937702E-13</v>
      </c>
      <c r="K122" s="16">
        <v>4.90591179460733E-14</v>
      </c>
      <c r="L122" s="16">
        <v>4.3005179963130599E-14</v>
      </c>
      <c r="M122" s="16">
        <v>3.34815386549701E-14</v>
      </c>
      <c r="N122" s="16">
        <v>2.93313401843149E-14</v>
      </c>
      <c r="O122" s="16">
        <v>4.5537203734595802E-16</v>
      </c>
      <c r="P122" s="16">
        <v>7.7651256387523897E-15</v>
      </c>
      <c r="Q122">
        <v>-7.9496772107665606E-2</v>
      </c>
      <c r="R122">
        <v>0</v>
      </c>
      <c r="S122">
        <v>-5.5022177258239296E-4</v>
      </c>
      <c r="T122">
        <v>0.212960488354664</v>
      </c>
      <c r="U122" s="11">
        <f t="shared" si="15"/>
        <v>1.9197183304561909</v>
      </c>
      <c r="Y122" s="1">
        <f t="shared" si="27"/>
        <v>50130</v>
      </c>
      <c r="Z122" s="14">
        <f t="shared" si="17"/>
        <v>-4.984384281638099E-2</v>
      </c>
      <c r="AA122" s="14">
        <f t="shared" si="18"/>
        <v>1.8807886157787601</v>
      </c>
      <c r="AB122" s="14">
        <f t="shared" si="19"/>
        <v>-0.68214808020229967</v>
      </c>
      <c r="AC122" s="14">
        <f t="shared" si="20"/>
        <v>8.6357005651540933E-2</v>
      </c>
      <c r="AD122" s="14">
        <f t="shared" si="21"/>
        <v>2.0416251977811982E-4</v>
      </c>
      <c r="AE122" s="14">
        <f t="shared" si="22"/>
        <v>1.9338271331868048E-14</v>
      </c>
      <c r="AF122" s="14">
        <f t="shared" si="23"/>
        <v>-6.0944505666815294E-14</v>
      </c>
      <c r="AG122" s="14">
        <f t="shared" si="24"/>
        <v>2.3607708897710029E-13</v>
      </c>
      <c r="AH122" s="14">
        <f t="shared" si="25"/>
        <v>3.8675839714937702E-13</v>
      </c>
      <c r="AI122" s="14">
        <f t="shared" si="26"/>
        <v>1.23535786093198</v>
      </c>
    </row>
    <row r="123" spans="1:35">
      <c r="A123" s="1">
        <v>50221</v>
      </c>
      <c r="B123">
        <v>-0.126755461310499</v>
      </c>
      <c r="C123">
        <v>-1.4581779880875201</v>
      </c>
      <c r="D123">
        <v>3.3466158218372999</v>
      </c>
      <c r="E123">
        <v>7.37171613990888E-3</v>
      </c>
      <c r="F123" s="16">
        <v>-1.01962171393637E-5</v>
      </c>
      <c r="G123" s="16">
        <v>2.0961763545049002E-15</v>
      </c>
      <c r="H123" s="16">
        <v>-1.20764032727064E-14</v>
      </c>
      <c r="I123" s="16">
        <v>3.3054120002325699E-13</v>
      </c>
      <c r="J123" s="16">
        <v>3.86291361885581E-13</v>
      </c>
      <c r="K123" s="16">
        <v>4.8736443903593301E-14</v>
      </c>
      <c r="L123" s="16">
        <v>4.2804799135214803E-14</v>
      </c>
      <c r="M123" s="16">
        <v>3.3338178997106798E-14</v>
      </c>
      <c r="N123" s="16">
        <v>2.9200907710099403E-14</v>
      </c>
      <c r="O123" s="16">
        <v>6.2098768574307599E-16</v>
      </c>
      <c r="P123" s="16">
        <v>7.6019358718352697E-15</v>
      </c>
      <c r="Q123">
        <v>-7.9564739833769396E-2</v>
      </c>
      <c r="R123">
        <v>0</v>
      </c>
      <c r="S123">
        <v>-5.1559668235283504E-4</v>
      </c>
      <c r="T123">
        <v>0.210679490038613</v>
      </c>
      <c r="U123" s="11">
        <f t="shared" si="15"/>
        <v>1.8996430458854106</v>
      </c>
      <c r="Y123" s="1">
        <f t="shared" si="27"/>
        <v>50221</v>
      </c>
      <c r="Z123" s="14">
        <f t="shared" si="17"/>
        <v>-4.8471387409596001E-2</v>
      </c>
      <c r="AA123" s="14">
        <f t="shared" si="18"/>
        <v>1.8955148421831101</v>
      </c>
      <c r="AB123" s="14">
        <f t="shared" si="19"/>
        <v>-0.71595228042286996</v>
      </c>
      <c r="AC123" s="14">
        <f t="shared" si="20"/>
        <v>8.6301303309258878E-2</v>
      </c>
      <c r="AD123" s="14">
        <f t="shared" si="21"/>
        <v>2.0443965264505432E-4</v>
      </c>
      <c r="AE123" s="14">
        <f t="shared" si="22"/>
        <v>1.9422172232499E-14</v>
      </c>
      <c r="AF123" s="14">
        <f t="shared" si="23"/>
        <v>-6.1905117601456395E-14</v>
      </c>
      <c r="AG123" s="14">
        <f t="shared" si="24"/>
        <v>2.3350381081126231E-13</v>
      </c>
      <c r="AH123" s="14">
        <f t="shared" si="25"/>
        <v>3.86291361885581E-13</v>
      </c>
      <c r="AI123" s="14">
        <f t="shared" si="26"/>
        <v>1.2175969173131254</v>
      </c>
    </row>
    <row r="124" spans="1:35">
      <c r="A124" s="1">
        <v>50313</v>
      </c>
      <c r="B124">
        <v>-0.125395683566908</v>
      </c>
      <c r="C124">
        <v>-1.44359859634947</v>
      </c>
      <c r="D124">
        <v>3.3131496636189302</v>
      </c>
      <c r="E124">
        <v>7.3041176412643599E-3</v>
      </c>
      <c r="F124" s="16">
        <v>-9.9458863482993304E-6</v>
      </c>
      <c r="G124" s="16">
        <v>2.1771797485407099E-15</v>
      </c>
      <c r="H124" s="16">
        <v>-1.30113336763288E-14</v>
      </c>
      <c r="I124" s="16">
        <v>3.2797313751895201E-13</v>
      </c>
      <c r="J124" s="16">
        <v>3.8574854979732502E-13</v>
      </c>
      <c r="K124" s="16">
        <v>4.8412809602357297E-14</v>
      </c>
      <c r="L124" s="16">
        <v>4.2600911257054601E-14</v>
      </c>
      <c r="M124" s="16">
        <v>3.3191731932917098E-14</v>
      </c>
      <c r="N124" s="16">
        <v>2.90679608021361E-14</v>
      </c>
      <c r="O124" s="16">
        <v>7.8147699050136299E-16</v>
      </c>
      <c r="P124" s="16">
        <v>7.4398630987574703E-15</v>
      </c>
      <c r="Q124">
        <v>-7.9621710127809303E-2</v>
      </c>
      <c r="R124">
        <v>0</v>
      </c>
      <c r="S124">
        <v>-4.83386781991989E-4</v>
      </c>
      <c r="T124">
        <v>0.20842174974532501</v>
      </c>
      <c r="U124" s="11">
        <f t="shared" si="15"/>
        <v>1.879766208293856</v>
      </c>
      <c r="Y124" s="1">
        <f t="shared" si="27"/>
        <v>50313</v>
      </c>
      <c r="Z124" s="14">
        <f t="shared" si="17"/>
        <v>-4.7111609666005E-2</v>
      </c>
      <c r="AA124" s="14">
        <f t="shared" si="18"/>
        <v>1.9100942339211602</v>
      </c>
      <c r="AB124" s="14">
        <f t="shared" si="19"/>
        <v>-0.74941843864123969</v>
      </c>
      <c r="AC124" s="14">
        <f t="shared" si="20"/>
        <v>8.6233704810614362E-2</v>
      </c>
      <c r="AD124" s="14">
        <f t="shared" si="21"/>
        <v>2.0468998343611868E-4</v>
      </c>
      <c r="AE124" s="14">
        <f t="shared" si="22"/>
        <v>1.9503175626534808E-14</v>
      </c>
      <c r="AF124" s="14">
        <f t="shared" si="23"/>
        <v>-6.2840048005078804E-14</v>
      </c>
      <c r="AG124" s="14">
        <f t="shared" si="24"/>
        <v>2.3093574830695732E-13</v>
      </c>
      <c r="AH124" s="14">
        <f t="shared" si="25"/>
        <v>3.8574854979732502E-13</v>
      </c>
      <c r="AI124" s="14">
        <f t="shared" si="26"/>
        <v>1.2000025804085392</v>
      </c>
    </row>
    <row r="125" spans="1:35">
      <c r="A125" s="1">
        <v>50405</v>
      </c>
      <c r="B125">
        <v>-0.12404868781348601</v>
      </c>
      <c r="C125">
        <v>-1.42916463586595</v>
      </c>
      <c r="D125">
        <v>3.2800181669827499</v>
      </c>
      <c r="E125">
        <v>7.2265361240170098E-3</v>
      </c>
      <c r="F125" s="16">
        <v>-9.7205787737213101E-6</v>
      </c>
      <c r="G125" s="16">
        <v>2.25534152122844E-15</v>
      </c>
      <c r="H125" s="16">
        <v>-1.39208849380209E-14</v>
      </c>
      <c r="I125" s="16">
        <v>3.2541073065676301E-13</v>
      </c>
      <c r="J125" s="16">
        <v>3.8513212127117401E-13</v>
      </c>
      <c r="K125" s="16">
        <v>4.8088320360364403E-14</v>
      </c>
      <c r="L125" s="16">
        <v>4.2393658102487402E-14</v>
      </c>
      <c r="M125" s="16">
        <v>3.3042313570011002E-14</v>
      </c>
      <c r="N125" s="16">
        <v>2.8932596761570397E-14</v>
      </c>
      <c r="O125" s="16">
        <v>9.3692570296618702E-16</v>
      </c>
      <c r="P125" s="16">
        <v>7.2789349390462207E-15</v>
      </c>
      <c r="Q125">
        <v>-7.9667806486751994E-2</v>
      </c>
      <c r="R125">
        <v>0</v>
      </c>
      <c r="S125">
        <v>-4.5352586229426798E-4</v>
      </c>
      <c r="T125">
        <v>0.206187033169868</v>
      </c>
      <c r="U125" s="11">
        <f t="shared" si="15"/>
        <v>1.8600873596702385</v>
      </c>
      <c r="Y125" s="1">
        <f t="shared" si="27"/>
        <v>50405</v>
      </c>
      <c r="Z125" s="14">
        <f t="shared" si="17"/>
        <v>-4.5764613912583005E-2</v>
      </c>
      <c r="AA125" s="14">
        <f t="shared" si="18"/>
        <v>1.9245281944046801</v>
      </c>
      <c r="AB125" s="14">
        <f t="shared" si="19"/>
        <v>-0.78254993527741989</v>
      </c>
      <c r="AC125" s="14">
        <f t="shared" si="20"/>
        <v>8.6156123293367012E-2</v>
      </c>
      <c r="AD125" s="14">
        <f t="shared" si="21"/>
        <v>2.049152910106967E-4</v>
      </c>
      <c r="AE125" s="14">
        <f t="shared" si="22"/>
        <v>1.9581337399222539E-14</v>
      </c>
      <c r="AF125" s="14">
        <f t="shared" si="23"/>
        <v>-6.3749599266770906E-14</v>
      </c>
      <c r="AG125" s="14">
        <f t="shared" si="24"/>
        <v>2.2837334144476832E-13</v>
      </c>
      <c r="AH125" s="14">
        <f t="shared" si="25"/>
        <v>3.8513212127117401E-13</v>
      </c>
      <c r="AI125" s="14">
        <f t="shared" si="26"/>
        <v>1.1825746837996243</v>
      </c>
    </row>
    <row r="126" spans="1:35">
      <c r="A126" s="1">
        <v>50495</v>
      </c>
      <c r="B126">
        <v>-0.122714564809408</v>
      </c>
      <c r="C126">
        <v>-1.4148747073983201</v>
      </c>
      <c r="D126">
        <v>3.2472179853129299</v>
      </c>
      <c r="E126">
        <v>7.1407562295562298E-3</v>
      </c>
      <c r="F126" s="16">
        <v>-9.5184212524777103E-6</v>
      </c>
      <c r="G126" s="16">
        <v>2.3307176256248198E-15</v>
      </c>
      <c r="H126" s="16">
        <v>-1.48053664827956E-14</v>
      </c>
      <c r="I126" s="16">
        <v>3.2285440976865901E-13</v>
      </c>
      <c r="J126" s="16">
        <v>3.8444421091334499E-13</v>
      </c>
      <c r="K126" s="16">
        <v>4.77630772109105E-14</v>
      </c>
      <c r="L126" s="16">
        <v>4.2183178477265801E-14</v>
      </c>
      <c r="M126" s="16">
        <v>3.2890037445572102E-14</v>
      </c>
      <c r="N126" s="16">
        <v>2.8794910463917602E-14</v>
      </c>
      <c r="O126" s="16">
        <v>1.0874190090217399E-15</v>
      </c>
      <c r="P126" s="16">
        <v>7.1191776692749803E-15</v>
      </c>
      <c r="Q126">
        <v>-7.9703208498445102E-2</v>
      </c>
      <c r="R126">
        <v>0</v>
      </c>
      <c r="S126">
        <v>-4.2592803922440102E-4</v>
      </c>
      <c r="T126">
        <v>0.203975108365366</v>
      </c>
      <c r="U126" s="11">
        <f t="shared" si="15"/>
        <v>1.8406059227420566</v>
      </c>
      <c r="Y126" s="1">
        <f t="shared" si="27"/>
        <v>50495</v>
      </c>
      <c r="Z126" s="14">
        <f t="shared" si="17"/>
        <v>-4.4430490908504996E-2</v>
      </c>
      <c r="AA126" s="14">
        <f t="shared" si="18"/>
        <v>1.93881812287231</v>
      </c>
      <c r="AB126" s="14">
        <f t="shared" si="19"/>
        <v>-0.81535011694723991</v>
      </c>
      <c r="AC126" s="14">
        <f t="shared" si="20"/>
        <v>8.6070343398906235E-2</v>
      </c>
      <c r="AD126" s="14">
        <f t="shared" si="21"/>
        <v>2.0511744853194032E-4</v>
      </c>
      <c r="AE126" s="14">
        <f t="shared" si="22"/>
        <v>1.9656713503618918E-14</v>
      </c>
      <c r="AF126" s="14">
        <f t="shared" si="23"/>
        <v>-6.46340808115456E-14</v>
      </c>
      <c r="AG126" s="14">
        <f t="shared" si="24"/>
        <v>2.2581702055666433E-13</v>
      </c>
      <c r="AH126" s="14">
        <f t="shared" si="25"/>
        <v>3.8444421091334499E-13</v>
      </c>
      <c r="AI126" s="14">
        <f t="shared" si="26"/>
        <v>1.1653129758645688</v>
      </c>
    </row>
    <row r="127" spans="1:35">
      <c r="A127" s="1">
        <v>50586</v>
      </c>
      <c r="B127">
        <v>-0.12139339045893099</v>
      </c>
      <c r="C127">
        <v>-1.4007274173368101</v>
      </c>
      <c r="D127">
        <v>3.2147458054597999</v>
      </c>
      <c r="E127">
        <v>7.0484262164113498E-3</v>
      </c>
      <c r="F127" s="16">
        <v>-9.3374915247372601E-6</v>
      </c>
      <c r="G127" s="16">
        <v>2.4033639544057402E-15</v>
      </c>
      <c r="H127" s="16">
        <v>-1.56650950044277E-14</v>
      </c>
      <c r="I127" s="16">
        <v>3.2030459510252899E-13</v>
      </c>
      <c r="J127" s="16">
        <v>3.8368692972331999E-13</v>
      </c>
      <c r="K127" s="16">
        <v>4.7437177312220501E-14</v>
      </c>
      <c r="L127" s="16">
        <v>4.1969608449978098E-14</v>
      </c>
      <c r="M127" s="16">
        <v>3.2735014768986302E-14</v>
      </c>
      <c r="N127" s="16">
        <v>2.86549946100475E-14</v>
      </c>
      <c r="O127" s="16">
        <v>1.2330418620905499E-15</v>
      </c>
      <c r="P127" s="16">
        <v>6.9606162491538802E-15</v>
      </c>
      <c r="Q127">
        <v>-7.9728143529769493E-2</v>
      </c>
      <c r="R127">
        <v>0</v>
      </c>
      <c r="S127">
        <v>-4.0049211718348201E-4</v>
      </c>
      <c r="T127">
        <v>0.201785745719092</v>
      </c>
      <c r="U127" s="11">
        <f t="shared" si="15"/>
        <v>1.8213211964619345</v>
      </c>
      <c r="Y127" s="1">
        <f t="shared" si="27"/>
        <v>50586</v>
      </c>
      <c r="Z127" s="14">
        <f t="shared" si="17"/>
        <v>-4.3109316558027994E-2</v>
      </c>
      <c r="AA127" s="14">
        <f t="shared" si="18"/>
        <v>1.9529654129338201</v>
      </c>
      <c r="AB127" s="14">
        <f t="shared" si="19"/>
        <v>-0.84782229680036991</v>
      </c>
      <c r="AC127" s="14">
        <f t="shared" si="20"/>
        <v>8.5978013385761345E-2</v>
      </c>
      <c r="AD127" s="14">
        <f t="shared" si="21"/>
        <v>2.0529837825968076E-4</v>
      </c>
      <c r="AE127" s="14">
        <f t="shared" si="22"/>
        <v>1.972935983239984E-14</v>
      </c>
      <c r="AF127" s="14">
        <f t="shared" si="23"/>
        <v>-6.5493809333177697E-14</v>
      </c>
      <c r="AG127" s="14">
        <f t="shared" si="24"/>
        <v>2.2326720589053431E-13</v>
      </c>
      <c r="AH127" s="14">
        <f t="shared" si="25"/>
        <v>3.8368692972331999E-13</v>
      </c>
      <c r="AI127" s="14">
        <f t="shared" si="26"/>
        <v>1.1482171113400044</v>
      </c>
    </row>
    <row r="128" spans="1:35">
      <c r="A128" s="1">
        <v>50678</v>
      </c>
      <c r="B128">
        <v>-0.12008522498824201</v>
      </c>
      <c r="C128">
        <v>-1.38672137891432</v>
      </c>
      <c r="D128">
        <v>3.18259834740521</v>
      </c>
      <c r="E128">
        <v>6.9510535526276403E-3</v>
      </c>
      <c r="F128" s="16">
        <v>-9.1758567466434792E-6</v>
      </c>
      <c r="G128" s="16">
        <v>2.4733362273664699E-15</v>
      </c>
      <c r="H128" s="16">
        <v>-1.6500394487189199E-14</v>
      </c>
      <c r="I128" s="16">
        <v>3.1776169642146099E-13</v>
      </c>
      <c r="J128" s="16">
        <v>3.8286236649346502E-13</v>
      </c>
      <c r="K128" s="16">
        <v>4.7110714305185203E-14</v>
      </c>
      <c r="L128" s="16">
        <v>4.1753081535104401E-14</v>
      </c>
      <c r="M128" s="16">
        <v>3.2577354618124302E-14</v>
      </c>
      <c r="N128" s="16">
        <v>2.8512939933784698E-14</v>
      </c>
      <c r="O128" s="16">
        <v>1.3738792351206299E-15</v>
      </c>
      <c r="P128" s="16">
        <v>6.8032743482227096E-15</v>
      </c>
      <c r="Q128">
        <v>-7.9742878897858596E-2</v>
      </c>
      <c r="R128">
        <v>0</v>
      </c>
      <c r="S128">
        <v>-3.7710548184016502E-4</v>
      </c>
      <c r="T128">
        <v>0.199618717928813</v>
      </c>
      <c r="U128" s="11">
        <f t="shared" si="15"/>
        <v>1.8022323547484875</v>
      </c>
      <c r="Y128" s="1">
        <f t="shared" si="27"/>
        <v>50678</v>
      </c>
      <c r="Z128" s="14">
        <f t="shared" si="17"/>
        <v>-4.1801151087339006E-2</v>
      </c>
      <c r="AA128" s="14">
        <f t="shared" si="18"/>
        <v>1.9669714513563101</v>
      </c>
      <c r="AB128" s="14">
        <f t="shared" si="19"/>
        <v>-0.87996975485495987</v>
      </c>
      <c r="AC128" s="14">
        <f t="shared" si="20"/>
        <v>8.5880640721977639E-2</v>
      </c>
      <c r="AD128" s="14">
        <f t="shared" si="21"/>
        <v>2.0546001303777453E-4</v>
      </c>
      <c r="AE128" s="14">
        <f t="shared" si="22"/>
        <v>1.9799332105360567E-14</v>
      </c>
      <c r="AF128" s="14">
        <f t="shared" si="23"/>
        <v>-6.6329108815939196E-14</v>
      </c>
      <c r="AG128" s="14">
        <f t="shared" si="24"/>
        <v>2.2072430720946631E-13</v>
      </c>
      <c r="AH128" s="14">
        <f t="shared" si="25"/>
        <v>3.8286236649346502E-13</v>
      </c>
      <c r="AI128" s="14">
        <f t="shared" si="26"/>
        <v>1.1312866461495834</v>
      </c>
    </row>
    <row r="129" spans="1:35">
      <c r="A129" s="1">
        <v>50770</v>
      </c>
      <c r="B129">
        <v>-0.118790112522678</v>
      </c>
      <c r="C129">
        <v>-1.3728552132152001</v>
      </c>
      <c r="D129">
        <v>3.1507723639311598</v>
      </c>
      <c r="E129">
        <v>6.8500034814388501E-3</v>
      </c>
      <c r="F129" s="16">
        <v>-9.0316058078276398E-6</v>
      </c>
      <c r="G129" s="16">
        <v>2.54068989331311E-15</v>
      </c>
      <c r="H129" s="16">
        <v>-1.7311596051611399E-14</v>
      </c>
      <c r="I129" s="16">
        <v>3.1522611264329101E-13</v>
      </c>
      <c r="J129" s="16">
        <v>3.8197258856286798E-13</v>
      </c>
      <c r="K129" s="16">
        <v>4.6783778623719803E-14</v>
      </c>
      <c r="L129" s="16">
        <v>4.1533728834709298E-14</v>
      </c>
      <c r="M129" s="16">
        <v>3.24171640950652E-14</v>
      </c>
      <c r="N129" s="16">
        <v>2.8368835371077101E-14</v>
      </c>
      <c r="O129" s="16">
        <v>1.5100163019658001E-15</v>
      </c>
      <c r="P129" s="16">
        <v>6.6471743730896001E-15</v>
      </c>
      <c r="Q129">
        <v>-7.9747714572626097E-2</v>
      </c>
      <c r="R129">
        <v>0</v>
      </c>
      <c r="S129">
        <v>-3.5564753862354199E-4</v>
      </c>
      <c r="T129">
        <v>0.19747379997937101</v>
      </c>
      <c r="U129" s="11">
        <f t="shared" si="15"/>
        <v>1.7833384479378738</v>
      </c>
      <c r="Y129" s="1">
        <f t="shared" si="27"/>
        <v>50770</v>
      </c>
      <c r="Z129" s="14">
        <f t="shared" si="17"/>
        <v>-4.0506038621775001E-2</v>
      </c>
      <c r="AA129" s="14">
        <f t="shared" si="18"/>
        <v>1.98083761705543</v>
      </c>
      <c r="AB129" s="14">
        <f t="shared" si="19"/>
        <v>-0.91179573832901006</v>
      </c>
      <c r="AC129" s="14">
        <f t="shared" si="20"/>
        <v>8.5779590650788856E-2</v>
      </c>
      <c r="AD129" s="14">
        <f t="shared" si="21"/>
        <v>2.0560426397659036E-4</v>
      </c>
      <c r="AE129" s="14">
        <f t="shared" si="22"/>
        <v>1.9866685771307209E-14</v>
      </c>
      <c r="AF129" s="14">
        <f t="shared" si="23"/>
        <v>-6.7140310380361402E-14</v>
      </c>
      <c r="AG129" s="14">
        <f t="shared" si="24"/>
        <v>2.1818872343129632E-13</v>
      </c>
      <c r="AH129" s="14">
        <f t="shared" si="25"/>
        <v>3.8197258856286798E-13</v>
      </c>
      <c r="AI129" s="14">
        <f t="shared" si="26"/>
        <v>1.1145210350199632</v>
      </c>
    </row>
    <row r="130" spans="1:35">
      <c r="A130" s="1">
        <v>50860</v>
      </c>
      <c r="B130">
        <v>-0.117508081004897</v>
      </c>
      <c r="C130">
        <v>-1.3591275500103399</v>
      </c>
      <c r="D130">
        <v>3.1192646402918598</v>
      </c>
      <c r="E130">
        <v>6.7465000913752796E-3</v>
      </c>
      <c r="F130" s="16">
        <v>-8.9028759680260496E-6</v>
      </c>
      <c r="G130" s="16">
        <v>2.6054800450755901E-15</v>
      </c>
      <c r="H130" s="16">
        <v>-1.80990376560591E-14</v>
      </c>
      <c r="I130" s="16">
        <v>3.1269823152425299E-13</v>
      </c>
      <c r="J130" s="16">
        <v>3.81019642040861E-13</v>
      </c>
      <c r="K130" s="16">
        <v>4.6456457762182903E-14</v>
      </c>
      <c r="L130" s="16">
        <v>4.1311679144757797E-14</v>
      </c>
      <c r="M130" s="16">
        <v>3.22545484466539E-14</v>
      </c>
      <c r="N130" s="16">
        <v>2.8222768195409601E-14</v>
      </c>
      <c r="O130" s="16">
        <v>1.64153855784473E-15</v>
      </c>
      <c r="P130" s="16">
        <v>6.4923374951502904E-15</v>
      </c>
      <c r="Q130">
        <v>-7.9742976442384497E-2</v>
      </c>
      <c r="R130">
        <v>0</v>
      </c>
      <c r="S130">
        <v>-3.35992717471432E-4</v>
      </c>
      <c r="T130">
        <v>0.19535076911952101</v>
      </c>
      <c r="U130" s="11">
        <f t="shared" si="15"/>
        <v>1.7646384064525296</v>
      </c>
      <c r="Y130" s="1">
        <f t="shared" si="27"/>
        <v>50860</v>
      </c>
      <c r="Z130" s="14">
        <f t="shared" si="17"/>
        <v>-3.9224007103993999E-2</v>
      </c>
      <c r="AA130" s="14">
        <f t="shared" si="18"/>
        <v>1.9945652802602902</v>
      </c>
      <c r="AB130" s="14">
        <f t="shared" si="19"/>
        <v>-0.94330346196831005</v>
      </c>
      <c r="AC130" s="14">
        <f t="shared" si="20"/>
        <v>8.5676087260725287E-2</v>
      </c>
      <c r="AD130" s="14">
        <f t="shared" si="21"/>
        <v>2.0573299381639198E-4</v>
      </c>
      <c r="AE130" s="14">
        <f t="shared" si="22"/>
        <v>1.9931475923069687E-14</v>
      </c>
      <c r="AF130" s="14">
        <f t="shared" si="23"/>
        <v>-6.7927751984809096E-14</v>
      </c>
      <c r="AG130" s="14">
        <f t="shared" si="24"/>
        <v>2.1566084231225831E-13</v>
      </c>
      <c r="AH130" s="14">
        <f t="shared" si="25"/>
        <v>3.81019642040861E-13</v>
      </c>
      <c r="AI130" s="14">
        <f t="shared" si="26"/>
        <v>1.0979196314430766</v>
      </c>
    </row>
    <row r="131" spans="1:35">
      <c r="A131" s="1">
        <v>50951</v>
      </c>
      <c r="B131">
        <v>-0.11623914239902999</v>
      </c>
      <c r="C131">
        <v>-1.3455370284452299</v>
      </c>
      <c r="D131">
        <v>3.08807199388895</v>
      </c>
      <c r="E131">
        <v>6.6416294599415298E-3</v>
      </c>
      <c r="F131" s="16">
        <v>-8.7878743314600892E-6</v>
      </c>
      <c r="G131" s="16">
        <v>2.6677613464162001E-15</v>
      </c>
      <c r="H131" s="16">
        <v>-1.8863063682652001E-14</v>
      </c>
      <c r="I131" s="16">
        <v>3.1017842938903502E-13</v>
      </c>
      <c r="J131" s="16">
        <v>3.8000555160342102E-13</v>
      </c>
      <c r="K131" s="16">
        <v>4.61288365041641E-14</v>
      </c>
      <c r="L131" s="16">
        <v>4.1087059031529298E-14</v>
      </c>
      <c r="M131" s="16">
        <v>3.2089611154878298E-14</v>
      </c>
      <c r="N131" s="16">
        <v>2.8074824123836401E-14</v>
      </c>
      <c r="O131" s="16">
        <v>1.7685318878197699E-15</v>
      </c>
      <c r="P131" s="16">
        <v>6.3387836787167199E-15</v>
      </c>
      <c r="Q131">
        <v>-7.97290101600822E-2</v>
      </c>
      <c r="R131">
        <v>0</v>
      </c>
      <c r="S131">
        <v>-3.1801306785854899E-4</v>
      </c>
      <c r="T131">
        <v>0.193249404838997</v>
      </c>
      <c r="U131" s="11">
        <f t="shared" ref="U131:U132" si="28">+SUM(B131:T131)</f>
        <v>1.7461310462421857</v>
      </c>
      <c r="Y131" s="1">
        <f t="shared" si="27"/>
        <v>50951</v>
      </c>
      <c r="Z131" s="14">
        <f t="shared" ref="Z131:Z132" si="29">+B131-$B$2</f>
        <v>-3.7955068498126993E-2</v>
      </c>
      <c r="AA131" s="14">
        <f t="shared" ref="AA131:AA132" si="30">+C131-C$2</f>
        <v>2.0081558018254002</v>
      </c>
      <c r="AB131" s="14">
        <f t="shared" ref="AB131:AB132" si="31">+D131-D$2</f>
        <v>-0.9744961083712198</v>
      </c>
      <c r="AC131" s="14">
        <f t="shared" ref="AC131:AC132" si="32">+E131-E$2</f>
        <v>8.5571216629291527E-2</v>
      </c>
      <c r="AD131" s="14">
        <f t="shared" ref="AD131:AD132" si="33">+F131-F$2</f>
        <v>2.0584799545295793E-4</v>
      </c>
      <c r="AE131" s="14">
        <f t="shared" ref="AE131:AE132" si="34">+G131-G$2</f>
        <v>1.9993757224410298E-14</v>
      </c>
      <c r="AF131" s="14">
        <f t="shared" ref="AF131:AF132" si="35">+H131-H$2</f>
        <v>-6.8691778011401997E-14</v>
      </c>
      <c r="AG131" s="14">
        <f t="shared" ref="AG131:AG132" si="36">+I131-I$2</f>
        <v>2.1314104017704033E-13</v>
      </c>
      <c r="AH131" s="14">
        <f t="shared" ref="AH131:AH132" si="37">+J131-J$2</f>
        <v>3.8000555160342102E-13</v>
      </c>
      <c r="AI131" s="14">
        <f t="shared" ref="AI131:AI132" si="38">+SUM(Z131:AH131)</f>
        <v>1.0814816895813424</v>
      </c>
    </row>
    <row r="132" spans="1:35">
      <c r="A132" s="1">
        <v>51043</v>
      </c>
      <c r="U132" s="11">
        <f t="shared" si="28"/>
        <v>0</v>
      </c>
      <c r="Y132" s="1">
        <f t="shared" si="27"/>
        <v>51043</v>
      </c>
      <c r="Z132" s="14">
        <f t="shared" si="29"/>
        <v>7.8284073900903001E-2</v>
      </c>
      <c r="AA132" s="14">
        <f t="shared" si="30"/>
        <v>3.3536928302706301</v>
      </c>
      <c r="AB132" s="14">
        <f t="shared" si="31"/>
        <v>-4.0625681022601698</v>
      </c>
      <c r="AC132" s="14">
        <f t="shared" si="32"/>
        <v>7.8929587169350002E-2</v>
      </c>
      <c r="AD132" s="14">
        <f t="shared" si="33"/>
        <v>2.1463586978441801E-4</v>
      </c>
      <c r="AE132" s="14">
        <f t="shared" si="34"/>
        <v>1.7325995877994099E-14</v>
      </c>
      <c r="AF132" s="14">
        <f t="shared" si="35"/>
        <v>-4.982871432875E-14</v>
      </c>
      <c r="AG132" s="14">
        <f t="shared" si="36"/>
        <v>-9.7037389211994698E-14</v>
      </c>
      <c r="AH132" s="14">
        <f t="shared" si="37"/>
        <v>0</v>
      </c>
      <c r="AI132" s="14">
        <f t="shared" si="38"/>
        <v>-0.55144697504963158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BDF5-9820-4CBF-91B9-C23D3ECB2F58}">
  <sheetPr codeName="Sheet19"/>
  <dimension ref="A1:BO266"/>
  <sheetViews>
    <sheetView topLeftCell="AS34" zoomScale="190" zoomScaleNormal="190" workbookViewId="0">
      <selection activeCell="L3" sqref="L3"/>
    </sheetView>
  </sheetViews>
  <sheetFormatPr defaultColWidth="8.85546875" defaultRowHeight="15"/>
  <cols>
    <col min="1" max="1" width="10.7109375" bestFit="1" customWidth="1"/>
    <col min="6" max="6" width="21.28515625" customWidth="1"/>
    <col min="11" max="11" width="11.28515625" bestFit="1" customWidth="1"/>
    <col min="46" max="46" width="8.85546875" customWidth="1"/>
  </cols>
  <sheetData>
    <row r="1" spans="1:67">
      <c r="K1" t="s">
        <v>158</v>
      </c>
      <c r="L1" t="s">
        <v>158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  <c r="AK1">
        <v>25</v>
      </c>
      <c r="AL1">
        <v>26</v>
      </c>
      <c r="AT1">
        <v>1</v>
      </c>
      <c r="AU1">
        <v>2</v>
      </c>
      <c r="AV1">
        <v>3</v>
      </c>
      <c r="AW1">
        <v>4</v>
      </c>
      <c r="AX1">
        <v>5</v>
      </c>
      <c r="AY1">
        <v>6</v>
      </c>
    </row>
    <row r="2" spans="1:67">
      <c r="A2" t="s">
        <v>0</v>
      </c>
      <c r="D2" t="s">
        <v>3</v>
      </c>
      <c r="K2" t="s">
        <v>13</v>
      </c>
      <c r="L2" t="s">
        <v>343</v>
      </c>
      <c r="M2" t="str">
        <f>+_xlfn.CONCAT("V",M1)</f>
        <v>V1</v>
      </c>
      <c r="N2" t="str">
        <f t="shared" ref="N2:AL2" si="0">+_xlfn.CONCAT("V",N1)</f>
        <v>V2</v>
      </c>
      <c r="O2" t="str">
        <f t="shared" si="0"/>
        <v>V3</v>
      </c>
      <c r="P2" t="str">
        <f t="shared" si="0"/>
        <v>V4</v>
      </c>
      <c r="Q2" t="str">
        <f t="shared" si="0"/>
        <v>V5</v>
      </c>
      <c r="R2" t="str">
        <f t="shared" si="0"/>
        <v>V6</v>
      </c>
      <c r="S2" t="str">
        <f t="shared" si="0"/>
        <v>V7</v>
      </c>
      <c r="T2" t="str">
        <f t="shared" si="0"/>
        <v>V8</v>
      </c>
      <c r="U2" t="str">
        <f t="shared" si="0"/>
        <v>V9</v>
      </c>
      <c r="V2" t="str">
        <f t="shared" si="0"/>
        <v>V10</v>
      </c>
      <c r="W2" t="str">
        <f t="shared" si="0"/>
        <v>V11</v>
      </c>
      <c r="X2" t="str">
        <f t="shared" si="0"/>
        <v>V12</v>
      </c>
      <c r="Y2" t="str">
        <f t="shared" si="0"/>
        <v>V13</v>
      </c>
      <c r="Z2" t="str">
        <f t="shared" si="0"/>
        <v>V14</v>
      </c>
      <c r="AA2" t="str">
        <f t="shared" si="0"/>
        <v>V15</v>
      </c>
      <c r="AB2" t="str">
        <f t="shared" si="0"/>
        <v>V16</v>
      </c>
      <c r="AC2" t="str">
        <f t="shared" si="0"/>
        <v>V17</v>
      </c>
      <c r="AD2" t="str">
        <f t="shared" si="0"/>
        <v>V18</v>
      </c>
      <c r="AE2" t="str">
        <f t="shared" si="0"/>
        <v>V19</v>
      </c>
      <c r="AF2" t="str">
        <f t="shared" si="0"/>
        <v>V20</v>
      </c>
      <c r="AG2" t="str">
        <f t="shared" si="0"/>
        <v>V21</v>
      </c>
      <c r="AH2" t="str">
        <f t="shared" si="0"/>
        <v>V22</v>
      </c>
      <c r="AI2" t="str">
        <f t="shared" si="0"/>
        <v>V23</v>
      </c>
      <c r="AJ2" t="str">
        <f t="shared" si="0"/>
        <v>V24</v>
      </c>
      <c r="AK2" t="str">
        <f t="shared" si="0"/>
        <v>V25</v>
      </c>
      <c r="AL2" t="str">
        <f t="shared" si="0"/>
        <v>V26</v>
      </c>
      <c r="AT2" t="s">
        <v>229</v>
      </c>
      <c r="AU2" t="s">
        <v>230</v>
      </c>
      <c r="AV2" t="s">
        <v>231</v>
      </c>
      <c r="AW2" t="s">
        <v>232</v>
      </c>
      <c r="AX2" t="s">
        <v>233</v>
      </c>
      <c r="AY2" t="s">
        <v>234</v>
      </c>
      <c r="BJ2" t="s">
        <v>235</v>
      </c>
      <c r="BK2" t="s">
        <v>236</v>
      </c>
      <c r="BL2" t="s">
        <v>237</v>
      </c>
      <c r="BM2" t="s">
        <v>238</v>
      </c>
      <c r="BN2" t="s">
        <v>239</v>
      </c>
      <c r="BO2" t="s">
        <v>240</v>
      </c>
    </row>
    <row r="3" spans="1:67">
      <c r="A3" s="1">
        <v>25749</v>
      </c>
      <c r="D3">
        <v>1.98925</v>
      </c>
      <c r="K3" s="1">
        <f>+A3</f>
        <v>25749</v>
      </c>
      <c r="L3">
        <f>+D3*4</f>
        <v>7.9569999999999999</v>
      </c>
    </row>
    <row r="4" spans="1:67">
      <c r="A4" s="1">
        <v>25841</v>
      </c>
      <c r="D4">
        <v>1.9005000000000001</v>
      </c>
      <c r="K4" s="1">
        <f t="shared" ref="K4:K67" si="1">+A4</f>
        <v>25841</v>
      </c>
      <c r="L4">
        <f t="shared" ref="L4:L67" si="2">+D4*4</f>
        <v>7.6020000000000003</v>
      </c>
    </row>
    <row r="5" spans="1:67">
      <c r="A5" s="1">
        <v>25933</v>
      </c>
      <c r="D5">
        <v>1.8105</v>
      </c>
      <c r="K5" s="1">
        <f t="shared" si="1"/>
        <v>25933</v>
      </c>
      <c r="L5">
        <f t="shared" si="2"/>
        <v>7.242</v>
      </c>
    </row>
    <row r="6" spans="1:67">
      <c r="A6" s="1">
        <v>26023</v>
      </c>
      <c r="D6">
        <v>1.6292500000000001</v>
      </c>
      <c r="K6" s="1">
        <f t="shared" si="1"/>
        <v>26023</v>
      </c>
      <c r="L6">
        <f t="shared" si="2"/>
        <v>6.5170000000000003</v>
      </c>
    </row>
    <row r="7" spans="1:67">
      <c r="A7" s="1">
        <v>26114</v>
      </c>
      <c r="D7">
        <v>1.48475</v>
      </c>
      <c r="K7" s="1">
        <f t="shared" si="1"/>
        <v>26114</v>
      </c>
      <c r="L7">
        <f t="shared" si="2"/>
        <v>5.9390000000000001</v>
      </c>
    </row>
    <row r="8" spans="1:67">
      <c r="A8" s="1">
        <v>26206</v>
      </c>
      <c r="D8">
        <v>1.5565</v>
      </c>
      <c r="K8" s="1">
        <f t="shared" si="1"/>
        <v>26206</v>
      </c>
      <c r="L8">
        <f t="shared" si="2"/>
        <v>6.226</v>
      </c>
    </row>
    <row r="9" spans="1:67">
      <c r="A9" s="1">
        <v>26298</v>
      </c>
      <c r="D9">
        <v>1.5015000000000001</v>
      </c>
      <c r="K9" s="1">
        <f t="shared" si="1"/>
        <v>26298</v>
      </c>
      <c r="L9">
        <f t="shared" si="2"/>
        <v>6.0060000000000002</v>
      </c>
    </row>
    <row r="10" spans="1:67">
      <c r="A10" s="1">
        <v>26389</v>
      </c>
      <c r="D10">
        <v>1.2617499999999999</v>
      </c>
      <c r="K10" s="1">
        <f t="shared" si="1"/>
        <v>26389</v>
      </c>
      <c r="L10">
        <f t="shared" si="2"/>
        <v>5.0469999999999997</v>
      </c>
    </row>
    <row r="11" spans="1:67">
      <c r="A11" s="1">
        <v>26480</v>
      </c>
      <c r="D11">
        <v>1.1884999999999999</v>
      </c>
      <c r="K11" s="1">
        <f t="shared" si="1"/>
        <v>26480</v>
      </c>
      <c r="L11">
        <f t="shared" si="2"/>
        <v>4.7539999999999996</v>
      </c>
    </row>
    <row r="12" spans="1:67">
      <c r="A12" s="1">
        <v>26572</v>
      </c>
      <c r="D12">
        <v>1.2142500000000001</v>
      </c>
      <c r="K12" s="1">
        <f t="shared" si="1"/>
        <v>26572</v>
      </c>
      <c r="L12">
        <f t="shared" si="2"/>
        <v>4.8570000000000002</v>
      </c>
    </row>
    <row r="13" spans="1:67">
      <c r="A13" s="1">
        <v>26664</v>
      </c>
      <c r="D13">
        <v>1.5987499999999999</v>
      </c>
      <c r="K13" s="1">
        <f t="shared" si="1"/>
        <v>26664</v>
      </c>
      <c r="L13">
        <f t="shared" si="2"/>
        <v>6.3949999999999996</v>
      </c>
    </row>
    <row r="14" spans="1:67">
      <c r="A14" s="1">
        <v>26754</v>
      </c>
      <c r="D14">
        <v>1.6977500000000001</v>
      </c>
      <c r="K14" s="1">
        <f t="shared" si="1"/>
        <v>26754</v>
      </c>
      <c r="L14">
        <f t="shared" si="2"/>
        <v>6.7910000000000004</v>
      </c>
    </row>
    <row r="15" spans="1:67">
      <c r="A15" s="1">
        <v>26845</v>
      </c>
      <c r="D15">
        <v>2.1212499999999999</v>
      </c>
      <c r="K15" s="1">
        <f t="shared" si="1"/>
        <v>26845</v>
      </c>
      <c r="L15">
        <f t="shared" si="2"/>
        <v>8.4849999999999994</v>
      </c>
    </row>
    <row r="16" spans="1:67">
      <c r="A16" s="1">
        <v>26937</v>
      </c>
      <c r="D16">
        <v>2.5527500000000001</v>
      </c>
      <c r="K16" s="1">
        <f t="shared" si="1"/>
        <v>26937</v>
      </c>
      <c r="L16">
        <f t="shared" si="2"/>
        <v>10.211</v>
      </c>
    </row>
    <row r="17" spans="1:12">
      <c r="A17" s="1">
        <v>27029</v>
      </c>
      <c r="D17">
        <v>2.77075</v>
      </c>
      <c r="K17" s="1">
        <f t="shared" si="1"/>
        <v>27029</v>
      </c>
      <c r="L17">
        <f t="shared" si="2"/>
        <v>11.083</v>
      </c>
    </row>
    <row r="18" spans="1:12">
      <c r="A18" s="1">
        <v>27119</v>
      </c>
      <c r="D18">
        <v>2.8067500000000001</v>
      </c>
      <c r="K18" s="1">
        <f t="shared" si="1"/>
        <v>27119</v>
      </c>
      <c r="L18">
        <f t="shared" si="2"/>
        <v>11.227</v>
      </c>
    </row>
    <row r="19" spans="1:12">
      <c r="A19" s="1">
        <v>27210</v>
      </c>
      <c r="D19">
        <v>2.86625</v>
      </c>
      <c r="K19" s="1">
        <f t="shared" si="1"/>
        <v>27210</v>
      </c>
      <c r="L19">
        <f t="shared" si="2"/>
        <v>11.465</v>
      </c>
    </row>
    <row r="20" spans="1:12">
      <c r="A20" s="1">
        <v>27302</v>
      </c>
      <c r="D20">
        <v>2.8809999999999998</v>
      </c>
      <c r="K20" s="1">
        <f t="shared" si="1"/>
        <v>27302</v>
      </c>
      <c r="L20">
        <f t="shared" si="2"/>
        <v>11.523999999999999</v>
      </c>
    </row>
    <row r="21" spans="1:12">
      <c r="A21" s="1">
        <v>27394</v>
      </c>
      <c r="D21">
        <v>2.665</v>
      </c>
      <c r="K21" s="1">
        <f t="shared" si="1"/>
        <v>27394</v>
      </c>
      <c r="L21">
        <f t="shared" si="2"/>
        <v>10.66</v>
      </c>
    </row>
    <row r="22" spans="1:12">
      <c r="A22" s="1">
        <v>27484</v>
      </c>
      <c r="D22">
        <v>2.2035</v>
      </c>
      <c r="K22" s="1">
        <f t="shared" si="1"/>
        <v>27484</v>
      </c>
      <c r="L22">
        <f t="shared" si="2"/>
        <v>8.8140000000000001</v>
      </c>
    </row>
    <row r="23" spans="1:12">
      <c r="A23" s="1">
        <v>27575</v>
      </c>
      <c r="D23">
        <v>1.7637499999999999</v>
      </c>
      <c r="K23" s="1">
        <f t="shared" si="1"/>
        <v>27575</v>
      </c>
      <c r="L23">
        <f t="shared" si="2"/>
        <v>7.0549999999999997</v>
      </c>
    </row>
    <row r="24" spans="1:12">
      <c r="A24" s="1">
        <v>27667</v>
      </c>
      <c r="D24">
        <v>1.5954999999999999</v>
      </c>
      <c r="K24" s="1">
        <f t="shared" si="1"/>
        <v>27667</v>
      </c>
      <c r="L24">
        <f t="shared" si="2"/>
        <v>6.3819999999999997</v>
      </c>
    </row>
    <row r="25" spans="1:12">
      <c r="A25" s="1">
        <v>27759</v>
      </c>
      <c r="D25">
        <v>1.64975</v>
      </c>
      <c r="K25" s="1">
        <f t="shared" si="1"/>
        <v>27759</v>
      </c>
      <c r="L25">
        <f t="shared" si="2"/>
        <v>6.5990000000000002</v>
      </c>
    </row>
    <row r="26" spans="1:12">
      <c r="A26" s="1">
        <v>27850</v>
      </c>
      <c r="D26">
        <v>1.7502500000000001</v>
      </c>
      <c r="K26" s="1">
        <f t="shared" si="1"/>
        <v>27850</v>
      </c>
      <c r="L26">
        <f t="shared" si="2"/>
        <v>7.0010000000000003</v>
      </c>
    </row>
    <row r="27" spans="1:12">
      <c r="A27" s="1">
        <v>27941</v>
      </c>
      <c r="D27">
        <v>2.1419999999999999</v>
      </c>
      <c r="K27" s="1">
        <f t="shared" si="1"/>
        <v>27941</v>
      </c>
      <c r="L27">
        <f t="shared" si="2"/>
        <v>8.5679999999999996</v>
      </c>
    </row>
    <row r="28" spans="1:12">
      <c r="A28" s="1">
        <v>28033</v>
      </c>
      <c r="D28">
        <v>2.3370000000000002</v>
      </c>
      <c r="K28" s="1">
        <f t="shared" si="1"/>
        <v>28033</v>
      </c>
      <c r="L28">
        <f t="shared" si="2"/>
        <v>9.3480000000000008</v>
      </c>
    </row>
    <row r="29" spans="1:12">
      <c r="A29" s="1">
        <v>28125</v>
      </c>
      <c r="D29">
        <v>2.3014999999999999</v>
      </c>
      <c r="K29" s="1">
        <f t="shared" si="1"/>
        <v>28125</v>
      </c>
      <c r="L29">
        <f t="shared" si="2"/>
        <v>9.2059999999999995</v>
      </c>
    </row>
    <row r="30" spans="1:12">
      <c r="A30" s="1">
        <v>28215</v>
      </c>
      <c r="D30">
        <v>2.5535000000000001</v>
      </c>
      <c r="K30" s="1">
        <f t="shared" si="1"/>
        <v>28215</v>
      </c>
      <c r="L30">
        <f t="shared" si="2"/>
        <v>10.214</v>
      </c>
    </row>
    <row r="31" spans="1:12">
      <c r="A31" s="1">
        <v>28306</v>
      </c>
      <c r="D31">
        <v>2.343</v>
      </c>
      <c r="K31" s="1">
        <f t="shared" si="1"/>
        <v>28306</v>
      </c>
      <c r="L31">
        <f t="shared" si="2"/>
        <v>9.3719999999999999</v>
      </c>
    </row>
    <row r="32" spans="1:12">
      <c r="A32" s="1">
        <v>28398</v>
      </c>
      <c r="D32">
        <v>2.2494999999999998</v>
      </c>
      <c r="K32" s="1">
        <f t="shared" si="1"/>
        <v>28398</v>
      </c>
      <c r="L32">
        <f t="shared" si="2"/>
        <v>8.9979999999999993</v>
      </c>
    </row>
    <row r="33" spans="1:12">
      <c r="A33" s="1">
        <v>28490</v>
      </c>
      <c r="D33">
        <v>2.2825000000000002</v>
      </c>
      <c r="K33" s="1">
        <f t="shared" si="1"/>
        <v>28490</v>
      </c>
      <c r="L33">
        <f t="shared" si="2"/>
        <v>9.1300000000000008</v>
      </c>
    </row>
    <row r="34" spans="1:12">
      <c r="A34" s="1">
        <v>28580</v>
      </c>
      <c r="D34">
        <v>2.0142500000000001</v>
      </c>
      <c r="K34" s="1">
        <f t="shared" si="1"/>
        <v>28580</v>
      </c>
      <c r="L34">
        <f t="shared" si="2"/>
        <v>8.0570000000000004</v>
      </c>
    </row>
    <row r="35" spans="1:12">
      <c r="A35" s="1">
        <v>28671</v>
      </c>
      <c r="D35">
        <v>1.97725</v>
      </c>
      <c r="K35" s="1">
        <f t="shared" si="1"/>
        <v>28671</v>
      </c>
      <c r="L35">
        <f t="shared" si="2"/>
        <v>7.9089999999999998</v>
      </c>
    </row>
    <row r="36" spans="1:12">
      <c r="A36" s="1">
        <v>28763</v>
      </c>
      <c r="D36">
        <v>2.2930000000000001</v>
      </c>
      <c r="K36" s="1">
        <f t="shared" si="1"/>
        <v>28763</v>
      </c>
      <c r="L36">
        <f t="shared" si="2"/>
        <v>9.1720000000000006</v>
      </c>
    </row>
    <row r="37" spans="1:12">
      <c r="A37" s="1">
        <v>28855</v>
      </c>
      <c r="D37">
        <v>2.2842500000000001</v>
      </c>
      <c r="K37" s="1">
        <f t="shared" si="1"/>
        <v>28855</v>
      </c>
      <c r="L37">
        <f t="shared" si="2"/>
        <v>9.1370000000000005</v>
      </c>
    </row>
    <row r="38" spans="1:12">
      <c r="A38" s="1">
        <v>28945</v>
      </c>
      <c r="D38">
        <v>1.92425</v>
      </c>
      <c r="K38" s="1">
        <f t="shared" si="1"/>
        <v>28945</v>
      </c>
      <c r="L38">
        <f t="shared" si="2"/>
        <v>7.6970000000000001</v>
      </c>
    </row>
    <row r="39" spans="1:12">
      <c r="A39" s="1">
        <v>29036</v>
      </c>
      <c r="D39">
        <v>2.3374999999999999</v>
      </c>
      <c r="K39" s="1">
        <f t="shared" si="1"/>
        <v>29036</v>
      </c>
      <c r="L39">
        <f t="shared" si="2"/>
        <v>9.35</v>
      </c>
    </row>
    <row r="40" spans="1:12">
      <c r="A40" s="1">
        <v>29128</v>
      </c>
      <c r="D40">
        <v>2.7555000000000001</v>
      </c>
      <c r="K40" s="1">
        <f t="shared" si="1"/>
        <v>29128</v>
      </c>
      <c r="L40">
        <f t="shared" si="2"/>
        <v>11.022</v>
      </c>
    </row>
    <row r="41" spans="1:12">
      <c r="A41" s="1">
        <v>29220</v>
      </c>
      <c r="D41">
        <v>3.1735000000000002</v>
      </c>
      <c r="K41" s="1">
        <f t="shared" si="1"/>
        <v>29220</v>
      </c>
      <c r="L41">
        <f t="shared" si="2"/>
        <v>12.694000000000001</v>
      </c>
    </row>
    <row r="42" spans="1:12">
      <c r="A42" s="1">
        <v>29311</v>
      </c>
      <c r="D42">
        <v>3.1837499999999999</v>
      </c>
      <c r="K42" s="1">
        <f t="shared" si="1"/>
        <v>29311</v>
      </c>
      <c r="L42">
        <f t="shared" si="2"/>
        <v>12.734999999999999</v>
      </c>
    </row>
    <row r="43" spans="1:12">
      <c r="A43" s="1">
        <v>29402</v>
      </c>
      <c r="D43">
        <v>3.30925</v>
      </c>
      <c r="K43" s="1">
        <f t="shared" si="1"/>
        <v>29402</v>
      </c>
      <c r="L43">
        <f t="shared" si="2"/>
        <v>13.237</v>
      </c>
    </row>
    <row r="44" spans="1:12">
      <c r="A44" s="1">
        <v>29494</v>
      </c>
      <c r="D44">
        <v>3.0597500000000002</v>
      </c>
      <c r="K44" s="1">
        <f t="shared" si="1"/>
        <v>29494</v>
      </c>
      <c r="L44">
        <f t="shared" si="2"/>
        <v>12.239000000000001</v>
      </c>
    </row>
    <row r="45" spans="1:12">
      <c r="A45" s="1">
        <v>29586</v>
      </c>
      <c r="D45">
        <v>3.1657500000000001</v>
      </c>
      <c r="K45" s="1">
        <f t="shared" si="1"/>
        <v>29586</v>
      </c>
      <c r="L45">
        <f t="shared" si="2"/>
        <v>12.663</v>
      </c>
    </row>
    <row r="46" spans="1:12">
      <c r="A46" s="1">
        <v>29676</v>
      </c>
      <c r="D46">
        <v>3.35825</v>
      </c>
      <c r="K46" s="1">
        <f t="shared" si="1"/>
        <v>29676</v>
      </c>
      <c r="L46">
        <f t="shared" si="2"/>
        <v>13.433</v>
      </c>
    </row>
    <row r="47" spans="1:12">
      <c r="A47" s="1">
        <v>29767</v>
      </c>
      <c r="D47">
        <v>3.8769999999999998</v>
      </c>
      <c r="K47" s="1">
        <f t="shared" si="1"/>
        <v>29767</v>
      </c>
      <c r="L47">
        <f t="shared" si="2"/>
        <v>15.507999999999999</v>
      </c>
    </row>
    <row r="48" spans="1:12">
      <c r="A48" s="1">
        <v>29859</v>
      </c>
      <c r="D48">
        <v>4.0332499999999998</v>
      </c>
      <c r="K48" s="1">
        <f t="shared" si="1"/>
        <v>29859</v>
      </c>
      <c r="L48">
        <f t="shared" si="2"/>
        <v>16.132999999999999</v>
      </c>
    </row>
    <row r="49" spans="1:12">
      <c r="A49" s="1">
        <v>29951</v>
      </c>
      <c r="D49">
        <v>3.8565</v>
      </c>
      <c r="K49" s="1">
        <f t="shared" si="1"/>
        <v>29951</v>
      </c>
      <c r="L49">
        <f t="shared" si="2"/>
        <v>15.426</v>
      </c>
    </row>
    <row r="50" spans="1:12">
      <c r="A50" s="1">
        <v>30041</v>
      </c>
      <c r="D50">
        <v>3.5827499999999999</v>
      </c>
      <c r="K50" s="1">
        <f t="shared" si="1"/>
        <v>30041</v>
      </c>
      <c r="L50">
        <f t="shared" si="2"/>
        <v>14.331</v>
      </c>
    </row>
    <row r="51" spans="1:12">
      <c r="A51" s="1">
        <v>30132</v>
      </c>
      <c r="D51">
        <v>3.6</v>
      </c>
      <c r="K51" s="1">
        <f t="shared" si="1"/>
        <v>30132</v>
      </c>
      <c r="L51">
        <f t="shared" si="2"/>
        <v>14.4</v>
      </c>
    </row>
    <row r="52" spans="1:12">
      <c r="A52" s="1">
        <v>30224</v>
      </c>
      <c r="D52">
        <v>3.3374999999999999</v>
      </c>
      <c r="K52" s="1">
        <f t="shared" si="1"/>
        <v>30224</v>
      </c>
      <c r="L52">
        <f t="shared" si="2"/>
        <v>13.35</v>
      </c>
    </row>
    <row r="53" spans="1:12">
      <c r="A53" s="1">
        <v>30316</v>
      </c>
      <c r="D53">
        <v>3.1517499999999998</v>
      </c>
      <c r="K53" s="1">
        <f t="shared" si="1"/>
        <v>30316</v>
      </c>
      <c r="L53">
        <f t="shared" si="2"/>
        <v>12.606999999999999</v>
      </c>
    </row>
    <row r="54" spans="1:12">
      <c r="A54" s="1">
        <v>30406</v>
      </c>
      <c r="D54">
        <v>2.9714999999999998</v>
      </c>
      <c r="K54" s="1">
        <f t="shared" si="1"/>
        <v>30406</v>
      </c>
      <c r="L54">
        <f t="shared" si="2"/>
        <v>11.885999999999999</v>
      </c>
    </row>
    <row r="55" spans="1:12">
      <c r="A55" s="1">
        <v>30497</v>
      </c>
      <c r="D55">
        <v>2.9620000000000002</v>
      </c>
      <c r="K55" s="1">
        <f t="shared" si="1"/>
        <v>30497</v>
      </c>
      <c r="L55">
        <f t="shared" si="2"/>
        <v>11.848000000000001</v>
      </c>
    </row>
    <row r="56" spans="1:12">
      <c r="A56" s="1">
        <v>30589</v>
      </c>
      <c r="D56">
        <v>3.0547499999999999</v>
      </c>
      <c r="K56" s="1">
        <f t="shared" si="1"/>
        <v>30589</v>
      </c>
      <c r="L56">
        <f t="shared" si="2"/>
        <v>12.218999999999999</v>
      </c>
    </row>
    <row r="57" spans="1:12">
      <c r="A57" s="1">
        <v>30681</v>
      </c>
      <c r="D57">
        <v>3.0422500000000001</v>
      </c>
      <c r="K57" s="1">
        <f t="shared" si="1"/>
        <v>30681</v>
      </c>
      <c r="L57">
        <f t="shared" si="2"/>
        <v>12.169</v>
      </c>
    </row>
    <row r="58" spans="1:12">
      <c r="A58" s="1">
        <v>30772</v>
      </c>
      <c r="D58">
        <v>2.8580000000000001</v>
      </c>
      <c r="K58" s="1">
        <f t="shared" si="1"/>
        <v>30772</v>
      </c>
      <c r="L58">
        <f t="shared" si="2"/>
        <v>11.432</v>
      </c>
    </row>
    <row r="59" spans="1:12">
      <c r="A59" s="1">
        <v>30863</v>
      </c>
      <c r="D59">
        <v>2.7145000000000001</v>
      </c>
      <c r="K59" s="1">
        <f t="shared" si="1"/>
        <v>30863</v>
      </c>
      <c r="L59">
        <f t="shared" si="2"/>
        <v>10.858000000000001</v>
      </c>
    </row>
    <row r="60" spans="1:12">
      <c r="A60" s="1">
        <v>30955</v>
      </c>
      <c r="D60">
        <v>2.6034999999999999</v>
      </c>
      <c r="K60" s="1">
        <f t="shared" si="1"/>
        <v>30955</v>
      </c>
      <c r="L60">
        <f t="shared" si="2"/>
        <v>10.414</v>
      </c>
    </row>
    <row r="61" spans="1:12">
      <c r="A61" s="1">
        <v>31047</v>
      </c>
      <c r="D61">
        <v>2.532</v>
      </c>
      <c r="K61" s="1">
        <f t="shared" si="1"/>
        <v>31047</v>
      </c>
      <c r="L61">
        <f t="shared" si="2"/>
        <v>10.128</v>
      </c>
    </row>
    <row r="62" spans="1:12">
      <c r="A62" s="1">
        <v>31137</v>
      </c>
      <c r="D62">
        <v>2.4657499999999999</v>
      </c>
      <c r="K62" s="1">
        <f t="shared" si="1"/>
        <v>31137</v>
      </c>
      <c r="L62">
        <f t="shared" si="2"/>
        <v>9.8629999999999995</v>
      </c>
    </row>
    <row r="63" spans="1:12">
      <c r="A63" s="1">
        <v>31228</v>
      </c>
      <c r="D63">
        <v>2.4904999999999999</v>
      </c>
      <c r="K63" s="1">
        <f t="shared" si="1"/>
        <v>31228</v>
      </c>
      <c r="L63">
        <f t="shared" si="2"/>
        <v>9.9619999999999997</v>
      </c>
    </row>
    <row r="64" spans="1:12">
      <c r="A64" s="1">
        <v>31320</v>
      </c>
      <c r="D64">
        <v>2.3367499999999999</v>
      </c>
      <c r="K64" s="1">
        <f t="shared" si="1"/>
        <v>31320</v>
      </c>
      <c r="L64">
        <f t="shared" si="2"/>
        <v>9.3469999999999995</v>
      </c>
    </row>
    <row r="65" spans="1:12">
      <c r="A65" s="1">
        <v>31412</v>
      </c>
      <c r="D65">
        <v>2.157</v>
      </c>
      <c r="K65" s="1">
        <f t="shared" si="1"/>
        <v>31412</v>
      </c>
      <c r="L65">
        <f t="shared" si="2"/>
        <v>8.6280000000000001</v>
      </c>
    </row>
    <row r="66" spans="1:12">
      <c r="A66" s="1">
        <v>31502</v>
      </c>
      <c r="D66">
        <v>2.1872500000000001</v>
      </c>
      <c r="K66" s="1">
        <f t="shared" si="1"/>
        <v>31502</v>
      </c>
      <c r="L66">
        <f t="shared" si="2"/>
        <v>8.7490000000000006</v>
      </c>
    </row>
    <row r="67" spans="1:12">
      <c r="A67" s="1">
        <v>31593</v>
      </c>
      <c r="D67">
        <v>2.0070000000000001</v>
      </c>
      <c r="K67" s="1">
        <f t="shared" si="1"/>
        <v>31593</v>
      </c>
      <c r="L67">
        <f t="shared" si="2"/>
        <v>8.0280000000000005</v>
      </c>
    </row>
    <row r="68" spans="1:12">
      <c r="A68" s="1">
        <v>31685</v>
      </c>
      <c r="D68">
        <v>1.93825</v>
      </c>
      <c r="K68" s="1">
        <f t="shared" ref="K68:K131" si="3">+A68</f>
        <v>31685</v>
      </c>
      <c r="L68">
        <f t="shared" ref="L68:L131" si="4">+D68*4</f>
        <v>7.7530000000000001</v>
      </c>
    </row>
    <row r="69" spans="1:12">
      <c r="A69" s="1">
        <v>31777</v>
      </c>
      <c r="D69">
        <v>1.96875</v>
      </c>
      <c r="K69" s="1">
        <f t="shared" si="3"/>
        <v>31777</v>
      </c>
      <c r="L69">
        <f t="shared" si="4"/>
        <v>7.875</v>
      </c>
    </row>
    <row r="70" spans="1:12">
      <c r="A70" s="1">
        <v>31867</v>
      </c>
      <c r="D70">
        <v>2.0262500000000001</v>
      </c>
      <c r="K70" s="1">
        <f t="shared" si="3"/>
        <v>31867</v>
      </c>
      <c r="L70">
        <f t="shared" si="4"/>
        <v>8.1050000000000004</v>
      </c>
    </row>
    <row r="71" spans="1:12">
      <c r="A71" s="1">
        <v>31958</v>
      </c>
      <c r="D71">
        <v>2.1065</v>
      </c>
      <c r="K71" s="1">
        <f t="shared" si="3"/>
        <v>31958</v>
      </c>
      <c r="L71">
        <f t="shared" si="4"/>
        <v>8.4260000000000002</v>
      </c>
    </row>
    <row r="72" spans="1:12">
      <c r="A72" s="1">
        <v>32050</v>
      </c>
      <c r="D72">
        <v>2.1225000000000001</v>
      </c>
      <c r="K72" s="1">
        <f t="shared" si="3"/>
        <v>32050</v>
      </c>
      <c r="L72">
        <f t="shared" si="4"/>
        <v>8.49</v>
      </c>
    </row>
    <row r="73" spans="1:12">
      <c r="A73" s="1">
        <v>32142</v>
      </c>
      <c r="D73">
        <v>2.1065</v>
      </c>
      <c r="K73" s="1">
        <f t="shared" si="3"/>
        <v>32142</v>
      </c>
      <c r="L73">
        <f t="shared" si="4"/>
        <v>8.4260000000000002</v>
      </c>
    </row>
    <row r="74" spans="1:12">
      <c r="A74" s="1">
        <v>32233</v>
      </c>
      <c r="D74">
        <v>1.8634999999999999</v>
      </c>
      <c r="K74" s="1">
        <f t="shared" si="3"/>
        <v>32233</v>
      </c>
      <c r="L74">
        <f t="shared" si="4"/>
        <v>7.4539999999999997</v>
      </c>
    </row>
    <row r="75" spans="1:12">
      <c r="A75" s="1">
        <v>32324</v>
      </c>
      <c r="D75">
        <v>1.8149999999999999</v>
      </c>
      <c r="K75" s="1">
        <f t="shared" si="3"/>
        <v>32324</v>
      </c>
      <c r="L75">
        <f t="shared" si="4"/>
        <v>7.26</v>
      </c>
    </row>
    <row r="76" spans="1:12">
      <c r="A76" s="1">
        <v>32416</v>
      </c>
      <c r="D76">
        <v>1.9935</v>
      </c>
      <c r="K76" s="1">
        <f t="shared" si="3"/>
        <v>32416</v>
      </c>
      <c r="L76">
        <f t="shared" si="4"/>
        <v>7.9740000000000002</v>
      </c>
    </row>
    <row r="77" spans="1:12">
      <c r="A77" s="1">
        <v>32508</v>
      </c>
      <c r="D77">
        <v>2.1187499999999999</v>
      </c>
      <c r="K77" s="1">
        <f t="shared" si="3"/>
        <v>32508</v>
      </c>
      <c r="L77">
        <f t="shared" si="4"/>
        <v>8.4749999999999996</v>
      </c>
    </row>
    <row r="78" spans="1:12">
      <c r="A78" s="1">
        <v>32598</v>
      </c>
      <c r="D78">
        <v>2.379</v>
      </c>
      <c r="K78" s="1">
        <f t="shared" si="3"/>
        <v>32598</v>
      </c>
      <c r="L78">
        <f t="shared" si="4"/>
        <v>9.516</v>
      </c>
    </row>
    <row r="79" spans="1:12">
      <c r="A79" s="1">
        <v>32689</v>
      </c>
      <c r="D79">
        <v>2.4227500000000002</v>
      </c>
      <c r="K79" s="1">
        <f t="shared" si="3"/>
        <v>32689</v>
      </c>
      <c r="L79">
        <f t="shared" si="4"/>
        <v>9.6910000000000007</v>
      </c>
    </row>
    <row r="80" spans="1:12">
      <c r="A80" s="1">
        <v>32781</v>
      </c>
      <c r="D80">
        <v>2.5255000000000001</v>
      </c>
      <c r="K80" s="1">
        <f t="shared" si="3"/>
        <v>32781</v>
      </c>
      <c r="L80">
        <f t="shared" si="4"/>
        <v>10.102</v>
      </c>
    </row>
    <row r="81" spans="1:12">
      <c r="A81" s="1">
        <v>32873</v>
      </c>
      <c r="D81">
        <v>2.7679999999999998</v>
      </c>
      <c r="K81" s="1">
        <f t="shared" si="3"/>
        <v>32873</v>
      </c>
      <c r="L81">
        <f t="shared" si="4"/>
        <v>11.071999999999999</v>
      </c>
    </row>
    <row r="82" spans="1:12">
      <c r="A82" s="1">
        <v>32963</v>
      </c>
      <c r="D82">
        <v>2.8065000000000002</v>
      </c>
      <c r="K82" s="1">
        <f t="shared" si="3"/>
        <v>32963</v>
      </c>
      <c r="L82">
        <f t="shared" si="4"/>
        <v>11.226000000000001</v>
      </c>
    </row>
    <row r="83" spans="1:12">
      <c r="A83" s="1">
        <v>33054</v>
      </c>
      <c r="D83">
        <v>2.6545000000000001</v>
      </c>
      <c r="K83" s="1">
        <f t="shared" si="3"/>
        <v>33054</v>
      </c>
      <c r="L83">
        <f t="shared" si="4"/>
        <v>10.618</v>
      </c>
    </row>
    <row r="84" spans="1:12">
      <c r="A84" s="1">
        <v>33146</v>
      </c>
      <c r="D84">
        <v>2.6339999999999999</v>
      </c>
      <c r="K84" s="1">
        <f t="shared" si="3"/>
        <v>33146</v>
      </c>
      <c r="L84">
        <f t="shared" si="4"/>
        <v>10.536</v>
      </c>
    </row>
    <row r="85" spans="1:12">
      <c r="A85" s="1">
        <v>33238</v>
      </c>
      <c r="D85">
        <v>2.7614999999999998</v>
      </c>
      <c r="K85" s="1">
        <f t="shared" si="3"/>
        <v>33238</v>
      </c>
      <c r="L85">
        <f t="shared" si="4"/>
        <v>11.045999999999999</v>
      </c>
    </row>
    <row r="86" spans="1:12">
      <c r="A86" s="1">
        <v>33328</v>
      </c>
      <c r="D86">
        <v>2.7742499999999999</v>
      </c>
      <c r="K86" s="1">
        <f t="shared" si="3"/>
        <v>33328</v>
      </c>
      <c r="L86">
        <f t="shared" si="4"/>
        <v>11.097</v>
      </c>
    </row>
    <row r="87" spans="1:12">
      <c r="A87" s="1">
        <v>33419</v>
      </c>
      <c r="D87">
        <v>2.6154999999999999</v>
      </c>
      <c r="K87" s="1">
        <f t="shared" si="3"/>
        <v>33419</v>
      </c>
      <c r="L87">
        <f t="shared" si="4"/>
        <v>10.462</v>
      </c>
    </row>
    <row r="88" spans="1:12">
      <c r="A88" s="1">
        <v>33511</v>
      </c>
      <c r="D88">
        <v>2.6265000000000001</v>
      </c>
      <c r="K88" s="1">
        <f t="shared" si="3"/>
        <v>33511</v>
      </c>
      <c r="L88">
        <f t="shared" si="4"/>
        <v>10.506</v>
      </c>
    </row>
    <row r="89" spans="1:12">
      <c r="A89" s="1">
        <v>33603</v>
      </c>
      <c r="D89">
        <v>2.6829999999999998</v>
      </c>
      <c r="K89" s="1">
        <f t="shared" si="3"/>
        <v>33603</v>
      </c>
      <c r="L89">
        <f t="shared" si="4"/>
        <v>10.731999999999999</v>
      </c>
    </row>
    <row r="90" spans="1:12">
      <c r="A90" s="1">
        <v>33694</v>
      </c>
      <c r="D90">
        <v>2.71225</v>
      </c>
      <c r="K90" s="1">
        <f t="shared" si="3"/>
        <v>33694</v>
      </c>
      <c r="L90">
        <f t="shared" si="4"/>
        <v>10.849</v>
      </c>
    </row>
    <row r="91" spans="1:12">
      <c r="A91" s="1">
        <v>33785</v>
      </c>
      <c r="D91">
        <v>2.7447499999999998</v>
      </c>
      <c r="K91" s="1">
        <f t="shared" si="3"/>
        <v>33785</v>
      </c>
      <c r="L91">
        <f t="shared" si="4"/>
        <v>10.978999999999999</v>
      </c>
    </row>
    <row r="92" spans="1:12">
      <c r="A92" s="1">
        <v>33877</v>
      </c>
      <c r="D92">
        <v>2.9820000000000002</v>
      </c>
      <c r="K92" s="1">
        <f t="shared" si="3"/>
        <v>33877</v>
      </c>
      <c r="L92">
        <f t="shared" si="4"/>
        <v>11.928000000000001</v>
      </c>
    </row>
    <row r="93" spans="1:12">
      <c r="A93" s="1">
        <v>33969</v>
      </c>
      <c r="D93">
        <v>2.863</v>
      </c>
      <c r="K93" s="1">
        <f t="shared" si="3"/>
        <v>33969</v>
      </c>
      <c r="L93">
        <f t="shared" si="4"/>
        <v>11.452</v>
      </c>
    </row>
    <row r="94" spans="1:12">
      <c r="A94" s="1">
        <v>34059</v>
      </c>
      <c r="D94">
        <v>2.6764999999999999</v>
      </c>
      <c r="K94" s="1">
        <f t="shared" si="3"/>
        <v>34059</v>
      </c>
      <c r="L94">
        <f t="shared" si="4"/>
        <v>10.706</v>
      </c>
    </row>
    <row r="95" spans="1:12">
      <c r="A95" s="1">
        <v>34150</v>
      </c>
      <c r="D95">
        <v>2.2727499999999998</v>
      </c>
      <c r="K95" s="1">
        <f t="shared" si="3"/>
        <v>34150</v>
      </c>
      <c r="L95">
        <f t="shared" si="4"/>
        <v>9.0909999999999993</v>
      </c>
    </row>
    <row r="96" spans="1:12">
      <c r="A96" s="1">
        <v>34242</v>
      </c>
      <c r="D96">
        <v>2.0299999999999998</v>
      </c>
      <c r="K96" s="1">
        <f t="shared" si="3"/>
        <v>34242</v>
      </c>
      <c r="L96">
        <f t="shared" si="4"/>
        <v>8.1199999999999992</v>
      </c>
    </row>
    <row r="97" spans="1:12">
      <c r="A97" s="1">
        <v>34334</v>
      </c>
      <c r="D97">
        <v>1.853</v>
      </c>
      <c r="K97" s="1">
        <f t="shared" si="3"/>
        <v>34334</v>
      </c>
      <c r="L97">
        <f t="shared" si="4"/>
        <v>7.4119999999999999</v>
      </c>
    </row>
    <row r="98" spans="1:12">
      <c r="A98" s="1">
        <v>34424</v>
      </c>
      <c r="D98">
        <v>1.7450000000000001</v>
      </c>
      <c r="K98" s="1">
        <f t="shared" si="3"/>
        <v>34424</v>
      </c>
      <c r="L98">
        <f t="shared" si="4"/>
        <v>6.98</v>
      </c>
    </row>
    <row r="99" spans="1:12">
      <c r="A99" s="1">
        <v>34515</v>
      </c>
      <c r="D99">
        <v>1.6074999999999999</v>
      </c>
      <c r="K99" s="1">
        <f t="shared" si="3"/>
        <v>34515</v>
      </c>
      <c r="L99">
        <f t="shared" si="4"/>
        <v>6.43</v>
      </c>
    </row>
    <row r="100" spans="1:12">
      <c r="A100" s="1">
        <v>34607</v>
      </c>
      <c r="D100">
        <v>1.5575000000000001</v>
      </c>
      <c r="K100" s="1">
        <f t="shared" si="3"/>
        <v>34607</v>
      </c>
      <c r="L100">
        <f t="shared" si="4"/>
        <v>6.23</v>
      </c>
    </row>
    <row r="101" spans="1:12">
      <c r="A101" s="1">
        <v>34699</v>
      </c>
      <c r="D101">
        <v>1.5674999999999999</v>
      </c>
      <c r="K101" s="1">
        <f t="shared" si="3"/>
        <v>34699</v>
      </c>
      <c r="L101">
        <f t="shared" si="4"/>
        <v>6.27</v>
      </c>
    </row>
    <row r="102" spans="1:12">
      <c r="A102" s="1">
        <v>34789</v>
      </c>
      <c r="D102">
        <v>1.68</v>
      </c>
      <c r="K102" s="1">
        <f t="shared" si="3"/>
        <v>34789</v>
      </c>
      <c r="L102">
        <f t="shared" si="4"/>
        <v>6.72</v>
      </c>
    </row>
    <row r="103" spans="1:12">
      <c r="A103" s="1">
        <v>34880</v>
      </c>
      <c r="D103">
        <v>1.7675000000000001</v>
      </c>
      <c r="K103" s="1">
        <f t="shared" si="3"/>
        <v>34880</v>
      </c>
      <c r="L103">
        <f t="shared" si="4"/>
        <v>7.07</v>
      </c>
    </row>
    <row r="104" spans="1:12">
      <c r="A104" s="1">
        <v>34972</v>
      </c>
      <c r="D104">
        <v>1.665</v>
      </c>
      <c r="K104" s="1">
        <f t="shared" si="3"/>
        <v>34972</v>
      </c>
      <c r="L104">
        <f t="shared" si="4"/>
        <v>6.66</v>
      </c>
    </row>
    <row r="105" spans="1:12">
      <c r="A105" s="1">
        <v>35064</v>
      </c>
      <c r="D105">
        <v>1.625</v>
      </c>
      <c r="K105" s="1">
        <f t="shared" si="3"/>
        <v>35064</v>
      </c>
      <c r="L105">
        <f t="shared" si="4"/>
        <v>6.5</v>
      </c>
    </row>
    <row r="106" spans="1:12">
      <c r="A106" s="1">
        <v>35155</v>
      </c>
      <c r="D106">
        <v>1.4175</v>
      </c>
      <c r="K106" s="1">
        <f t="shared" si="3"/>
        <v>35155</v>
      </c>
      <c r="L106">
        <f t="shared" si="4"/>
        <v>5.67</v>
      </c>
    </row>
    <row r="107" spans="1:12">
      <c r="A107" s="1">
        <v>35246</v>
      </c>
      <c r="D107">
        <v>1.2975000000000001</v>
      </c>
      <c r="K107" s="1">
        <f t="shared" si="3"/>
        <v>35246</v>
      </c>
      <c r="L107">
        <f t="shared" si="4"/>
        <v>5.19</v>
      </c>
    </row>
    <row r="108" spans="1:12">
      <c r="A108" s="1">
        <v>35338</v>
      </c>
      <c r="D108">
        <v>1.25</v>
      </c>
      <c r="K108" s="1">
        <f t="shared" si="3"/>
        <v>35338</v>
      </c>
      <c r="L108">
        <f t="shared" si="4"/>
        <v>5</v>
      </c>
    </row>
    <row r="109" spans="1:12">
      <c r="A109" s="1">
        <v>35430</v>
      </c>
      <c r="D109">
        <v>1.1575</v>
      </c>
      <c r="K109" s="1">
        <f t="shared" si="3"/>
        <v>35430</v>
      </c>
      <c r="L109">
        <f t="shared" si="4"/>
        <v>4.63</v>
      </c>
    </row>
    <row r="110" spans="1:12">
      <c r="A110" s="1">
        <v>35520</v>
      </c>
      <c r="D110">
        <v>1.1225000000000001</v>
      </c>
      <c r="K110" s="1">
        <f t="shared" si="3"/>
        <v>35520</v>
      </c>
      <c r="L110">
        <f t="shared" si="4"/>
        <v>4.49</v>
      </c>
    </row>
    <row r="111" spans="1:12">
      <c r="A111" s="1">
        <v>35611</v>
      </c>
      <c r="D111">
        <v>1.08</v>
      </c>
      <c r="K111" s="1">
        <f t="shared" si="3"/>
        <v>35611</v>
      </c>
      <c r="L111">
        <f t="shared" si="4"/>
        <v>4.32</v>
      </c>
    </row>
    <row r="112" spans="1:12">
      <c r="A112" s="1">
        <v>35703</v>
      </c>
      <c r="D112">
        <v>1.0725</v>
      </c>
      <c r="K112" s="1">
        <f t="shared" si="3"/>
        <v>35703</v>
      </c>
      <c r="L112">
        <f t="shared" si="4"/>
        <v>4.29</v>
      </c>
    </row>
    <row r="113" spans="1:12">
      <c r="A113" s="1">
        <v>35795</v>
      </c>
      <c r="D113">
        <v>1.095</v>
      </c>
      <c r="K113" s="1">
        <f t="shared" si="3"/>
        <v>35795</v>
      </c>
      <c r="L113">
        <f t="shared" si="4"/>
        <v>4.38</v>
      </c>
    </row>
    <row r="114" spans="1:12">
      <c r="A114" s="1">
        <v>35885</v>
      </c>
      <c r="D114">
        <v>1.0525</v>
      </c>
      <c r="K114" s="1">
        <f t="shared" si="3"/>
        <v>35885</v>
      </c>
      <c r="L114">
        <f t="shared" si="4"/>
        <v>4.21</v>
      </c>
    </row>
    <row r="115" spans="1:12">
      <c r="A115" s="1">
        <v>35976</v>
      </c>
      <c r="D115">
        <v>1.0175000000000001</v>
      </c>
      <c r="K115" s="1">
        <f t="shared" si="3"/>
        <v>35976</v>
      </c>
      <c r="L115">
        <f t="shared" si="4"/>
        <v>4.07</v>
      </c>
    </row>
    <row r="116" spans="1:12">
      <c r="A116" s="1">
        <v>36068</v>
      </c>
      <c r="D116">
        <v>0.98750000000000004</v>
      </c>
      <c r="K116" s="1">
        <f t="shared" si="3"/>
        <v>36068</v>
      </c>
      <c r="L116">
        <f t="shared" si="4"/>
        <v>3.95</v>
      </c>
    </row>
    <row r="117" spans="1:12">
      <c r="A117" s="1">
        <v>36160</v>
      </c>
      <c r="D117">
        <v>0.91500000000000004</v>
      </c>
      <c r="K117" s="1">
        <f t="shared" si="3"/>
        <v>36160</v>
      </c>
      <c r="L117">
        <f t="shared" si="4"/>
        <v>3.66</v>
      </c>
    </row>
    <row r="118" spans="1:12">
      <c r="A118" s="1">
        <v>36250</v>
      </c>
      <c r="D118">
        <v>0.77749999999999997</v>
      </c>
      <c r="K118" s="1">
        <f t="shared" si="3"/>
        <v>36250</v>
      </c>
      <c r="L118">
        <f t="shared" si="4"/>
        <v>3.11</v>
      </c>
    </row>
    <row r="119" spans="1:12">
      <c r="A119" s="1">
        <v>36341</v>
      </c>
      <c r="D119">
        <v>0.65500000000000003</v>
      </c>
      <c r="K119" s="1">
        <f t="shared" si="3"/>
        <v>36341</v>
      </c>
      <c r="L119">
        <f t="shared" si="4"/>
        <v>2.62</v>
      </c>
    </row>
    <row r="120" spans="1:12">
      <c r="A120" s="1">
        <v>36433</v>
      </c>
      <c r="D120">
        <v>0.65249999999999997</v>
      </c>
      <c r="K120" s="1">
        <f t="shared" si="3"/>
        <v>36433</v>
      </c>
      <c r="L120">
        <f t="shared" si="4"/>
        <v>2.61</v>
      </c>
    </row>
    <row r="121" spans="1:12">
      <c r="A121" s="1">
        <v>36525</v>
      </c>
      <c r="D121">
        <v>0.77749999999999997</v>
      </c>
      <c r="K121" s="1">
        <f t="shared" si="3"/>
        <v>36525</v>
      </c>
      <c r="L121">
        <f t="shared" si="4"/>
        <v>3.11</v>
      </c>
    </row>
    <row r="122" spans="1:12">
      <c r="A122" s="1">
        <v>36616</v>
      </c>
      <c r="D122">
        <v>0.84250000000000003</v>
      </c>
      <c r="K122" s="1">
        <f t="shared" si="3"/>
        <v>36616</v>
      </c>
      <c r="L122">
        <f t="shared" si="4"/>
        <v>3.37</v>
      </c>
    </row>
    <row r="123" spans="1:12">
      <c r="A123" s="1">
        <v>36707</v>
      </c>
      <c r="D123">
        <v>1.0275000000000001</v>
      </c>
      <c r="K123" s="1">
        <f t="shared" si="3"/>
        <v>36707</v>
      </c>
      <c r="L123">
        <f t="shared" si="4"/>
        <v>4.1100000000000003</v>
      </c>
    </row>
    <row r="124" spans="1:12">
      <c r="A124" s="1">
        <v>36799</v>
      </c>
      <c r="D124">
        <v>1.1399999999999999</v>
      </c>
      <c r="K124" s="1">
        <f t="shared" si="3"/>
        <v>36799</v>
      </c>
      <c r="L124">
        <f t="shared" si="4"/>
        <v>4.5599999999999996</v>
      </c>
    </row>
    <row r="125" spans="1:12">
      <c r="A125" s="1">
        <v>36891</v>
      </c>
      <c r="D125">
        <v>1.2275</v>
      </c>
      <c r="K125" s="1">
        <f t="shared" si="3"/>
        <v>36891</v>
      </c>
      <c r="L125">
        <f t="shared" si="4"/>
        <v>4.91</v>
      </c>
    </row>
    <row r="126" spans="1:12">
      <c r="A126" s="1">
        <v>36981</v>
      </c>
      <c r="D126">
        <v>1.1975</v>
      </c>
      <c r="K126" s="1">
        <f t="shared" si="3"/>
        <v>36981</v>
      </c>
      <c r="L126">
        <f t="shared" si="4"/>
        <v>4.79</v>
      </c>
    </row>
    <row r="127" spans="1:12">
      <c r="A127" s="1">
        <v>37072</v>
      </c>
      <c r="D127">
        <v>1.165</v>
      </c>
      <c r="K127" s="1">
        <f t="shared" si="3"/>
        <v>37072</v>
      </c>
      <c r="L127">
        <f t="shared" si="4"/>
        <v>4.66</v>
      </c>
    </row>
    <row r="128" spans="1:12">
      <c r="A128" s="1">
        <v>37164</v>
      </c>
      <c r="D128">
        <v>1.085</v>
      </c>
      <c r="K128" s="1">
        <f t="shared" si="3"/>
        <v>37164</v>
      </c>
      <c r="L128">
        <f t="shared" si="4"/>
        <v>4.34</v>
      </c>
    </row>
    <row r="129" spans="1:12">
      <c r="A129" s="1">
        <v>37256</v>
      </c>
      <c r="D129">
        <v>0.88</v>
      </c>
      <c r="K129" s="1">
        <f t="shared" si="3"/>
        <v>37256</v>
      </c>
      <c r="L129">
        <f t="shared" si="4"/>
        <v>3.52</v>
      </c>
    </row>
    <row r="130" spans="1:12">
      <c r="A130" s="1">
        <v>37346</v>
      </c>
      <c r="D130">
        <v>0.83750000000000002</v>
      </c>
      <c r="K130" s="1">
        <f t="shared" si="3"/>
        <v>37346</v>
      </c>
      <c r="L130">
        <f t="shared" si="4"/>
        <v>3.35</v>
      </c>
    </row>
    <row r="131" spans="1:12">
      <c r="A131" s="1">
        <v>37437</v>
      </c>
      <c r="D131">
        <v>0.84</v>
      </c>
      <c r="K131" s="1">
        <f t="shared" si="3"/>
        <v>37437</v>
      </c>
      <c r="L131">
        <f t="shared" si="4"/>
        <v>3.36</v>
      </c>
    </row>
    <row r="132" spans="1:12">
      <c r="A132" s="1">
        <v>37529</v>
      </c>
      <c r="D132">
        <v>0.83499999999999996</v>
      </c>
      <c r="K132" s="1">
        <f t="shared" ref="K132:K195" si="5">+A132</f>
        <v>37529</v>
      </c>
      <c r="L132">
        <f t="shared" ref="L132:L195" si="6">+D132*4</f>
        <v>3.34</v>
      </c>
    </row>
    <row r="133" spans="1:12">
      <c r="A133" s="1">
        <v>37621</v>
      </c>
      <c r="D133">
        <v>0.79249999999999998</v>
      </c>
      <c r="K133" s="1">
        <f t="shared" si="5"/>
        <v>37621</v>
      </c>
      <c r="L133">
        <f t="shared" si="6"/>
        <v>3.17</v>
      </c>
    </row>
    <row r="134" spans="1:12">
      <c r="A134" s="1">
        <v>37711</v>
      </c>
      <c r="D134">
        <v>0.68500000000000005</v>
      </c>
      <c r="K134" s="1">
        <f t="shared" si="5"/>
        <v>37711</v>
      </c>
      <c r="L134">
        <f t="shared" si="6"/>
        <v>2.74</v>
      </c>
    </row>
    <row r="135" spans="1:12">
      <c r="A135" s="1">
        <v>37802</v>
      </c>
      <c r="D135">
        <v>0.60750000000000004</v>
      </c>
      <c r="K135" s="1">
        <f t="shared" si="5"/>
        <v>37802</v>
      </c>
      <c r="L135">
        <f t="shared" si="6"/>
        <v>2.4300000000000002</v>
      </c>
    </row>
    <row r="136" spans="1:12">
      <c r="A136" s="1">
        <v>37894</v>
      </c>
      <c r="D136">
        <v>0.53249999999999997</v>
      </c>
      <c r="K136" s="1">
        <f t="shared" si="5"/>
        <v>37894</v>
      </c>
      <c r="L136">
        <f t="shared" si="6"/>
        <v>2.13</v>
      </c>
    </row>
    <row r="137" spans="1:12">
      <c r="A137" s="1">
        <v>37986</v>
      </c>
      <c r="D137">
        <v>0.52749999999999997</v>
      </c>
      <c r="K137" s="1">
        <f t="shared" si="5"/>
        <v>37986</v>
      </c>
      <c r="L137">
        <f t="shared" si="6"/>
        <v>2.11</v>
      </c>
    </row>
    <row r="138" spans="1:12">
      <c r="A138" s="1">
        <v>38077</v>
      </c>
      <c r="D138">
        <v>0.51500000000000001</v>
      </c>
      <c r="K138" s="1">
        <f t="shared" si="5"/>
        <v>38077</v>
      </c>
      <c r="L138">
        <f t="shared" si="6"/>
        <v>2.06</v>
      </c>
    </row>
    <row r="139" spans="1:12">
      <c r="A139" s="1">
        <v>38168</v>
      </c>
      <c r="D139">
        <v>0.51500000000000001</v>
      </c>
      <c r="K139" s="1">
        <f t="shared" si="5"/>
        <v>38168</v>
      </c>
      <c r="L139">
        <f t="shared" si="6"/>
        <v>2.06</v>
      </c>
    </row>
    <row r="140" spans="1:12">
      <c r="A140" s="1">
        <v>38260</v>
      </c>
      <c r="D140">
        <v>0.52</v>
      </c>
      <c r="K140" s="1">
        <f t="shared" si="5"/>
        <v>38260</v>
      </c>
      <c r="L140">
        <f t="shared" si="6"/>
        <v>2.08</v>
      </c>
    </row>
    <row r="141" spans="1:12">
      <c r="A141" s="1">
        <v>38352</v>
      </c>
      <c r="D141">
        <v>0.53</v>
      </c>
      <c r="K141" s="1">
        <f t="shared" si="5"/>
        <v>38352</v>
      </c>
      <c r="L141">
        <f t="shared" si="6"/>
        <v>2.12</v>
      </c>
    </row>
    <row r="142" spans="1:12">
      <c r="A142" s="1">
        <v>38442</v>
      </c>
      <c r="D142">
        <v>0.52500000000000002</v>
      </c>
      <c r="K142" s="1">
        <f t="shared" si="5"/>
        <v>38442</v>
      </c>
      <c r="L142">
        <f t="shared" si="6"/>
        <v>2.1</v>
      </c>
    </row>
    <row r="143" spans="1:12">
      <c r="A143" s="1">
        <v>38533</v>
      </c>
      <c r="D143">
        <v>0.52500000000000002</v>
      </c>
      <c r="K143" s="1">
        <f t="shared" si="5"/>
        <v>38533</v>
      </c>
      <c r="L143">
        <f t="shared" si="6"/>
        <v>2.1</v>
      </c>
    </row>
    <row r="144" spans="1:12">
      <c r="A144" s="1">
        <v>38625</v>
      </c>
      <c r="D144">
        <v>0.52749999999999997</v>
      </c>
      <c r="K144" s="1">
        <f t="shared" si="5"/>
        <v>38625</v>
      </c>
      <c r="L144">
        <f t="shared" si="6"/>
        <v>2.11</v>
      </c>
    </row>
    <row r="145" spans="1:63">
      <c r="A145" s="1">
        <v>38717</v>
      </c>
      <c r="D145">
        <v>0.5625</v>
      </c>
      <c r="K145" s="1">
        <f t="shared" si="5"/>
        <v>38717</v>
      </c>
      <c r="L145">
        <f t="shared" si="6"/>
        <v>2.25</v>
      </c>
    </row>
    <row r="146" spans="1:63">
      <c r="A146" s="1">
        <v>38807</v>
      </c>
      <c r="D146">
        <v>0.62250000000000005</v>
      </c>
      <c r="K146" s="1">
        <f t="shared" si="5"/>
        <v>38807</v>
      </c>
      <c r="L146">
        <f t="shared" si="6"/>
        <v>2.4900000000000002</v>
      </c>
    </row>
    <row r="147" spans="1:63">
      <c r="A147" s="1">
        <v>38898</v>
      </c>
      <c r="D147">
        <v>0.68500000000000005</v>
      </c>
      <c r="K147" s="1">
        <f t="shared" si="5"/>
        <v>38898</v>
      </c>
      <c r="L147">
        <f t="shared" si="6"/>
        <v>2.74</v>
      </c>
    </row>
    <row r="148" spans="1:63">
      <c r="A148" s="1">
        <v>38990</v>
      </c>
      <c r="D148">
        <v>0.76500000000000001</v>
      </c>
      <c r="K148" s="1">
        <f t="shared" si="5"/>
        <v>38990</v>
      </c>
      <c r="L148">
        <f t="shared" si="6"/>
        <v>3.06</v>
      </c>
    </row>
    <row r="149" spans="1:63">
      <c r="A149" s="1">
        <v>39082</v>
      </c>
      <c r="D149">
        <v>0.86750000000000005</v>
      </c>
      <c r="K149" s="1">
        <f t="shared" si="5"/>
        <v>39082</v>
      </c>
      <c r="L149">
        <f t="shared" si="6"/>
        <v>3.47</v>
      </c>
    </row>
    <row r="150" spans="1:63">
      <c r="A150" s="1">
        <v>39172</v>
      </c>
      <c r="D150">
        <v>0.92500000000000004</v>
      </c>
      <c r="K150" s="1">
        <f t="shared" si="5"/>
        <v>39172</v>
      </c>
      <c r="L150">
        <f t="shared" si="6"/>
        <v>3.7</v>
      </c>
    </row>
    <row r="151" spans="1:63">
      <c r="A151" s="1">
        <v>39263</v>
      </c>
      <c r="D151">
        <v>0.99</v>
      </c>
      <c r="K151" s="1">
        <f t="shared" si="5"/>
        <v>39263</v>
      </c>
      <c r="L151">
        <f t="shared" si="6"/>
        <v>3.96</v>
      </c>
    </row>
    <row r="152" spans="1:63">
      <c r="A152" s="1">
        <v>39355</v>
      </c>
      <c r="D152">
        <v>1.07</v>
      </c>
      <c r="K152" s="1">
        <f t="shared" si="5"/>
        <v>39355</v>
      </c>
      <c r="L152">
        <f t="shared" si="6"/>
        <v>4.28</v>
      </c>
    </row>
    <row r="153" spans="1:63">
      <c r="A153" s="1">
        <v>39447</v>
      </c>
      <c r="D153">
        <v>1.0974999999999999</v>
      </c>
      <c r="K153" s="1">
        <f t="shared" si="5"/>
        <v>39447</v>
      </c>
      <c r="L153">
        <f t="shared" si="6"/>
        <v>4.3899999999999997</v>
      </c>
    </row>
    <row r="154" spans="1:63">
      <c r="A154" s="1">
        <v>39538</v>
      </c>
      <c r="D154">
        <v>1.0575000000000001</v>
      </c>
      <c r="K154" s="1">
        <f t="shared" si="5"/>
        <v>39538</v>
      </c>
      <c r="L154">
        <f t="shared" si="6"/>
        <v>4.2300000000000004</v>
      </c>
    </row>
    <row r="155" spans="1:63">
      <c r="A155" s="1">
        <v>39629</v>
      </c>
      <c r="D155">
        <v>1.1025</v>
      </c>
      <c r="K155" s="1">
        <f t="shared" si="5"/>
        <v>39629</v>
      </c>
      <c r="L155">
        <f t="shared" si="6"/>
        <v>4.41</v>
      </c>
    </row>
    <row r="156" spans="1:63">
      <c r="A156" s="1">
        <v>39721</v>
      </c>
      <c r="D156">
        <v>1.135</v>
      </c>
      <c r="K156" s="1">
        <f t="shared" si="5"/>
        <v>39721</v>
      </c>
      <c r="L156">
        <f t="shared" si="6"/>
        <v>4.54</v>
      </c>
    </row>
    <row r="157" spans="1:63">
      <c r="A157" s="1">
        <v>39813</v>
      </c>
      <c r="D157">
        <v>0.97250000000000003</v>
      </c>
      <c r="K157" s="1">
        <f t="shared" si="5"/>
        <v>39813</v>
      </c>
      <c r="L157">
        <f t="shared" si="6"/>
        <v>3.89</v>
      </c>
    </row>
    <row r="158" spans="1:63">
      <c r="A158" s="1">
        <v>39903</v>
      </c>
      <c r="D158">
        <v>0.42</v>
      </c>
      <c r="K158" s="1">
        <f t="shared" si="5"/>
        <v>39903</v>
      </c>
      <c r="L158">
        <f t="shared" si="6"/>
        <v>1.68</v>
      </c>
      <c r="M158" s="18">
        <f>+L158</f>
        <v>1.68</v>
      </c>
      <c r="AT158">
        <v>1.0533333330000001</v>
      </c>
      <c r="AU158">
        <v>1.003333333</v>
      </c>
      <c r="AV158">
        <v>1.0161962449999999</v>
      </c>
      <c r="AW158">
        <v>1.046666667</v>
      </c>
      <c r="AX158">
        <v>1.0945547950000001</v>
      </c>
      <c r="AY158">
        <v>1.171826485</v>
      </c>
    </row>
    <row r="159" spans="1:63">
      <c r="A159" s="1">
        <v>39994</v>
      </c>
      <c r="D159">
        <v>0.23250000000000001</v>
      </c>
      <c r="K159" s="1">
        <f t="shared" si="5"/>
        <v>39994</v>
      </c>
      <c r="L159">
        <f t="shared" si="6"/>
        <v>0.93</v>
      </c>
      <c r="M159">
        <v>1.0533333330000001</v>
      </c>
      <c r="N159" s="18">
        <f>+L159</f>
        <v>0.93</v>
      </c>
      <c r="AT159">
        <v>0.74666666699999995</v>
      </c>
      <c r="AU159">
        <v>0.75</v>
      </c>
      <c r="AV159">
        <v>0.78875617799999997</v>
      </c>
      <c r="AW159">
        <v>0.86</v>
      </c>
      <c r="AX159">
        <v>0.94054331999999996</v>
      </c>
      <c r="AY159">
        <v>1.0408533209999999</v>
      </c>
      <c r="BJ159">
        <f>+AT158*1</f>
        <v>1.0533333330000001</v>
      </c>
    </row>
    <row r="160" spans="1:63">
      <c r="A160" s="1">
        <v>40086</v>
      </c>
      <c r="D160">
        <v>0.13250000000000001</v>
      </c>
      <c r="K160" s="1">
        <f t="shared" si="5"/>
        <v>40086</v>
      </c>
      <c r="L160">
        <f t="shared" si="6"/>
        <v>0.53</v>
      </c>
      <c r="M160">
        <v>1.003333333</v>
      </c>
      <c r="N160">
        <v>0.74666666699999995</v>
      </c>
      <c r="O160" s="18">
        <f>+L160</f>
        <v>0.53</v>
      </c>
      <c r="AT160">
        <v>0.43</v>
      </c>
      <c r="AU160">
        <v>0.486666667</v>
      </c>
      <c r="AV160">
        <v>0.57783630699999999</v>
      </c>
      <c r="AW160">
        <v>0.693333333</v>
      </c>
      <c r="AX160">
        <v>0.82007707100000005</v>
      </c>
      <c r="AY160">
        <v>0.96154998899999999</v>
      </c>
      <c r="BJ160">
        <f t="shared" ref="BJ160:BJ211" si="7">+AT159*1</f>
        <v>0.74666666699999995</v>
      </c>
      <c r="BK160">
        <f>+AU158*1</f>
        <v>1.003333333</v>
      </c>
    </row>
    <row r="161" spans="1:67">
      <c r="A161" s="1">
        <v>40178</v>
      </c>
      <c r="D161">
        <v>0.1125</v>
      </c>
      <c r="K161" s="1">
        <f t="shared" si="5"/>
        <v>40178</v>
      </c>
      <c r="L161">
        <f t="shared" si="6"/>
        <v>0.45</v>
      </c>
      <c r="M161">
        <v>1.0161962449999999</v>
      </c>
      <c r="N161">
        <v>0.75</v>
      </c>
      <c r="O161">
        <v>0.43</v>
      </c>
      <c r="P161" s="18">
        <f>+L161</f>
        <v>0.45</v>
      </c>
      <c r="AT161">
        <v>0.426666667</v>
      </c>
      <c r="AU161">
        <v>0.49333333299999999</v>
      </c>
      <c r="AV161">
        <v>0.60725117100000003</v>
      </c>
      <c r="AW161">
        <v>0.74333333300000004</v>
      </c>
      <c r="AX161">
        <v>0.87227474100000002</v>
      </c>
      <c r="AY161">
        <v>1.003503474</v>
      </c>
      <c r="BJ161">
        <f t="shared" si="7"/>
        <v>0.43</v>
      </c>
      <c r="BK161">
        <f t="shared" ref="BK161:BK211" si="8">+AU159*1</f>
        <v>0.75</v>
      </c>
      <c r="BL161">
        <f>+AV158*1</f>
        <v>1.0161962449999999</v>
      </c>
    </row>
    <row r="162" spans="1:67">
      <c r="A162" s="1">
        <v>40268</v>
      </c>
      <c r="D162">
        <v>0.105</v>
      </c>
      <c r="K162" s="1">
        <f t="shared" si="5"/>
        <v>40268</v>
      </c>
      <c r="L162">
        <f t="shared" si="6"/>
        <v>0.42</v>
      </c>
      <c r="M162">
        <v>1.046666667</v>
      </c>
      <c r="N162">
        <v>0.78875617799999997</v>
      </c>
      <c r="O162">
        <v>0.486666667</v>
      </c>
      <c r="P162">
        <v>0.426666667</v>
      </c>
      <c r="Q162" s="18">
        <f>+L162</f>
        <v>0.42</v>
      </c>
      <c r="AT162">
        <v>0.36333333299999998</v>
      </c>
      <c r="AU162">
        <v>0.43666666700000001</v>
      </c>
      <c r="AV162">
        <v>0.53901760899999995</v>
      </c>
      <c r="AW162">
        <v>0.65333333299999996</v>
      </c>
      <c r="AX162">
        <v>0.76065979699999997</v>
      </c>
      <c r="AY162">
        <v>0.86762352300000001</v>
      </c>
      <c r="BJ162">
        <f t="shared" si="7"/>
        <v>0.426666667</v>
      </c>
      <c r="BK162">
        <f t="shared" si="8"/>
        <v>0.486666667</v>
      </c>
      <c r="BL162">
        <f t="shared" ref="BL162:BL212" si="9">+AV159*1</f>
        <v>0.78875617799999997</v>
      </c>
      <c r="BM162">
        <f>+AW158*1</f>
        <v>1.046666667</v>
      </c>
    </row>
    <row r="163" spans="1:67">
      <c r="A163" s="1">
        <v>40359</v>
      </c>
      <c r="D163">
        <v>0.105</v>
      </c>
      <c r="K163" s="1">
        <f t="shared" si="5"/>
        <v>40359</v>
      </c>
      <c r="L163">
        <f t="shared" si="6"/>
        <v>0.42</v>
      </c>
      <c r="M163">
        <v>1.0945547950000001</v>
      </c>
      <c r="N163">
        <v>0.86</v>
      </c>
      <c r="O163">
        <v>0.57783630699999999</v>
      </c>
      <c r="P163">
        <v>0.49333333299999999</v>
      </c>
      <c r="Q163">
        <v>0.36333333299999998</v>
      </c>
      <c r="R163" s="18">
        <f>+L163</f>
        <v>0.42</v>
      </c>
      <c r="AT163">
        <v>0.40666666699999998</v>
      </c>
      <c r="AU163">
        <v>0.47333333300000002</v>
      </c>
      <c r="AV163">
        <v>0.525992389</v>
      </c>
      <c r="AW163">
        <v>0.57666666700000002</v>
      </c>
      <c r="AX163">
        <v>0.63240126399999996</v>
      </c>
      <c r="AY163">
        <v>0.69028260500000005</v>
      </c>
      <c r="BJ163">
        <f t="shared" si="7"/>
        <v>0.36333333299999998</v>
      </c>
      <c r="BK163">
        <f t="shared" si="8"/>
        <v>0.49333333299999999</v>
      </c>
      <c r="BL163">
        <f t="shared" si="9"/>
        <v>0.57783630699999999</v>
      </c>
      <c r="BM163">
        <f t="shared" ref="BM163:BM213" si="10">+AW159*1</f>
        <v>0.86</v>
      </c>
      <c r="BN163">
        <f>+AX158*1</f>
        <v>1.0945547950000001</v>
      </c>
    </row>
    <row r="164" spans="1:67">
      <c r="A164" s="1">
        <v>40451</v>
      </c>
      <c r="D164">
        <v>0.1525</v>
      </c>
      <c r="K164" s="1">
        <f t="shared" si="5"/>
        <v>40451</v>
      </c>
      <c r="L164">
        <f t="shared" si="6"/>
        <v>0.61</v>
      </c>
      <c r="M164">
        <v>1.171826485</v>
      </c>
      <c r="N164">
        <v>0.94054331999999996</v>
      </c>
      <c r="O164">
        <v>0.693333333</v>
      </c>
      <c r="P164">
        <v>0.60725117100000003</v>
      </c>
      <c r="Q164">
        <v>0.43666666700000001</v>
      </c>
      <c r="R164">
        <v>0.40666666699999998</v>
      </c>
      <c r="S164" s="18">
        <f>+L164</f>
        <v>0.61</v>
      </c>
      <c r="AT164">
        <v>0.53333333299999997</v>
      </c>
      <c r="AU164">
        <v>0.59</v>
      </c>
      <c r="AV164">
        <v>0.64179759000000003</v>
      </c>
      <c r="AW164">
        <v>0.69</v>
      </c>
      <c r="AX164">
        <v>0.73507368500000003</v>
      </c>
      <c r="AY164">
        <v>0.77821364599999998</v>
      </c>
      <c r="BJ164">
        <f t="shared" si="7"/>
        <v>0.40666666699999998</v>
      </c>
      <c r="BK164">
        <f t="shared" si="8"/>
        <v>0.43666666700000001</v>
      </c>
      <c r="BL164">
        <f t="shared" si="9"/>
        <v>0.60725117100000003</v>
      </c>
      <c r="BM164">
        <f t="shared" si="10"/>
        <v>0.693333333</v>
      </c>
      <c r="BN164">
        <f t="shared" ref="BN164:BN213" si="11">+AX159*1</f>
        <v>0.94054331999999996</v>
      </c>
      <c r="BO164">
        <f>+AY158*1</f>
        <v>1.171826485</v>
      </c>
    </row>
    <row r="165" spans="1:67">
      <c r="A165" s="1">
        <v>40543</v>
      </c>
      <c r="D165">
        <v>0.20250000000000001</v>
      </c>
      <c r="K165" s="1">
        <f t="shared" si="5"/>
        <v>40543</v>
      </c>
      <c r="L165">
        <f t="shared" si="6"/>
        <v>0.81</v>
      </c>
      <c r="N165">
        <v>1.0408533209999999</v>
      </c>
      <c r="O165">
        <v>0.82007707100000005</v>
      </c>
      <c r="P165">
        <v>0.74333333300000004</v>
      </c>
      <c r="Q165">
        <v>0.53901760899999995</v>
      </c>
      <c r="R165">
        <v>0.47333333300000002</v>
      </c>
      <c r="S165">
        <v>0.53333333299999997</v>
      </c>
      <c r="T165" s="18">
        <f>+L165</f>
        <v>0.81</v>
      </c>
      <c r="AT165">
        <v>0.71666666700000003</v>
      </c>
      <c r="AU165">
        <v>0.78</v>
      </c>
      <c r="AV165">
        <v>0.83122476000000001</v>
      </c>
      <c r="AW165">
        <v>0.88</v>
      </c>
      <c r="AX165">
        <v>0.932222569</v>
      </c>
      <c r="AY165">
        <v>0.98567932000000003</v>
      </c>
      <c r="BJ165">
        <f t="shared" si="7"/>
        <v>0.53333333299999997</v>
      </c>
      <c r="BK165">
        <f t="shared" si="8"/>
        <v>0.47333333300000002</v>
      </c>
      <c r="BL165">
        <f t="shared" si="9"/>
        <v>0.53901760899999995</v>
      </c>
      <c r="BM165">
        <f t="shared" si="10"/>
        <v>0.74333333300000004</v>
      </c>
      <c r="BN165">
        <f t="shared" si="11"/>
        <v>0.82007707100000005</v>
      </c>
      <c r="BO165">
        <f t="shared" ref="BO165:BO214" si="12">+AY159*1</f>
        <v>1.0408533209999999</v>
      </c>
    </row>
    <row r="166" spans="1:67">
      <c r="A166" s="1">
        <v>40633</v>
      </c>
      <c r="D166">
        <v>0.215</v>
      </c>
      <c r="K166" s="1">
        <f t="shared" si="5"/>
        <v>40633</v>
      </c>
      <c r="L166">
        <f t="shared" si="6"/>
        <v>0.86</v>
      </c>
      <c r="O166">
        <v>0.96154998899999999</v>
      </c>
      <c r="P166">
        <v>0.87227474100000002</v>
      </c>
      <c r="Q166">
        <v>0.65333333299999996</v>
      </c>
      <c r="R166">
        <v>0.525992389</v>
      </c>
      <c r="S166">
        <v>0.59</v>
      </c>
      <c r="T166">
        <v>0.71666666700000003</v>
      </c>
      <c r="U166" s="18">
        <f>L166</f>
        <v>0.86</v>
      </c>
      <c r="AT166">
        <v>0.823333333</v>
      </c>
      <c r="AU166">
        <v>0.943333333</v>
      </c>
      <c r="AV166">
        <v>1.0594018359999999</v>
      </c>
      <c r="AW166">
        <v>1.17</v>
      </c>
      <c r="AX166">
        <v>1.273946402</v>
      </c>
      <c r="AY166">
        <v>1.3742486540000001</v>
      </c>
      <c r="BJ166">
        <f t="shared" si="7"/>
        <v>0.71666666700000003</v>
      </c>
      <c r="BK166">
        <f t="shared" si="8"/>
        <v>0.59</v>
      </c>
      <c r="BL166">
        <f t="shared" si="9"/>
        <v>0.525992389</v>
      </c>
      <c r="BM166">
        <f t="shared" si="10"/>
        <v>0.65333333299999996</v>
      </c>
      <c r="BN166">
        <f t="shared" si="11"/>
        <v>0.87227474100000002</v>
      </c>
      <c r="BO166">
        <f t="shared" si="12"/>
        <v>0.96154998899999999</v>
      </c>
    </row>
    <row r="167" spans="1:67">
      <c r="A167" s="1">
        <v>40724</v>
      </c>
      <c r="D167">
        <v>0.30499999999999999</v>
      </c>
      <c r="K167" s="1">
        <f t="shared" si="5"/>
        <v>40724</v>
      </c>
      <c r="L167">
        <f t="shared" si="6"/>
        <v>1.22</v>
      </c>
      <c r="P167">
        <v>1.003503474</v>
      </c>
      <c r="Q167">
        <v>0.76065979699999997</v>
      </c>
      <c r="R167">
        <v>0.57666666700000002</v>
      </c>
      <c r="S167">
        <v>0.64179759000000003</v>
      </c>
      <c r="T167">
        <v>0.78</v>
      </c>
      <c r="U167">
        <v>0.823333333</v>
      </c>
      <c r="V167" s="18">
        <f>L167</f>
        <v>1.22</v>
      </c>
      <c r="AT167">
        <v>1.183333333</v>
      </c>
      <c r="AU167">
        <v>1.316666667</v>
      </c>
      <c r="AV167">
        <v>1.4272438110000001</v>
      </c>
      <c r="AW167">
        <v>1.5233333330000001</v>
      </c>
      <c r="AX167">
        <v>1.609991427</v>
      </c>
      <c r="AY167">
        <v>1.69073312</v>
      </c>
      <c r="BJ167">
        <f t="shared" si="7"/>
        <v>0.823333333</v>
      </c>
      <c r="BK167">
        <f t="shared" si="8"/>
        <v>0.78</v>
      </c>
      <c r="BL167">
        <f t="shared" si="9"/>
        <v>0.64179759000000003</v>
      </c>
      <c r="BM167">
        <f t="shared" si="10"/>
        <v>0.57666666700000002</v>
      </c>
      <c r="BN167">
        <f t="shared" si="11"/>
        <v>0.76065979699999997</v>
      </c>
      <c r="BO167">
        <f t="shared" si="12"/>
        <v>1.003503474</v>
      </c>
    </row>
    <row r="168" spans="1:67">
      <c r="A168" s="1">
        <v>40816</v>
      </c>
      <c r="D168">
        <v>0.34499999999999997</v>
      </c>
      <c r="K168" s="1">
        <f t="shared" si="5"/>
        <v>40816</v>
      </c>
      <c r="L168">
        <f t="shared" si="6"/>
        <v>1.38</v>
      </c>
      <c r="Q168">
        <v>0.86762352300000001</v>
      </c>
      <c r="R168">
        <v>0.63240126399999996</v>
      </c>
      <c r="S168">
        <v>0.69</v>
      </c>
      <c r="T168">
        <v>0.83122476000000001</v>
      </c>
      <c r="U168">
        <v>0.943333333</v>
      </c>
      <c r="V168">
        <v>1.183333333</v>
      </c>
      <c r="W168" s="18">
        <f>L168</f>
        <v>1.38</v>
      </c>
      <c r="AT168">
        <v>0.99666666699999995</v>
      </c>
      <c r="AU168">
        <v>0.98</v>
      </c>
      <c r="AV168">
        <v>0.97442337000000001</v>
      </c>
      <c r="AW168">
        <v>0.97666666700000004</v>
      </c>
      <c r="AX168">
        <v>0.98830095699999998</v>
      </c>
      <c r="AY168">
        <v>1.0036749250000001</v>
      </c>
      <c r="BJ168">
        <f t="shared" si="7"/>
        <v>1.183333333</v>
      </c>
      <c r="BK168">
        <f t="shared" si="8"/>
        <v>0.943333333</v>
      </c>
      <c r="BL168">
        <f t="shared" si="9"/>
        <v>0.83122476000000001</v>
      </c>
      <c r="BM168">
        <f t="shared" si="10"/>
        <v>0.69</v>
      </c>
      <c r="BN168">
        <f t="shared" si="11"/>
        <v>0.63240126399999996</v>
      </c>
      <c r="BO168">
        <f t="shared" si="12"/>
        <v>0.86762352300000001</v>
      </c>
    </row>
    <row r="169" spans="1:67">
      <c r="A169" s="1">
        <v>40908</v>
      </c>
      <c r="D169">
        <v>0.31</v>
      </c>
      <c r="K169" s="1">
        <f t="shared" si="5"/>
        <v>40908</v>
      </c>
      <c r="L169">
        <f t="shared" si="6"/>
        <v>1.24</v>
      </c>
      <c r="M169" s="18">
        <f>L169</f>
        <v>1.24</v>
      </c>
      <c r="R169">
        <v>0.69028260500000005</v>
      </c>
      <c r="S169">
        <v>0.73507368500000003</v>
      </c>
      <c r="T169">
        <v>0.88</v>
      </c>
      <c r="U169">
        <v>1.0594018359999999</v>
      </c>
      <c r="V169">
        <v>1.316666667</v>
      </c>
      <c r="W169">
        <v>0.99666666699999995</v>
      </c>
      <c r="AT169">
        <v>0.61666666699999995</v>
      </c>
      <c r="AU169">
        <v>0.56333333299999999</v>
      </c>
      <c r="AV169">
        <v>0.55116979499999996</v>
      </c>
      <c r="AW169">
        <v>0.546666667</v>
      </c>
      <c r="AX169">
        <v>0.55239583299999995</v>
      </c>
      <c r="AY169">
        <v>0.56916666699999996</v>
      </c>
      <c r="BJ169">
        <f t="shared" si="7"/>
        <v>0.99666666699999995</v>
      </c>
      <c r="BK169">
        <f t="shared" si="8"/>
        <v>1.316666667</v>
      </c>
      <c r="BL169">
        <f t="shared" si="9"/>
        <v>1.0594018359999999</v>
      </c>
      <c r="BM169">
        <f t="shared" si="10"/>
        <v>0.88</v>
      </c>
      <c r="BN169">
        <f t="shared" si="11"/>
        <v>0.73507368500000003</v>
      </c>
      <c r="BO169">
        <f t="shared" si="12"/>
        <v>0.69028260500000005</v>
      </c>
    </row>
    <row r="170" spans="1:67">
      <c r="A170" s="1">
        <v>40999</v>
      </c>
      <c r="D170">
        <v>0.16250000000000001</v>
      </c>
      <c r="K170" s="1">
        <f t="shared" si="5"/>
        <v>40999</v>
      </c>
      <c r="L170">
        <f t="shared" si="6"/>
        <v>0.65</v>
      </c>
      <c r="M170">
        <v>0.61666666699999995</v>
      </c>
      <c r="N170" s="18">
        <f>L170</f>
        <v>0.65</v>
      </c>
      <c r="S170">
        <v>0.77821364599999998</v>
      </c>
      <c r="T170">
        <v>0.932222569</v>
      </c>
      <c r="U170">
        <v>1.17</v>
      </c>
      <c r="V170">
        <v>1.4272438110000001</v>
      </c>
      <c r="W170">
        <v>0.98</v>
      </c>
      <c r="AT170">
        <v>0.35333333300000003</v>
      </c>
      <c r="AU170">
        <v>0.34333333300000002</v>
      </c>
      <c r="AV170">
        <v>0.34541940900000001</v>
      </c>
      <c r="AW170">
        <v>0.35</v>
      </c>
      <c r="AX170">
        <v>0.35895216299999999</v>
      </c>
      <c r="AY170">
        <v>0.37499451499999997</v>
      </c>
      <c r="BJ170">
        <f t="shared" si="7"/>
        <v>0.61666666699999995</v>
      </c>
      <c r="BK170">
        <f t="shared" si="8"/>
        <v>0.98</v>
      </c>
      <c r="BL170">
        <f t="shared" si="9"/>
        <v>1.4272438110000001</v>
      </c>
      <c r="BM170">
        <f t="shared" si="10"/>
        <v>1.17</v>
      </c>
      <c r="BN170">
        <f t="shared" si="11"/>
        <v>0.932222569</v>
      </c>
      <c r="BO170">
        <f t="shared" si="12"/>
        <v>0.77821364599999998</v>
      </c>
    </row>
    <row r="171" spans="1:67">
      <c r="A171" s="1">
        <v>41090</v>
      </c>
      <c r="D171">
        <v>9.7500000000000003E-2</v>
      </c>
      <c r="K171" s="1">
        <f t="shared" si="5"/>
        <v>41090</v>
      </c>
      <c r="L171">
        <f t="shared" si="6"/>
        <v>0.39</v>
      </c>
      <c r="M171">
        <v>0.56333333299999999</v>
      </c>
      <c r="N171">
        <v>0.35333333300000003</v>
      </c>
      <c r="O171" s="18">
        <f>L171</f>
        <v>0.39</v>
      </c>
      <c r="T171">
        <v>0.98567932000000003</v>
      </c>
      <c r="U171">
        <v>1.273946402</v>
      </c>
      <c r="V171">
        <v>1.5233333330000001</v>
      </c>
      <c r="W171">
        <v>0.97442337000000001</v>
      </c>
      <c r="AT171">
        <v>0.296666667</v>
      </c>
      <c r="AU171">
        <v>0.28333333300000002</v>
      </c>
      <c r="AV171">
        <v>0.27857142899999998</v>
      </c>
      <c r="AW171">
        <v>0.27666666699999998</v>
      </c>
      <c r="AX171">
        <v>0.28041666700000001</v>
      </c>
      <c r="AY171">
        <v>0.29111111099999998</v>
      </c>
      <c r="BJ171">
        <f t="shared" si="7"/>
        <v>0.35333333300000003</v>
      </c>
      <c r="BK171">
        <f t="shared" si="8"/>
        <v>0.56333333299999999</v>
      </c>
      <c r="BL171">
        <f t="shared" si="9"/>
        <v>0.97442337000000001</v>
      </c>
      <c r="BM171">
        <f t="shared" si="10"/>
        <v>1.5233333330000001</v>
      </c>
      <c r="BN171">
        <f t="shared" si="11"/>
        <v>1.273946402</v>
      </c>
      <c r="BO171">
        <f t="shared" si="12"/>
        <v>0.98567932000000003</v>
      </c>
    </row>
    <row r="172" spans="1:67">
      <c r="A172" s="1">
        <v>41182</v>
      </c>
      <c r="D172">
        <v>0.04</v>
      </c>
      <c r="K172" s="1">
        <f t="shared" si="5"/>
        <v>41182</v>
      </c>
      <c r="L172">
        <f t="shared" si="6"/>
        <v>0.16</v>
      </c>
      <c r="M172">
        <v>0.55116979499999996</v>
      </c>
      <c r="N172">
        <v>0.34333333300000002</v>
      </c>
      <c r="O172">
        <v>0.296666667</v>
      </c>
      <c r="P172" s="18">
        <f>L172</f>
        <v>0.16</v>
      </c>
      <c r="U172">
        <v>1.3742486540000001</v>
      </c>
      <c r="V172">
        <v>1.609991427</v>
      </c>
      <c r="W172">
        <v>0.97666666700000004</v>
      </c>
      <c r="AT172">
        <v>0.09</v>
      </c>
      <c r="AU172">
        <v>0.08</v>
      </c>
      <c r="AV172">
        <v>7.5512820999999994E-2</v>
      </c>
      <c r="AW172">
        <v>7.3333333000000001E-2</v>
      </c>
      <c r="AX172">
        <v>7.7083333000000004E-2</v>
      </c>
      <c r="AY172">
        <v>8.7777778000000001E-2</v>
      </c>
      <c r="BJ172">
        <f t="shared" si="7"/>
        <v>0.296666667</v>
      </c>
      <c r="BK172">
        <f t="shared" si="8"/>
        <v>0.34333333300000002</v>
      </c>
      <c r="BL172">
        <f t="shared" si="9"/>
        <v>0.55116979499999996</v>
      </c>
      <c r="BM172">
        <f t="shared" si="10"/>
        <v>0.97666666700000004</v>
      </c>
      <c r="BN172">
        <f t="shared" si="11"/>
        <v>1.609991427</v>
      </c>
      <c r="BO172">
        <f t="shared" si="12"/>
        <v>1.3742486540000001</v>
      </c>
    </row>
    <row r="173" spans="1:67">
      <c r="A173" s="1">
        <v>41274</v>
      </c>
      <c r="D173">
        <v>2.75E-2</v>
      </c>
      <c r="K173" s="1">
        <f t="shared" si="5"/>
        <v>41274</v>
      </c>
      <c r="L173">
        <f t="shared" si="6"/>
        <v>0.11</v>
      </c>
      <c r="M173">
        <v>0.546666667</v>
      </c>
      <c r="N173">
        <v>0.34541940900000001</v>
      </c>
      <c r="O173">
        <v>0.28333333300000002</v>
      </c>
      <c r="P173">
        <v>0.09</v>
      </c>
      <c r="Q173" s="18">
        <f>L173</f>
        <v>0.11</v>
      </c>
      <c r="V173">
        <v>1.69073312</v>
      </c>
      <c r="W173">
        <v>0.98830095699999998</v>
      </c>
      <c r="AT173">
        <v>7.3333333000000001E-2</v>
      </c>
      <c r="AU173">
        <v>0.06</v>
      </c>
      <c r="AV173">
        <v>5.7756410000000001E-2</v>
      </c>
      <c r="AW173">
        <v>5.6666666999999997E-2</v>
      </c>
      <c r="AX173">
        <v>6.0364582999999999E-2</v>
      </c>
      <c r="AY173">
        <v>7.0694443999999995E-2</v>
      </c>
      <c r="BJ173">
        <f t="shared" si="7"/>
        <v>0.09</v>
      </c>
      <c r="BK173">
        <f t="shared" si="8"/>
        <v>0.28333333300000002</v>
      </c>
      <c r="BL173">
        <f t="shared" si="9"/>
        <v>0.34541940900000001</v>
      </c>
      <c r="BM173">
        <f t="shared" si="10"/>
        <v>0.546666667</v>
      </c>
      <c r="BN173">
        <f t="shared" si="11"/>
        <v>0.98830095699999998</v>
      </c>
      <c r="BO173">
        <f t="shared" si="12"/>
        <v>1.69073312</v>
      </c>
    </row>
    <row r="174" spans="1:67">
      <c r="A174" s="1">
        <v>41364</v>
      </c>
      <c r="D174">
        <v>0.03</v>
      </c>
      <c r="K174" s="1">
        <f t="shared" si="5"/>
        <v>41364</v>
      </c>
      <c r="L174">
        <f t="shared" si="6"/>
        <v>0.12</v>
      </c>
      <c r="M174">
        <v>0.55239583299999995</v>
      </c>
      <c r="N174">
        <v>0.35</v>
      </c>
      <c r="O174">
        <v>0.27857142899999998</v>
      </c>
      <c r="P174">
        <v>0.08</v>
      </c>
      <c r="Q174">
        <v>7.3333333000000001E-2</v>
      </c>
      <c r="R174" s="18">
        <f>L174</f>
        <v>0.12</v>
      </c>
      <c r="W174">
        <v>1.0036749250000001</v>
      </c>
      <c r="AT174">
        <v>0.09</v>
      </c>
      <c r="AU174">
        <v>0.103333333</v>
      </c>
      <c r="AV174">
        <v>0.11712381299999999</v>
      </c>
      <c r="AW174">
        <v>0.133333333</v>
      </c>
      <c r="AX174">
        <v>0.151716715</v>
      </c>
      <c r="AY174">
        <v>0.17226670999999999</v>
      </c>
      <c r="BJ174">
        <f t="shared" si="7"/>
        <v>7.3333333000000001E-2</v>
      </c>
      <c r="BK174">
        <f t="shared" si="8"/>
        <v>0.08</v>
      </c>
      <c r="BL174">
        <f t="shared" si="9"/>
        <v>0.27857142899999998</v>
      </c>
      <c r="BM174">
        <f t="shared" si="10"/>
        <v>0.35</v>
      </c>
      <c r="BN174">
        <f t="shared" si="11"/>
        <v>0.55239583299999995</v>
      </c>
      <c r="BO174">
        <f t="shared" si="12"/>
        <v>1.0036749250000001</v>
      </c>
    </row>
    <row r="175" spans="1:67">
      <c r="A175" s="1">
        <v>41455</v>
      </c>
      <c r="D175">
        <v>0.03</v>
      </c>
      <c r="K175" s="1">
        <f t="shared" si="5"/>
        <v>41455</v>
      </c>
      <c r="L175">
        <f t="shared" si="6"/>
        <v>0.12</v>
      </c>
      <c r="M175">
        <v>0.56916666699999996</v>
      </c>
      <c r="N175">
        <v>0.35895216299999999</v>
      </c>
      <c r="O175">
        <v>0.27666666699999998</v>
      </c>
      <c r="P175">
        <v>7.5512820999999994E-2</v>
      </c>
      <c r="Q175">
        <v>0.06</v>
      </c>
      <c r="R175">
        <v>0.09</v>
      </c>
      <c r="S175" s="18">
        <f>L175</f>
        <v>0.12</v>
      </c>
      <c r="AT175">
        <v>0.08</v>
      </c>
      <c r="AU175">
        <v>0.08</v>
      </c>
      <c r="AV175">
        <v>8.6972495999999996E-2</v>
      </c>
      <c r="AW175">
        <v>9.6666666999999998E-2</v>
      </c>
      <c r="AX175">
        <v>0.108389265</v>
      </c>
      <c r="AY175">
        <v>0.123753421</v>
      </c>
      <c r="BJ175">
        <f t="shared" si="7"/>
        <v>0.09</v>
      </c>
      <c r="BK175">
        <f t="shared" si="8"/>
        <v>0.06</v>
      </c>
      <c r="BL175">
        <f t="shared" si="9"/>
        <v>7.5512820999999994E-2</v>
      </c>
      <c r="BM175">
        <f t="shared" si="10"/>
        <v>0.27666666699999998</v>
      </c>
      <c r="BN175">
        <f t="shared" si="11"/>
        <v>0.35895216299999999</v>
      </c>
      <c r="BO175">
        <f t="shared" si="12"/>
        <v>0.56916666699999996</v>
      </c>
    </row>
    <row r="176" spans="1:67">
      <c r="A176" s="1">
        <v>41547</v>
      </c>
      <c r="D176">
        <v>3.2500000000000001E-2</v>
      </c>
      <c r="K176" s="1">
        <f t="shared" si="5"/>
        <v>41547</v>
      </c>
      <c r="L176">
        <f t="shared" si="6"/>
        <v>0.13</v>
      </c>
      <c r="N176">
        <v>0.37499451499999997</v>
      </c>
      <c r="O176">
        <v>0.28041666700000001</v>
      </c>
      <c r="P176">
        <v>7.3333333000000001E-2</v>
      </c>
      <c r="Q176">
        <v>5.7756410000000001E-2</v>
      </c>
      <c r="R176">
        <v>0.103333333</v>
      </c>
      <c r="S176">
        <v>0.08</v>
      </c>
      <c r="T176" s="18">
        <f>L176</f>
        <v>0.13</v>
      </c>
      <c r="AT176">
        <v>0.103333333</v>
      </c>
      <c r="AU176">
        <v>0.11333333299999999</v>
      </c>
      <c r="AV176">
        <v>0.13186187699999999</v>
      </c>
      <c r="AW176">
        <v>0.15666666700000001</v>
      </c>
      <c r="AX176">
        <v>0.18222303200000001</v>
      </c>
      <c r="AY176">
        <v>0.210124177</v>
      </c>
      <c r="BJ176">
        <f t="shared" si="7"/>
        <v>0.08</v>
      </c>
      <c r="BK176">
        <f t="shared" si="8"/>
        <v>0.103333333</v>
      </c>
      <c r="BL176">
        <f t="shared" si="9"/>
        <v>5.7756410000000001E-2</v>
      </c>
      <c r="BM176">
        <f t="shared" si="10"/>
        <v>7.3333333000000001E-2</v>
      </c>
      <c r="BN176">
        <f t="shared" si="11"/>
        <v>0.28041666700000001</v>
      </c>
      <c r="BO176">
        <f t="shared" si="12"/>
        <v>0.37499451499999997</v>
      </c>
    </row>
    <row r="177" spans="1:67">
      <c r="A177" s="1">
        <v>41639</v>
      </c>
      <c r="D177">
        <v>0.04</v>
      </c>
      <c r="K177" s="1">
        <f t="shared" si="5"/>
        <v>41639</v>
      </c>
      <c r="L177">
        <f t="shared" si="6"/>
        <v>0.16</v>
      </c>
      <c r="O177">
        <v>0.29111111099999998</v>
      </c>
      <c r="P177">
        <v>7.7083333000000004E-2</v>
      </c>
      <c r="Q177">
        <v>5.6666666999999997E-2</v>
      </c>
      <c r="R177">
        <v>0.11712381299999999</v>
      </c>
      <c r="S177">
        <v>0.08</v>
      </c>
      <c r="T177">
        <v>0.103333333</v>
      </c>
      <c r="U177" s="18">
        <f>L177</f>
        <v>0.16</v>
      </c>
      <c r="AT177">
        <v>0.13</v>
      </c>
      <c r="AU177">
        <v>0.13</v>
      </c>
      <c r="AV177">
        <v>0.13760254999999999</v>
      </c>
      <c r="AW177">
        <v>0.146666667</v>
      </c>
      <c r="AX177">
        <v>0.15831092899999999</v>
      </c>
      <c r="AY177">
        <v>0.17368378900000001</v>
      </c>
      <c r="BJ177">
        <f t="shared" si="7"/>
        <v>0.103333333</v>
      </c>
      <c r="BK177">
        <f t="shared" si="8"/>
        <v>0.08</v>
      </c>
      <c r="BL177">
        <f t="shared" si="9"/>
        <v>0.11712381299999999</v>
      </c>
      <c r="BM177">
        <f t="shared" si="10"/>
        <v>5.6666666999999997E-2</v>
      </c>
      <c r="BN177">
        <f t="shared" si="11"/>
        <v>7.7083333000000004E-2</v>
      </c>
      <c r="BO177">
        <f t="shared" si="12"/>
        <v>0.29111111099999998</v>
      </c>
    </row>
    <row r="178" spans="1:67">
      <c r="A178" s="1">
        <v>41729</v>
      </c>
      <c r="D178">
        <v>5.5E-2</v>
      </c>
      <c r="K178" s="1">
        <f t="shared" si="5"/>
        <v>41729</v>
      </c>
      <c r="L178">
        <f t="shared" si="6"/>
        <v>0.22</v>
      </c>
      <c r="P178">
        <v>8.7777778000000001E-2</v>
      </c>
      <c r="Q178">
        <v>6.0364582999999999E-2</v>
      </c>
      <c r="R178">
        <v>0.133333333</v>
      </c>
      <c r="S178">
        <v>8.6972495999999996E-2</v>
      </c>
      <c r="T178">
        <v>0.11333333299999999</v>
      </c>
      <c r="U178">
        <v>0.13</v>
      </c>
      <c r="V178" s="18">
        <f>L178</f>
        <v>0.22</v>
      </c>
      <c r="AT178">
        <v>0.16</v>
      </c>
      <c r="AU178">
        <v>0.146666667</v>
      </c>
      <c r="AV178">
        <v>0.14204212499999999</v>
      </c>
      <c r="AW178">
        <v>0.14000000000000001</v>
      </c>
      <c r="AX178">
        <v>0.14244791700000001</v>
      </c>
      <c r="AY178">
        <v>0.14958333300000001</v>
      </c>
      <c r="BJ178">
        <f t="shared" si="7"/>
        <v>0.13</v>
      </c>
      <c r="BK178">
        <f t="shared" si="8"/>
        <v>0.11333333299999999</v>
      </c>
      <c r="BL178">
        <f t="shared" si="9"/>
        <v>8.6972495999999996E-2</v>
      </c>
      <c r="BM178">
        <f t="shared" si="10"/>
        <v>0.133333333</v>
      </c>
      <c r="BN178">
        <f t="shared" si="11"/>
        <v>6.0364582999999999E-2</v>
      </c>
      <c r="BO178">
        <f t="shared" si="12"/>
        <v>8.7777778000000001E-2</v>
      </c>
    </row>
    <row r="179" spans="1:67">
      <c r="A179" s="1">
        <v>41820</v>
      </c>
      <c r="D179">
        <v>5.5E-2</v>
      </c>
      <c r="K179" s="1">
        <f t="shared" si="5"/>
        <v>41820</v>
      </c>
      <c r="L179">
        <f t="shared" si="6"/>
        <v>0.22</v>
      </c>
      <c r="M179" s="18">
        <f>L179</f>
        <v>0.22</v>
      </c>
      <c r="Q179">
        <v>7.0694443999999995E-2</v>
      </c>
      <c r="R179">
        <v>0.151716715</v>
      </c>
      <c r="S179">
        <v>9.6666666999999998E-2</v>
      </c>
      <c r="T179">
        <v>0.13186187699999999</v>
      </c>
      <c r="U179">
        <v>0.13</v>
      </c>
      <c r="V179">
        <v>0.16</v>
      </c>
      <c r="W179" s="18">
        <f>L179</f>
        <v>0.22</v>
      </c>
      <c r="AT179">
        <v>0.13</v>
      </c>
      <c r="AU179">
        <v>0.10666666700000001</v>
      </c>
      <c r="AV179">
        <v>9.9538019000000005E-2</v>
      </c>
      <c r="AW179">
        <v>9.6666666999999998E-2</v>
      </c>
      <c r="AX179">
        <v>9.7604167000000006E-2</v>
      </c>
      <c r="AY179">
        <v>0.100833333</v>
      </c>
      <c r="BJ179">
        <f t="shared" si="7"/>
        <v>0.16</v>
      </c>
      <c r="BK179">
        <f t="shared" si="8"/>
        <v>0.13</v>
      </c>
      <c r="BL179">
        <f t="shared" si="9"/>
        <v>0.13186187699999999</v>
      </c>
      <c r="BM179">
        <f t="shared" si="10"/>
        <v>9.6666666999999998E-2</v>
      </c>
      <c r="BN179">
        <f t="shared" si="11"/>
        <v>0.151716715</v>
      </c>
      <c r="BO179">
        <f t="shared" si="12"/>
        <v>7.0694443999999995E-2</v>
      </c>
    </row>
    <row r="180" spans="1:67">
      <c r="A180" s="1">
        <v>41912</v>
      </c>
      <c r="D180">
        <v>1.7500000000000002E-2</v>
      </c>
      <c r="K180" s="1">
        <f t="shared" si="5"/>
        <v>41912</v>
      </c>
      <c r="L180">
        <f t="shared" si="6"/>
        <v>7.0000000000000007E-2</v>
      </c>
      <c r="M180">
        <v>0.02</v>
      </c>
      <c r="N180" s="18">
        <f>L180</f>
        <v>7.0000000000000007E-2</v>
      </c>
      <c r="R180">
        <v>0.17226670999999999</v>
      </c>
      <c r="S180">
        <v>0.108389265</v>
      </c>
      <c r="T180">
        <v>0.15666666700000001</v>
      </c>
      <c r="U180">
        <v>0.13760254999999999</v>
      </c>
      <c r="V180">
        <v>0.146666667</v>
      </c>
      <c r="W180">
        <v>0.13</v>
      </c>
      <c r="AT180">
        <v>0.02</v>
      </c>
      <c r="AU180">
        <v>0.02</v>
      </c>
      <c r="AV180">
        <v>1.3333332999999999E-2</v>
      </c>
      <c r="AW180">
        <v>6.6666670000000003E-3</v>
      </c>
      <c r="AX180">
        <v>6.8229170000000004E-3</v>
      </c>
      <c r="AY180">
        <v>7.9166670000000005E-3</v>
      </c>
      <c r="BJ180">
        <f t="shared" si="7"/>
        <v>0.13</v>
      </c>
      <c r="BK180">
        <f t="shared" si="8"/>
        <v>0.146666667</v>
      </c>
      <c r="BL180">
        <f t="shared" si="9"/>
        <v>0.13760254999999999</v>
      </c>
      <c r="BM180">
        <f t="shared" si="10"/>
        <v>0.15666666700000001</v>
      </c>
      <c r="BN180">
        <f t="shared" si="11"/>
        <v>0.108389265</v>
      </c>
      <c r="BO180">
        <f t="shared" si="12"/>
        <v>0.17226670999999999</v>
      </c>
    </row>
    <row r="181" spans="1:67">
      <c r="A181" s="1">
        <v>42004</v>
      </c>
      <c r="D181">
        <v>2.5000000000000001E-3</v>
      </c>
      <c r="K181" s="1">
        <f t="shared" si="5"/>
        <v>42004</v>
      </c>
      <c r="L181">
        <f t="shared" si="6"/>
        <v>0.01</v>
      </c>
      <c r="M181">
        <v>0.02</v>
      </c>
      <c r="N181">
        <v>-1.3333332999999999E-2</v>
      </c>
      <c r="O181" s="18">
        <f>L181</f>
        <v>0.01</v>
      </c>
      <c r="S181">
        <v>0.123753421</v>
      </c>
      <c r="T181">
        <v>0.18222303200000001</v>
      </c>
      <c r="U181">
        <v>0.146666667</v>
      </c>
      <c r="V181">
        <v>0.14204212499999999</v>
      </c>
      <c r="W181">
        <v>0.10666666700000001</v>
      </c>
      <c r="AT181">
        <v>-1.3333332999999999E-2</v>
      </c>
      <c r="AU181">
        <v>-2.3333333000000001E-2</v>
      </c>
      <c r="AV181">
        <v>-3.5320512999999998E-2</v>
      </c>
      <c r="AW181">
        <v>-4.3333333000000002E-2</v>
      </c>
      <c r="AX181">
        <v>-4.328125E-2</v>
      </c>
      <c r="AY181">
        <v>-4.2916666999999999E-2</v>
      </c>
      <c r="BJ181">
        <f t="shared" si="7"/>
        <v>0.02</v>
      </c>
      <c r="BK181">
        <f t="shared" si="8"/>
        <v>0.10666666700000001</v>
      </c>
      <c r="BL181">
        <f t="shared" si="9"/>
        <v>0.14204212499999999</v>
      </c>
      <c r="BM181">
        <f t="shared" si="10"/>
        <v>0.146666667</v>
      </c>
      <c r="BN181">
        <f t="shared" si="11"/>
        <v>0.18222303200000001</v>
      </c>
      <c r="BO181">
        <f t="shared" si="12"/>
        <v>0.123753421</v>
      </c>
    </row>
    <row r="182" spans="1:67">
      <c r="A182" s="1">
        <v>42094</v>
      </c>
      <c r="D182">
        <v>0</v>
      </c>
      <c r="K182" s="1">
        <f t="shared" si="5"/>
        <v>42094</v>
      </c>
      <c r="L182">
        <f t="shared" si="6"/>
        <v>0</v>
      </c>
      <c r="M182">
        <v>1.3333332999999999E-2</v>
      </c>
      <c r="N182">
        <v>-2.3333333000000001E-2</v>
      </c>
      <c r="O182">
        <v>-1.3333332999999999E-2</v>
      </c>
      <c r="P182" s="18">
        <f>L182</f>
        <v>0</v>
      </c>
      <c r="T182">
        <v>0.210124177</v>
      </c>
      <c r="U182">
        <v>0.15831092899999999</v>
      </c>
      <c r="V182">
        <v>0.14000000000000001</v>
      </c>
      <c r="W182">
        <v>9.9538019000000005E-2</v>
      </c>
      <c r="AT182">
        <v>-5.6666666999999997E-2</v>
      </c>
      <c r="AU182">
        <v>-8.3333332999999996E-2</v>
      </c>
      <c r="AV182">
        <v>-9.6777094999999994E-2</v>
      </c>
      <c r="AW182">
        <v>-0.103333333</v>
      </c>
      <c r="AX182">
        <v>-0.104657738</v>
      </c>
      <c r="AY182">
        <v>-0.105714286</v>
      </c>
      <c r="BJ182">
        <f t="shared" si="7"/>
        <v>-1.3333332999999999E-2</v>
      </c>
      <c r="BK182">
        <f t="shared" si="8"/>
        <v>0.02</v>
      </c>
      <c r="BL182">
        <f t="shared" si="9"/>
        <v>9.9538019000000005E-2</v>
      </c>
      <c r="BM182">
        <f t="shared" si="10"/>
        <v>0.14000000000000001</v>
      </c>
      <c r="BN182">
        <f t="shared" si="11"/>
        <v>0.15831092899999999</v>
      </c>
      <c r="BO182">
        <f t="shared" si="12"/>
        <v>0.210124177</v>
      </c>
    </row>
    <row r="183" spans="1:67">
      <c r="A183" s="1">
        <v>42185</v>
      </c>
      <c r="D183">
        <v>-1.2500000000000001E-2</v>
      </c>
      <c r="K183" s="1">
        <f t="shared" si="5"/>
        <v>42185</v>
      </c>
      <c r="L183">
        <f t="shared" si="6"/>
        <v>-0.05</v>
      </c>
      <c r="M183">
        <v>6.6666670000000003E-3</v>
      </c>
      <c r="N183">
        <v>-3.5320512999999998E-2</v>
      </c>
      <c r="O183">
        <v>-2.3333333000000001E-2</v>
      </c>
      <c r="P183">
        <v>-5.6666666999999997E-2</v>
      </c>
      <c r="Q183" s="18">
        <f>L183</f>
        <v>-0.05</v>
      </c>
      <c r="U183">
        <v>0.17368378900000001</v>
      </c>
      <c r="V183">
        <v>0.14244791700000001</v>
      </c>
      <c r="W183">
        <v>9.6666666999999998E-2</v>
      </c>
      <c r="AT183">
        <v>-0.11333333299999999</v>
      </c>
      <c r="AU183">
        <v>-0.123333333</v>
      </c>
      <c r="AV183">
        <v>-0.126322464</v>
      </c>
      <c r="AW183">
        <v>-0.12666666700000001</v>
      </c>
      <c r="AX183">
        <v>-0.124055707</v>
      </c>
      <c r="AY183">
        <v>-0.120271739</v>
      </c>
      <c r="BJ183">
        <f t="shared" si="7"/>
        <v>-5.6666666999999997E-2</v>
      </c>
      <c r="BK183">
        <f t="shared" si="8"/>
        <v>-2.3333333000000001E-2</v>
      </c>
      <c r="BL183">
        <f t="shared" si="9"/>
        <v>1.3333332999999999E-2</v>
      </c>
      <c r="BM183">
        <f t="shared" si="10"/>
        <v>9.6666666999999998E-2</v>
      </c>
      <c r="BN183">
        <f t="shared" si="11"/>
        <v>0.14244791700000001</v>
      </c>
      <c r="BO183">
        <f t="shared" si="12"/>
        <v>0.17368378900000001</v>
      </c>
    </row>
    <row r="184" spans="1:67">
      <c r="A184" s="1">
        <v>42277</v>
      </c>
      <c r="D184">
        <v>-2.2499999999999999E-2</v>
      </c>
      <c r="K184" s="1">
        <f t="shared" si="5"/>
        <v>42277</v>
      </c>
      <c r="L184">
        <f t="shared" si="6"/>
        <v>-0.09</v>
      </c>
      <c r="M184">
        <v>6.8229170000000004E-3</v>
      </c>
      <c r="N184">
        <v>-4.3333333000000002E-2</v>
      </c>
      <c r="O184">
        <v>-3.5320512999999998E-2</v>
      </c>
      <c r="P184">
        <v>-8.3333332999999996E-2</v>
      </c>
      <c r="Q184">
        <v>-0.11333333299999999</v>
      </c>
      <c r="R184" s="18">
        <f>L184</f>
        <v>-0.09</v>
      </c>
      <c r="V184">
        <v>0.14958333300000001</v>
      </c>
      <c r="W184">
        <v>9.7604167000000006E-2</v>
      </c>
      <c r="AT184">
        <v>-0.13</v>
      </c>
      <c r="AU184">
        <v>-0.13666666699999999</v>
      </c>
      <c r="AV184">
        <v>-0.14057692299999999</v>
      </c>
      <c r="AW184">
        <v>-0.14333333300000001</v>
      </c>
      <c r="AX184">
        <v>-0.14244791700000001</v>
      </c>
      <c r="AY184">
        <v>-0.139583333</v>
      </c>
      <c r="BJ184">
        <f t="shared" si="7"/>
        <v>-0.11333333299999999</v>
      </c>
      <c r="BK184">
        <f t="shared" si="8"/>
        <v>-8.3333332999999996E-2</v>
      </c>
      <c r="BL184">
        <f t="shared" si="9"/>
        <v>-3.5320512999999998E-2</v>
      </c>
      <c r="BM184">
        <f t="shared" si="10"/>
        <v>6.6666670000000003E-3</v>
      </c>
      <c r="BN184">
        <f t="shared" si="11"/>
        <v>9.7604167000000006E-2</v>
      </c>
      <c r="BO184">
        <f t="shared" si="12"/>
        <v>0.14958333300000001</v>
      </c>
    </row>
    <row r="185" spans="1:67">
      <c r="A185" s="1">
        <v>42369</v>
      </c>
      <c r="D185">
        <v>-3.7499999999999999E-2</v>
      </c>
      <c r="K185" s="1">
        <f t="shared" si="5"/>
        <v>42369</v>
      </c>
      <c r="L185">
        <f t="shared" si="6"/>
        <v>-0.15</v>
      </c>
      <c r="M185">
        <v>7.9166670000000005E-3</v>
      </c>
      <c r="N185">
        <v>-4.328125E-2</v>
      </c>
      <c r="O185">
        <v>-4.3333333000000002E-2</v>
      </c>
      <c r="P185">
        <v>-9.6777094999999994E-2</v>
      </c>
      <c r="Q185">
        <v>-0.123333333</v>
      </c>
      <c r="R185">
        <v>-0.13</v>
      </c>
      <c r="S185" s="18">
        <f>L185</f>
        <v>-0.15</v>
      </c>
      <c r="W185">
        <v>0.100833333</v>
      </c>
      <c r="AT185">
        <v>-0.21</v>
      </c>
      <c r="AU185">
        <v>-0.23</v>
      </c>
      <c r="AV185">
        <v>-0.24295356600000001</v>
      </c>
      <c r="AW185">
        <v>-0.25</v>
      </c>
      <c r="AX185">
        <v>-0.25127232100000002</v>
      </c>
      <c r="AY185">
        <v>-0.25196428599999998</v>
      </c>
      <c r="BJ185">
        <f t="shared" si="7"/>
        <v>-0.13</v>
      </c>
      <c r="BK185">
        <f t="shared" si="8"/>
        <v>-0.123333333</v>
      </c>
      <c r="BL185">
        <f t="shared" si="9"/>
        <v>-9.6777094999999994E-2</v>
      </c>
      <c r="BM185">
        <f t="shared" si="10"/>
        <v>-4.3333333000000002E-2</v>
      </c>
      <c r="BN185">
        <f t="shared" si="11"/>
        <v>6.8229170000000004E-3</v>
      </c>
      <c r="BO185">
        <f t="shared" si="12"/>
        <v>0.100833333</v>
      </c>
    </row>
    <row r="186" spans="1:67">
      <c r="A186" s="1">
        <v>42460</v>
      </c>
      <c r="D186">
        <v>-6.5000000000000002E-2</v>
      </c>
      <c r="K186" s="1">
        <f t="shared" si="5"/>
        <v>42460</v>
      </c>
      <c r="L186">
        <f t="shared" si="6"/>
        <v>-0.26</v>
      </c>
      <c r="N186">
        <v>-4.2916666999999999E-2</v>
      </c>
      <c r="O186">
        <v>-4.328125E-2</v>
      </c>
      <c r="P186">
        <v>-0.103333333</v>
      </c>
      <c r="Q186">
        <v>-0.126322464</v>
      </c>
      <c r="R186">
        <v>-0.13666666699999999</v>
      </c>
      <c r="S186">
        <v>-0.21</v>
      </c>
      <c r="T186" s="18">
        <f>L186</f>
        <v>-0.26</v>
      </c>
      <c r="AT186">
        <v>-0.31666666700000001</v>
      </c>
      <c r="AU186">
        <v>-0.34666666699999998</v>
      </c>
      <c r="AV186">
        <v>-0.36967602999999999</v>
      </c>
      <c r="AW186">
        <v>-0.383333333</v>
      </c>
      <c r="AX186">
        <v>-0.38745617799999998</v>
      </c>
      <c r="AY186">
        <v>-0.39060919500000002</v>
      </c>
      <c r="BJ186">
        <f t="shared" si="7"/>
        <v>-0.21</v>
      </c>
      <c r="BK186">
        <f t="shared" si="8"/>
        <v>-0.13666666699999999</v>
      </c>
      <c r="BL186">
        <f t="shared" si="9"/>
        <v>-0.126322464</v>
      </c>
      <c r="BM186">
        <f t="shared" si="10"/>
        <v>-0.103333333</v>
      </c>
      <c r="BN186">
        <f t="shared" si="11"/>
        <v>-4.328125E-2</v>
      </c>
      <c r="BO186">
        <f t="shared" si="12"/>
        <v>7.9166670000000005E-3</v>
      </c>
    </row>
    <row r="187" spans="1:67">
      <c r="A187" s="1">
        <v>42551</v>
      </c>
      <c r="D187">
        <v>-8.7499999999999994E-2</v>
      </c>
      <c r="K187" s="1">
        <f t="shared" si="5"/>
        <v>42551</v>
      </c>
      <c r="L187">
        <f t="shared" si="6"/>
        <v>-0.35</v>
      </c>
      <c r="O187">
        <v>-4.2916666999999999E-2</v>
      </c>
      <c r="P187">
        <v>-0.104657738</v>
      </c>
      <c r="Q187">
        <v>-0.12666666700000001</v>
      </c>
      <c r="R187">
        <v>-0.14057692299999999</v>
      </c>
      <c r="S187">
        <v>-0.23</v>
      </c>
      <c r="T187">
        <v>-0.31666666700000001</v>
      </c>
      <c r="U187" s="18">
        <f>L187</f>
        <v>-0.35</v>
      </c>
      <c r="AT187">
        <v>-0.34666666699999998</v>
      </c>
      <c r="AU187">
        <v>-0.36333333299999998</v>
      </c>
      <c r="AV187">
        <v>-0.37798897199999998</v>
      </c>
      <c r="AW187">
        <v>-0.39</v>
      </c>
      <c r="AX187">
        <v>-0.398734017</v>
      </c>
      <c r="AY187">
        <v>-0.40646727500000002</v>
      </c>
      <c r="BJ187">
        <f t="shared" si="7"/>
        <v>-0.31666666700000001</v>
      </c>
      <c r="BK187">
        <f t="shared" si="8"/>
        <v>-0.23</v>
      </c>
      <c r="BL187">
        <f t="shared" si="9"/>
        <v>-0.14057692299999999</v>
      </c>
      <c r="BM187">
        <f t="shared" si="10"/>
        <v>-0.12666666700000001</v>
      </c>
      <c r="BN187">
        <f t="shared" si="11"/>
        <v>-0.104657738</v>
      </c>
      <c r="BO187">
        <f t="shared" si="12"/>
        <v>-4.2916666999999999E-2</v>
      </c>
    </row>
    <row r="188" spans="1:67">
      <c r="A188" s="1">
        <v>42643</v>
      </c>
      <c r="D188">
        <v>-9.2499999999999999E-2</v>
      </c>
      <c r="K188" s="1">
        <f t="shared" si="5"/>
        <v>42643</v>
      </c>
      <c r="L188">
        <f t="shared" si="6"/>
        <v>-0.37</v>
      </c>
      <c r="P188">
        <v>-0.105714286</v>
      </c>
      <c r="Q188">
        <v>-0.124055707</v>
      </c>
      <c r="R188">
        <v>-0.14333333300000001</v>
      </c>
      <c r="S188">
        <v>-0.24295356600000001</v>
      </c>
      <c r="T188">
        <v>-0.34666666699999998</v>
      </c>
      <c r="U188">
        <v>-0.34666666699999998</v>
      </c>
      <c r="V188" s="18">
        <f>L188</f>
        <v>-0.37</v>
      </c>
      <c r="AT188">
        <v>-0.35</v>
      </c>
      <c r="AU188">
        <v>-0.37333333299999999</v>
      </c>
      <c r="AV188">
        <v>-0.38993125699999998</v>
      </c>
      <c r="AW188">
        <v>-0.40333333300000002</v>
      </c>
      <c r="AX188">
        <v>-0.41516449300000002</v>
      </c>
      <c r="AY188">
        <v>-0.42607214199999999</v>
      </c>
      <c r="BJ188">
        <f t="shared" si="7"/>
        <v>-0.34666666699999998</v>
      </c>
      <c r="BK188">
        <f t="shared" si="8"/>
        <v>-0.34666666699999998</v>
      </c>
      <c r="BL188">
        <f t="shared" si="9"/>
        <v>-0.24295356600000001</v>
      </c>
      <c r="BM188">
        <f t="shared" si="10"/>
        <v>-0.14333333300000001</v>
      </c>
      <c r="BN188">
        <f t="shared" si="11"/>
        <v>-0.124055707</v>
      </c>
      <c r="BO188">
        <f t="shared" si="12"/>
        <v>-0.105714286</v>
      </c>
    </row>
    <row r="189" spans="1:67">
      <c r="A189" s="1">
        <v>42735</v>
      </c>
      <c r="D189">
        <v>-9.2499999999999999E-2</v>
      </c>
      <c r="K189" s="1">
        <f t="shared" si="5"/>
        <v>42735</v>
      </c>
      <c r="L189">
        <f t="shared" si="6"/>
        <v>-0.37</v>
      </c>
      <c r="Q189">
        <v>-0.120271739</v>
      </c>
      <c r="R189">
        <v>-0.14244791700000001</v>
      </c>
      <c r="S189">
        <v>-0.25</v>
      </c>
      <c r="T189">
        <v>-0.36967602999999999</v>
      </c>
      <c r="U189">
        <v>-0.36333333299999998</v>
      </c>
      <c r="V189">
        <v>-0.35</v>
      </c>
      <c r="W189" s="18">
        <f>L189</f>
        <v>-0.37</v>
      </c>
      <c r="AT189">
        <v>-0.35</v>
      </c>
      <c r="AU189">
        <v>-0.35333333300000003</v>
      </c>
      <c r="AV189">
        <v>-0.35576465200000001</v>
      </c>
      <c r="AW189">
        <v>-0.35666666699999999</v>
      </c>
      <c r="AX189">
        <v>-0.35661286599999997</v>
      </c>
      <c r="AY189">
        <v>-0.35597069599999998</v>
      </c>
      <c r="BJ189">
        <f t="shared" si="7"/>
        <v>-0.35</v>
      </c>
      <c r="BK189">
        <f t="shared" si="8"/>
        <v>-0.36333333299999998</v>
      </c>
      <c r="BL189">
        <f t="shared" si="9"/>
        <v>-0.36967602999999999</v>
      </c>
      <c r="BM189">
        <f t="shared" si="10"/>
        <v>-0.25</v>
      </c>
      <c r="BN189">
        <f t="shared" si="11"/>
        <v>-0.14244791700000001</v>
      </c>
      <c r="BO189">
        <f t="shared" si="12"/>
        <v>-0.120271739</v>
      </c>
    </row>
    <row r="190" spans="1:67">
      <c r="A190" s="1">
        <v>42825</v>
      </c>
      <c r="D190">
        <v>-9.2499999999999999E-2</v>
      </c>
      <c r="K190" s="1">
        <f t="shared" si="5"/>
        <v>42825</v>
      </c>
      <c r="L190">
        <f t="shared" si="6"/>
        <v>-0.37</v>
      </c>
      <c r="M190" s="18">
        <f>L190</f>
        <v>-0.37</v>
      </c>
      <c r="R190">
        <v>-0.139583333</v>
      </c>
      <c r="S190">
        <v>-0.25127232100000002</v>
      </c>
      <c r="T190">
        <v>-0.383333333</v>
      </c>
      <c r="U190">
        <v>-0.37798897199999998</v>
      </c>
      <c r="V190">
        <v>-0.37333333299999999</v>
      </c>
      <c r="W190">
        <v>-0.35</v>
      </c>
      <c r="AT190">
        <v>-0.35</v>
      </c>
      <c r="AU190">
        <v>-0.35</v>
      </c>
      <c r="AV190">
        <v>-0.34639492799999999</v>
      </c>
      <c r="AW190">
        <v>-0.34</v>
      </c>
      <c r="AX190">
        <v>-0.33337182999999998</v>
      </c>
      <c r="AY190">
        <v>-0.32484903399999998</v>
      </c>
      <c r="BJ190">
        <f t="shared" si="7"/>
        <v>-0.35</v>
      </c>
      <c r="BK190">
        <f t="shared" si="8"/>
        <v>-0.37333333299999999</v>
      </c>
      <c r="BL190">
        <f t="shared" si="9"/>
        <v>-0.37798897199999998</v>
      </c>
      <c r="BM190">
        <f t="shared" si="10"/>
        <v>-0.383333333</v>
      </c>
      <c r="BN190">
        <f t="shared" si="11"/>
        <v>-0.25127232100000002</v>
      </c>
      <c r="BO190">
        <f t="shared" si="12"/>
        <v>-0.139583333</v>
      </c>
    </row>
    <row r="191" spans="1:67">
      <c r="A191" s="1">
        <v>42916</v>
      </c>
      <c r="D191">
        <v>-9.2499999999999999E-2</v>
      </c>
      <c r="K191" s="1">
        <f t="shared" si="5"/>
        <v>42916</v>
      </c>
      <c r="L191">
        <f t="shared" si="6"/>
        <v>-0.37</v>
      </c>
      <c r="M191" s="15">
        <v>-0.35</v>
      </c>
      <c r="N191" s="18">
        <f>L191</f>
        <v>-0.37</v>
      </c>
      <c r="S191">
        <v>-0.25196428599999998</v>
      </c>
      <c r="T191">
        <v>-0.38745617799999998</v>
      </c>
      <c r="U191">
        <v>-0.39</v>
      </c>
      <c r="V191">
        <v>-0.38993125699999998</v>
      </c>
      <c r="W191">
        <v>-0.35333333300000003</v>
      </c>
      <c r="AT191">
        <v>-0.36</v>
      </c>
      <c r="AU191">
        <v>-0.36</v>
      </c>
      <c r="AV191">
        <v>-0.35541549</v>
      </c>
      <c r="AW191">
        <v>-0.34666666699999998</v>
      </c>
      <c r="AX191">
        <v>-0.33724222999999998</v>
      </c>
      <c r="AY191">
        <v>-0.32569679699999998</v>
      </c>
      <c r="BJ191">
        <f t="shared" si="7"/>
        <v>-0.35</v>
      </c>
      <c r="BK191">
        <f t="shared" si="8"/>
        <v>-0.35333333300000003</v>
      </c>
      <c r="BL191">
        <f t="shared" si="9"/>
        <v>-0.38993125699999998</v>
      </c>
      <c r="BM191">
        <f t="shared" si="10"/>
        <v>-0.39</v>
      </c>
      <c r="BN191">
        <f t="shared" si="11"/>
        <v>-0.38745617799999998</v>
      </c>
      <c r="BO191">
        <f t="shared" si="12"/>
        <v>-0.25196428599999998</v>
      </c>
    </row>
    <row r="192" spans="1:67">
      <c r="A192" s="1">
        <v>43008</v>
      </c>
      <c r="D192">
        <v>-9.2499999999999999E-2</v>
      </c>
      <c r="K192" s="1">
        <f t="shared" si="5"/>
        <v>43008</v>
      </c>
      <c r="L192">
        <f t="shared" si="6"/>
        <v>-0.37</v>
      </c>
      <c r="M192" s="15">
        <v>-0.35</v>
      </c>
      <c r="N192" s="15">
        <v>-0.36</v>
      </c>
      <c r="O192" s="18">
        <f>L192</f>
        <v>-0.37</v>
      </c>
      <c r="T192">
        <v>-0.39060919500000002</v>
      </c>
      <c r="U192">
        <v>-0.398734017</v>
      </c>
      <c r="V192">
        <v>-0.40333333300000002</v>
      </c>
      <c r="W192">
        <v>-0.35576465200000001</v>
      </c>
      <c r="AT192">
        <v>-0.36</v>
      </c>
      <c r="AU192">
        <v>-0.35666666699999999</v>
      </c>
      <c r="AV192">
        <v>-0.35323179300000002</v>
      </c>
      <c r="AW192">
        <v>-0.34666666699999998</v>
      </c>
      <c r="AX192">
        <v>-0.33835346599999999</v>
      </c>
      <c r="AY192">
        <v>-0.326314192</v>
      </c>
      <c r="BJ192">
        <f t="shared" si="7"/>
        <v>-0.36</v>
      </c>
      <c r="BK192">
        <f t="shared" si="8"/>
        <v>-0.35</v>
      </c>
      <c r="BL192">
        <f t="shared" si="9"/>
        <v>-0.35576465200000001</v>
      </c>
      <c r="BM192">
        <f t="shared" si="10"/>
        <v>-0.40333333300000002</v>
      </c>
      <c r="BN192">
        <f t="shared" si="11"/>
        <v>-0.398734017</v>
      </c>
      <c r="BO192">
        <f t="shared" si="12"/>
        <v>-0.39060919500000002</v>
      </c>
    </row>
    <row r="193" spans="1:67">
      <c r="A193" s="1">
        <v>43100</v>
      </c>
      <c r="D193">
        <v>-9.2499999999999999E-2</v>
      </c>
      <c r="K193" s="1">
        <f t="shared" si="5"/>
        <v>43100</v>
      </c>
      <c r="L193">
        <f t="shared" si="6"/>
        <v>-0.37</v>
      </c>
      <c r="M193" s="15">
        <v>-0.34639492799999999</v>
      </c>
      <c r="N193" s="15">
        <v>-0.36</v>
      </c>
      <c r="O193" s="15">
        <v>-0.36</v>
      </c>
      <c r="P193" s="18">
        <f>L193</f>
        <v>-0.37</v>
      </c>
      <c r="U193">
        <v>-0.40646727500000002</v>
      </c>
      <c r="V193">
        <v>-0.41516449300000002</v>
      </c>
      <c r="W193">
        <v>-0.35666666699999999</v>
      </c>
      <c r="AT193">
        <v>-0.35333333300000003</v>
      </c>
      <c r="AU193">
        <v>-0.35333333300000003</v>
      </c>
      <c r="AV193">
        <v>-0.35110389600000003</v>
      </c>
      <c r="AW193">
        <v>-0.34666666699999998</v>
      </c>
      <c r="AX193">
        <v>-0.339859984</v>
      </c>
      <c r="AY193">
        <v>-0.32876443</v>
      </c>
      <c r="BJ193">
        <f t="shared" si="7"/>
        <v>-0.36</v>
      </c>
      <c r="BK193">
        <f t="shared" si="8"/>
        <v>-0.36</v>
      </c>
      <c r="BL193">
        <f t="shared" si="9"/>
        <v>-0.34639492799999999</v>
      </c>
      <c r="BM193">
        <f t="shared" si="10"/>
        <v>-0.35666666699999999</v>
      </c>
      <c r="BN193">
        <f t="shared" si="11"/>
        <v>-0.41516449300000002</v>
      </c>
      <c r="BO193">
        <f t="shared" si="12"/>
        <v>-0.40646727500000002</v>
      </c>
    </row>
    <row r="194" spans="1:67">
      <c r="A194" s="1">
        <v>43190</v>
      </c>
      <c r="D194">
        <v>-9.2499999999999999E-2</v>
      </c>
      <c r="K194" s="1">
        <f t="shared" si="5"/>
        <v>43190</v>
      </c>
      <c r="L194">
        <f t="shared" si="6"/>
        <v>-0.37</v>
      </c>
      <c r="M194" s="15">
        <v>-0.34</v>
      </c>
      <c r="N194" s="15">
        <v>-0.35541549</v>
      </c>
      <c r="O194" s="15">
        <v>-0.35666666699999999</v>
      </c>
      <c r="P194" s="15">
        <v>-0.35333333300000003</v>
      </c>
      <c r="Q194" s="18">
        <f>L194</f>
        <v>-0.37</v>
      </c>
      <c r="V194">
        <v>-0.42607214199999999</v>
      </c>
      <c r="W194">
        <v>-0.35661286599999997</v>
      </c>
      <c r="AT194">
        <v>-0.35</v>
      </c>
      <c r="AU194">
        <v>-0.34666666699999998</v>
      </c>
      <c r="AV194">
        <v>-0.34462488800000002</v>
      </c>
      <c r="AW194">
        <v>-0.34</v>
      </c>
      <c r="AX194">
        <v>-0.32912525300000001</v>
      </c>
      <c r="AY194">
        <v>-0.30811133600000001</v>
      </c>
      <c r="BJ194">
        <f t="shared" si="7"/>
        <v>-0.35333333300000003</v>
      </c>
      <c r="BK194">
        <f t="shared" si="8"/>
        <v>-0.35666666699999999</v>
      </c>
      <c r="BL194">
        <f t="shared" si="9"/>
        <v>-0.35541549</v>
      </c>
      <c r="BM194">
        <f t="shared" si="10"/>
        <v>-0.34</v>
      </c>
      <c r="BN194">
        <f t="shared" si="11"/>
        <v>-0.35661286599999997</v>
      </c>
      <c r="BO194">
        <f t="shared" si="12"/>
        <v>-0.42607214199999999</v>
      </c>
    </row>
    <row r="195" spans="1:67">
      <c r="A195" s="1">
        <v>43281</v>
      </c>
      <c r="D195">
        <v>-9.2499999999999999E-2</v>
      </c>
      <c r="K195" s="1">
        <f t="shared" si="5"/>
        <v>43281</v>
      </c>
      <c r="L195">
        <f t="shared" si="6"/>
        <v>-0.37</v>
      </c>
      <c r="M195" s="15">
        <v>-0.33337182999999998</v>
      </c>
      <c r="N195" s="15">
        <v>-0.34666666699999998</v>
      </c>
      <c r="O195" s="15">
        <v>-0.35323179300000002</v>
      </c>
      <c r="P195" s="15">
        <v>-0.35333333300000003</v>
      </c>
      <c r="Q195" s="15">
        <v>-0.35</v>
      </c>
      <c r="R195" s="18">
        <f>L195</f>
        <v>-0.37</v>
      </c>
      <c r="W195">
        <v>-0.35597069599999998</v>
      </c>
      <c r="AT195">
        <v>-0.36</v>
      </c>
      <c r="AU195">
        <v>-0.35666666699999999</v>
      </c>
      <c r="AV195">
        <v>-0.35459512599999998</v>
      </c>
      <c r="AW195">
        <v>-0.35</v>
      </c>
      <c r="AX195">
        <v>-0.34049430000000003</v>
      </c>
      <c r="AY195">
        <v>-0.32303197099999997</v>
      </c>
      <c r="BJ195">
        <f t="shared" si="7"/>
        <v>-0.35</v>
      </c>
      <c r="BK195">
        <f t="shared" si="8"/>
        <v>-0.35333333300000003</v>
      </c>
      <c r="BL195">
        <f t="shared" si="9"/>
        <v>-0.35323179300000002</v>
      </c>
      <c r="BM195">
        <f t="shared" si="10"/>
        <v>-0.34666666699999998</v>
      </c>
      <c r="BN195">
        <f t="shared" si="11"/>
        <v>-0.33337182999999998</v>
      </c>
      <c r="BO195">
        <f t="shared" si="12"/>
        <v>-0.35597069599999998</v>
      </c>
    </row>
    <row r="196" spans="1:67">
      <c r="A196" s="1">
        <v>43373</v>
      </c>
      <c r="D196">
        <v>-9.2499999999999999E-2</v>
      </c>
      <c r="K196" s="1">
        <f t="shared" ref="K196:K220" si="13">+A196</f>
        <v>43373</v>
      </c>
      <c r="L196">
        <f t="shared" ref="L196:L220" si="14">+D196*4</f>
        <v>-0.37</v>
      </c>
      <c r="M196" s="15">
        <v>-0.32484903399999998</v>
      </c>
      <c r="N196" s="15">
        <v>-0.33724222999999998</v>
      </c>
      <c r="O196" s="15">
        <v>-0.34666666699999998</v>
      </c>
      <c r="P196" s="15">
        <v>-0.35110389600000003</v>
      </c>
      <c r="Q196" s="15">
        <v>-0.34666666699999998</v>
      </c>
      <c r="R196" s="15">
        <v>-0.36</v>
      </c>
      <c r="S196" s="18">
        <f>L196</f>
        <v>-0.37</v>
      </c>
      <c r="AT196">
        <v>-0.36</v>
      </c>
      <c r="AU196">
        <v>-0.35666666699999999</v>
      </c>
      <c r="AV196">
        <v>-0.35561046499999999</v>
      </c>
      <c r="AW196">
        <v>-0.35333333300000003</v>
      </c>
      <c r="AX196">
        <v>-0.34550145300000001</v>
      </c>
      <c r="AY196">
        <v>-0.32822351399999999</v>
      </c>
      <c r="BJ196">
        <f t="shared" si="7"/>
        <v>-0.36</v>
      </c>
      <c r="BK196">
        <f t="shared" si="8"/>
        <v>-0.34666666699999998</v>
      </c>
      <c r="BL196">
        <f t="shared" si="9"/>
        <v>-0.35110389600000003</v>
      </c>
      <c r="BM196">
        <f t="shared" si="10"/>
        <v>-0.34666666699999998</v>
      </c>
      <c r="BN196">
        <f t="shared" si="11"/>
        <v>-0.33724222999999998</v>
      </c>
      <c r="BO196">
        <f t="shared" si="12"/>
        <v>-0.32484903399999998</v>
      </c>
    </row>
    <row r="197" spans="1:67">
      <c r="A197" s="1">
        <v>43465</v>
      </c>
      <c r="D197">
        <v>-9.2499999999999999E-2</v>
      </c>
      <c r="K197" s="1">
        <f t="shared" si="13"/>
        <v>43465</v>
      </c>
      <c r="L197">
        <f t="shared" si="14"/>
        <v>-0.37</v>
      </c>
      <c r="N197" s="15">
        <v>-0.32569679699999998</v>
      </c>
      <c r="O197" s="15">
        <v>-0.33835346599999999</v>
      </c>
      <c r="P197" s="15">
        <v>-0.34666666699999998</v>
      </c>
      <c r="Q197" s="15">
        <v>-0.34462488800000002</v>
      </c>
      <c r="R197" s="15">
        <v>-0.35666666699999999</v>
      </c>
      <c r="S197" s="15">
        <v>-0.36</v>
      </c>
      <c r="T197" s="18">
        <f>L197</f>
        <v>-0.37</v>
      </c>
      <c r="AT197">
        <v>-0.35666666699999999</v>
      </c>
      <c r="AU197">
        <v>-0.35666666699999999</v>
      </c>
      <c r="AV197">
        <v>-0.35300152200000001</v>
      </c>
      <c r="AW197">
        <v>-0.34666666699999998</v>
      </c>
      <c r="AX197">
        <v>-0.33444849799999998</v>
      </c>
      <c r="AY197">
        <v>-0.31395422000000001</v>
      </c>
      <c r="BJ197">
        <f t="shared" si="7"/>
        <v>-0.36</v>
      </c>
      <c r="BK197">
        <f t="shared" si="8"/>
        <v>-0.35666666699999999</v>
      </c>
      <c r="BL197">
        <f t="shared" si="9"/>
        <v>-0.34462488800000002</v>
      </c>
      <c r="BM197">
        <f t="shared" si="10"/>
        <v>-0.34666666699999998</v>
      </c>
      <c r="BN197">
        <f t="shared" si="11"/>
        <v>-0.33835346599999999</v>
      </c>
      <c r="BO197">
        <f t="shared" si="12"/>
        <v>-0.32569679699999998</v>
      </c>
    </row>
    <row r="198" spans="1:67">
      <c r="A198" s="1">
        <v>43555</v>
      </c>
      <c r="D198">
        <v>-9.2499999999999999E-2</v>
      </c>
      <c r="K198" s="1">
        <f t="shared" si="13"/>
        <v>43555</v>
      </c>
      <c r="L198">
        <f t="shared" si="14"/>
        <v>-0.37</v>
      </c>
      <c r="O198" s="15">
        <v>-0.326314192</v>
      </c>
      <c r="P198" s="15">
        <v>-0.339859984</v>
      </c>
      <c r="Q198" s="15">
        <v>-0.34</v>
      </c>
      <c r="R198" s="15">
        <v>-0.35459512599999998</v>
      </c>
      <c r="S198" s="15">
        <v>-0.35666666699999999</v>
      </c>
      <c r="T198" s="15">
        <v>-0.35666666699999999</v>
      </c>
      <c r="U198" s="18">
        <f>L198</f>
        <v>-0.37</v>
      </c>
      <c r="AT198">
        <v>-0.36</v>
      </c>
      <c r="AU198">
        <v>-0.36</v>
      </c>
      <c r="AV198">
        <v>-0.35671992499999999</v>
      </c>
      <c r="AW198">
        <v>-0.35</v>
      </c>
      <c r="AX198">
        <v>-0.34133850300000002</v>
      </c>
      <c r="AY198">
        <v>-0.329337928</v>
      </c>
      <c r="BJ198">
        <f t="shared" si="7"/>
        <v>-0.35666666699999999</v>
      </c>
      <c r="BK198">
        <f t="shared" si="8"/>
        <v>-0.35666666699999999</v>
      </c>
      <c r="BL198">
        <f t="shared" si="9"/>
        <v>-0.35459512599999998</v>
      </c>
      <c r="BM198">
        <f t="shared" si="10"/>
        <v>-0.34</v>
      </c>
      <c r="BN198">
        <f t="shared" si="11"/>
        <v>-0.339859984</v>
      </c>
      <c r="BO198">
        <f t="shared" si="12"/>
        <v>-0.326314192</v>
      </c>
    </row>
    <row r="199" spans="1:67">
      <c r="A199" s="1">
        <v>43646</v>
      </c>
      <c r="D199">
        <v>-9.2499999999999999E-2</v>
      </c>
      <c r="K199" s="1">
        <f t="shared" si="13"/>
        <v>43646</v>
      </c>
      <c r="L199">
        <f t="shared" si="14"/>
        <v>-0.37</v>
      </c>
      <c r="P199" s="15">
        <v>-0.32876443</v>
      </c>
      <c r="Q199" s="15">
        <v>-0.32912525300000001</v>
      </c>
      <c r="R199" s="15">
        <v>-0.35</v>
      </c>
      <c r="S199" s="15">
        <v>-0.35561046499999999</v>
      </c>
      <c r="T199" s="15">
        <v>-0.35666666699999999</v>
      </c>
      <c r="U199" s="15">
        <v>-0.36</v>
      </c>
      <c r="V199" s="18">
        <f>L199</f>
        <v>-0.37</v>
      </c>
      <c r="AT199">
        <v>-0.37</v>
      </c>
      <c r="AU199">
        <v>-0.383333333</v>
      </c>
      <c r="AV199">
        <v>-0.39086538500000001</v>
      </c>
      <c r="AW199">
        <v>-0.39666666699999997</v>
      </c>
      <c r="AX199">
        <v>-0.39944711500000002</v>
      </c>
      <c r="AY199">
        <v>-0.40061965799999999</v>
      </c>
      <c r="BJ199">
        <f t="shared" si="7"/>
        <v>-0.36</v>
      </c>
      <c r="BK199">
        <f t="shared" si="8"/>
        <v>-0.35666666699999999</v>
      </c>
      <c r="BL199">
        <f t="shared" si="9"/>
        <v>-0.35561046499999999</v>
      </c>
      <c r="BM199">
        <f t="shared" si="10"/>
        <v>-0.35</v>
      </c>
      <c r="BN199">
        <f t="shared" si="11"/>
        <v>-0.32912525300000001</v>
      </c>
      <c r="BO199">
        <f t="shared" si="12"/>
        <v>-0.32876443</v>
      </c>
    </row>
    <row r="200" spans="1:67">
      <c r="A200" s="1">
        <v>43738</v>
      </c>
      <c r="D200">
        <v>-0.105</v>
      </c>
      <c r="K200" s="1">
        <f t="shared" si="13"/>
        <v>43738</v>
      </c>
      <c r="L200">
        <f t="shared" si="14"/>
        <v>-0.42</v>
      </c>
      <c r="Q200" s="15">
        <v>-0.30811133600000001</v>
      </c>
      <c r="R200" s="15">
        <v>-0.34049430000000003</v>
      </c>
      <c r="S200" s="15">
        <v>-0.35333333300000003</v>
      </c>
      <c r="T200" s="15">
        <v>-0.35300152200000001</v>
      </c>
      <c r="U200" s="15">
        <v>-0.36</v>
      </c>
      <c r="V200" s="15">
        <v>-0.37</v>
      </c>
      <c r="W200" s="18">
        <f>L200</f>
        <v>-0.42</v>
      </c>
      <c r="AT200">
        <v>-0.453333333</v>
      </c>
      <c r="AU200">
        <v>-0.5</v>
      </c>
      <c r="AV200">
        <v>-0.53286526199999995</v>
      </c>
      <c r="AW200">
        <v>-0.556666667</v>
      </c>
      <c r="AX200">
        <v>-0.57394376499999999</v>
      </c>
      <c r="AY200">
        <v>-0.58896853100000002</v>
      </c>
      <c r="BJ200">
        <f t="shared" si="7"/>
        <v>-0.37</v>
      </c>
      <c r="BK200">
        <f t="shared" si="8"/>
        <v>-0.36</v>
      </c>
      <c r="BL200">
        <f t="shared" si="9"/>
        <v>-0.35300152200000001</v>
      </c>
      <c r="BM200">
        <f t="shared" si="10"/>
        <v>-0.35333333300000003</v>
      </c>
      <c r="BN200">
        <f t="shared" si="11"/>
        <v>-0.34049430000000003</v>
      </c>
      <c r="BO200">
        <f t="shared" si="12"/>
        <v>-0.30811133600000001</v>
      </c>
    </row>
    <row r="201" spans="1:67">
      <c r="A201" s="1">
        <v>43830</v>
      </c>
      <c r="D201">
        <v>-0.1125</v>
      </c>
      <c r="K201" s="1">
        <f t="shared" si="13"/>
        <v>43830</v>
      </c>
      <c r="L201">
        <f t="shared" si="14"/>
        <v>-0.45</v>
      </c>
      <c r="M201" s="18">
        <f>L201</f>
        <v>-0.45</v>
      </c>
      <c r="R201" s="15">
        <v>-0.32303197099999997</v>
      </c>
      <c r="S201" s="15">
        <v>-0.34550145300000001</v>
      </c>
      <c r="T201" s="15">
        <v>-0.34666666699999998</v>
      </c>
      <c r="U201" s="15">
        <v>-0.35671992499999999</v>
      </c>
      <c r="V201" s="15">
        <v>-0.383333333</v>
      </c>
      <c r="W201" s="15">
        <v>-0.453333333</v>
      </c>
      <c r="AT201">
        <v>-0.453333333</v>
      </c>
      <c r="AU201">
        <v>-0.46333333300000001</v>
      </c>
      <c r="AV201">
        <v>-0.474395752</v>
      </c>
      <c r="AW201">
        <v>-0.48333333299999998</v>
      </c>
      <c r="AX201">
        <v>-0.488011103</v>
      </c>
      <c r="AY201">
        <v>-0.49202838799999998</v>
      </c>
      <c r="BJ201">
        <f t="shared" si="7"/>
        <v>-0.453333333</v>
      </c>
      <c r="BK201">
        <f t="shared" si="8"/>
        <v>-0.383333333</v>
      </c>
      <c r="BL201">
        <f t="shared" si="9"/>
        <v>-0.35671992499999999</v>
      </c>
      <c r="BM201">
        <f t="shared" si="10"/>
        <v>-0.34666666699999998</v>
      </c>
      <c r="BN201">
        <f t="shared" si="11"/>
        <v>-0.34550145300000001</v>
      </c>
      <c r="BO201">
        <f t="shared" si="12"/>
        <v>-0.32303197099999997</v>
      </c>
    </row>
    <row r="202" spans="1:67">
      <c r="A202" s="1">
        <v>43921</v>
      </c>
      <c r="D202">
        <v>-0.11749999999999999</v>
      </c>
      <c r="K202" s="1">
        <f t="shared" si="13"/>
        <v>43921</v>
      </c>
      <c r="L202">
        <f t="shared" si="14"/>
        <v>-0.47</v>
      </c>
      <c r="M202">
        <v>-0.453333333</v>
      </c>
      <c r="N202" s="18">
        <f>L202</f>
        <v>-0.47</v>
      </c>
      <c r="S202" s="15">
        <v>-0.32822351399999999</v>
      </c>
      <c r="T202" s="15">
        <v>-0.33444849799999998</v>
      </c>
      <c r="U202" s="15">
        <v>-0.35</v>
      </c>
      <c r="V202" s="15">
        <v>-0.39086538500000001</v>
      </c>
      <c r="W202" s="15">
        <v>-0.5</v>
      </c>
      <c r="AT202">
        <v>-0.47666666699999999</v>
      </c>
      <c r="AU202">
        <v>-0.49</v>
      </c>
      <c r="AV202">
        <v>-0.50224831599999997</v>
      </c>
      <c r="AW202">
        <v>-0.51</v>
      </c>
      <c r="AX202">
        <v>-0.51127232099999997</v>
      </c>
      <c r="AY202">
        <v>-0.51196428599999999</v>
      </c>
      <c r="BJ202">
        <f t="shared" si="7"/>
        <v>-0.453333333</v>
      </c>
      <c r="BK202">
        <f t="shared" si="8"/>
        <v>-0.5</v>
      </c>
      <c r="BL202">
        <f t="shared" si="9"/>
        <v>-0.39086538500000001</v>
      </c>
      <c r="BM202">
        <f t="shared" si="10"/>
        <v>-0.35</v>
      </c>
      <c r="BN202">
        <f t="shared" si="11"/>
        <v>-0.33444849799999998</v>
      </c>
      <c r="BO202">
        <f t="shared" si="12"/>
        <v>-0.32822351399999999</v>
      </c>
    </row>
    <row r="203" spans="1:67">
      <c r="A203" s="1">
        <v>44012</v>
      </c>
      <c r="D203">
        <v>-0.115</v>
      </c>
      <c r="K203" s="1">
        <f t="shared" si="13"/>
        <v>44012</v>
      </c>
      <c r="L203">
        <f t="shared" si="14"/>
        <v>-0.46</v>
      </c>
      <c r="M203">
        <v>-0.46333333300000001</v>
      </c>
      <c r="N203">
        <v>-0.47666666699999999</v>
      </c>
      <c r="O203" s="18">
        <f>L203</f>
        <v>-0.46</v>
      </c>
      <c r="T203" s="15">
        <v>-0.31395422000000001</v>
      </c>
      <c r="U203" s="15">
        <v>-0.34133850300000002</v>
      </c>
      <c r="V203" s="15">
        <v>-0.39666666699999997</v>
      </c>
      <c r="W203" s="15">
        <v>-0.53286526199999995</v>
      </c>
      <c r="AT203">
        <v>-0.46666666699999998</v>
      </c>
      <c r="AU203">
        <v>-0.47666666699999999</v>
      </c>
      <c r="AV203">
        <v>-0.48728701400000002</v>
      </c>
      <c r="AW203">
        <v>-0.49666666700000001</v>
      </c>
      <c r="AX203">
        <v>-0.50396880200000005</v>
      </c>
      <c r="AY203">
        <v>-0.51056486099999998</v>
      </c>
      <c r="BJ203">
        <f t="shared" si="7"/>
        <v>-0.47666666699999999</v>
      </c>
      <c r="BK203">
        <f t="shared" si="8"/>
        <v>-0.46333333300000001</v>
      </c>
      <c r="BL203">
        <f t="shared" si="9"/>
        <v>-0.53286526199999995</v>
      </c>
      <c r="BM203">
        <f t="shared" si="10"/>
        <v>-0.39666666699999997</v>
      </c>
      <c r="BN203">
        <f t="shared" si="11"/>
        <v>-0.34133850300000002</v>
      </c>
      <c r="BO203">
        <f t="shared" si="12"/>
        <v>-0.31395422000000001</v>
      </c>
    </row>
    <row r="204" spans="1:67">
      <c r="A204" s="1">
        <v>44104</v>
      </c>
      <c r="D204">
        <v>-0.13</v>
      </c>
      <c r="K204" s="1">
        <f t="shared" si="13"/>
        <v>44104</v>
      </c>
      <c r="L204">
        <f t="shared" si="14"/>
        <v>-0.52</v>
      </c>
      <c r="M204">
        <v>-0.474395752</v>
      </c>
      <c r="N204">
        <v>-0.49</v>
      </c>
      <c r="O204">
        <v>-0.46666666699999998</v>
      </c>
      <c r="P204" s="18">
        <f>L204</f>
        <v>-0.52</v>
      </c>
      <c r="U204" s="15">
        <v>-0.329337928</v>
      </c>
      <c r="V204" s="15">
        <v>-0.39944711500000002</v>
      </c>
      <c r="W204" s="15">
        <v>-0.556666667</v>
      </c>
      <c r="AT204">
        <v>-0.46666666699999998</v>
      </c>
      <c r="AU204">
        <v>-0.48</v>
      </c>
      <c r="AV204">
        <v>-0.49094085999999998</v>
      </c>
      <c r="AW204">
        <v>-0.5</v>
      </c>
      <c r="AX204">
        <v>-0.50730213499999999</v>
      </c>
      <c r="AY204">
        <v>-0.51389819400000003</v>
      </c>
      <c r="BJ204">
        <f t="shared" si="7"/>
        <v>-0.46666666699999998</v>
      </c>
      <c r="BK204">
        <f t="shared" si="8"/>
        <v>-0.49</v>
      </c>
      <c r="BL204">
        <f t="shared" si="9"/>
        <v>-0.474395752</v>
      </c>
      <c r="BM204">
        <f t="shared" si="10"/>
        <v>-0.556666667</v>
      </c>
      <c r="BN204">
        <f t="shared" si="11"/>
        <v>-0.39944711500000002</v>
      </c>
      <c r="BO204">
        <f t="shared" si="12"/>
        <v>-0.329337928</v>
      </c>
    </row>
    <row r="205" spans="1:67">
      <c r="A205" s="1">
        <v>44196</v>
      </c>
      <c r="D205">
        <v>-0.13750000000000001</v>
      </c>
      <c r="K205" s="1">
        <f t="shared" si="13"/>
        <v>44196</v>
      </c>
      <c r="L205">
        <f t="shared" si="14"/>
        <v>-0.55000000000000004</v>
      </c>
      <c r="M205">
        <v>-0.48333333299999998</v>
      </c>
      <c r="N205">
        <v>-0.50224831599999997</v>
      </c>
      <c r="O205">
        <v>-0.47666666699999999</v>
      </c>
      <c r="P205">
        <v>-0.46666666699999998</v>
      </c>
      <c r="Q205" s="18">
        <f>L205</f>
        <v>-0.55000000000000004</v>
      </c>
      <c r="V205" s="15">
        <v>-0.40061965799999999</v>
      </c>
      <c r="W205" s="15">
        <v>-0.57394376499999999</v>
      </c>
      <c r="AT205">
        <v>-0.48</v>
      </c>
      <c r="AU205">
        <v>-0.49</v>
      </c>
      <c r="AV205">
        <v>-0.50229236300000002</v>
      </c>
      <c r="AW205">
        <v>-0.51333333299999995</v>
      </c>
      <c r="AX205">
        <v>-0.52115785299999995</v>
      </c>
      <c r="AY205">
        <v>-0.52806623900000005</v>
      </c>
      <c r="BJ205">
        <f t="shared" si="7"/>
        <v>-0.46666666699999998</v>
      </c>
      <c r="BK205">
        <f t="shared" si="8"/>
        <v>-0.47666666699999999</v>
      </c>
      <c r="BL205">
        <f t="shared" si="9"/>
        <v>-0.50224831599999997</v>
      </c>
      <c r="BM205">
        <f t="shared" si="10"/>
        <v>-0.48333333299999998</v>
      </c>
      <c r="BN205">
        <f t="shared" si="11"/>
        <v>-0.57394376499999999</v>
      </c>
      <c r="BO205">
        <f t="shared" si="12"/>
        <v>-0.40061965799999999</v>
      </c>
    </row>
    <row r="206" spans="1:67">
      <c r="A206" s="1">
        <v>44286</v>
      </c>
      <c r="D206">
        <v>-0.13750000000000001</v>
      </c>
      <c r="K206" s="1">
        <f t="shared" si="13"/>
        <v>44286</v>
      </c>
      <c r="L206">
        <f t="shared" si="14"/>
        <v>-0.55000000000000004</v>
      </c>
      <c r="M206">
        <v>-0.488011103</v>
      </c>
      <c r="N206">
        <v>-0.51</v>
      </c>
      <c r="O206">
        <v>-0.48728701400000002</v>
      </c>
      <c r="P206">
        <v>-0.48</v>
      </c>
      <c r="Q206">
        <v>-0.48</v>
      </c>
      <c r="R206" s="18">
        <f>L206</f>
        <v>-0.55000000000000004</v>
      </c>
      <c r="V206">
        <v>-0.48</v>
      </c>
      <c r="W206" s="15">
        <v>-0.58896853100000002</v>
      </c>
      <c r="AT206">
        <v>-0.48</v>
      </c>
      <c r="AU206">
        <v>-0.486666667</v>
      </c>
      <c r="AV206">
        <v>-0.489871795</v>
      </c>
      <c r="AW206">
        <v>-0.49333333299999999</v>
      </c>
      <c r="AX206">
        <v>-0.49637820500000002</v>
      </c>
      <c r="AY206">
        <v>-0.49974359000000002</v>
      </c>
      <c r="BJ206">
        <f t="shared" si="7"/>
        <v>-0.48</v>
      </c>
      <c r="BK206">
        <f t="shared" si="8"/>
        <v>-0.48</v>
      </c>
      <c r="BL206">
        <f t="shared" si="9"/>
        <v>-0.48728701400000002</v>
      </c>
      <c r="BM206">
        <f t="shared" si="10"/>
        <v>-0.51</v>
      </c>
      <c r="BN206">
        <f t="shared" si="11"/>
        <v>-0.488011103</v>
      </c>
      <c r="BO206">
        <f t="shared" si="12"/>
        <v>-0.58896853100000002</v>
      </c>
    </row>
    <row r="207" spans="1:67">
      <c r="A207" s="1">
        <v>44377</v>
      </c>
      <c r="D207">
        <v>-0.14000000000000001</v>
      </c>
      <c r="K207" s="1">
        <f t="shared" si="13"/>
        <v>44377</v>
      </c>
      <c r="L207">
        <f t="shared" si="14"/>
        <v>-0.56000000000000005</v>
      </c>
      <c r="M207">
        <v>-0.49202838799999998</v>
      </c>
      <c r="N207">
        <v>-0.51127232099999997</v>
      </c>
      <c r="O207">
        <v>-0.49666666700000001</v>
      </c>
      <c r="P207">
        <v>-0.49094085999999998</v>
      </c>
      <c r="Q207">
        <v>-0.49</v>
      </c>
      <c r="R207">
        <v>-0.48</v>
      </c>
      <c r="S207" s="18">
        <f>L207</f>
        <v>-0.56000000000000005</v>
      </c>
      <c r="AT207">
        <v>-0.48</v>
      </c>
      <c r="AU207">
        <v>-0.48</v>
      </c>
      <c r="AV207">
        <v>-0.48499999999999999</v>
      </c>
      <c r="AW207">
        <v>-0.49</v>
      </c>
      <c r="AX207">
        <v>-0.48992187500000001</v>
      </c>
      <c r="AY207">
        <v>-0.489375</v>
      </c>
      <c r="BJ207">
        <f t="shared" si="7"/>
        <v>-0.48</v>
      </c>
      <c r="BK207">
        <f t="shared" si="8"/>
        <v>-0.49</v>
      </c>
      <c r="BL207">
        <f t="shared" si="9"/>
        <v>-0.49094085999999998</v>
      </c>
      <c r="BM207">
        <f t="shared" si="10"/>
        <v>-0.49666666700000001</v>
      </c>
      <c r="BN207">
        <f t="shared" si="11"/>
        <v>-0.51127232099999997</v>
      </c>
      <c r="BO207">
        <f t="shared" si="12"/>
        <v>-0.49202838799999998</v>
      </c>
    </row>
    <row r="208" spans="1:67">
      <c r="A208" s="1">
        <v>44469</v>
      </c>
      <c r="D208">
        <v>-0.14000000000000001</v>
      </c>
      <c r="K208" s="1">
        <f t="shared" si="13"/>
        <v>44469</v>
      </c>
      <c r="L208">
        <f t="shared" si="14"/>
        <v>-0.56000000000000005</v>
      </c>
      <c r="N208">
        <v>-0.51196428599999999</v>
      </c>
      <c r="O208">
        <v>-0.50396880200000005</v>
      </c>
      <c r="P208">
        <v>-0.5</v>
      </c>
      <c r="Q208">
        <v>-0.50229236300000002</v>
      </c>
      <c r="R208">
        <v>-0.486666667</v>
      </c>
      <c r="S208">
        <v>-0.48</v>
      </c>
      <c r="T208" s="18">
        <f>L208</f>
        <v>-0.56000000000000005</v>
      </c>
      <c r="AT208">
        <v>-0.48</v>
      </c>
      <c r="AU208">
        <v>-0.48</v>
      </c>
      <c r="AV208">
        <v>-0.48499999999999999</v>
      </c>
      <c r="AW208">
        <v>-0.49</v>
      </c>
      <c r="AX208">
        <v>-0.48992187500000001</v>
      </c>
      <c r="AY208">
        <v>-0.489375</v>
      </c>
      <c r="BJ208">
        <f t="shared" si="7"/>
        <v>-0.48</v>
      </c>
      <c r="BK208">
        <f t="shared" si="8"/>
        <v>-0.486666667</v>
      </c>
      <c r="BL208">
        <f t="shared" si="9"/>
        <v>-0.50229236300000002</v>
      </c>
      <c r="BM208">
        <f t="shared" si="10"/>
        <v>-0.5</v>
      </c>
      <c r="BN208">
        <f t="shared" si="11"/>
        <v>-0.50396880200000005</v>
      </c>
      <c r="BO208">
        <f t="shared" si="12"/>
        <v>-0.51196428599999999</v>
      </c>
    </row>
    <row r="209" spans="1:67">
      <c r="A209" s="1">
        <v>44561</v>
      </c>
      <c r="D209">
        <v>-0.14499999999999999</v>
      </c>
      <c r="K209" s="1">
        <f t="shared" si="13"/>
        <v>44561</v>
      </c>
      <c r="L209">
        <f t="shared" si="14"/>
        <v>-0.57999999999999996</v>
      </c>
      <c r="O209">
        <v>-0.51056486099999998</v>
      </c>
      <c r="P209">
        <v>-0.50730213499999999</v>
      </c>
      <c r="Q209">
        <v>-0.51333333299999995</v>
      </c>
      <c r="R209">
        <v>-0.489871795</v>
      </c>
      <c r="S209">
        <v>-0.48</v>
      </c>
      <c r="T209">
        <v>-0.48</v>
      </c>
      <c r="U209" s="18">
        <f>L209</f>
        <v>-0.57999999999999996</v>
      </c>
      <c r="AT209">
        <v>-0.48</v>
      </c>
      <c r="AU209">
        <v>-0.48</v>
      </c>
      <c r="AV209">
        <v>-0.48</v>
      </c>
      <c r="AW209">
        <v>-0.48</v>
      </c>
      <c r="BJ209">
        <f t="shared" si="7"/>
        <v>-0.48</v>
      </c>
      <c r="BK209">
        <f t="shared" si="8"/>
        <v>-0.48</v>
      </c>
      <c r="BL209">
        <f t="shared" si="9"/>
        <v>-0.489871795</v>
      </c>
      <c r="BM209">
        <f t="shared" si="10"/>
        <v>-0.51333333299999995</v>
      </c>
      <c r="BN209">
        <f t="shared" si="11"/>
        <v>-0.50730213499999999</v>
      </c>
      <c r="BO209">
        <f t="shared" si="12"/>
        <v>-0.51056486099999998</v>
      </c>
    </row>
    <row r="210" spans="1:67">
      <c r="A210" s="1">
        <v>44651</v>
      </c>
      <c r="D210">
        <v>-0.13750000000000001</v>
      </c>
      <c r="K210" s="1">
        <f t="shared" si="13"/>
        <v>44651</v>
      </c>
      <c r="L210">
        <f t="shared" si="14"/>
        <v>-0.55000000000000004</v>
      </c>
      <c r="P210">
        <v>-0.51389819400000003</v>
      </c>
      <c r="Q210">
        <v>-0.52115785299999995</v>
      </c>
      <c r="R210">
        <v>-0.49333333299999999</v>
      </c>
      <c r="S210">
        <v>-0.48499999999999999</v>
      </c>
      <c r="T210">
        <v>-0.48</v>
      </c>
      <c r="U210">
        <v>-0.48</v>
      </c>
      <c r="AT210">
        <v>-0.48</v>
      </c>
      <c r="BJ210">
        <f t="shared" si="7"/>
        <v>-0.48</v>
      </c>
      <c r="BK210">
        <f t="shared" si="8"/>
        <v>-0.48</v>
      </c>
      <c r="BL210">
        <f t="shared" si="9"/>
        <v>-0.48499999999999999</v>
      </c>
      <c r="BM210">
        <f t="shared" si="10"/>
        <v>-0.49333333299999999</v>
      </c>
      <c r="BN210">
        <f t="shared" si="11"/>
        <v>-0.52115785299999995</v>
      </c>
      <c r="BO210">
        <f t="shared" si="12"/>
        <v>-0.51389819400000003</v>
      </c>
    </row>
    <row r="211" spans="1:67">
      <c r="A211" s="1">
        <v>44742</v>
      </c>
      <c r="D211">
        <v>-0.13500000000000001</v>
      </c>
      <c r="K211" s="1">
        <f t="shared" si="13"/>
        <v>44742</v>
      </c>
      <c r="L211">
        <f t="shared" si="14"/>
        <v>-0.54</v>
      </c>
      <c r="Q211">
        <v>-0.52806623900000005</v>
      </c>
      <c r="R211">
        <v>-0.49637820500000002</v>
      </c>
      <c r="S211">
        <v>-0.49</v>
      </c>
      <c r="T211">
        <v>-0.48499999999999999</v>
      </c>
      <c r="U211">
        <v>-0.48</v>
      </c>
      <c r="BJ211">
        <f t="shared" si="7"/>
        <v>-0.48</v>
      </c>
      <c r="BK211">
        <f t="shared" si="8"/>
        <v>-0.48</v>
      </c>
      <c r="BL211">
        <f t="shared" si="9"/>
        <v>-0.48499999999999999</v>
      </c>
      <c r="BM211">
        <f t="shared" si="10"/>
        <v>-0.49</v>
      </c>
      <c r="BN211">
        <f t="shared" si="11"/>
        <v>-0.49637820500000002</v>
      </c>
      <c r="BO211">
        <f t="shared" si="12"/>
        <v>-0.52806623900000005</v>
      </c>
    </row>
    <row r="212" spans="1:67">
      <c r="A212" s="1">
        <v>44834</v>
      </c>
      <c r="D212">
        <v>2.2499999999999999E-2</v>
      </c>
      <c r="K212" s="1">
        <f t="shared" si="13"/>
        <v>44834</v>
      </c>
      <c r="L212">
        <f t="shared" si="14"/>
        <v>0.09</v>
      </c>
      <c r="R212">
        <v>-0.49974359000000002</v>
      </c>
      <c r="S212">
        <v>-0.48992187500000001</v>
      </c>
      <c r="T212">
        <v>-0.49</v>
      </c>
      <c r="U212">
        <v>-0.48</v>
      </c>
      <c r="BL212">
        <f t="shared" si="9"/>
        <v>-0.48</v>
      </c>
      <c r="BM212">
        <f t="shared" si="10"/>
        <v>-0.49</v>
      </c>
      <c r="BN212">
        <f t="shared" si="11"/>
        <v>-0.48992187500000001</v>
      </c>
      <c r="BO212">
        <f t="shared" si="12"/>
        <v>-0.49974359000000002</v>
      </c>
    </row>
    <row r="213" spans="1:67">
      <c r="A213" s="1">
        <v>44926</v>
      </c>
      <c r="D213">
        <v>0.33750000000000002</v>
      </c>
      <c r="K213" s="1">
        <f t="shared" si="13"/>
        <v>44926</v>
      </c>
      <c r="L213">
        <f t="shared" si="14"/>
        <v>1.35</v>
      </c>
      <c r="S213">
        <v>-0.489375</v>
      </c>
      <c r="T213">
        <v>-0.48992187500000001</v>
      </c>
      <c r="U213">
        <v>-0.48</v>
      </c>
      <c r="BM213">
        <f t="shared" si="10"/>
        <v>-0.48</v>
      </c>
      <c r="BN213">
        <f t="shared" si="11"/>
        <v>-0.48992187500000001</v>
      </c>
      <c r="BO213">
        <f t="shared" si="12"/>
        <v>-0.489375</v>
      </c>
    </row>
    <row r="214" spans="1:67">
      <c r="A214" s="1">
        <v>45016</v>
      </c>
      <c r="D214">
        <v>0.58750000000000002</v>
      </c>
      <c r="K214" s="1">
        <f t="shared" si="13"/>
        <v>45016</v>
      </c>
      <c r="L214">
        <f t="shared" si="14"/>
        <v>2.35</v>
      </c>
      <c r="T214">
        <v>-0.489375</v>
      </c>
      <c r="BO214">
        <f t="shared" si="12"/>
        <v>-0.489375</v>
      </c>
    </row>
    <row r="215" spans="1:67">
      <c r="A215" s="1">
        <v>45107</v>
      </c>
      <c r="D215">
        <v>0.78749999999999998</v>
      </c>
      <c r="K215" s="1">
        <f t="shared" si="13"/>
        <v>45107</v>
      </c>
      <c r="L215">
        <f t="shared" si="14"/>
        <v>3.15</v>
      </c>
    </row>
    <row r="216" spans="1:67">
      <c r="A216" s="1">
        <v>45199</v>
      </c>
      <c r="D216">
        <v>0.90500000000000003</v>
      </c>
      <c r="K216" s="1">
        <f t="shared" si="13"/>
        <v>45199</v>
      </c>
      <c r="L216">
        <f t="shared" si="14"/>
        <v>3.62</v>
      </c>
    </row>
    <row r="217" spans="1:67">
      <c r="A217" s="1">
        <v>45291</v>
      </c>
      <c r="D217">
        <v>0.96250000000000002</v>
      </c>
      <c r="K217" s="1">
        <f t="shared" si="13"/>
        <v>45291</v>
      </c>
      <c r="L217">
        <f t="shared" si="14"/>
        <v>3.85</v>
      </c>
      <c r="AD217" s="18"/>
    </row>
    <row r="218" spans="1:67">
      <c r="A218" s="1">
        <v>45382</v>
      </c>
      <c r="D218">
        <v>0.96499999999999997</v>
      </c>
      <c r="K218" s="1">
        <f t="shared" si="13"/>
        <v>45382</v>
      </c>
      <c r="L218">
        <f t="shared" si="14"/>
        <v>3.86</v>
      </c>
      <c r="AE218" s="18"/>
    </row>
    <row r="219" spans="1:67">
      <c r="A219" s="1">
        <v>45473</v>
      </c>
      <c r="D219">
        <v>0.9425</v>
      </c>
      <c r="K219" s="1">
        <f t="shared" si="13"/>
        <v>45473</v>
      </c>
      <c r="L219">
        <f t="shared" si="14"/>
        <v>3.77</v>
      </c>
      <c r="AF219" s="18"/>
    </row>
    <row r="220" spans="1:67">
      <c r="A220" s="1">
        <v>45565</v>
      </c>
      <c r="D220">
        <v>0.88749999999999996</v>
      </c>
      <c r="K220" s="1">
        <f t="shared" si="13"/>
        <v>45565</v>
      </c>
      <c r="L220">
        <f t="shared" si="14"/>
        <v>3.55</v>
      </c>
      <c r="AG220" s="18"/>
    </row>
    <row r="221" spans="1:67">
      <c r="A221" s="1"/>
      <c r="K221" s="1"/>
      <c r="AH221" s="18"/>
    </row>
    <row r="222" spans="1:67">
      <c r="A222" s="1"/>
      <c r="K222" s="1"/>
      <c r="AI222" s="18"/>
    </row>
    <row r="223" spans="1:67">
      <c r="A223" s="1"/>
      <c r="K223" s="1"/>
      <c r="AJ223" s="18"/>
    </row>
    <row r="224" spans="1:67">
      <c r="A224" s="1"/>
      <c r="K224" s="1"/>
      <c r="AK224" s="18"/>
    </row>
    <row r="225" spans="1:38">
      <c r="A225" s="1"/>
      <c r="K225" s="1"/>
      <c r="AL225" s="18"/>
    </row>
    <row r="226" spans="1:38">
      <c r="A226" s="1"/>
      <c r="K226" s="1"/>
    </row>
    <row r="227" spans="1:38">
      <c r="A227" s="1"/>
      <c r="K227" s="1"/>
    </row>
    <row r="228" spans="1:38">
      <c r="A228" s="1"/>
      <c r="K228" s="1"/>
    </row>
    <row r="229" spans="1:38">
      <c r="A229" s="1"/>
      <c r="K229" s="1"/>
    </row>
    <row r="230" spans="1:38">
      <c r="A230" s="1"/>
      <c r="K230" s="1"/>
    </row>
    <row r="231" spans="1:38">
      <c r="A231" s="1"/>
      <c r="K231" s="1"/>
    </row>
    <row r="232" spans="1:38">
      <c r="A232" s="1"/>
      <c r="K232" s="1"/>
    </row>
    <row r="233" spans="1:38">
      <c r="A233" s="1"/>
      <c r="K233" s="1"/>
    </row>
    <row r="234" spans="1:38">
      <c r="A234" s="1"/>
      <c r="K234" s="1"/>
    </row>
    <row r="235" spans="1:38">
      <c r="A235" s="1"/>
      <c r="K235" s="1"/>
    </row>
    <row r="236" spans="1:38">
      <c r="A236" s="1"/>
      <c r="K236" s="1"/>
    </row>
    <row r="237" spans="1:38">
      <c r="A237" s="1"/>
      <c r="K237" s="1"/>
    </row>
    <row r="238" spans="1:38">
      <c r="A238" s="1"/>
      <c r="K238" s="1"/>
    </row>
    <row r="239" spans="1:38">
      <c r="A239" s="1"/>
      <c r="K239" s="1"/>
    </row>
    <row r="240" spans="1:38">
      <c r="A240" s="1"/>
      <c r="K240" s="1"/>
    </row>
    <row r="241" spans="1:24">
      <c r="A241" s="1"/>
      <c r="K241" s="1"/>
    </row>
    <row r="242" spans="1:24">
      <c r="A242" s="1"/>
      <c r="K242" s="1"/>
    </row>
    <row r="243" spans="1:24">
      <c r="A243" s="1"/>
      <c r="K243" s="1"/>
    </row>
    <row r="244" spans="1:24">
      <c r="A244" s="1"/>
      <c r="K244" s="1"/>
    </row>
    <row r="245" spans="1:24">
      <c r="A245" s="1"/>
      <c r="K245" s="1"/>
      <c r="M245" s="18"/>
    </row>
    <row r="246" spans="1:24">
      <c r="A246" s="1"/>
      <c r="K246" s="1"/>
      <c r="N246" s="18"/>
    </row>
    <row r="247" spans="1:24">
      <c r="A247" s="1"/>
      <c r="K247" s="1"/>
      <c r="O247" s="18"/>
    </row>
    <row r="248" spans="1:24">
      <c r="A248" s="1"/>
      <c r="K248" s="1"/>
      <c r="P248" s="18"/>
    </row>
    <row r="249" spans="1:24">
      <c r="A249" s="1"/>
      <c r="K249" s="1"/>
      <c r="Q249" s="18"/>
    </row>
    <row r="250" spans="1:24">
      <c r="A250" s="1"/>
      <c r="K250" s="1"/>
      <c r="R250" s="18"/>
    </row>
    <row r="251" spans="1:24">
      <c r="A251" s="1"/>
      <c r="K251" s="1"/>
      <c r="S251" s="18"/>
    </row>
    <row r="252" spans="1:24">
      <c r="A252" s="1"/>
      <c r="K252" s="1"/>
      <c r="T252" s="18"/>
    </row>
    <row r="253" spans="1:24">
      <c r="A253" s="1"/>
      <c r="K253" s="1"/>
      <c r="U253" s="18"/>
    </row>
    <row r="254" spans="1:24">
      <c r="A254" s="1"/>
      <c r="K254" s="1"/>
      <c r="V254" s="18"/>
    </row>
    <row r="255" spans="1:24">
      <c r="A255" s="1"/>
      <c r="K255" s="1"/>
      <c r="W255" s="18"/>
    </row>
    <row r="256" spans="1:24">
      <c r="A256" s="1"/>
      <c r="K256" s="1"/>
      <c r="X256" s="18"/>
    </row>
    <row r="257" spans="1:31">
      <c r="A257" s="1"/>
      <c r="K257" s="1"/>
      <c r="Y257" s="18"/>
    </row>
    <row r="258" spans="1:31">
      <c r="A258" s="1"/>
      <c r="K258" s="1"/>
      <c r="Z258" s="18"/>
    </row>
    <row r="259" spans="1:31">
      <c r="A259" s="1"/>
      <c r="K259" s="1"/>
      <c r="AA259" s="18"/>
    </row>
    <row r="260" spans="1:31">
      <c r="A260" s="1"/>
      <c r="K260" s="1"/>
      <c r="AB260" s="18"/>
    </row>
    <row r="261" spans="1:31">
      <c r="A261" s="1"/>
      <c r="K261" s="1"/>
      <c r="AC261" s="18"/>
    </row>
    <row r="262" spans="1:31">
      <c r="A262" s="1"/>
      <c r="K262" s="1"/>
      <c r="AD262" s="18"/>
    </row>
    <row r="263" spans="1:31">
      <c r="A263" s="1"/>
      <c r="K263" s="1"/>
      <c r="AE263" s="18"/>
    </row>
    <row r="264" spans="1:31">
      <c r="A264" s="1"/>
      <c r="K264" s="1"/>
    </row>
    <row r="265" spans="1:31">
      <c r="A265" s="1"/>
      <c r="K265" s="1"/>
    </row>
    <row r="266" spans="1:31">
      <c r="A266" s="1"/>
      <c r="K266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0C9D-26B4-4A22-9304-611FFDE23B0E}">
  <sheetPr codeName="Sheet37"/>
  <dimension ref="A1:L392"/>
  <sheetViews>
    <sheetView topLeftCell="A178" zoomScale="55" zoomScaleNormal="55" workbookViewId="0">
      <selection activeCell="Z76" sqref="Z76"/>
    </sheetView>
  </sheetViews>
  <sheetFormatPr defaultColWidth="8.85546875" defaultRowHeight="15"/>
  <cols>
    <col min="1" max="1" width="11.140625" bestFit="1" customWidth="1"/>
  </cols>
  <sheetData>
    <row r="1" spans="1:12">
      <c r="A1" t="s">
        <v>13</v>
      </c>
      <c r="B1" t="s">
        <v>340</v>
      </c>
      <c r="C1" t="s">
        <v>341</v>
      </c>
      <c r="D1" t="s">
        <v>342</v>
      </c>
      <c r="E1" t="str">
        <f>+'Chart NA - DSGE Raw Data'!D2</f>
        <v>obs_nominalrate</v>
      </c>
    </row>
    <row r="2" spans="1:12">
      <c r="A2" s="1">
        <v>25841</v>
      </c>
      <c r="D2">
        <v>2.06</v>
      </c>
      <c r="E2">
        <f>+'Chart NA - DSGE Raw Data'!D47</f>
        <v>1.6775</v>
      </c>
    </row>
    <row r="3" spans="1:12">
      <c r="A3" s="1">
        <v>25933</v>
      </c>
      <c r="D3">
        <v>2.1</v>
      </c>
      <c r="E3">
        <f>+'Chart NA - DSGE Raw Data'!D48</f>
        <v>1.3925000000000001</v>
      </c>
      <c r="I3" t="s">
        <v>187</v>
      </c>
      <c r="J3">
        <f>+CORREL(B9:B217,$E$9:$E$217)</f>
        <v>0.19695221154136947</v>
      </c>
      <c r="K3">
        <f>+CORREL(C9:C217,$E$9:$E$217)</f>
        <v>-5.7056289605072814E-2</v>
      </c>
      <c r="L3">
        <f>+CORREL(D9:D217,$E$9:$E$217)</f>
        <v>0.82633802972246873</v>
      </c>
    </row>
    <row r="4" spans="1:12">
      <c r="A4" s="1">
        <v>26023</v>
      </c>
      <c r="D4">
        <v>2.09</v>
      </c>
      <c r="E4">
        <f>+'Chart NA - DSGE Raw Data'!D49</f>
        <v>0.96499999999999997</v>
      </c>
      <c r="I4" t="s">
        <v>188</v>
      </c>
      <c r="J4">
        <f>+CORREL(B80:B155,$E$80:$E$155)</f>
        <v>0.26820253469262501</v>
      </c>
      <c r="K4">
        <f>+CORREL(C80:C155,$E$80:$E$155)</f>
        <v>-0.24124682440094475</v>
      </c>
      <c r="L4">
        <f>+CORREL(D80:D155,$E$80:$E$155)</f>
        <v>0.4505345150667201</v>
      </c>
    </row>
    <row r="5" spans="1:12">
      <c r="A5" s="1">
        <v>26114</v>
      </c>
      <c r="D5">
        <v>1.97</v>
      </c>
      <c r="E5">
        <f>+'Chart NA - DSGE Raw Data'!D50</f>
        <v>1.1425000000000001</v>
      </c>
      <c r="I5" t="s">
        <v>189</v>
      </c>
      <c r="J5">
        <f>+CORREL(B153:B217,$E$153:$E$217)</f>
        <v>-6.971973838239176E-2</v>
      </c>
      <c r="K5">
        <f>+CORREL(C153:C217,$E$153:$E$217)</f>
        <v>-0.19680788086822529</v>
      </c>
      <c r="L5">
        <f>+CORREL(D153:D217,$E$153:$E$217)</f>
        <v>7.5487737550646208E-2</v>
      </c>
    </row>
    <row r="6" spans="1:12">
      <c r="A6" s="1">
        <v>26206</v>
      </c>
      <c r="D6">
        <v>1.98</v>
      </c>
      <c r="E6">
        <f>+'Chart NA - DSGE Raw Data'!D51</f>
        <v>1.37</v>
      </c>
    </row>
    <row r="7" spans="1:12">
      <c r="A7" s="1">
        <v>26298</v>
      </c>
      <c r="D7">
        <v>2.0099999999999998</v>
      </c>
      <c r="E7">
        <f>+'Chart NA - DSGE Raw Data'!D52</f>
        <v>1.1875</v>
      </c>
    </row>
    <row r="8" spans="1:12">
      <c r="A8" s="1">
        <v>26389</v>
      </c>
      <c r="D8">
        <v>1.96</v>
      </c>
      <c r="E8">
        <f>+'Chart NA - DSGE Raw Data'!D53</f>
        <v>0.88749999999999996</v>
      </c>
    </row>
    <row r="9" spans="1:12">
      <c r="A9" s="1">
        <v>26480</v>
      </c>
      <c r="D9">
        <v>1.9</v>
      </c>
      <c r="E9">
        <f>+'Chart NA - DSGE Raw Data'!D54</f>
        <v>1.075</v>
      </c>
    </row>
    <row r="10" spans="1:12">
      <c r="A10" s="1">
        <v>26572</v>
      </c>
      <c r="D10">
        <v>1.89</v>
      </c>
      <c r="E10">
        <f>+'Chart NA - DSGE Raw Data'!D55</f>
        <v>1.1850000000000001</v>
      </c>
    </row>
    <row r="11" spans="1:12">
      <c r="A11" s="1">
        <v>26664</v>
      </c>
      <c r="D11">
        <v>1.9</v>
      </c>
      <c r="E11">
        <f>+'Chart NA - DSGE Raw Data'!D56</f>
        <v>1.2875000000000001</v>
      </c>
    </row>
    <row r="12" spans="1:12">
      <c r="A12" s="1">
        <v>26754</v>
      </c>
      <c r="D12">
        <v>1.95</v>
      </c>
      <c r="E12">
        <f>+'Chart NA - DSGE Raw Data'!D57</f>
        <v>1.635</v>
      </c>
    </row>
    <row r="13" spans="1:12">
      <c r="A13" s="1">
        <v>26845</v>
      </c>
      <c r="D13">
        <v>1.99</v>
      </c>
      <c r="E13">
        <f>+'Chart NA - DSGE Raw Data'!D58</f>
        <v>1.9550000000000001</v>
      </c>
    </row>
    <row r="14" spans="1:12">
      <c r="A14" s="1">
        <v>26937</v>
      </c>
      <c r="D14">
        <v>2.08</v>
      </c>
      <c r="E14">
        <f>+'Chart NA - DSGE Raw Data'!D59</f>
        <v>2.64</v>
      </c>
    </row>
    <row r="15" spans="1:12">
      <c r="A15" s="1">
        <v>27029</v>
      </c>
      <c r="D15">
        <v>2.15</v>
      </c>
      <c r="E15">
        <f>+'Chart NA - DSGE Raw Data'!D60</f>
        <v>2.5</v>
      </c>
    </row>
    <row r="16" spans="1:12">
      <c r="A16" s="1">
        <v>27119</v>
      </c>
      <c r="D16">
        <v>2.1800000000000002</v>
      </c>
      <c r="E16">
        <f>+'Chart NA - DSGE Raw Data'!D61</f>
        <v>2.3325</v>
      </c>
    </row>
    <row r="17" spans="1:5">
      <c r="A17" s="1">
        <v>27210</v>
      </c>
      <c r="D17">
        <v>2.34</v>
      </c>
      <c r="E17">
        <f>+'Chart NA - DSGE Raw Data'!D62</f>
        <v>2.8125</v>
      </c>
    </row>
    <row r="18" spans="1:5">
      <c r="A18" s="1">
        <v>27302</v>
      </c>
      <c r="D18">
        <v>2.52</v>
      </c>
      <c r="E18">
        <f>+'Chart NA - DSGE Raw Data'!D63</f>
        <v>3.0249999999999999</v>
      </c>
    </row>
    <row r="19" spans="1:5">
      <c r="A19" s="1">
        <v>27394</v>
      </c>
      <c r="D19">
        <v>2.67</v>
      </c>
      <c r="E19">
        <f>+'Chart NA - DSGE Raw Data'!D64</f>
        <v>2.335</v>
      </c>
    </row>
    <row r="20" spans="1:5">
      <c r="A20" s="1">
        <v>27484</v>
      </c>
      <c r="D20">
        <v>2.65</v>
      </c>
      <c r="E20">
        <f>+'Chart NA - DSGE Raw Data'!D65</f>
        <v>1.5774999999999999</v>
      </c>
    </row>
    <row r="21" spans="1:5">
      <c r="A21" s="1">
        <v>27575</v>
      </c>
      <c r="D21">
        <v>2.4700000000000002</v>
      </c>
      <c r="E21">
        <f>+'Chart NA - DSGE Raw Data'!D66</f>
        <v>1.355</v>
      </c>
    </row>
    <row r="22" spans="1:5">
      <c r="A22" s="1">
        <v>27667</v>
      </c>
      <c r="D22">
        <v>2.39</v>
      </c>
      <c r="E22">
        <f>+'Chart NA - DSGE Raw Data'!D67</f>
        <v>1.54</v>
      </c>
    </row>
    <row r="23" spans="1:5">
      <c r="A23" s="1">
        <v>27759</v>
      </c>
      <c r="D23">
        <v>2.36</v>
      </c>
      <c r="E23">
        <f>+'Chart NA - DSGE Raw Data'!D68</f>
        <v>1.3525</v>
      </c>
    </row>
    <row r="24" spans="1:5">
      <c r="A24" s="1">
        <v>27850</v>
      </c>
      <c r="D24">
        <v>2.3199999999999998</v>
      </c>
      <c r="E24">
        <f>+'Chart NA - DSGE Raw Data'!D69</f>
        <v>1.2075</v>
      </c>
    </row>
    <row r="25" spans="1:5">
      <c r="A25" s="1">
        <v>27941</v>
      </c>
      <c r="D25">
        <v>2.36</v>
      </c>
      <c r="E25">
        <f>+'Chart NA - DSGE Raw Data'!D70</f>
        <v>1.3</v>
      </c>
    </row>
    <row r="26" spans="1:5">
      <c r="A26" s="1">
        <v>28033</v>
      </c>
      <c r="D26">
        <v>2.5299999999999998</v>
      </c>
      <c r="E26">
        <f>+'Chart NA - DSGE Raw Data'!D71</f>
        <v>1.32</v>
      </c>
    </row>
    <row r="27" spans="1:5">
      <c r="A27" s="1">
        <v>28125</v>
      </c>
      <c r="D27">
        <v>2.58</v>
      </c>
      <c r="E27">
        <f>+'Chart NA - DSGE Raw Data'!D72</f>
        <v>1.2175</v>
      </c>
    </row>
    <row r="28" spans="1:5">
      <c r="A28" s="1">
        <v>28215</v>
      </c>
      <c r="D28">
        <v>2.61</v>
      </c>
      <c r="E28">
        <f>+'Chart NA - DSGE Raw Data'!D73</f>
        <v>1.165</v>
      </c>
    </row>
    <row r="29" spans="1:5">
      <c r="A29" s="1">
        <v>28306</v>
      </c>
      <c r="D29">
        <v>2.58</v>
      </c>
      <c r="E29">
        <f>+'Chart NA - DSGE Raw Data'!D74</f>
        <v>1.29</v>
      </c>
    </row>
    <row r="30" spans="1:5">
      <c r="A30" s="1">
        <v>28398</v>
      </c>
      <c r="D30">
        <v>2.56</v>
      </c>
      <c r="E30">
        <f>+'Chart NA - DSGE Raw Data'!D75</f>
        <v>1.4550000000000001</v>
      </c>
    </row>
    <row r="31" spans="1:5">
      <c r="A31" s="1">
        <v>28490</v>
      </c>
      <c r="D31">
        <v>2.52</v>
      </c>
      <c r="E31">
        <f>+'Chart NA - DSGE Raw Data'!D76</f>
        <v>1.6274999999999999</v>
      </c>
    </row>
    <row r="32" spans="1:5">
      <c r="A32" s="1">
        <v>28580</v>
      </c>
      <c r="D32">
        <v>2.5</v>
      </c>
      <c r="E32">
        <f>+'Chart NA - DSGE Raw Data'!D77</f>
        <v>1.69</v>
      </c>
    </row>
    <row r="33" spans="1:5">
      <c r="A33" s="1">
        <v>28671</v>
      </c>
      <c r="D33">
        <v>2.4300000000000002</v>
      </c>
      <c r="E33">
        <f>+'Chart NA - DSGE Raw Data'!D78</f>
        <v>1.82</v>
      </c>
    </row>
    <row r="34" spans="1:5">
      <c r="A34" s="1">
        <v>28763</v>
      </c>
      <c r="D34">
        <v>2.39</v>
      </c>
      <c r="E34">
        <f>+'Chart NA - DSGE Raw Data'!D79</f>
        <v>2.0225</v>
      </c>
    </row>
    <row r="35" spans="1:5">
      <c r="A35" s="1">
        <v>28855</v>
      </c>
      <c r="D35">
        <v>2.39</v>
      </c>
      <c r="E35">
        <f>+'Chart NA - DSGE Raw Data'!D80</f>
        <v>2.395</v>
      </c>
    </row>
    <row r="36" spans="1:5">
      <c r="A36" s="1">
        <v>28945</v>
      </c>
      <c r="D36">
        <v>2.44</v>
      </c>
      <c r="E36">
        <f>+'Chart NA - DSGE Raw Data'!D81</f>
        <v>2.5175000000000001</v>
      </c>
    </row>
    <row r="37" spans="1:5">
      <c r="A37" s="1">
        <v>29036</v>
      </c>
      <c r="D37">
        <v>2.4300000000000002</v>
      </c>
      <c r="E37">
        <f>+'Chart NA - DSGE Raw Data'!D82</f>
        <v>2.5449999999999999</v>
      </c>
    </row>
    <row r="38" spans="1:5">
      <c r="A38" s="1">
        <v>29128</v>
      </c>
      <c r="D38">
        <v>2.54</v>
      </c>
      <c r="E38">
        <f>+'Chart NA - DSGE Raw Data'!D83</f>
        <v>2.7349999999999999</v>
      </c>
    </row>
    <row r="39" spans="1:5">
      <c r="A39" s="1">
        <v>29220</v>
      </c>
      <c r="D39">
        <v>2.65</v>
      </c>
      <c r="E39">
        <f>+'Chart NA - DSGE Raw Data'!D84</f>
        <v>3.395</v>
      </c>
    </row>
    <row r="40" spans="1:5">
      <c r="A40" s="1">
        <v>29311</v>
      </c>
      <c r="D40">
        <v>2.78</v>
      </c>
      <c r="E40">
        <f>+'Chart NA - DSGE Raw Data'!D85</f>
        <v>3.7675000000000001</v>
      </c>
    </row>
    <row r="41" spans="1:5">
      <c r="A41" s="1">
        <v>29402</v>
      </c>
      <c r="D41">
        <v>3.02</v>
      </c>
      <c r="E41">
        <f>+'Chart NA - DSGE Raw Data'!D86</f>
        <v>3.1675</v>
      </c>
    </row>
    <row r="42" spans="1:5">
      <c r="A42" s="1">
        <v>29494</v>
      </c>
      <c r="D42">
        <v>3.08</v>
      </c>
      <c r="E42">
        <f>+'Chart NA - DSGE Raw Data'!D87</f>
        <v>2.4550000000000001</v>
      </c>
    </row>
    <row r="43" spans="1:5">
      <c r="A43" s="1">
        <v>29586</v>
      </c>
      <c r="D43">
        <v>3.06</v>
      </c>
      <c r="E43">
        <f>+'Chart NA - DSGE Raw Data'!D88</f>
        <v>3.9624999999999999</v>
      </c>
    </row>
    <row r="44" spans="1:5">
      <c r="A44" s="1">
        <v>29676</v>
      </c>
      <c r="D44">
        <v>3.21</v>
      </c>
      <c r="E44">
        <f>+'Chart NA - DSGE Raw Data'!D89</f>
        <v>4.1500000000000004</v>
      </c>
    </row>
    <row r="45" spans="1:5">
      <c r="A45" s="1">
        <v>29767</v>
      </c>
      <c r="D45">
        <v>3.34</v>
      </c>
      <c r="E45">
        <f>+'Chart NA - DSGE Raw Data'!D90</f>
        <v>4.4474999999999998</v>
      </c>
    </row>
    <row r="46" spans="1:5">
      <c r="A46" s="1">
        <v>29859</v>
      </c>
      <c r="D46">
        <v>3.63</v>
      </c>
      <c r="E46">
        <f>+'Chart NA - DSGE Raw Data'!D91</f>
        <v>4.3975</v>
      </c>
    </row>
    <row r="47" spans="1:5">
      <c r="A47" s="1">
        <v>29951</v>
      </c>
      <c r="D47">
        <v>3.81</v>
      </c>
      <c r="E47">
        <f>+'Chart NA - DSGE Raw Data'!D92</f>
        <v>3.3975</v>
      </c>
    </row>
    <row r="48" spans="1:5">
      <c r="A48" s="1">
        <v>30041</v>
      </c>
      <c r="D48">
        <v>3.78</v>
      </c>
      <c r="E48">
        <f>+'Chart NA - DSGE Raw Data'!D93</f>
        <v>3.5525000000000002</v>
      </c>
    </row>
    <row r="49" spans="1:5">
      <c r="A49" s="1">
        <v>30132</v>
      </c>
      <c r="D49">
        <v>3.7</v>
      </c>
      <c r="E49">
        <f>+'Chart NA - DSGE Raw Data'!D94</f>
        <v>3.6274999999999999</v>
      </c>
    </row>
    <row r="50" spans="1:5">
      <c r="A50" s="1">
        <v>30224</v>
      </c>
      <c r="D50">
        <v>3.63</v>
      </c>
      <c r="E50">
        <f>+'Chart NA - DSGE Raw Data'!D95</f>
        <v>2.7524999999999999</v>
      </c>
    </row>
    <row r="51" spans="1:5">
      <c r="A51" s="1">
        <v>30316</v>
      </c>
      <c r="D51">
        <v>3.57</v>
      </c>
      <c r="E51">
        <f>+'Chart NA - DSGE Raw Data'!D96</f>
        <v>2.3199999999999998</v>
      </c>
    </row>
    <row r="52" spans="1:5">
      <c r="A52" s="1">
        <v>30406</v>
      </c>
      <c r="D52">
        <v>3.42</v>
      </c>
      <c r="E52">
        <f>+'Chart NA - DSGE Raw Data'!D97</f>
        <v>2.165</v>
      </c>
    </row>
    <row r="53" spans="1:5">
      <c r="A53" s="1">
        <v>30497</v>
      </c>
      <c r="D53">
        <v>3.25</v>
      </c>
      <c r="E53">
        <f>+'Chart NA - DSGE Raw Data'!D98</f>
        <v>2.2000000000000002</v>
      </c>
    </row>
    <row r="54" spans="1:5">
      <c r="A54" s="1">
        <v>30589</v>
      </c>
      <c r="D54">
        <v>3.23</v>
      </c>
      <c r="E54">
        <f>+'Chart NA - DSGE Raw Data'!D99</f>
        <v>2.3650000000000002</v>
      </c>
    </row>
    <row r="55" spans="1:5">
      <c r="A55" s="1">
        <v>30681</v>
      </c>
      <c r="D55">
        <v>3.28</v>
      </c>
      <c r="E55">
        <f>+'Chart NA - DSGE Raw Data'!D100</f>
        <v>2.3574999999999999</v>
      </c>
    </row>
    <row r="56" spans="1:5">
      <c r="A56" s="1">
        <v>30772</v>
      </c>
      <c r="D56">
        <v>3.27</v>
      </c>
      <c r="E56">
        <f>+'Chart NA - DSGE Raw Data'!D101</f>
        <v>2.4224999999999999</v>
      </c>
    </row>
    <row r="57" spans="1:5">
      <c r="A57" s="1">
        <v>30863</v>
      </c>
      <c r="D57">
        <v>3.15</v>
      </c>
      <c r="E57">
        <f>+'Chart NA - DSGE Raw Data'!D102</f>
        <v>2.6375000000000002</v>
      </c>
    </row>
    <row r="58" spans="1:5">
      <c r="A58" s="1">
        <v>30955</v>
      </c>
      <c r="D58">
        <v>3.13</v>
      </c>
      <c r="E58">
        <f>+'Chart NA - DSGE Raw Data'!D103</f>
        <v>2.8475000000000001</v>
      </c>
    </row>
    <row r="59" spans="1:5">
      <c r="A59" s="1">
        <v>31047</v>
      </c>
      <c r="D59">
        <v>3.05</v>
      </c>
      <c r="E59">
        <f>+'Chart NA - DSGE Raw Data'!D104</f>
        <v>2.3149999999999999</v>
      </c>
    </row>
    <row r="60" spans="1:5">
      <c r="A60" s="1">
        <v>31137</v>
      </c>
      <c r="D60">
        <v>2.85</v>
      </c>
      <c r="E60">
        <f>+'Chart NA - DSGE Raw Data'!D105</f>
        <v>2.12</v>
      </c>
    </row>
    <row r="61" spans="1:5">
      <c r="A61" s="1">
        <v>31228</v>
      </c>
      <c r="D61">
        <v>2.74</v>
      </c>
      <c r="E61">
        <f>+'Chart NA - DSGE Raw Data'!D106</f>
        <v>1.98</v>
      </c>
    </row>
    <row r="62" spans="1:5">
      <c r="A62" s="1">
        <v>31320</v>
      </c>
      <c r="D62">
        <v>2.71</v>
      </c>
      <c r="E62">
        <f>+'Chart NA - DSGE Raw Data'!D107</f>
        <v>1.9750000000000001</v>
      </c>
    </row>
    <row r="63" spans="1:5">
      <c r="A63" s="1">
        <v>31412</v>
      </c>
      <c r="D63">
        <v>2.67</v>
      </c>
      <c r="E63">
        <f>+'Chart NA - DSGE Raw Data'!D108</f>
        <v>2.0249999999999999</v>
      </c>
    </row>
    <row r="64" spans="1:5">
      <c r="A64" s="1">
        <v>31502</v>
      </c>
      <c r="D64">
        <v>2.57</v>
      </c>
      <c r="E64">
        <f>+'Chart NA - DSGE Raw Data'!D109</f>
        <v>1.9575</v>
      </c>
    </row>
    <row r="65" spans="1:5">
      <c r="A65" s="1">
        <v>31593</v>
      </c>
      <c r="D65">
        <v>2.44</v>
      </c>
      <c r="E65">
        <f>+'Chart NA - DSGE Raw Data'!D110</f>
        <v>1.73</v>
      </c>
    </row>
    <row r="66" spans="1:5">
      <c r="A66" s="1">
        <v>31685</v>
      </c>
      <c r="D66">
        <v>2.15</v>
      </c>
      <c r="E66">
        <f>+'Chart NA - DSGE Raw Data'!D111</f>
        <v>1.5525</v>
      </c>
    </row>
    <row r="67" spans="1:5">
      <c r="A67" s="1">
        <v>31777</v>
      </c>
      <c r="D67">
        <v>2.1</v>
      </c>
      <c r="E67">
        <f>+'Chart NA - DSGE Raw Data'!D112</f>
        <v>1.5674999999999999</v>
      </c>
    </row>
    <row r="68" spans="1:5">
      <c r="A68" s="1">
        <v>31867</v>
      </c>
      <c r="D68">
        <v>2.12</v>
      </c>
      <c r="E68">
        <f>+'Chart NA - DSGE Raw Data'!D113</f>
        <v>1.5549999999999999</v>
      </c>
    </row>
    <row r="69" spans="1:5">
      <c r="A69" s="1">
        <v>31958</v>
      </c>
      <c r="D69">
        <v>2.12</v>
      </c>
      <c r="E69">
        <f>+'Chart NA - DSGE Raw Data'!D114</f>
        <v>1.6625000000000001</v>
      </c>
    </row>
    <row r="70" spans="1:5">
      <c r="A70" s="1">
        <v>32050</v>
      </c>
      <c r="D70">
        <v>2.17</v>
      </c>
      <c r="E70">
        <f>+'Chart NA - DSGE Raw Data'!D115</f>
        <v>1.71</v>
      </c>
    </row>
    <row r="71" spans="1:5">
      <c r="A71" s="1">
        <v>32142</v>
      </c>
      <c r="D71">
        <v>2.37</v>
      </c>
      <c r="E71">
        <f>+'Chart NA - DSGE Raw Data'!D116</f>
        <v>1.73</v>
      </c>
    </row>
    <row r="72" spans="1:5">
      <c r="A72" s="1">
        <v>32233</v>
      </c>
      <c r="D72">
        <v>2.4</v>
      </c>
      <c r="E72">
        <f>+'Chart NA - DSGE Raw Data'!D117</f>
        <v>1.6675</v>
      </c>
    </row>
    <row r="73" spans="1:5">
      <c r="A73" s="1">
        <v>32324</v>
      </c>
      <c r="D73">
        <v>2.25</v>
      </c>
      <c r="E73">
        <f>+'Chart NA - DSGE Raw Data'!D118</f>
        <v>1.7875000000000001</v>
      </c>
    </row>
    <row r="74" spans="1:5">
      <c r="A74" s="1">
        <v>32416</v>
      </c>
      <c r="D74">
        <v>2.2200000000000002</v>
      </c>
      <c r="E74">
        <f>+'Chart NA - DSGE Raw Data'!D119</f>
        <v>1.9950000000000001</v>
      </c>
    </row>
    <row r="75" spans="1:5">
      <c r="A75" s="1">
        <v>32508</v>
      </c>
      <c r="D75">
        <v>2.2599999999999998</v>
      </c>
      <c r="E75">
        <f>+'Chart NA - DSGE Raw Data'!D120</f>
        <v>2.1175000000000002</v>
      </c>
    </row>
    <row r="76" spans="1:5">
      <c r="A76" s="1">
        <v>32598</v>
      </c>
      <c r="D76">
        <v>2.25</v>
      </c>
      <c r="E76">
        <f>+'Chart NA - DSGE Raw Data'!D121</f>
        <v>2.3624999999999998</v>
      </c>
    </row>
    <row r="77" spans="1:5">
      <c r="A77" s="1">
        <v>32689</v>
      </c>
      <c r="D77">
        <v>2.35</v>
      </c>
      <c r="E77">
        <f>+'Chart NA - DSGE Raw Data'!D122</f>
        <v>2.4325000000000001</v>
      </c>
    </row>
    <row r="78" spans="1:5">
      <c r="A78" s="1">
        <v>32781</v>
      </c>
      <c r="D78">
        <v>2.41</v>
      </c>
      <c r="E78">
        <f>+'Chart NA - DSGE Raw Data'!D123</f>
        <v>2.27</v>
      </c>
    </row>
    <row r="79" spans="1:5">
      <c r="A79" s="1">
        <v>32873</v>
      </c>
      <c r="D79">
        <v>2.4</v>
      </c>
      <c r="E79">
        <f>+'Chart NA - DSGE Raw Data'!D124</f>
        <v>2.1524999999999999</v>
      </c>
    </row>
    <row r="80" spans="1:5">
      <c r="A80" s="1">
        <v>32963</v>
      </c>
      <c r="D80">
        <v>2.52</v>
      </c>
      <c r="E80">
        <f>+'Chart NA - DSGE Raw Data'!D125</f>
        <v>2.0625</v>
      </c>
    </row>
    <row r="81" spans="1:5">
      <c r="A81" s="1">
        <v>33054</v>
      </c>
      <c r="D81">
        <v>2.7</v>
      </c>
      <c r="E81">
        <f>+'Chart NA - DSGE Raw Data'!D126</f>
        <v>2.06</v>
      </c>
    </row>
    <row r="82" spans="1:5">
      <c r="A82" s="1">
        <v>33146</v>
      </c>
      <c r="D82">
        <v>2.7</v>
      </c>
      <c r="E82">
        <f>+'Chart NA - DSGE Raw Data'!D127</f>
        <v>2.04</v>
      </c>
    </row>
    <row r="83" spans="1:5">
      <c r="A83" s="1">
        <v>33238</v>
      </c>
      <c r="D83">
        <v>2.72</v>
      </c>
      <c r="E83">
        <f>+'Chart NA - DSGE Raw Data'!D128</f>
        <v>1.9350000000000001</v>
      </c>
    </row>
    <row r="84" spans="1:5">
      <c r="A84" s="1">
        <v>33328</v>
      </c>
      <c r="D84">
        <v>2.74</v>
      </c>
      <c r="E84">
        <f>+'Chart NA - DSGE Raw Data'!D129</f>
        <v>1.6074999999999999</v>
      </c>
    </row>
    <row r="85" spans="1:5">
      <c r="A85" s="1">
        <v>33419</v>
      </c>
      <c r="D85">
        <v>2.64</v>
      </c>
      <c r="E85">
        <f>+'Chart NA - DSGE Raw Data'!D130</f>
        <v>1.4650000000000001</v>
      </c>
    </row>
    <row r="86" spans="1:5">
      <c r="A86" s="1">
        <v>33511</v>
      </c>
      <c r="D86">
        <v>2.5099999999999998</v>
      </c>
      <c r="E86">
        <f>+'Chart NA - DSGE Raw Data'!D131</f>
        <v>1.4125000000000001</v>
      </c>
    </row>
    <row r="87" spans="1:5">
      <c r="A87" s="1">
        <v>33603</v>
      </c>
      <c r="D87">
        <v>2.54</v>
      </c>
      <c r="E87">
        <f>+'Chart NA - DSGE Raw Data'!D132</f>
        <v>1.2050000000000001</v>
      </c>
    </row>
    <row r="88" spans="1:5">
      <c r="A88" s="1">
        <v>33694</v>
      </c>
      <c r="D88">
        <v>2.4700000000000002</v>
      </c>
      <c r="E88">
        <f>+'Chart NA - DSGE Raw Data'!D133</f>
        <v>1.0049999999999999</v>
      </c>
    </row>
    <row r="89" spans="1:5">
      <c r="A89" s="1">
        <v>33785</v>
      </c>
      <c r="D89">
        <v>2.39</v>
      </c>
      <c r="E89">
        <f>+'Chart NA - DSGE Raw Data'!D134</f>
        <v>0.9425</v>
      </c>
    </row>
    <row r="90" spans="1:5">
      <c r="A90" s="1">
        <v>33877</v>
      </c>
      <c r="D90">
        <v>2.42</v>
      </c>
      <c r="E90">
        <f>+'Chart NA - DSGE Raw Data'!D135</f>
        <v>0.81499999999999995</v>
      </c>
    </row>
    <row r="91" spans="1:5">
      <c r="A91" s="1">
        <v>33969</v>
      </c>
      <c r="D91">
        <v>2.5099999999999998</v>
      </c>
      <c r="E91">
        <f>+'Chart NA - DSGE Raw Data'!D136</f>
        <v>0.75749999999999995</v>
      </c>
    </row>
    <row r="92" spans="1:5">
      <c r="A92" s="1">
        <v>34059</v>
      </c>
      <c r="D92">
        <v>2.5</v>
      </c>
      <c r="E92">
        <f>+'Chart NA - DSGE Raw Data'!D137</f>
        <v>0.76</v>
      </c>
    </row>
    <row r="93" spans="1:5">
      <c r="A93" s="1">
        <v>34150</v>
      </c>
      <c r="D93">
        <v>2.35</v>
      </c>
      <c r="E93">
        <f>+'Chart NA - DSGE Raw Data'!D138</f>
        <v>0.75</v>
      </c>
    </row>
    <row r="94" spans="1:5">
      <c r="A94" s="1">
        <v>34242</v>
      </c>
      <c r="D94">
        <v>2.25</v>
      </c>
      <c r="E94">
        <f>+'Chart NA - DSGE Raw Data'!D139</f>
        <v>0.76500000000000001</v>
      </c>
    </row>
    <row r="95" spans="1:5">
      <c r="A95" s="1">
        <v>34334</v>
      </c>
      <c r="D95">
        <v>1.99</v>
      </c>
      <c r="E95">
        <f>+'Chart NA - DSGE Raw Data'!D140</f>
        <v>0.74750000000000005</v>
      </c>
    </row>
    <row r="96" spans="1:5">
      <c r="A96" s="1">
        <v>34424</v>
      </c>
      <c r="D96">
        <v>1.83</v>
      </c>
      <c r="E96">
        <f>+'Chart NA - DSGE Raw Data'!D141</f>
        <v>0.80249999999999999</v>
      </c>
    </row>
    <row r="97" spans="1:5">
      <c r="A97" s="1">
        <v>34515</v>
      </c>
      <c r="D97">
        <v>1.74</v>
      </c>
      <c r="E97">
        <f>+'Chart NA - DSGE Raw Data'!D142</f>
        <v>0.98499999999999999</v>
      </c>
    </row>
    <row r="98" spans="1:5">
      <c r="A98" s="1">
        <v>34607</v>
      </c>
      <c r="D98">
        <v>1.97</v>
      </c>
      <c r="E98">
        <f>+'Chart NA - DSGE Raw Data'!D143</f>
        <v>1.1225000000000001</v>
      </c>
    </row>
    <row r="99" spans="1:5">
      <c r="A99" s="1">
        <v>34699</v>
      </c>
      <c r="D99">
        <v>2.1800000000000002</v>
      </c>
      <c r="E99">
        <f>+'Chart NA - DSGE Raw Data'!D144</f>
        <v>1.2925</v>
      </c>
    </row>
    <row r="100" spans="1:5">
      <c r="A100" s="1">
        <v>34789</v>
      </c>
      <c r="D100">
        <v>2.29</v>
      </c>
      <c r="E100">
        <f>+'Chart NA - DSGE Raw Data'!D145</f>
        <v>1.45</v>
      </c>
    </row>
    <row r="101" spans="1:5">
      <c r="A101" s="1">
        <v>34880</v>
      </c>
      <c r="D101">
        <v>2.33</v>
      </c>
      <c r="E101">
        <f>+'Chart NA - DSGE Raw Data'!D146</f>
        <v>1.5049999999999999</v>
      </c>
    </row>
    <row r="102" spans="1:5">
      <c r="A102" s="1">
        <v>34972</v>
      </c>
      <c r="D102">
        <v>2.23</v>
      </c>
      <c r="E102">
        <f>+'Chart NA - DSGE Raw Data'!D147</f>
        <v>1.45</v>
      </c>
    </row>
    <row r="103" spans="1:5">
      <c r="A103" s="1">
        <v>35064</v>
      </c>
      <c r="D103">
        <v>2.13</v>
      </c>
      <c r="E103">
        <f>+'Chart NA - DSGE Raw Data'!D148</f>
        <v>1.43</v>
      </c>
    </row>
    <row r="104" spans="1:5">
      <c r="A104" s="1">
        <v>35155</v>
      </c>
      <c r="D104">
        <v>2.04</v>
      </c>
      <c r="E104">
        <f>+'Chart NA - DSGE Raw Data'!D149</f>
        <v>1.3425</v>
      </c>
    </row>
    <row r="105" spans="1:5">
      <c r="A105" s="1">
        <v>35246</v>
      </c>
      <c r="D105">
        <v>1.91</v>
      </c>
      <c r="E105">
        <f>+'Chart NA - DSGE Raw Data'!D150</f>
        <v>1.31</v>
      </c>
    </row>
    <row r="106" spans="1:5">
      <c r="A106" s="1">
        <v>35338</v>
      </c>
      <c r="D106">
        <v>1.88</v>
      </c>
      <c r="E106">
        <f>+'Chart NA - DSGE Raw Data'!D151</f>
        <v>1.3274999999999999</v>
      </c>
    </row>
    <row r="107" spans="1:5">
      <c r="A107" s="1">
        <v>35430</v>
      </c>
      <c r="D107">
        <v>1.82</v>
      </c>
      <c r="E107">
        <f>+'Chart NA - DSGE Raw Data'!D152</f>
        <v>1.32</v>
      </c>
    </row>
    <row r="108" spans="1:5">
      <c r="A108" s="1">
        <v>35520</v>
      </c>
      <c r="D108">
        <v>1.62</v>
      </c>
      <c r="E108">
        <f>+'Chart NA - DSGE Raw Data'!D153</f>
        <v>1.32</v>
      </c>
    </row>
    <row r="109" spans="1:5">
      <c r="A109" s="1">
        <v>35611</v>
      </c>
      <c r="D109">
        <v>1.55</v>
      </c>
      <c r="E109">
        <f>+'Chart NA - DSGE Raw Data'!D154</f>
        <v>1.38</v>
      </c>
    </row>
    <row r="110" spans="1:5">
      <c r="A110" s="1">
        <v>35703</v>
      </c>
      <c r="D110">
        <v>1.56</v>
      </c>
      <c r="E110">
        <f>+'Chart NA - DSGE Raw Data'!D155</f>
        <v>1.3825000000000001</v>
      </c>
    </row>
    <row r="111" spans="1:5">
      <c r="A111" s="1">
        <v>35795</v>
      </c>
      <c r="C111">
        <v>1.5674999999999999</v>
      </c>
      <c r="D111">
        <v>1.45</v>
      </c>
      <c r="E111">
        <f>+'Chart NA - DSGE Raw Data'!D156</f>
        <v>1.3774999999999999</v>
      </c>
    </row>
    <row r="112" spans="1:5">
      <c r="A112" s="1">
        <v>35885</v>
      </c>
      <c r="C112">
        <v>1.4453282828282827</v>
      </c>
      <c r="D112">
        <v>1.4</v>
      </c>
      <c r="E112">
        <f>+'Chart NA - DSGE Raw Data'!D157</f>
        <v>1.38</v>
      </c>
    </row>
    <row r="113" spans="1:5">
      <c r="A113" s="1">
        <v>35976</v>
      </c>
      <c r="C113">
        <v>1.3649152236652238</v>
      </c>
      <c r="D113">
        <v>1.28</v>
      </c>
      <c r="E113">
        <f>+'Chart NA - DSGE Raw Data'!D158</f>
        <v>1.375</v>
      </c>
    </row>
    <row r="114" spans="1:5">
      <c r="A114" s="1">
        <v>36068</v>
      </c>
      <c r="C114">
        <v>1.7830612805069326</v>
      </c>
      <c r="D114">
        <v>1.25</v>
      </c>
      <c r="E114">
        <f>+'Chart NA - DSGE Raw Data'!D159</f>
        <v>1.3825000000000001</v>
      </c>
    </row>
    <row r="115" spans="1:5">
      <c r="A115" s="1">
        <v>36160</v>
      </c>
      <c r="C115">
        <v>2.1331477037455295</v>
      </c>
      <c r="D115">
        <v>1.1399999999999999</v>
      </c>
      <c r="E115">
        <f>+'Chart NA - DSGE Raw Data'!D160</f>
        <v>1.2150000000000001</v>
      </c>
    </row>
    <row r="116" spans="1:5">
      <c r="A116" s="1">
        <v>36250</v>
      </c>
      <c r="C116">
        <v>1.8570410628019323</v>
      </c>
      <c r="D116">
        <v>1.04</v>
      </c>
      <c r="E116">
        <f>+'Chart NA - DSGE Raw Data'!D161</f>
        <v>1.1825000000000001</v>
      </c>
    </row>
    <row r="117" spans="1:5">
      <c r="A117" s="1">
        <v>36341</v>
      </c>
      <c r="C117">
        <v>1.7022348484848484</v>
      </c>
      <c r="D117">
        <v>1</v>
      </c>
      <c r="E117">
        <f>+'Chart NA - DSGE Raw Data'!D162</f>
        <v>1.1875</v>
      </c>
    </row>
    <row r="118" spans="1:5">
      <c r="A118" s="1">
        <v>36433</v>
      </c>
      <c r="C118">
        <v>1.5569647562582345</v>
      </c>
      <c r="D118">
        <v>1.06</v>
      </c>
      <c r="E118">
        <f>+'Chart NA - DSGE Raw Data'!D163</f>
        <v>1.2749999999999999</v>
      </c>
    </row>
    <row r="119" spans="1:5">
      <c r="A119" s="1">
        <v>36525</v>
      </c>
      <c r="C119">
        <v>1.4585013175230568</v>
      </c>
      <c r="D119">
        <v>1.26</v>
      </c>
      <c r="E119">
        <f>+'Chart NA - DSGE Raw Data'!D164</f>
        <v>1.325</v>
      </c>
    </row>
    <row r="120" spans="1:5">
      <c r="A120" s="1">
        <v>36616</v>
      </c>
      <c r="B120">
        <v>9.4783333333332331E-2</v>
      </c>
      <c r="C120">
        <v>1.3387698412698414</v>
      </c>
      <c r="D120">
        <v>1.33</v>
      </c>
      <c r="E120">
        <f>+'Chart NA - DSGE Raw Data'!D165</f>
        <v>1.42</v>
      </c>
    </row>
    <row r="121" spans="1:5">
      <c r="A121" s="1">
        <v>36707</v>
      </c>
      <c r="B121">
        <v>0.11169166666666497</v>
      </c>
      <c r="C121">
        <v>1.6417742094861658</v>
      </c>
      <c r="D121">
        <v>1.4</v>
      </c>
      <c r="E121">
        <f>+'Chart NA - DSGE Raw Data'!D166</f>
        <v>1.5674999999999999</v>
      </c>
    </row>
    <row r="122" spans="1:5">
      <c r="A122" s="1">
        <v>36799</v>
      </c>
      <c r="B122">
        <v>0.12367499999999998</v>
      </c>
      <c r="C122">
        <v>1.9021219963611269</v>
      </c>
      <c r="D122">
        <v>1.36</v>
      </c>
      <c r="E122">
        <f>+'Chart NA - DSGE Raw Data'!D167</f>
        <v>1.63</v>
      </c>
    </row>
    <row r="123" spans="1:5">
      <c r="A123" s="1">
        <v>36891</v>
      </c>
      <c r="B123">
        <v>0.1447833333333326</v>
      </c>
      <c r="C123">
        <v>2.6170851370851369</v>
      </c>
      <c r="D123">
        <v>1.36</v>
      </c>
      <c r="E123">
        <f>+'Chart NA - DSGE Raw Data'!D168</f>
        <v>1.6174999999999999</v>
      </c>
    </row>
    <row r="124" spans="1:5">
      <c r="A124" s="1">
        <v>36981</v>
      </c>
      <c r="B124">
        <v>0.11433333333333251</v>
      </c>
      <c r="C124">
        <v>2.5808575428194995</v>
      </c>
      <c r="D124">
        <v>1.32</v>
      </c>
      <c r="E124">
        <f>+'Chart NA - DSGE Raw Data'!D169</f>
        <v>1.4</v>
      </c>
    </row>
    <row r="125" spans="1:5">
      <c r="A125" s="1">
        <v>37072</v>
      </c>
      <c r="B125">
        <v>9.1025000000000134E-2</v>
      </c>
      <c r="C125">
        <v>2.7838866930171284</v>
      </c>
      <c r="D125">
        <v>1.25</v>
      </c>
      <c r="E125">
        <f>+'Chart NA - DSGE Raw Data'!D170</f>
        <v>1.0825</v>
      </c>
    </row>
    <row r="126" spans="1:5">
      <c r="A126" s="1">
        <v>37164</v>
      </c>
      <c r="B126">
        <v>0.10088333333333255</v>
      </c>
      <c r="C126">
        <v>3.2033582198799588</v>
      </c>
      <c r="D126">
        <v>1.3</v>
      </c>
      <c r="E126">
        <f>+'Chart NA - DSGE Raw Data'!D171</f>
        <v>0.875</v>
      </c>
    </row>
    <row r="127" spans="1:5">
      <c r="A127" s="1">
        <v>37256</v>
      </c>
      <c r="B127">
        <v>5.9059102380504935E-2</v>
      </c>
      <c r="C127">
        <v>3.6031806653491434</v>
      </c>
      <c r="D127">
        <v>1.28</v>
      </c>
      <c r="E127">
        <f>+'Chart NA - DSGE Raw Data'!D172</f>
        <v>0.53249999999999997</v>
      </c>
    </row>
    <row r="128" spans="1:5">
      <c r="A128" s="1">
        <v>37346</v>
      </c>
      <c r="B128">
        <v>-6.2447209157462602E-2</v>
      </c>
      <c r="C128">
        <v>3.0278919552669552</v>
      </c>
      <c r="D128">
        <v>1.2</v>
      </c>
      <c r="E128">
        <f>+'Chart NA - DSGE Raw Data'!D173</f>
        <v>0.4325</v>
      </c>
    </row>
    <row r="129" spans="1:5">
      <c r="A129" s="1">
        <v>37437</v>
      </c>
      <c r="B129">
        <v>-9.5479438812517525E-2</v>
      </c>
      <c r="C129">
        <v>2.7582436947110858</v>
      </c>
      <c r="D129">
        <v>1.28</v>
      </c>
      <c r="E129">
        <f>+'Chart NA - DSGE Raw Data'!D174</f>
        <v>0.4375</v>
      </c>
    </row>
    <row r="130" spans="1:5">
      <c r="A130" s="1">
        <v>37529</v>
      </c>
      <c r="B130">
        <v>3.665068754197498E-2</v>
      </c>
      <c r="C130">
        <v>3.0159126984126985</v>
      </c>
      <c r="D130">
        <v>1.31</v>
      </c>
      <c r="E130">
        <f>+'Chart NA - DSGE Raw Data'!D175</f>
        <v>0.435</v>
      </c>
    </row>
    <row r="131" spans="1:5">
      <c r="A131" s="1">
        <v>37621</v>
      </c>
      <c r="B131">
        <v>8.9716973934724997E-2</v>
      </c>
      <c r="C131">
        <v>2.8788375211744781</v>
      </c>
      <c r="D131">
        <v>1.19</v>
      </c>
      <c r="E131">
        <f>+'Chart NA - DSGE Raw Data'!D176</f>
        <v>0.36</v>
      </c>
    </row>
    <row r="132" spans="1:5">
      <c r="A132" s="1">
        <v>37711</v>
      </c>
      <c r="B132">
        <v>0.1608327397927849</v>
      </c>
      <c r="C132">
        <v>2.0965912698412699</v>
      </c>
      <c r="D132">
        <v>1.1399999999999999</v>
      </c>
      <c r="E132">
        <f>+'Chart NA - DSGE Raw Data'!D177</f>
        <v>0.3125</v>
      </c>
    </row>
    <row r="133" spans="1:5">
      <c r="A133" s="1">
        <v>37802</v>
      </c>
      <c r="B133">
        <v>0.16312210722627252</v>
      </c>
      <c r="C133">
        <v>1.5397774327122151</v>
      </c>
      <c r="D133">
        <v>1.04</v>
      </c>
      <c r="E133">
        <f>+'Chart NA - DSGE Raw Data'!D178</f>
        <v>0.3125</v>
      </c>
    </row>
    <row r="134" spans="1:5">
      <c r="A134" s="1">
        <v>37894</v>
      </c>
      <c r="B134">
        <v>5.0534342429874979E-2</v>
      </c>
      <c r="C134">
        <v>1.2142045454545454</v>
      </c>
      <c r="D134">
        <v>0.99</v>
      </c>
      <c r="E134">
        <f>+'Chart NA - DSGE Raw Data'!D179</f>
        <v>0.255</v>
      </c>
    </row>
    <row r="135" spans="1:5">
      <c r="A135" s="1">
        <v>37986</v>
      </c>
      <c r="B135">
        <v>-6.6275929967447578E-2</v>
      </c>
      <c r="C135">
        <v>0.95546128991781165</v>
      </c>
      <c r="D135">
        <v>1.04</v>
      </c>
      <c r="E135">
        <f>+'Chart NA - DSGE Raw Data'!D180</f>
        <v>0.25</v>
      </c>
    </row>
    <row r="136" spans="1:5">
      <c r="A136" s="1">
        <v>38077</v>
      </c>
      <c r="B136">
        <v>-7.8429085336730098E-2</v>
      </c>
      <c r="C136">
        <v>0.92843991153773742</v>
      </c>
      <c r="D136">
        <v>1.0900000000000001</v>
      </c>
      <c r="E136">
        <f>+'Chart NA - DSGE Raw Data'!D181</f>
        <v>0.25</v>
      </c>
    </row>
    <row r="137" spans="1:5">
      <c r="A137" s="1">
        <v>38168</v>
      </c>
      <c r="B137">
        <v>-0.18702049904900753</v>
      </c>
      <c r="C137">
        <v>0.88301046176046183</v>
      </c>
      <c r="D137">
        <v>1.04</v>
      </c>
      <c r="E137">
        <f>+'Chart NA - DSGE Raw Data'!D182</f>
        <v>0.2525</v>
      </c>
    </row>
    <row r="138" spans="1:5">
      <c r="A138" s="1">
        <v>38260</v>
      </c>
      <c r="B138">
        <v>-0.19179554647532504</v>
      </c>
      <c r="C138">
        <v>0.87408267457180511</v>
      </c>
      <c r="D138">
        <v>1.0900000000000001</v>
      </c>
      <c r="E138">
        <f>+'Chart NA - DSGE Raw Data'!D183</f>
        <v>0.35749999999999998</v>
      </c>
    </row>
    <row r="139" spans="1:5">
      <c r="A139" s="1">
        <v>38352</v>
      </c>
      <c r="B139">
        <v>-0.12112460298671257</v>
      </c>
      <c r="C139">
        <v>0.76329545454545455</v>
      </c>
      <c r="D139">
        <v>1.05</v>
      </c>
      <c r="E139">
        <f>+'Chart NA - DSGE Raw Data'!D184</f>
        <v>0.48749999999999999</v>
      </c>
    </row>
    <row r="140" spans="1:5">
      <c r="A140" s="1">
        <v>38442</v>
      </c>
      <c r="B140">
        <v>-6.7178043954212563E-2</v>
      </c>
      <c r="C140">
        <v>0.67548611111111112</v>
      </c>
      <c r="D140">
        <v>0.96</v>
      </c>
      <c r="E140">
        <f>+'Chart NA - DSGE Raw Data'!D185</f>
        <v>0.61750000000000005</v>
      </c>
    </row>
    <row r="141" spans="1:5">
      <c r="A141" s="1">
        <v>38533</v>
      </c>
      <c r="B141">
        <v>4.4898755251139955E-2</v>
      </c>
      <c r="C141">
        <v>0.99056818181818185</v>
      </c>
      <c r="D141">
        <v>0.92</v>
      </c>
      <c r="E141">
        <f>+'Chart NA - DSGE Raw Data'!D186</f>
        <v>0.73499999999999999</v>
      </c>
    </row>
    <row r="142" spans="1:5">
      <c r="A142" s="1">
        <v>38625</v>
      </c>
      <c r="B142">
        <v>0.17343541925830741</v>
      </c>
      <c r="C142">
        <v>0.8567473649538867</v>
      </c>
      <c r="D142">
        <v>0.85</v>
      </c>
      <c r="E142">
        <f>+'Chart NA - DSGE Raw Data'!D187</f>
        <v>0.86499999999999999</v>
      </c>
    </row>
    <row r="143" spans="1:5">
      <c r="A143" s="1">
        <v>38717</v>
      </c>
      <c r="B143">
        <v>0.23892379122920993</v>
      </c>
      <c r="C143">
        <v>0.86049422799422803</v>
      </c>
      <c r="D143">
        <v>0.82</v>
      </c>
      <c r="E143">
        <f>+'Chart NA - DSGE Raw Data'!D188</f>
        <v>0.995</v>
      </c>
    </row>
    <row r="144" spans="1:5">
      <c r="A144" s="1">
        <v>38807</v>
      </c>
      <c r="B144">
        <v>0.2037836850578274</v>
      </c>
      <c r="C144">
        <v>0.83331771911663211</v>
      </c>
      <c r="D144">
        <v>0.85</v>
      </c>
      <c r="E144">
        <f>+'Chart NA - DSGE Raw Data'!D189</f>
        <v>1.1125</v>
      </c>
    </row>
    <row r="145" spans="1:5">
      <c r="A145" s="1">
        <v>38898</v>
      </c>
      <c r="B145">
        <v>0.12410382644752982</v>
      </c>
      <c r="C145">
        <v>0.73250329380764168</v>
      </c>
      <c r="D145">
        <v>0.89</v>
      </c>
      <c r="E145">
        <f>+'Chart NA - DSGE Raw Data'!D190</f>
        <v>1.2275</v>
      </c>
    </row>
    <row r="146" spans="1:5">
      <c r="A146" s="1">
        <v>38990</v>
      </c>
      <c r="B146">
        <v>8.3908333333332474E-2</v>
      </c>
      <c r="C146">
        <v>0.72720073404856012</v>
      </c>
      <c r="D146">
        <v>1.01</v>
      </c>
      <c r="E146">
        <f>+'Chart NA - DSGE Raw Data'!D191</f>
        <v>1.3125</v>
      </c>
    </row>
    <row r="147" spans="1:5">
      <c r="A147" s="1">
        <v>39082</v>
      </c>
      <c r="B147">
        <v>6.6707754842052602E-2</v>
      </c>
      <c r="C147">
        <v>0.6191378066378066</v>
      </c>
      <c r="D147">
        <v>0.99</v>
      </c>
      <c r="E147">
        <f>+'Chart NA - DSGE Raw Data'!D192</f>
        <v>1.31</v>
      </c>
    </row>
    <row r="148" spans="1:5">
      <c r="A148" s="1">
        <v>39172</v>
      </c>
      <c r="B148">
        <v>7.8463631933774813E-2</v>
      </c>
      <c r="C148">
        <v>0.54541633728590233</v>
      </c>
      <c r="D148">
        <v>0.97</v>
      </c>
      <c r="E148">
        <f>+'Chart NA - DSGE Raw Data'!D193</f>
        <v>1.3125</v>
      </c>
    </row>
    <row r="149" spans="1:5">
      <c r="A149" s="1">
        <v>39263</v>
      </c>
      <c r="B149">
        <v>0.12408738961779764</v>
      </c>
      <c r="C149">
        <v>0.49593181818181814</v>
      </c>
      <c r="D149">
        <v>1.02</v>
      </c>
      <c r="E149">
        <f>+'Chart NA - DSGE Raw Data'!D194</f>
        <v>1.3125</v>
      </c>
    </row>
    <row r="150" spans="1:5">
      <c r="A150" s="1">
        <v>39355</v>
      </c>
      <c r="B150">
        <v>0.16037499999999993</v>
      </c>
      <c r="C150">
        <v>0.8611086799673755</v>
      </c>
      <c r="D150">
        <v>1.1100000000000001</v>
      </c>
      <c r="E150">
        <f>+'Chart NA - DSGE Raw Data'!D195</f>
        <v>1.2675000000000001</v>
      </c>
    </row>
    <row r="151" spans="1:5">
      <c r="A151" s="1">
        <v>39447</v>
      </c>
      <c r="B151">
        <v>0.23263915492249754</v>
      </c>
      <c r="C151">
        <v>1.0818246047430831</v>
      </c>
      <c r="D151">
        <v>1.1200000000000001</v>
      </c>
      <c r="E151">
        <f>+'Chart NA - DSGE Raw Data'!D196</f>
        <v>1.125</v>
      </c>
    </row>
    <row r="152" spans="1:5">
      <c r="A152" s="1">
        <v>39538</v>
      </c>
      <c r="B152">
        <v>0.24565773693063497</v>
      </c>
      <c r="C152">
        <v>1.7240607864357864</v>
      </c>
      <c r="D152">
        <v>1.0900000000000001</v>
      </c>
      <c r="E152">
        <f>+'Chart NA - DSGE Raw Data'!D197</f>
        <v>0.79500000000000004</v>
      </c>
    </row>
    <row r="153" spans="1:5">
      <c r="A153" s="1">
        <v>39629</v>
      </c>
      <c r="B153">
        <v>0.24257409071171265</v>
      </c>
      <c r="C153">
        <v>1.5944631877784055</v>
      </c>
      <c r="D153">
        <v>1.04</v>
      </c>
      <c r="E153">
        <f>+'Chart NA - DSGE Raw Data'!D198</f>
        <v>0.52</v>
      </c>
    </row>
    <row r="154" spans="1:5">
      <c r="A154" s="1">
        <v>39721</v>
      </c>
      <c r="B154">
        <v>0.23643333333333261</v>
      </c>
      <c r="C154">
        <v>2.2197595520421607</v>
      </c>
      <c r="D154">
        <v>1.1299999999999999</v>
      </c>
      <c r="E154">
        <f>+'Chart NA - DSGE Raw Data'!D199</f>
        <v>0.48499999999999999</v>
      </c>
    </row>
    <row r="155" spans="1:5">
      <c r="A155" s="1">
        <v>39813</v>
      </c>
      <c r="B155">
        <v>0.450607520293</v>
      </c>
      <c r="C155">
        <v>5.0071652079804254</v>
      </c>
      <c r="D155">
        <v>1.1499999999999999</v>
      </c>
      <c r="E155">
        <f>+'Chart NA - DSGE Raw Data'!D200</f>
        <v>0.1275</v>
      </c>
    </row>
    <row r="156" spans="1:5">
      <c r="A156" s="1">
        <v>39903</v>
      </c>
      <c r="B156">
        <v>0.38839329121865496</v>
      </c>
      <c r="C156">
        <v>5.0305988455988455</v>
      </c>
      <c r="D156">
        <v>1.04</v>
      </c>
      <c r="E156">
        <f>+'Chart NA - DSGE Raw Data'!D201</f>
        <v>4.4999999999999998E-2</v>
      </c>
    </row>
    <row r="157" spans="1:5">
      <c r="A157" s="1">
        <v>39994</v>
      </c>
      <c r="B157">
        <v>0.31158672359517259</v>
      </c>
      <c r="C157">
        <v>4.2350468975468987</v>
      </c>
      <c r="D157">
        <v>1.04</v>
      </c>
      <c r="E157">
        <f>+'Chart NA - DSGE Raw Data'!D202</f>
        <v>4.4999999999999998E-2</v>
      </c>
    </row>
    <row r="158" spans="1:5">
      <c r="A158" s="1">
        <v>40086</v>
      </c>
      <c r="B158">
        <v>0.14438333333333242</v>
      </c>
      <c r="C158">
        <v>2.8542764602547206</v>
      </c>
      <c r="D158">
        <v>1.05</v>
      </c>
      <c r="E158">
        <f>+'Chart NA - DSGE Raw Data'!D203</f>
        <v>3.7499999999999999E-2</v>
      </c>
    </row>
    <row r="159" spans="1:5">
      <c r="A159" s="1">
        <v>40178</v>
      </c>
      <c r="B159">
        <v>0.10503286087569752</v>
      </c>
      <c r="C159">
        <v>2.0619991843904888</v>
      </c>
      <c r="D159">
        <v>0.99</v>
      </c>
      <c r="E159">
        <f>+'Chart NA - DSGE Raw Data'!D204</f>
        <v>0.03</v>
      </c>
    </row>
    <row r="160" spans="1:5">
      <c r="A160" s="1">
        <v>40268</v>
      </c>
      <c r="B160">
        <v>4.0506177079842498E-2</v>
      </c>
      <c r="C160">
        <v>1.7407798481711527</v>
      </c>
      <c r="D160">
        <v>0.96</v>
      </c>
      <c r="E160">
        <f>+'Chart NA - DSGE Raw Data'!D205</f>
        <v>3.2500000000000001E-2</v>
      </c>
    </row>
    <row r="161" spans="1:9">
      <c r="A161" s="1">
        <v>40359</v>
      </c>
      <c r="B161">
        <v>3.5290564770652511E-2</v>
      </c>
      <c r="C161">
        <v>1.7874747474747472</v>
      </c>
      <c r="D161">
        <v>1.02</v>
      </c>
      <c r="E161">
        <f>+'Chart NA - DSGE Raw Data'!D206</f>
        <v>4.7500000000000001E-2</v>
      </c>
    </row>
    <row r="162" spans="1:9">
      <c r="A162" s="1">
        <v>40451</v>
      </c>
      <c r="B162">
        <v>5.2549999999999986E-2</v>
      </c>
      <c r="C162">
        <v>1.674594861660079</v>
      </c>
      <c r="D162">
        <v>0.96</v>
      </c>
      <c r="E162">
        <f>+'Chart NA - DSGE Raw Data'!D207</f>
        <v>4.7500000000000001E-2</v>
      </c>
      <c r="G162">
        <f>AVERAGE(B116:B217)</f>
        <v>5.6230584678246258E-2</v>
      </c>
      <c r="H162">
        <f>AVERAGE(C116:C217)</f>
        <v>1.4607192575134289</v>
      </c>
      <c r="I162">
        <f>AVERAGE(D116:D217)</f>
        <v>0.76029411764705868</v>
      </c>
    </row>
    <row r="163" spans="1:9">
      <c r="A163" s="1">
        <v>40543</v>
      </c>
      <c r="B163">
        <v>6.2208677496972564E-2</v>
      </c>
      <c r="C163">
        <v>1.442058629776021</v>
      </c>
      <c r="D163">
        <v>0.88</v>
      </c>
      <c r="E163">
        <f>+'Chart NA - DSGE Raw Data'!D208</f>
        <v>4.7500000000000001E-2</v>
      </c>
    </row>
    <row r="164" spans="1:9">
      <c r="A164" s="1">
        <v>40633</v>
      </c>
      <c r="B164">
        <v>5.3158333333332308E-2</v>
      </c>
      <c r="C164">
        <v>1.2983500690131125</v>
      </c>
      <c r="D164">
        <v>0.93</v>
      </c>
      <c r="E164">
        <f>+'Chart NA - DSGE Raw Data'!D209</f>
        <v>3.7499999999999999E-2</v>
      </c>
    </row>
    <row r="165" spans="1:9">
      <c r="A165" s="1">
        <v>40724</v>
      </c>
      <c r="B165">
        <v>-1.2032704578385012E-2</v>
      </c>
      <c r="C165">
        <v>1.2782611832611832</v>
      </c>
      <c r="D165">
        <v>1.08</v>
      </c>
      <c r="E165">
        <f>+'Chart NA - DSGE Raw Data'!D210</f>
        <v>2.2499999999999999E-2</v>
      </c>
    </row>
    <row r="166" spans="1:9">
      <c r="A166" s="1">
        <v>40816</v>
      </c>
      <c r="B166">
        <v>-8.4324999999999983E-2</v>
      </c>
      <c r="C166">
        <v>1.9177223320158099</v>
      </c>
      <c r="D166">
        <v>1.1200000000000001</v>
      </c>
      <c r="E166">
        <f>+'Chart NA - DSGE Raw Data'!D211</f>
        <v>0.02</v>
      </c>
    </row>
    <row r="167" spans="1:9">
      <c r="A167" s="1">
        <v>40908</v>
      </c>
      <c r="B167">
        <v>-6.1050480537114926E-2</v>
      </c>
      <c r="C167">
        <v>2.3162373737373736</v>
      </c>
      <c r="D167">
        <v>1.07</v>
      </c>
      <c r="E167">
        <f>+'Chart NA - DSGE Raw Data'!D212</f>
        <v>1.7500000000000002E-2</v>
      </c>
    </row>
    <row r="168" spans="1:9">
      <c r="A168" s="1">
        <v>40999</v>
      </c>
      <c r="B168">
        <v>-4.243541531008499E-2</v>
      </c>
      <c r="C168">
        <v>2.0687042788129744</v>
      </c>
      <c r="D168">
        <v>1.05</v>
      </c>
      <c r="E168">
        <f>+'Chart NA - DSGE Raw Data'!D213</f>
        <v>2.5000000000000001E-2</v>
      </c>
    </row>
    <row r="169" spans="1:9">
      <c r="A169" s="1">
        <v>41090</v>
      </c>
      <c r="B169">
        <v>-0.1372127679201175</v>
      </c>
      <c r="C169">
        <v>2.0297641633728589</v>
      </c>
      <c r="D169">
        <v>0.91</v>
      </c>
      <c r="E169">
        <f>+'Chart NA - DSGE Raw Data'!D214</f>
        <v>3.7499999999999999E-2</v>
      </c>
    </row>
    <row r="170" spans="1:9">
      <c r="A170" s="1">
        <v>41182</v>
      </c>
      <c r="B170">
        <v>-0.11017806190002244</v>
      </c>
      <c r="C170">
        <v>1.8894177802873451</v>
      </c>
      <c r="D170">
        <v>0.86</v>
      </c>
      <c r="E170">
        <f>+'Chart NA - DSGE Raw Data'!D215</f>
        <v>3.5000000000000003E-2</v>
      </c>
    </row>
    <row r="171" spans="1:9">
      <c r="A171" s="1">
        <v>41274</v>
      </c>
      <c r="B171">
        <v>-1.7212212691899431E-3</v>
      </c>
      <c r="C171">
        <v>1.5438333333333334</v>
      </c>
      <c r="D171">
        <v>0.72</v>
      </c>
      <c r="E171">
        <f>+'Chart NA - DSGE Raw Data'!D216</f>
        <v>0.04</v>
      </c>
    </row>
    <row r="172" spans="1:9">
      <c r="A172" s="1">
        <v>41364</v>
      </c>
      <c r="B172">
        <v>-0.13610717004701001</v>
      </c>
      <c r="C172">
        <v>1.3000629509379511</v>
      </c>
      <c r="D172">
        <v>0.55000000000000004</v>
      </c>
      <c r="E172">
        <f>+'Chart NA - DSGE Raw Data'!D217</f>
        <v>3.5000000000000003E-2</v>
      </c>
    </row>
    <row r="173" spans="1:9">
      <c r="A173" s="1">
        <v>41455</v>
      </c>
      <c r="B173">
        <v>-8.8950832252877476E-2</v>
      </c>
      <c r="C173">
        <v>1.2442737938390114</v>
      </c>
      <c r="D173">
        <v>0.69</v>
      </c>
      <c r="E173">
        <f>+'Chart NA - DSGE Raw Data'!D218</f>
        <v>0.03</v>
      </c>
    </row>
    <row r="174" spans="1:9">
      <c r="A174" s="1">
        <v>41547</v>
      </c>
      <c r="B174">
        <v>-1.8563154223277478E-2</v>
      </c>
      <c r="C174">
        <v>1.2505106970324362</v>
      </c>
      <c r="D174">
        <v>0.72</v>
      </c>
      <c r="E174">
        <f>+'Chart NA - DSGE Raw Data'!D219</f>
        <v>2.2499999999999999E-2</v>
      </c>
    </row>
    <row r="175" spans="1:9">
      <c r="A175" s="1">
        <v>41639</v>
      </c>
      <c r="B175">
        <v>-1.9591408977697511E-2</v>
      </c>
      <c r="C175">
        <v>1.0460410000627391</v>
      </c>
      <c r="D175">
        <v>0.8</v>
      </c>
      <c r="E175">
        <f>+'Chart NA - DSGE Raw Data'!D220</f>
        <v>2.2499999999999999E-2</v>
      </c>
    </row>
    <row r="176" spans="1:9">
      <c r="A176" s="1">
        <v>41729</v>
      </c>
      <c r="B176">
        <v>-3.9684608615785044E-2</v>
      </c>
      <c r="C176">
        <v>0.8500919913419912</v>
      </c>
      <c r="D176">
        <v>0.8</v>
      </c>
      <c r="E176">
        <f>+'Chart NA - DSGE Raw Data'!D221</f>
        <v>1.7500000000000002E-2</v>
      </c>
    </row>
    <row r="177" spans="1:5">
      <c r="A177" s="1">
        <v>41820</v>
      </c>
      <c r="B177">
        <v>3.1453798252127463E-2</v>
      </c>
      <c r="C177">
        <v>0.76591269841269849</v>
      </c>
      <c r="D177">
        <v>0.77</v>
      </c>
      <c r="E177">
        <f>+'Chart NA - DSGE Raw Data'!D222</f>
        <v>2.2499999999999999E-2</v>
      </c>
    </row>
    <row r="178" spans="1:5">
      <c r="A178" s="1">
        <v>41912</v>
      </c>
      <c r="B178">
        <v>5.128333333333257E-2</v>
      </c>
      <c r="C178">
        <v>0.89054841897233195</v>
      </c>
      <c r="D178">
        <v>0.62</v>
      </c>
      <c r="E178">
        <f>+'Chart NA - DSGE Raw Data'!D223</f>
        <v>2.2499999999999999E-2</v>
      </c>
    </row>
    <row r="179" spans="1:5">
      <c r="A179" s="1">
        <v>42004</v>
      </c>
      <c r="B179">
        <v>5.8386505930912491E-2</v>
      </c>
      <c r="C179">
        <v>0.99137390990651852</v>
      </c>
      <c r="D179">
        <v>0.5</v>
      </c>
      <c r="E179">
        <f>+'Chart NA - DSGE Raw Data'!D224</f>
        <v>2.5000000000000001E-2</v>
      </c>
    </row>
    <row r="180" spans="1:5">
      <c r="A180" s="1">
        <v>42094</v>
      </c>
      <c r="B180">
        <v>2.6346474489880034E-2</v>
      </c>
      <c r="C180">
        <v>0.97641233766233759</v>
      </c>
      <c r="D180">
        <v>0.4</v>
      </c>
      <c r="E180">
        <f>+'Chart NA - DSGE Raw Data'!D225</f>
        <v>2.75E-2</v>
      </c>
    </row>
    <row r="181" spans="1:5">
      <c r="A181" s="1">
        <v>42185</v>
      </c>
      <c r="B181">
        <v>0.11228902524336004</v>
      </c>
      <c r="C181">
        <v>0.97906204906204908</v>
      </c>
      <c r="D181">
        <v>0.28999999999999998</v>
      </c>
      <c r="E181">
        <f>+'Chart NA - DSGE Raw Data'!D226</f>
        <v>3.2500000000000001E-2</v>
      </c>
    </row>
    <row r="182" spans="1:5">
      <c r="A182" s="1">
        <v>42277</v>
      </c>
      <c r="B182">
        <v>0.12429999999999997</v>
      </c>
      <c r="C182">
        <v>1.1378718081435473</v>
      </c>
      <c r="D182">
        <v>0.32</v>
      </c>
      <c r="E182">
        <f>+'Chart NA - DSGE Raw Data'!D227</f>
        <v>3.2500000000000001E-2</v>
      </c>
    </row>
    <row r="183" spans="1:5">
      <c r="A183" s="1">
        <v>42369</v>
      </c>
      <c r="B183">
        <v>0.15936748844524751</v>
      </c>
      <c r="C183">
        <v>1.2481099818056338</v>
      </c>
      <c r="D183">
        <v>0.37</v>
      </c>
      <c r="E183">
        <f>+'Chart NA - DSGE Raw Data'!D228</f>
        <v>0.04</v>
      </c>
    </row>
    <row r="184" spans="1:5">
      <c r="A184" s="1">
        <v>42460</v>
      </c>
      <c r="B184">
        <v>0.11393637573998999</v>
      </c>
      <c r="C184">
        <v>1.4422150072150073</v>
      </c>
      <c r="D184">
        <v>0.3</v>
      </c>
      <c r="E184">
        <f>+'Chart NA - DSGE Raw Data'!D229</f>
        <v>0.09</v>
      </c>
    </row>
    <row r="185" spans="1:5">
      <c r="A185" s="1">
        <v>42551</v>
      </c>
      <c r="B185">
        <v>6.9583333333332525E-2</v>
      </c>
      <c r="C185">
        <v>1.1853787878787874</v>
      </c>
      <c r="D185">
        <v>0.26</v>
      </c>
      <c r="E185">
        <f>+'Chart NA - DSGE Raw Data'!D230</f>
        <v>9.2499999999999999E-2</v>
      </c>
    </row>
    <row r="186" spans="1:5">
      <c r="A186" s="1">
        <v>42643</v>
      </c>
      <c r="B186">
        <v>3.9333333333333248E-2</v>
      </c>
      <c r="C186">
        <v>1.043832345191041</v>
      </c>
      <c r="D186">
        <v>0.23</v>
      </c>
      <c r="E186">
        <f>+'Chart NA - DSGE Raw Data'!D231</f>
        <v>9.7500000000000003E-2</v>
      </c>
    </row>
    <row r="187" spans="1:5">
      <c r="A187" s="1">
        <v>42735</v>
      </c>
      <c r="B187">
        <v>1.5813401179722519E-2</v>
      </c>
      <c r="C187">
        <v>0.98137445887445907</v>
      </c>
      <c r="D187">
        <v>0.16</v>
      </c>
      <c r="E187">
        <f>+'Chart NA - DSGE Raw Data'!D232</f>
        <v>0.1125</v>
      </c>
    </row>
    <row r="188" spans="1:5">
      <c r="A188" s="1">
        <v>42825</v>
      </c>
      <c r="B188">
        <v>-8.8250000000000273E-3</v>
      </c>
      <c r="C188">
        <v>0.87811809868875079</v>
      </c>
      <c r="D188">
        <v>0.27</v>
      </c>
      <c r="E188">
        <f>+'Chart NA - DSGE Raw Data'!D233</f>
        <v>0.17499999999999999</v>
      </c>
    </row>
    <row r="189" spans="1:5">
      <c r="A189" s="1">
        <v>42916</v>
      </c>
      <c r="B189">
        <v>2.8310852344617499E-2</v>
      </c>
      <c r="C189">
        <v>0.78991732542819504</v>
      </c>
      <c r="D189">
        <v>0.35</v>
      </c>
      <c r="E189">
        <f>+'Chart NA - DSGE Raw Data'!D234</f>
        <v>0.23749999999999999</v>
      </c>
    </row>
    <row r="190" spans="1:5">
      <c r="A190" s="1">
        <v>43008</v>
      </c>
      <c r="B190">
        <v>4.3891666666665052E-2</v>
      </c>
      <c r="C190">
        <v>0.68425920697659837</v>
      </c>
      <c r="D190">
        <v>0.28999999999999998</v>
      </c>
      <c r="E190">
        <f>+'Chart NA - DSGE Raw Data'!D235</f>
        <v>0.28749999999999998</v>
      </c>
    </row>
    <row r="191" spans="1:5">
      <c r="A191" s="1">
        <v>43100</v>
      </c>
      <c r="B191">
        <v>4.5022949994602518E-2</v>
      </c>
      <c r="C191">
        <v>0.65688311688311674</v>
      </c>
      <c r="D191">
        <v>0.28000000000000003</v>
      </c>
      <c r="E191">
        <f>+'Chart NA - DSGE Raw Data'!D236</f>
        <v>0.3</v>
      </c>
    </row>
    <row r="192" spans="1:5">
      <c r="A192" s="1">
        <v>43190</v>
      </c>
      <c r="B192">
        <v>3.8766963629207507E-2</v>
      </c>
      <c r="C192">
        <v>0.69259469696969711</v>
      </c>
      <c r="D192">
        <v>0.25</v>
      </c>
      <c r="E192">
        <f>+'Chart NA - DSGE Raw Data'!D237</f>
        <v>0.36249999999999999</v>
      </c>
    </row>
    <row r="193" spans="1:5">
      <c r="A193" s="1">
        <v>43281</v>
      </c>
      <c r="B193">
        <v>3.060393007304002E-2</v>
      </c>
      <c r="C193">
        <v>0.81782404793274377</v>
      </c>
      <c r="D193">
        <v>0.28999999999999998</v>
      </c>
      <c r="E193">
        <f>+'Chart NA - DSGE Raw Data'!D238</f>
        <v>0.435</v>
      </c>
    </row>
    <row r="194" spans="1:5">
      <c r="A194" s="1">
        <v>43373</v>
      </c>
      <c r="B194">
        <v>-1.4691666666667491E-2</v>
      </c>
      <c r="C194">
        <v>0.89335027291549041</v>
      </c>
      <c r="D194">
        <v>0.3</v>
      </c>
      <c r="E194">
        <f>+'Chart NA - DSGE Raw Data'!D239</f>
        <v>0.48249999999999998</v>
      </c>
    </row>
    <row r="195" spans="1:5">
      <c r="A195" s="1">
        <v>43465</v>
      </c>
      <c r="B195">
        <v>-1.6100393338747521E-2</v>
      </c>
      <c r="C195">
        <v>1.0887798089591567</v>
      </c>
      <c r="D195">
        <v>0.32</v>
      </c>
      <c r="E195">
        <f>+'Chart NA - DSGE Raw Data'!D240</f>
        <v>0.55500000000000005</v>
      </c>
    </row>
    <row r="196" spans="1:5">
      <c r="A196" s="1">
        <v>43555</v>
      </c>
      <c r="B196">
        <v>4.2046466380674996E-2</v>
      </c>
      <c r="C196">
        <v>1.0854659090909091</v>
      </c>
      <c r="D196">
        <v>0.35</v>
      </c>
      <c r="E196">
        <f>+'Chart NA - DSGE Raw Data'!D241</f>
        <v>0.6</v>
      </c>
    </row>
    <row r="197" spans="1:5">
      <c r="A197" s="1">
        <v>43646</v>
      </c>
      <c r="B197">
        <v>3.9084940609840746E-2</v>
      </c>
      <c r="C197">
        <v>0.9640424430641823</v>
      </c>
      <c r="D197">
        <v>0.28000000000000003</v>
      </c>
      <c r="E197">
        <f>+'Chart NA - DSGE Raw Data'!D242</f>
        <v>0.6</v>
      </c>
    </row>
    <row r="198" spans="1:5">
      <c r="A198" s="1">
        <v>43738</v>
      </c>
      <c r="B198">
        <v>7.1241666666666509E-2</v>
      </c>
      <c r="C198">
        <v>0.90900448585231197</v>
      </c>
      <c r="D198">
        <v>0.2</v>
      </c>
      <c r="E198">
        <f>+'Chart NA - DSGE Raw Data'!D243</f>
        <v>0.54749999999999999</v>
      </c>
    </row>
    <row r="199" spans="1:5">
      <c r="A199" s="1">
        <v>43830</v>
      </c>
      <c r="B199">
        <v>7.5506846680751763E-2</v>
      </c>
      <c r="C199">
        <v>0.87859385783298816</v>
      </c>
      <c r="D199">
        <v>0.04</v>
      </c>
      <c r="E199">
        <f>+'Chart NA - DSGE Raw Data'!D244</f>
        <v>0.41249999999999998</v>
      </c>
    </row>
    <row r="200" spans="1:5">
      <c r="A200" s="1">
        <v>43921</v>
      </c>
      <c r="B200">
        <v>7.5314619222341991E-2</v>
      </c>
      <c r="C200">
        <v>1.0827362914862915</v>
      </c>
      <c r="D200">
        <v>7.0000000000000007E-2</v>
      </c>
      <c r="E200">
        <f>+'Chart NA - DSGE Raw Data'!D245</f>
        <v>0.3125</v>
      </c>
    </row>
    <row r="201" spans="1:5">
      <c r="A201" s="1">
        <v>44012</v>
      </c>
      <c r="B201">
        <v>7.6545226847314018E-2</v>
      </c>
      <c r="C201">
        <v>1.4995256132756134</v>
      </c>
      <c r="D201">
        <v>7.0000000000000007E-2</v>
      </c>
      <c r="E201">
        <f>+'Chart NA - DSGE Raw Data'!D246</f>
        <v>1.4999999999999999E-2</v>
      </c>
    </row>
    <row r="202" spans="1:5">
      <c r="A202" s="1">
        <v>44104</v>
      </c>
      <c r="B202">
        <v>1.7158333333333248E-2</v>
      </c>
      <c r="C202">
        <v>1.1717639908400781</v>
      </c>
      <c r="D202">
        <v>0.12</v>
      </c>
      <c r="E202">
        <f>+'Chart NA - DSGE Raw Data'!D247</f>
        <v>2.2499999999999999E-2</v>
      </c>
    </row>
    <row r="203" spans="1:5">
      <c r="A203" s="1">
        <v>44196</v>
      </c>
      <c r="B203">
        <v>3.0925166617955101E-2</v>
      </c>
      <c r="C203">
        <v>1.0135958968567664</v>
      </c>
      <c r="D203">
        <v>0.04</v>
      </c>
      <c r="E203">
        <f>+'Chart NA - DSGE Raw Data'!D248</f>
        <v>2.2499999999999999E-2</v>
      </c>
    </row>
    <row r="204" spans="1:5">
      <c r="A204" s="1">
        <v>44286</v>
      </c>
      <c r="B204">
        <v>5.6129503324345256E-2</v>
      </c>
      <c r="C204">
        <v>0.81659075224292632</v>
      </c>
      <c r="D204">
        <v>-0.01</v>
      </c>
      <c r="E204">
        <f>+'Chart NA - DSGE Raw Data'!D249</f>
        <v>0.02</v>
      </c>
    </row>
    <row r="205" spans="1:5">
      <c r="A205" s="1">
        <v>44377</v>
      </c>
      <c r="B205">
        <v>6.039166666666651E-2</v>
      </c>
      <c r="C205">
        <v>0.74675324675324672</v>
      </c>
      <c r="D205">
        <v>0.01</v>
      </c>
      <c r="E205">
        <f>+'Chart NA - DSGE Raw Data'!D250</f>
        <v>1.7500000000000002E-2</v>
      </c>
    </row>
    <row r="206" spans="1:5">
      <c r="A206" s="1">
        <v>44469</v>
      </c>
      <c r="B206">
        <v>5.4666666666666502E-2</v>
      </c>
      <c r="C206">
        <v>0.75400197628458498</v>
      </c>
      <c r="D206">
        <v>7.0000000000000007E-2</v>
      </c>
      <c r="E206">
        <f>+'Chart NA - DSGE Raw Data'!D251</f>
        <v>2.2499999999999999E-2</v>
      </c>
    </row>
    <row r="207" spans="1:5">
      <c r="A207" s="1">
        <v>44561</v>
      </c>
      <c r="B207">
        <v>6.6683333333333261E-2</v>
      </c>
      <c r="C207">
        <v>0.83215909090909079</v>
      </c>
      <c r="D207">
        <v>0.04</v>
      </c>
      <c r="E207">
        <f>+'Chart NA - DSGE Raw Data'!D252</f>
        <v>0.02</v>
      </c>
    </row>
    <row r="208" spans="1:5">
      <c r="A208" s="1">
        <v>44651</v>
      </c>
      <c r="B208">
        <v>8.251666666666499E-2</v>
      </c>
      <c r="C208">
        <v>0.98129192546583843</v>
      </c>
      <c r="D208">
        <v>0.08</v>
      </c>
      <c r="E208">
        <f>+'Chart NA - DSGE Raw Data'!D253</f>
        <v>0.03</v>
      </c>
    </row>
    <row r="209" spans="1:5">
      <c r="A209" s="1">
        <v>44742</v>
      </c>
      <c r="B209">
        <v>6.1175000000000035E-2</v>
      </c>
      <c r="C209">
        <v>1.1945364357864356</v>
      </c>
      <c r="D209">
        <v>0.21</v>
      </c>
      <c r="E209">
        <f>+'Chart NA - DSGE Raw Data'!D254</f>
        <v>0.1925</v>
      </c>
    </row>
    <row r="210" spans="1:5">
      <c r="A210" s="1">
        <v>44834</v>
      </c>
      <c r="B210">
        <v>5.4150000000000031E-2</v>
      </c>
      <c r="C210">
        <v>1.4378705533596836</v>
      </c>
      <c r="D210">
        <v>0.49</v>
      </c>
      <c r="E210">
        <f>+'Chart NA - DSGE Raw Data'!D255</f>
        <v>0.54500000000000004</v>
      </c>
    </row>
    <row r="211" spans="1:5">
      <c r="A211" s="1">
        <v>44926</v>
      </c>
      <c r="B211">
        <v>3.8274999999999948E-2</v>
      </c>
      <c r="C211">
        <v>1.3668795093795094</v>
      </c>
      <c r="D211">
        <v>0.57999999999999996</v>
      </c>
      <c r="E211">
        <f>+'Chart NA - DSGE Raw Data'!D256</f>
        <v>0.91249999999999998</v>
      </c>
    </row>
    <row r="212" spans="1:5">
      <c r="A212" s="1">
        <v>45016</v>
      </c>
      <c r="B212">
        <v>2.1083333333324905E-3</v>
      </c>
      <c r="C212">
        <v>1.1198787094547962</v>
      </c>
      <c r="D212">
        <v>0.76</v>
      </c>
      <c r="E212">
        <f>+'Chart NA - DSGE Raw Data'!D257</f>
        <v>1.1274999999999999</v>
      </c>
    </row>
    <row r="213" spans="1:5">
      <c r="A213" s="1">
        <v>45107</v>
      </c>
      <c r="B213">
        <v>1.7899999999999916E-2</v>
      </c>
      <c r="C213">
        <v>1.1567048748353095</v>
      </c>
      <c r="D213">
        <v>0.79</v>
      </c>
      <c r="E213">
        <f>+'Chart NA - DSGE Raw Data'!D258</f>
        <v>1.2475000000000001</v>
      </c>
    </row>
    <row r="214" spans="1:5">
      <c r="A214" s="1">
        <v>45199</v>
      </c>
      <c r="B214">
        <v>-1.4225000000000043E-2</v>
      </c>
      <c r="C214">
        <v>1.0938758705063052</v>
      </c>
      <c r="D214">
        <v>0.8</v>
      </c>
      <c r="E214">
        <f>+'Chart NA - DSGE Raw Data'!D259</f>
        <v>1.3149999999999999</v>
      </c>
    </row>
    <row r="215" spans="1:5">
      <c r="A215" s="1">
        <v>45291</v>
      </c>
      <c r="B215">
        <v>-1.0333333333334971E-2</v>
      </c>
      <c r="C215">
        <v>1.1086922799422796</v>
      </c>
      <c r="D215">
        <v>0.84</v>
      </c>
      <c r="E215">
        <f>+'Chart NA - DSGE Raw Data'!D260</f>
        <v>1.3325</v>
      </c>
    </row>
    <row r="216" spans="1:5">
      <c r="A216" s="1">
        <v>45382</v>
      </c>
      <c r="B216">
        <v>7.4999999999975087E-3</v>
      </c>
      <c r="C216">
        <v>0.90685786435786431</v>
      </c>
      <c r="D216">
        <v>0.83</v>
      </c>
      <c r="E216">
        <f>+'Chart NA - DSGE Raw Data'!D261</f>
        <v>1.3325</v>
      </c>
    </row>
    <row r="217" spans="1:5">
      <c r="A217" s="1">
        <v>45473</v>
      </c>
      <c r="B217">
        <v>3.7566666666665083E-2</v>
      </c>
      <c r="C217">
        <v>0.86191307484785751</v>
      </c>
      <c r="D217">
        <v>0.74</v>
      </c>
      <c r="E217">
        <f>+'Chart NA - DSGE Raw Data'!D262</f>
        <v>1.3325</v>
      </c>
    </row>
    <row r="218" spans="1:5">
      <c r="A218" s="1"/>
      <c r="B218">
        <v>6.8766666666664977E-2</v>
      </c>
      <c r="C218">
        <v>0.881528640441684</v>
      </c>
      <c r="D218">
        <v>0.78</v>
      </c>
      <c r="E218">
        <f>+'Chart NA - DSGE Raw Data'!D263</f>
        <v>1.3149999999999999</v>
      </c>
    </row>
    <row r="219" spans="1:5">
      <c r="A219" s="1"/>
      <c r="D219">
        <v>0.74</v>
      </c>
      <c r="E219">
        <f>+'Chart NA - DSGE Raw Data'!D264</f>
        <v>1.1625000000000001</v>
      </c>
    </row>
    <row r="220" spans="1:5">
      <c r="A220" s="1"/>
      <c r="D220">
        <f>+'2025Q2'!M263</f>
        <v>0.191652056806562</v>
      </c>
      <c r="E220">
        <f>+'Chart NA - DSGE Raw Data'!D265</f>
        <v>1.0825</v>
      </c>
    </row>
    <row r="221" spans="1:5">
      <c r="A221" s="1"/>
      <c r="D221">
        <f>+'2025Q2'!M264</f>
        <v>0.20918164208349599</v>
      </c>
      <c r="E221">
        <f>+'Chart NA - DSGE Raw Data'!D266</f>
        <v>1.0825</v>
      </c>
    </row>
    <row r="222" spans="1:5">
      <c r="A222" s="1"/>
    </row>
    <row r="223" spans="1:5">
      <c r="A223" s="1"/>
    </row>
    <row r="224" spans="1:5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109E-BC38-B045-848C-2F1B1E52D0B9}">
  <sheetPr codeName="Sheet38"/>
  <dimension ref="A1:CN132"/>
  <sheetViews>
    <sheetView topLeftCell="C1" zoomScale="55" zoomScaleNormal="55" workbookViewId="0">
      <selection activeCell="BO12" sqref="BO12"/>
    </sheetView>
  </sheetViews>
  <sheetFormatPr defaultColWidth="8.85546875" defaultRowHeight="15"/>
  <cols>
    <col min="1" max="1" width="12.42578125" bestFit="1" customWidth="1"/>
    <col min="9" max="9" width="12.28515625" bestFit="1" customWidth="1"/>
    <col min="12" max="12" width="16.28515625" bestFit="1" customWidth="1"/>
    <col min="21" max="39" width="8.85546875" style="11"/>
    <col min="43" max="43" width="10" bestFit="1" customWidth="1"/>
  </cols>
  <sheetData>
    <row r="1" spans="1:67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P1" t="s">
        <v>158</v>
      </c>
      <c r="AQ1" t="s">
        <v>13</v>
      </c>
      <c r="AR1" t="s">
        <v>159</v>
      </c>
      <c r="AS1" t="s">
        <v>160</v>
      </c>
      <c r="AT1" t="s">
        <v>161</v>
      </c>
      <c r="AU1" t="s">
        <v>162</v>
      </c>
      <c r="AV1" t="s">
        <v>163</v>
      </c>
      <c r="AW1" t="s">
        <v>164</v>
      </c>
      <c r="AX1" t="s">
        <v>165</v>
      </c>
      <c r="AY1" t="s">
        <v>166</v>
      </c>
      <c r="AZ1" t="s">
        <v>332</v>
      </c>
      <c r="BA1" t="s">
        <v>154</v>
      </c>
      <c r="BE1" t="s">
        <v>331</v>
      </c>
      <c r="BF1" t="s">
        <v>330</v>
      </c>
    </row>
    <row r="2" spans="1:67">
      <c r="A2" s="1">
        <v>39172</v>
      </c>
      <c r="B2" s="18">
        <v>4.4762152999999999E-2</v>
      </c>
      <c r="C2" s="16">
        <v>6.2799999999999998E-9</v>
      </c>
      <c r="D2">
        <v>-0.16806233100000001</v>
      </c>
      <c r="E2">
        <v>0.146477471</v>
      </c>
      <c r="F2">
        <v>-0.65295040400000004</v>
      </c>
      <c r="G2">
        <v>-0.63209381399999998</v>
      </c>
      <c r="H2">
        <v>3.7289499999999999E-4</v>
      </c>
      <c r="I2" s="16">
        <v>-2.9200000000000001E-15</v>
      </c>
      <c r="J2" s="16">
        <v>6.4200000000000002E-15</v>
      </c>
      <c r="K2" s="16">
        <v>6.2900000000000001E-15</v>
      </c>
      <c r="L2">
        <v>0.107132534</v>
      </c>
      <c r="M2">
        <v>0</v>
      </c>
      <c r="N2">
        <v>0</v>
      </c>
      <c r="O2" s="16">
        <v>8.5799999999999998E-14</v>
      </c>
      <c r="P2">
        <v>0</v>
      </c>
      <c r="Q2">
        <v>1.220357E-2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0.27150513900000001</v>
      </c>
      <c r="AF2">
        <v>-0.87065278000000002</v>
      </c>
      <c r="AQ2" s="1">
        <f t="shared" ref="AQ2:AQ33" si="0">+A2</f>
        <v>39172</v>
      </c>
      <c r="AR2" s="14">
        <f>+B2-B$2</f>
        <v>0</v>
      </c>
      <c r="AS2" s="14">
        <f>+C2+D2-$D$2-C$2</f>
        <v>-7.7464066430355827E-18</v>
      </c>
      <c r="AT2" s="14">
        <f>+F2-F$2+E2-$E$2</f>
        <v>0</v>
      </c>
      <c r="AU2" s="14">
        <f>+H2-H$2+Q2-$Q$2</f>
        <v>0</v>
      </c>
      <c r="AV2" s="14">
        <f>+L2-L$2+G2-$G$2</f>
        <v>0</v>
      </c>
      <c r="AW2" s="14">
        <f t="shared" ref="AW2" si="1">+G2-G$2</f>
        <v>0</v>
      </c>
      <c r="AX2" s="14">
        <f>+I2-I$2</f>
        <v>0</v>
      </c>
      <c r="AY2" s="14">
        <f>+J2-J$2</f>
        <v>0</v>
      </c>
      <c r="AZ2" s="14">
        <f>AF2-SUM(AR2:AY2)-$AF$2</f>
        <v>0</v>
      </c>
      <c r="BA2" s="14">
        <f>+SUM(AR2:AZ2)</f>
        <v>-7.7464066430355827E-18</v>
      </c>
    </row>
    <row r="3" spans="1:67">
      <c r="A3" s="1">
        <v>39263</v>
      </c>
      <c r="B3">
        <v>3.8921164000000001E-2</v>
      </c>
      <c r="C3" s="16">
        <v>2.4100000000000001E-8</v>
      </c>
      <c r="D3">
        <v>-0.26120284999999999</v>
      </c>
      <c r="E3">
        <v>0.19241116899999999</v>
      </c>
      <c r="F3">
        <v>-0.55008330800000005</v>
      </c>
      <c r="G3">
        <v>-0.68546957900000005</v>
      </c>
      <c r="H3">
        <v>3.2858399999999998E-4</v>
      </c>
      <c r="I3" s="16">
        <v>-2.9999999999999998E-15</v>
      </c>
      <c r="J3" s="16">
        <v>7.1400000000000001E-15</v>
      </c>
      <c r="K3" s="16">
        <v>7.0700000000000001E-15</v>
      </c>
      <c r="L3">
        <v>2.959674E-2</v>
      </c>
      <c r="M3">
        <v>0</v>
      </c>
      <c r="N3">
        <v>0</v>
      </c>
      <c r="O3" s="16">
        <v>8.53E-14</v>
      </c>
      <c r="P3">
        <v>0</v>
      </c>
      <c r="Q3">
        <v>1.2360899E-2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0.26773244899999998</v>
      </c>
      <c r="AF3">
        <v>-0.95540470799999999</v>
      </c>
      <c r="AQ3" s="1">
        <f t="shared" si="0"/>
        <v>39263</v>
      </c>
      <c r="AR3" s="14">
        <f t="shared" ref="AR3:AR66" si="2">+B3-B$2</f>
        <v>-5.8409889999999978E-3</v>
      </c>
      <c r="AS3" s="14">
        <f t="shared" ref="AS3:AS66" si="3">+C3+D3-$D$2-C$2</f>
        <v>-9.3140501179999988E-2</v>
      </c>
      <c r="AT3" s="14">
        <f t="shared" ref="AT3:AT66" si="4">+F3-F$2+E3-$E$2</f>
        <v>0.14880079399999999</v>
      </c>
      <c r="AU3" s="14">
        <f t="shared" ref="AU3:AU66" si="5">+H3-H$2+Q3-$Q$2</f>
        <v>1.1301799999999945E-4</v>
      </c>
      <c r="AV3" s="14">
        <f t="shared" ref="AV3:AV66" si="6">+L3-L$2+G3-$G$2</f>
        <v>-0.13091155900000007</v>
      </c>
      <c r="AW3" s="14">
        <f t="shared" ref="AW3:AW66" si="7">+G3-G$2</f>
        <v>-5.3375765000000075E-2</v>
      </c>
      <c r="AX3" s="14">
        <f t="shared" ref="AX3:AX66" si="8">+I3-I$2</f>
        <v>-7.9999999999999722E-17</v>
      </c>
      <c r="AY3" s="14">
        <f t="shared" ref="AY3:AY66" si="9">+J3-J$2</f>
        <v>7.1999999999999987E-16</v>
      </c>
      <c r="AZ3" s="14">
        <f t="shared" ref="AZ3:AZ66" si="10">AF3-SUM(AR3:AY3)-$AF$2</f>
        <v>4.960307417999954E-2</v>
      </c>
      <c r="BA3" s="14">
        <f t="shared" ref="BA3:BA66" si="11">+SUM(AR3:AZ3)</f>
        <v>-8.4751927999999976E-2</v>
      </c>
    </row>
    <row r="4" spans="1:67">
      <c r="A4" s="1">
        <v>39355</v>
      </c>
      <c r="B4">
        <v>4.0475342999999997E-2</v>
      </c>
      <c r="C4" s="16">
        <v>5.3700000000000003E-9</v>
      </c>
      <c r="D4">
        <v>-0.40674016000000002</v>
      </c>
      <c r="E4">
        <v>0.18947275999999999</v>
      </c>
      <c r="F4">
        <v>-0.50981762600000002</v>
      </c>
      <c r="G4">
        <v>-0.54528150600000003</v>
      </c>
      <c r="H4">
        <v>1.7953000000000001E-4</v>
      </c>
      <c r="I4" s="16">
        <v>-2.89E-15</v>
      </c>
      <c r="J4" s="16">
        <v>7.1900000000000005E-15</v>
      </c>
      <c r="K4" s="16">
        <v>6.1100000000000003E-15</v>
      </c>
      <c r="L4">
        <v>3.4584472999999998E-2</v>
      </c>
      <c r="M4">
        <v>0</v>
      </c>
      <c r="N4">
        <v>0</v>
      </c>
      <c r="O4" s="16">
        <v>8.3E-14</v>
      </c>
      <c r="P4">
        <v>0</v>
      </c>
      <c r="Q4">
        <v>7.2125710000000001E-3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0.26401781600000002</v>
      </c>
      <c r="AF4">
        <v>-0.92589679400000002</v>
      </c>
      <c r="AQ4" s="1">
        <f t="shared" si="0"/>
        <v>39355</v>
      </c>
      <c r="AR4" s="14">
        <f t="shared" si="2"/>
        <v>-4.286810000000002E-3</v>
      </c>
      <c r="AS4" s="14">
        <f t="shared" si="3"/>
        <v>-0.23867782991</v>
      </c>
      <c r="AT4" s="14">
        <f t="shared" si="4"/>
        <v>0.18612806700000004</v>
      </c>
      <c r="AU4" s="14">
        <f t="shared" si="5"/>
        <v>-5.1843640000000003E-3</v>
      </c>
      <c r="AV4" s="14">
        <f t="shared" si="6"/>
        <v>1.4264246999999952E-2</v>
      </c>
      <c r="AW4" s="14">
        <f t="shared" si="7"/>
        <v>8.6812307999999949E-2</v>
      </c>
      <c r="AX4" s="14">
        <f t="shared" si="8"/>
        <v>3.0000000000000093E-17</v>
      </c>
      <c r="AY4" s="14">
        <f t="shared" si="9"/>
        <v>7.7000000000000028E-16</v>
      </c>
      <c r="AZ4" s="14">
        <f t="shared" si="10"/>
        <v>-9.4299632090000696E-2</v>
      </c>
      <c r="BA4" s="14">
        <f t="shared" si="11"/>
        <v>-5.5244013999999959E-2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</row>
    <row r="5" spans="1:67">
      <c r="A5" s="1">
        <v>39447</v>
      </c>
      <c r="B5">
        <v>3.5728524999999997E-2</v>
      </c>
      <c r="C5" s="16">
        <v>2.3099999999999998E-8</v>
      </c>
      <c r="D5">
        <v>-0.71495618500000002</v>
      </c>
      <c r="E5">
        <v>0.22974272900000001</v>
      </c>
      <c r="F5">
        <v>-0.54077318500000005</v>
      </c>
      <c r="G5">
        <v>-0.451017589</v>
      </c>
      <c r="H5">
        <v>2.1718099999999999E-4</v>
      </c>
      <c r="I5" s="16">
        <v>-2.62E-15</v>
      </c>
      <c r="J5" s="16">
        <v>7.9099999999999996E-15</v>
      </c>
      <c r="K5" s="16">
        <v>6.6799999999999997E-15</v>
      </c>
      <c r="L5">
        <v>4.7848742999999999E-2</v>
      </c>
      <c r="M5">
        <v>0</v>
      </c>
      <c r="N5">
        <v>0</v>
      </c>
      <c r="O5" s="16">
        <v>8.3699999999999999E-14</v>
      </c>
      <c r="P5">
        <v>0</v>
      </c>
      <c r="Q5">
        <v>8.6558659999999999E-3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0.26036028300000003</v>
      </c>
      <c r="AF5">
        <v>-1.124193609</v>
      </c>
      <c r="AQ5" s="1">
        <f t="shared" si="0"/>
        <v>39447</v>
      </c>
      <c r="AR5" s="14">
        <f t="shared" si="2"/>
        <v>-9.0336280000000019E-3</v>
      </c>
      <c r="AS5" s="14">
        <f t="shared" si="3"/>
        <v>-0.54689383717999995</v>
      </c>
      <c r="AT5" s="14">
        <f t="shared" si="4"/>
        <v>0.19544247700000003</v>
      </c>
      <c r="AU5" s="14">
        <f t="shared" si="5"/>
        <v>-3.703418E-3</v>
      </c>
      <c r="AV5" s="14">
        <f t="shared" si="6"/>
        <v>0.12179243399999995</v>
      </c>
      <c r="AW5" s="14">
        <f t="shared" si="7"/>
        <v>0.18107622499999998</v>
      </c>
      <c r="AX5" s="14">
        <f t="shared" si="8"/>
        <v>3.0000000000000014E-16</v>
      </c>
      <c r="AY5" s="14">
        <f t="shared" si="9"/>
        <v>1.4899999999999994E-15</v>
      </c>
      <c r="AZ5" s="14">
        <f t="shared" si="10"/>
        <v>-0.19222108182000175</v>
      </c>
      <c r="BA5" s="14">
        <f t="shared" si="11"/>
        <v>-0.25354082899999991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</row>
    <row r="6" spans="1:67">
      <c r="A6" s="1">
        <v>39538</v>
      </c>
      <c r="B6">
        <v>3.4098135000000002E-2</v>
      </c>
      <c r="C6" s="16">
        <v>1.31E-8</v>
      </c>
      <c r="D6">
        <v>-0.80930224699999997</v>
      </c>
      <c r="E6">
        <v>0.21068548200000001</v>
      </c>
      <c r="F6">
        <v>-0.57524300900000003</v>
      </c>
      <c r="G6">
        <v>-0.23878416199999999</v>
      </c>
      <c r="H6">
        <v>3.1175700000000002E-4</v>
      </c>
      <c r="I6" s="16">
        <v>-2.3600000000000001E-15</v>
      </c>
      <c r="J6" s="16">
        <v>1.09E-14</v>
      </c>
      <c r="K6" s="16">
        <v>7.4800000000000001E-15</v>
      </c>
      <c r="L6">
        <v>-3.2512660000000001E-3</v>
      </c>
      <c r="M6">
        <v>0</v>
      </c>
      <c r="N6">
        <v>0</v>
      </c>
      <c r="O6" s="16">
        <v>8.1300000000000004E-14</v>
      </c>
      <c r="P6">
        <v>0</v>
      </c>
      <c r="Q6">
        <v>4.7957499999999997E-3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0.25675891000000001</v>
      </c>
      <c r="AF6">
        <v>-1.119930637</v>
      </c>
      <c r="AQ6" s="1">
        <f t="shared" si="0"/>
        <v>39538</v>
      </c>
      <c r="AR6" s="14">
        <f t="shared" si="2"/>
        <v>-1.0664017999999997E-2</v>
      </c>
      <c r="AS6" s="14">
        <f t="shared" si="3"/>
        <v>-0.64123990917999996</v>
      </c>
      <c r="AT6" s="14">
        <f t="shared" si="4"/>
        <v>0.14191540600000005</v>
      </c>
      <c r="AU6" s="14">
        <f t="shared" si="5"/>
        <v>-7.4689580000000004E-3</v>
      </c>
      <c r="AV6" s="14">
        <f t="shared" si="6"/>
        <v>0.28292585199999998</v>
      </c>
      <c r="AW6" s="14">
        <f t="shared" si="7"/>
        <v>0.39330965200000001</v>
      </c>
      <c r="AX6" s="14">
        <f t="shared" si="8"/>
        <v>5.6000000000000003E-16</v>
      </c>
      <c r="AY6" s="14">
        <f t="shared" si="9"/>
        <v>4.4799999999999994E-15</v>
      </c>
      <c r="AZ6" s="14">
        <f t="shared" si="10"/>
        <v>-0.40805588182000496</v>
      </c>
      <c r="BA6" s="14">
        <f t="shared" si="11"/>
        <v>-0.24927785699999991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</row>
    <row r="7" spans="1:67">
      <c r="A7" s="1">
        <v>39629</v>
      </c>
      <c r="B7">
        <v>2.9236933999999999E-2</v>
      </c>
      <c r="C7" s="16">
        <v>2.4900000000000001E-8</v>
      </c>
      <c r="D7">
        <v>-0.89765839999999997</v>
      </c>
      <c r="E7">
        <v>0.21694709600000001</v>
      </c>
      <c r="F7">
        <v>-0.62080712100000002</v>
      </c>
      <c r="G7">
        <v>-0.280612429</v>
      </c>
      <c r="H7">
        <v>3.5508300000000002E-4</v>
      </c>
      <c r="I7" s="16">
        <v>-2.4399999999999998E-15</v>
      </c>
      <c r="J7" s="16">
        <v>9.8699999999999998E-15</v>
      </c>
      <c r="K7" s="16">
        <v>5.4600000000000004E-15</v>
      </c>
      <c r="L7">
        <v>-4.2981999999999997E-4</v>
      </c>
      <c r="M7">
        <v>0</v>
      </c>
      <c r="N7">
        <v>0</v>
      </c>
      <c r="O7" s="16">
        <v>8.1899999999999997E-14</v>
      </c>
      <c r="P7">
        <v>0</v>
      </c>
      <c r="Q7">
        <v>-1.116419E-3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0.25321277399999997</v>
      </c>
      <c r="AF7">
        <v>-1.3008722770000001</v>
      </c>
      <c r="AQ7" s="1">
        <f t="shared" si="0"/>
        <v>39629</v>
      </c>
      <c r="AR7" s="14">
        <f t="shared" si="2"/>
        <v>-1.5525219E-2</v>
      </c>
      <c r="AS7" s="14">
        <f t="shared" si="3"/>
        <v>-0.72959605037999997</v>
      </c>
      <c r="AT7" s="14">
        <f t="shared" si="4"/>
        <v>0.10261290800000003</v>
      </c>
      <c r="AU7" s="14">
        <f t="shared" si="5"/>
        <v>-1.3337801E-2</v>
      </c>
      <c r="AV7" s="14">
        <f t="shared" si="6"/>
        <v>0.24391903100000001</v>
      </c>
      <c r="AW7" s="14">
        <f t="shared" si="7"/>
        <v>0.35148138499999998</v>
      </c>
      <c r="AX7" s="14">
        <f t="shared" si="8"/>
        <v>4.8000000000000031E-16</v>
      </c>
      <c r="AY7" s="14">
        <f t="shared" si="9"/>
        <v>3.4499999999999997E-15</v>
      </c>
      <c r="AZ7" s="14">
        <f t="shared" si="10"/>
        <v>-0.36977375062000395</v>
      </c>
      <c r="BA7" s="14">
        <f t="shared" si="11"/>
        <v>-0.43021949700000006</v>
      </c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</row>
    <row r="8" spans="1:67">
      <c r="A8" s="1">
        <v>39721</v>
      </c>
      <c r="B8">
        <v>1.4461125999999999E-2</v>
      </c>
      <c r="C8" s="16">
        <v>3.03E-8</v>
      </c>
      <c r="D8">
        <v>-0.93833753600000003</v>
      </c>
      <c r="E8">
        <v>0.20132698399999999</v>
      </c>
      <c r="F8">
        <v>-0.62749648499999999</v>
      </c>
      <c r="G8">
        <v>-6.0190436E-2</v>
      </c>
      <c r="H8">
        <v>7.7982400000000003E-4</v>
      </c>
      <c r="I8" s="16">
        <v>-2.6099999999999998E-15</v>
      </c>
      <c r="J8" s="16">
        <v>1.3699999999999999E-14</v>
      </c>
      <c r="K8" s="16">
        <v>4.1899999999999998E-15</v>
      </c>
      <c r="L8">
        <v>-4.3089562999999997E-2</v>
      </c>
      <c r="M8">
        <v>0</v>
      </c>
      <c r="N8">
        <v>0</v>
      </c>
      <c r="O8" s="16">
        <v>7.9099999999999999E-14</v>
      </c>
      <c r="P8">
        <v>0</v>
      </c>
      <c r="Q8">
        <v>-8.6781280000000002E-3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0.24972097100000001</v>
      </c>
      <c r="AF8">
        <v>-1.211503215</v>
      </c>
      <c r="AQ8" s="1">
        <f t="shared" si="0"/>
        <v>39721</v>
      </c>
      <c r="AR8" s="14">
        <f t="shared" si="2"/>
        <v>-3.0301027000000001E-2</v>
      </c>
      <c r="AS8" s="14">
        <f t="shared" si="3"/>
        <v>-0.77027518098000003</v>
      </c>
      <c r="AT8" s="14">
        <f t="shared" si="4"/>
        <v>8.0303432000000036E-2</v>
      </c>
      <c r="AU8" s="14">
        <f t="shared" si="5"/>
        <v>-2.0474769E-2</v>
      </c>
      <c r="AV8" s="14">
        <f t="shared" si="6"/>
        <v>0.42168128099999996</v>
      </c>
      <c r="AW8" s="14">
        <f t="shared" si="7"/>
        <v>0.57190337800000002</v>
      </c>
      <c r="AX8" s="14">
        <f t="shared" si="8"/>
        <v>3.100000000000003E-16</v>
      </c>
      <c r="AY8" s="14">
        <f t="shared" si="9"/>
        <v>7.2799999999999984E-15</v>
      </c>
      <c r="AZ8" s="14">
        <f t="shared" si="10"/>
        <v>-0.59368754902000764</v>
      </c>
      <c r="BA8" s="14">
        <f t="shared" si="11"/>
        <v>-0.34085043500000012</v>
      </c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</row>
    <row r="9" spans="1:67">
      <c r="A9" s="1">
        <v>39813</v>
      </c>
      <c r="B9">
        <v>7.6552449999999998E-3</v>
      </c>
      <c r="C9" s="16">
        <v>-8.1699999999999997E-9</v>
      </c>
      <c r="D9">
        <v>-1.4691284309999999</v>
      </c>
      <c r="E9">
        <v>0.11545316</v>
      </c>
      <c r="F9">
        <v>-0.87837322100000004</v>
      </c>
      <c r="G9">
        <v>0.90989727600000003</v>
      </c>
      <c r="H9">
        <v>1.00671E-4</v>
      </c>
      <c r="I9" s="16">
        <v>-2.4699999999999999E-15</v>
      </c>
      <c r="J9" s="16">
        <v>1.38E-14</v>
      </c>
      <c r="K9" s="16">
        <v>4.1100000000000001E-15</v>
      </c>
      <c r="L9">
        <v>-0.127093492</v>
      </c>
      <c r="M9">
        <v>0</v>
      </c>
      <c r="N9">
        <v>0</v>
      </c>
      <c r="O9" s="16">
        <v>7.6300000000000001E-14</v>
      </c>
      <c r="P9">
        <v>0</v>
      </c>
      <c r="Q9">
        <v>-3.1598332E-2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16">
        <v>5.34E-16</v>
      </c>
      <c r="Z9" s="16">
        <v>-5.1900000000000003E-17</v>
      </c>
      <c r="AA9" s="16">
        <v>-1.36E-17</v>
      </c>
      <c r="AB9" s="16">
        <v>1.5699999999999999E-18</v>
      </c>
      <c r="AC9" s="16">
        <v>1.4299999999999999E-17</v>
      </c>
      <c r="AD9" s="16">
        <v>2.4899999999999998E-17</v>
      </c>
      <c r="AE9">
        <v>0.24628261000000001</v>
      </c>
      <c r="AF9">
        <v>-1.2268045219999999</v>
      </c>
      <c r="AQ9" s="1">
        <f t="shared" si="0"/>
        <v>39813</v>
      </c>
      <c r="AR9" s="14">
        <f t="shared" si="2"/>
        <v>-3.7106908000000001E-2</v>
      </c>
      <c r="AS9" s="14">
        <f t="shared" si="3"/>
        <v>-1.30106611445</v>
      </c>
      <c r="AT9" s="14">
        <f t="shared" si="4"/>
        <v>-0.25644712800000002</v>
      </c>
      <c r="AU9" s="14">
        <f t="shared" si="5"/>
        <v>-4.4074126000000005E-2</v>
      </c>
      <c r="AV9" s="14">
        <f t="shared" si="6"/>
        <v>1.307765064</v>
      </c>
      <c r="AW9" s="14">
        <f t="shared" si="7"/>
        <v>1.54199109</v>
      </c>
      <c r="AX9" s="14">
        <f t="shared" si="8"/>
        <v>4.5000000000000021E-16</v>
      </c>
      <c r="AY9" s="14">
        <f t="shared" si="9"/>
        <v>7.3799999999999992E-15</v>
      </c>
      <c r="AZ9" s="14">
        <f t="shared" si="10"/>
        <v>-1.5672136195500079</v>
      </c>
      <c r="BA9" s="14">
        <f t="shared" si="11"/>
        <v>-0.35615174199999999</v>
      </c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</row>
    <row r="10" spans="1:67">
      <c r="A10" s="1">
        <v>39903</v>
      </c>
      <c r="B10">
        <v>-2.1529988999999999E-2</v>
      </c>
      <c r="C10" s="16">
        <v>-3.3899999999999999E-8</v>
      </c>
      <c r="D10">
        <v>-1.415981817</v>
      </c>
      <c r="E10">
        <v>2.9430393999999999E-2</v>
      </c>
      <c r="F10">
        <v>-1.087386916</v>
      </c>
      <c r="G10">
        <v>0.88826452</v>
      </c>
      <c r="H10">
        <v>-1.0302969999999999E-3</v>
      </c>
      <c r="I10" s="16">
        <v>-2.7300000000000002E-15</v>
      </c>
      <c r="J10" s="16">
        <v>9.9800000000000005E-15</v>
      </c>
      <c r="K10" s="16">
        <v>5.6199999999999998E-15</v>
      </c>
      <c r="L10">
        <v>-0.16764551</v>
      </c>
      <c r="M10">
        <v>0</v>
      </c>
      <c r="N10">
        <v>0</v>
      </c>
      <c r="O10" s="16">
        <v>7.6700000000000004E-14</v>
      </c>
      <c r="P10">
        <v>0</v>
      </c>
      <c r="Q10">
        <v>-4.5199071E-2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16">
        <v>1.1600000000000001E-16</v>
      </c>
      <c r="Z10" s="16">
        <v>-2.4799999999999999E-16</v>
      </c>
      <c r="AA10" s="16">
        <v>-8.3299999999999996E-18</v>
      </c>
      <c r="AB10" s="16">
        <v>1.08E-17</v>
      </c>
      <c r="AC10" s="16">
        <v>6.5299999999999996E-17</v>
      </c>
      <c r="AD10" s="16">
        <v>1.4499999999999999E-16</v>
      </c>
      <c r="AE10">
        <v>0.24289682000000001</v>
      </c>
      <c r="AF10">
        <v>-1.5781818999999999</v>
      </c>
      <c r="AQ10" s="1">
        <f t="shared" si="0"/>
        <v>39903</v>
      </c>
      <c r="AR10" s="14">
        <f t="shared" si="2"/>
        <v>-6.6292141999999998E-2</v>
      </c>
      <c r="AS10" s="14">
        <f t="shared" si="3"/>
        <v>-1.24791952618</v>
      </c>
      <c r="AT10" s="14">
        <f t="shared" si="4"/>
        <v>-0.55148358899999994</v>
      </c>
      <c r="AU10" s="14">
        <f t="shared" si="5"/>
        <v>-5.8805833000000002E-2</v>
      </c>
      <c r="AV10" s="14">
        <f t="shared" si="6"/>
        <v>1.2455802899999999</v>
      </c>
      <c r="AW10" s="14">
        <f t="shared" si="7"/>
        <v>1.520358334</v>
      </c>
      <c r="AX10" s="14">
        <f t="shared" si="8"/>
        <v>1.8999999999999993E-16</v>
      </c>
      <c r="AY10" s="14">
        <f t="shared" si="9"/>
        <v>3.5600000000000003E-15</v>
      </c>
      <c r="AZ10" s="14">
        <f t="shared" si="10"/>
        <v>-1.5489666538200035</v>
      </c>
      <c r="BA10" s="14">
        <f t="shared" si="11"/>
        <v>-0.70752912000000001</v>
      </c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</row>
    <row r="11" spans="1:67">
      <c r="A11" s="1">
        <v>39994</v>
      </c>
      <c r="B11">
        <v>-2.6936851000000001E-2</v>
      </c>
      <c r="C11" s="16">
        <v>-1.2299999999999999E-8</v>
      </c>
      <c r="D11">
        <v>-1.035720792</v>
      </c>
      <c r="E11">
        <v>1.0407972999999999E-2</v>
      </c>
      <c r="F11">
        <v>-1.1983409460000001</v>
      </c>
      <c r="G11">
        <v>0.65104695199999996</v>
      </c>
      <c r="H11">
        <v>-7.5846699999999997E-4</v>
      </c>
      <c r="I11" s="16">
        <v>-3.0900000000000001E-15</v>
      </c>
      <c r="J11" s="16">
        <v>8.4200000000000003E-15</v>
      </c>
      <c r="K11" s="16">
        <v>5.1300000000000001E-15</v>
      </c>
      <c r="L11">
        <v>-0.124425812</v>
      </c>
      <c r="M11">
        <v>0</v>
      </c>
      <c r="N11">
        <v>0</v>
      </c>
      <c r="O11" s="16">
        <v>7.6500000000000002E-14</v>
      </c>
      <c r="P11">
        <v>0</v>
      </c>
      <c r="Q11">
        <v>-3.2464370999999999E-2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16">
        <v>3.4499999999999999E-16</v>
      </c>
      <c r="Z11" s="16">
        <v>-1.99E-16</v>
      </c>
      <c r="AA11" s="16">
        <v>2.8700000000000003E-17</v>
      </c>
      <c r="AB11" s="16">
        <v>2.8899999999999999E-17</v>
      </c>
      <c r="AC11" s="16">
        <v>5.8300000000000006E-17</v>
      </c>
      <c r="AD11" s="16">
        <v>2.5699999999999999E-16</v>
      </c>
      <c r="AE11">
        <v>0.23956274299999999</v>
      </c>
      <c r="AF11">
        <v>-1.517629584</v>
      </c>
      <c r="AQ11" s="1">
        <f t="shared" si="0"/>
        <v>39994</v>
      </c>
      <c r="AR11" s="14">
        <f t="shared" si="2"/>
        <v>-7.1699003999999997E-2</v>
      </c>
      <c r="AS11" s="14">
        <f t="shared" si="3"/>
        <v>-0.86765847957999986</v>
      </c>
      <c r="AT11" s="14">
        <f t="shared" si="4"/>
        <v>-0.68146004000000004</v>
      </c>
      <c r="AU11" s="14">
        <f t="shared" si="5"/>
        <v>-4.5799303E-2</v>
      </c>
      <c r="AV11" s="14">
        <f t="shared" si="6"/>
        <v>1.0515824199999999</v>
      </c>
      <c r="AW11" s="14">
        <f t="shared" si="7"/>
        <v>1.2831407659999998</v>
      </c>
      <c r="AX11" s="14">
        <f t="shared" si="8"/>
        <v>-1.7E-16</v>
      </c>
      <c r="AY11" s="14">
        <f t="shared" si="9"/>
        <v>2.0000000000000002E-15</v>
      </c>
      <c r="AZ11" s="14">
        <f t="shared" si="10"/>
        <v>-1.315083163420002</v>
      </c>
      <c r="BA11" s="14">
        <f t="shared" si="11"/>
        <v>-0.64697680400000035</v>
      </c>
      <c r="BE11" s="15"/>
      <c r="BF11" s="15"/>
      <c r="BG11" s="15"/>
      <c r="BH11" s="15"/>
      <c r="BI11" s="15"/>
      <c r="BJ11" s="15"/>
      <c r="BK11" s="15"/>
      <c r="BL11" s="15"/>
      <c r="BM11" s="15"/>
      <c r="BN11" s="15"/>
    </row>
    <row r="12" spans="1:67">
      <c r="A12" s="1">
        <v>40086</v>
      </c>
      <c r="B12">
        <v>-2.2248803000000001E-2</v>
      </c>
      <c r="C12" s="16">
        <v>-9.8799999999999998E-9</v>
      </c>
      <c r="D12">
        <v>-0.45701287699999998</v>
      </c>
      <c r="E12">
        <v>-2.5955761000000001E-2</v>
      </c>
      <c r="F12">
        <v>-1.322940494</v>
      </c>
      <c r="G12">
        <v>0.194270791</v>
      </c>
      <c r="H12">
        <v>-5.7090699999999995E-4</v>
      </c>
      <c r="I12" s="16">
        <v>-3.4100000000000002E-15</v>
      </c>
      <c r="J12" s="16">
        <v>8.3699999999999999E-15</v>
      </c>
      <c r="K12" s="16">
        <v>4.7299999999999999E-15</v>
      </c>
      <c r="L12">
        <v>-5.6382890999999997E-2</v>
      </c>
      <c r="M12">
        <v>0</v>
      </c>
      <c r="N12">
        <v>0</v>
      </c>
      <c r="O12" s="16">
        <v>7.5300000000000005E-14</v>
      </c>
      <c r="P12">
        <v>0</v>
      </c>
      <c r="Q12">
        <v>-2.6721378E-2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16">
        <v>4.9400000000000004E-16</v>
      </c>
      <c r="Z12" s="16">
        <v>-1.4799999999999999E-16</v>
      </c>
      <c r="AA12" s="16">
        <v>6.3700000000000005E-17</v>
      </c>
      <c r="AB12" s="16">
        <v>4.5100000000000002E-17</v>
      </c>
      <c r="AC12" s="16">
        <v>5.2200000000000003E-17</v>
      </c>
      <c r="AD12" s="16">
        <v>3.7199999999999998E-16</v>
      </c>
      <c r="AE12">
        <v>0.23627953700000001</v>
      </c>
      <c r="AF12">
        <v>-1.4812827930000001</v>
      </c>
      <c r="AQ12" s="1">
        <f t="shared" si="0"/>
        <v>40086</v>
      </c>
      <c r="AR12" s="14">
        <f t="shared" si="2"/>
        <v>-6.7010955999999997E-2</v>
      </c>
      <c r="AS12" s="14">
        <f t="shared" si="3"/>
        <v>-0.28895056215999998</v>
      </c>
      <c r="AT12" s="14">
        <f t="shared" si="4"/>
        <v>-0.84242332199999992</v>
      </c>
      <c r="AU12" s="14">
        <f t="shared" si="5"/>
        <v>-3.9868750000000001E-2</v>
      </c>
      <c r="AV12" s="14">
        <f t="shared" si="6"/>
        <v>0.66284918000000004</v>
      </c>
      <c r="AW12" s="14">
        <f t="shared" si="7"/>
        <v>0.82636460499999997</v>
      </c>
      <c r="AX12" s="14">
        <f t="shared" si="8"/>
        <v>-4.9000000000000007E-16</v>
      </c>
      <c r="AY12" s="14">
        <f t="shared" si="9"/>
        <v>1.9499999999999997E-15</v>
      </c>
      <c r="AZ12" s="14">
        <f t="shared" si="10"/>
        <v>-0.86159020784000162</v>
      </c>
      <c r="BA12" s="14">
        <f t="shared" si="11"/>
        <v>-0.61063001299999997</v>
      </c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</row>
    <row r="13" spans="1:67">
      <c r="A13" s="1">
        <v>40178</v>
      </c>
      <c r="B13">
        <v>-2.2713778E-2</v>
      </c>
      <c r="C13" s="16">
        <v>2.5300000000000002E-9</v>
      </c>
      <c r="D13">
        <v>-0.19751350400000001</v>
      </c>
      <c r="E13">
        <v>-5.7050410000000001E-3</v>
      </c>
      <c r="F13">
        <v>-1.4387435550000001</v>
      </c>
      <c r="G13">
        <v>-9.1953508000000003E-2</v>
      </c>
      <c r="H13">
        <v>-4.7507499999999999E-4</v>
      </c>
      <c r="I13" s="16">
        <v>-3.7000000000000002E-15</v>
      </c>
      <c r="J13" s="16">
        <v>8.5299999999999994E-15</v>
      </c>
      <c r="K13" s="16">
        <v>3.8000000000000002E-15</v>
      </c>
      <c r="L13">
        <v>-4.8470542999999998E-2</v>
      </c>
      <c r="M13">
        <v>0</v>
      </c>
      <c r="N13">
        <v>0</v>
      </c>
      <c r="O13" s="16">
        <v>7.6799999999999998E-14</v>
      </c>
      <c r="P13">
        <v>0</v>
      </c>
      <c r="Q13">
        <v>-2.0469989000000001E-2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6">
        <v>5.28E-16</v>
      </c>
      <c r="Z13" s="16">
        <v>-1.5099999999999999E-16</v>
      </c>
      <c r="AA13" s="16">
        <v>8.0399999999999997E-17</v>
      </c>
      <c r="AB13" s="16">
        <v>6.1399999999999997E-17</v>
      </c>
      <c r="AC13" s="16">
        <v>6.7600000000000004E-17</v>
      </c>
      <c r="AD13" s="16">
        <v>5.1999999999999997E-16</v>
      </c>
      <c r="AE13">
        <v>0.233046376</v>
      </c>
      <c r="AF13">
        <v>-1.592998615</v>
      </c>
      <c r="AQ13" s="1">
        <f t="shared" si="0"/>
        <v>40178</v>
      </c>
      <c r="AR13" s="14">
        <f t="shared" si="2"/>
        <v>-6.7475931000000003E-2</v>
      </c>
      <c r="AS13" s="14">
        <f t="shared" si="3"/>
        <v>-2.9451176750000009E-2</v>
      </c>
      <c r="AT13" s="14">
        <f t="shared" si="4"/>
        <v>-0.93797566300000002</v>
      </c>
      <c r="AU13" s="14">
        <f t="shared" si="5"/>
        <v>-3.3521529000000001E-2</v>
      </c>
      <c r="AV13" s="14">
        <f t="shared" si="6"/>
        <v>0.38453722899999998</v>
      </c>
      <c r="AW13" s="14">
        <f t="shared" si="7"/>
        <v>0.54014030599999996</v>
      </c>
      <c r="AX13" s="14">
        <f t="shared" si="8"/>
        <v>-7.8000000000000005E-16</v>
      </c>
      <c r="AY13" s="14">
        <f t="shared" si="9"/>
        <v>2.1099999999999992E-15</v>
      </c>
      <c r="AZ13" s="14">
        <f t="shared" si="10"/>
        <v>-0.57859907025000135</v>
      </c>
      <c r="BA13" s="14">
        <f t="shared" si="11"/>
        <v>-0.72234583500000005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</row>
    <row r="14" spans="1:67">
      <c r="A14" s="1">
        <v>40268</v>
      </c>
      <c r="B14">
        <v>-2.0996865E-2</v>
      </c>
      <c r="C14" s="16">
        <v>2.4599999999999999E-8</v>
      </c>
      <c r="D14">
        <v>6.3064775000000003E-2</v>
      </c>
      <c r="E14">
        <v>3.1300770000000002E-3</v>
      </c>
      <c r="F14">
        <v>-1.5479451470000001</v>
      </c>
      <c r="G14">
        <v>-0.210616888</v>
      </c>
      <c r="H14">
        <v>-6.95318E-4</v>
      </c>
      <c r="I14" s="16">
        <v>-4.0199999999999998E-15</v>
      </c>
      <c r="J14" s="16">
        <v>7.7300000000000006E-15</v>
      </c>
      <c r="K14" s="16">
        <v>4.32E-15</v>
      </c>
      <c r="L14">
        <v>-5.2117638000000001E-2</v>
      </c>
      <c r="M14">
        <v>0</v>
      </c>
      <c r="N14">
        <v>0</v>
      </c>
      <c r="O14" s="16">
        <v>7.6700000000000004E-14</v>
      </c>
      <c r="P14">
        <v>0</v>
      </c>
      <c r="Q14">
        <v>-1.5211245999999999E-2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16">
        <v>8.6699999999999999E-16</v>
      </c>
      <c r="Z14" s="16">
        <v>-7.2199999999999995E-17</v>
      </c>
      <c r="AA14" s="16">
        <v>1.17E-16</v>
      </c>
      <c r="AB14" s="16">
        <v>8.0399999999999997E-17</v>
      </c>
      <c r="AC14" s="16">
        <v>3.7499999999999999E-17</v>
      </c>
      <c r="AD14" s="16">
        <v>6.2800000000000005E-16</v>
      </c>
      <c r="AE14">
        <v>0.22986245</v>
      </c>
      <c r="AF14">
        <v>-1.5515257760000001</v>
      </c>
      <c r="AQ14" s="1">
        <f t="shared" si="0"/>
        <v>40268</v>
      </c>
      <c r="AR14" s="14">
        <f t="shared" si="2"/>
        <v>-6.5759018000000002E-2</v>
      </c>
      <c r="AS14" s="14">
        <f t="shared" si="3"/>
        <v>0.23112712432000002</v>
      </c>
      <c r="AT14" s="14">
        <f t="shared" si="4"/>
        <v>-1.0383421370000001</v>
      </c>
      <c r="AU14" s="14">
        <f t="shared" si="5"/>
        <v>-2.8483029E-2</v>
      </c>
      <c r="AV14" s="14">
        <f t="shared" si="6"/>
        <v>0.26222675399999995</v>
      </c>
      <c r="AW14" s="14">
        <f t="shared" si="7"/>
        <v>0.42147692599999997</v>
      </c>
      <c r="AX14" s="14">
        <f t="shared" si="8"/>
        <v>-1.0999999999999997E-15</v>
      </c>
      <c r="AY14" s="14">
        <f t="shared" si="9"/>
        <v>1.3100000000000004E-15</v>
      </c>
      <c r="AZ14" s="14">
        <f t="shared" si="10"/>
        <v>-0.46311961632000009</v>
      </c>
      <c r="BA14" s="14">
        <f t="shared" si="11"/>
        <v>-0.68087299600000006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</row>
    <row r="15" spans="1:67">
      <c r="A15" s="1">
        <v>40359</v>
      </c>
      <c r="B15">
        <v>-1.9099179000000001E-2</v>
      </c>
      <c r="C15" s="16">
        <v>1.5700000000000002E-8</v>
      </c>
      <c r="D15">
        <v>9.4002375999999999E-2</v>
      </c>
      <c r="E15">
        <v>-4.6768490000000003E-3</v>
      </c>
      <c r="F15">
        <v>-1.700000406</v>
      </c>
      <c r="G15">
        <v>-0.160611849</v>
      </c>
      <c r="H15">
        <v>-4.9172699999999996E-4</v>
      </c>
      <c r="I15" s="16">
        <v>-4.1700000000000003E-15</v>
      </c>
      <c r="J15" s="16">
        <v>8.7299999999999995E-15</v>
      </c>
      <c r="K15" s="16">
        <v>3.4E-15</v>
      </c>
      <c r="L15">
        <v>1.7339319999999998E-2</v>
      </c>
      <c r="M15">
        <v>0</v>
      </c>
      <c r="N15">
        <v>0</v>
      </c>
      <c r="O15" s="16">
        <v>7.5899999999999997E-14</v>
      </c>
      <c r="P15">
        <v>0</v>
      </c>
      <c r="Q15">
        <v>-9.3243969999999999E-3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16">
        <v>1.1100000000000001E-15</v>
      </c>
      <c r="Z15" s="16">
        <v>-8.1300000000000003E-19</v>
      </c>
      <c r="AA15" s="16">
        <v>1.4600000000000001E-16</v>
      </c>
      <c r="AB15" s="16">
        <v>8.95E-17</v>
      </c>
      <c r="AC15" s="16">
        <v>-1.3999999999999999E-17</v>
      </c>
      <c r="AD15" s="16">
        <v>6.6800000000000001E-16</v>
      </c>
      <c r="AE15">
        <v>0.22672695900000001</v>
      </c>
      <c r="AF15">
        <v>-1.5561357360000001</v>
      </c>
      <c r="AQ15" s="1">
        <f t="shared" si="0"/>
        <v>40359</v>
      </c>
      <c r="AR15" s="14">
        <f t="shared" si="2"/>
        <v>-6.3861331999999993E-2</v>
      </c>
      <c r="AS15" s="14">
        <f t="shared" si="3"/>
        <v>0.26206471642000001</v>
      </c>
      <c r="AT15" s="14">
        <f t="shared" si="4"/>
        <v>-1.198204322</v>
      </c>
      <c r="AU15" s="14">
        <f t="shared" si="5"/>
        <v>-2.2392589000000001E-2</v>
      </c>
      <c r="AV15" s="14">
        <f t="shared" si="6"/>
        <v>0.38168875099999999</v>
      </c>
      <c r="AW15" s="14">
        <f t="shared" si="7"/>
        <v>0.47148196499999995</v>
      </c>
      <c r="AX15" s="14">
        <f t="shared" si="8"/>
        <v>-1.2500000000000002E-15</v>
      </c>
      <c r="AY15" s="14">
        <f t="shared" si="9"/>
        <v>2.3099999999999993E-15</v>
      </c>
      <c r="AZ15" s="14">
        <f t="shared" si="10"/>
        <v>-0.51626014542000098</v>
      </c>
      <c r="BA15" s="14">
        <f t="shared" si="11"/>
        <v>-0.6854829560000002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</row>
    <row r="16" spans="1:67">
      <c r="A16" s="1">
        <v>40451</v>
      </c>
      <c r="B16" s="2">
        <v>-1.7956206999999998E-2</v>
      </c>
      <c r="C16" s="2">
        <v>7.4199999999999996E-9</v>
      </c>
      <c r="D16" s="2">
        <v>0.1431982</v>
      </c>
      <c r="E16" s="2">
        <v>-6.8567360000000004E-3</v>
      </c>
      <c r="F16" s="2">
        <v>-1.750586982</v>
      </c>
      <c r="G16" s="2">
        <v>-0.25805083899999998</v>
      </c>
      <c r="H16" s="2">
        <v>-6.0397499999999998E-4</v>
      </c>
      <c r="I16" s="2">
        <v>-4.0299999999999996E-15</v>
      </c>
      <c r="J16" s="2">
        <v>7.6800000000000002E-15</v>
      </c>
      <c r="K16" s="2">
        <v>2.0799999999999999E-15</v>
      </c>
      <c r="L16" s="2">
        <v>-3.9574057000000003E-2</v>
      </c>
      <c r="M16" s="2">
        <v>0</v>
      </c>
      <c r="N16" s="2">
        <v>0</v>
      </c>
      <c r="O16" s="2">
        <v>7.4E-14</v>
      </c>
      <c r="P16" s="2">
        <v>0</v>
      </c>
      <c r="Q16" s="2">
        <v>-6.7848910000000004E-3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1.3E-15</v>
      </c>
      <c r="Z16" s="2">
        <v>-9.2199999999999999E-17</v>
      </c>
      <c r="AA16" s="2">
        <v>1.4000000000000001E-16</v>
      </c>
      <c r="AB16" s="2">
        <v>8.9600000000000004E-17</v>
      </c>
      <c r="AC16" s="2">
        <v>-1.65E-17</v>
      </c>
      <c r="AD16" s="2">
        <v>7.28E-16</v>
      </c>
      <c r="AE16" s="2">
        <v>0.223639123</v>
      </c>
      <c r="AF16">
        <v>-1.7135763559999999</v>
      </c>
      <c r="AQ16" s="1">
        <f t="shared" si="0"/>
        <v>40451</v>
      </c>
      <c r="AR16" s="14">
        <f t="shared" si="2"/>
        <v>-6.2718360000000001E-2</v>
      </c>
      <c r="AS16" s="14">
        <f t="shared" si="3"/>
        <v>0.31126053213999999</v>
      </c>
      <c r="AT16" s="14">
        <f t="shared" si="4"/>
        <v>-1.250970785</v>
      </c>
      <c r="AU16" s="14">
        <f t="shared" si="5"/>
        <v>-1.9965331000000003E-2</v>
      </c>
      <c r="AV16" s="14">
        <f t="shared" si="6"/>
        <v>0.227336384</v>
      </c>
      <c r="AW16" s="14">
        <f t="shared" si="7"/>
        <v>0.374042975</v>
      </c>
      <c r="AX16" s="14">
        <f t="shared" si="8"/>
        <v>-1.1099999999999995E-15</v>
      </c>
      <c r="AY16" s="14">
        <f t="shared" si="9"/>
        <v>1.26E-15</v>
      </c>
      <c r="AZ16" s="14">
        <f t="shared" si="10"/>
        <v>-0.42190899113999991</v>
      </c>
      <c r="BA16" s="14">
        <f t="shared" si="11"/>
        <v>-0.84292357599999979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</row>
    <row r="17" spans="1:92">
      <c r="A17" s="1">
        <v>40543</v>
      </c>
      <c r="B17">
        <v>-2.2034802999999999E-2</v>
      </c>
      <c r="C17" s="16">
        <v>1.8600000000000001E-8</v>
      </c>
      <c r="D17">
        <v>0.14205393999999999</v>
      </c>
      <c r="E17">
        <v>3.5232189999999997E-2</v>
      </c>
      <c r="F17">
        <v>-1.76336347</v>
      </c>
      <c r="G17">
        <v>-0.33006265200000001</v>
      </c>
      <c r="H17">
        <v>-4.3728099999999998E-4</v>
      </c>
      <c r="I17" s="16">
        <v>-4.4500000000000001E-15</v>
      </c>
      <c r="J17" s="16">
        <v>6.9900000000000004E-15</v>
      </c>
      <c r="K17" s="16">
        <v>1.2099999999999999E-15</v>
      </c>
      <c r="L17">
        <v>-1.6877082000000002E-2</v>
      </c>
      <c r="M17">
        <v>0</v>
      </c>
      <c r="N17">
        <v>0</v>
      </c>
      <c r="O17" s="16">
        <v>7.4600000000000005E-14</v>
      </c>
      <c r="P17">
        <v>0</v>
      </c>
      <c r="Q17">
        <v>-2.4772200000000002E-4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16">
        <v>1.58E-15</v>
      </c>
      <c r="Z17" s="16">
        <v>-1.73E-16</v>
      </c>
      <c r="AA17" s="16">
        <v>1.4000000000000001E-16</v>
      </c>
      <c r="AB17" s="16">
        <v>9.4299999999999999E-17</v>
      </c>
      <c r="AC17" s="16">
        <v>2.6500000000000002E-18</v>
      </c>
      <c r="AD17" s="16">
        <v>8.3900000000000003E-16</v>
      </c>
      <c r="AE17">
        <v>0.22059817200000001</v>
      </c>
      <c r="AF17">
        <v>-1.7351386879999999</v>
      </c>
      <c r="AQ17" s="1">
        <f t="shared" si="0"/>
        <v>40543</v>
      </c>
      <c r="AR17" s="14">
        <f t="shared" si="2"/>
        <v>-6.6796955999999991E-2</v>
      </c>
      <c r="AS17" s="14">
        <f t="shared" si="3"/>
        <v>0.31011628332000002</v>
      </c>
      <c r="AT17" s="14">
        <f t="shared" si="4"/>
        <v>-1.2216583470000002</v>
      </c>
      <c r="AU17" s="14">
        <f t="shared" si="5"/>
        <v>-1.3261468E-2</v>
      </c>
      <c r="AV17" s="14">
        <f t="shared" si="6"/>
        <v>0.17802154599999997</v>
      </c>
      <c r="AW17" s="14">
        <f t="shared" si="7"/>
        <v>0.30203116199999996</v>
      </c>
      <c r="AX17" s="14">
        <f t="shared" si="8"/>
        <v>-1.53E-15</v>
      </c>
      <c r="AY17" s="14">
        <f t="shared" si="9"/>
        <v>5.7000000000000019E-16</v>
      </c>
      <c r="AZ17" s="14">
        <f t="shared" si="10"/>
        <v>-0.35293812831999849</v>
      </c>
      <c r="BA17" s="14">
        <f t="shared" si="11"/>
        <v>-0.8644859079999998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</row>
    <row r="18" spans="1:92">
      <c r="A18" s="1">
        <v>40633</v>
      </c>
      <c r="B18">
        <v>-6.6926340000000003E-3</v>
      </c>
      <c r="C18" s="16">
        <v>6.7700000000000004E-9</v>
      </c>
      <c r="D18">
        <v>0.31498828499999998</v>
      </c>
      <c r="E18">
        <v>2.9158764E-2</v>
      </c>
      <c r="F18">
        <v>-1.756369155</v>
      </c>
      <c r="G18">
        <v>-0.35484183800000002</v>
      </c>
      <c r="H18">
        <v>-4.8550299999999998E-4</v>
      </c>
      <c r="I18" s="16">
        <v>-4.4299999999999998E-15</v>
      </c>
      <c r="J18" s="16">
        <v>8.0100000000000004E-15</v>
      </c>
      <c r="K18" s="16">
        <v>1.0499999999999999E-15</v>
      </c>
      <c r="L18">
        <v>1.9377693000000001E-2</v>
      </c>
      <c r="M18">
        <v>0</v>
      </c>
      <c r="N18">
        <v>0</v>
      </c>
      <c r="O18" s="16">
        <v>7.3000000000000004E-14</v>
      </c>
      <c r="P18">
        <v>0</v>
      </c>
      <c r="Q18">
        <v>-5.58571E-4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6">
        <v>1.77E-15</v>
      </c>
      <c r="Z18" s="16">
        <v>-2.5300000000000002E-16</v>
      </c>
      <c r="AA18" s="16">
        <v>1.4300000000000001E-16</v>
      </c>
      <c r="AB18" s="16">
        <v>1.07E-16</v>
      </c>
      <c r="AC18" s="16">
        <v>2.8100000000000003E-17</v>
      </c>
      <c r="AD18" s="16">
        <v>1.0000000000000001E-15</v>
      </c>
      <c r="AE18">
        <v>0.21760335</v>
      </c>
      <c r="AF18">
        <v>-1.537819603</v>
      </c>
      <c r="AQ18" s="1">
        <f t="shared" si="0"/>
        <v>40633</v>
      </c>
      <c r="AR18" s="14">
        <f t="shared" si="2"/>
        <v>-5.1454787000000002E-2</v>
      </c>
      <c r="AS18" s="14">
        <f t="shared" si="3"/>
        <v>0.48305061648999997</v>
      </c>
      <c r="AT18" s="14">
        <f t="shared" si="4"/>
        <v>-1.2207374580000001</v>
      </c>
      <c r="AU18" s="14">
        <f t="shared" si="5"/>
        <v>-1.3620539000000001E-2</v>
      </c>
      <c r="AV18" s="14">
        <f t="shared" si="6"/>
        <v>0.18949713499999998</v>
      </c>
      <c r="AW18" s="14">
        <f t="shared" si="7"/>
        <v>0.27725197599999996</v>
      </c>
      <c r="AX18" s="14">
        <f t="shared" si="8"/>
        <v>-1.5099999999999997E-15</v>
      </c>
      <c r="AY18" s="14">
        <f t="shared" si="9"/>
        <v>1.5900000000000002E-15</v>
      </c>
      <c r="AZ18" s="14">
        <f t="shared" si="10"/>
        <v>-0.33115376648999983</v>
      </c>
      <c r="BA18" s="14">
        <f t="shared" si="11"/>
        <v>-0.66716682299999996</v>
      </c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</row>
    <row r="19" spans="1:92">
      <c r="A19" s="1">
        <v>40724</v>
      </c>
      <c r="B19">
        <v>-1.457517E-2</v>
      </c>
      <c r="C19" s="16">
        <v>1.8200000000000001E-8</v>
      </c>
      <c r="D19">
        <v>0.543213732</v>
      </c>
      <c r="E19">
        <v>3.0481965E-2</v>
      </c>
      <c r="F19">
        <v>-1.8600356300000001</v>
      </c>
      <c r="G19">
        <v>-0.37293810100000002</v>
      </c>
      <c r="H19">
        <v>-3.9048199999999999E-4</v>
      </c>
      <c r="I19" s="16">
        <v>-4.7099999999999996E-15</v>
      </c>
      <c r="J19" s="16">
        <v>9.3100000000000002E-15</v>
      </c>
      <c r="K19" s="16">
        <v>-1.13E-15</v>
      </c>
      <c r="L19">
        <v>3.1384730000000001E-3</v>
      </c>
      <c r="M19">
        <v>0</v>
      </c>
      <c r="N19">
        <v>0</v>
      </c>
      <c r="O19" s="16">
        <v>7.2499999999999994E-14</v>
      </c>
      <c r="P19">
        <v>0</v>
      </c>
      <c r="Q19">
        <v>1.650452E-3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16">
        <v>2.1499999999999998E-15</v>
      </c>
      <c r="Z19" s="16">
        <v>-3.4199999999999999E-16</v>
      </c>
      <c r="AA19" s="16">
        <v>1.55E-16</v>
      </c>
      <c r="AB19" s="16">
        <v>1.2699999999999999E-16</v>
      </c>
      <c r="AC19" s="16">
        <v>5.4300000000000002E-17</v>
      </c>
      <c r="AD19" s="16">
        <v>1.2099999999999999E-15</v>
      </c>
      <c r="AE19">
        <v>0.214653916</v>
      </c>
      <c r="AF19">
        <v>-1.454800828</v>
      </c>
      <c r="AQ19" s="1">
        <f t="shared" si="0"/>
        <v>40724</v>
      </c>
      <c r="AR19" s="14">
        <f t="shared" si="2"/>
        <v>-5.9337322999999997E-2</v>
      </c>
      <c r="AS19" s="14">
        <f t="shared" si="3"/>
        <v>0.71127607492</v>
      </c>
      <c r="AT19" s="14">
        <f t="shared" si="4"/>
        <v>-1.323080732</v>
      </c>
      <c r="AU19" s="14">
        <f t="shared" si="5"/>
        <v>-1.1316495000000001E-2</v>
      </c>
      <c r="AV19" s="14">
        <f t="shared" si="6"/>
        <v>0.15516165199999998</v>
      </c>
      <c r="AW19" s="14">
        <f t="shared" si="7"/>
        <v>0.25915571299999995</v>
      </c>
      <c r="AX19" s="14">
        <f t="shared" si="8"/>
        <v>-1.7899999999999995E-15</v>
      </c>
      <c r="AY19" s="14">
        <f t="shared" si="9"/>
        <v>2.89E-15</v>
      </c>
      <c r="AZ19" s="14">
        <f t="shared" si="10"/>
        <v>-0.3160069379200009</v>
      </c>
      <c r="BA19" s="14">
        <f t="shared" si="11"/>
        <v>-0.58414804799999986</v>
      </c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</row>
    <row r="20" spans="1:92">
      <c r="A20" s="1">
        <v>40816</v>
      </c>
      <c r="B20">
        <v>-1.4458937E-2</v>
      </c>
      <c r="C20" s="16">
        <v>4.14E-8</v>
      </c>
      <c r="D20">
        <v>0.64144522599999998</v>
      </c>
      <c r="E20">
        <v>-1.1450465999999999E-2</v>
      </c>
      <c r="F20">
        <v>-2.1790864679999999</v>
      </c>
      <c r="G20">
        <v>-0.170646193</v>
      </c>
      <c r="H20">
        <v>-6.1857899999999996E-4</v>
      </c>
      <c r="I20" s="16">
        <v>-4.8200000000000002E-15</v>
      </c>
      <c r="J20" s="16">
        <v>8.4900000000000003E-15</v>
      </c>
      <c r="K20" s="16">
        <v>-2.38E-15</v>
      </c>
      <c r="L20">
        <v>-1.9390641E-2</v>
      </c>
      <c r="M20">
        <v>0</v>
      </c>
      <c r="N20">
        <v>0</v>
      </c>
      <c r="O20" s="16">
        <v>7.1600000000000005E-14</v>
      </c>
      <c r="P20">
        <v>0</v>
      </c>
      <c r="Q20">
        <v>-2.39304E-4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6">
        <v>3.2699999999999999E-15</v>
      </c>
      <c r="Z20" s="16">
        <v>-2.5699999999999999E-16</v>
      </c>
      <c r="AA20" s="16">
        <v>1.9799999999999999E-16</v>
      </c>
      <c r="AB20" s="16">
        <v>1.4600000000000001E-16</v>
      </c>
      <c r="AC20" s="16">
        <v>-1.59E-17</v>
      </c>
      <c r="AD20" s="16">
        <v>1.2900000000000001E-15</v>
      </c>
      <c r="AE20">
        <v>0.211749142</v>
      </c>
      <c r="AF20">
        <v>-1.5426961779999999</v>
      </c>
      <c r="AQ20" s="1">
        <f t="shared" si="0"/>
        <v>40816</v>
      </c>
      <c r="AR20" s="14">
        <f t="shared" si="2"/>
        <v>-5.9221089999999997E-2</v>
      </c>
      <c r="AS20" s="14">
        <f t="shared" si="3"/>
        <v>0.80950759212000001</v>
      </c>
      <c r="AT20" s="14">
        <f t="shared" si="4"/>
        <v>-1.6840640010000001</v>
      </c>
      <c r="AU20" s="14">
        <f t="shared" si="5"/>
        <v>-1.3434348E-2</v>
      </c>
      <c r="AV20" s="14">
        <f t="shared" si="6"/>
        <v>0.33492444599999999</v>
      </c>
      <c r="AW20" s="14">
        <f t="shared" si="7"/>
        <v>0.46144762099999997</v>
      </c>
      <c r="AX20" s="14">
        <f t="shared" si="8"/>
        <v>-1.9000000000000001E-15</v>
      </c>
      <c r="AY20" s="14">
        <f t="shared" si="9"/>
        <v>2.0700000000000001E-15</v>
      </c>
      <c r="AZ20" s="14">
        <f t="shared" si="10"/>
        <v>-0.52120361812000005</v>
      </c>
      <c r="BA20" s="14">
        <f t="shared" si="11"/>
        <v>-0.67204339800000001</v>
      </c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</row>
    <row r="21" spans="1:92">
      <c r="A21" s="1">
        <v>40908</v>
      </c>
      <c r="B21">
        <v>-2.1446331999999999E-2</v>
      </c>
      <c r="C21" s="16">
        <v>4.3100000000000002E-8</v>
      </c>
      <c r="D21">
        <v>0.66601248999999996</v>
      </c>
      <c r="E21">
        <v>-3.8614374999999999E-2</v>
      </c>
      <c r="F21">
        <v>-2.3751688999999998</v>
      </c>
      <c r="G21">
        <v>-3.2616579E-2</v>
      </c>
      <c r="H21">
        <v>-9.784189999999999E-4</v>
      </c>
      <c r="I21" s="16">
        <v>-4.9900000000000002E-15</v>
      </c>
      <c r="J21" s="16">
        <v>8.8400000000000001E-15</v>
      </c>
      <c r="K21" s="16">
        <v>-3.9300000000000004E-15</v>
      </c>
      <c r="L21">
        <v>-1.7012059E-2</v>
      </c>
      <c r="M21">
        <v>0</v>
      </c>
      <c r="N21">
        <v>0</v>
      </c>
      <c r="O21" s="16">
        <v>7.0500000000000003E-14</v>
      </c>
      <c r="P21">
        <v>0</v>
      </c>
      <c r="Q21">
        <v>-2.8383700000000002E-3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16">
        <v>4.4699999999999997E-15</v>
      </c>
      <c r="Z21" s="16">
        <v>-3.1600000000000001E-16</v>
      </c>
      <c r="AA21" s="16">
        <v>2.08E-16</v>
      </c>
      <c r="AB21" s="16">
        <v>1.4499999999999999E-16</v>
      </c>
      <c r="AC21" s="16">
        <v>-6.1600000000000005E-17</v>
      </c>
      <c r="AD21" s="16">
        <v>1.32E-15</v>
      </c>
      <c r="AE21">
        <v>0.20888831099999999</v>
      </c>
      <c r="AF21">
        <v>-1.6137741889999999</v>
      </c>
      <c r="AQ21" s="1">
        <f t="shared" si="0"/>
        <v>40908</v>
      </c>
      <c r="AR21" s="14">
        <f t="shared" si="2"/>
        <v>-6.6208484999999997E-2</v>
      </c>
      <c r="AS21" s="14">
        <f t="shared" si="3"/>
        <v>0.83407485782000002</v>
      </c>
      <c r="AT21" s="14">
        <f t="shared" si="4"/>
        <v>-1.9073103419999999</v>
      </c>
      <c r="AU21" s="14">
        <f t="shared" si="5"/>
        <v>-1.6393253999999999E-2</v>
      </c>
      <c r="AV21" s="14">
        <f t="shared" si="6"/>
        <v>0.47533264199999997</v>
      </c>
      <c r="AW21" s="14">
        <f t="shared" si="7"/>
        <v>0.59947723499999994</v>
      </c>
      <c r="AX21" s="14">
        <f t="shared" si="8"/>
        <v>-2.0700000000000001E-15</v>
      </c>
      <c r="AY21" s="14">
        <f t="shared" si="9"/>
        <v>2.4199999999999999E-15</v>
      </c>
      <c r="AZ21" s="14">
        <f t="shared" si="10"/>
        <v>-0.66209406282000038</v>
      </c>
      <c r="BA21" s="14">
        <f t="shared" si="11"/>
        <v>-0.74312140900000001</v>
      </c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</row>
    <row r="22" spans="1:92">
      <c r="A22" s="1">
        <v>40999</v>
      </c>
      <c r="B22">
        <v>-2.8106952000000001E-2</v>
      </c>
      <c r="C22" s="16">
        <v>3.6400000000000002E-8</v>
      </c>
      <c r="D22">
        <v>0.70794036100000002</v>
      </c>
      <c r="E22">
        <v>-4.1255449E-2</v>
      </c>
      <c r="F22">
        <v>-2.5013632619999999</v>
      </c>
      <c r="G22">
        <v>-0.127321251</v>
      </c>
      <c r="H22">
        <v>-1.0778980000000001E-3</v>
      </c>
      <c r="I22" s="16">
        <v>-5.0300000000000001E-15</v>
      </c>
      <c r="J22" s="16">
        <v>8.3199999999999995E-15</v>
      </c>
      <c r="K22" s="16">
        <v>-4.76E-15</v>
      </c>
      <c r="L22">
        <v>-5.6591580000000001E-3</v>
      </c>
      <c r="M22">
        <v>0</v>
      </c>
      <c r="N22">
        <v>0</v>
      </c>
      <c r="O22" s="16">
        <v>6.9699999999999996E-14</v>
      </c>
      <c r="P22">
        <v>0</v>
      </c>
      <c r="Q22">
        <v>-3.8049580000000002E-3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16">
        <v>4.5399999999999996E-15</v>
      </c>
      <c r="Z22" s="16">
        <v>-2.9800000000000001E-16</v>
      </c>
      <c r="AA22" s="16">
        <v>2.03E-16</v>
      </c>
      <c r="AB22" s="16">
        <v>1.3599999999999999E-16</v>
      </c>
      <c r="AC22" s="16">
        <v>-8.9900000000000004E-17</v>
      </c>
      <c r="AD22" s="16">
        <v>1.3299999999999999E-15</v>
      </c>
      <c r="AE22">
        <v>0.20607071900000001</v>
      </c>
      <c r="AF22">
        <v>-1.7945778109999999</v>
      </c>
      <c r="AQ22" s="1">
        <f t="shared" si="0"/>
        <v>40999</v>
      </c>
      <c r="AR22" s="14">
        <f t="shared" si="2"/>
        <v>-7.2869105000000003E-2</v>
      </c>
      <c r="AS22" s="14">
        <f t="shared" si="3"/>
        <v>0.87600272212000008</v>
      </c>
      <c r="AT22" s="14">
        <f t="shared" si="4"/>
        <v>-2.0361457779999999</v>
      </c>
      <c r="AU22" s="14">
        <f t="shared" si="5"/>
        <v>-1.7459321E-2</v>
      </c>
      <c r="AV22" s="14">
        <f t="shared" si="6"/>
        <v>0.39198087100000001</v>
      </c>
      <c r="AW22" s="14">
        <f t="shared" si="7"/>
        <v>0.50477256299999995</v>
      </c>
      <c r="AX22" s="14">
        <f t="shared" si="8"/>
        <v>-2.11E-15</v>
      </c>
      <c r="AY22" s="14">
        <f t="shared" si="9"/>
        <v>1.8999999999999993E-15</v>
      </c>
      <c r="AZ22" s="14">
        <f t="shared" si="10"/>
        <v>-0.57020698311999973</v>
      </c>
      <c r="BA22" s="14">
        <f t="shared" si="11"/>
        <v>-0.92392503099999979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</row>
    <row r="23" spans="1:92">
      <c r="A23" s="1">
        <v>41090</v>
      </c>
      <c r="B23">
        <v>-3.1810096000000003E-2</v>
      </c>
      <c r="C23" s="16">
        <v>2.6400000000000001E-8</v>
      </c>
      <c r="D23">
        <v>0.89030632099999996</v>
      </c>
      <c r="E23">
        <v>-7.0400711000000005E-2</v>
      </c>
      <c r="F23">
        <v>-2.6445191540000001</v>
      </c>
      <c r="G23">
        <v>-0.15759582799999999</v>
      </c>
      <c r="H23">
        <v>-9.6864100000000001E-4</v>
      </c>
      <c r="I23" s="16">
        <v>-5.2799999999999998E-15</v>
      </c>
      <c r="J23" s="16">
        <v>8.1099999999999996E-15</v>
      </c>
      <c r="K23" s="16">
        <v>-6.6300000000000001E-15</v>
      </c>
      <c r="L23">
        <v>-1.5690663000000001E-2</v>
      </c>
      <c r="M23">
        <v>0</v>
      </c>
      <c r="N23">
        <v>0</v>
      </c>
      <c r="O23" s="16">
        <v>6.8999999999999996E-14</v>
      </c>
      <c r="P23">
        <v>0</v>
      </c>
      <c r="Q23">
        <v>-4.7960260000000001E-3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16">
        <v>4.2199999999999999E-15</v>
      </c>
      <c r="Z23" s="16">
        <v>-2.08E-16</v>
      </c>
      <c r="AA23" s="16">
        <v>1.9799999999999999E-16</v>
      </c>
      <c r="AB23" s="16">
        <v>1.2399999999999999E-16</v>
      </c>
      <c r="AC23" s="16">
        <v>-1.1900000000000001E-16</v>
      </c>
      <c r="AD23" s="16">
        <v>1.32E-15</v>
      </c>
      <c r="AE23">
        <v>0.20329567700000001</v>
      </c>
      <c r="AF23">
        <v>-1.8321790950000001</v>
      </c>
      <c r="AQ23" s="1">
        <f t="shared" si="0"/>
        <v>41090</v>
      </c>
      <c r="AR23" s="14">
        <f t="shared" si="2"/>
        <v>-7.6572249000000009E-2</v>
      </c>
      <c r="AS23" s="14">
        <f t="shared" si="3"/>
        <v>1.0583686721199999</v>
      </c>
      <c r="AT23" s="14">
        <f t="shared" si="4"/>
        <v>-2.2084469320000002</v>
      </c>
      <c r="AU23" s="14">
        <f t="shared" si="5"/>
        <v>-1.8341132E-2</v>
      </c>
      <c r="AV23" s="14">
        <f t="shared" si="6"/>
        <v>0.35167478899999999</v>
      </c>
      <c r="AW23" s="14">
        <f t="shared" si="7"/>
        <v>0.47449798599999998</v>
      </c>
      <c r="AX23" s="14">
        <f t="shared" si="8"/>
        <v>-2.3599999999999997E-15</v>
      </c>
      <c r="AY23" s="14">
        <f t="shared" si="9"/>
        <v>1.6899999999999995E-15</v>
      </c>
      <c r="AZ23" s="14">
        <f t="shared" si="10"/>
        <v>-0.54270744911999891</v>
      </c>
      <c r="BA23" s="14">
        <f t="shared" si="11"/>
        <v>-0.96152631499999996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</row>
    <row r="24" spans="1:92">
      <c r="A24" s="1">
        <v>41182</v>
      </c>
      <c r="B24">
        <v>-2.9929035E-2</v>
      </c>
      <c r="C24" s="16">
        <v>1.7800000000000001E-8</v>
      </c>
      <c r="D24">
        <v>0.83342841999999995</v>
      </c>
      <c r="E24">
        <v>-7.7865568999999996E-2</v>
      </c>
      <c r="F24">
        <v>-2.7153615449999999</v>
      </c>
      <c r="G24">
        <v>-0.21951837099999999</v>
      </c>
      <c r="H24">
        <v>-9.5502399999999996E-4</v>
      </c>
      <c r="I24" s="16">
        <v>-5.4199999999999997E-15</v>
      </c>
      <c r="J24" s="16">
        <v>6.4999999999999999E-15</v>
      </c>
      <c r="K24" s="16">
        <v>-7.2299999999999995E-15</v>
      </c>
      <c r="L24">
        <v>-5.8974559999999997E-3</v>
      </c>
      <c r="M24">
        <v>0</v>
      </c>
      <c r="N24">
        <v>0</v>
      </c>
      <c r="O24" s="16">
        <v>6.7900000000000006E-14</v>
      </c>
      <c r="P24">
        <v>0</v>
      </c>
      <c r="Q24">
        <v>-6.0195609999999997E-3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16">
        <v>3.6799999999999998E-15</v>
      </c>
      <c r="Z24" s="16">
        <v>-9.7799999999999994E-17</v>
      </c>
      <c r="AA24" s="16">
        <v>1.9300000000000001E-16</v>
      </c>
      <c r="AB24" s="16">
        <v>1.11E-16</v>
      </c>
      <c r="AC24" s="16">
        <v>-1.47E-16</v>
      </c>
      <c r="AD24" s="16">
        <v>1.3E-15</v>
      </c>
      <c r="AE24">
        <v>0.200562504</v>
      </c>
      <c r="AF24">
        <v>-2.02155562</v>
      </c>
      <c r="AQ24" s="1">
        <f t="shared" si="0"/>
        <v>41182</v>
      </c>
      <c r="AR24" s="14">
        <f t="shared" si="2"/>
        <v>-7.4691187999999992E-2</v>
      </c>
      <c r="AS24" s="14">
        <f t="shared" si="3"/>
        <v>1.00149076252</v>
      </c>
      <c r="AT24" s="14">
        <f t="shared" si="4"/>
        <v>-2.2867541810000001</v>
      </c>
      <c r="AU24" s="14">
        <f t="shared" si="5"/>
        <v>-1.955105E-2</v>
      </c>
      <c r="AV24" s="14">
        <f t="shared" si="6"/>
        <v>0.29954545300000002</v>
      </c>
      <c r="AW24" s="14">
        <f t="shared" si="7"/>
        <v>0.41257544299999999</v>
      </c>
      <c r="AX24" s="14">
        <f t="shared" si="8"/>
        <v>-2.4999999999999996E-15</v>
      </c>
      <c r="AY24" s="14">
        <f t="shared" si="9"/>
        <v>7.9999999999999722E-17</v>
      </c>
      <c r="AZ24" s="14">
        <f t="shared" si="10"/>
        <v>-0.48351807951999726</v>
      </c>
      <c r="BA24" s="14">
        <f t="shared" si="11"/>
        <v>-1.1509028400000001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</row>
    <row r="25" spans="1:92">
      <c r="A25" s="1">
        <v>41274</v>
      </c>
      <c r="B25">
        <v>-3.8802990000000002E-2</v>
      </c>
      <c r="C25" s="16">
        <v>1.16E-8</v>
      </c>
      <c r="D25">
        <v>0.68583098300000001</v>
      </c>
      <c r="E25">
        <v>-6.5009985000000006E-2</v>
      </c>
      <c r="F25">
        <v>-2.69946888</v>
      </c>
      <c r="G25">
        <v>-0.35079179199999999</v>
      </c>
      <c r="H25">
        <v>-8.8217000000000005E-4</v>
      </c>
      <c r="I25" s="16">
        <v>-5.5400000000000001E-15</v>
      </c>
      <c r="J25" s="16">
        <v>5.2000000000000001E-15</v>
      </c>
      <c r="K25" s="16">
        <v>-8.4700000000000008E-15</v>
      </c>
      <c r="L25">
        <v>1.7809973999999999E-2</v>
      </c>
      <c r="M25">
        <v>0</v>
      </c>
      <c r="N25">
        <v>0</v>
      </c>
      <c r="O25" s="16">
        <v>6.6600000000000001E-14</v>
      </c>
      <c r="P25">
        <v>0</v>
      </c>
      <c r="Q25">
        <v>-4.5403550000000003E-3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16">
        <v>3.1900000000000002E-15</v>
      </c>
      <c r="Z25" s="16">
        <v>-8.5899999999999997E-18</v>
      </c>
      <c r="AA25" s="16">
        <v>1.8400000000000001E-16</v>
      </c>
      <c r="AB25" s="16">
        <v>9.8600000000000002E-17</v>
      </c>
      <c r="AC25" s="16">
        <v>-1.53E-16</v>
      </c>
      <c r="AD25" s="16">
        <v>1.2800000000000001E-15</v>
      </c>
      <c r="AE25">
        <v>0.19787053499999999</v>
      </c>
      <c r="AF25">
        <v>-2.2579846670000001</v>
      </c>
      <c r="AQ25" s="1">
        <f t="shared" si="0"/>
        <v>41274</v>
      </c>
      <c r="AR25" s="14">
        <f t="shared" si="2"/>
        <v>-8.3565143000000008E-2</v>
      </c>
      <c r="AS25" s="14">
        <f t="shared" si="3"/>
        <v>0.85389331932000001</v>
      </c>
      <c r="AT25" s="14">
        <f t="shared" si="4"/>
        <v>-2.2580059320000001</v>
      </c>
      <c r="AU25" s="14">
        <f t="shared" si="5"/>
        <v>-1.7998989999999999E-2</v>
      </c>
      <c r="AV25" s="14">
        <f t="shared" si="6"/>
        <v>0.19197946199999999</v>
      </c>
      <c r="AW25" s="14">
        <f t="shared" si="7"/>
        <v>0.28130202199999998</v>
      </c>
      <c r="AX25" s="14">
        <f t="shared" si="8"/>
        <v>-2.62E-15</v>
      </c>
      <c r="AY25" s="14">
        <f t="shared" si="9"/>
        <v>-1.2200000000000001E-15</v>
      </c>
      <c r="AZ25" s="14">
        <f t="shared" si="10"/>
        <v>-0.35493662531999626</v>
      </c>
      <c r="BA25" s="14">
        <f t="shared" si="11"/>
        <v>-1.3873318870000002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</row>
    <row r="26" spans="1:92">
      <c r="A26" s="1">
        <v>41364</v>
      </c>
      <c r="B26">
        <v>-3.4126569000000002E-2</v>
      </c>
      <c r="C26" s="16">
        <v>3.4699999999999998E-9</v>
      </c>
      <c r="D26">
        <v>0.87356930799999999</v>
      </c>
      <c r="E26">
        <v>-9.6261014000000006E-2</v>
      </c>
      <c r="F26">
        <v>-2.7255594200000002</v>
      </c>
      <c r="G26">
        <v>-0.45103521699999999</v>
      </c>
      <c r="H26">
        <v>-8.5345699999999996E-4</v>
      </c>
      <c r="I26" s="16">
        <v>-5.6000000000000003E-15</v>
      </c>
      <c r="J26" s="16">
        <v>3.7600000000000004E-15</v>
      </c>
      <c r="K26" s="16">
        <v>-1.0299999999999999E-14</v>
      </c>
      <c r="L26">
        <v>1.3963540999999999E-2</v>
      </c>
      <c r="M26">
        <v>0</v>
      </c>
      <c r="N26">
        <v>0</v>
      </c>
      <c r="O26" s="16">
        <v>6.6499999999999994E-14</v>
      </c>
      <c r="P26">
        <v>0</v>
      </c>
      <c r="Q26">
        <v>-4.9194850000000004E-3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16">
        <v>2.6300000000000001E-15</v>
      </c>
      <c r="Z26" s="16">
        <v>6.4699999999999996E-17</v>
      </c>
      <c r="AA26" s="16">
        <v>1.8299999999999999E-16</v>
      </c>
      <c r="AB26" s="16">
        <v>9.3099999999999999E-17</v>
      </c>
      <c r="AC26" s="16">
        <v>-1.5399999999999999E-16</v>
      </c>
      <c r="AD26" s="16">
        <v>1.2800000000000001E-15</v>
      </c>
      <c r="AE26">
        <v>0.195219113</v>
      </c>
      <c r="AF26">
        <v>-2.2300031969999998</v>
      </c>
      <c r="AQ26" s="1">
        <f t="shared" si="0"/>
        <v>41364</v>
      </c>
      <c r="AR26" s="14">
        <f t="shared" si="2"/>
        <v>-7.8888721999999994E-2</v>
      </c>
      <c r="AS26" s="14">
        <f t="shared" si="3"/>
        <v>1.04163163619</v>
      </c>
      <c r="AT26" s="14">
        <f t="shared" si="4"/>
        <v>-2.3153475010000002</v>
      </c>
      <c r="AU26" s="14">
        <f t="shared" si="5"/>
        <v>-1.8349407000000002E-2</v>
      </c>
      <c r="AV26" s="14">
        <f t="shared" si="6"/>
        <v>8.788960400000001E-2</v>
      </c>
      <c r="AW26" s="14">
        <f t="shared" si="7"/>
        <v>0.18105859699999999</v>
      </c>
      <c r="AX26" s="14">
        <f t="shared" si="8"/>
        <v>-2.6800000000000002E-15</v>
      </c>
      <c r="AY26" s="14">
        <f t="shared" si="9"/>
        <v>-2.6599999999999998E-15</v>
      </c>
      <c r="AZ26" s="14">
        <f t="shared" si="10"/>
        <v>-0.25734462418999426</v>
      </c>
      <c r="BA26" s="14">
        <f t="shared" si="11"/>
        <v>-1.3593504169999999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</row>
    <row r="27" spans="1:92">
      <c r="A27" s="1">
        <v>41455</v>
      </c>
      <c r="B27">
        <v>-2.4266570000000001E-2</v>
      </c>
      <c r="C27" s="16">
        <v>5.0300000000000002E-9</v>
      </c>
      <c r="D27">
        <v>0.79841363099999996</v>
      </c>
      <c r="E27">
        <v>-8.7204495000000007E-2</v>
      </c>
      <c r="F27">
        <v>-2.672126075</v>
      </c>
      <c r="G27">
        <v>-0.44286133799999999</v>
      </c>
      <c r="H27">
        <v>-4.8857499999999999E-4</v>
      </c>
      <c r="I27" s="16">
        <v>-5.9999999999999997E-15</v>
      </c>
      <c r="J27" s="16">
        <v>2.5300000000000001E-15</v>
      </c>
      <c r="K27" s="16">
        <v>-1.02E-14</v>
      </c>
      <c r="L27">
        <v>6.2890004999999999E-2</v>
      </c>
      <c r="M27">
        <v>0</v>
      </c>
      <c r="N27">
        <v>0</v>
      </c>
      <c r="O27" s="16">
        <v>6.5099999999999995E-14</v>
      </c>
      <c r="P27">
        <v>0</v>
      </c>
      <c r="Q27">
        <v>-8.66715E-4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16">
        <v>2.3100000000000001E-15</v>
      </c>
      <c r="Z27" s="16">
        <v>2.46E-16</v>
      </c>
      <c r="AA27" s="16">
        <v>2.0100000000000001E-16</v>
      </c>
      <c r="AB27" s="16">
        <v>9.1100000000000004E-17</v>
      </c>
      <c r="AC27" s="16">
        <v>-1.88E-16</v>
      </c>
      <c r="AD27" s="16">
        <v>1.24E-15</v>
      </c>
      <c r="AE27">
        <v>0.19260759299999999</v>
      </c>
      <c r="AF27">
        <v>-2.1739025330000001</v>
      </c>
      <c r="AQ27" s="1">
        <f t="shared" si="0"/>
        <v>41455</v>
      </c>
      <c r="AR27" s="14">
        <f t="shared" si="2"/>
        <v>-6.9028723E-2</v>
      </c>
      <c r="AS27" s="14">
        <f t="shared" si="3"/>
        <v>0.96647596074999997</v>
      </c>
      <c r="AT27" s="14">
        <f t="shared" si="4"/>
        <v>-2.252857637</v>
      </c>
      <c r="AU27" s="14">
        <f t="shared" si="5"/>
        <v>-1.3931755000000001E-2</v>
      </c>
      <c r="AV27" s="14">
        <f t="shared" si="6"/>
        <v>0.14498994700000001</v>
      </c>
      <c r="AW27" s="14">
        <f t="shared" si="7"/>
        <v>0.18923247599999998</v>
      </c>
      <c r="AX27" s="14">
        <f t="shared" si="8"/>
        <v>-3.0799999999999996E-15</v>
      </c>
      <c r="AY27" s="14">
        <f t="shared" si="9"/>
        <v>-3.8899999999999997E-15</v>
      </c>
      <c r="AZ27" s="14">
        <f t="shared" si="10"/>
        <v>-0.26813002174999301</v>
      </c>
      <c r="BA27" s="14">
        <f t="shared" si="11"/>
        <v>-1.3032497530000002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</row>
    <row r="28" spans="1:92">
      <c r="A28" s="1">
        <v>41547</v>
      </c>
      <c r="B28">
        <v>-2.9101334999999999E-2</v>
      </c>
      <c r="C28" s="16">
        <v>1.8299999999999999E-10</v>
      </c>
      <c r="D28">
        <v>0.66659244500000003</v>
      </c>
      <c r="E28">
        <v>-7.1752178E-2</v>
      </c>
      <c r="F28">
        <v>-2.5659497820000001</v>
      </c>
      <c r="G28">
        <v>-0.43605105599999999</v>
      </c>
      <c r="H28">
        <v>-3.4958500000000002E-4</v>
      </c>
      <c r="I28" s="16">
        <v>-6.3100000000000004E-15</v>
      </c>
      <c r="J28" s="16">
        <v>1.77E-15</v>
      </c>
      <c r="K28" s="16">
        <v>-1.04E-14</v>
      </c>
      <c r="L28">
        <v>6.6750042999999995E-2</v>
      </c>
      <c r="M28">
        <v>0</v>
      </c>
      <c r="N28">
        <v>0</v>
      </c>
      <c r="O28" s="16">
        <v>6.3899999999999998E-14</v>
      </c>
      <c r="P28">
        <v>0</v>
      </c>
      <c r="Q28">
        <v>-1.1085120000000001E-3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16">
        <v>1.9000000000000001E-15</v>
      </c>
      <c r="Z28" s="16">
        <v>3.7199999999999998E-16</v>
      </c>
      <c r="AA28" s="16">
        <v>2.08E-16</v>
      </c>
      <c r="AB28" s="16">
        <v>8.7599999999999996E-17</v>
      </c>
      <c r="AC28" s="16">
        <v>-1.91E-16</v>
      </c>
      <c r="AD28" s="16">
        <v>1.2E-15</v>
      </c>
      <c r="AE28">
        <v>0.19003534399999999</v>
      </c>
      <c r="AF28">
        <v>-2.180934616</v>
      </c>
      <c r="AQ28" s="1">
        <f t="shared" si="0"/>
        <v>41547</v>
      </c>
      <c r="AR28" s="14">
        <f t="shared" si="2"/>
        <v>-7.3863488000000005E-2</v>
      </c>
      <c r="AS28" s="14">
        <f t="shared" si="3"/>
        <v>0.83465476990300003</v>
      </c>
      <c r="AT28" s="14">
        <f t="shared" si="4"/>
        <v>-2.1312290269999998</v>
      </c>
      <c r="AU28" s="14">
        <f t="shared" si="5"/>
        <v>-1.4034562E-2</v>
      </c>
      <c r="AV28" s="14">
        <f t="shared" si="6"/>
        <v>0.15566026699999996</v>
      </c>
      <c r="AW28" s="14">
        <f t="shared" si="7"/>
        <v>0.19604275799999998</v>
      </c>
      <c r="AX28" s="14">
        <f t="shared" si="8"/>
        <v>-3.3900000000000003E-15</v>
      </c>
      <c r="AY28" s="14">
        <f t="shared" si="9"/>
        <v>-4.6500000000000002E-15</v>
      </c>
      <c r="AZ28" s="14">
        <f t="shared" si="10"/>
        <v>-0.27751255390299223</v>
      </c>
      <c r="BA28" s="14">
        <f t="shared" si="11"/>
        <v>-1.3102818360000001</v>
      </c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</row>
    <row r="29" spans="1:92">
      <c r="A29" s="1">
        <v>41639</v>
      </c>
      <c r="B29">
        <v>-2.5230869999999999E-2</v>
      </c>
      <c r="C29" s="16">
        <v>1.27E-8</v>
      </c>
      <c r="D29">
        <v>0.57606182800000005</v>
      </c>
      <c r="E29">
        <v>-4.8234742999999997E-2</v>
      </c>
      <c r="F29">
        <v>-2.5413043019999999</v>
      </c>
      <c r="G29">
        <v>-0.51790733300000003</v>
      </c>
      <c r="H29">
        <v>-5.6930399999999997E-4</v>
      </c>
      <c r="I29" s="16">
        <v>-6.7300000000000001E-15</v>
      </c>
      <c r="J29" s="16">
        <v>6.19E-16</v>
      </c>
      <c r="K29" s="16">
        <v>-1.07E-14</v>
      </c>
      <c r="L29">
        <v>5.9315237E-2</v>
      </c>
      <c r="M29">
        <v>0</v>
      </c>
      <c r="N29">
        <v>0</v>
      </c>
      <c r="O29" s="16">
        <v>6.4399999999999996E-14</v>
      </c>
      <c r="P29">
        <v>0</v>
      </c>
      <c r="Q29">
        <v>-2.4942129999999999E-3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16">
        <v>1.4600000000000001E-15</v>
      </c>
      <c r="Z29" s="16">
        <v>4.7400000000000001E-16</v>
      </c>
      <c r="AA29" s="16">
        <v>2.1900000000000001E-16</v>
      </c>
      <c r="AB29" s="16">
        <v>8.95E-17</v>
      </c>
      <c r="AC29" s="16">
        <v>-1.91E-16</v>
      </c>
      <c r="AD29" s="16">
        <v>1.18E-15</v>
      </c>
      <c r="AE29">
        <v>0.187501743</v>
      </c>
      <c r="AF29">
        <v>-2.3128619439999998</v>
      </c>
      <c r="AQ29" s="1">
        <f t="shared" si="0"/>
        <v>41639</v>
      </c>
      <c r="AR29" s="14">
        <f t="shared" si="2"/>
        <v>-6.9993023000000001E-2</v>
      </c>
      <c r="AS29" s="14">
        <f t="shared" si="3"/>
        <v>0.74412416542000015</v>
      </c>
      <c r="AT29" s="14">
        <f t="shared" si="4"/>
        <v>-2.083066112</v>
      </c>
      <c r="AU29" s="14">
        <f t="shared" si="5"/>
        <v>-1.5639982E-2</v>
      </c>
      <c r="AV29" s="14">
        <f t="shared" si="6"/>
        <v>6.6369183999999914E-2</v>
      </c>
      <c r="AW29" s="14">
        <f t="shared" si="7"/>
        <v>0.11418648099999995</v>
      </c>
      <c r="AX29" s="14">
        <f t="shared" si="8"/>
        <v>-3.81E-15</v>
      </c>
      <c r="AY29" s="14">
        <f t="shared" si="9"/>
        <v>-5.8010000000000002E-15</v>
      </c>
      <c r="AZ29" s="14">
        <f t="shared" si="10"/>
        <v>-0.19818987741999028</v>
      </c>
      <c r="BA29" s="14">
        <f t="shared" si="11"/>
        <v>-1.4422091639999999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</row>
    <row r="30" spans="1:92">
      <c r="A30" s="1">
        <v>41729</v>
      </c>
      <c r="B30">
        <v>-1.7698084999999999E-2</v>
      </c>
      <c r="C30" s="16">
        <v>-7.0800000000000004E-9</v>
      </c>
      <c r="D30">
        <v>0.52168009000000004</v>
      </c>
      <c r="E30">
        <v>-7.2542862999999999E-2</v>
      </c>
      <c r="F30">
        <v>-2.5721633000000002</v>
      </c>
      <c r="G30">
        <v>-0.59403207300000005</v>
      </c>
      <c r="H30">
        <v>-3.2876699999999999E-4</v>
      </c>
      <c r="I30" s="16">
        <v>-6.4699999999999998E-15</v>
      </c>
      <c r="J30" s="16">
        <v>-5.5099999999999998E-16</v>
      </c>
      <c r="K30" s="16">
        <v>-1.26E-14</v>
      </c>
      <c r="L30">
        <v>8.5639097999999997E-2</v>
      </c>
      <c r="M30">
        <v>0</v>
      </c>
      <c r="N30">
        <v>0</v>
      </c>
      <c r="O30" s="16">
        <v>6.4099999999999999E-14</v>
      </c>
      <c r="P30">
        <v>0</v>
      </c>
      <c r="Q30">
        <v>-2.3150750000000002E-3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16">
        <v>1.1100000000000001E-15</v>
      </c>
      <c r="Z30" s="16">
        <v>5.4900000000000005E-16</v>
      </c>
      <c r="AA30" s="16">
        <v>2.3299999999999999E-16</v>
      </c>
      <c r="AB30" s="16">
        <v>9.6899999999999994E-17</v>
      </c>
      <c r="AC30" s="16">
        <v>-1.82E-16</v>
      </c>
      <c r="AD30" s="16">
        <v>1.1599999999999999E-15</v>
      </c>
      <c r="AE30">
        <v>0.18500617799999999</v>
      </c>
      <c r="AF30">
        <v>-2.4667548030000002</v>
      </c>
      <c r="AQ30" s="1">
        <f t="shared" si="0"/>
        <v>41729</v>
      </c>
      <c r="AR30" s="14">
        <f t="shared" si="2"/>
        <v>-6.2460238000000001E-2</v>
      </c>
      <c r="AS30" s="14">
        <f t="shared" si="3"/>
        <v>0.68974240764000005</v>
      </c>
      <c r="AT30" s="14">
        <f t="shared" si="4"/>
        <v>-2.13823323</v>
      </c>
      <c r="AU30" s="14">
        <f t="shared" si="5"/>
        <v>-1.5220307000000001E-2</v>
      </c>
      <c r="AV30" s="14">
        <f t="shared" si="6"/>
        <v>1.656830499999995E-2</v>
      </c>
      <c r="AW30" s="14">
        <f t="shared" si="7"/>
        <v>3.8061740999999927E-2</v>
      </c>
      <c r="AX30" s="14">
        <f t="shared" si="8"/>
        <v>-3.5499999999999997E-15</v>
      </c>
      <c r="AY30" s="14">
        <f t="shared" si="9"/>
        <v>-6.9709999999999999E-15</v>
      </c>
      <c r="AZ30" s="14">
        <f t="shared" si="10"/>
        <v>-0.12456070163998956</v>
      </c>
      <c r="BA30" s="14">
        <f t="shared" si="11"/>
        <v>-1.5961020230000003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</row>
    <row r="31" spans="1:92">
      <c r="A31" s="1">
        <v>41820</v>
      </c>
      <c r="B31">
        <v>-1.4901261000000001E-2</v>
      </c>
      <c r="C31" s="16">
        <v>1.02E-8</v>
      </c>
      <c r="D31">
        <v>0.32105080699999999</v>
      </c>
      <c r="E31">
        <v>-2.4845987E-2</v>
      </c>
      <c r="F31">
        <v>-2.5343209789999999</v>
      </c>
      <c r="G31">
        <v>-0.66198353899999995</v>
      </c>
      <c r="H31">
        <v>-4.8588599999999999E-4</v>
      </c>
      <c r="I31" s="16">
        <v>-7.0000000000000001E-15</v>
      </c>
      <c r="J31" s="16">
        <v>-1.9000000000000001E-15</v>
      </c>
      <c r="K31" s="16">
        <v>-1.25E-14</v>
      </c>
      <c r="L31">
        <v>3.5537485000000001E-2</v>
      </c>
      <c r="M31">
        <v>0</v>
      </c>
      <c r="N31">
        <v>0</v>
      </c>
      <c r="O31" s="16">
        <v>6.4900000000000006E-14</v>
      </c>
      <c r="P31">
        <v>0</v>
      </c>
      <c r="Q31">
        <v>3.3598599999999998E-4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16">
        <v>7.5799999999999999E-16</v>
      </c>
      <c r="Z31" s="16">
        <v>5.8799999999999999E-16</v>
      </c>
      <c r="AA31" s="16">
        <v>2.5099999999999999E-16</v>
      </c>
      <c r="AB31" s="16">
        <v>1.1300000000000001E-16</v>
      </c>
      <c r="AC31" s="16">
        <v>-1.44E-16</v>
      </c>
      <c r="AD31" s="16">
        <v>1.19E-15</v>
      </c>
      <c r="AE31">
        <v>0.18254804899999999</v>
      </c>
      <c r="AF31">
        <v>-2.6970653150000001</v>
      </c>
      <c r="AQ31" s="1">
        <f t="shared" si="0"/>
        <v>41820</v>
      </c>
      <c r="AR31" s="14">
        <f t="shared" si="2"/>
        <v>-5.9663413999999998E-2</v>
      </c>
      <c r="AS31" s="14">
        <f t="shared" si="3"/>
        <v>0.48911314191999999</v>
      </c>
      <c r="AT31" s="14">
        <f t="shared" si="4"/>
        <v>-2.0526940329999999</v>
      </c>
      <c r="AU31" s="14">
        <f t="shared" si="5"/>
        <v>-1.2726365E-2</v>
      </c>
      <c r="AV31" s="14">
        <f t="shared" si="6"/>
        <v>-0.101484774</v>
      </c>
      <c r="AW31" s="14">
        <f t="shared" si="7"/>
        <v>-2.9889724999999978E-2</v>
      </c>
      <c r="AX31" s="14">
        <f t="shared" si="8"/>
        <v>-4.08E-15</v>
      </c>
      <c r="AY31" s="14">
        <f t="shared" si="9"/>
        <v>-8.3199999999999995E-15</v>
      </c>
      <c r="AZ31" s="14">
        <f t="shared" si="10"/>
        <v>-5.9067365919987957E-2</v>
      </c>
      <c r="BA31" s="14">
        <f t="shared" si="11"/>
        <v>-1.8264125350000002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</row>
    <row r="32" spans="1:92">
      <c r="A32" s="1">
        <v>41912</v>
      </c>
      <c r="B32">
        <v>-1.5616285000000001E-2</v>
      </c>
      <c r="C32" s="16">
        <v>-4.4999999999999998E-9</v>
      </c>
      <c r="D32">
        <v>0.28046551800000002</v>
      </c>
      <c r="E32">
        <v>-4.4087653999999997E-2</v>
      </c>
      <c r="F32">
        <v>-2.5190650529999998</v>
      </c>
      <c r="G32">
        <v>-0.57779856299999999</v>
      </c>
      <c r="H32">
        <v>-1.4851E-4</v>
      </c>
      <c r="I32" s="16">
        <v>-7.0000000000000001E-15</v>
      </c>
      <c r="J32" s="16">
        <v>-2.5600000000000002E-15</v>
      </c>
      <c r="K32" s="16">
        <v>-1.17E-14</v>
      </c>
      <c r="L32">
        <v>9.8234941000000006E-2</v>
      </c>
      <c r="M32">
        <v>0</v>
      </c>
      <c r="N32">
        <v>0</v>
      </c>
      <c r="O32" s="16">
        <v>6.1700000000000005E-14</v>
      </c>
      <c r="P32">
        <v>0</v>
      </c>
      <c r="Q32">
        <v>2.499088E-3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16">
        <v>5.5300000000000001E-16</v>
      </c>
      <c r="Z32" s="16">
        <v>8.0300000000000003E-16</v>
      </c>
      <c r="AA32" s="16">
        <v>2.9999999999999999E-16</v>
      </c>
      <c r="AB32" s="16">
        <v>1.35E-16</v>
      </c>
      <c r="AC32" s="16">
        <v>-1.6300000000000001E-16</v>
      </c>
      <c r="AD32" s="16">
        <v>1.1599999999999999E-15</v>
      </c>
      <c r="AE32">
        <v>0.18012676499999999</v>
      </c>
      <c r="AF32">
        <v>-2.5953897559999999</v>
      </c>
      <c r="AQ32" s="1">
        <f t="shared" si="0"/>
        <v>41912</v>
      </c>
      <c r="AR32" s="14">
        <f t="shared" si="2"/>
        <v>-6.0378438E-2</v>
      </c>
      <c r="AS32" s="14">
        <f t="shared" si="3"/>
        <v>0.44852783822000003</v>
      </c>
      <c r="AT32" s="14">
        <f t="shared" si="4"/>
        <v>-2.0566797739999996</v>
      </c>
      <c r="AU32" s="14">
        <f t="shared" si="5"/>
        <v>-1.0225886999999999E-2</v>
      </c>
      <c r="AV32" s="14">
        <f t="shared" si="6"/>
        <v>4.5397657999999952E-2</v>
      </c>
      <c r="AW32" s="14">
        <f t="shared" si="7"/>
        <v>5.4295250999999989E-2</v>
      </c>
      <c r="AX32" s="14">
        <f t="shared" si="8"/>
        <v>-4.08E-15</v>
      </c>
      <c r="AY32" s="14">
        <f t="shared" si="9"/>
        <v>-8.98E-15</v>
      </c>
      <c r="AZ32" s="14">
        <f t="shared" si="10"/>
        <v>-0.14567362421998753</v>
      </c>
      <c r="BA32" s="14">
        <f t="shared" si="11"/>
        <v>-1.724736976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</row>
    <row r="33" spans="1:92">
      <c r="A33" s="1">
        <v>42004</v>
      </c>
      <c r="B33">
        <v>-9.4832619999999992E-3</v>
      </c>
      <c r="C33" s="16">
        <v>9.3100000000000003E-9</v>
      </c>
      <c r="D33">
        <v>0.16294893799999999</v>
      </c>
      <c r="E33">
        <v>-1.6242432000000001E-2</v>
      </c>
      <c r="F33">
        <v>-2.5527951180000001</v>
      </c>
      <c r="G33">
        <v>-0.57071502799999996</v>
      </c>
      <c r="H33">
        <v>-5.8107799999999995E-4</v>
      </c>
      <c r="I33" s="16">
        <v>-7.28E-15</v>
      </c>
      <c r="J33" s="16">
        <v>-2.43E-15</v>
      </c>
      <c r="K33" s="16">
        <v>-1.1400000000000001E-14</v>
      </c>
      <c r="L33">
        <v>5.2807475E-2</v>
      </c>
      <c r="M33">
        <v>0</v>
      </c>
      <c r="N33">
        <v>0</v>
      </c>
      <c r="O33" s="16">
        <v>6.2999999999999997E-14</v>
      </c>
      <c r="P33">
        <v>0</v>
      </c>
      <c r="Q33">
        <v>2.8799519999999999E-3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16">
        <v>-3.27E-17</v>
      </c>
      <c r="Z33" s="16">
        <v>8.5999999999999997E-16</v>
      </c>
      <c r="AA33" s="16">
        <v>3.2300000000000002E-16</v>
      </c>
      <c r="AB33" s="16">
        <v>1.5399999999999999E-16</v>
      </c>
      <c r="AC33" s="16">
        <v>-1.2E-16</v>
      </c>
      <c r="AD33" s="16">
        <v>1.18E-15</v>
      </c>
      <c r="AE33">
        <v>0.17774174500000001</v>
      </c>
      <c r="AF33">
        <v>-2.7534388000000001</v>
      </c>
      <c r="AQ33" s="1">
        <f t="shared" si="0"/>
        <v>42004</v>
      </c>
      <c r="AR33" s="14">
        <f t="shared" si="2"/>
        <v>-5.4245414999999998E-2</v>
      </c>
      <c r="AS33" s="14">
        <f t="shared" si="3"/>
        <v>0.33101127202999997</v>
      </c>
      <c r="AT33" s="14">
        <f t="shared" si="4"/>
        <v>-2.062564617</v>
      </c>
      <c r="AU33" s="14">
        <f t="shared" si="5"/>
        <v>-1.0277591000000001E-2</v>
      </c>
      <c r="AV33" s="14">
        <f t="shared" si="6"/>
        <v>7.0537270000000651E-3</v>
      </c>
      <c r="AW33" s="14">
        <f t="shared" si="7"/>
        <v>6.1378786000000018E-2</v>
      </c>
      <c r="AX33" s="14">
        <f t="shared" si="8"/>
        <v>-4.3599999999999998E-15</v>
      </c>
      <c r="AY33" s="14">
        <f t="shared" si="9"/>
        <v>-8.8499999999999998E-15</v>
      </c>
      <c r="AZ33" s="14">
        <f t="shared" si="10"/>
        <v>-0.15514218202998709</v>
      </c>
      <c r="BA33" s="14">
        <f t="shared" si="11"/>
        <v>-1.8827860200000002</v>
      </c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</row>
    <row r="34" spans="1:92">
      <c r="A34" s="1">
        <v>42094</v>
      </c>
      <c r="B34">
        <v>1.67205E-4</v>
      </c>
      <c r="C34" s="16">
        <v>-6.3099999999999999E-9</v>
      </c>
      <c r="D34">
        <v>9.0143212E-2</v>
      </c>
      <c r="E34">
        <v>-4.0403262000000002E-2</v>
      </c>
      <c r="F34">
        <v>-2.6309072040000001</v>
      </c>
      <c r="G34">
        <v>-0.56641983200000001</v>
      </c>
      <c r="H34">
        <v>2.1984700000000001E-4</v>
      </c>
      <c r="I34" s="16">
        <v>-6.8200000000000004E-15</v>
      </c>
      <c r="J34" s="16">
        <v>-2.55E-15</v>
      </c>
      <c r="K34" s="16">
        <v>-1.24E-14</v>
      </c>
      <c r="L34">
        <v>8.6203522000000005E-2</v>
      </c>
      <c r="M34">
        <v>0</v>
      </c>
      <c r="N34">
        <v>0</v>
      </c>
      <c r="O34" s="16">
        <v>6.2799999999999995E-14</v>
      </c>
      <c r="P34">
        <v>0</v>
      </c>
      <c r="Q34">
        <v>9.8495490000000008E-3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16">
        <v>-4.5000000000000002E-16</v>
      </c>
      <c r="Z34" s="16">
        <v>9.5799999999999999E-16</v>
      </c>
      <c r="AA34" s="16">
        <v>3.5999999999999998E-16</v>
      </c>
      <c r="AB34" s="16">
        <v>1.8100000000000001E-16</v>
      </c>
      <c r="AC34" s="16">
        <v>-8.3300000000000005E-17</v>
      </c>
      <c r="AD34" s="16">
        <v>1.2099999999999999E-15</v>
      </c>
      <c r="AE34">
        <v>0.17539241899999999</v>
      </c>
      <c r="AF34">
        <v>-2.8757545489999998</v>
      </c>
      <c r="AQ34" s="1">
        <f t="shared" ref="AQ34:AQ65" si="12">+A34</f>
        <v>42094</v>
      </c>
      <c r="AR34" s="14">
        <f t="shared" si="2"/>
        <v>-4.4594948000000002E-2</v>
      </c>
      <c r="AS34" s="14">
        <f t="shared" si="3"/>
        <v>0.25820553040999999</v>
      </c>
      <c r="AT34" s="14">
        <f t="shared" si="4"/>
        <v>-2.164837533</v>
      </c>
      <c r="AU34" s="14">
        <f t="shared" si="5"/>
        <v>-2.5070689999999989E-3</v>
      </c>
      <c r="AV34" s="14">
        <f t="shared" si="6"/>
        <v>4.4744969999999995E-2</v>
      </c>
      <c r="AW34" s="14">
        <f t="shared" si="7"/>
        <v>6.5673981999999964E-2</v>
      </c>
      <c r="AX34" s="14">
        <f t="shared" si="8"/>
        <v>-3.9000000000000003E-15</v>
      </c>
      <c r="AY34" s="14">
        <f t="shared" si="9"/>
        <v>-8.9700000000000002E-15</v>
      </c>
      <c r="AZ34" s="14">
        <f t="shared" si="10"/>
        <v>-0.16178670140998708</v>
      </c>
      <c r="BA34" s="14">
        <f t="shared" si="11"/>
        <v>-2.0051017689999999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</row>
    <row r="35" spans="1:92">
      <c r="A35" s="1">
        <v>42185</v>
      </c>
      <c r="B35">
        <v>-8.7456879999999997E-3</v>
      </c>
      <c r="C35" s="16">
        <v>6.4199999999999998E-9</v>
      </c>
      <c r="D35">
        <v>-5.0821433999999999E-2</v>
      </c>
      <c r="E35">
        <v>-5.6164099999999996E-3</v>
      </c>
      <c r="F35">
        <v>-2.5360235389999999</v>
      </c>
      <c r="G35">
        <v>-0.49699607299999998</v>
      </c>
      <c r="H35">
        <v>1.29782E-4</v>
      </c>
      <c r="I35" s="16">
        <v>-7.1300000000000003E-15</v>
      </c>
      <c r="J35" s="16">
        <v>-2.72E-15</v>
      </c>
      <c r="K35" s="16">
        <v>-1.06E-14</v>
      </c>
      <c r="L35">
        <v>0.15610695499999999</v>
      </c>
      <c r="M35">
        <v>0</v>
      </c>
      <c r="N35">
        <v>0</v>
      </c>
      <c r="O35" s="16">
        <v>6.1399999999999996E-14</v>
      </c>
      <c r="P35">
        <v>0</v>
      </c>
      <c r="Q35">
        <v>7.7963319999999996E-3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16">
        <v>-4.37E-16</v>
      </c>
      <c r="Z35" s="16">
        <v>1.1599999999999999E-15</v>
      </c>
      <c r="AA35" s="16">
        <v>4.1400000000000002E-16</v>
      </c>
      <c r="AB35" s="16">
        <v>2.11E-16</v>
      </c>
      <c r="AC35" s="16">
        <v>-7.7699999999999998E-17</v>
      </c>
      <c r="AD35" s="16">
        <v>1.2099999999999999E-15</v>
      </c>
      <c r="AE35">
        <v>0.173078226</v>
      </c>
      <c r="AF35">
        <v>-2.7610918419999999</v>
      </c>
      <c r="AQ35" s="1">
        <f t="shared" si="12"/>
        <v>42185</v>
      </c>
      <c r="AR35" s="14">
        <f t="shared" si="2"/>
        <v>-5.3507841E-2</v>
      </c>
      <c r="AS35" s="14">
        <f t="shared" si="3"/>
        <v>0.11724089714000001</v>
      </c>
      <c r="AT35" s="14">
        <f t="shared" si="4"/>
        <v>-2.0351670159999999</v>
      </c>
      <c r="AU35" s="14">
        <f t="shared" si="5"/>
        <v>-4.6503510000000005E-3</v>
      </c>
      <c r="AV35" s="14">
        <f t="shared" si="6"/>
        <v>0.18407216199999998</v>
      </c>
      <c r="AW35" s="14">
        <f t="shared" si="7"/>
        <v>0.13509774099999999</v>
      </c>
      <c r="AX35" s="14">
        <f t="shared" si="8"/>
        <v>-4.2100000000000002E-15</v>
      </c>
      <c r="AY35" s="14">
        <f t="shared" si="9"/>
        <v>-9.1399999999999994E-15</v>
      </c>
      <c r="AZ35" s="14">
        <f t="shared" si="10"/>
        <v>-0.23352465413998658</v>
      </c>
      <c r="BA35" s="14">
        <f t="shared" si="11"/>
        <v>-1.890439062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</row>
    <row r="36" spans="1:92">
      <c r="A36" s="1">
        <v>42277</v>
      </c>
      <c r="B36">
        <v>6.1434159999999996E-3</v>
      </c>
      <c r="C36" s="16">
        <v>-1.03E-8</v>
      </c>
      <c r="D36">
        <v>-5.6968119999999997E-2</v>
      </c>
      <c r="E36">
        <v>-3.8970084000000002E-2</v>
      </c>
      <c r="F36">
        <v>-2.4622128129999998</v>
      </c>
      <c r="G36">
        <v>-0.55692377500000001</v>
      </c>
      <c r="H36" s="16">
        <v>7.5699999999999997E-5</v>
      </c>
      <c r="I36" s="16">
        <v>-7.0300000000000002E-15</v>
      </c>
      <c r="J36" s="16">
        <v>-4.1199999999999999E-15</v>
      </c>
      <c r="K36" s="16">
        <v>-1.09E-14</v>
      </c>
      <c r="L36">
        <v>-1.4967881000000001E-2</v>
      </c>
      <c r="M36">
        <v>0</v>
      </c>
      <c r="N36">
        <v>0</v>
      </c>
      <c r="O36" s="16">
        <v>5.8399999999999996E-14</v>
      </c>
      <c r="P36">
        <v>0</v>
      </c>
      <c r="Q36">
        <v>5.3002609999999997E-3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16">
        <v>-8.6599999999999997E-16</v>
      </c>
      <c r="Z36" s="16">
        <v>1.19E-15</v>
      </c>
      <c r="AA36" s="16">
        <v>4.4500000000000003E-16</v>
      </c>
      <c r="AB36" s="16">
        <v>2.3800000000000002E-16</v>
      </c>
      <c r="AC36" s="16">
        <v>-2.54E-17</v>
      </c>
      <c r="AD36" s="16">
        <v>1.25E-15</v>
      </c>
      <c r="AE36">
        <v>0.17079861399999999</v>
      </c>
      <c r="AF36">
        <v>-2.9477247310000001</v>
      </c>
      <c r="AQ36" s="1">
        <f t="shared" si="12"/>
        <v>42277</v>
      </c>
      <c r="AR36" s="14">
        <f t="shared" si="2"/>
        <v>-3.8618737E-2</v>
      </c>
      <c r="AS36" s="14">
        <f t="shared" si="3"/>
        <v>0.11109419442</v>
      </c>
      <c r="AT36" s="14">
        <f t="shared" si="4"/>
        <v>-1.9947099639999999</v>
      </c>
      <c r="AU36" s="14">
        <f t="shared" si="5"/>
        <v>-7.2005040000000008E-3</v>
      </c>
      <c r="AV36" s="14">
        <f t="shared" si="6"/>
        <v>-4.6930376000000051E-2</v>
      </c>
      <c r="AW36" s="14">
        <f t="shared" si="7"/>
        <v>7.5170038999999966E-2</v>
      </c>
      <c r="AX36" s="14">
        <f t="shared" si="8"/>
        <v>-4.1100000000000001E-15</v>
      </c>
      <c r="AY36" s="14">
        <f t="shared" si="9"/>
        <v>-1.054E-14</v>
      </c>
      <c r="AZ36" s="14">
        <f t="shared" si="10"/>
        <v>-0.17587660341998557</v>
      </c>
      <c r="BA36" s="14">
        <f t="shared" si="11"/>
        <v>-2.0770719510000002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</row>
    <row r="37" spans="1:92">
      <c r="A37" s="1">
        <v>42369</v>
      </c>
      <c r="B37">
        <v>3.5495209999999999E-3</v>
      </c>
      <c r="C37" s="16">
        <v>-1.8600000000000001E-8</v>
      </c>
      <c r="D37">
        <v>-0.139715864</v>
      </c>
      <c r="E37">
        <v>-3.8360746000000001E-2</v>
      </c>
      <c r="F37">
        <v>-2.4900332220000001</v>
      </c>
      <c r="G37">
        <v>-0.431473512</v>
      </c>
      <c r="H37">
        <v>5.6527599999999997E-4</v>
      </c>
      <c r="I37" s="16">
        <v>-7.21E-15</v>
      </c>
      <c r="J37" s="16">
        <v>-3.8300000000000003E-15</v>
      </c>
      <c r="K37" s="16">
        <v>-1.04E-14</v>
      </c>
      <c r="L37">
        <v>9.9238171E-2</v>
      </c>
      <c r="M37">
        <v>0</v>
      </c>
      <c r="N37">
        <v>0</v>
      </c>
      <c r="O37" s="16">
        <v>5.6999999999999997E-14</v>
      </c>
      <c r="P37">
        <v>0</v>
      </c>
      <c r="Q37">
        <v>4.8703169999999999E-3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16">
        <v>-8.8499999999999998E-16</v>
      </c>
      <c r="Z37" s="16">
        <v>1.42E-15</v>
      </c>
      <c r="AA37" s="16">
        <v>5.0299999999999999E-16</v>
      </c>
      <c r="AB37" s="16">
        <v>2.6899999999999998E-16</v>
      </c>
      <c r="AC37" s="16">
        <v>-2.54E-17</v>
      </c>
      <c r="AD37" s="16">
        <v>1.24E-15</v>
      </c>
      <c r="AE37">
        <v>0.16855304099999999</v>
      </c>
      <c r="AF37">
        <v>-2.8228070359999999</v>
      </c>
      <c r="AQ37" s="1">
        <f t="shared" si="12"/>
        <v>42369</v>
      </c>
      <c r="AR37" s="14">
        <f t="shared" si="2"/>
        <v>-4.1212631999999999E-2</v>
      </c>
      <c r="AS37" s="14">
        <f t="shared" si="3"/>
        <v>2.8346442120000002E-2</v>
      </c>
      <c r="AT37" s="14">
        <f t="shared" si="4"/>
        <v>-2.0219210350000001</v>
      </c>
      <c r="AU37" s="14">
        <f t="shared" si="5"/>
        <v>-7.1408720000000004E-3</v>
      </c>
      <c r="AV37" s="14">
        <f t="shared" si="6"/>
        <v>0.19272593899999996</v>
      </c>
      <c r="AW37" s="14">
        <f t="shared" si="7"/>
        <v>0.20062030199999997</v>
      </c>
      <c r="AX37" s="14">
        <f t="shared" si="8"/>
        <v>-4.2899999999999999E-15</v>
      </c>
      <c r="AY37" s="14">
        <f t="shared" si="9"/>
        <v>-1.0250000000000001E-14</v>
      </c>
      <c r="AZ37" s="14">
        <f t="shared" si="10"/>
        <v>-0.30357240011998543</v>
      </c>
      <c r="BA37" s="14">
        <f t="shared" si="11"/>
        <v>-1.952154256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</row>
    <row r="38" spans="1:92">
      <c r="A38" s="1">
        <v>42460</v>
      </c>
      <c r="B38">
        <v>1.6790644E-2</v>
      </c>
      <c r="C38" s="16">
        <v>-1.1800000000000001E-10</v>
      </c>
      <c r="D38">
        <v>-0.103170284</v>
      </c>
      <c r="E38">
        <v>-1.4921093999999999E-2</v>
      </c>
      <c r="F38">
        <v>-2.5884214029999999</v>
      </c>
      <c r="G38">
        <v>-0.388531232</v>
      </c>
      <c r="H38">
        <v>1.03539E-4</v>
      </c>
      <c r="I38" s="16">
        <v>-7.4600000000000005E-15</v>
      </c>
      <c r="J38" s="16">
        <v>-4.1899999999999998E-15</v>
      </c>
      <c r="K38" s="16">
        <v>-9.1500000000000008E-15</v>
      </c>
      <c r="L38">
        <v>3.1229749000000001E-2</v>
      </c>
      <c r="M38">
        <v>0</v>
      </c>
      <c r="N38">
        <v>0</v>
      </c>
      <c r="O38" s="16">
        <v>5.8599999999999998E-14</v>
      </c>
      <c r="P38">
        <v>0</v>
      </c>
      <c r="Q38">
        <v>-1.473612E-3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16">
        <v>-1.26E-15</v>
      </c>
      <c r="Z38" s="16">
        <v>1.52E-15</v>
      </c>
      <c r="AA38" s="16">
        <v>5.3899999999999998E-16</v>
      </c>
      <c r="AB38" s="16">
        <v>2.9399999999999999E-16</v>
      </c>
      <c r="AC38" s="16">
        <v>1.02E-17</v>
      </c>
      <c r="AD38" s="16">
        <v>1.2300000000000001E-15</v>
      </c>
      <c r="AE38">
        <v>0.166340975</v>
      </c>
      <c r="AF38">
        <v>-2.8820527180000002</v>
      </c>
      <c r="AQ38" s="1">
        <f t="shared" si="12"/>
        <v>42460</v>
      </c>
      <c r="AR38" s="14">
        <f t="shared" si="2"/>
        <v>-2.7971508999999999E-2</v>
      </c>
      <c r="AS38" s="14">
        <f t="shared" si="3"/>
        <v>6.4892040602000003E-2</v>
      </c>
      <c r="AT38" s="14">
        <f t="shared" si="4"/>
        <v>-2.0968695639999999</v>
      </c>
      <c r="AU38" s="14">
        <f t="shared" si="5"/>
        <v>-1.3946538000000001E-2</v>
      </c>
      <c r="AV38" s="14">
        <f t="shared" si="6"/>
        <v>0.167659797</v>
      </c>
      <c r="AW38" s="14">
        <f t="shared" si="7"/>
        <v>0.24356258199999997</v>
      </c>
      <c r="AX38" s="14">
        <f t="shared" si="8"/>
        <v>-4.5400000000000004E-15</v>
      </c>
      <c r="AY38" s="14">
        <f t="shared" si="9"/>
        <v>-1.061E-14</v>
      </c>
      <c r="AZ38" s="14">
        <f t="shared" si="10"/>
        <v>-0.34872674660198533</v>
      </c>
      <c r="BA38" s="14">
        <f t="shared" si="11"/>
        <v>-2.0113999380000003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</row>
    <row r="39" spans="1:92">
      <c r="A39" s="1">
        <v>42551</v>
      </c>
      <c r="B39">
        <v>1.7178555000000002E-2</v>
      </c>
      <c r="C39" s="16">
        <v>3.7900000000000004E-9</v>
      </c>
      <c r="D39">
        <v>8.5300133E-2</v>
      </c>
      <c r="E39">
        <v>-1.4651503999999999E-2</v>
      </c>
      <c r="F39">
        <v>-2.6240453189999999</v>
      </c>
      <c r="G39">
        <v>-0.47931710599999999</v>
      </c>
      <c r="H39">
        <v>1.0188600000000001E-4</v>
      </c>
      <c r="I39" s="16">
        <v>-7.8000000000000005E-15</v>
      </c>
      <c r="J39" s="16">
        <v>-5.5499999999999999E-15</v>
      </c>
      <c r="K39" s="16">
        <v>-8.4700000000000008E-15</v>
      </c>
      <c r="L39">
        <v>9.9617360000000005E-3</v>
      </c>
      <c r="M39">
        <v>0</v>
      </c>
      <c r="N39">
        <v>0</v>
      </c>
      <c r="O39" s="16">
        <v>5.8199999999999994E-14</v>
      </c>
      <c r="P39">
        <v>0</v>
      </c>
      <c r="Q39" s="16">
        <v>9.1299999999999997E-5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16">
        <v>-1.6200000000000001E-15</v>
      </c>
      <c r="Z39" s="16">
        <v>1.65E-15</v>
      </c>
      <c r="AA39" s="16">
        <v>5.7900000000000004E-16</v>
      </c>
      <c r="AB39" s="16">
        <v>3.1900000000000001E-16</v>
      </c>
      <c r="AC39" s="16">
        <v>3.1899999999999998E-17</v>
      </c>
      <c r="AD39" s="16">
        <v>1.2099999999999999E-15</v>
      </c>
      <c r="AE39">
        <v>0.16416189</v>
      </c>
      <c r="AF39">
        <v>-2.8412184580000002</v>
      </c>
      <c r="AQ39" s="1">
        <f t="shared" si="12"/>
        <v>42551</v>
      </c>
      <c r="AR39" s="14">
        <f t="shared" si="2"/>
        <v>-2.7583597999999997E-2</v>
      </c>
      <c r="AS39" s="14">
        <f t="shared" si="3"/>
        <v>0.25336246150999997</v>
      </c>
      <c r="AT39" s="14">
        <f t="shared" si="4"/>
        <v>-2.1322238899999997</v>
      </c>
      <c r="AU39" s="14">
        <f t="shared" si="5"/>
        <v>-1.2383279000000001E-2</v>
      </c>
      <c r="AV39" s="14">
        <f t="shared" si="6"/>
        <v>5.5605910000000036E-2</v>
      </c>
      <c r="AW39" s="14">
        <f t="shared" si="7"/>
        <v>0.15277670799999998</v>
      </c>
      <c r="AX39" s="14">
        <f t="shared" si="8"/>
        <v>-4.8800000000000004E-15</v>
      </c>
      <c r="AY39" s="14">
        <f t="shared" si="9"/>
        <v>-1.197E-14</v>
      </c>
      <c r="AZ39" s="14">
        <f t="shared" si="10"/>
        <v>-0.26011999050998347</v>
      </c>
      <c r="BA39" s="14">
        <f t="shared" si="11"/>
        <v>-1.9705656780000003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</row>
    <row r="40" spans="1:92">
      <c r="A40" s="1">
        <v>42643</v>
      </c>
      <c r="B40">
        <v>1.2696845999999999E-2</v>
      </c>
      <c r="C40" s="16">
        <v>-1.3500000000000001E-9</v>
      </c>
      <c r="D40">
        <v>0.19036472900000001</v>
      </c>
      <c r="E40">
        <v>-1.7609342E-2</v>
      </c>
      <c r="F40">
        <v>-2.6930451259999999</v>
      </c>
      <c r="G40">
        <v>-0.49237543</v>
      </c>
      <c r="H40" s="16">
        <v>7.4999999999999993E-5</v>
      </c>
      <c r="I40" s="16">
        <v>-7.7900000000000008E-15</v>
      </c>
      <c r="J40" s="16">
        <v>-6.2399999999999996E-15</v>
      </c>
      <c r="K40" s="16">
        <v>-8.1300000000000008E-15</v>
      </c>
      <c r="L40">
        <v>5.7959249999999997E-2</v>
      </c>
      <c r="M40">
        <v>0</v>
      </c>
      <c r="N40">
        <v>0</v>
      </c>
      <c r="O40" s="16">
        <v>5.81E-14</v>
      </c>
      <c r="P40">
        <v>0</v>
      </c>
      <c r="Q40">
        <v>1.4771369999999999E-3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16">
        <v>-1.8300000000000002E-15</v>
      </c>
      <c r="Z40" s="16">
        <v>1.8099999999999998E-15</v>
      </c>
      <c r="AA40" s="16">
        <v>6.1799999999999998E-16</v>
      </c>
      <c r="AB40" s="16">
        <v>3.4100000000000002E-16</v>
      </c>
      <c r="AC40" s="16">
        <v>4.4099999999999998E-17</v>
      </c>
      <c r="AD40" s="16">
        <v>1.1700000000000001E-15</v>
      </c>
      <c r="AE40">
        <v>0.16201527299999999</v>
      </c>
      <c r="AF40">
        <v>-2.7784416190000001</v>
      </c>
      <c r="AQ40" s="1">
        <f t="shared" si="12"/>
        <v>42643</v>
      </c>
      <c r="AR40" s="14">
        <f t="shared" si="2"/>
        <v>-3.2065307000000001E-2</v>
      </c>
      <c r="AS40" s="14">
        <f t="shared" si="3"/>
        <v>0.35842705237</v>
      </c>
      <c r="AT40" s="14">
        <f t="shared" si="4"/>
        <v>-2.204181535</v>
      </c>
      <c r="AU40" s="14">
        <f t="shared" si="5"/>
        <v>-1.1024328E-2</v>
      </c>
      <c r="AV40" s="14">
        <f t="shared" si="6"/>
        <v>9.0545099999999934E-2</v>
      </c>
      <c r="AW40" s="14">
        <f t="shared" si="7"/>
        <v>0.13971838399999997</v>
      </c>
      <c r="AX40" s="14">
        <f t="shared" si="8"/>
        <v>-4.8700000000000006E-15</v>
      </c>
      <c r="AY40" s="14">
        <f t="shared" si="9"/>
        <v>-1.266E-14</v>
      </c>
      <c r="AZ40" s="14">
        <f t="shared" si="10"/>
        <v>-0.24920820536998256</v>
      </c>
      <c r="BA40" s="14">
        <f t="shared" si="11"/>
        <v>-1.9077888390000002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</row>
    <row r="41" spans="1:92">
      <c r="A41" s="1">
        <v>42735</v>
      </c>
      <c r="B41">
        <v>6.6268810000000003E-3</v>
      </c>
      <c r="C41" s="16">
        <v>5.1700000000000001E-9</v>
      </c>
      <c r="D41">
        <v>0.33014156</v>
      </c>
      <c r="E41">
        <v>-7.0562350000000001E-3</v>
      </c>
      <c r="F41">
        <v>-2.6642240130000001</v>
      </c>
      <c r="G41">
        <v>-0.52614219299999998</v>
      </c>
      <c r="H41">
        <v>2.0756099999999999E-4</v>
      </c>
      <c r="I41" s="16">
        <v>-7.9199999999999993E-15</v>
      </c>
      <c r="J41" s="16">
        <v>-5.3600000000000003E-15</v>
      </c>
      <c r="K41" s="16">
        <v>-7.0199999999999997E-15</v>
      </c>
      <c r="L41">
        <v>1.0040199E-2</v>
      </c>
      <c r="M41">
        <v>0</v>
      </c>
      <c r="N41">
        <v>0</v>
      </c>
      <c r="O41" s="16">
        <v>5.7899999999999998E-14</v>
      </c>
      <c r="P41">
        <v>0</v>
      </c>
      <c r="Q41">
        <v>6.3925889999999997E-3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16">
        <v>-2.0799999999999999E-15</v>
      </c>
      <c r="Z41" s="16">
        <v>1.9099999999999999E-15</v>
      </c>
      <c r="AA41" s="16">
        <v>6.4799999999999998E-16</v>
      </c>
      <c r="AB41" s="16">
        <v>3.58E-16</v>
      </c>
      <c r="AC41" s="16">
        <v>6.9799999999999995E-17</v>
      </c>
      <c r="AD41" s="16">
        <v>1.1200000000000001E-15</v>
      </c>
      <c r="AE41">
        <v>0.159900616</v>
      </c>
      <c r="AF41">
        <v>-2.6841130309999999</v>
      </c>
      <c r="AQ41" s="1">
        <f t="shared" si="12"/>
        <v>42735</v>
      </c>
      <c r="AR41" s="14">
        <f t="shared" si="2"/>
        <v>-3.8135271999999998E-2</v>
      </c>
      <c r="AS41" s="14">
        <f t="shared" si="3"/>
        <v>0.49820388988999997</v>
      </c>
      <c r="AT41" s="14">
        <f t="shared" si="4"/>
        <v>-2.1648073149999996</v>
      </c>
      <c r="AU41" s="14">
        <f t="shared" si="5"/>
        <v>-5.9763150000000003E-3</v>
      </c>
      <c r="AV41" s="14">
        <f t="shared" si="6"/>
        <v>8.8592859999999662E-3</v>
      </c>
      <c r="AW41" s="14">
        <f t="shared" si="7"/>
        <v>0.105951621</v>
      </c>
      <c r="AX41" s="14">
        <f t="shared" si="8"/>
        <v>-4.9999999999999992E-15</v>
      </c>
      <c r="AY41" s="14">
        <f t="shared" si="9"/>
        <v>-1.1780000000000001E-14</v>
      </c>
      <c r="AZ41" s="14">
        <f t="shared" si="10"/>
        <v>-0.21755614588998318</v>
      </c>
      <c r="BA41" s="14">
        <f t="shared" si="11"/>
        <v>-1.813460251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</row>
    <row r="42" spans="1:92">
      <c r="A42" s="1">
        <v>42825</v>
      </c>
      <c r="B42">
        <v>1.3206593000000001E-2</v>
      </c>
      <c r="C42" s="16">
        <v>4.6900000000000001E-9</v>
      </c>
      <c r="D42">
        <v>0.40051036499999998</v>
      </c>
      <c r="E42">
        <v>-7.480095E-3</v>
      </c>
      <c r="F42">
        <v>-2.664628113</v>
      </c>
      <c r="G42">
        <v>-0.54022746300000002</v>
      </c>
      <c r="H42">
        <v>2.8737700000000001E-4</v>
      </c>
      <c r="I42" s="16">
        <v>-7.9699999999999997E-15</v>
      </c>
      <c r="J42" s="16">
        <v>-4.83E-15</v>
      </c>
      <c r="K42" s="16">
        <v>-6.2200000000000001E-15</v>
      </c>
      <c r="L42">
        <v>2.7566571000000002E-2</v>
      </c>
      <c r="M42">
        <v>0</v>
      </c>
      <c r="N42">
        <v>0</v>
      </c>
      <c r="O42" s="16">
        <v>5.7699999999999996E-14</v>
      </c>
      <c r="P42">
        <v>0</v>
      </c>
      <c r="Q42">
        <v>7.2663160000000001E-3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16">
        <v>-2.2499999999999999E-15</v>
      </c>
      <c r="Z42" s="16">
        <v>2.0200000000000001E-15</v>
      </c>
      <c r="AA42" s="16">
        <v>6.7799999999999997E-16</v>
      </c>
      <c r="AB42" s="16">
        <v>3.7499999999999998E-16</v>
      </c>
      <c r="AC42" s="16">
        <v>8.5900000000000001E-17</v>
      </c>
      <c r="AD42" s="16">
        <v>1.0600000000000001E-15</v>
      </c>
      <c r="AE42">
        <v>0.15781742200000001</v>
      </c>
      <c r="AF42">
        <v>-2.6056810229999998</v>
      </c>
      <c r="AQ42" s="1">
        <f t="shared" si="12"/>
        <v>42825</v>
      </c>
      <c r="AR42" s="14">
        <f t="shared" si="2"/>
        <v>-3.1555559999999996E-2</v>
      </c>
      <c r="AS42" s="14">
        <f t="shared" si="3"/>
        <v>0.56857269441000002</v>
      </c>
      <c r="AT42" s="14">
        <f t="shared" si="4"/>
        <v>-2.1656352749999996</v>
      </c>
      <c r="AU42" s="14">
        <f t="shared" si="5"/>
        <v>-5.022772E-3</v>
      </c>
      <c r="AV42" s="14">
        <f t="shared" si="6"/>
        <v>1.2300387999999995E-2</v>
      </c>
      <c r="AW42" s="14">
        <f t="shared" si="7"/>
        <v>9.1866350999999957E-2</v>
      </c>
      <c r="AX42" s="14">
        <f t="shared" si="8"/>
        <v>-5.0499999999999996E-15</v>
      </c>
      <c r="AY42" s="14">
        <f t="shared" si="9"/>
        <v>-1.1249999999999999E-14</v>
      </c>
      <c r="AZ42" s="14">
        <f t="shared" si="10"/>
        <v>-0.20555406940998389</v>
      </c>
      <c r="BA42" s="14">
        <f t="shared" si="11"/>
        <v>-1.7350282429999999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</row>
    <row r="43" spans="1:92">
      <c r="A43" s="1">
        <v>42916</v>
      </c>
      <c r="B43">
        <v>1.6171959999999999E-2</v>
      </c>
      <c r="C43" s="16">
        <v>-1.09E-9</v>
      </c>
      <c r="D43">
        <v>0.30225084099999999</v>
      </c>
      <c r="E43">
        <v>2.9535120000000002E-3</v>
      </c>
      <c r="F43">
        <v>-2.6682580439999999</v>
      </c>
      <c r="G43">
        <v>-0.53627551699999998</v>
      </c>
      <c r="H43">
        <v>3.2195100000000001E-4</v>
      </c>
      <c r="I43" s="16">
        <v>-7.8100000000000003E-15</v>
      </c>
      <c r="J43" s="16">
        <v>-5.5199999999999998E-15</v>
      </c>
      <c r="K43" s="16">
        <v>-5.51E-15</v>
      </c>
      <c r="L43">
        <v>7.6165083999999994E-2</v>
      </c>
      <c r="M43">
        <v>0</v>
      </c>
      <c r="N43">
        <v>0</v>
      </c>
      <c r="O43" s="16">
        <v>5.7199999999999999E-14</v>
      </c>
      <c r="P43">
        <v>0</v>
      </c>
      <c r="Q43">
        <v>7.3444219999999998E-3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16">
        <v>-2.3699999999999999E-15</v>
      </c>
      <c r="Z43" s="16">
        <v>2.11E-15</v>
      </c>
      <c r="AA43" s="16">
        <v>7.04E-16</v>
      </c>
      <c r="AB43" s="16">
        <v>3.8900000000000001E-16</v>
      </c>
      <c r="AC43" s="16">
        <v>1.01E-16</v>
      </c>
      <c r="AD43" s="16">
        <v>9.8600000000000005E-16</v>
      </c>
      <c r="AE43">
        <v>0.15576520099999999</v>
      </c>
      <c r="AF43">
        <v>-2.643560591</v>
      </c>
      <c r="AQ43" s="1">
        <f t="shared" si="12"/>
        <v>42916</v>
      </c>
      <c r="AR43" s="14">
        <f t="shared" si="2"/>
        <v>-2.8590193E-2</v>
      </c>
      <c r="AS43" s="14">
        <f t="shared" si="3"/>
        <v>0.47031316463</v>
      </c>
      <c r="AT43" s="14">
        <f t="shared" si="4"/>
        <v>-2.1588315989999995</v>
      </c>
      <c r="AU43" s="14">
        <f t="shared" si="5"/>
        <v>-4.9100920000000004E-3</v>
      </c>
      <c r="AV43" s="14">
        <f t="shared" si="6"/>
        <v>6.4850846999999989E-2</v>
      </c>
      <c r="AW43" s="14">
        <f t="shared" si="7"/>
        <v>9.5818296999999997E-2</v>
      </c>
      <c r="AX43" s="14">
        <f t="shared" si="8"/>
        <v>-4.8900000000000002E-15</v>
      </c>
      <c r="AY43" s="14">
        <f t="shared" si="9"/>
        <v>-1.1940000000000001E-14</v>
      </c>
      <c r="AZ43" s="14">
        <f t="shared" si="10"/>
        <v>-0.21155823562998355</v>
      </c>
      <c r="BA43" s="14">
        <f t="shared" si="11"/>
        <v>-1.7729078110000001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</row>
    <row r="44" spans="1:92">
      <c r="A44" s="1">
        <v>43008</v>
      </c>
      <c r="B44">
        <v>3.0151966999999998E-2</v>
      </c>
      <c r="C44" s="16">
        <v>-6.4499999999999999E-9</v>
      </c>
      <c r="D44">
        <v>0.26743703099999999</v>
      </c>
      <c r="E44">
        <v>4.761932E-3</v>
      </c>
      <c r="F44">
        <v>-2.6250091260000001</v>
      </c>
      <c r="G44">
        <v>-0.65317066800000001</v>
      </c>
      <c r="H44">
        <v>4.71664E-4</v>
      </c>
      <c r="I44" s="16">
        <v>-7.89E-15</v>
      </c>
      <c r="J44" s="16">
        <v>-5.3899999999999996E-15</v>
      </c>
      <c r="K44" s="16">
        <v>-5.3600000000000003E-15</v>
      </c>
      <c r="L44">
        <v>-3.3090045999999998E-2</v>
      </c>
      <c r="M44">
        <v>0</v>
      </c>
      <c r="N44">
        <v>0</v>
      </c>
      <c r="O44" s="16">
        <v>5.6499999999999999E-14</v>
      </c>
      <c r="P44">
        <v>0</v>
      </c>
      <c r="Q44">
        <v>9.0772490000000008E-3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16">
        <v>-2.7099999999999999E-15</v>
      </c>
      <c r="Z44" s="16">
        <v>2.0799999999999999E-15</v>
      </c>
      <c r="AA44" s="16">
        <v>7.16E-16</v>
      </c>
      <c r="AB44" s="16">
        <v>4.0400000000000001E-16</v>
      </c>
      <c r="AC44" s="16">
        <v>1.5E-16</v>
      </c>
      <c r="AD44" s="16">
        <v>9.6000000000000002E-16</v>
      </c>
      <c r="AE44">
        <v>0.15374347099999999</v>
      </c>
      <c r="AF44">
        <v>-2.8456265310000002</v>
      </c>
      <c r="AQ44" s="1">
        <f t="shared" si="12"/>
        <v>43008</v>
      </c>
      <c r="AR44" s="14">
        <f t="shared" si="2"/>
        <v>-1.4610186000000001E-2</v>
      </c>
      <c r="AS44" s="14">
        <f t="shared" si="3"/>
        <v>0.43549934927</v>
      </c>
      <c r="AT44" s="14">
        <f t="shared" si="4"/>
        <v>-2.1137742610000001</v>
      </c>
      <c r="AU44" s="14">
        <f t="shared" si="5"/>
        <v>-3.0275519999999993E-3</v>
      </c>
      <c r="AV44" s="14">
        <f t="shared" si="6"/>
        <v>-0.16129943400000002</v>
      </c>
      <c r="AW44" s="14">
        <f t="shared" si="7"/>
        <v>-2.1076854000000034E-2</v>
      </c>
      <c r="AX44" s="14">
        <f t="shared" si="8"/>
        <v>-4.9699999999999999E-15</v>
      </c>
      <c r="AY44" s="14">
        <f t="shared" si="9"/>
        <v>-1.1809999999999999E-14</v>
      </c>
      <c r="AZ44" s="14">
        <f t="shared" si="10"/>
        <v>-9.6684813269983239E-2</v>
      </c>
      <c r="BA44" s="14">
        <f t="shared" si="11"/>
        <v>-1.9749737510000003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</row>
    <row r="45" spans="1:92">
      <c r="A45" s="1">
        <v>43100</v>
      </c>
      <c r="B45">
        <v>4.1542950000000002E-2</v>
      </c>
      <c r="C45" s="16">
        <v>-6.7999999999999997E-9</v>
      </c>
      <c r="D45">
        <v>0.30700955200000002</v>
      </c>
      <c r="E45">
        <v>-2.128689E-3</v>
      </c>
      <c r="F45">
        <v>-2.5747189289999999</v>
      </c>
      <c r="G45">
        <v>-0.65636935299999999</v>
      </c>
      <c r="H45">
        <v>5.7846500000000001E-4</v>
      </c>
      <c r="I45" s="16">
        <v>-7.8700000000000005E-15</v>
      </c>
      <c r="J45" s="16">
        <v>-4.0899999999999998E-15</v>
      </c>
      <c r="K45" s="16">
        <v>-3.8799999999999999E-15</v>
      </c>
      <c r="L45">
        <v>-3.4891577E-2</v>
      </c>
      <c r="M45">
        <v>0</v>
      </c>
      <c r="N45">
        <v>0</v>
      </c>
      <c r="O45" s="16">
        <v>5.36E-14</v>
      </c>
      <c r="P45">
        <v>0</v>
      </c>
      <c r="Q45">
        <v>8.7581429999999995E-3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16">
        <v>-2.72E-15</v>
      </c>
      <c r="Z45" s="16">
        <v>2.1999999999999999E-15</v>
      </c>
      <c r="AA45" s="16">
        <v>7.4900000000000004E-16</v>
      </c>
      <c r="AB45" s="16">
        <v>4.22E-16</v>
      </c>
      <c r="AC45" s="16">
        <v>1.4900000000000001E-16</v>
      </c>
      <c r="AD45" s="16">
        <v>8.9599999999999997E-16</v>
      </c>
      <c r="AE45">
        <v>0.15175175799999999</v>
      </c>
      <c r="AF45">
        <v>-2.758467687</v>
      </c>
      <c r="AQ45" s="1">
        <f t="shared" si="12"/>
        <v>43100</v>
      </c>
      <c r="AR45" s="14">
        <f t="shared" si="2"/>
        <v>-3.2192029999999969E-3</v>
      </c>
      <c r="AS45" s="14">
        <f t="shared" si="3"/>
        <v>0.47507186992</v>
      </c>
      <c r="AT45" s="14">
        <f t="shared" si="4"/>
        <v>-2.070374685</v>
      </c>
      <c r="AU45" s="14">
        <f t="shared" si="5"/>
        <v>-3.2398570000000005E-3</v>
      </c>
      <c r="AV45" s="14">
        <f t="shared" si="6"/>
        <v>-0.16629965000000002</v>
      </c>
      <c r="AW45" s="14">
        <f t="shared" si="7"/>
        <v>-2.4275539000000013E-2</v>
      </c>
      <c r="AX45" s="14">
        <f t="shared" si="8"/>
        <v>-4.9500000000000004E-15</v>
      </c>
      <c r="AY45" s="14">
        <f t="shared" si="9"/>
        <v>-1.0510000000000001E-14</v>
      </c>
      <c r="AZ45" s="14">
        <f t="shared" si="10"/>
        <v>-9.5477842919984623E-2</v>
      </c>
      <c r="BA45" s="14">
        <f t="shared" si="11"/>
        <v>-1.8878149070000001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</row>
    <row r="46" spans="1:92">
      <c r="A46" s="1">
        <v>43190</v>
      </c>
      <c r="B46">
        <v>2.7548087999999998E-2</v>
      </c>
      <c r="C46" s="16">
        <v>-5.2400000000000001E-9</v>
      </c>
      <c r="D46">
        <v>0.29988762800000002</v>
      </c>
      <c r="E46">
        <v>6.7090810000000004E-3</v>
      </c>
      <c r="F46">
        <v>-2.5975678090000001</v>
      </c>
      <c r="G46">
        <v>-0.57715387799999995</v>
      </c>
      <c r="H46">
        <v>9.0839399999999998E-4</v>
      </c>
      <c r="I46" s="16">
        <v>-7.6999999999999997E-15</v>
      </c>
      <c r="J46" s="16">
        <v>-5.4899999999999997E-15</v>
      </c>
      <c r="K46" s="16">
        <v>-3.1699999999999998E-15</v>
      </c>
      <c r="L46">
        <v>4.9918519000000001E-2</v>
      </c>
      <c r="M46">
        <v>0</v>
      </c>
      <c r="N46">
        <v>0</v>
      </c>
      <c r="O46" s="16">
        <v>5.3200000000000003E-14</v>
      </c>
      <c r="P46">
        <v>0</v>
      </c>
      <c r="Q46">
        <v>6.7927760000000004E-3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16">
        <v>-2.6E-15</v>
      </c>
      <c r="Z46" s="16">
        <v>2.33E-15</v>
      </c>
      <c r="AA46" s="16">
        <v>7.7499999999999997E-16</v>
      </c>
      <c r="AB46" s="16">
        <v>4.3200000000000002E-16</v>
      </c>
      <c r="AC46" s="16">
        <v>1.4199999999999999E-16</v>
      </c>
      <c r="AD46" s="16">
        <v>8.0599999999999998E-16</v>
      </c>
      <c r="AE46">
        <v>0.149789598</v>
      </c>
      <c r="AF46">
        <v>-2.6331676110000002</v>
      </c>
      <c r="AQ46" s="1">
        <f t="shared" si="12"/>
        <v>43190</v>
      </c>
      <c r="AR46" s="14">
        <f t="shared" si="2"/>
        <v>-1.7214065000000001E-2</v>
      </c>
      <c r="AS46" s="14">
        <f t="shared" si="3"/>
        <v>0.46794994748000002</v>
      </c>
      <c r="AT46" s="14">
        <f t="shared" si="4"/>
        <v>-2.0843857950000002</v>
      </c>
      <c r="AU46" s="14">
        <f t="shared" si="5"/>
        <v>-4.875295E-3</v>
      </c>
      <c r="AV46" s="14">
        <f t="shared" si="6"/>
        <v>-2.2740789999999844E-3</v>
      </c>
      <c r="AW46" s="14">
        <f t="shared" si="7"/>
        <v>5.4939936000000023E-2</v>
      </c>
      <c r="AX46" s="14">
        <f t="shared" si="8"/>
        <v>-4.7799999999999996E-15</v>
      </c>
      <c r="AY46" s="14">
        <f t="shared" si="9"/>
        <v>-1.191E-14</v>
      </c>
      <c r="AZ46" s="14">
        <f t="shared" si="10"/>
        <v>-0.17665548047998325</v>
      </c>
      <c r="BA46" s="14">
        <f t="shared" si="11"/>
        <v>-1.7625148310000003</v>
      </c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</row>
    <row r="47" spans="1:92">
      <c r="A47" s="1">
        <v>43281</v>
      </c>
      <c r="B47">
        <v>3.4247630000000001E-2</v>
      </c>
      <c r="C47" s="16">
        <v>9.1000000000000004E-9</v>
      </c>
      <c r="D47">
        <v>0.37589272800000001</v>
      </c>
      <c r="E47">
        <v>2.1600620000000001E-2</v>
      </c>
      <c r="F47">
        <v>-2.5965890599999999</v>
      </c>
      <c r="G47">
        <v>-0.56545684900000004</v>
      </c>
      <c r="H47">
        <v>4.8496100000000001E-4</v>
      </c>
      <c r="I47" s="16">
        <v>-7.8499999999999994E-15</v>
      </c>
      <c r="J47" s="16">
        <v>-4.5299999999999999E-15</v>
      </c>
      <c r="K47" s="16">
        <v>-1.58E-15</v>
      </c>
      <c r="L47">
        <v>-3.0596017E-2</v>
      </c>
      <c r="M47">
        <v>0</v>
      </c>
      <c r="N47">
        <v>0</v>
      </c>
      <c r="O47" s="16">
        <v>5.2499999999999997E-14</v>
      </c>
      <c r="P47">
        <v>0</v>
      </c>
      <c r="Q47">
        <v>-2.1677900000000001E-4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16">
        <v>-2.6500000000000001E-15</v>
      </c>
      <c r="Z47" s="16">
        <v>2.3600000000000001E-15</v>
      </c>
      <c r="AA47" s="16">
        <v>7.83E-16</v>
      </c>
      <c r="AB47" s="16">
        <v>4.3500000000000002E-16</v>
      </c>
      <c r="AC47" s="16">
        <v>1.4000000000000001E-16</v>
      </c>
      <c r="AD47" s="16">
        <v>7.0099999999999995E-16</v>
      </c>
      <c r="AE47">
        <v>0.14785653100000001</v>
      </c>
      <c r="AF47">
        <v>-2.6127762259999998</v>
      </c>
      <c r="AQ47" s="1">
        <f t="shared" si="12"/>
        <v>43281</v>
      </c>
      <c r="AR47" s="14">
        <f t="shared" si="2"/>
        <v>-1.0514522999999998E-2</v>
      </c>
      <c r="AS47" s="14">
        <f t="shared" si="3"/>
        <v>0.54395506182000009</v>
      </c>
      <c r="AT47" s="14">
        <f t="shared" si="4"/>
        <v>-2.0685155069999999</v>
      </c>
      <c r="AU47" s="14">
        <f t="shared" si="5"/>
        <v>-1.2308283E-2</v>
      </c>
      <c r="AV47" s="14">
        <f t="shared" si="6"/>
        <v>-7.1091586000000095E-2</v>
      </c>
      <c r="AW47" s="14">
        <f t="shared" si="7"/>
        <v>6.6636964999999937E-2</v>
      </c>
      <c r="AX47" s="14">
        <f t="shared" si="8"/>
        <v>-4.9299999999999993E-15</v>
      </c>
      <c r="AY47" s="14">
        <f t="shared" si="9"/>
        <v>-1.095E-14</v>
      </c>
      <c r="AZ47" s="14">
        <f t="shared" si="10"/>
        <v>-0.1902855738199839</v>
      </c>
      <c r="BA47" s="14">
        <f t="shared" si="11"/>
        <v>-1.7421234459999999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</row>
    <row r="48" spans="1:92">
      <c r="A48" s="1">
        <v>43373</v>
      </c>
      <c r="B48">
        <v>3.0371769E-2</v>
      </c>
      <c r="C48" s="16">
        <v>3.4799999999999999E-10</v>
      </c>
      <c r="D48">
        <v>0.44655867300000002</v>
      </c>
      <c r="E48">
        <v>6.6313049999999997E-3</v>
      </c>
      <c r="F48">
        <v>-2.6692552749999998</v>
      </c>
      <c r="G48">
        <v>-0.48904202800000002</v>
      </c>
      <c r="H48">
        <v>2.27672E-4</v>
      </c>
      <c r="I48" s="16">
        <v>-7.6899999999999999E-15</v>
      </c>
      <c r="J48" s="16">
        <v>-3.28E-15</v>
      </c>
      <c r="K48" s="16">
        <v>-1.5599999999999999E-15</v>
      </c>
      <c r="L48">
        <v>3.2827750000000003E-2</v>
      </c>
      <c r="M48">
        <v>0</v>
      </c>
      <c r="N48">
        <v>0</v>
      </c>
      <c r="O48" s="16">
        <v>5.2200000000000001E-14</v>
      </c>
      <c r="P48">
        <v>0</v>
      </c>
      <c r="Q48">
        <v>-4.1608519999999996E-3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16">
        <v>-2.6E-15</v>
      </c>
      <c r="Z48" s="16">
        <v>2.43E-15</v>
      </c>
      <c r="AA48" s="16">
        <v>7.9199999999999995E-16</v>
      </c>
      <c r="AB48" s="16">
        <v>4.3299999999999999E-16</v>
      </c>
      <c r="AC48" s="16">
        <v>1.1799999999999999E-16</v>
      </c>
      <c r="AD48" s="16">
        <v>5.6299999999999998E-16</v>
      </c>
      <c r="AE48">
        <v>0.145952108</v>
      </c>
      <c r="AF48">
        <v>-2.4998888780000001</v>
      </c>
      <c r="AQ48" s="1">
        <f t="shared" si="12"/>
        <v>43373</v>
      </c>
      <c r="AR48" s="14">
        <f t="shared" si="2"/>
        <v>-1.4390383999999999E-2</v>
      </c>
      <c r="AS48" s="14">
        <f t="shared" si="3"/>
        <v>0.61462099806800008</v>
      </c>
      <c r="AT48" s="14">
        <f t="shared" si="4"/>
        <v>-2.1561510369999999</v>
      </c>
      <c r="AU48" s="14">
        <f t="shared" si="5"/>
        <v>-1.6509645E-2</v>
      </c>
      <c r="AV48" s="14">
        <f t="shared" si="6"/>
        <v>6.8747001999999946E-2</v>
      </c>
      <c r="AW48" s="14">
        <f t="shared" si="7"/>
        <v>0.14305178599999996</v>
      </c>
      <c r="AX48" s="14">
        <f t="shared" si="8"/>
        <v>-4.7699999999999998E-15</v>
      </c>
      <c r="AY48" s="14">
        <f t="shared" si="9"/>
        <v>-9.7000000000000006E-15</v>
      </c>
      <c r="AZ48" s="14">
        <f t="shared" si="10"/>
        <v>-0.26860481806798575</v>
      </c>
      <c r="BA48" s="14">
        <f t="shared" si="11"/>
        <v>-1.6292360980000002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</row>
    <row r="49" spans="1:92">
      <c r="A49" s="1">
        <v>43465</v>
      </c>
      <c r="B49">
        <v>3.3116280999999997E-2</v>
      </c>
      <c r="C49" s="16">
        <v>4.8099999999999997E-9</v>
      </c>
      <c r="D49">
        <v>0.48174739900000002</v>
      </c>
      <c r="E49">
        <v>1.1905028E-2</v>
      </c>
      <c r="F49">
        <v>-2.684586221</v>
      </c>
      <c r="G49">
        <v>-0.42612599400000001</v>
      </c>
      <c r="H49">
        <v>5.0932899999999999E-4</v>
      </c>
      <c r="I49" s="16">
        <v>-7.5900000000000007E-15</v>
      </c>
      <c r="J49" s="16">
        <v>-3.57E-15</v>
      </c>
      <c r="K49" s="16">
        <v>-6.3499999999999996E-16</v>
      </c>
      <c r="L49">
        <v>-7.1996209999999998E-3</v>
      </c>
      <c r="M49">
        <v>0</v>
      </c>
      <c r="N49">
        <v>0</v>
      </c>
      <c r="O49" s="16">
        <v>5.1700000000000003E-14</v>
      </c>
      <c r="P49">
        <v>0</v>
      </c>
      <c r="Q49">
        <v>-9.2478000000000005E-4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16">
        <v>-2.6500000000000001E-15</v>
      </c>
      <c r="Z49" s="16">
        <v>2.4600000000000001E-15</v>
      </c>
      <c r="AA49" s="16">
        <v>7.89E-16</v>
      </c>
      <c r="AB49" s="16">
        <v>4.2300000000000002E-16</v>
      </c>
      <c r="AC49" s="16">
        <v>1.0200000000000001E-16</v>
      </c>
      <c r="AD49" s="16">
        <v>4.0899999999999999E-16</v>
      </c>
      <c r="AE49">
        <v>0.14407588700000001</v>
      </c>
      <c r="AF49">
        <v>-2.4474826869999999</v>
      </c>
      <c r="AQ49" s="1">
        <f t="shared" si="12"/>
        <v>43465</v>
      </c>
      <c r="AR49" s="14">
        <f t="shared" si="2"/>
        <v>-1.1645872000000002E-2</v>
      </c>
      <c r="AS49" s="14">
        <f t="shared" si="3"/>
        <v>0.64980972853000007</v>
      </c>
      <c r="AT49" s="14">
        <f t="shared" si="4"/>
        <v>-2.1662082599999994</v>
      </c>
      <c r="AU49" s="14">
        <f t="shared" si="5"/>
        <v>-1.2991916000000001E-2</v>
      </c>
      <c r="AV49" s="14">
        <f t="shared" si="6"/>
        <v>9.1635664999999977E-2</v>
      </c>
      <c r="AW49" s="14">
        <f t="shared" si="7"/>
        <v>0.20596781999999997</v>
      </c>
      <c r="AX49" s="14">
        <f t="shared" si="8"/>
        <v>-4.6700000000000005E-15</v>
      </c>
      <c r="AY49" s="14">
        <f t="shared" si="9"/>
        <v>-9.9900000000000002E-15</v>
      </c>
      <c r="AZ49" s="14">
        <f t="shared" si="10"/>
        <v>-0.33339707252998585</v>
      </c>
      <c r="BA49" s="14">
        <f t="shared" si="11"/>
        <v>-1.576829907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</row>
    <row r="50" spans="1:92">
      <c r="A50" s="1">
        <v>43555</v>
      </c>
      <c r="B50">
        <v>5.4243931000000002E-2</v>
      </c>
      <c r="C50" s="16">
        <v>6.7599999999999998E-9</v>
      </c>
      <c r="D50">
        <v>0.31312463400000001</v>
      </c>
      <c r="E50">
        <v>4.0372736999999999E-2</v>
      </c>
      <c r="F50">
        <v>-2.70555389</v>
      </c>
      <c r="G50">
        <v>-0.42003337699999999</v>
      </c>
      <c r="H50">
        <v>1.1472900000000001E-4</v>
      </c>
      <c r="I50" s="16">
        <v>-7.7099999999999995E-15</v>
      </c>
      <c r="J50" s="16">
        <v>-4.7800000000000004E-15</v>
      </c>
      <c r="K50" s="16">
        <v>-6.8E-18</v>
      </c>
      <c r="L50">
        <v>-5.3816879999999999E-3</v>
      </c>
      <c r="M50">
        <v>0</v>
      </c>
      <c r="N50">
        <v>0</v>
      </c>
      <c r="O50" s="16">
        <v>5.3000000000000001E-14</v>
      </c>
      <c r="P50">
        <v>0</v>
      </c>
      <c r="Q50">
        <v>-2.7372260000000002E-3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16">
        <v>-2.8599999999999999E-15</v>
      </c>
      <c r="Z50" s="16">
        <v>2.4100000000000001E-15</v>
      </c>
      <c r="AA50" s="16">
        <v>7.7399999999999996E-16</v>
      </c>
      <c r="AB50" s="16">
        <v>4.1199999999999999E-16</v>
      </c>
      <c r="AC50" s="16">
        <v>1.03E-16</v>
      </c>
      <c r="AD50" s="16">
        <v>2.6800000000000002E-16</v>
      </c>
      <c r="AE50">
        <v>0.14222742999999999</v>
      </c>
      <c r="AF50">
        <v>-2.5836227119999999</v>
      </c>
      <c r="AQ50" s="1">
        <f t="shared" si="12"/>
        <v>43555</v>
      </c>
      <c r="AR50" s="14">
        <f t="shared" si="2"/>
        <v>9.4817780000000032E-3</v>
      </c>
      <c r="AS50" s="14">
        <f t="shared" si="3"/>
        <v>0.48118696548000001</v>
      </c>
      <c r="AT50" s="14">
        <f t="shared" si="4"/>
        <v>-2.1587082199999994</v>
      </c>
      <c r="AU50" s="14">
        <f t="shared" si="5"/>
        <v>-1.5198962E-2</v>
      </c>
      <c r="AV50" s="14">
        <f t="shared" si="6"/>
        <v>9.9546215000000049E-2</v>
      </c>
      <c r="AW50" s="14">
        <f t="shared" si="7"/>
        <v>0.21206043699999999</v>
      </c>
      <c r="AX50" s="14">
        <f t="shared" si="8"/>
        <v>-4.7899999999999993E-15</v>
      </c>
      <c r="AY50" s="14">
        <f t="shared" si="9"/>
        <v>-1.1200000000000001E-14</v>
      </c>
      <c r="AZ50" s="14">
        <f t="shared" si="10"/>
        <v>-0.34133814547998476</v>
      </c>
      <c r="BA50" s="14">
        <f t="shared" si="11"/>
        <v>-1.712969932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</row>
    <row r="51" spans="1:92">
      <c r="A51" s="1">
        <v>43646</v>
      </c>
      <c r="B51">
        <v>3.7080123E-2</v>
      </c>
      <c r="C51" s="16">
        <v>9.0599999999999997E-9</v>
      </c>
      <c r="D51">
        <v>0.260000126</v>
      </c>
      <c r="E51">
        <v>5.0056695999999998E-2</v>
      </c>
      <c r="F51">
        <v>-2.7276301200000002</v>
      </c>
      <c r="G51">
        <v>-0.40922601600000003</v>
      </c>
      <c r="H51">
        <v>8.6046699999999996E-4</v>
      </c>
      <c r="I51" s="16">
        <v>-7.3900000000000006E-15</v>
      </c>
      <c r="J51" s="16">
        <v>-4.1199999999999999E-15</v>
      </c>
      <c r="K51" s="16">
        <v>5.6500000000000001E-16</v>
      </c>
      <c r="L51">
        <v>6.7172227000000001E-2</v>
      </c>
      <c r="M51">
        <v>0</v>
      </c>
      <c r="N51">
        <v>0</v>
      </c>
      <c r="O51" s="16">
        <v>5.2599999999999998E-14</v>
      </c>
      <c r="P51">
        <v>0</v>
      </c>
      <c r="Q51">
        <v>4.0868220000000004E-3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16">
        <v>-2.7099999999999999E-15</v>
      </c>
      <c r="Z51" s="16">
        <v>2.5E-15</v>
      </c>
      <c r="AA51" s="16">
        <v>7.77E-16</v>
      </c>
      <c r="AB51" s="16">
        <v>3.9899999999999998E-16</v>
      </c>
      <c r="AC51" s="16">
        <v>6.5299999999999996E-17</v>
      </c>
      <c r="AD51" s="16">
        <v>8.1800000000000005E-17</v>
      </c>
      <c r="AE51">
        <v>0.14040630900000001</v>
      </c>
      <c r="AF51">
        <v>-2.5771933570000001</v>
      </c>
      <c r="AQ51" s="1">
        <f t="shared" si="12"/>
        <v>43646</v>
      </c>
      <c r="AR51" s="14">
        <f t="shared" si="2"/>
        <v>-7.6820299999999994E-3</v>
      </c>
      <c r="AS51" s="14">
        <f t="shared" si="3"/>
        <v>0.42806245977999996</v>
      </c>
      <c r="AT51" s="14">
        <f t="shared" si="4"/>
        <v>-2.1711004910000002</v>
      </c>
      <c r="AU51" s="14">
        <f t="shared" si="5"/>
        <v>-7.6291759999999997E-3</v>
      </c>
      <c r="AV51" s="14">
        <f t="shared" si="6"/>
        <v>0.18290749099999992</v>
      </c>
      <c r="AW51" s="14">
        <f t="shared" si="7"/>
        <v>0.22286779799999995</v>
      </c>
      <c r="AX51" s="14">
        <f t="shared" si="8"/>
        <v>-4.4700000000000005E-15</v>
      </c>
      <c r="AY51" s="14">
        <f t="shared" si="9"/>
        <v>-1.054E-14</v>
      </c>
      <c r="AZ51" s="14">
        <f t="shared" si="10"/>
        <v>-0.35396662877998486</v>
      </c>
      <c r="BA51" s="14">
        <f t="shared" si="11"/>
        <v>-1.7065405770000002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</row>
    <row r="52" spans="1:92">
      <c r="A52" s="1">
        <v>43738</v>
      </c>
      <c r="B52">
        <v>4.4846064999999997E-2</v>
      </c>
      <c r="C52" s="16">
        <v>3.2600000000000001E-8</v>
      </c>
      <c r="D52">
        <v>0.13699831300000001</v>
      </c>
      <c r="E52">
        <v>7.0994376999999997E-2</v>
      </c>
      <c r="F52">
        <v>-2.7616203260000001</v>
      </c>
      <c r="G52">
        <v>-0.52730296300000001</v>
      </c>
      <c r="H52">
        <v>2.5714200000000003E-4</v>
      </c>
      <c r="I52" s="16">
        <v>-7.2199999999999998E-15</v>
      </c>
      <c r="J52" s="16">
        <v>-3.23E-15</v>
      </c>
      <c r="K52" s="16">
        <v>1.19E-15</v>
      </c>
      <c r="L52">
        <v>-7.4557843999999998E-2</v>
      </c>
      <c r="M52">
        <v>0</v>
      </c>
      <c r="N52">
        <v>0</v>
      </c>
      <c r="O52" s="16">
        <v>5.3499999999999999E-14</v>
      </c>
      <c r="P52">
        <v>0</v>
      </c>
      <c r="Q52">
        <v>-2.7186469999999998E-3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16">
        <v>-3.0499999999999999E-15</v>
      </c>
      <c r="Z52" s="16">
        <v>2.4199999999999999E-15</v>
      </c>
      <c r="AA52" s="16">
        <v>7.5099999999999998E-16</v>
      </c>
      <c r="AB52" s="16">
        <v>3.8300000000000001E-16</v>
      </c>
      <c r="AC52" s="16">
        <v>8.3699999999999997E-17</v>
      </c>
      <c r="AD52" s="16">
        <v>-6.0100000000000005E-17</v>
      </c>
      <c r="AE52">
        <v>0.13861210400000001</v>
      </c>
      <c r="AF52">
        <v>-2.9744917470000001</v>
      </c>
      <c r="AQ52" s="1">
        <f t="shared" si="12"/>
        <v>43738</v>
      </c>
      <c r="AR52" s="14">
        <f t="shared" si="2"/>
        <v>8.3911999999998488E-5</v>
      </c>
      <c r="AS52" s="14">
        <f t="shared" si="3"/>
        <v>0.30506067032</v>
      </c>
      <c r="AT52" s="14">
        <f t="shared" si="4"/>
        <v>-2.1841530159999998</v>
      </c>
      <c r="AU52" s="14">
        <f t="shared" si="5"/>
        <v>-1.5037970000000001E-2</v>
      </c>
      <c r="AV52" s="14">
        <f t="shared" si="6"/>
        <v>-7.6899527000000023E-2</v>
      </c>
      <c r="AW52" s="14">
        <f t="shared" si="7"/>
        <v>0.10479085099999996</v>
      </c>
      <c r="AX52" s="14">
        <f t="shared" si="8"/>
        <v>-4.2999999999999997E-15</v>
      </c>
      <c r="AY52" s="14">
        <f t="shared" si="9"/>
        <v>-9.6500000000000002E-15</v>
      </c>
      <c r="AZ52" s="14">
        <f t="shared" si="10"/>
        <v>-0.23768388731998658</v>
      </c>
      <c r="BA52" s="14">
        <f t="shared" si="11"/>
        <v>-2.1038389670000002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</row>
    <row r="53" spans="1:92">
      <c r="A53" s="1">
        <v>43830</v>
      </c>
      <c r="B53">
        <v>3.2903294999999999E-2</v>
      </c>
      <c r="C53" s="16">
        <v>4.4600000000000002E-8</v>
      </c>
      <c r="D53">
        <v>0.103497081</v>
      </c>
      <c r="E53">
        <v>6.2747972999999999E-2</v>
      </c>
      <c r="F53">
        <v>-2.785736344</v>
      </c>
      <c r="G53">
        <v>-0.42349880899999998</v>
      </c>
      <c r="H53" s="16">
        <v>4.6199999999999998E-5</v>
      </c>
      <c r="I53" s="16">
        <v>-6.8499999999999997E-15</v>
      </c>
      <c r="J53" s="16">
        <v>-5.7700000000000003E-15</v>
      </c>
      <c r="K53" s="16">
        <v>1.41E-15</v>
      </c>
      <c r="L53">
        <v>8.0932253999999995E-2</v>
      </c>
      <c r="M53">
        <v>0</v>
      </c>
      <c r="N53">
        <v>0</v>
      </c>
      <c r="O53" s="16">
        <v>5.3399999999999998E-14</v>
      </c>
      <c r="P53">
        <v>0</v>
      </c>
      <c r="Q53">
        <v>-3.630575E-3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16">
        <v>-2.9700000000000001E-15</v>
      </c>
      <c r="Z53" s="16">
        <v>2.4600000000000001E-15</v>
      </c>
      <c r="AA53" s="16">
        <v>7.5099999999999998E-16</v>
      </c>
      <c r="AB53" s="16">
        <v>3.7199999999999998E-16</v>
      </c>
      <c r="AC53" s="16">
        <v>5.6299999999999998E-17</v>
      </c>
      <c r="AD53" s="16">
        <v>-2.3299999999999999E-16</v>
      </c>
      <c r="AE53">
        <v>0.1368444</v>
      </c>
      <c r="AF53">
        <v>-2.7958945289999999</v>
      </c>
      <c r="AQ53" s="1">
        <f t="shared" si="12"/>
        <v>43830</v>
      </c>
      <c r="AR53" s="14">
        <f t="shared" si="2"/>
        <v>-1.1858858E-2</v>
      </c>
      <c r="AS53" s="14">
        <f t="shared" si="3"/>
        <v>0.27155945032000001</v>
      </c>
      <c r="AT53" s="14">
        <f t="shared" si="4"/>
        <v>-2.2165154379999996</v>
      </c>
      <c r="AU53" s="14">
        <f t="shared" si="5"/>
        <v>-1.6160839999999999E-2</v>
      </c>
      <c r="AV53" s="14">
        <f t="shared" si="6"/>
        <v>0.18239472499999998</v>
      </c>
      <c r="AW53" s="14">
        <f t="shared" si="7"/>
        <v>0.208595005</v>
      </c>
      <c r="AX53" s="14">
        <f t="shared" si="8"/>
        <v>-3.9299999999999996E-15</v>
      </c>
      <c r="AY53" s="14">
        <f t="shared" si="9"/>
        <v>-1.219E-14</v>
      </c>
      <c r="AZ53" s="14">
        <f t="shared" si="10"/>
        <v>-0.34325579331998413</v>
      </c>
      <c r="BA53" s="14">
        <f t="shared" si="11"/>
        <v>-1.925241749</v>
      </c>
    </row>
    <row r="54" spans="1:92">
      <c r="A54" s="1">
        <v>43921</v>
      </c>
      <c r="B54">
        <v>2.1824745E-2</v>
      </c>
      <c r="C54" s="16">
        <v>2.4200000000000002E-8</v>
      </c>
      <c r="D54">
        <v>0.107396745</v>
      </c>
      <c r="E54">
        <v>-9.8924709999999999E-3</v>
      </c>
      <c r="F54">
        <v>-2.857359878</v>
      </c>
      <c r="G54">
        <v>-0.37097729600000001</v>
      </c>
      <c r="H54" s="16">
        <v>-8.42E-5</v>
      </c>
      <c r="I54" s="16">
        <v>-6.6300000000000001E-15</v>
      </c>
      <c r="J54" s="16">
        <v>-6.9499999999999997E-15</v>
      </c>
      <c r="K54" s="16">
        <v>-2.0500000000000002E-15</v>
      </c>
      <c r="L54">
        <v>6.9401896000000005E-2</v>
      </c>
      <c r="M54">
        <v>0</v>
      </c>
      <c r="N54">
        <v>0</v>
      </c>
      <c r="O54" s="16">
        <v>5.28E-14</v>
      </c>
      <c r="P54">
        <v>0</v>
      </c>
      <c r="Q54">
        <v>-5.2419440000000001E-3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16">
        <v>-3.25E-15</v>
      </c>
      <c r="Z54" s="16">
        <v>2.3600000000000001E-15</v>
      </c>
      <c r="AA54" s="16">
        <v>7.3000000000000003E-16</v>
      </c>
      <c r="AB54" s="16">
        <v>3.58E-16</v>
      </c>
      <c r="AC54" s="16">
        <v>7.1399999999999999E-17</v>
      </c>
      <c r="AD54" s="16">
        <v>-3.7199999999999998E-16</v>
      </c>
      <c r="AE54">
        <v>0.135102788</v>
      </c>
      <c r="AF54">
        <v>-2.9098296349999999</v>
      </c>
      <c r="AQ54" s="1">
        <f t="shared" si="12"/>
        <v>43921</v>
      </c>
      <c r="AR54" s="14">
        <f t="shared" si="2"/>
        <v>-2.2937407999999999E-2</v>
      </c>
      <c r="AS54" s="14">
        <f t="shared" si="3"/>
        <v>0.27545909392000001</v>
      </c>
      <c r="AT54" s="14">
        <f t="shared" si="4"/>
        <v>-2.3607794160000002</v>
      </c>
      <c r="AU54" s="14">
        <f t="shared" si="5"/>
        <v>-1.7902609E-2</v>
      </c>
      <c r="AV54" s="14">
        <f t="shared" si="6"/>
        <v>0.22338587999999998</v>
      </c>
      <c r="AW54" s="14">
        <f t="shared" si="7"/>
        <v>0.26111651799999996</v>
      </c>
      <c r="AX54" s="14">
        <f t="shared" si="8"/>
        <v>-3.7099999999999999E-15</v>
      </c>
      <c r="AY54" s="14">
        <f t="shared" si="9"/>
        <v>-1.3370000000000001E-14</v>
      </c>
      <c r="AZ54" s="14">
        <f t="shared" si="10"/>
        <v>-0.39751891391998251</v>
      </c>
      <c r="BA54" s="14">
        <f t="shared" si="11"/>
        <v>-2.039176855</v>
      </c>
    </row>
    <row r="55" spans="1:92">
      <c r="A55" s="1">
        <v>44012</v>
      </c>
      <c r="B55">
        <v>1.0370594E-2</v>
      </c>
      <c r="C55" s="16">
        <v>8.5899999999999995E-9</v>
      </c>
      <c r="D55">
        <v>0.11085352699999999</v>
      </c>
      <c r="E55">
        <v>-8.3871715999999999E-2</v>
      </c>
      <c r="F55">
        <v>-2.9503057859999999</v>
      </c>
      <c r="G55">
        <v>-0.22050277600000001</v>
      </c>
      <c r="H55">
        <v>-2.0311E-4</v>
      </c>
      <c r="I55" s="16">
        <v>-5.8700000000000003E-15</v>
      </c>
      <c r="J55" s="16">
        <v>-8.3500000000000004E-15</v>
      </c>
      <c r="K55" s="16">
        <v>-5.6599999999999997E-15</v>
      </c>
      <c r="L55">
        <v>7.3403855000000004E-2</v>
      </c>
      <c r="M55">
        <v>0</v>
      </c>
      <c r="N55">
        <v>0</v>
      </c>
      <c r="O55" s="16">
        <v>5.3100000000000002E-14</v>
      </c>
      <c r="P55">
        <v>0</v>
      </c>
      <c r="Q55">
        <v>-6.2526020000000003E-3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16">
        <v>-3.52E-15</v>
      </c>
      <c r="Z55" s="16">
        <v>2.2699999999999998E-15</v>
      </c>
      <c r="AA55" s="16">
        <v>7.1999999999999997E-16</v>
      </c>
      <c r="AB55" s="16">
        <v>3.5300000000000002E-16</v>
      </c>
      <c r="AC55" s="16">
        <v>8.5400000000000005E-17</v>
      </c>
      <c r="AD55" s="16">
        <v>-4.9200000000000001E-16</v>
      </c>
      <c r="AE55">
        <v>0.13338686799999999</v>
      </c>
      <c r="AF55">
        <v>-2.933121136</v>
      </c>
      <c r="AQ55" s="1">
        <f t="shared" si="12"/>
        <v>44012</v>
      </c>
      <c r="AR55" s="14">
        <f t="shared" si="2"/>
        <v>-3.4391559000000002E-2</v>
      </c>
      <c r="AS55" s="14">
        <f t="shared" si="3"/>
        <v>0.27891586030999999</v>
      </c>
      <c r="AT55" s="14">
        <f t="shared" si="4"/>
        <v>-2.527704569</v>
      </c>
      <c r="AU55" s="14">
        <f t="shared" si="5"/>
        <v>-1.9032177000000001E-2</v>
      </c>
      <c r="AV55" s="14">
        <f t="shared" si="6"/>
        <v>0.37786235899999998</v>
      </c>
      <c r="AW55" s="14">
        <f t="shared" si="7"/>
        <v>0.41159103799999996</v>
      </c>
      <c r="AX55" s="14">
        <f t="shared" si="8"/>
        <v>-2.9500000000000002E-15</v>
      </c>
      <c r="AY55" s="14">
        <f t="shared" si="9"/>
        <v>-1.477E-14</v>
      </c>
      <c r="AZ55" s="14">
        <f t="shared" si="10"/>
        <v>-0.54970930830998188</v>
      </c>
      <c r="BA55" s="14">
        <f t="shared" si="11"/>
        <v>-2.0624683560000001</v>
      </c>
    </row>
    <row r="56" spans="1:92">
      <c r="A56" s="1">
        <v>44104</v>
      </c>
      <c r="B56">
        <v>-8.7668999999999996E-4</v>
      </c>
      <c r="C56" s="16">
        <v>-5.5400000000000003E-9</v>
      </c>
      <c r="D56">
        <v>0.25499633700000002</v>
      </c>
      <c r="E56">
        <v>-0.13015790599999999</v>
      </c>
      <c r="F56">
        <v>-2.9694421520000001</v>
      </c>
      <c r="G56">
        <v>-0.30822546699999998</v>
      </c>
      <c r="H56">
        <v>-3.1502899999999998E-4</v>
      </c>
      <c r="I56" s="16">
        <v>-7.3200000000000006E-15</v>
      </c>
      <c r="J56" s="16">
        <v>-1.02E-14</v>
      </c>
      <c r="K56" s="16">
        <v>-1.02E-14</v>
      </c>
      <c r="L56">
        <v>0.119097865</v>
      </c>
      <c r="M56">
        <v>0</v>
      </c>
      <c r="N56">
        <v>0</v>
      </c>
      <c r="O56" s="16">
        <v>5.3100000000000002E-14</v>
      </c>
      <c r="P56">
        <v>0</v>
      </c>
      <c r="Q56">
        <v>-6.7012820000000002E-3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16">
        <v>-3.8400000000000001E-15</v>
      </c>
      <c r="Z56" s="16">
        <v>2.21E-15</v>
      </c>
      <c r="AA56" s="16">
        <v>7.1800000000000003E-16</v>
      </c>
      <c r="AB56" s="16">
        <v>3.5600000000000002E-16</v>
      </c>
      <c r="AC56" s="16">
        <v>1.1E-16</v>
      </c>
      <c r="AD56" s="16">
        <v>-5.8900000000000001E-16</v>
      </c>
      <c r="AE56">
        <v>0.13169624599999999</v>
      </c>
      <c r="AF56">
        <v>-2.9099280830000001</v>
      </c>
      <c r="AQ56" s="1">
        <f t="shared" si="12"/>
        <v>44104</v>
      </c>
      <c r="AR56" s="14">
        <f t="shared" si="2"/>
        <v>-4.5638842999999998E-2</v>
      </c>
      <c r="AS56" s="14">
        <f t="shared" si="3"/>
        <v>0.42305865617999999</v>
      </c>
      <c r="AT56" s="14">
        <f t="shared" si="4"/>
        <v>-2.5931271249999996</v>
      </c>
      <c r="AU56" s="14">
        <f t="shared" si="5"/>
        <v>-1.9592775999999999E-2</v>
      </c>
      <c r="AV56" s="14">
        <f t="shared" si="6"/>
        <v>0.33583367799999997</v>
      </c>
      <c r="AW56" s="14">
        <f t="shared" si="7"/>
        <v>0.323868347</v>
      </c>
      <c r="AX56" s="14">
        <f t="shared" si="8"/>
        <v>-4.4000000000000005E-15</v>
      </c>
      <c r="AY56" s="14">
        <f t="shared" si="9"/>
        <v>-1.6619999999999999E-14</v>
      </c>
      <c r="AZ56" s="14">
        <f t="shared" si="10"/>
        <v>-0.46367724017997924</v>
      </c>
      <c r="BA56" s="14">
        <f t="shared" si="11"/>
        <v>-2.0392753030000002</v>
      </c>
    </row>
    <row r="57" spans="1:92">
      <c r="A57" s="1">
        <v>44196</v>
      </c>
      <c r="B57">
        <v>6.2775305000000003E-2</v>
      </c>
      <c r="C57" s="16">
        <v>-7.2199999999999998E-8</v>
      </c>
      <c r="D57">
        <v>0.25962041400000002</v>
      </c>
      <c r="E57">
        <v>-0.21559773700000001</v>
      </c>
      <c r="F57">
        <v>-2.9826889560000001</v>
      </c>
      <c r="G57">
        <v>-0.338970465</v>
      </c>
      <c r="H57">
        <v>5.1620099999999999E-4</v>
      </c>
      <c r="I57" s="16">
        <v>-6.4699999999999998E-15</v>
      </c>
      <c r="J57" s="16">
        <v>-9.5999999999999998E-15</v>
      </c>
      <c r="K57" s="16">
        <v>-1.26E-14</v>
      </c>
      <c r="L57">
        <v>0.179905024</v>
      </c>
      <c r="M57">
        <v>0</v>
      </c>
      <c r="N57">
        <v>0</v>
      </c>
      <c r="O57" s="16">
        <v>5.1700000000000003E-14</v>
      </c>
      <c r="P57">
        <v>0</v>
      </c>
      <c r="Q57">
        <v>-7.2423080000000003E-3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16">
        <v>-4.3299999999999998E-15</v>
      </c>
      <c r="Z57" s="16">
        <v>2.1999999999999999E-15</v>
      </c>
      <c r="AA57" s="16">
        <v>7.3299999999999998E-16</v>
      </c>
      <c r="AB57" s="16">
        <v>3.6599999999999998E-16</v>
      </c>
      <c r="AC57" s="16">
        <v>1.2E-16</v>
      </c>
      <c r="AD57" s="16">
        <v>-6.9400000000000004E-16</v>
      </c>
      <c r="AE57">
        <v>0.130030532</v>
      </c>
      <c r="AF57">
        <v>-2.911652063</v>
      </c>
      <c r="AQ57" s="1">
        <f t="shared" si="12"/>
        <v>44196</v>
      </c>
      <c r="AR57" s="14">
        <f t="shared" si="2"/>
        <v>1.8013152000000004E-2</v>
      </c>
      <c r="AS57" s="14">
        <f t="shared" si="3"/>
        <v>0.42768266652000003</v>
      </c>
      <c r="AT57" s="14">
        <f t="shared" si="4"/>
        <v>-2.6918137600000001</v>
      </c>
      <c r="AU57" s="14">
        <f t="shared" si="5"/>
        <v>-1.9302572E-2</v>
      </c>
      <c r="AV57" s="14">
        <f t="shared" si="6"/>
        <v>0.365895839</v>
      </c>
      <c r="AW57" s="14">
        <f t="shared" si="7"/>
        <v>0.29312334899999998</v>
      </c>
      <c r="AX57" s="14">
        <f t="shared" si="8"/>
        <v>-3.5499999999999997E-15</v>
      </c>
      <c r="AY57" s="14">
        <f t="shared" si="9"/>
        <v>-1.6020000000000001E-14</v>
      </c>
      <c r="AZ57" s="14">
        <f t="shared" si="10"/>
        <v>-0.43459795751998043</v>
      </c>
      <c r="BA57" s="14">
        <f t="shared" si="11"/>
        <v>-2.0409992830000001</v>
      </c>
    </row>
    <row r="58" spans="1:92">
      <c r="A58" s="1">
        <v>44286</v>
      </c>
      <c r="B58">
        <v>9.9653749E-2</v>
      </c>
      <c r="C58" s="16">
        <v>-8.28E-8</v>
      </c>
      <c r="D58">
        <v>0.162026684</v>
      </c>
      <c r="E58">
        <v>-0.18257946</v>
      </c>
      <c r="F58">
        <v>-2.8724859550000001</v>
      </c>
      <c r="G58">
        <v>-0.40858146299999998</v>
      </c>
      <c r="H58">
        <v>1.672708E-3</v>
      </c>
      <c r="I58" s="16">
        <v>-5.44E-15</v>
      </c>
      <c r="J58" s="16">
        <v>-1.06E-14</v>
      </c>
      <c r="K58" s="16">
        <v>-1.1E-14</v>
      </c>
      <c r="L58">
        <v>0.14430408</v>
      </c>
      <c r="M58">
        <v>0</v>
      </c>
      <c r="N58">
        <v>0</v>
      </c>
      <c r="O58" s="16">
        <v>5.2699999999999999E-14</v>
      </c>
      <c r="P58">
        <v>0</v>
      </c>
      <c r="Q58">
        <v>-6.3549139999999997E-3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16">
        <v>-4.5200000000000001E-15</v>
      </c>
      <c r="Z58" s="16">
        <v>2.2499999999999999E-15</v>
      </c>
      <c r="AA58" s="16">
        <v>7.5400000000000002E-16</v>
      </c>
      <c r="AB58" s="16">
        <v>3.79E-16</v>
      </c>
      <c r="AC58" s="16">
        <v>1.38E-16</v>
      </c>
      <c r="AD58" s="16">
        <v>-7.9199999999999995E-16</v>
      </c>
      <c r="AE58">
        <v>0.12838934599999999</v>
      </c>
      <c r="AF58">
        <v>-2.9339553079999998</v>
      </c>
      <c r="AQ58" s="1">
        <f t="shared" si="12"/>
        <v>44286</v>
      </c>
      <c r="AR58" s="14">
        <f t="shared" si="2"/>
        <v>5.4891596000000001E-2</v>
      </c>
      <c r="AS58" s="14">
        <f t="shared" si="3"/>
        <v>0.33008892592</v>
      </c>
      <c r="AT58" s="14">
        <f t="shared" si="4"/>
        <v>-2.5485924819999997</v>
      </c>
      <c r="AU58" s="14">
        <f t="shared" si="5"/>
        <v>-1.7258671E-2</v>
      </c>
      <c r="AV58" s="14">
        <f t="shared" si="6"/>
        <v>0.260683897</v>
      </c>
      <c r="AW58" s="14">
        <f t="shared" si="7"/>
        <v>0.223512351</v>
      </c>
      <c r="AX58" s="14">
        <f t="shared" si="8"/>
        <v>-2.5199999999999999E-15</v>
      </c>
      <c r="AY58" s="14">
        <f t="shared" si="9"/>
        <v>-1.702E-14</v>
      </c>
      <c r="AZ58" s="14">
        <f t="shared" si="10"/>
        <v>-0.3666281449199803</v>
      </c>
      <c r="BA58" s="14">
        <f t="shared" si="11"/>
        <v>-2.0633025279999999</v>
      </c>
    </row>
    <row r="59" spans="1:92">
      <c r="A59" s="1">
        <v>44377</v>
      </c>
      <c r="B59">
        <v>9.1565901000000005E-2</v>
      </c>
      <c r="C59" s="16">
        <v>1.55E-8</v>
      </c>
      <c r="D59">
        <v>0.247434084</v>
      </c>
      <c r="E59">
        <v>-1.9020714000000001E-2</v>
      </c>
      <c r="F59">
        <v>-2.561905104</v>
      </c>
      <c r="G59">
        <v>-0.41621531499999997</v>
      </c>
      <c r="H59">
        <v>5.1891899999999996E-4</v>
      </c>
      <c r="I59" s="16">
        <v>-6.0999999999999997E-15</v>
      </c>
      <c r="J59" s="16">
        <v>-9.7900000000000001E-15</v>
      </c>
      <c r="K59" s="16">
        <v>-1.8599999999999999E-15</v>
      </c>
      <c r="L59">
        <v>2.6009106000000001E-2</v>
      </c>
      <c r="M59">
        <v>0</v>
      </c>
      <c r="N59">
        <v>0</v>
      </c>
      <c r="O59" s="16">
        <v>5.21E-14</v>
      </c>
      <c r="P59">
        <v>0</v>
      </c>
      <c r="Q59">
        <v>-1.0492945E-2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16">
        <v>-4.0299999999999996E-15</v>
      </c>
      <c r="Z59" s="16">
        <v>2.5300000000000001E-15</v>
      </c>
      <c r="AA59" s="16">
        <v>8.01E-16</v>
      </c>
      <c r="AB59" s="16">
        <v>3.8600000000000001E-16</v>
      </c>
      <c r="AC59" s="16">
        <v>8.0500000000000002E-17</v>
      </c>
      <c r="AD59" s="16">
        <v>-9.8999999999999992E-16</v>
      </c>
      <c r="AE59">
        <v>0.126772311</v>
      </c>
      <c r="AF59">
        <v>-2.51533374</v>
      </c>
      <c r="AQ59" s="1">
        <f t="shared" si="12"/>
        <v>44377</v>
      </c>
      <c r="AR59" s="14">
        <f t="shared" si="2"/>
        <v>4.6803748000000006E-2</v>
      </c>
      <c r="AS59" s="14">
        <f t="shared" si="3"/>
        <v>0.41549642421999999</v>
      </c>
      <c r="AT59" s="14">
        <f t="shared" si="4"/>
        <v>-2.0744528849999999</v>
      </c>
      <c r="AU59" s="14">
        <f t="shared" si="5"/>
        <v>-2.2550490999999999E-2</v>
      </c>
      <c r="AV59" s="14">
        <f t="shared" si="6"/>
        <v>0.134755071</v>
      </c>
      <c r="AW59" s="14">
        <f t="shared" si="7"/>
        <v>0.215878499</v>
      </c>
      <c r="AX59" s="14">
        <f t="shared" si="8"/>
        <v>-3.1799999999999996E-15</v>
      </c>
      <c r="AY59" s="14">
        <f t="shared" si="9"/>
        <v>-1.6210000000000001E-14</v>
      </c>
      <c r="AZ59" s="14">
        <f t="shared" si="10"/>
        <v>-0.36061132621998071</v>
      </c>
      <c r="BA59" s="14">
        <f t="shared" si="11"/>
        <v>-1.6446809600000001</v>
      </c>
    </row>
    <row r="60" spans="1:92">
      <c r="A60" s="1">
        <v>44469</v>
      </c>
      <c r="B60">
        <v>5.6752393999999998E-2</v>
      </c>
      <c r="C60" s="16">
        <v>3.0199999999999999E-8</v>
      </c>
      <c r="D60">
        <v>0.188310439</v>
      </c>
      <c r="E60">
        <v>1.6351236000000002E-2</v>
      </c>
      <c r="F60">
        <v>-2.4710639620000001</v>
      </c>
      <c r="G60">
        <v>-0.43661326499999997</v>
      </c>
      <c r="H60">
        <v>5.9414999999999999E-4</v>
      </c>
      <c r="I60" s="16">
        <v>-4.8200000000000002E-15</v>
      </c>
      <c r="J60" s="16">
        <v>-4.5399999999999996E-15</v>
      </c>
      <c r="K60" s="16">
        <v>8.3300000000000003E-16</v>
      </c>
      <c r="L60">
        <v>-3.4038283000000003E-2</v>
      </c>
      <c r="M60">
        <v>0</v>
      </c>
      <c r="N60">
        <v>0</v>
      </c>
      <c r="O60" s="16">
        <v>5.1799999999999998E-14</v>
      </c>
      <c r="P60">
        <v>0</v>
      </c>
      <c r="Q60">
        <v>-4.2544330000000002E-3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16">
        <v>-3.9599999999999997E-15</v>
      </c>
      <c r="Z60" s="16">
        <v>2.5899999999999999E-15</v>
      </c>
      <c r="AA60" s="16">
        <v>8.0300000000000003E-16</v>
      </c>
      <c r="AB60" s="16">
        <v>3.76E-16</v>
      </c>
      <c r="AC60" s="16">
        <v>6.6E-17</v>
      </c>
      <c r="AD60" s="16">
        <v>-1.2E-15</v>
      </c>
      <c r="AE60">
        <v>0.12517905900000001</v>
      </c>
      <c r="AF60">
        <v>-2.5587826339999999</v>
      </c>
      <c r="AQ60" s="1">
        <f t="shared" si="12"/>
        <v>44469</v>
      </c>
      <c r="AR60" s="14">
        <f t="shared" si="2"/>
        <v>1.1990240999999999E-2</v>
      </c>
      <c r="AS60" s="14">
        <f t="shared" si="3"/>
        <v>0.35637279391999999</v>
      </c>
      <c r="AT60" s="14">
        <f t="shared" si="4"/>
        <v>-1.9482397930000002</v>
      </c>
      <c r="AU60" s="14">
        <f t="shared" si="5"/>
        <v>-1.6236748000000002E-2</v>
      </c>
      <c r="AV60" s="14">
        <f t="shared" si="6"/>
        <v>5.4309731999999999E-2</v>
      </c>
      <c r="AW60" s="14">
        <f t="shared" si="7"/>
        <v>0.195480549</v>
      </c>
      <c r="AX60" s="14">
        <f t="shared" si="8"/>
        <v>-1.9000000000000001E-15</v>
      </c>
      <c r="AY60" s="14">
        <f t="shared" si="9"/>
        <v>-1.096E-14</v>
      </c>
      <c r="AZ60" s="14">
        <f t="shared" si="10"/>
        <v>-0.3418066289199867</v>
      </c>
      <c r="BA60" s="14">
        <f t="shared" si="11"/>
        <v>-1.688129854</v>
      </c>
    </row>
    <row r="61" spans="1:92">
      <c r="A61" s="1">
        <v>44561</v>
      </c>
      <c r="B61">
        <v>6.0735513999999997E-2</v>
      </c>
      <c r="C61" s="16">
        <v>-2.18E-8</v>
      </c>
      <c r="D61">
        <v>0.13551618900000001</v>
      </c>
      <c r="E61">
        <v>-4.1284260000000003E-2</v>
      </c>
      <c r="F61">
        <v>-2.409474264</v>
      </c>
      <c r="G61">
        <v>-0.39402904500000002</v>
      </c>
      <c r="H61">
        <v>8.3040999999999996E-4</v>
      </c>
      <c r="I61" s="16">
        <v>-3.8400000000000001E-15</v>
      </c>
      <c r="J61" s="16">
        <v>-1.0000000000000001E-15</v>
      </c>
      <c r="K61" s="16">
        <v>-3.5099999999999998E-16</v>
      </c>
      <c r="L61">
        <v>-5.7450999999999997E-4</v>
      </c>
      <c r="M61">
        <v>0</v>
      </c>
      <c r="N61">
        <v>0</v>
      </c>
      <c r="O61" s="16">
        <v>4.9400000000000003E-14</v>
      </c>
      <c r="P61">
        <v>0</v>
      </c>
      <c r="Q61">
        <v>-1.1843673000000001E-2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16">
        <v>-4.1899999999999998E-15</v>
      </c>
      <c r="Z61" s="16">
        <v>2.57E-15</v>
      </c>
      <c r="AA61" s="16">
        <v>7.9100000000000003E-16</v>
      </c>
      <c r="AB61" s="16">
        <v>3.6200000000000002E-16</v>
      </c>
      <c r="AC61" s="16">
        <v>1.2500000000000001E-16</v>
      </c>
      <c r="AD61" s="16">
        <v>-1.2099999999999999E-15</v>
      </c>
      <c r="AE61">
        <v>0.123609225</v>
      </c>
      <c r="AF61">
        <v>-2.536514436</v>
      </c>
      <c r="AQ61" s="1">
        <f t="shared" si="12"/>
        <v>44561</v>
      </c>
      <c r="AR61" s="14">
        <f t="shared" si="2"/>
        <v>1.5973360999999998E-2</v>
      </c>
      <c r="AS61" s="14">
        <f t="shared" si="3"/>
        <v>0.30357849192000003</v>
      </c>
      <c r="AT61" s="14">
        <f t="shared" si="4"/>
        <v>-1.9442855910000001</v>
      </c>
      <c r="AU61" s="14">
        <f t="shared" si="5"/>
        <v>-2.3589728000000001E-2</v>
      </c>
      <c r="AV61" s="14">
        <f t="shared" si="6"/>
        <v>0.13035772499999998</v>
      </c>
      <c r="AW61" s="14">
        <f t="shared" si="7"/>
        <v>0.23806476899999995</v>
      </c>
      <c r="AX61" s="14">
        <f t="shared" si="8"/>
        <v>-9.1999999999999996E-16</v>
      </c>
      <c r="AY61" s="14">
        <f t="shared" si="9"/>
        <v>-7.4199999999999999E-15</v>
      </c>
      <c r="AZ61" s="14">
        <f t="shared" si="10"/>
        <v>-0.38596068391999194</v>
      </c>
      <c r="BA61" s="14">
        <f t="shared" si="11"/>
        <v>-1.6658616560000001</v>
      </c>
    </row>
    <row r="62" spans="1:92">
      <c r="A62" s="1">
        <v>44651</v>
      </c>
      <c r="B62">
        <v>5.4190150999999999E-2</v>
      </c>
      <c r="C62" s="16">
        <v>-1.14E-8</v>
      </c>
      <c r="D62">
        <v>0.126073728</v>
      </c>
      <c r="E62">
        <v>-1.5328705E-2</v>
      </c>
      <c r="F62">
        <v>-2.2471587120000001</v>
      </c>
      <c r="G62">
        <v>-0.30931599700000001</v>
      </c>
      <c r="H62">
        <v>4.0430799999999998E-4</v>
      </c>
      <c r="I62" s="16">
        <v>-2.84E-15</v>
      </c>
      <c r="J62" s="16">
        <v>5.8799999999999999E-16</v>
      </c>
      <c r="K62" s="16">
        <v>2.1900000000000001E-15</v>
      </c>
      <c r="L62">
        <v>-8.0640920000000001E-3</v>
      </c>
      <c r="M62">
        <v>0</v>
      </c>
      <c r="N62">
        <v>0</v>
      </c>
      <c r="O62" s="16">
        <v>4.8099999999999998E-14</v>
      </c>
      <c r="P62">
        <v>0</v>
      </c>
      <c r="Q62">
        <v>-1.5680185999999999E-2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16">
        <v>-4.1000000000000004E-15</v>
      </c>
      <c r="Z62" s="16">
        <v>2.4899999999999998E-15</v>
      </c>
      <c r="AA62" s="16">
        <v>7.7499999999999997E-16</v>
      </c>
      <c r="AB62" s="16">
        <v>3.5099999999999998E-16</v>
      </c>
      <c r="AC62" s="16">
        <v>1.5399999999999999E-16</v>
      </c>
      <c r="AD62" s="16">
        <v>-1.2900000000000001E-15</v>
      </c>
      <c r="AE62">
        <v>0.122062451</v>
      </c>
      <c r="AF62">
        <v>-2.292817066</v>
      </c>
      <c r="AQ62" s="1">
        <f t="shared" si="12"/>
        <v>44651</v>
      </c>
      <c r="AR62" s="14">
        <f t="shared" si="2"/>
        <v>9.4279979999999999E-3</v>
      </c>
      <c r="AS62" s="14">
        <f t="shared" si="3"/>
        <v>0.29413604131999999</v>
      </c>
      <c r="AT62" s="14">
        <f t="shared" si="4"/>
        <v>-1.756014484</v>
      </c>
      <c r="AU62" s="14">
        <f t="shared" si="5"/>
        <v>-2.7852342999999998E-2</v>
      </c>
      <c r="AV62" s="14">
        <f t="shared" si="6"/>
        <v>0.20758119099999994</v>
      </c>
      <c r="AW62" s="14">
        <f t="shared" si="7"/>
        <v>0.32277781699999997</v>
      </c>
      <c r="AX62" s="14">
        <f t="shared" si="8"/>
        <v>8.0000000000000117E-17</v>
      </c>
      <c r="AY62" s="14">
        <f t="shared" si="9"/>
        <v>-5.8320000000000001E-15</v>
      </c>
      <c r="AZ62" s="14">
        <f t="shared" si="10"/>
        <v>-0.4722205063199939</v>
      </c>
      <c r="BA62" s="14">
        <f t="shared" si="11"/>
        <v>-1.4221642860000001</v>
      </c>
    </row>
    <row r="63" spans="1:92">
      <c r="A63" s="1">
        <v>44742</v>
      </c>
      <c r="B63">
        <v>3.1092537999999999E-2</v>
      </c>
      <c r="C63" s="16">
        <v>-1.59E-8</v>
      </c>
      <c r="D63">
        <v>0.24863534100000001</v>
      </c>
      <c r="E63">
        <v>-8.3746270000000008E-3</v>
      </c>
      <c r="F63">
        <v>-2.0366214280000001</v>
      </c>
      <c r="G63">
        <v>-0.21128681699999999</v>
      </c>
      <c r="H63">
        <v>7.2093600000000004E-4</v>
      </c>
      <c r="I63" s="16">
        <v>-1.76E-15</v>
      </c>
      <c r="J63" s="16">
        <v>4.2399999999999999E-16</v>
      </c>
      <c r="K63" s="16">
        <v>3.8499999999999998E-15</v>
      </c>
      <c r="L63">
        <v>-3.8750671E-2</v>
      </c>
      <c r="M63">
        <v>0</v>
      </c>
      <c r="N63">
        <v>0</v>
      </c>
      <c r="O63" s="16">
        <v>4.6200000000000001E-14</v>
      </c>
      <c r="P63">
        <v>0</v>
      </c>
      <c r="Q63">
        <v>-1.0887294E-2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16">
        <v>-4.1700000000000003E-15</v>
      </c>
      <c r="Z63" s="16">
        <v>2.3199999999999998E-15</v>
      </c>
      <c r="AA63" s="16">
        <v>7.6999999999999999E-16</v>
      </c>
      <c r="AB63" s="16">
        <v>3.46E-16</v>
      </c>
      <c r="AC63" s="16">
        <v>1.91E-16</v>
      </c>
      <c r="AD63" s="16">
        <v>-1.3299999999999999E-15</v>
      </c>
      <c r="AE63">
        <v>0.120538387</v>
      </c>
      <c r="AF63">
        <v>-1.904933652</v>
      </c>
      <c r="AQ63" s="1">
        <f t="shared" si="12"/>
        <v>44742</v>
      </c>
      <c r="AR63" s="14">
        <f t="shared" si="2"/>
        <v>-1.3669615E-2</v>
      </c>
      <c r="AS63" s="14">
        <f t="shared" si="3"/>
        <v>0.41669764981999996</v>
      </c>
      <c r="AT63" s="14">
        <f t="shared" si="4"/>
        <v>-1.5385231220000002</v>
      </c>
      <c r="AU63" s="14">
        <f t="shared" si="5"/>
        <v>-2.2742823000000002E-2</v>
      </c>
      <c r="AV63" s="14">
        <f t="shared" si="6"/>
        <v>0.27492379199999994</v>
      </c>
      <c r="AW63" s="14">
        <f t="shared" si="7"/>
        <v>0.42080699700000002</v>
      </c>
      <c r="AX63" s="14">
        <f t="shared" si="8"/>
        <v>1.1600000000000001E-15</v>
      </c>
      <c r="AY63" s="14">
        <f t="shared" si="9"/>
        <v>-5.9960000000000004E-15</v>
      </c>
      <c r="AZ63" s="14">
        <f t="shared" si="10"/>
        <v>-0.57177375081999482</v>
      </c>
      <c r="BA63" s="14">
        <f t="shared" si="11"/>
        <v>-1.0342808719999999</v>
      </c>
    </row>
    <row r="64" spans="1:92">
      <c r="A64" s="1">
        <v>44834</v>
      </c>
      <c r="B64">
        <v>5.3249689999999997E-3</v>
      </c>
      <c r="C64" s="16">
        <v>-4.6099999999999996E-9</v>
      </c>
      <c r="D64">
        <v>0.311088684</v>
      </c>
      <c r="E64">
        <v>1.7257425999999999E-2</v>
      </c>
      <c r="F64">
        <v>-1.9035981989999999</v>
      </c>
      <c r="G64">
        <v>-0.101507914</v>
      </c>
      <c r="H64">
        <v>1.13225E-3</v>
      </c>
      <c r="I64" s="16">
        <v>-6.0800000000000002E-16</v>
      </c>
      <c r="J64" s="16">
        <v>3.3600000000000002E-15</v>
      </c>
      <c r="K64" s="16">
        <v>3.7300000000000003E-15</v>
      </c>
      <c r="L64">
        <v>-6.7345654000000005E-2</v>
      </c>
      <c r="M64">
        <v>0</v>
      </c>
      <c r="N64">
        <v>0</v>
      </c>
      <c r="O64" s="16">
        <v>4.4700000000000001E-14</v>
      </c>
      <c r="P64">
        <v>0</v>
      </c>
      <c r="Q64">
        <v>-1.0708873000000001E-2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16">
        <v>-4.1100000000000001E-15</v>
      </c>
      <c r="Z64" s="16">
        <v>2.2900000000000001E-15</v>
      </c>
      <c r="AA64" s="16">
        <v>7.8199999999999999E-16</v>
      </c>
      <c r="AB64" s="16">
        <v>3.4799999999999998E-16</v>
      </c>
      <c r="AC64" s="16">
        <v>2.08E-16</v>
      </c>
      <c r="AD64" s="16">
        <v>-1.41E-15</v>
      </c>
      <c r="AE64">
        <v>0.119036685</v>
      </c>
      <c r="AF64">
        <v>-1.62932063</v>
      </c>
      <c r="AQ64" s="1">
        <f t="shared" si="12"/>
        <v>44834</v>
      </c>
      <c r="AR64" s="14">
        <f t="shared" si="2"/>
        <v>-3.9437184E-2</v>
      </c>
      <c r="AS64" s="14">
        <f t="shared" si="3"/>
        <v>0.47915100411</v>
      </c>
      <c r="AT64" s="14">
        <f t="shared" si="4"/>
        <v>-1.37986784</v>
      </c>
      <c r="AU64" s="14">
        <f t="shared" si="5"/>
        <v>-2.2153088000000001E-2</v>
      </c>
      <c r="AV64" s="14">
        <f t="shared" si="6"/>
        <v>0.35610771199999997</v>
      </c>
      <c r="AW64" s="14">
        <f t="shared" si="7"/>
        <v>0.53058589999999994</v>
      </c>
      <c r="AX64" s="14">
        <f t="shared" si="8"/>
        <v>2.3120000000000001E-15</v>
      </c>
      <c r="AY64" s="14">
        <f t="shared" si="9"/>
        <v>-3.06E-15</v>
      </c>
      <c r="AZ64" s="14">
        <f t="shared" si="10"/>
        <v>-0.68305435410999926</v>
      </c>
      <c r="BA64" s="14">
        <f t="shared" si="11"/>
        <v>-0.75866785000000014</v>
      </c>
    </row>
    <row r="65" spans="1:53">
      <c r="A65" s="1">
        <v>44926</v>
      </c>
      <c r="B65">
        <v>1.2766774999999999E-2</v>
      </c>
      <c r="C65" s="16">
        <v>-3.77E-9</v>
      </c>
      <c r="D65">
        <v>0.35475157000000002</v>
      </c>
      <c r="E65">
        <v>3.2598017E-2</v>
      </c>
      <c r="F65">
        <v>-1.8193868040000001</v>
      </c>
      <c r="G65">
        <v>-0.13773341</v>
      </c>
      <c r="H65">
        <v>9.4125199999999995E-4</v>
      </c>
      <c r="I65" s="16">
        <v>9.4900000000000004E-16</v>
      </c>
      <c r="J65" s="16">
        <v>5.3499999999999998E-15</v>
      </c>
      <c r="K65" s="16">
        <v>1.4600000000000001E-15</v>
      </c>
      <c r="L65">
        <v>-0.11122868599999999</v>
      </c>
      <c r="M65">
        <v>0</v>
      </c>
      <c r="N65">
        <v>0</v>
      </c>
      <c r="O65" s="16">
        <v>4.5400000000000001E-14</v>
      </c>
      <c r="P65">
        <v>0</v>
      </c>
      <c r="Q65">
        <v>-2.3113906E-2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16">
        <v>-4.08E-15</v>
      </c>
      <c r="Z65" s="16">
        <v>2.21E-15</v>
      </c>
      <c r="AA65" s="16">
        <v>7.9100000000000003E-16</v>
      </c>
      <c r="AB65" s="16">
        <v>3.49E-16</v>
      </c>
      <c r="AC65" s="16">
        <v>2.4499999999999999E-16</v>
      </c>
      <c r="AD65" s="16">
        <v>-1.4500000000000001E-15</v>
      </c>
      <c r="AE65">
        <v>0.11755700600000001</v>
      </c>
      <c r="AF65">
        <v>-1.5728481910000001</v>
      </c>
      <c r="AQ65" s="1">
        <f t="shared" si="12"/>
        <v>44926</v>
      </c>
      <c r="AR65" s="14">
        <f t="shared" si="2"/>
        <v>-3.1995377999999998E-2</v>
      </c>
      <c r="AS65" s="14">
        <f t="shared" si="3"/>
        <v>0.52281389095000008</v>
      </c>
      <c r="AT65" s="14">
        <f t="shared" si="4"/>
        <v>-1.2803158540000001</v>
      </c>
      <c r="AU65" s="14">
        <f t="shared" si="5"/>
        <v>-3.4749119000000002E-2</v>
      </c>
      <c r="AV65" s="14">
        <f t="shared" si="6"/>
        <v>0.27599918400000001</v>
      </c>
      <c r="AW65" s="14">
        <f t="shared" si="7"/>
        <v>0.49436040399999998</v>
      </c>
      <c r="AX65" s="14">
        <f t="shared" si="8"/>
        <v>3.8690000000000004E-15</v>
      </c>
      <c r="AY65" s="14">
        <f t="shared" si="9"/>
        <v>-1.0700000000000004E-15</v>
      </c>
      <c r="AZ65" s="14">
        <f t="shared" si="10"/>
        <v>-0.64830853895000262</v>
      </c>
      <c r="BA65" s="14">
        <f t="shared" si="11"/>
        <v>-0.70219541099999994</v>
      </c>
    </row>
    <row r="66" spans="1:53">
      <c r="A66" s="1">
        <v>45016</v>
      </c>
      <c r="B66">
        <v>2.1504783999999999E-2</v>
      </c>
      <c r="C66" s="16">
        <v>1.55E-8</v>
      </c>
      <c r="D66">
        <v>0.377526052</v>
      </c>
      <c r="E66">
        <v>7.7216804E-2</v>
      </c>
      <c r="F66">
        <v>-1.783168938</v>
      </c>
      <c r="G66">
        <v>-0.14379049699999999</v>
      </c>
      <c r="H66">
        <v>3.0614999999999999E-4</v>
      </c>
      <c r="I66" s="16">
        <v>2.0200000000000001E-15</v>
      </c>
      <c r="J66" s="16">
        <v>5.2300000000000002E-15</v>
      </c>
      <c r="K66" s="16">
        <v>2.2299999999999999E-15</v>
      </c>
      <c r="L66">
        <v>-2.6763840000000001E-2</v>
      </c>
      <c r="M66">
        <v>0</v>
      </c>
      <c r="N66">
        <v>0</v>
      </c>
      <c r="O66" s="16">
        <v>4.68E-14</v>
      </c>
      <c r="P66">
        <v>0</v>
      </c>
      <c r="Q66">
        <v>-3.228081E-2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16">
        <v>-3.7799999999999999E-15</v>
      </c>
      <c r="Z66" s="16">
        <v>2.2400000000000001E-15</v>
      </c>
      <c r="AA66" s="16">
        <v>8.13E-16</v>
      </c>
      <c r="AB66" s="16">
        <v>3.5300000000000002E-16</v>
      </c>
      <c r="AC66" s="16">
        <v>2.5000000000000002E-16</v>
      </c>
      <c r="AD66" s="16">
        <v>-1.5499999999999999E-15</v>
      </c>
      <c r="AE66">
        <v>0.116099012</v>
      </c>
      <c r="AF66">
        <v>-1.3933512669999999</v>
      </c>
      <c r="AQ66" s="1">
        <f t="shared" ref="AQ66:AQ97" si="13">+A66</f>
        <v>45016</v>
      </c>
      <c r="AR66" s="14">
        <f t="shared" si="2"/>
        <v>-2.3257369E-2</v>
      </c>
      <c r="AS66" s="14">
        <f t="shared" si="3"/>
        <v>0.54558839222000011</v>
      </c>
      <c r="AT66" s="14">
        <f t="shared" si="4"/>
        <v>-1.1994792009999999</v>
      </c>
      <c r="AU66" s="14">
        <f t="shared" si="5"/>
        <v>-4.4551124999999997E-2</v>
      </c>
      <c r="AV66" s="14">
        <f t="shared" si="6"/>
        <v>0.35440694299999997</v>
      </c>
      <c r="AW66" s="14">
        <f t="shared" si="7"/>
        <v>0.48830331699999996</v>
      </c>
      <c r="AX66" s="14">
        <f t="shared" si="8"/>
        <v>4.9400000000000006E-15</v>
      </c>
      <c r="AY66" s="14">
        <f t="shared" si="9"/>
        <v>-1.19E-15</v>
      </c>
      <c r="AZ66" s="14">
        <f t="shared" si="10"/>
        <v>-0.64370944422000365</v>
      </c>
      <c r="BA66" s="14">
        <f t="shared" si="11"/>
        <v>-0.52269848699999977</v>
      </c>
    </row>
    <row r="67" spans="1:53">
      <c r="A67" s="1">
        <v>45107</v>
      </c>
      <c r="B67">
        <v>1.2209342E-2</v>
      </c>
      <c r="C67" s="16">
        <v>1.8399999999999999E-8</v>
      </c>
      <c r="D67">
        <v>0.43822405599999997</v>
      </c>
      <c r="E67">
        <v>9.2771085000000003E-2</v>
      </c>
      <c r="F67">
        <v>-1.661317242</v>
      </c>
      <c r="G67">
        <v>-0.157078571</v>
      </c>
      <c r="H67">
        <v>4.8561699999999998E-4</v>
      </c>
      <c r="I67" s="16">
        <v>2.16E-15</v>
      </c>
      <c r="J67" s="16">
        <v>3.1600000000000001E-15</v>
      </c>
      <c r="K67" s="16">
        <v>1.9299999999999998E-15</v>
      </c>
      <c r="L67">
        <v>-0.10123378500000001</v>
      </c>
      <c r="M67">
        <v>0</v>
      </c>
      <c r="N67">
        <v>0</v>
      </c>
      <c r="O67" s="16">
        <v>4.53E-14</v>
      </c>
      <c r="P67">
        <v>0</v>
      </c>
      <c r="Q67">
        <v>-2.9675928000000001E-2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16">
        <v>-3.5600000000000003E-15</v>
      </c>
      <c r="Z67" s="16">
        <v>2.21E-15</v>
      </c>
      <c r="AA67" s="16">
        <v>8.2600000000000001E-16</v>
      </c>
      <c r="AB67" s="16">
        <v>3.5300000000000002E-16</v>
      </c>
      <c r="AC67" s="16">
        <v>2.5099999999999999E-16</v>
      </c>
      <c r="AD67" s="16">
        <v>-1.6300000000000001E-15</v>
      </c>
      <c r="AE67">
        <v>0.114662376</v>
      </c>
      <c r="AF67">
        <v>-1.290953032</v>
      </c>
      <c r="AQ67" s="1">
        <f t="shared" si="13"/>
        <v>45107</v>
      </c>
      <c r="AR67" s="14">
        <f t="shared" ref="AR67:AR130" si="14">+B67-B$2</f>
        <v>-3.2552811000000001E-2</v>
      </c>
      <c r="AS67" s="14">
        <f t="shared" ref="AS67:AS130" si="15">+C67+D67-$D$2-C$2</f>
        <v>0.60628639912000004</v>
      </c>
      <c r="AT67" s="14">
        <f t="shared" ref="AT67:AT130" si="16">+F67-F$2+E67-$E$2</f>
        <v>-1.0620732239999999</v>
      </c>
      <c r="AU67" s="14">
        <f t="shared" ref="AU67:AU130" si="17">+H67-H$2+Q67-$Q$2</f>
        <v>-4.1766776000000005E-2</v>
      </c>
      <c r="AV67" s="14">
        <f t="shared" ref="AV67:AV130" si="18">+L67-L$2+G67-$G$2</f>
        <v>0.26664892399999995</v>
      </c>
      <c r="AW67" s="14">
        <f t="shared" ref="AW67:AW130" si="19">+G67-G$2</f>
        <v>0.47501524299999998</v>
      </c>
      <c r="AX67" s="14">
        <f t="shared" ref="AX67:AX130" si="20">+I67-I$2</f>
        <v>5.0800000000000005E-15</v>
      </c>
      <c r="AY67" s="14">
        <f t="shared" ref="AY67:AY130" si="21">+J67-J$2</f>
        <v>-3.2600000000000001E-15</v>
      </c>
      <c r="AZ67" s="14">
        <f t="shared" ref="AZ67:AZ130" si="22">AF67-SUM(AR67:AY67)-$AF$2</f>
        <v>-0.63185800712000184</v>
      </c>
      <c r="BA67" s="14">
        <f t="shared" ref="BA67:BA130" si="23">+SUM(AR67:AZ67)</f>
        <v>-0.42030025199999993</v>
      </c>
    </row>
    <row r="68" spans="1:53">
      <c r="A68" s="1">
        <v>45199</v>
      </c>
      <c r="B68">
        <v>8.1632049999999998E-3</v>
      </c>
      <c r="C68" s="16">
        <v>1.7999999999999999E-8</v>
      </c>
      <c r="D68">
        <v>0.53790891500000004</v>
      </c>
      <c r="E68">
        <v>9.8355892E-2</v>
      </c>
      <c r="F68">
        <v>-1.5514151789999999</v>
      </c>
      <c r="G68">
        <v>-0.175253506</v>
      </c>
      <c r="H68" s="16">
        <v>7.8999999999999996E-5</v>
      </c>
      <c r="I68" s="16">
        <v>2.2200000000000002E-15</v>
      </c>
      <c r="J68" s="16">
        <v>3.2100000000000001E-15</v>
      </c>
      <c r="K68" s="16">
        <v>1.6200000000000001E-15</v>
      </c>
      <c r="L68">
        <v>-0.11722363700000001</v>
      </c>
      <c r="M68">
        <v>0</v>
      </c>
      <c r="N68">
        <v>0</v>
      </c>
      <c r="O68" s="16">
        <v>4.4299999999999998E-14</v>
      </c>
      <c r="P68">
        <v>0</v>
      </c>
      <c r="Q68">
        <v>-3.3970627000000003E-2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16">
        <v>-3.4E-15</v>
      </c>
      <c r="Z68" s="16">
        <v>2.1900000000000001E-15</v>
      </c>
      <c r="AA68" s="16">
        <v>8.3800000000000001E-16</v>
      </c>
      <c r="AB68" s="16">
        <v>3.5000000000000002E-16</v>
      </c>
      <c r="AC68" s="16">
        <v>2.4700000000000002E-16</v>
      </c>
      <c r="AD68" s="16">
        <v>-1.71E-15</v>
      </c>
      <c r="AE68">
        <v>0.113246772</v>
      </c>
      <c r="AF68">
        <v>-1.1201091409999999</v>
      </c>
      <c r="AQ68" s="1">
        <f t="shared" si="13"/>
        <v>45199</v>
      </c>
      <c r="AR68" s="14">
        <f t="shared" si="14"/>
        <v>-3.6598947999999999E-2</v>
      </c>
      <c r="AS68" s="14">
        <f t="shared" si="15"/>
        <v>0.70597125772000013</v>
      </c>
      <c r="AT68" s="14">
        <f t="shared" si="16"/>
        <v>-0.9465863539999998</v>
      </c>
      <c r="AU68" s="14">
        <f t="shared" si="17"/>
        <v>-4.6468092000000003E-2</v>
      </c>
      <c r="AV68" s="14">
        <f t="shared" si="18"/>
        <v>0.23248413699999998</v>
      </c>
      <c r="AW68" s="14">
        <f t="shared" si="19"/>
        <v>0.45684030799999997</v>
      </c>
      <c r="AX68" s="14">
        <f t="shared" si="20"/>
        <v>5.1400000000000007E-15</v>
      </c>
      <c r="AY68" s="14">
        <f t="shared" si="21"/>
        <v>-3.2100000000000001E-15</v>
      </c>
      <c r="AZ68" s="14">
        <f t="shared" si="22"/>
        <v>-0.61509866972000216</v>
      </c>
      <c r="BA68" s="14">
        <f t="shared" si="23"/>
        <v>-0.2494563609999999</v>
      </c>
    </row>
    <row r="69" spans="1:53">
      <c r="A69" s="1">
        <v>45291</v>
      </c>
      <c r="B69">
        <v>1.8004538E-2</v>
      </c>
      <c r="C69" s="16">
        <v>-8.5400000000000007E-9</v>
      </c>
      <c r="D69">
        <v>0.53770806299999996</v>
      </c>
      <c r="E69">
        <v>6.8104059999999994E-2</v>
      </c>
      <c r="F69">
        <v>-1.516477144</v>
      </c>
      <c r="G69">
        <v>-0.15210859600000001</v>
      </c>
      <c r="H69" s="16">
        <v>9.6899999999999997E-5</v>
      </c>
      <c r="I69" s="16">
        <v>2.5E-15</v>
      </c>
      <c r="J69" s="16">
        <v>2.21E-15</v>
      </c>
      <c r="K69" s="16">
        <v>3.9500000000000001E-16</v>
      </c>
      <c r="L69">
        <v>-8.7797768999999998E-2</v>
      </c>
      <c r="M69">
        <v>0</v>
      </c>
      <c r="N69">
        <v>0</v>
      </c>
      <c r="O69" s="16">
        <v>4.3300000000000002E-14</v>
      </c>
      <c r="P69">
        <v>0</v>
      </c>
      <c r="Q69">
        <v>-3.5586715999999997E-2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16">
        <v>-3.3199999999999999E-15</v>
      </c>
      <c r="Z69" s="16">
        <v>2.1499999999999998E-15</v>
      </c>
      <c r="AA69" s="16">
        <v>8.4600000000000004E-16</v>
      </c>
      <c r="AB69" s="16">
        <v>3.4199999999999999E-16</v>
      </c>
      <c r="AC69" s="16">
        <v>2.49E-16</v>
      </c>
      <c r="AD69" s="16">
        <v>-1.77E-15</v>
      </c>
      <c r="AE69">
        <v>0.11185188</v>
      </c>
      <c r="AF69">
        <v>-1.0562047510000001</v>
      </c>
      <c r="AQ69" s="1">
        <f t="shared" si="13"/>
        <v>45291</v>
      </c>
      <c r="AR69" s="14">
        <f t="shared" si="14"/>
        <v>-2.6757614999999998E-2</v>
      </c>
      <c r="AS69" s="14">
        <f t="shared" si="15"/>
        <v>0.70577037917999996</v>
      </c>
      <c r="AT69" s="14">
        <f t="shared" si="16"/>
        <v>-0.94190015099999991</v>
      </c>
      <c r="AU69" s="14">
        <f t="shared" si="17"/>
        <v>-4.8066281000000002E-2</v>
      </c>
      <c r="AV69" s="14">
        <f t="shared" si="18"/>
        <v>0.28505491499999996</v>
      </c>
      <c r="AW69" s="14">
        <f t="shared" si="19"/>
        <v>0.47998521799999994</v>
      </c>
      <c r="AX69" s="14">
        <f t="shared" si="20"/>
        <v>5.4200000000000005E-15</v>
      </c>
      <c r="AY69" s="14">
        <f t="shared" si="21"/>
        <v>-4.2100000000000002E-15</v>
      </c>
      <c r="AZ69" s="14">
        <f t="shared" si="22"/>
        <v>-0.63963843618000127</v>
      </c>
      <c r="BA69" s="14">
        <f t="shared" si="23"/>
        <v>-0.18555197100000004</v>
      </c>
    </row>
    <row r="70" spans="1:53">
      <c r="A70" s="1">
        <v>45382</v>
      </c>
      <c r="B70">
        <v>1.8039119999999999E-2</v>
      </c>
      <c r="C70" s="16">
        <v>2.4100000000000001E-8</v>
      </c>
      <c r="D70">
        <v>0.40911760699999999</v>
      </c>
      <c r="E70">
        <v>0.105069987</v>
      </c>
      <c r="F70">
        <v>-1.491506709</v>
      </c>
      <c r="G70">
        <v>-0.25410270499999998</v>
      </c>
      <c r="H70" s="16">
        <v>-5.8799999999999999E-5</v>
      </c>
      <c r="I70" s="16">
        <v>2.6899999999999999E-15</v>
      </c>
      <c r="J70" s="16">
        <v>2.8299999999999998E-15</v>
      </c>
      <c r="K70" s="16">
        <v>1.3400000000000001E-15</v>
      </c>
      <c r="L70">
        <v>-0.12826821699999999</v>
      </c>
      <c r="M70">
        <v>0</v>
      </c>
      <c r="N70">
        <v>0</v>
      </c>
      <c r="O70" s="16">
        <v>4.4600000000000001E-14</v>
      </c>
      <c r="P70">
        <v>0</v>
      </c>
      <c r="Q70">
        <v>-3.0694447999999999E-2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16">
        <v>-3.01E-15</v>
      </c>
      <c r="Z70" s="16">
        <v>2.1799999999999999E-15</v>
      </c>
      <c r="AA70" s="16">
        <v>8.5700000000000002E-16</v>
      </c>
      <c r="AB70" s="16">
        <v>3.31E-16</v>
      </c>
      <c r="AC70" s="16">
        <v>2.3500000000000002E-16</v>
      </c>
      <c r="AD70" s="16">
        <v>-1.8399999999999999E-15</v>
      </c>
      <c r="AE70">
        <v>0.110477387</v>
      </c>
      <c r="AF70">
        <v>-1.2619268050000001</v>
      </c>
      <c r="AQ70" s="1">
        <f t="shared" si="13"/>
        <v>45382</v>
      </c>
      <c r="AR70" s="14">
        <f t="shared" si="14"/>
        <v>-2.6723033E-2</v>
      </c>
      <c r="AS70" s="14">
        <f t="shared" si="15"/>
        <v>0.57717995582000003</v>
      </c>
      <c r="AT70" s="14">
        <f t="shared" si="16"/>
        <v>-0.87996378899999994</v>
      </c>
      <c r="AU70" s="14">
        <f t="shared" si="17"/>
        <v>-4.3329712999999999E-2</v>
      </c>
      <c r="AV70" s="14">
        <f t="shared" si="18"/>
        <v>0.14259035799999997</v>
      </c>
      <c r="AW70" s="14">
        <f t="shared" si="19"/>
        <v>0.37799110899999999</v>
      </c>
      <c r="AX70" s="14">
        <f t="shared" si="20"/>
        <v>5.61E-15</v>
      </c>
      <c r="AY70" s="14">
        <f t="shared" si="21"/>
        <v>-3.5900000000000004E-15</v>
      </c>
      <c r="AZ70" s="14">
        <f t="shared" si="22"/>
        <v>-0.53901891282000214</v>
      </c>
      <c r="BA70" s="14">
        <f t="shared" si="23"/>
        <v>-0.39127402500000008</v>
      </c>
    </row>
    <row r="71" spans="1:53">
      <c r="A71" s="1">
        <v>45473</v>
      </c>
      <c r="B71">
        <v>2.3805847000000002E-2</v>
      </c>
      <c r="C71" s="16">
        <v>1.1800000000000001E-9</v>
      </c>
      <c r="D71">
        <v>0.36771947100000002</v>
      </c>
      <c r="E71">
        <v>7.9310158000000006E-2</v>
      </c>
      <c r="F71">
        <v>-1.4291996549999999</v>
      </c>
      <c r="G71">
        <v>-0.26107878200000001</v>
      </c>
      <c r="H71">
        <v>-1.23805E-4</v>
      </c>
      <c r="I71" s="16">
        <v>2.9700000000000001E-15</v>
      </c>
      <c r="J71" s="16">
        <v>2.9900000000000001E-15</v>
      </c>
      <c r="K71" s="16">
        <v>1.9300000000000001E-16</v>
      </c>
      <c r="L71">
        <v>-9.5994204999999999E-2</v>
      </c>
      <c r="M71">
        <v>0</v>
      </c>
      <c r="N71">
        <v>0</v>
      </c>
      <c r="O71" s="16">
        <v>4.3900000000000001E-14</v>
      </c>
      <c r="P71">
        <v>0</v>
      </c>
      <c r="Q71">
        <v>-3.1093610000000001E-2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16">
        <v>-2.91E-15</v>
      </c>
      <c r="Z71" s="16">
        <v>2.1299999999999999E-15</v>
      </c>
      <c r="AA71" s="16">
        <v>8.5200000000000004E-16</v>
      </c>
      <c r="AB71" s="16">
        <v>3.1600000000000001E-16</v>
      </c>
      <c r="AC71" s="16">
        <v>2.3899999999999999E-16</v>
      </c>
      <c r="AD71" s="16">
        <v>-1.87E-15</v>
      </c>
      <c r="AE71">
        <v>0.10912298400000001</v>
      </c>
      <c r="AF71">
        <v>-1.237531597</v>
      </c>
      <c r="AQ71" s="1">
        <f t="shared" si="13"/>
        <v>45473</v>
      </c>
      <c r="AR71" s="14">
        <f t="shared" si="14"/>
        <v>-2.0956305999999997E-2</v>
      </c>
      <c r="AS71" s="14">
        <f t="shared" si="15"/>
        <v>0.53578179690000005</v>
      </c>
      <c r="AT71" s="14">
        <f t="shared" si="16"/>
        <v>-0.84341656399999987</v>
      </c>
      <c r="AU71" s="14">
        <f t="shared" si="17"/>
        <v>-4.3793880000000007E-2</v>
      </c>
      <c r="AV71" s="14">
        <f t="shared" si="18"/>
        <v>0.16788829299999997</v>
      </c>
      <c r="AW71" s="14">
        <f t="shared" si="19"/>
        <v>0.37101503199999997</v>
      </c>
      <c r="AX71" s="14">
        <f t="shared" si="20"/>
        <v>5.8900000000000007E-15</v>
      </c>
      <c r="AY71" s="14">
        <f t="shared" si="21"/>
        <v>-3.4300000000000001E-15</v>
      </c>
      <c r="AZ71" s="14">
        <f t="shared" si="22"/>
        <v>-0.53339718890000254</v>
      </c>
      <c r="BA71" s="14">
        <f t="shared" si="23"/>
        <v>-0.36687881699999997</v>
      </c>
    </row>
    <row r="72" spans="1:53">
      <c r="A72" s="1">
        <v>45565</v>
      </c>
      <c r="B72">
        <v>2.2195873000000001E-2</v>
      </c>
      <c r="C72" s="16">
        <v>5.2199999999999996E-10</v>
      </c>
      <c r="D72">
        <v>0.36253966100000001</v>
      </c>
      <c r="E72">
        <v>6.6995125000000003E-2</v>
      </c>
      <c r="F72">
        <v>-1.400249984</v>
      </c>
      <c r="G72">
        <v>-0.252170809</v>
      </c>
      <c r="H72">
        <v>-1.2741799999999999E-4</v>
      </c>
      <c r="I72" s="16">
        <v>3.2899999999999998E-15</v>
      </c>
      <c r="J72" s="16">
        <v>3.0299999999999999E-15</v>
      </c>
      <c r="K72" s="16">
        <v>2.4799999999999999E-16</v>
      </c>
      <c r="L72">
        <v>-9.8902913999999995E-2</v>
      </c>
      <c r="M72">
        <v>0</v>
      </c>
      <c r="N72">
        <v>0</v>
      </c>
      <c r="O72" s="16">
        <v>4.3400000000000003E-14</v>
      </c>
      <c r="P72">
        <v>0</v>
      </c>
      <c r="Q72">
        <v>-2.8208454000000001E-2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16">
        <v>-2.7500000000000001E-15</v>
      </c>
      <c r="Z72" s="16">
        <v>2.11E-15</v>
      </c>
      <c r="AA72" s="16">
        <v>8.4899999999999999E-16</v>
      </c>
      <c r="AB72" s="16">
        <v>3.0199999999999998E-16</v>
      </c>
      <c r="AC72" s="16">
        <v>2.3700000000000001E-16</v>
      </c>
      <c r="AD72" s="16">
        <v>-1.9099999999999999E-15</v>
      </c>
      <c r="AE72">
        <v>0.107788365</v>
      </c>
      <c r="AF72">
        <v>-1.220140553</v>
      </c>
      <c r="AQ72" s="1">
        <f t="shared" si="13"/>
        <v>45565</v>
      </c>
      <c r="AR72" s="14">
        <f t="shared" si="14"/>
        <v>-2.2566279999999998E-2</v>
      </c>
      <c r="AS72" s="14">
        <f t="shared" si="15"/>
        <v>0.53060198624200006</v>
      </c>
      <c r="AT72" s="14">
        <f t="shared" si="16"/>
        <v>-0.82678192599999989</v>
      </c>
      <c r="AU72" s="14">
        <f t="shared" si="17"/>
        <v>-4.0912337E-2</v>
      </c>
      <c r="AV72" s="14">
        <f t="shared" si="18"/>
        <v>0.17388755699999997</v>
      </c>
      <c r="AW72" s="14">
        <f t="shared" si="19"/>
        <v>0.37992300499999998</v>
      </c>
      <c r="AX72" s="14">
        <f t="shared" si="20"/>
        <v>6.2099999999999995E-15</v>
      </c>
      <c r="AY72" s="14">
        <f t="shared" si="21"/>
        <v>-3.3900000000000003E-15</v>
      </c>
      <c r="AZ72" s="14">
        <f t="shared" si="22"/>
        <v>-0.54363977824200294</v>
      </c>
      <c r="BA72" s="14">
        <f t="shared" si="23"/>
        <v>-0.34948777300000006</v>
      </c>
    </row>
    <row r="73" spans="1:53">
      <c r="A73" s="1">
        <v>45657</v>
      </c>
      <c r="B73">
        <v>2.0692348999999999E-2</v>
      </c>
      <c r="C73" s="16">
        <v>2.31E-10</v>
      </c>
      <c r="D73">
        <v>0.35743281599999999</v>
      </c>
      <c r="E73">
        <v>5.6592333000000002E-2</v>
      </c>
      <c r="F73">
        <v>-1.3718867130000001</v>
      </c>
      <c r="G73">
        <v>-0.24333883100000001</v>
      </c>
      <c r="H73">
        <v>-1.2826100000000001E-4</v>
      </c>
      <c r="I73" s="16">
        <v>3.6000000000000001E-15</v>
      </c>
      <c r="J73" s="16">
        <v>3.06E-15</v>
      </c>
      <c r="K73" s="16">
        <v>3.0499999999999998E-16</v>
      </c>
      <c r="L73">
        <v>-0.10083382</v>
      </c>
      <c r="M73">
        <v>0</v>
      </c>
      <c r="N73">
        <v>0</v>
      </c>
      <c r="O73" s="16">
        <v>4.3E-14</v>
      </c>
      <c r="P73">
        <v>0</v>
      </c>
      <c r="Q73">
        <v>-2.5484297E-2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16">
        <v>-2.5899999999999999E-15</v>
      </c>
      <c r="Z73" s="16">
        <v>2.0799999999999999E-15</v>
      </c>
      <c r="AA73" s="16">
        <v>8.4600000000000004E-16</v>
      </c>
      <c r="AB73" s="16">
        <v>2.8699999999999998E-16</v>
      </c>
      <c r="AC73" s="16">
        <v>2.3299999999999999E-16</v>
      </c>
      <c r="AD73" s="16">
        <v>-1.94E-15</v>
      </c>
      <c r="AE73">
        <v>0.106473231</v>
      </c>
      <c r="AF73">
        <v>-1.200481194</v>
      </c>
      <c r="AQ73" s="1">
        <f t="shared" si="13"/>
        <v>45657</v>
      </c>
      <c r="AR73" s="14">
        <f t="shared" si="14"/>
        <v>-2.4069804E-2</v>
      </c>
      <c r="AS73" s="14">
        <f t="shared" si="15"/>
        <v>0.52549514095100003</v>
      </c>
      <c r="AT73" s="14">
        <f t="shared" si="16"/>
        <v>-0.80882144700000003</v>
      </c>
      <c r="AU73" s="14">
        <f t="shared" si="17"/>
        <v>-3.8189023000000002E-2</v>
      </c>
      <c r="AV73" s="14">
        <f t="shared" si="18"/>
        <v>0.18078862899999992</v>
      </c>
      <c r="AW73" s="14">
        <f t="shared" si="19"/>
        <v>0.388754983</v>
      </c>
      <c r="AX73" s="14">
        <f t="shared" si="20"/>
        <v>6.5200000000000002E-15</v>
      </c>
      <c r="AY73" s="14">
        <f t="shared" si="21"/>
        <v>-3.3600000000000002E-15</v>
      </c>
      <c r="AZ73" s="14">
        <f t="shared" si="22"/>
        <v>-0.55378689295100292</v>
      </c>
      <c r="BA73" s="14">
        <f t="shared" si="23"/>
        <v>-0.32982841399999985</v>
      </c>
    </row>
    <row r="74" spans="1:53">
      <c r="A74" s="1">
        <v>45747</v>
      </c>
      <c r="B74">
        <v>1.9287684999999999E-2</v>
      </c>
      <c r="C74" s="16">
        <v>1.02E-10</v>
      </c>
      <c r="D74">
        <v>0.35239790700000001</v>
      </c>
      <c r="E74">
        <v>4.7804853000000001E-2</v>
      </c>
      <c r="F74">
        <v>-1.3440979639999999</v>
      </c>
      <c r="G74">
        <v>-0.23459196900000001</v>
      </c>
      <c r="H74">
        <v>-1.26852E-4</v>
      </c>
      <c r="I74" s="16">
        <v>3.8700000000000002E-15</v>
      </c>
      <c r="J74" s="16">
        <v>3.0900000000000001E-15</v>
      </c>
      <c r="K74" s="16">
        <v>3.6500000000000001E-16</v>
      </c>
      <c r="L74">
        <v>-0.10189864699999999</v>
      </c>
      <c r="M74">
        <v>0</v>
      </c>
      <c r="N74">
        <v>0</v>
      </c>
      <c r="O74" s="16">
        <v>4.2500000000000002E-14</v>
      </c>
      <c r="P74">
        <v>0</v>
      </c>
      <c r="Q74">
        <v>-2.2932454000000001E-2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16">
        <v>-2.45E-15</v>
      </c>
      <c r="Z74" s="16">
        <v>2.0599999999999999E-15</v>
      </c>
      <c r="AA74" s="16">
        <v>8.4099999999999996E-16</v>
      </c>
      <c r="AB74" s="16">
        <v>2.7199999999999998E-16</v>
      </c>
      <c r="AC74" s="16">
        <v>2.2900000000000002E-16</v>
      </c>
      <c r="AD74" s="16">
        <v>-1.9700000000000001E-15</v>
      </c>
      <c r="AE74">
        <v>0.10517728699999999</v>
      </c>
      <c r="AF74">
        <v>-1.178980154</v>
      </c>
      <c r="AQ74" s="1">
        <f t="shared" si="13"/>
        <v>45747</v>
      </c>
      <c r="AR74" s="14">
        <f t="shared" si="14"/>
        <v>-2.5474468E-2</v>
      </c>
      <c r="AS74" s="14">
        <f t="shared" si="15"/>
        <v>0.52046023182200007</v>
      </c>
      <c r="AT74" s="14">
        <f t="shared" si="16"/>
        <v>-0.78982017799999982</v>
      </c>
      <c r="AU74" s="14">
        <f t="shared" si="17"/>
        <v>-3.5635770999999997E-2</v>
      </c>
      <c r="AV74" s="14">
        <f t="shared" si="18"/>
        <v>0.18847066399999995</v>
      </c>
      <c r="AW74" s="14">
        <f t="shared" si="19"/>
        <v>0.39750184499999996</v>
      </c>
      <c r="AX74" s="14">
        <f t="shared" si="20"/>
        <v>6.7900000000000003E-15</v>
      </c>
      <c r="AY74" s="14">
        <f t="shared" si="21"/>
        <v>-3.3300000000000001E-15</v>
      </c>
      <c r="AZ74" s="14">
        <f t="shared" si="22"/>
        <v>-0.56382969782200376</v>
      </c>
      <c r="BA74" s="14">
        <f t="shared" si="23"/>
        <v>-0.3083273740000001</v>
      </c>
    </row>
    <row r="75" spans="1:53">
      <c r="A75" s="1">
        <v>45838</v>
      </c>
      <c r="B75">
        <v>1.7975021000000001E-2</v>
      </c>
      <c r="C75" s="16">
        <v>4.5E-11</v>
      </c>
      <c r="D75">
        <v>0.34743392200000001</v>
      </c>
      <c r="E75">
        <v>4.0381865000000003E-2</v>
      </c>
      <c r="F75">
        <v>-1.316872101</v>
      </c>
      <c r="G75">
        <v>-0.22594060499999999</v>
      </c>
      <c r="H75">
        <v>-1.2365E-4</v>
      </c>
      <c r="I75" s="16">
        <v>4.1299999999999997E-15</v>
      </c>
      <c r="J75" s="16">
        <v>3.1199999999999998E-15</v>
      </c>
      <c r="K75" s="16">
        <v>4.2600000000000002E-16</v>
      </c>
      <c r="L75">
        <v>-0.10220359</v>
      </c>
      <c r="M75">
        <v>0</v>
      </c>
      <c r="N75">
        <v>0</v>
      </c>
      <c r="O75" s="16">
        <v>4.2099999999999999E-14</v>
      </c>
      <c r="P75">
        <v>0</v>
      </c>
      <c r="Q75">
        <v>-2.0559358E-2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16">
        <v>-2.3100000000000001E-15</v>
      </c>
      <c r="Z75" s="16">
        <v>2.0299999999999999E-15</v>
      </c>
      <c r="AA75" s="16">
        <v>8.3499999999999996E-16</v>
      </c>
      <c r="AB75" s="16">
        <v>2.58E-16</v>
      </c>
      <c r="AC75" s="16">
        <v>2.2399999999999999E-16</v>
      </c>
      <c r="AD75" s="16">
        <v>-2.0000000000000002E-15</v>
      </c>
      <c r="AE75">
        <v>0.103900244</v>
      </c>
      <c r="AF75">
        <v>-1.1560082519999999</v>
      </c>
      <c r="AQ75" s="1">
        <f t="shared" si="13"/>
        <v>45838</v>
      </c>
      <c r="AR75" s="14">
        <f t="shared" si="14"/>
        <v>-2.6787131999999998E-2</v>
      </c>
      <c r="AS75" s="14">
        <f t="shared" si="15"/>
        <v>0.51549624676500005</v>
      </c>
      <c r="AT75" s="14">
        <f t="shared" si="16"/>
        <v>-0.77001730299999993</v>
      </c>
      <c r="AU75" s="14">
        <f t="shared" si="17"/>
        <v>-3.3259472999999998E-2</v>
      </c>
      <c r="AV75" s="14">
        <f t="shared" si="18"/>
        <v>0.19681708499999995</v>
      </c>
      <c r="AW75" s="14">
        <f t="shared" si="19"/>
        <v>0.40615320899999996</v>
      </c>
      <c r="AX75" s="14">
        <f t="shared" si="20"/>
        <v>7.0499999999999998E-15</v>
      </c>
      <c r="AY75" s="14">
        <f t="shared" si="21"/>
        <v>-3.3000000000000004E-15</v>
      </c>
      <c r="AZ75" s="14">
        <f t="shared" si="22"/>
        <v>-0.57375810476500366</v>
      </c>
      <c r="BA75" s="14">
        <f t="shared" si="23"/>
        <v>-0.28535547199999983</v>
      </c>
    </row>
    <row r="76" spans="1:53">
      <c r="A76" s="1">
        <v>45930</v>
      </c>
      <c r="B76">
        <v>1.6748131999999999E-2</v>
      </c>
      <c r="C76" s="16">
        <v>1.99E-11</v>
      </c>
      <c r="D76">
        <v>0.342539861</v>
      </c>
      <c r="E76">
        <v>3.4111495999999998E-2</v>
      </c>
      <c r="F76">
        <v>-1.290197721</v>
      </c>
      <c r="G76">
        <v>-0.21739582199999999</v>
      </c>
      <c r="H76">
        <v>-1.19052E-4</v>
      </c>
      <c r="I76" s="16">
        <v>4.3599999999999998E-15</v>
      </c>
      <c r="J76" s="16">
        <v>3.1400000000000001E-15</v>
      </c>
      <c r="K76" s="16">
        <v>4.8800000000000004E-16</v>
      </c>
      <c r="L76">
        <v>-0.101848574</v>
      </c>
      <c r="M76">
        <v>0</v>
      </c>
      <c r="N76">
        <v>0</v>
      </c>
      <c r="O76" s="16">
        <v>4.1600000000000001E-14</v>
      </c>
      <c r="P76">
        <v>0</v>
      </c>
      <c r="Q76">
        <v>-1.8367386999999999E-2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16">
        <v>-2.1900000000000001E-15</v>
      </c>
      <c r="Z76" s="16">
        <v>2.0099999999999999E-15</v>
      </c>
      <c r="AA76" s="16">
        <v>8.2899999999999996E-16</v>
      </c>
      <c r="AB76" s="16">
        <v>2.43E-16</v>
      </c>
      <c r="AC76" s="16">
        <v>2.1799999999999999E-16</v>
      </c>
      <c r="AD76" s="16">
        <v>-2.0200000000000001E-15</v>
      </c>
      <c r="AE76">
        <v>0.102641816</v>
      </c>
      <c r="AF76">
        <v>-1.1318872529999999</v>
      </c>
      <c r="AQ76" s="1">
        <f t="shared" si="13"/>
        <v>45930</v>
      </c>
      <c r="AR76" s="14">
        <f t="shared" si="14"/>
        <v>-2.8014021E-2</v>
      </c>
      <c r="AS76" s="14">
        <f t="shared" si="15"/>
        <v>0.51060218573990002</v>
      </c>
      <c r="AT76" s="14">
        <f t="shared" si="16"/>
        <v>-0.74961329199999993</v>
      </c>
      <c r="AU76" s="14">
        <f t="shared" si="17"/>
        <v>-3.1062903999999999E-2</v>
      </c>
      <c r="AV76" s="14">
        <f t="shared" si="18"/>
        <v>0.20571688399999999</v>
      </c>
      <c r="AW76" s="14">
        <f t="shared" si="19"/>
        <v>0.41469799200000002</v>
      </c>
      <c r="AX76" s="14">
        <f t="shared" si="20"/>
        <v>7.28E-15</v>
      </c>
      <c r="AY76" s="14">
        <f t="shared" si="21"/>
        <v>-3.28E-15</v>
      </c>
      <c r="AZ76" s="14">
        <f t="shared" si="22"/>
        <v>-0.58356131773990405</v>
      </c>
      <c r="BA76" s="14">
        <f t="shared" si="23"/>
        <v>-0.26123447299999997</v>
      </c>
    </row>
    <row r="77" spans="1:53">
      <c r="A77" s="1">
        <v>46022</v>
      </c>
      <c r="B77">
        <v>1.5601343E-2</v>
      </c>
      <c r="C77" s="16">
        <v>8.7899999999999995E-12</v>
      </c>
      <c r="D77">
        <v>0.33771473899999999</v>
      </c>
      <c r="E77">
        <v>2.881477E-2</v>
      </c>
      <c r="F77">
        <v>-1.2640636540000001</v>
      </c>
      <c r="G77">
        <v>-0.20896893</v>
      </c>
      <c r="H77">
        <v>-1.13404E-4</v>
      </c>
      <c r="I77" s="16">
        <v>4.5699999999999997E-15</v>
      </c>
      <c r="J77" s="16">
        <v>3.1600000000000001E-15</v>
      </c>
      <c r="K77" s="16">
        <v>5.4999999999999996E-16</v>
      </c>
      <c r="L77">
        <v>-0.10092675800000001</v>
      </c>
      <c r="M77">
        <v>0</v>
      </c>
      <c r="N77">
        <v>0</v>
      </c>
      <c r="O77" s="16">
        <v>4.1199999999999997E-14</v>
      </c>
      <c r="P77">
        <v>0</v>
      </c>
      <c r="Q77">
        <v>-1.6355590999999999E-2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16">
        <v>-2.0700000000000001E-15</v>
      </c>
      <c r="Z77" s="16">
        <v>1.9799999999999998E-15</v>
      </c>
      <c r="AA77" s="16">
        <v>8.2100000000000003E-16</v>
      </c>
      <c r="AB77" s="16">
        <v>2.2999999999999999E-16</v>
      </c>
      <c r="AC77" s="16">
        <v>2.1199999999999999E-16</v>
      </c>
      <c r="AD77" s="16">
        <v>-2.0299999999999999E-15</v>
      </c>
      <c r="AE77">
        <v>0.101401721</v>
      </c>
      <c r="AF77">
        <v>-1.1068957639999999</v>
      </c>
      <c r="AQ77" s="1">
        <f t="shared" si="13"/>
        <v>46022</v>
      </c>
      <c r="AR77" s="14">
        <f t="shared" si="14"/>
        <v>-2.9160809999999999E-2</v>
      </c>
      <c r="AS77" s="14">
        <f t="shared" si="15"/>
        <v>0.50577706372879006</v>
      </c>
      <c r="AT77" s="14">
        <f t="shared" si="16"/>
        <v>-0.72877595100000003</v>
      </c>
      <c r="AU77" s="14">
        <f t="shared" si="17"/>
        <v>-2.9045459999999999E-2</v>
      </c>
      <c r="AV77" s="14">
        <f t="shared" si="18"/>
        <v>0.21506559199999997</v>
      </c>
      <c r="AW77" s="14">
        <f t="shared" si="19"/>
        <v>0.42312488399999998</v>
      </c>
      <c r="AX77" s="14">
        <f t="shared" si="20"/>
        <v>7.4899999999999998E-15</v>
      </c>
      <c r="AY77" s="14">
        <f t="shared" si="21"/>
        <v>-3.2600000000000001E-15</v>
      </c>
      <c r="AZ77" s="14">
        <f t="shared" si="22"/>
        <v>-0.59322830272879401</v>
      </c>
      <c r="BA77" s="14">
        <f t="shared" si="23"/>
        <v>-0.23624298399999982</v>
      </c>
    </row>
    <row r="78" spans="1:53">
      <c r="A78" s="1">
        <v>46112</v>
      </c>
      <c r="B78">
        <v>1.4529458E-2</v>
      </c>
      <c r="C78" s="16">
        <v>3.8899999999999998E-12</v>
      </c>
      <c r="D78">
        <v>0.332957585</v>
      </c>
      <c r="E78">
        <v>2.4340502999999999E-2</v>
      </c>
      <c r="F78">
        <v>-1.2384589539999999</v>
      </c>
      <c r="G78">
        <v>-0.20067109599999999</v>
      </c>
      <c r="H78">
        <v>-1.07001E-4</v>
      </c>
      <c r="I78" s="16">
        <v>4.7500000000000003E-15</v>
      </c>
      <c r="J78" s="16">
        <v>3.18E-15</v>
      </c>
      <c r="K78" s="16">
        <v>6.1099999999999997E-16</v>
      </c>
      <c r="L78">
        <v>-9.952424E-2</v>
      </c>
      <c r="M78">
        <v>0</v>
      </c>
      <c r="N78">
        <v>0</v>
      </c>
      <c r="O78" s="16">
        <v>4.0699999999999999E-14</v>
      </c>
      <c r="P78">
        <v>0</v>
      </c>
      <c r="Q78">
        <v>-1.4520333999999999E-2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16">
        <v>-1.9700000000000001E-15</v>
      </c>
      <c r="Z78" s="16">
        <v>1.9599999999999999E-15</v>
      </c>
      <c r="AA78" s="16">
        <v>8.1400000000000001E-16</v>
      </c>
      <c r="AB78" s="16">
        <v>2.1600000000000001E-16</v>
      </c>
      <c r="AC78" s="16">
        <v>2.0599999999999999E-16</v>
      </c>
      <c r="AD78" s="16">
        <v>-2.04E-15</v>
      </c>
      <c r="AE78">
        <v>0.10017968300000001</v>
      </c>
      <c r="AF78">
        <v>-1.081274396</v>
      </c>
      <c r="AQ78" s="1">
        <f t="shared" si="13"/>
        <v>46112</v>
      </c>
      <c r="AR78" s="14">
        <f t="shared" si="14"/>
        <v>-3.0232694999999997E-2</v>
      </c>
      <c r="AS78" s="14">
        <f t="shared" si="15"/>
        <v>0.50101990972388999</v>
      </c>
      <c r="AT78" s="14">
        <f t="shared" si="16"/>
        <v>-0.70764551799999986</v>
      </c>
      <c r="AU78" s="14">
        <f t="shared" si="17"/>
        <v>-2.72038E-2</v>
      </c>
      <c r="AV78" s="14">
        <f t="shared" si="18"/>
        <v>0.224765944</v>
      </c>
      <c r="AW78" s="14">
        <f t="shared" si="19"/>
        <v>0.43142271799999998</v>
      </c>
      <c r="AX78" s="14">
        <f t="shared" si="20"/>
        <v>7.6700000000000004E-15</v>
      </c>
      <c r="AY78" s="14">
        <f t="shared" si="21"/>
        <v>-3.2400000000000002E-15</v>
      </c>
      <c r="AZ78" s="14">
        <f t="shared" si="22"/>
        <v>-0.60274817472389441</v>
      </c>
      <c r="BA78" s="14">
        <f t="shared" si="23"/>
        <v>-0.21062161599999984</v>
      </c>
    </row>
    <row r="79" spans="1:53">
      <c r="A79" s="1">
        <v>46203</v>
      </c>
      <c r="B79">
        <v>1.3527702000000001E-2</v>
      </c>
      <c r="C79" s="16">
        <v>1.7199999999999999E-12</v>
      </c>
      <c r="D79">
        <v>0.32826744200000002</v>
      </c>
      <c r="E79">
        <v>2.0560986E-2</v>
      </c>
      <c r="F79">
        <v>-1.2133729</v>
      </c>
      <c r="G79">
        <v>-0.192513039</v>
      </c>
      <c r="H79">
        <v>-1.00096E-4</v>
      </c>
      <c r="I79" s="16">
        <v>4.9099999999999997E-15</v>
      </c>
      <c r="J79" s="16">
        <v>3.1900000000000002E-15</v>
      </c>
      <c r="K79" s="16">
        <v>6.7299999999999999E-16</v>
      </c>
      <c r="L79">
        <v>-9.7719945000000002E-2</v>
      </c>
      <c r="M79">
        <v>0</v>
      </c>
      <c r="N79">
        <v>0</v>
      </c>
      <c r="O79" s="16">
        <v>4.0300000000000002E-14</v>
      </c>
      <c r="P79">
        <v>0</v>
      </c>
      <c r="Q79">
        <v>-1.2855866000000001E-2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16">
        <v>-1.87E-15</v>
      </c>
      <c r="Z79" s="16">
        <v>1.94E-15</v>
      </c>
      <c r="AA79" s="16">
        <v>8.0499999999999997E-16</v>
      </c>
      <c r="AB79" s="16">
        <v>2.0400000000000001E-16</v>
      </c>
      <c r="AC79" s="16">
        <v>1.99E-16</v>
      </c>
      <c r="AD79" s="16">
        <v>-2.0500000000000002E-15</v>
      </c>
      <c r="AE79">
        <v>9.8975431000000003E-2</v>
      </c>
      <c r="AF79">
        <v>-1.055230286</v>
      </c>
      <c r="AQ79" s="1">
        <f t="shared" si="13"/>
        <v>46203</v>
      </c>
      <c r="AR79" s="14">
        <f t="shared" si="14"/>
        <v>-3.1234450999999996E-2</v>
      </c>
      <c r="AS79" s="14">
        <f t="shared" si="15"/>
        <v>0.49632976672172002</v>
      </c>
      <c r="AT79" s="14">
        <f t="shared" si="16"/>
        <v>-0.6863389809999999</v>
      </c>
      <c r="AU79" s="14">
        <f t="shared" si="17"/>
        <v>-2.5532427000000003E-2</v>
      </c>
      <c r="AV79" s="14">
        <f t="shared" si="18"/>
        <v>0.234728296</v>
      </c>
      <c r="AW79" s="14">
        <f t="shared" si="19"/>
        <v>0.43958077499999998</v>
      </c>
      <c r="AX79" s="14">
        <f t="shared" si="20"/>
        <v>7.8299999999999998E-15</v>
      </c>
      <c r="AY79" s="14">
        <f t="shared" si="21"/>
        <v>-3.23E-15</v>
      </c>
      <c r="AZ79" s="14">
        <f t="shared" si="22"/>
        <v>-0.6121104847217248</v>
      </c>
      <c r="BA79" s="14">
        <f t="shared" si="23"/>
        <v>-0.18457750600000006</v>
      </c>
    </row>
    <row r="80" spans="1:53">
      <c r="A80" s="1">
        <v>46295</v>
      </c>
      <c r="B80">
        <v>1.2591666E-2</v>
      </c>
      <c r="C80" s="16">
        <v>7.59E-13</v>
      </c>
      <c r="D80">
        <v>0.32364336599999999</v>
      </c>
      <c r="E80">
        <v>1.7368340999999999E-2</v>
      </c>
      <c r="F80">
        <v>-1.188794986</v>
      </c>
      <c r="G80">
        <v>-0.18450480999999999</v>
      </c>
      <c r="H80" s="16">
        <v>-9.2899999999999995E-5</v>
      </c>
      <c r="I80" s="16">
        <v>5.0499999999999996E-15</v>
      </c>
      <c r="J80" s="16">
        <v>3.1900000000000002E-15</v>
      </c>
      <c r="K80" s="16">
        <v>7.3199999999999996E-16</v>
      </c>
      <c r="L80">
        <v>-9.5585645999999996E-2</v>
      </c>
      <c r="M80">
        <v>0</v>
      </c>
      <c r="N80">
        <v>0</v>
      </c>
      <c r="O80" s="16">
        <v>3.9799999999999998E-14</v>
      </c>
      <c r="P80">
        <v>0</v>
      </c>
      <c r="Q80">
        <v>-1.1354815000000001E-2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16">
        <v>-1.7800000000000001E-15</v>
      </c>
      <c r="Z80" s="16">
        <v>1.9099999999999999E-15</v>
      </c>
      <c r="AA80" s="16">
        <v>7.9700000000000003E-16</v>
      </c>
      <c r="AB80" s="16">
        <v>1.9199999999999999E-16</v>
      </c>
      <c r="AC80" s="16">
        <v>1.9199999999999999E-16</v>
      </c>
      <c r="AD80" s="16">
        <v>-2.0500000000000002E-15</v>
      </c>
      <c r="AE80">
        <v>9.7788694999999995E-2</v>
      </c>
      <c r="AF80">
        <v>-1.02894109</v>
      </c>
      <c r="AQ80" s="1">
        <f t="shared" si="13"/>
        <v>46295</v>
      </c>
      <c r="AR80" s="14">
        <f t="shared" si="14"/>
        <v>-3.2170486999999998E-2</v>
      </c>
      <c r="AS80" s="14">
        <f t="shared" si="15"/>
        <v>0.49170569072075898</v>
      </c>
      <c r="AT80" s="14">
        <f t="shared" si="16"/>
        <v>-0.66495371199999997</v>
      </c>
      <c r="AU80" s="14">
        <f t="shared" si="17"/>
        <v>-2.4024179999999999E-2</v>
      </c>
      <c r="AV80" s="14">
        <f t="shared" si="18"/>
        <v>0.24487082399999999</v>
      </c>
      <c r="AW80" s="14">
        <f t="shared" si="19"/>
        <v>0.44758900400000001</v>
      </c>
      <c r="AX80" s="14">
        <f t="shared" si="20"/>
        <v>7.9699999999999997E-15</v>
      </c>
      <c r="AY80" s="14">
        <f t="shared" si="21"/>
        <v>-3.23E-15</v>
      </c>
      <c r="AZ80" s="14">
        <f t="shared" si="22"/>
        <v>-0.62130544972076363</v>
      </c>
      <c r="BA80" s="14">
        <f t="shared" si="23"/>
        <v>-0.15828830999999988</v>
      </c>
    </row>
    <row r="81" spans="1:53">
      <c r="A81" s="1">
        <v>46387</v>
      </c>
      <c r="B81">
        <v>1.1717262000000001E-2</v>
      </c>
      <c r="C81" s="16">
        <v>3.3599999999999998E-13</v>
      </c>
      <c r="D81">
        <v>0.31908442599999998</v>
      </c>
      <c r="E81">
        <v>1.4671439E-2</v>
      </c>
      <c r="F81">
        <v>-1.164714918</v>
      </c>
      <c r="G81">
        <v>-0.17665561900000001</v>
      </c>
      <c r="H81" s="16">
        <v>-8.5599999999999994E-5</v>
      </c>
      <c r="I81" s="16">
        <v>5.17E-15</v>
      </c>
      <c r="J81" s="16">
        <v>3.1999999999999999E-15</v>
      </c>
      <c r="K81" s="16">
        <v>7.9100000000000003E-16</v>
      </c>
      <c r="L81">
        <v>-9.3186104000000006E-2</v>
      </c>
      <c r="M81">
        <v>0</v>
      </c>
      <c r="N81">
        <v>0</v>
      </c>
      <c r="O81" s="16">
        <v>3.9400000000000001E-14</v>
      </c>
      <c r="P81">
        <v>0</v>
      </c>
      <c r="Q81">
        <v>-1.0008609999999999E-2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16">
        <v>-1.7E-15</v>
      </c>
      <c r="Z81" s="16">
        <v>1.8899999999999999E-15</v>
      </c>
      <c r="AA81" s="16">
        <v>7.8799999999999999E-16</v>
      </c>
      <c r="AB81" s="16">
        <v>1.7999999999999999E-16</v>
      </c>
      <c r="AC81" s="16">
        <v>1.85E-16</v>
      </c>
      <c r="AD81" s="16">
        <v>-2.0500000000000002E-15</v>
      </c>
      <c r="AE81">
        <v>9.6619211999999996E-2</v>
      </c>
      <c r="AF81">
        <v>-1.002558499</v>
      </c>
      <c r="AQ81" s="1">
        <f t="shared" si="13"/>
        <v>46387</v>
      </c>
      <c r="AR81" s="14">
        <f t="shared" si="14"/>
        <v>-3.3044891E-2</v>
      </c>
      <c r="AS81" s="14">
        <f t="shared" si="15"/>
        <v>0.48714675072033597</v>
      </c>
      <c r="AT81" s="14">
        <f t="shared" si="16"/>
        <v>-0.64357054599999997</v>
      </c>
      <c r="AU81" s="14">
        <f t="shared" si="17"/>
        <v>-2.2670675000000001E-2</v>
      </c>
      <c r="AV81" s="14">
        <f t="shared" si="18"/>
        <v>0.255119557</v>
      </c>
      <c r="AW81" s="14">
        <f t="shared" si="19"/>
        <v>0.45543819499999993</v>
      </c>
      <c r="AX81" s="14">
        <f t="shared" si="20"/>
        <v>8.0900000000000001E-15</v>
      </c>
      <c r="AY81" s="14">
        <f t="shared" si="21"/>
        <v>-3.2200000000000003E-15</v>
      </c>
      <c r="AZ81" s="14">
        <f t="shared" si="22"/>
        <v>-0.63032410972034081</v>
      </c>
      <c r="BA81" s="14">
        <f t="shared" si="23"/>
        <v>-0.13190571900000003</v>
      </c>
    </row>
    <row r="82" spans="1:53">
      <c r="A82" s="1">
        <v>46477</v>
      </c>
      <c r="B82">
        <v>1.0900691000000001E-2</v>
      </c>
      <c r="C82" s="16">
        <v>1.49E-13</v>
      </c>
      <c r="D82">
        <v>0.31458970400000003</v>
      </c>
      <c r="E82">
        <v>1.2393304000000001E-2</v>
      </c>
      <c r="F82">
        <v>-1.1411226130000001</v>
      </c>
      <c r="G82">
        <v>-0.168973715</v>
      </c>
      <c r="H82" s="16">
        <v>-7.8300000000000006E-5</v>
      </c>
      <c r="I82" s="16">
        <v>5.2799999999999998E-15</v>
      </c>
      <c r="J82" s="16">
        <v>3.1999999999999999E-15</v>
      </c>
      <c r="K82" s="16">
        <v>8.4799999999999997E-16</v>
      </c>
      <c r="L82">
        <v>-9.0579296000000004E-2</v>
      </c>
      <c r="M82">
        <v>0</v>
      </c>
      <c r="N82">
        <v>0</v>
      </c>
      <c r="O82" s="16">
        <v>3.8999999999999998E-14</v>
      </c>
      <c r="P82">
        <v>0</v>
      </c>
      <c r="Q82">
        <v>-8.8078510000000002E-3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16">
        <v>-1.6200000000000001E-15</v>
      </c>
      <c r="Z82" s="16">
        <v>1.87E-15</v>
      </c>
      <c r="AA82" s="16">
        <v>7.7800000000000002E-16</v>
      </c>
      <c r="AB82" s="16">
        <v>1.7E-16</v>
      </c>
      <c r="AC82" s="16">
        <v>1.79E-16</v>
      </c>
      <c r="AD82" s="16">
        <v>-2.0500000000000002E-15</v>
      </c>
      <c r="AE82">
        <v>9.5466723000000003E-2</v>
      </c>
      <c r="AF82">
        <v>-0.97621135699999995</v>
      </c>
      <c r="AQ82" s="1">
        <f t="shared" si="13"/>
        <v>46477</v>
      </c>
      <c r="AR82" s="14">
        <f t="shared" si="14"/>
        <v>-3.3861461999999995E-2</v>
      </c>
      <c r="AS82" s="14">
        <f t="shared" si="15"/>
        <v>0.48265202872014901</v>
      </c>
      <c r="AT82" s="14">
        <f t="shared" si="16"/>
        <v>-0.62225637600000006</v>
      </c>
      <c r="AU82" s="14">
        <f t="shared" si="17"/>
        <v>-2.1462616E-2</v>
      </c>
      <c r="AV82" s="14">
        <f t="shared" si="18"/>
        <v>0.26540826899999997</v>
      </c>
      <c r="AW82" s="14">
        <f t="shared" si="19"/>
        <v>0.46312009899999995</v>
      </c>
      <c r="AX82" s="14">
        <f t="shared" si="20"/>
        <v>8.1999999999999991E-15</v>
      </c>
      <c r="AY82" s="14">
        <f t="shared" si="21"/>
        <v>-3.2200000000000003E-15</v>
      </c>
      <c r="AZ82" s="14">
        <f t="shared" si="22"/>
        <v>-0.63915851972015381</v>
      </c>
      <c r="BA82" s="14">
        <f t="shared" si="23"/>
        <v>-0.10555857699999993</v>
      </c>
    </row>
    <row r="83" spans="1:53">
      <c r="A83" s="1">
        <v>46568</v>
      </c>
      <c r="B83">
        <v>1.0138404E-2</v>
      </c>
      <c r="C83" s="16">
        <v>6.6100000000000004E-14</v>
      </c>
      <c r="D83">
        <v>0.31015829700000003</v>
      </c>
      <c r="E83">
        <v>1.0468910999999999E-2</v>
      </c>
      <c r="F83">
        <v>-1.1180081909999999</v>
      </c>
      <c r="G83">
        <v>-0.161466317</v>
      </c>
      <c r="H83" s="16">
        <v>-7.1199999999999996E-5</v>
      </c>
      <c r="I83" s="16">
        <v>5.3600000000000003E-15</v>
      </c>
      <c r="J83" s="16">
        <v>3.1999999999999999E-15</v>
      </c>
      <c r="K83" s="16">
        <v>9.0200000000000006E-16</v>
      </c>
      <c r="L83">
        <v>-8.7816712000000005E-2</v>
      </c>
      <c r="M83">
        <v>0</v>
      </c>
      <c r="N83">
        <v>0</v>
      </c>
      <c r="O83" s="16">
        <v>3.8600000000000001E-14</v>
      </c>
      <c r="P83">
        <v>0</v>
      </c>
      <c r="Q83">
        <v>-7.7426149999999996E-3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16">
        <v>-1.5499999999999999E-15</v>
      </c>
      <c r="Z83" s="16">
        <v>1.8500000000000001E-15</v>
      </c>
      <c r="AA83" s="16">
        <v>7.6899999999999997E-16</v>
      </c>
      <c r="AB83" s="16">
        <v>1.6000000000000001E-16</v>
      </c>
      <c r="AC83" s="16">
        <v>1.7200000000000001E-16</v>
      </c>
      <c r="AD83" s="16">
        <v>-2.0500000000000002E-15</v>
      </c>
      <c r="AE83">
        <v>9.4330971999999999E-2</v>
      </c>
      <c r="AF83">
        <v>-0.95000841499999999</v>
      </c>
      <c r="AQ83" s="1">
        <f t="shared" si="13"/>
        <v>46568</v>
      </c>
      <c r="AR83" s="14">
        <f t="shared" si="14"/>
        <v>-3.4623748999999995E-2</v>
      </c>
      <c r="AS83" s="14">
        <f t="shared" si="15"/>
        <v>0.47822062172006613</v>
      </c>
      <c r="AT83" s="14">
        <f t="shared" si="16"/>
        <v>-0.60106634699999983</v>
      </c>
      <c r="AU83" s="14">
        <f t="shared" si="17"/>
        <v>-2.039028E-2</v>
      </c>
      <c r="AV83" s="14">
        <f t="shared" si="18"/>
        <v>0.27567825099999999</v>
      </c>
      <c r="AW83" s="14">
        <f t="shared" si="19"/>
        <v>0.47062749699999995</v>
      </c>
      <c r="AX83" s="14">
        <f t="shared" si="20"/>
        <v>8.2800000000000004E-15</v>
      </c>
      <c r="AY83" s="14">
        <f t="shared" si="21"/>
        <v>-3.2200000000000003E-15</v>
      </c>
      <c r="AZ83" s="14">
        <f t="shared" si="22"/>
        <v>-0.6478016287200713</v>
      </c>
      <c r="BA83" s="14">
        <f t="shared" si="23"/>
        <v>-7.935563499999998E-2</v>
      </c>
    </row>
    <row r="84" spans="1:53">
      <c r="A84" s="1">
        <v>46660</v>
      </c>
      <c r="B84">
        <v>9.4270819999999998E-3</v>
      </c>
      <c r="C84" s="16">
        <v>2.9500000000000001E-14</v>
      </c>
      <c r="D84">
        <v>0.30578931199999998</v>
      </c>
      <c r="E84">
        <v>8.8433309999999994E-3</v>
      </c>
      <c r="F84">
        <v>-1.095361971</v>
      </c>
      <c r="G84">
        <v>-0.15413956600000001</v>
      </c>
      <c r="H84" s="16">
        <v>-6.4300000000000004E-5</v>
      </c>
      <c r="I84" s="16">
        <v>5.4300000000000003E-15</v>
      </c>
      <c r="J84" s="16">
        <v>3.1900000000000002E-15</v>
      </c>
      <c r="K84" s="16">
        <v>9.5499999999999994E-16</v>
      </c>
      <c r="L84">
        <v>-8.4943706999999993E-2</v>
      </c>
      <c r="M84">
        <v>0</v>
      </c>
      <c r="N84">
        <v>0</v>
      </c>
      <c r="O84" s="16">
        <v>3.8199999999999998E-14</v>
      </c>
      <c r="P84">
        <v>0</v>
      </c>
      <c r="Q84">
        <v>-6.8027180000000001E-3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16">
        <v>-1.49E-15</v>
      </c>
      <c r="Z84" s="16">
        <v>1.82E-15</v>
      </c>
      <c r="AA84" s="16">
        <v>7.6000000000000002E-16</v>
      </c>
      <c r="AB84" s="16">
        <v>1.5E-16</v>
      </c>
      <c r="AC84" s="16">
        <v>1.6600000000000001E-16</v>
      </c>
      <c r="AD84" s="16">
        <v>-2.04E-15</v>
      </c>
      <c r="AE84">
        <v>9.3211708000000004E-2</v>
      </c>
      <c r="AF84">
        <v>-0.924040788</v>
      </c>
      <c r="AQ84" s="1">
        <f t="shared" si="13"/>
        <v>46660</v>
      </c>
      <c r="AR84" s="14">
        <f t="shared" si="14"/>
        <v>-3.5335070999999996E-2</v>
      </c>
      <c r="AS84" s="14">
        <f t="shared" si="15"/>
        <v>0.47385163672002945</v>
      </c>
      <c r="AT84" s="14">
        <f t="shared" si="16"/>
        <v>-0.58004570699999991</v>
      </c>
      <c r="AU84" s="14">
        <f t="shared" si="17"/>
        <v>-1.9443483000000001E-2</v>
      </c>
      <c r="AV84" s="14">
        <f t="shared" si="18"/>
        <v>0.28587800699999999</v>
      </c>
      <c r="AW84" s="14">
        <f t="shared" si="19"/>
        <v>0.47795424799999997</v>
      </c>
      <c r="AX84" s="14">
        <f t="shared" si="20"/>
        <v>8.3500000000000004E-15</v>
      </c>
      <c r="AY84" s="14">
        <f t="shared" si="21"/>
        <v>-3.23E-15</v>
      </c>
      <c r="AZ84" s="14">
        <f t="shared" si="22"/>
        <v>-0.65624763872003455</v>
      </c>
      <c r="BA84" s="14">
        <f t="shared" si="23"/>
        <v>-5.3388007999999987E-2</v>
      </c>
    </row>
    <row r="85" spans="1:53">
      <c r="A85" s="1">
        <v>46752</v>
      </c>
      <c r="B85">
        <v>8.7636080000000009E-3</v>
      </c>
      <c r="C85" s="16">
        <v>1.3300000000000001E-14</v>
      </c>
      <c r="D85">
        <v>0.30148186900000001</v>
      </c>
      <c r="E85">
        <v>7.4701660000000003E-3</v>
      </c>
      <c r="F85">
        <v>-1.0731744700000001</v>
      </c>
      <c r="G85">
        <v>-0.14699852099999999</v>
      </c>
      <c r="H85" s="16">
        <v>-5.77E-5</v>
      </c>
      <c r="I85" s="16">
        <v>5.4799999999999999E-15</v>
      </c>
      <c r="J85" s="16">
        <v>3.18E-15</v>
      </c>
      <c r="K85" s="16">
        <v>1.01E-15</v>
      </c>
      <c r="L85">
        <v>-8.1999881999999996E-2</v>
      </c>
      <c r="M85">
        <v>0</v>
      </c>
      <c r="N85">
        <v>0</v>
      </c>
      <c r="O85" s="16">
        <v>3.77E-14</v>
      </c>
      <c r="P85">
        <v>0</v>
      </c>
      <c r="Q85">
        <v>-5.9779239999999999E-3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16">
        <v>-1.43E-15</v>
      </c>
      <c r="Z85" s="16">
        <v>1.8000000000000001E-15</v>
      </c>
      <c r="AA85" s="16">
        <v>7.4999999999999996E-16</v>
      </c>
      <c r="AB85" s="16">
        <v>1.4199999999999999E-16</v>
      </c>
      <c r="AC85" s="16">
        <v>1.59E-16</v>
      </c>
      <c r="AD85" s="16">
        <v>-2.0299999999999999E-15</v>
      </c>
      <c r="AE85">
        <v>9.2108682999999997E-2</v>
      </c>
      <c r="AF85">
        <v>-0.89838412899999998</v>
      </c>
      <c r="AQ85" s="1">
        <f t="shared" si="13"/>
        <v>46752</v>
      </c>
      <c r="AR85" s="14">
        <f t="shared" si="14"/>
        <v>-3.5998545E-2</v>
      </c>
      <c r="AS85" s="14">
        <f t="shared" si="15"/>
        <v>0.46954419372001333</v>
      </c>
      <c r="AT85" s="14">
        <f t="shared" si="16"/>
        <v>-0.55923137100000009</v>
      </c>
      <c r="AU85" s="14">
        <f t="shared" si="17"/>
        <v>-1.8612088999999998E-2</v>
      </c>
      <c r="AV85" s="14">
        <f t="shared" si="18"/>
        <v>0.29596287700000001</v>
      </c>
      <c r="AW85" s="14">
        <f t="shared" si="19"/>
        <v>0.48509529299999998</v>
      </c>
      <c r="AX85" s="14">
        <f t="shared" si="20"/>
        <v>8.4000000000000008E-15</v>
      </c>
      <c r="AY85" s="14">
        <f t="shared" si="21"/>
        <v>-3.2400000000000002E-15</v>
      </c>
      <c r="AZ85" s="14">
        <f t="shared" si="22"/>
        <v>-0.66449170772001842</v>
      </c>
      <c r="BA85" s="14">
        <f t="shared" si="23"/>
        <v>-2.7731348999999961E-2</v>
      </c>
    </row>
    <row r="86" spans="1:53">
      <c r="A86" s="1">
        <v>46843</v>
      </c>
      <c r="B86">
        <v>8.1450510000000004E-3</v>
      </c>
      <c r="C86" s="16">
        <v>6.19E-15</v>
      </c>
      <c r="D86">
        <v>0.297235103</v>
      </c>
      <c r="E86">
        <v>6.3102219999999999E-3</v>
      </c>
      <c r="F86">
        <v>-1.0514363950000001</v>
      </c>
      <c r="G86">
        <v>-0.140047171</v>
      </c>
      <c r="H86" s="16">
        <v>-5.1400000000000003E-5</v>
      </c>
      <c r="I86" s="16">
        <v>5.5199999999999998E-15</v>
      </c>
      <c r="J86" s="16">
        <v>3.1699999999999998E-15</v>
      </c>
      <c r="K86" s="16">
        <v>1.0499999999999999E-15</v>
      </c>
      <c r="L86">
        <v>-7.9019492999999996E-2</v>
      </c>
      <c r="M86">
        <v>0</v>
      </c>
      <c r="N86">
        <v>0</v>
      </c>
      <c r="O86" s="16">
        <v>3.7300000000000003E-14</v>
      </c>
      <c r="P86">
        <v>0</v>
      </c>
      <c r="Q86">
        <v>-5.2581269999999996E-3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16">
        <v>-1.3799999999999999E-15</v>
      </c>
      <c r="Z86" s="16">
        <v>1.7800000000000001E-15</v>
      </c>
      <c r="AA86" s="16">
        <v>7.4100000000000001E-16</v>
      </c>
      <c r="AB86" s="16">
        <v>1.3400000000000001E-16</v>
      </c>
      <c r="AC86" s="16">
        <v>1.5399999999999999E-16</v>
      </c>
      <c r="AD86" s="16">
        <v>-2.0200000000000001E-15</v>
      </c>
      <c r="AE86">
        <v>9.1021652999999994E-2</v>
      </c>
      <c r="AF86">
        <v>-0.87310056999999996</v>
      </c>
      <c r="AQ86" s="1">
        <f t="shared" si="13"/>
        <v>46843</v>
      </c>
      <c r="AR86" s="14">
        <f t="shared" si="14"/>
        <v>-3.6617101999999999E-2</v>
      </c>
      <c r="AS86" s="14">
        <f t="shared" si="15"/>
        <v>0.46529742772000621</v>
      </c>
      <c r="AT86" s="14">
        <f t="shared" si="16"/>
        <v>-0.53865324000000003</v>
      </c>
      <c r="AU86" s="14">
        <f t="shared" si="17"/>
        <v>-1.7885992E-2</v>
      </c>
      <c r="AV86" s="14">
        <f t="shared" si="18"/>
        <v>0.30589461600000001</v>
      </c>
      <c r="AW86" s="14">
        <f t="shared" si="19"/>
        <v>0.49204664300000001</v>
      </c>
      <c r="AX86" s="14">
        <f t="shared" si="20"/>
        <v>8.4399999999999999E-15</v>
      </c>
      <c r="AY86" s="14">
        <f t="shared" si="21"/>
        <v>-3.2500000000000004E-15</v>
      </c>
      <c r="AZ86" s="14">
        <f t="shared" si="22"/>
        <v>-0.67253014272001133</v>
      </c>
      <c r="BA86" s="14">
        <f t="shared" si="23"/>
        <v>-2.4477899999999497E-3</v>
      </c>
    </row>
    <row r="87" spans="1:53">
      <c r="A87" s="1">
        <v>46934</v>
      </c>
      <c r="B87">
        <v>7.5686520000000004E-3</v>
      </c>
      <c r="C87" s="16">
        <v>3.0299999999999999E-15</v>
      </c>
      <c r="D87">
        <v>0.293048158</v>
      </c>
      <c r="E87">
        <v>5.3303910000000003E-3</v>
      </c>
      <c r="F87">
        <v>-1.030138644</v>
      </c>
      <c r="G87">
        <v>-0.13328846499999999</v>
      </c>
      <c r="H87" s="16">
        <v>-4.5599999999999997E-5</v>
      </c>
      <c r="I87" s="16">
        <v>5.5400000000000001E-15</v>
      </c>
      <c r="J87" s="16">
        <v>3.1499999999999999E-15</v>
      </c>
      <c r="K87" s="16">
        <v>1.0999999999999999E-15</v>
      </c>
      <c r="L87">
        <v>-7.6031869000000002E-2</v>
      </c>
      <c r="M87">
        <v>0</v>
      </c>
      <c r="N87">
        <v>0</v>
      </c>
      <c r="O87" s="16">
        <v>3.6899999999999999E-14</v>
      </c>
      <c r="P87">
        <v>0</v>
      </c>
      <c r="Q87">
        <v>-4.6334829999999999E-3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16">
        <v>-1.3299999999999999E-15</v>
      </c>
      <c r="Z87" s="16">
        <v>1.76E-15</v>
      </c>
      <c r="AA87" s="16">
        <v>7.3100000000000005E-16</v>
      </c>
      <c r="AB87" s="16">
        <v>1.2699999999999999E-16</v>
      </c>
      <c r="AC87" s="16">
        <v>1.4799999999999999E-16</v>
      </c>
      <c r="AD87" s="16">
        <v>-2.0099999999999999E-15</v>
      </c>
      <c r="AE87">
        <v>8.9950377999999998E-2</v>
      </c>
      <c r="AF87">
        <v>-0.84824044200000004</v>
      </c>
      <c r="AQ87" s="1">
        <f t="shared" si="13"/>
        <v>46934</v>
      </c>
      <c r="AR87" s="14">
        <f t="shared" si="14"/>
        <v>-3.7193500999999997E-2</v>
      </c>
      <c r="AS87" s="14">
        <f t="shared" si="15"/>
        <v>0.46111048272000305</v>
      </c>
      <c r="AT87" s="14">
        <f t="shared" si="16"/>
        <v>-0.51833531999999993</v>
      </c>
      <c r="AU87" s="14">
        <f t="shared" si="17"/>
        <v>-1.7255547999999999E-2</v>
      </c>
      <c r="AV87" s="14">
        <f t="shared" si="18"/>
        <v>0.31564094599999998</v>
      </c>
      <c r="AW87" s="14">
        <f t="shared" si="19"/>
        <v>0.49880534899999995</v>
      </c>
      <c r="AX87" s="14">
        <f t="shared" si="20"/>
        <v>8.4599999999999994E-15</v>
      </c>
      <c r="AY87" s="14">
        <f t="shared" si="21"/>
        <v>-3.2700000000000003E-15</v>
      </c>
      <c r="AZ87" s="14">
        <f t="shared" si="22"/>
        <v>-0.68036007072000826</v>
      </c>
      <c r="BA87" s="14">
        <f t="shared" si="23"/>
        <v>2.2412337999999976E-2</v>
      </c>
    </row>
    <row r="88" spans="1:53">
      <c r="A88" s="1">
        <v>47026</v>
      </c>
      <c r="B88">
        <v>7.0318050000000003E-3</v>
      </c>
      <c r="C88" s="16">
        <v>1.6200000000000001E-15</v>
      </c>
      <c r="D88">
        <v>0.28892019099999999</v>
      </c>
      <c r="E88">
        <v>4.5027050000000001E-3</v>
      </c>
      <c r="F88">
        <v>-1.009272298</v>
      </c>
      <c r="G88">
        <v>-0.12672436300000001</v>
      </c>
      <c r="H88" s="16">
        <v>-4.0099999999999999E-5</v>
      </c>
      <c r="I88" s="16">
        <v>5.5599999999999996E-15</v>
      </c>
      <c r="J88" s="16">
        <v>3.13E-15</v>
      </c>
      <c r="K88" s="16">
        <v>1.14E-15</v>
      </c>
      <c r="L88">
        <v>-7.3061834000000006E-2</v>
      </c>
      <c r="M88">
        <v>0</v>
      </c>
      <c r="N88">
        <v>0</v>
      </c>
      <c r="O88" s="16">
        <v>3.6500000000000002E-14</v>
      </c>
      <c r="P88">
        <v>0</v>
      </c>
      <c r="Q88">
        <v>-4.0945240000000004E-3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16">
        <v>-1.2900000000000001E-15</v>
      </c>
      <c r="Z88" s="16">
        <v>1.7400000000000001E-15</v>
      </c>
      <c r="AA88" s="16">
        <v>7.22E-16</v>
      </c>
      <c r="AB88" s="16">
        <v>1.2E-16</v>
      </c>
      <c r="AC88" s="16">
        <v>1.4300000000000001E-16</v>
      </c>
      <c r="AD88" s="16">
        <v>-2.0000000000000002E-15</v>
      </c>
      <c r="AE88">
        <v>8.8894622000000006E-2</v>
      </c>
      <c r="AF88">
        <v>-0.82384381299999998</v>
      </c>
      <c r="AQ88" s="1">
        <f t="shared" si="13"/>
        <v>47026</v>
      </c>
      <c r="AR88" s="14">
        <f t="shared" si="14"/>
        <v>-3.7730347999999997E-2</v>
      </c>
      <c r="AS88" s="14">
        <f t="shared" si="15"/>
        <v>0.45698251572000159</v>
      </c>
      <c r="AT88" s="14">
        <f t="shared" si="16"/>
        <v>-0.49829665999999995</v>
      </c>
      <c r="AU88" s="14">
        <f t="shared" si="17"/>
        <v>-1.6711089000000002E-2</v>
      </c>
      <c r="AV88" s="14">
        <f t="shared" si="18"/>
        <v>0.32517508299999998</v>
      </c>
      <c r="AW88" s="14">
        <f t="shared" si="19"/>
        <v>0.50536945099999997</v>
      </c>
      <c r="AX88" s="14">
        <f t="shared" si="20"/>
        <v>8.479999999999999E-15</v>
      </c>
      <c r="AY88" s="14">
        <f t="shared" si="21"/>
        <v>-3.2900000000000002E-15</v>
      </c>
      <c r="AZ88" s="14">
        <f t="shared" si="22"/>
        <v>-0.68797998572000674</v>
      </c>
      <c r="BA88" s="14">
        <f t="shared" si="23"/>
        <v>4.6808966999999924E-2</v>
      </c>
    </row>
    <row r="89" spans="1:53">
      <c r="A89" s="1">
        <v>47118</v>
      </c>
      <c r="B89">
        <v>6.5320489999999998E-3</v>
      </c>
      <c r="C89" s="16">
        <v>9.9700000000000003E-16</v>
      </c>
      <c r="D89">
        <v>0.28485037299999999</v>
      </c>
      <c r="E89">
        <v>3.8035389999999999E-3</v>
      </c>
      <c r="F89">
        <v>-0.98882861700000002</v>
      </c>
      <c r="G89">
        <v>-0.12035588899999999</v>
      </c>
      <c r="H89" s="16">
        <v>-3.5099999999999999E-5</v>
      </c>
      <c r="I89" s="16">
        <v>5.5599999999999996E-15</v>
      </c>
      <c r="J89" s="16">
        <v>3.11E-15</v>
      </c>
      <c r="K89" s="16">
        <v>1.18E-15</v>
      </c>
      <c r="L89">
        <v>-7.0130121000000004E-2</v>
      </c>
      <c r="M89">
        <v>0</v>
      </c>
      <c r="N89">
        <v>0</v>
      </c>
      <c r="O89" s="16">
        <v>3.62E-14</v>
      </c>
      <c r="P89">
        <v>0</v>
      </c>
      <c r="Q89">
        <v>-3.6322360000000001E-3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16">
        <v>-1.25E-15</v>
      </c>
      <c r="Z89" s="16">
        <v>1.7199999999999999E-15</v>
      </c>
      <c r="AA89" s="16">
        <v>7.1200000000000003E-16</v>
      </c>
      <c r="AB89" s="16">
        <v>1.14E-16</v>
      </c>
      <c r="AC89" s="16">
        <v>1.38E-16</v>
      </c>
      <c r="AD89" s="16">
        <v>-1.9799999999999998E-15</v>
      </c>
      <c r="AE89">
        <v>8.7854154000000004E-2</v>
      </c>
      <c r="AF89">
        <v>-0.79994184999999995</v>
      </c>
      <c r="AQ89" s="1">
        <f t="shared" si="13"/>
        <v>47118</v>
      </c>
      <c r="AR89" s="14">
        <f t="shared" si="14"/>
        <v>-3.8230104000000001E-2</v>
      </c>
      <c r="AS89" s="14">
        <f t="shared" si="15"/>
        <v>0.45291269772000098</v>
      </c>
      <c r="AT89" s="14">
        <f t="shared" si="16"/>
        <v>-0.47855214499999998</v>
      </c>
      <c r="AU89" s="14">
        <f t="shared" si="17"/>
        <v>-1.6243801000000002E-2</v>
      </c>
      <c r="AV89" s="14">
        <f t="shared" si="18"/>
        <v>0.33447526999999999</v>
      </c>
      <c r="AW89" s="14">
        <f t="shared" si="19"/>
        <v>0.51173792500000004</v>
      </c>
      <c r="AX89" s="14">
        <f t="shared" si="20"/>
        <v>8.479999999999999E-15</v>
      </c>
      <c r="AY89" s="14">
        <f t="shared" si="21"/>
        <v>-3.3100000000000001E-15</v>
      </c>
      <c r="AZ89" s="14">
        <f t="shared" si="22"/>
        <v>-0.69538891272000602</v>
      </c>
      <c r="BA89" s="14">
        <f t="shared" si="23"/>
        <v>7.0710930000000061E-2</v>
      </c>
    </row>
    <row r="90" spans="1:53">
      <c r="A90" s="1">
        <v>47208</v>
      </c>
      <c r="B90">
        <v>6.06706E-3</v>
      </c>
      <c r="C90" s="16">
        <v>7.1399999999999997E-16</v>
      </c>
      <c r="D90">
        <v>0.28083788300000001</v>
      </c>
      <c r="E90">
        <v>3.2129369999999999E-3</v>
      </c>
      <c r="F90">
        <v>-0.96879904100000003</v>
      </c>
      <c r="G90">
        <v>-0.114183204</v>
      </c>
      <c r="H90" s="16">
        <v>-3.0499999999999999E-5</v>
      </c>
      <c r="I90" s="16">
        <v>5.5599999999999996E-15</v>
      </c>
      <c r="J90" s="16">
        <v>3.0900000000000001E-15</v>
      </c>
      <c r="K90" s="16">
        <v>1.2199999999999999E-15</v>
      </c>
      <c r="L90">
        <v>-6.7253779E-2</v>
      </c>
      <c r="M90">
        <v>0</v>
      </c>
      <c r="N90">
        <v>0</v>
      </c>
      <c r="O90" s="16">
        <v>3.5800000000000003E-14</v>
      </c>
      <c r="P90">
        <v>0</v>
      </c>
      <c r="Q90">
        <v>-3.2381200000000001E-3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16">
        <v>-1.2099999999999999E-15</v>
      </c>
      <c r="Z90" s="16">
        <v>1.7E-15</v>
      </c>
      <c r="AA90" s="16">
        <v>7.0299999999999998E-16</v>
      </c>
      <c r="AB90" s="16">
        <v>1.08E-16</v>
      </c>
      <c r="AC90" s="16">
        <v>1.3299999999999999E-16</v>
      </c>
      <c r="AD90" s="16">
        <v>-1.9599999999999999E-15</v>
      </c>
      <c r="AE90">
        <v>8.6828743E-2</v>
      </c>
      <c r="AF90">
        <v>-0.77655803099999998</v>
      </c>
      <c r="AQ90" s="1">
        <f t="shared" si="13"/>
        <v>47208</v>
      </c>
      <c r="AR90" s="14">
        <f t="shared" si="14"/>
        <v>-3.8695093E-2</v>
      </c>
      <c r="AS90" s="14">
        <f t="shared" si="15"/>
        <v>0.44890020772000072</v>
      </c>
      <c r="AT90" s="14">
        <f t="shared" si="16"/>
        <v>-0.45911317099999993</v>
      </c>
      <c r="AU90" s="14">
        <f t="shared" si="17"/>
        <v>-1.5845085000000002E-2</v>
      </c>
      <c r="AV90" s="14">
        <f t="shared" si="18"/>
        <v>0.34352429699999998</v>
      </c>
      <c r="AW90" s="14">
        <f t="shared" si="19"/>
        <v>0.51791060999999994</v>
      </c>
      <c r="AX90" s="14">
        <f t="shared" si="20"/>
        <v>8.479999999999999E-15</v>
      </c>
      <c r="AY90" s="14">
        <f t="shared" si="21"/>
        <v>-3.3300000000000001E-15</v>
      </c>
      <c r="AZ90" s="14">
        <f t="shared" si="22"/>
        <v>-0.70258701672000579</v>
      </c>
      <c r="BA90" s="14">
        <f t="shared" si="23"/>
        <v>9.4094749000000033E-2</v>
      </c>
    </row>
    <row r="91" spans="1:53">
      <c r="A91" s="1">
        <v>47299</v>
      </c>
      <c r="B91">
        <v>5.6346360000000002E-3</v>
      </c>
      <c r="C91" s="16">
        <v>5.8300000000000001E-16</v>
      </c>
      <c r="D91">
        <v>0.27688191400000001</v>
      </c>
      <c r="E91">
        <v>2.7140419999999998E-3</v>
      </c>
      <c r="F91">
        <v>-0.94917518099999998</v>
      </c>
      <c r="G91">
        <v>-0.10820567</v>
      </c>
      <c r="H91" s="16">
        <v>-2.6299999999999999E-5</v>
      </c>
      <c r="I91" s="16">
        <v>5.5400000000000001E-15</v>
      </c>
      <c r="J91" s="16">
        <v>3.0700000000000002E-15</v>
      </c>
      <c r="K91" s="16">
        <v>1.26E-15</v>
      </c>
      <c r="L91">
        <v>-6.4446562999999998E-2</v>
      </c>
      <c r="M91">
        <v>0</v>
      </c>
      <c r="N91">
        <v>0</v>
      </c>
      <c r="O91" s="16">
        <v>3.5399999999999999E-14</v>
      </c>
      <c r="P91">
        <v>0</v>
      </c>
      <c r="Q91">
        <v>-2.9042299999999998E-3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16">
        <v>-1.18E-15</v>
      </c>
      <c r="Z91" s="16">
        <v>1.6800000000000001E-15</v>
      </c>
      <c r="AA91" s="16">
        <v>6.9400000000000004E-16</v>
      </c>
      <c r="AB91" s="16">
        <v>1.03E-16</v>
      </c>
      <c r="AC91" s="16">
        <v>1.29E-16</v>
      </c>
      <c r="AD91" s="16">
        <v>-1.9500000000000001E-15</v>
      </c>
      <c r="AE91">
        <v>8.5818164000000002E-2</v>
      </c>
      <c r="AF91">
        <v>-0.75370922299999998</v>
      </c>
      <c r="AQ91" s="1">
        <f t="shared" si="13"/>
        <v>47299</v>
      </c>
      <c r="AR91" s="14">
        <f t="shared" si="14"/>
        <v>-3.9127517000000001E-2</v>
      </c>
      <c r="AS91" s="14">
        <f t="shared" si="15"/>
        <v>0.44494423872000061</v>
      </c>
      <c r="AT91" s="14">
        <f t="shared" si="16"/>
        <v>-0.43998820599999988</v>
      </c>
      <c r="AU91" s="14">
        <f t="shared" si="17"/>
        <v>-1.5506994999999999E-2</v>
      </c>
      <c r="AV91" s="14">
        <f t="shared" si="18"/>
        <v>0.35230904699999999</v>
      </c>
      <c r="AW91" s="14">
        <f t="shared" si="19"/>
        <v>0.52388814399999994</v>
      </c>
      <c r="AX91" s="14">
        <f t="shared" si="20"/>
        <v>8.4599999999999994E-15</v>
      </c>
      <c r="AY91" s="14">
        <f t="shared" si="21"/>
        <v>-3.35E-15</v>
      </c>
      <c r="AZ91" s="14">
        <f t="shared" si="22"/>
        <v>-0.70957515472000565</v>
      </c>
      <c r="BA91" s="14">
        <f t="shared" si="23"/>
        <v>0.11694355700000014</v>
      </c>
    </row>
    <row r="92" spans="1:53">
      <c r="A92" s="1">
        <v>47391</v>
      </c>
      <c r="B92">
        <v>5.2326999999999999E-3</v>
      </c>
      <c r="C92" s="16">
        <v>5.1899999999999995E-16</v>
      </c>
      <c r="D92">
        <v>0.27298167000000001</v>
      </c>
      <c r="E92">
        <v>2.2926140000000001E-3</v>
      </c>
      <c r="F92">
        <v>-0.92994881900000004</v>
      </c>
      <c r="G92">
        <v>-0.102421926</v>
      </c>
      <c r="H92" s="16">
        <v>-2.26E-5</v>
      </c>
      <c r="I92" s="16">
        <v>5.5199999999999998E-15</v>
      </c>
      <c r="J92" s="16">
        <v>3.0400000000000001E-15</v>
      </c>
      <c r="K92" s="16">
        <v>1.2900000000000001E-15</v>
      </c>
      <c r="L92">
        <v>-6.1719301999999997E-2</v>
      </c>
      <c r="M92">
        <v>0</v>
      </c>
      <c r="N92">
        <v>0</v>
      </c>
      <c r="O92" s="16">
        <v>3.5000000000000002E-14</v>
      </c>
      <c r="P92">
        <v>0</v>
      </c>
      <c r="Q92">
        <v>-2.6231980000000002E-3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16">
        <v>-1.15E-15</v>
      </c>
      <c r="Z92" s="16">
        <v>1.6699999999999999E-15</v>
      </c>
      <c r="AA92" s="16">
        <v>6.8499999999999999E-16</v>
      </c>
      <c r="AB92" s="16">
        <v>9.8300000000000002E-17</v>
      </c>
      <c r="AC92" s="16">
        <v>1.2399999999999999E-16</v>
      </c>
      <c r="AD92" s="16">
        <v>-1.9299999999999998E-15</v>
      </c>
      <c r="AE92">
        <v>8.4822196000000002E-2</v>
      </c>
      <c r="AF92">
        <v>-0.731406636</v>
      </c>
      <c r="AQ92" s="1">
        <f t="shared" si="13"/>
        <v>47391</v>
      </c>
      <c r="AR92" s="14">
        <f t="shared" si="14"/>
        <v>-3.9529452999999999E-2</v>
      </c>
      <c r="AS92" s="14">
        <f t="shared" si="15"/>
        <v>0.4410439947200005</v>
      </c>
      <c r="AT92" s="14">
        <f t="shared" si="16"/>
        <v>-0.42118327199999994</v>
      </c>
      <c r="AU92" s="14">
        <f t="shared" si="17"/>
        <v>-1.5222263E-2</v>
      </c>
      <c r="AV92" s="14">
        <f t="shared" si="18"/>
        <v>0.360820052</v>
      </c>
      <c r="AW92" s="14">
        <f t="shared" si="19"/>
        <v>0.52967188799999998</v>
      </c>
      <c r="AX92" s="14">
        <f t="shared" si="20"/>
        <v>8.4399999999999999E-15</v>
      </c>
      <c r="AY92" s="14">
        <f t="shared" si="21"/>
        <v>-3.3800000000000001E-15</v>
      </c>
      <c r="AZ92" s="14">
        <f t="shared" si="22"/>
        <v>-0.71635480272000562</v>
      </c>
      <c r="BA92" s="14">
        <f t="shared" si="23"/>
        <v>0.13924614400000002</v>
      </c>
    </row>
    <row r="93" spans="1:53">
      <c r="A93" s="1">
        <v>47483</v>
      </c>
      <c r="B93">
        <v>4.8592820000000004E-3</v>
      </c>
      <c r="C93" s="16">
        <v>4.8499999999999999E-16</v>
      </c>
      <c r="D93">
        <v>0.26913636600000002</v>
      </c>
      <c r="E93">
        <v>1.9366240000000001E-3</v>
      </c>
      <c r="F93">
        <v>-0.91111190399999997</v>
      </c>
      <c r="G93">
        <v>-9.6829965000000004E-2</v>
      </c>
      <c r="H93" s="16">
        <v>-1.9199999999999999E-5</v>
      </c>
      <c r="I93" s="16">
        <v>5.4899999999999997E-15</v>
      </c>
      <c r="J93" s="16">
        <v>3.01E-15</v>
      </c>
      <c r="K93" s="16">
        <v>1.32E-15</v>
      </c>
      <c r="L93">
        <v>-5.9080249000000001E-2</v>
      </c>
      <c r="M93">
        <v>0</v>
      </c>
      <c r="N93">
        <v>0</v>
      </c>
      <c r="O93" s="16">
        <v>3.4599999999999999E-14</v>
      </c>
      <c r="P93">
        <v>0</v>
      </c>
      <c r="Q93">
        <v>-2.3882410000000001E-3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16">
        <v>-1.1200000000000001E-15</v>
      </c>
      <c r="Z93" s="16">
        <v>1.65E-15</v>
      </c>
      <c r="AA93" s="16">
        <v>6.7600000000000004E-16</v>
      </c>
      <c r="AB93" s="16">
        <v>9.4100000000000003E-17</v>
      </c>
      <c r="AC93" s="16">
        <v>1.2099999999999999E-16</v>
      </c>
      <c r="AD93" s="16">
        <v>-1.9099999999999999E-15</v>
      </c>
      <c r="AE93">
        <v>8.3840621000000004E-2</v>
      </c>
      <c r="AF93">
        <v>-0.70965666400000005</v>
      </c>
      <c r="AQ93" s="1">
        <f t="shared" si="13"/>
        <v>47483</v>
      </c>
      <c r="AR93" s="14">
        <f t="shared" si="14"/>
        <v>-3.9902870999999999E-2</v>
      </c>
      <c r="AS93" s="14">
        <f t="shared" si="15"/>
        <v>0.4371986907200005</v>
      </c>
      <c r="AT93" s="14">
        <f t="shared" si="16"/>
        <v>-0.40270234699999996</v>
      </c>
      <c r="AU93" s="14">
        <f t="shared" si="17"/>
        <v>-1.4983906E-2</v>
      </c>
      <c r="AV93" s="14">
        <f t="shared" si="18"/>
        <v>0.36905106599999998</v>
      </c>
      <c r="AW93" s="14">
        <f t="shared" si="19"/>
        <v>0.53526384900000001</v>
      </c>
      <c r="AX93" s="14">
        <f t="shared" si="20"/>
        <v>8.409999999999999E-15</v>
      </c>
      <c r="AY93" s="14">
        <f t="shared" si="21"/>
        <v>-3.4100000000000002E-15</v>
      </c>
      <c r="AZ93" s="14">
        <f t="shared" si="22"/>
        <v>-0.72292836572000552</v>
      </c>
      <c r="BA93" s="14">
        <f t="shared" si="23"/>
        <v>0.16099611599999997</v>
      </c>
    </row>
    <row r="94" spans="1:53">
      <c r="A94" s="1">
        <v>47573</v>
      </c>
      <c r="B94">
        <v>4.5125240000000004E-3</v>
      </c>
      <c r="C94" s="16">
        <v>4.6400000000000005E-16</v>
      </c>
      <c r="D94">
        <v>0.26534522799999999</v>
      </c>
      <c r="E94">
        <v>1.6359110000000001E-3</v>
      </c>
      <c r="F94">
        <v>-0.89265654699999997</v>
      </c>
      <c r="G94">
        <v>-9.1427204999999998E-2</v>
      </c>
      <c r="H94" s="16">
        <v>-1.6200000000000001E-5</v>
      </c>
      <c r="I94" s="16">
        <v>5.4499999999999998E-15</v>
      </c>
      <c r="J94" s="16">
        <v>2.9799999999999999E-15</v>
      </c>
      <c r="K94" s="16">
        <v>1.35E-15</v>
      </c>
      <c r="L94">
        <v>-5.6535411000000001E-2</v>
      </c>
      <c r="M94">
        <v>0</v>
      </c>
      <c r="N94">
        <v>0</v>
      </c>
      <c r="O94" s="16">
        <v>3.4300000000000003E-14</v>
      </c>
      <c r="P94">
        <v>0</v>
      </c>
      <c r="Q94">
        <v>-2.1931590000000001E-3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16">
        <v>-1.0999999999999999E-15</v>
      </c>
      <c r="Z94" s="16">
        <v>1.6300000000000001E-15</v>
      </c>
      <c r="AA94" s="16">
        <v>6.6699999999999999E-16</v>
      </c>
      <c r="AB94" s="16">
        <v>9.0200000000000004E-17</v>
      </c>
      <c r="AC94" s="16">
        <v>1.17E-16</v>
      </c>
      <c r="AD94" s="16">
        <v>-1.8899999999999999E-15</v>
      </c>
      <c r="AE94">
        <v>8.2873222999999996E-2</v>
      </c>
      <c r="AF94">
        <v>-0.68846163299999996</v>
      </c>
      <c r="AQ94" s="1">
        <f t="shared" si="13"/>
        <v>47573</v>
      </c>
      <c r="AR94" s="14">
        <f t="shared" si="14"/>
        <v>-4.0249628999999995E-2</v>
      </c>
      <c r="AS94" s="14">
        <f t="shared" si="15"/>
        <v>0.43340755272000042</v>
      </c>
      <c r="AT94" s="14">
        <f t="shared" si="16"/>
        <v>-0.38454770299999996</v>
      </c>
      <c r="AU94" s="14">
        <f t="shared" si="17"/>
        <v>-1.4785823999999999E-2</v>
      </c>
      <c r="AV94" s="14">
        <f t="shared" si="18"/>
        <v>0.37699866399999998</v>
      </c>
      <c r="AW94" s="14">
        <f t="shared" si="19"/>
        <v>0.54066660899999996</v>
      </c>
      <c r="AX94" s="14">
        <f t="shared" si="20"/>
        <v>8.3699999999999999E-15</v>
      </c>
      <c r="AY94" s="14">
        <f t="shared" si="21"/>
        <v>-3.4400000000000003E-15</v>
      </c>
      <c r="AZ94" s="14">
        <f t="shared" si="22"/>
        <v>-0.72929852272000517</v>
      </c>
      <c r="BA94" s="14">
        <f t="shared" si="23"/>
        <v>0.18219114700000005</v>
      </c>
    </row>
    <row r="95" spans="1:53">
      <c r="A95" s="1">
        <v>47664</v>
      </c>
      <c r="B95">
        <v>4.1906670000000004E-3</v>
      </c>
      <c r="C95" s="16">
        <v>4.5000000000000002E-16</v>
      </c>
      <c r="D95">
        <v>0.261607494</v>
      </c>
      <c r="E95">
        <v>1.381892E-3</v>
      </c>
      <c r="F95">
        <v>-0.87457501900000001</v>
      </c>
      <c r="G95">
        <v>-8.6210565000000003E-2</v>
      </c>
      <c r="H95" s="16">
        <v>-1.3499999999999999E-5</v>
      </c>
      <c r="I95" s="16">
        <v>5.41E-15</v>
      </c>
      <c r="J95" s="16">
        <v>2.9499999999999998E-15</v>
      </c>
      <c r="K95" s="16">
        <v>1.37E-15</v>
      </c>
      <c r="L95">
        <v>-5.4088843999999997E-2</v>
      </c>
      <c r="M95">
        <v>0</v>
      </c>
      <c r="N95">
        <v>0</v>
      </c>
      <c r="O95" s="16">
        <v>3.3899999999999999E-14</v>
      </c>
      <c r="P95">
        <v>0</v>
      </c>
      <c r="Q95">
        <v>-2.0323250000000002E-3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16">
        <v>-1.07E-15</v>
      </c>
      <c r="Z95" s="16">
        <v>1.6099999999999999E-15</v>
      </c>
      <c r="AA95" s="16">
        <v>6.5800000000000004E-16</v>
      </c>
      <c r="AB95" s="16">
        <v>8.6699999999999996E-17</v>
      </c>
      <c r="AC95" s="16">
        <v>1.14E-16</v>
      </c>
      <c r="AD95" s="16">
        <v>-1.87E-15</v>
      </c>
      <c r="AE95">
        <v>8.1919791000000006E-2</v>
      </c>
      <c r="AF95">
        <v>-0.66782045700000003</v>
      </c>
      <c r="AQ95" s="1">
        <f t="shared" si="13"/>
        <v>47664</v>
      </c>
      <c r="AR95" s="14">
        <f t="shared" si="14"/>
        <v>-4.0571485999999997E-2</v>
      </c>
      <c r="AS95" s="14">
        <f t="shared" si="15"/>
        <v>0.42966981872000043</v>
      </c>
      <c r="AT95" s="14">
        <f t="shared" si="16"/>
        <v>-0.366720194</v>
      </c>
      <c r="AU95" s="14">
        <f t="shared" si="17"/>
        <v>-1.462229E-2</v>
      </c>
      <c r="AV95" s="14">
        <f t="shared" si="18"/>
        <v>0.38466187099999999</v>
      </c>
      <c r="AW95" s="14">
        <f t="shared" si="19"/>
        <v>0.54588324899999996</v>
      </c>
      <c r="AX95" s="14">
        <f t="shared" si="20"/>
        <v>8.3300000000000009E-15</v>
      </c>
      <c r="AY95" s="14">
        <f t="shared" si="21"/>
        <v>-3.4700000000000004E-15</v>
      </c>
      <c r="AZ95" s="14">
        <f t="shared" si="22"/>
        <v>-0.73546864572000537</v>
      </c>
      <c r="BA95" s="14">
        <f t="shared" si="23"/>
        <v>0.20283232299999987</v>
      </c>
    </row>
    <row r="96" spans="1:53">
      <c r="A96" s="1">
        <v>47756</v>
      </c>
      <c r="B96">
        <v>3.8920510000000001E-3</v>
      </c>
      <c r="C96" s="16">
        <v>4.3800000000000002E-16</v>
      </c>
      <c r="D96">
        <v>0.25792240999999999</v>
      </c>
      <c r="E96">
        <v>1.1673160000000001E-3</v>
      </c>
      <c r="F96">
        <v>-0.856859747</v>
      </c>
      <c r="G96">
        <v>-8.1176530999999996E-2</v>
      </c>
      <c r="H96" s="16">
        <v>-1.1199999999999999E-5</v>
      </c>
      <c r="I96" s="16">
        <v>5.3700000000000001E-15</v>
      </c>
      <c r="J96" s="16">
        <v>2.9200000000000001E-15</v>
      </c>
      <c r="K96" s="16">
        <v>1.4000000000000001E-15</v>
      </c>
      <c r="L96">
        <v>-5.1742934999999997E-2</v>
      </c>
      <c r="M96">
        <v>0</v>
      </c>
      <c r="N96">
        <v>0</v>
      </c>
      <c r="O96" s="16">
        <v>3.3500000000000002E-14</v>
      </c>
      <c r="P96">
        <v>0</v>
      </c>
      <c r="Q96">
        <v>-1.900667E-3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16">
        <v>-1.0499999999999999E-15</v>
      </c>
      <c r="Z96" s="16">
        <v>1.59E-15</v>
      </c>
      <c r="AA96" s="16">
        <v>6.5000000000000001E-16</v>
      </c>
      <c r="AB96" s="16">
        <v>8.3500000000000001E-17</v>
      </c>
      <c r="AC96" s="16">
        <v>1.11E-16</v>
      </c>
      <c r="AD96" s="16">
        <v>-1.8500000000000001E-15</v>
      </c>
      <c r="AE96">
        <v>8.0980116000000005E-2</v>
      </c>
      <c r="AF96">
        <v>-0.64772921100000003</v>
      </c>
      <c r="AQ96" s="1">
        <f t="shared" si="13"/>
        <v>47756</v>
      </c>
      <c r="AR96" s="14">
        <f t="shared" si="14"/>
        <v>-4.0870101999999998E-2</v>
      </c>
      <c r="AS96" s="14">
        <f t="shared" si="15"/>
        <v>0.42598473472000042</v>
      </c>
      <c r="AT96" s="14">
        <f t="shared" si="16"/>
        <v>-0.34921949799999996</v>
      </c>
      <c r="AU96" s="14">
        <f t="shared" si="17"/>
        <v>-1.4488332E-2</v>
      </c>
      <c r="AV96" s="14">
        <f t="shared" si="18"/>
        <v>0.39204181399999999</v>
      </c>
      <c r="AW96" s="14">
        <f t="shared" si="19"/>
        <v>0.55091728299999998</v>
      </c>
      <c r="AX96" s="14">
        <f t="shared" si="20"/>
        <v>8.2900000000000002E-15</v>
      </c>
      <c r="AY96" s="14">
        <f t="shared" si="21"/>
        <v>-3.5000000000000001E-15</v>
      </c>
      <c r="AZ96" s="14">
        <f t="shared" si="22"/>
        <v>-0.7414423307200052</v>
      </c>
      <c r="BA96" s="14">
        <f t="shared" si="23"/>
        <v>0.22292356899999999</v>
      </c>
    </row>
    <row r="97" spans="1:53">
      <c r="A97" s="1">
        <v>47848</v>
      </c>
      <c r="B97">
        <v>3.6151099999999999E-3</v>
      </c>
      <c r="C97" s="16">
        <v>4.2699999999999999E-16</v>
      </c>
      <c r="D97">
        <v>0.25428923599999997</v>
      </c>
      <c r="E97">
        <v>9.8605900000000007E-4</v>
      </c>
      <c r="F97">
        <v>-0.839503314</v>
      </c>
      <c r="G97">
        <v>-7.6321223999999993E-2</v>
      </c>
      <c r="H97" s="16">
        <v>-9.2E-6</v>
      </c>
      <c r="I97" s="16">
        <v>5.3199999999999997E-15</v>
      </c>
      <c r="J97" s="16">
        <v>2.8799999999999999E-15</v>
      </c>
      <c r="K97" s="16">
        <v>1.42E-15</v>
      </c>
      <c r="L97">
        <v>-4.9498655000000003E-2</v>
      </c>
      <c r="M97">
        <v>0</v>
      </c>
      <c r="N97">
        <v>0</v>
      </c>
      <c r="O97" s="16">
        <v>3.32E-14</v>
      </c>
      <c r="P97">
        <v>0</v>
      </c>
      <c r="Q97">
        <v>-1.7936409999999999E-3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16">
        <v>-1.03E-15</v>
      </c>
      <c r="Z97" s="16">
        <v>1.5700000000000001E-15</v>
      </c>
      <c r="AA97" s="16">
        <v>6.4199999999999998E-16</v>
      </c>
      <c r="AB97" s="16">
        <v>8.0600000000000006E-17</v>
      </c>
      <c r="AC97" s="16">
        <v>1.08E-16</v>
      </c>
      <c r="AD97" s="16">
        <v>-1.8300000000000002E-15</v>
      </c>
      <c r="AE97">
        <v>8.0053993000000004E-2</v>
      </c>
      <c r="AF97">
        <v>-0.62818163900000001</v>
      </c>
      <c r="AQ97" s="1">
        <f t="shared" si="13"/>
        <v>47848</v>
      </c>
      <c r="AR97" s="14">
        <f t="shared" si="14"/>
        <v>-4.1147043000000001E-2</v>
      </c>
      <c r="AS97" s="14">
        <f t="shared" si="15"/>
        <v>0.42235156072000041</v>
      </c>
      <c r="AT97" s="14">
        <f t="shared" si="16"/>
        <v>-0.33204432199999995</v>
      </c>
      <c r="AU97" s="14">
        <f t="shared" si="17"/>
        <v>-1.4379306E-2</v>
      </c>
      <c r="AV97" s="14">
        <f t="shared" si="18"/>
        <v>0.39914140099999995</v>
      </c>
      <c r="AW97" s="14">
        <f t="shared" si="19"/>
        <v>0.55577259000000001</v>
      </c>
      <c r="AX97" s="14">
        <f t="shared" si="20"/>
        <v>8.2399999999999998E-15</v>
      </c>
      <c r="AY97" s="14">
        <f t="shared" si="21"/>
        <v>-3.5400000000000003E-15</v>
      </c>
      <c r="AZ97" s="14">
        <f t="shared" si="22"/>
        <v>-0.74722373972000511</v>
      </c>
      <c r="BA97" s="14">
        <f t="shared" si="23"/>
        <v>0.242471141</v>
      </c>
    </row>
    <row r="98" spans="1:53">
      <c r="A98" s="1">
        <v>47938</v>
      </c>
      <c r="B98">
        <v>3.358364E-3</v>
      </c>
      <c r="C98" s="16">
        <v>4.1799999999999999E-16</v>
      </c>
      <c r="D98">
        <v>0.25070723900000003</v>
      </c>
      <c r="E98">
        <v>8.3294700000000001E-4</v>
      </c>
      <c r="F98">
        <v>-0.82249845099999996</v>
      </c>
      <c r="G98">
        <v>-7.1640463000000001E-2</v>
      </c>
      <c r="H98" s="16">
        <v>-7.4599999999999997E-6</v>
      </c>
      <c r="I98" s="16">
        <v>5.27E-15</v>
      </c>
      <c r="J98" s="16">
        <v>2.8500000000000002E-15</v>
      </c>
      <c r="K98" s="16">
        <v>1.4399999999999999E-15</v>
      </c>
      <c r="L98">
        <v>-4.7355784999999997E-2</v>
      </c>
      <c r="M98">
        <v>0</v>
      </c>
      <c r="N98">
        <v>0</v>
      </c>
      <c r="O98" s="16">
        <v>3.2800000000000003E-14</v>
      </c>
      <c r="P98">
        <v>0</v>
      </c>
      <c r="Q98">
        <v>-1.707206E-3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16">
        <v>-1.01E-15</v>
      </c>
      <c r="Z98" s="16">
        <v>1.5599999999999999E-15</v>
      </c>
      <c r="AA98" s="16">
        <v>6.3300000000000003E-16</v>
      </c>
      <c r="AB98" s="16">
        <v>7.7999999999999998E-17</v>
      </c>
      <c r="AC98" s="16">
        <v>1.0500000000000001E-16</v>
      </c>
      <c r="AD98" s="16">
        <v>-1.8099999999999998E-15</v>
      </c>
      <c r="AE98">
        <v>7.9141219999999998E-2</v>
      </c>
      <c r="AF98">
        <v>-0.60916959100000001</v>
      </c>
      <c r="AQ98" s="1">
        <f t="shared" ref="AQ98:AQ132" si="24">+A98</f>
        <v>47938</v>
      </c>
      <c r="AR98" s="14">
        <f t="shared" si="14"/>
        <v>-4.1403788999999996E-2</v>
      </c>
      <c r="AS98" s="14">
        <f t="shared" si="15"/>
        <v>0.41876956372000046</v>
      </c>
      <c r="AT98" s="14">
        <f t="shared" si="16"/>
        <v>-0.31519257099999992</v>
      </c>
      <c r="AU98" s="14">
        <f t="shared" si="17"/>
        <v>-1.4291131E-2</v>
      </c>
      <c r="AV98" s="14">
        <f t="shared" si="18"/>
        <v>0.405965032</v>
      </c>
      <c r="AW98" s="14">
        <f t="shared" si="19"/>
        <v>0.56045335099999993</v>
      </c>
      <c r="AX98" s="14">
        <f t="shared" si="20"/>
        <v>8.1900000000000009E-15</v>
      </c>
      <c r="AY98" s="14">
        <f t="shared" si="21"/>
        <v>-3.57E-15</v>
      </c>
      <c r="AZ98" s="14">
        <f t="shared" si="22"/>
        <v>-0.75281726672000493</v>
      </c>
      <c r="BA98" s="14">
        <f t="shared" si="23"/>
        <v>0.26148318900000012</v>
      </c>
    </row>
    <row r="99" spans="1:53">
      <c r="A99" s="1">
        <v>48029</v>
      </c>
      <c r="B99">
        <v>3.1204240000000001E-3</v>
      </c>
      <c r="C99" s="16">
        <v>4.0800000000000002E-16</v>
      </c>
      <c r="D99">
        <v>0.2471757</v>
      </c>
      <c r="E99">
        <v>7.0361000000000002E-4</v>
      </c>
      <c r="F99">
        <v>-0.80583803499999995</v>
      </c>
      <c r="G99">
        <v>-6.7129822000000006E-2</v>
      </c>
      <c r="H99" s="16">
        <v>-5.9599999999999997E-6</v>
      </c>
      <c r="I99" s="16">
        <v>5.2099999999999999E-15</v>
      </c>
      <c r="J99" s="16">
        <v>2.8099999999999999E-15</v>
      </c>
      <c r="K99" s="16">
        <v>1.4600000000000001E-15</v>
      </c>
      <c r="L99">
        <v>-4.5313124000000003E-2</v>
      </c>
      <c r="M99">
        <v>0</v>
      </c>
      <c r="N99">
        <v>0</v>
      </c>
      <c r="O99" s="16">
        <v>3.25E-14</v>
      </c>
      <c r="P99">
        <v>0</v>
      </c>
      <c r="Q99">
        <v>-1.6377939999999999E-3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16">
        <v>-9.9199999999999995E-16</v>
      </c>
      <c r="Z99" s="16">
        <v>1.54E-15</v>
      </c>
      <c r="AA99" s="16">
        <v>6.25E-16</v>
      </c>
      <c r="AB99" s="16">
        <v>7.5599999999999998E-17</v>
      </c>
      <c r="AC99" s="16">
        <v>1.0200000000000001E-16</v>
      </c>
      <c r="AD99" s="16">
        <v>-1.7800000000000001E-15</v>
      </c>
      <c r="AE99">
        <v>7.8241598999999995E-2</v>
      </c>
      <c r="AF99">
        <v>-0.59068340600000002</v>
      </c>
      <c r="AQ99" s="1">
        <f t="shared" si="24"/>
        <v>48029</v>
      </c>
      <c r="AR99" s="14">
        <f t="shared" si="14"/>
        <v>-4.1641729000000002E-2</v>
      </c>
      <c r="AS99" s="14">
        <f t="shared" si="15"/>
        <v>0.41523802472000043</v>
      </c>
      <c r="AT99" s="14">
        <f t="shared" si="16"/>
        <v>-0.29866149199999992</v>
      </c>
      <c r="AU99" s="14">
        <f t="shared" si="17"/>
        <v>-1.4220218999999999E-2</v>
      </c>
      <c r="AV99" s="14">
        <f t="shared" si="18"/>
        <v>0.41251833399999993</v>
      </c>
      <c r="AW99" s="14">
        <f t="shared" si="19"/>
        <v>0.56496399200000003</v>
      </c>
      <c r="AX99" s="14">
        <f t="shared" si="20"/>
        <v>8.1299999999999992E-15</v>
      </c>
      <c r="AY99" s="14">
        <f t="shared" si="21"/>
        <v>-3.6099999999999999E-15</v>
      </c>
      <c r="AZ99" s="14">
        <f t="shared" si="22"/>
        <v>-0.75822753672000498</v>
      </c>
      <c r="BA99" s="14">
        <f t="shared" si="23"/>
        <v>0.2799693740000001</v>
      </c>
    </row>
    <row r="100" spans="1:53">
      <c r="A100" s="1">
        <v>48121</v>
      </c>
      <c r="B100">
        <v>2.8999780000000001E-3</v>
      </c>
      <c r="C100" s="16">
        <v>3.9899999999999998E-16</v>
      </c>
      <c r="D100">
        <v>0.24369390699999999</v>
      </c>
      <c r="E100">
        <v>5.9435499999999997E-4</v>
      </c>
      <c r="F100">
        <v>-0.78951509099999995</v>
      </c>
      <c r="G100">
        <v>-6.2784682999999994E-2</v>
      </c>
      <c r="H100" s="16">
        <v>-4.6999999999999999E-6</v>
      </c>
      <c r="I100" s="16">
        <v>5.1499999999999997E-15</v>
      </c>
      <c r="J100" s="16">
        <v>2.7799999999999998E-15</v>
      </c>
      <c r="K100" s="16">
        <v>1.48E-15</v>
      </c>
      <c r="L100">
        <v>-4.3368671999999997E-2</v>
      </c>
      <c r="M100">
        <v>0</v>
      </c>
      <c r="N100">
        <v>0</v>
      </c>
      <c r="O100" s="16">
        <v>3.2099999999999997E-14</v>
      </c>
      <c r="P100">
        <v>0</v>
      </c>
      <c r="Q100">
        <v>-1.582272E-3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16">
        <v>-9.7500000000000007E-16</v>
      </c>
      <c r="Z100" s="16">
        <v>1.52E-15</v>
      </c>
      <c r="AA100" s="16">
        <v>6.1699999999999997E-16</v>
      </c>
      <c r="AB100" s="16">
        <v>7.3399999999999995E-17</v>
      </c>
      <c r="AC100" s="16">
        <v>9.9999999999999998E-17</v>
      </c>
      <c r="AD100" s="16">
        <v>-1.76E-15</v>
      </c>
      <c r="AE100">
        <v>7.7354933000000001E-2</v>
      </c>
      <c r="AF100">
        <v>-0.57271224399999998</v>
      </c>
      <c r="AQ100" s="1">
        <f t="shared" si="24"/>
        <v>48121</v>
      </c>
      <c r="AR100" s="14">
        <f t="shared" si="14"/>
        <v>-4.1862175000000001E-2</v>
      </c>
      <c r="AS100" s="14">
        <f t="shared" si="15"/>
        <v>0.41175623172000037</v>
      </c>
      <c r="AT100" s="14">
        <f t="shared" si="16"/>
        <v>-0.28244780299999994</v>
      </c>
      <c r="AU100" s="14">
        <f t="shared" si="17"/>
        <v>-1.4163437000000001E-2</v>
      </c>
      <c r="AV100" s="14">
        <f t="shared" si="18"/>
        <v>0.41880792499999997</v>
      </c>
      <c r="AW100" s="14">
        <f t="shared" si="19"/>
        <v>0.56930913100000002</v>
      </c>
      <c r="AX100" s="14">
        <f t="shared" si="20"/>
        <v>8.0700000000000006E-15</v>
      </c>
      <c r="AY100" s="14">
        <f t="shared" si="21"/>
        <v>-3.6400000000000008E-15</v>
      </c>
      <c r="AZ100" s="14">
        <f t="shared" si="22"/>
        <v>-0.76345933672000477</v>
      </c>
      <c r="BA100" s="14">
        <f t="shared" si="23"/>
        <v>0.29794053600000014</v>
      </c>
    </row>
    <row r="101" spans="1:53">
      <c r="A101" s="1">
        <v>48213</v>
      </c>
      <c r="B101">
        <v>2.695795E-3</v>
      </c>
      <c r="C101" s="16">
        <v>3.9099999999999999E-16</v>
      </c>
      <c r="D101">
        <v>0.24026116</v>
      </c>
      <c r="E101">
        <v>5.0206600000000001E-4</v>
      </c>
      <c r="F101">
        <v>-0.77352278200000002</v>
      </c>
      <c r="G101">
        <v>-5.8600286000000001E-2</v>
      </c>
      <c r="H101" s="16">
        <v>-3.6399999999999999E-6</v>
      </c>
      <c r="I101" s="16">
        <v>5.0900000000000003E-15</v>
      </c>
      <c r="J101" s="16">
        <v>2.74E-15</v>
      </c>
      <c r="K101" s="16">
        <v>1.49E-15</v>
      </c>
      <c r="L101">
        <v>-4.1519792999999999E-2</v>
      </c>
      <c r="M101">
        <v>0</v>
      </c>
      <c r="N101">
        <v>0</v>
      </c>
      <c r="O101" s="16">
        <v>3.1800000000000001E-14</v>
      </c>
      <c r="P101">
        <v>0</v>
      </c>
      <c r="Q101">
        <v>-1.537917E-3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16">
        <v>-9.5799999999999999E-16</v>
      </c>
      <c r="Z101" s="16">
        <v>1.5100000000000001E-15</v>
      </c>
      <c r="AA101" s="16">
        <v>6.0900000000000004E-16</v>
      </c>
      <c r="AB101" s="16">
        <v>7.1399999999999999E-17</v>
      </c>
      <c r="AC101" s="16">
        <v>9.8000000000000002E-17</v>
      </c>
      <c r="AD101" s="16">
        <v>-1.7400000000000001E-15</v>
      </c>
      <c r="AE101">
        <v>7.6481030000000005E-2</v>
      </c>
      <c r="AF101">
        <v>-0.55524436499999996</v>
      </c>
      <c r="AQ101" s="1">
        <f t="shared" si="24"/>
        <v>48213</v>
      </c>
      <c r="AR101" s="14">
        <f t="shared" si="14"/>
        <v>-4.2066357999999998E-2</v>
      </c>
      <c r="AS101" s="14">
        <f t="shared" si="15"/>
        <v>0.40832348472000041</v>
      </c>
      <c r="AT101" s="14">
        <f t="shared" si="16"/>
        <v>-0.26654778299999998</v>
      </c>
      <c r="AU101" s="14">
        <f t="shared" si="17"/>
        <v>-1.4118022000000001E-2</v>
      </c>
      <c r="AV101" s="14">
        <f t="shared" si="18"/>
        <v>0.424841201</v>
      </c>
      <c r="AW101" s="14">
        <f t="shared" si="19"/>
        <v>0.57349352799999997</v>
      </c>
      <c r="AX101" s="14">
        <f t="shared" si="20"/>
        <v>8.0100000000000004E-15</v>
      </c>
      <c r="AY101" s="14">
        <f t="shared" si="21"/>
        <v>-3.6799999999999998E-15</v>
      </c>
      <c r="AZ101" s="14">
        <f t="shared" si="22"/>
        <v>-0.76851763572000464</v>
      </c>
      <c r="BA101" s="14">
        <f t="shared" si="23"/>
        <v>0.31540841499999994</v>
      </c>
    </row>
    <row r="102" spans="1:53">
      <c r="A102" s="1">
        <v>48304</v>
      </c>
      <c r="B102">
        <v>2.5067190000000001E-3</v>
      </c>
      <c r="C102" s="16">
        <v>3.8199999999999999E-16</v>
      </c>
      <c r="D102">
        <v>0.23687676699999999</v>
      </c>
      <c r="E102">
        <v>4.2410599999999999E-4</v>
      </c>
      <c r="F102">
        <v>-0.75785441099999995</v>
      </c>
      <c r="G102">
        <v>-5.4571771999999998E-2</v>
      </c>
      <c r="H102" s="16">
        <v>-2.7599999999999998E-6</v>
      </c>
      <c r="I102" s="16">
        <v>5.0300000000000001E-15</v>
      </c>
      <c r="J102" s="16">
        <v>2.7099999999999999E-15</v>
      </c>
      <c r="K102" s="16">
        <v>1.5100000000000001E-15</v>
      </c>
      <c r="L102">
        <v>-3.9763356E-2</v>
      </c>
      <c r="M102">
        <v>0</v>
      </c>
      <c r="N102">
        <v>0</v>
      </c>
      <c r="O102" s="16">
        <v>3.1499999999999998E-14</v>
      </c>
      <c r="P102">
        <v>0</v>
      </c>
      <c r="Q102">
        <v>-1.502373E-3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16">
        <v>-9.4199999999999992E-16</v>
      </c>
      <c r="Z102" s="16">
        <v>1.49E-15</v>
      </c>
      <c r="AA102" s="16">
        <v>6.0200000000000002E-16</v>
      </c>
      <c r="AB102" s="16">
        <v>6.9599999999999999E-17</v>
      </c>
      <c r="AC102" s="16">
        <v>9.5900000000000003E-17</v>
      </c>
      <c r="AD102" s="16">
        <v>-1.7199999999999999E-15</v>
      </c>
      <c r="AE102">
        <v>7.5619698999999999E-2</v>
      </c>
      <c r="AF102">
        <v>-0.53826737899999999</v>
      </c>
      <c r="AQ102" s="1">
        <f t="shared" si="24"/>
        <v>48304</v>
      </c>
      <c r="AR102" s="14">
        <f t="shared" si="14"/>
        <v>-4.2255434000000001E-2</v>
      </c>
      <c r="AS102" s="14">
        <f t="shared" si="15"/>
        <v>0.40493909172000037</v>
      </c>
      <c r="AT102" s="14">
        <f t="shared" si="16"/>
        <v>-0.2509573719999999</v>
      </c>
      <c r="AU102" s="14">
        <f t="shared" si="17"/>
        <v>-1.4081598000000001E-2</v>
      </c>
      <c r="AV102" s="14">
        <f t="shared" si="18"/>
        <v>0.43062615199999998</v>
      </c>
      <c r="AW102" s="14">
        <f t="shared" si="19"/>
        <v>0.57752204200000001</v>
      </c>
      <c r="AX102" s="14">
        <f t="shared" si="20"/>
        <v>7.9500000000000002E-15</v>
      </c>
      <c r="AY102" s="14">
        <f t="shared" si="21"/>
        <v>-3.7100000000000007E-15</v>
      </c>
      <c r="AZ102" s="14">
        <f t="shared" si="22"/>
        <v>-0.77340748072000476</v>
      </c>
      <c r="BA102" s="14">
        <f t="shared" si="23"/>
        <v>0.33238540099999991</v>
      </c>
    </row>
    <row r="103" spans="1:53">
      <c r="A103" s="1">
        <v>48395</v>
      </c>
      <c r="B103">
        <v>2.3316639999999998E-3</v>
      </c>
      <c r="C103" s="16">
        <v>3.7400000000000001E-16</v>
      </c>
      <c r="D103">
        <v>0.233540048</v>
      </c>
      <c r="E103">
        <v>3.58253E-4</v>
      </c>
      <c r="F103">
        <v>-0.742503417</v>
      </c>
      <c r="G103">
        <v>-5.0694224000000003E-2</v>
      </c>
      <c r="H103" s="16">
        <v>-2.04E-6</v>
      </c>
      <c r="I103" s="16">
        <v>4.9699999999999999E-15</v>
      </c>
      <c r="J103" s="16">
        <v>2.67E-15</v>
      </c>
      <c r="K103" s="16">
        <v>1.52E-15</v>
      </c>
      <c r="L103">
        <v>-3.8095863000000001E-2</v>
      </c>
      <c r="M103">
        <v>0</v>
      </c>
      <c r="N103">
        <v>0</v>
      </c>
      <c r="O103" s="16">
        <v>3.1100000000000001E-14</v>
      </c>
      <c r="P103">
        <v>0</v>
      </c>
      <c r="Q103">
        <v>-1.473624E-3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16">
        <v>-9.2700000000000007E-16</v>
      </c>
      <c r="Z103" s="16">
        <v>1.47E-15</v>
      </c>
      <c r="AA103" s="16">
        <v>5.9399999999999999E-16</v>
      </c>
      <c r="AB103" s="16">
        <v>6.7900000000000004E-17</v>
      </c>
      <c r="AC103" s="16">
        <v>9.3999999999999999E-17</v>
      </c>
      <c r="AD103" s="16">
        <v>-1.7E-15</v>
      </c>
      <c r="AE103">
        <v>7.4770754999999994E-2</v>
      </c>
      <c r="AF103">
        <v>-0.52176844700000002</v>
      </c>
      <c r="AQ103" s="1">
        <f t="shared" si="24"/>
        <v>48395</v>
      </c>
      <c r="AR103" s="14">
        <f t="shared" si="14"/>
        <v>-4.2430489000000002E-2</v>
      </c>
      <c r="AS103" s="14">
        <f t="shared" si="15"/>
        <v>0.40160237272000038</v>
      </c>
      <c r="AT103" s="14">
        <f t="shared" si="16"/>
        <v>-0.23567223099999995</v>
      </c>
      <c r="AU103" s="14">
        <f t="shared" si="17"/>
        <v>-1.4052129E-2</v>
      </c>
      <c r="AV103" s="14">
        <f t="shared" si="18"/>
        <v>0.43617119299999996</v>
      </c>
      <c r="AW103" s="14">
        <f t="shared" si="19"/>
        <v>0.58139958999999997</v>
      </c>
      <c r="AX103" s="14">
        <f t="shared" si="20"/>
        <v>7.89E-15</v>
      </c>
      <c r="AY103" s="14">
        <f t="shared" si="21"/>
        <v>-3.7499999999999998E-15</v>
      </c>
      <c r="AZ103" s="14">
        <f t="shared" si="22"/>
        <v>-0.77813397372000448</v>
      </c>
      <c r="BA103" s="14">
        <f t="shared" si="23"/>
        <v>0.3488843330000001</v>
      </c>
    </row>
    <row r="104" spans="1:53">
      <c r="A104" s="1">
        <v>48487</v>
      </c>
      <c r="B104">
        <v>2.1696160000000001E-3</v>
      </c>
      <c r="C104" s="16">
        <v>3.6500000000000001E-16</v>
      </c>
      <c r="D104">
        <v>0.230250331</v>
      </c>
      <c r="E104">
        <v>3.0262399999999998E-4</v>
      </c>
      <c r="F104">
        <v>-0.72746337000000005</v>
      </c>
      <c r="G104">
        <v>-4.6962698999999997E-2</v>
      </c>
      <c r="H104" s="16">
        <v>-1.46E-6</v>
      </c>
      <c r="I104" s="16">
        <v>4.9099999999999997E-15</v>
      </c>
      <c r="J104" s="16">
        <v>2.6300000000000001E-15</v>
      </c>
      <c r="K104" s="16">
        <v>1.53E-15</v>
      </c>
      <c r="L104">
        <v>-3.6513551999999998E-2</v>
      </c>
      <c r="M104">
        <v>0</v>
      </c>
      <c r="N104">
        <v>0</v>
      </c>
      <c r="O104" s="16">
        <v>3.0799999999999999E-14</v>
      </c>
      <c r="P104">
        <v>0</v>
      </c>
      <c r="Q104">
        <v>-1.449959E-3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16">
        <v>-9.1200000000000003E-16</v>
      </c>
      <c r="Z104" s="16">
        <v>1.4600000000000001E-15</v>
      </c>
      <c r="AA104" s="16">
        <v>5.8699999999999997E-16</v>
      </c>
      <c r="AB104" s="16">
        <v>6.6400000000000004E-17</v>
      </c>
      <c r="AC104" s="16">
        <v>9.2199999999999999E-17</v>
      </c>
      <c r="AD104" s="16">
        <v>-1.6800000000000001E-15</v>
      </c>
      <c r="AE104">
        <v>7.3934011999999993E-2</v>
      </c>
      <c r="AF104">
        <v>-0.50573446</v>
      </c>
      <c r="AQ104" s="1">
        <f t="shared" si="24"/>
        <v>48487</v>
      </c>
      <c r="AR104" s="14">
        <f t="shared" si="14"/>
        <v>-4.2592537E-2</v>
      </c>
      <c r="AS104" s="14">
        <f t="shared" si="15"/>
        <v>0.39831265572000035</v>
      </c>
      <c r="AT104" s="14">
        <f t="shared" si="16"/>
        <v>-0.22068781300000001</v>
      </c>
      <c r="AU104" s="14">
        <f t="shared" si="17"/>
        <v>-1.4027884000000001E-2</v>
      </c>
      <c r="AV104" s="14">
        <f t="shared" si="18"/>
        <v>0.44148502899999997</v>
      </c>
      <c r="AW104" s="14">
        <f t="shared" si="19"/>
        <v>0.58513111500000003</v>
      </c>
      <c r="AX104" s="14">
        <f t="shared" si="20"/>
        <v>7.8299999999999998E-15</v>
      </c>
      <c r="AY104" s="14">
        <f t="shared" si="21"/>
        <v>-3.7900000000000004E-15</v>
      </c>
      <c r="AZ104" s="14">
        <f t="shared" si="22"/>
        <v>-0.78270224572000446</v>
      </c>
      <c r="BA104" s="14">
        <f t="shared" si="23"/>
        <v>0.36491832000000002</v>
      </c>
    </row>
    <row r="105" spans="1:53">
      <c r="A105" s="1">
        <v>48579</v>
      </c>
      <c r="B105">
        <v>2.0196229999999999E-3</v>
      </c>
      <c r="C105" s="16">
        <v>3.58E-16</v>
      </c>
      <c r="D105">
        <v>0.22700695400000001</v>
      </c>
      <c r="E105">
        <v>2.5563400000000003E-4</v>
      </c>
      <c r="F105">
        <v>-0.71272797200000004</v>
      </c>
      <c r="G105">
        <v>-4.3372262000000002E-2</v>
      </c>
      <c r="H105" s="16">
        <v>-1.0100000000000001E-6</v>
      </c>
      <c r="I105" s="16">
        <v>4.8399999999999998E-15</v>
      </c>
      <c r="J105" s="16">
        <v>2.5899999999999999E-15</v>
      </c>
      <c r="K105" s="16">
        <v>1.54E-15</v>
      </c>
      <c r="L105">
        <v>-3.5012495999999997E-2</v>
      </c>
      <c r="M105">
        <v>0</v>
      </c>
      <c r="N105">
        <v>0</v>
      </c>
      <c r="O105" s="16">
        <v>3.0500000000000003E-14</v>
      </c>
      <c r="P105">
        <v>0</v>
      </c>
      <c r="Q105">
        <v>-1.429942E-3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16">
        <v>-8.98E-16</v>
      </c>
      <c r="Z105" s="16">
        <v>1.4399999999999999E-15</v>
      </c>
      <c r="AA105" s="16">
        <v>5.7900000000000004E-16</v>
      </c>
      <c r="AB105" s="16">
        <v>6.4900000000000004E-17</v>
      </c>
      <c r="AC105" s="16">
        <v>9.0500000000000004E-17</v>
      </c>
      <c r="AD105" s="16">
        <v>-1.66E-15</v>
      </c>
      <c r="AE105">
        <v>7.3109291000000007E-2</v>
      </c>
      <c r="AF105">
        <v>-0.49015217999999999</v>
      </c>
      <c r="AQ105" s="1">
        <f t="shared" si="24"/>
        <v>48579</v>
      </c>
      <c r="AR105" s="14">
        <f t="shared" si="14"/>
        <v>-4.2742530000000001E-2</v>
      </c>
      <c r="AS105" s="14">
        <f t="shared" si="15"/>
        <v>0.39506927872000036</v>
      </c>
      <c r="AT105" s="14">
        <f t="shared" si="16"/>
        <v>-0.205999405</v>
      </c>
      <c r="AU105" s="14">
        <f t="shared" si="17"/>
        <v>-1.4007417000000001E-2</v>
      </c>
      <c r="AV105" s="14">
        <f t="shared" si="18"/>
        <v>0.44657652199999998</v>
      </c>
      <c r="AW105" s="14">
        <f t="shared" si="19"/>
        <v>0.58872155199999998</v>
      </c>
      <c r="AX105" s="14">
        <f t="shared" si="20"/>
        <v>7.7599999999999999E-15</v>
      </c>
      <c r="AY105" s="14">
        <f t="shared" si="21"/>
        <v>-3.8300000000000003E-15</v>
      </c>
      <c r="AZ105" s="14">
        <f t="shared" si="22"/>
        <v>-0.78711740072000425</v>
      </c>
      <c r="BA105" s="14">
        <f t="shared" si="23"/>
        <v>0.38050060000000008</v>
      </c>
    </row>
    <row r="106" spans="1:53">
      <c r="A106" s="1">
        <v>48669</v>
      </c>
      <c r="B106">
        <v>1.880797E-3</v>
      </c>
      <c r="C106" s="16">
        <v>3.5000000000000002E-16</v>
      </c>
      <c r="D106">
        <v>0.22380926400000001</v>
      </c>
      <c r="E106">
        <v>2.1594E-4</v>
      </c>
      <c r="F106">
        <v>-0.69829105199999997</v>
      </c>
      <c r="G106">
        <v>-3.9918013000000002E-2</v>
      </c>
      <c r="H106" s="16">
        <v>-6.6300000000000005E-7</v>
      </c>
      <c r="I106" s="16">
        <v>4.7800000000000004E-15</v>
      </c>
      <c r="J106" s="16">
        <v>2.5600000000000002E-15</v>
      </c>
      <c r="K106" s="16">
        <v>1.5499999999999999E-15</v>
      </c>
      <c r="L106">
        <v>-3.3588671E-2</v>
      </c>
      <c r="M106">
        <v>0</v>
      </c>
      <c r="N106">
        <v>0</v>
      </c>
      <c r="O106" s="16">
        <v>3.0099999999999999E-14</v>
      </c>
      <c r="P106">
        <v>0</v>
      </c>
      <c r="Q106">
        <v>-1.4123810000000001E-3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16">
        <v>-8.8499999999999998E-16</v>
      </c>
      <c r="Z106" s="16">
        <v>1.42E-15</v>
      </c>
      <c r="AA106" s="16">
        <v>5.7200000000000003E-16</v>
      </c>
      <c r="AB106" s="16">
        <v>6.3600000000000001E-17</v>
      </c>
      <c r="AC106" s="16">
        <v>8.9000000000000004E-17</v>
      </c>
      <c r="AD106" s="16">
        <v>-1.64E-15</v>
      </c>
      <c r="AE106">
        <v>7.2296411000000005E-2</v>
      </c>
      <c r="AF106">
        <v>-0.47500836899999999</v>
      </c>
      <c r="AQ106" s="1">
        <f t="shared" si="24"/>
        <v>48669</v>
      </c>
      <c r="AR106" s="14">
        <f t="shared" si="14"/>
        <v>-4.2881355999999995E-2</v>
      </c>
      <c r="AS106" s="14">
        <f t="shared" si="15"/>
        <v>0.39187158872000033</v>
      </c>
      <c r="AT106" s="14">
        <f t="shared" si="16"/>
        <v>-0.19160217899999993</v>
      </c>
      <c r="AU106" s="14">
        <f t="shared" si="17"/>
        <v>-1.3989509000000001E-2</v>
      </c>
      <c r="AV106" s="14">
        <f t="shared" si="18"/>
        <v>0.45145459599999993</v>
      </c>
      <c r="AW106" s="14">
        <f t="shared" si="19"/>
        <v>0.592175801</v>
      </c>
      <c r="AX106" s="14">
        <f t="shared" si="20"/>
        <v>7.7000000000000013E-15</v>
      </c>
      <c r="AY106" s="14">
        <f t="shared" si="21"/>
        <v>-3.8600000000000004E-15</v>
      </c>
      <c r="AZ106" s="14">
        <f t="shared" si="22"/>
        <v>-0.79138453072000436</v>
      </c>
      <c r="BA106" s="14">
        <f t="shared" si="23"/>
        <v>0.39564441100000003</v>
      </c>
    </row>
    <row r="107" spans="1:53">
      <c r="A107" s="1">
        <v>48760</v>
      </c>
      <c r="B107">
        <v>1.752307E-3</v>
      </c>
      <c r="C107" s="16">
        <v>3.4199999999999999E-16</v>
      </c>
      <c r="D107">
        <v>0.220656618</v>
      </c>
      <c r="E107">
        <v>1.8240899999999999E-4</v>
      </c>
      <c r="F107">
        <v>-0.68414656500000004</v>
      </c>
      <c r="G107">
        <v>-3.6595106000000002E-2</v>
      </c>
      <c r="H107" s="16">
        <v>-4.0699999999999998E-7</v>
      </c>
      <c r="I107" s="16">
        <v>4.7099999999999996E-15</v>
      </c>
      <c r="J107" s="16">
        <v>2.5199999999999999E-15</v>
      </c>
      <c r="K107" s="16">
        <v>1.5599999999999999E-15</v>
      </c>
      <c r="L107">
        <v>-3.2238032999999999E-2</v>
      </c>
      <c r="M107">
        <v>0</v>
      </c>
      <c r="N107">
        <v>0</v>
      </c>
      <c r="O107" s="16">
        <v>2.9800000000000003E-14</v>
      </c>
      <c r="P107">
        <v>0</v>
      </c>
      <c r="Q107">
        <v>-1.3963000000000001E-3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16">
        <v>-8.7099999999999995E-16</v>
      </c>
      <c r="Z107" s="16">
        <v>1.41E-15</v>
      </c>
      <c r="AA107" s="16">
        <v>5.6500000000000001E-16</v>
      </c>
      <c r="AB107" s="16">
        <v>6.2299999999999997E-17</v>
      </c>
      <c r="AC107" s="16">
        <v>8.7500000000000004E-17</v>
      </c>
      <c r="AD107" s="16">
        <v>-1.6099999999999999E-15</v>
      </c>
      <c r="AE107">
        <v>7.1495197999999996E-2</v>
      </c>
      <c r="AF107">
        <v>-0.46028987799999999</v>
      </c>
      <c r="AQ107" s="1">
        <f t="shared" si="24"/>
        <v>48760</v>
      </c>
      <c r="AR107" s="14">
        <f t="shared" si="14"/>
        <v>-4.3009845999999997E-2</v>
      </c>
      <c r="AS107" s="14">
        <f t="shared" si="15"/>
        <v>0.38871894272000035</v>
      </c>
      <c r="AT107" s="14">
        <f t="shared" si="16"/>
        <v>-0.177491223</v>
      </c>
      <c r="AU107" s="14">
        <f t="shared" si="17"/>
        <v>-1.3973172000000001E-2</v>
      </c>
      <c r="AV107" s="14">
        <f t="shared" si="18"/>
        <v>0.45612814099999999</v>
      </c>
      <c r="AW107" s="14">
        <f t="shared" si="19"/>
        <v>0.59549870799999993</v>
      </c>
      <c r="AX107" s="14">
        <f t="shared" si="20"/>
        <v>7.6299999999999997E-15</v>
      </c>
      <c r="AY107" s="14">
        <f t="shared" si="21"/>
        <v>-3.9000000000000003E-15</v>
      </c>
      <c r="AZ107" s="14">
        <f t="shared" si="22"/>
        <v>-0.79550864872000393</v>
      </c>
      <c r="BA107" s="14">
        <f t="shared" si="23"/>
        <v>0.41036290200000003</v>
      </c>
    </row>
    <row r="108" spans="1:53">
      <c r="A108" s="1">
        <v>48852</v>
      </c>
      <c r="B108">
        <v>1.6333809999999999E-3</v>
      </c>
      <c r="C108" s="16">
        <v>3.3500000000000002E-16</v>
      </c>
      <c r="D108">
        <v>0.21754838100000001</v>
      </c>
      <c r="E108">
        <v>1.5408500000000001E-4</v>
      </c>
      <c r="F108">
        <v>-0.67028858599999996</v>
      </c>
      <c r="G108">
        <v>-3.3398774999999999E-2</v>
      </c>
      <c r="H108" s="16">
        <v>-2.2700000000000001E-7</v>
      </c>
      <c r="I108" s="16">
        <v>4.6500000000000002E-15</v>
      </c>
      <c r="J108" s="16">
        <v>2.4800000000000001E-15</v>
      </c>
      <c r="K108" s="16">
        <v>1.5599999999999999E-15</v>
      </c>
      <c r="L108">
        <v>-3.0956562999999999E-2</v>
      </c>
      <c r="M108">
        <v>0</v>
      </c>
      <c r="N108">
        <v>0</v>
      </c>
      <c r="O108" s="16">
        <v>2.9500000000000001E-14</v>
      </c>
      <c r="P108">
        <v>0</v>
      </c>
      <c r="Q108">
        <v>-1.380912E-3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16">
        <v>-8.5800000000000004E-16</v>
      </c>
      <c r="Z108" s="16">
        <v>1.3899999999999999E-15</v>
      </c>
      <c r="AA108" s="16">
        <v>5.58E-16</v>
      </c>
      <c r="AB108" s="16">
        <v>6.1200000000000001E-17</v>
      </c>
      <c r="AC108" s="16">
        <v>8.6000000000000005E-17</v>
      </c>
      <c r="AD108" s="16">
        <v>-1.59E-15</v>
      </c>
      <c r="AE108">
        <v>7.0705478000000002E-2</v>
      </c>
      <c r="AF108">
        <v>-0.44598373800000002</v>
      </c>
      <c r="AQ108" s="1">
        <f t="shared" si="24"/>
        <v>48852</v>
      </c>
      <c r="AR108" s="14">
        <f t="shared" si="14"/>
        <v>-4.3128771999999996E-2</v>
      </c>
      <c r="AS108" s="14">
        <f t="shared" si="15"/>
        <v>0.38561070572000034</v>
      </c>
      <c r="AT108" s="14">
        <f t="shared" si="16"/>
        <v>-0.16366156799999992</v>
      </c>
      <c r="AU108" s="14">
        <f t="shared" si="17"/>
        <v>-1.3957604E-2</v>
      </c>
      <c r="AV108" s="14">
        <f t="shared" si="18"/>
        <v>0.46060594199999999</v>
      </c>
      <c r="AW108" s="14">
        <f t="shared" si="19"/>
        <v>0.59869503899999998</v>
      </c>
      <c r="AX108" s="14">
        <f t="shared" si="20"/>
        <v>7.5699999999999996E-15</v>
      </c>
      <c r="AY108" s="14">
        <f t="shared" si="21"/>
        <v>-3.9400000000000001E-15</v>
      </c>
      <c r="AZ108" s="14">
        <f t="shared" si="22"/>
        <v>-0.79949470072000406</v>
      </c>
      <c r="BA108" s="14">
        <f t="shared" si="23"/>
        <v>0.424669042</v>
      </c>
    </row>
    <row r="109" spans="1:53">
      <c r="A109" s="1">
        <v>48944</v>
      </c>
      <c r="B109">
        <v>1.523298E-3</v>
      </c>
      <c r="C109" s="16">
        <v>3.28E-16</v>
      </c>
      <c r="D109">
        <v>0.21448392799999999</v>
      </c>
      <c r="E109">
        <v>1.30159E-4</v>
      </c>
      <c r="F109">
        <v>-0.65671131299999996</v>
      </c>
      <c r="G109">
        <v>-3.0324343E-2</v>
      </c>
      <c r="H109" s="16">
        <v>-1.12E-7</v>
      </c>
      <c r="I109" s="16">
        <v>4.5800000000000003E-15</v>
      </c>
      <c r="J109" s="16">
        <v>2.45E-15</v>
      </c>
      <c r="K109" s="16">
        <v>1.5700000000000001E-15</v>
      </c>
      <c r="L109">
        <v>-2.9740315999999999E-2</v>
      </c>
      <c r="M109">
        <v>0</v>
      </c>
      <c r="N109">
        <v>0</v>
      </c>
      <c r="O109" s="16">
        <v>2.9199999999999998E-14</v>
      </c>
      <c r="P109">
        <v>0</v>
      </c>
      <c r="Q109">
        <v>-1.3655989999999999E-3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16">
        <v>-8.4500000000000002E-16</v>
      </c>
      <c r="Z109" s="16">
        <v>1.37E-15</v>
      </c>
      <c r="AA109" s="16">
        <v>5.5099999999999998E-16</v>
      </c>
      <c r="AB109" s="16">
        <v>6.0000000000000001E-17</v>
      </c>
      <c r="AC109" s="16">
        <v>8.4700000000000001E-17</v>
      </c>
      <c r="AD109" s="16">
        <v>-1.5700000000000001E-15</v>
      </c>
      <c r="AE109">
        <v>6.9927081000000002E-2</v>
      </c>
      <c r="AF109">
        <v>-0.43207721599999999</v>
      </c>
      <c r="AQ109" s="1">
        <f t="shared" si="24"/>
        <v>48944</v>
      </c>
      <c r="AR109" s="14">
        <f t="shared" si="14"/>
        <v>-4.3238855E-2</v>
      </c>
      <c r="AS109" s="14">
        <f t="shared" si="15"/>
        <v>0.38254625272000031</v>
      </c>
      <c r="AT109" s="14">
        <f t="shared" si="16"/>
        <v>-0.15010822099999993</v>
      </c>
      <c r="AU109" s="14">
        <f t="shared" si="17"/>
        <v>-1.3942176000000001E-2</v>
      </c>
      <c r="AV109" s="14">
        <f t="shared" si="18"/>
        <v>0.46489662099999995</v>
      </c>
      <c r="AW109" s="14">
        <f t="shared" si="19"/>
        <v>0.601769471</v>
      </c>
      <c r="AX109" s="14">
        <f t="shared" si="20"/>
        <v>7.4999999999999996E-15</v>
      </c>
      <c r="AY109" s="14">
        <f t="shared" si="21"/>
        <v>-3.9700000000000002E-15</v>
      </c>
      <c r="AZ109" s="14">
        <f t="shared" si="22"/>
        <v>-0.80334752872000392</v>
      </c>
      <c r="BA109" s="14">
        <f t="shared" si="23"/>
        <v>0.43857556400000008</v>
      </c>
    </row>
    <row r="110" spans="1:53">
      <c r="A110" s="1">
        <v>49034</v>
      </c>
      <c r="B110">
        <v>1.421388E-3</v>
      </c>
      <c r="C110" s="16">
        <v>3.2000000000000002E-16</v>
      </c>
      <c r="D110">
        <v>0.21146264100000001</v>
      </c>
      <c r="E110">
        <v>1.09949E-4</v>
      </c>
      <c r="F110">
        <v>-0.64340905900000001</v>
      </c>
      <c r="G110">
        <v>-2.7367242999999999E-2</v>
      </c>
      <c r="H110" s="16">
        <v>-5.03E-8</v>
      </c>
      <c r="I110" s="16">
        <v>4.5200000000000001E-15</v>
      </c>
      <c r="J110" s="16">
        <v>2.4100000000000001E-15</v>
      </c>
      <c r="K110" s="16">
        <v>1.5700000000000001E-15</v>
      </c>
      <c r="L110">
        <v>-2.8585452000000001E-2</v>
      </c>
      <c r="M110">
        <v>0</v>
      </c>
      <c r="N110">
        <v>0</v>
      </c>
      <c r="O110" s="16">
        <v>2.8900000000000002E-14</v>
      </c>
      <c r="P110">
        <v>0</v>
      </c>
      <c r="Q110">
        <v>-1.3498830000000001E-3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16">
        <v>-8.3300000000000003E-16</v>
      </c>
      <c r="Z110" s="16">
        <v>1.36E-15</v>
      </c>
      <c r="AA110" s="16">
        <v>5.4399999999999996E-16</v>
      </c>
      <c r="AB110" s="16">
        <v>5.8999999999999997E-17</v>
      </c>
      <c r="AC110" s="16">
        <v>8.3399999999999997E-17</v>
      </c>
      <c r="AD110" s="16">
        <v>-1.5499999999999999E-15</v>
      </c>
      <c r="AE110">
        <v>6.915984E-2</v>
      </c>
      <c r="AF110">
        <v>-0.41855786900000003</v>
      </c>
      <c r="AQ110" s="1">
        <f t="shared" si="24"/>
        <v>49034</v>
      </c>
      <c r="AR110" s="14">
        <f t="shared" si="14"/>
        <v>-4.3340764999999996E-2</v>
      </c>
      <c r="AS110" s="14">
        <f t="shared" si="15"/>
        <v>0.37952496572000033</v>
      </c>
      <c r="AT110" s="14">
        <f t="shared" si="16"/>
        <v>-0.13682617699999997</v>
      </c>
      <c r="AU110" s="14">
        <f t="shared" si="17"/>
        <v>-1.39263983E-2</v>
      </c>
      <c r="AV110" s="14">
        <f t="shared" si="18"/>
        <v>0.46900858499999998</v>
      </c>
      <c r="AW110" s="14">
        <f t="shared" si="19"/>
        <v>0.60472657099999994</v>
      </c>
      <c r="AX110" s="14">
        <f t="shared" si="20"/>
        <v>7.440000000000001E-15</v>
      </c>
      <c r="AY110" s="14">
        <f t="shared" si="21"/>
        <v>-4.0100000000000001E-15</v>
      </c>
      <c r="AZ110" s="14">
        <f t="shared" si="22"/>
        <v>-0.80707187042000383</v>
      </c>
      <c r="BA110" s="14">
        <f t="shared" si="23"/>
        <v>0.45209491099999999</v>
      </c>
    </row>
    <row r="111" spans="1:53">
      <c r="A111" s="1">
        <v>49125</v>
      </c>
      <c r="B111">
        <v>1.3270280000000001E-3</v>
      </c>
      <c r="C111" s="16">
        <v>3.1400000000000002E-16</v>
      </c>
      <c r="D111">
        <v>0.20848391299999999</v>
      </c>
      <c r="E111" s="16">
        <v>9.2899999999999995E-5</v>
      </c>
      <c r="F111">
        <v>-0.63037625399999997</v>
      </c>
      <c r="G111">
        <v>-2.4523021999999998E-2</v>
      </c>
      <c r="H111" s="16">
        <v>-3.1400000000000003E-8</v>
      </c>
      <c r="I111" s="16">
        <v>4.4500000000000001E-15</v>
      </c>
      <c r="J111" s="16">
        <v>2.3699999999999999E-15</v>
      </c>
      <c r="K111" s="16">
        <v>1.58E-15</v>
      </c>
      <c r="L111">
        <v>-2.7488267E-2</v>
      </c>
      <c r="M111">
        <v>0</v>
      </c>
      <c r="N111">
        <v>0</v>
      </c>
      <c r="O111" s="16">
        <v>2.8599999999999999E-14</v>
      </c>
      <c r="P111">
        <v>0</v>
      </c>
      <c r="Q111">
        <v>-1.3334110000000001E-3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16">
        <v>-8.2100000000000003E-16</v>
      </c>
      <c r="Z111" s="16">
        <v>1.3400000000000001E-15</v>
      </c>
      <c r="AA111" s="16">
        <v>5.3700000000000005E-16</v>
      </c>
      <c r="AB111" s="16">
        <v>5.8000000000000006E-17</v>
      </c>
      <c r="AC111" s="16">
        <v>8.2100000000000005E-17</v>
      </c>
      <c r="AD111" s="16">
        <v>-1.53E-15</v>
      </c>
      <c r="AE111">
        <v>6.8403589000000001E-2</v>
      </c>
      <c r="AF111">
        <v>-0.40541357900000002</v>
      </c>
      <c r="AQ111" s="1">
        <f t="shared" si="24"/>
        <v>49125</v>
      </c>
      <c r="AR111" s="14">
        <f t="shared" si="14"/>
        <v>-4.3435124999999998E-2</v>
      </c>
      <c r="AS111" s="14">
        <f t="shared" si="15"/>
        <v>0.37654623772000029</v>
      </c>
      <c r="AT111" s="14">
        <f t="shared" si="16"/>
        <v>-0.12381042099999992</v>
      </c>
      <c r="AU111" s="14">
        <f t="shared" si="17"/>
        <v>-1.3909907400000001E-2</v>
      </c>
      <c r="AV111" s="14">
        <f t="shared" si="18"/>
        <v>0.47294999099999996</v>
      </c>
      <c r="AW111" s="14">
        <f t="shared" si="19"/>
        <v>0.60757079199999997</v>
      </c>
      <c r="AX111" s="14">
        <f t="shared" si="20"/>
        <v>7.370000000000001E-15</v>
      </c>
      <c r="AY111" s="14">
        <f t="shared" si="21"/>
        <v>-4.0500000000000007E-15</v>
      </c>
      <c r="AZ111" s="14">
        <f t="shared" si="22"/>
        <v>-0.81067236632000361</v>
      </c>
      <c r="BA111" s="14">
        <f t="shared" si="23"/>
        <v>0.46523920100000005</v>
      </c>
    </row>
    <row r="112" spans="1:53">
      <c r="A112" s="1">
        <v>49217</v>
      </c>
      <c r="B112">
        <v>1.23964E-3</v>
      </c>
      <c r="C112" s="16">
        <v>3.0700000000000001E-16</v>
      </c>
      <c r="D112">
        <v>0.20554714499999999</v>
      </c>
      <c r="E112" s="16">
        <v>7.8499999999999997E-5</v>
      </c>
      <c r="F112">
        <v>-0.61760743900000004</v>
      </c>
      <c r="G112">
        <v>-2.1787353999999998E-2</v>
      </c>
      <c r="H112" s="16">
        <v>-4.6800000000000002E-8</v>
      </c>
      <c r="I112" s="16">
        <v>4.3899999999999999E-15</v>
      </c>
      <c r="J112" s="16">
        <v>2.3400000000000002E-15</v>
      </c>
      <c r="K112" s="16">
        <v>1.58E-15</v>
      </c>
      <c r="L112">
        <v>-2.6445212999999999E-2</v>
      </c>
      <c r="M112">
        <v>0</v>
      </c>
      <c r="N112">
        <v>0</v>
      </c>
      <c r="O112" s="16">
        <v>2.83E-14</v>
      </c>
      <c r="P112">
        <v>0</v>
      </c>
      <c r="Q112">
        <v>-1.3159339999999999E-3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16">
        <v>-8.0900000000000003E-16</v>
      </c>
      <c r="Z112" s="16">
        <v>1.3299999999999999E-15</v>
      </c>
      <c r="AA112" s="16">
        <v>5.3000000000000003E-16</v>
      </c>
      <c r="AB112" s="16">
        <v>5.7000000000000002E-17</v>
      </c>
      <c r="AC112" s="16">
        <v>8.0900000000000006E-17</v>
      </c>
      <c r="AD112" s="16">
        <v>-1.5100000000000001E-15</v>
      </c>
      <c r="AE112">
        <v>6.7658165000000006E-2</v>
      </c>
      <c r="AF112">
        <v>-0.39263258099999998</v>
      </c>
      <c r="AQ112" s="1">
        <f t="shared" si="24"/>
        <v>49217</v>
      </c>
      <c r="AR112" s="14">
        <f t="shared" si="14"/>
        <v>-4.3522512999999999E-2</v>
      </c>
      <c r="AS112" s="14">
        <f t="shared" si="15"/>
        <v>0.37360946972000025</v>
      </c>
      <c r="AT112" s="14">
        <f t="shared" si="16"/>
        <v>-0.11105600599999998</v>
      </c>
      <c r="AU112" s="14">
        <f t="shared" si="17"/>
        <v>-1.38924458E-2</v>
      </c>
      <c r="AV112" s="14">
        <f t="shared" si="18"/>
        <v>0.47672871299999997</v>
      </c>
      <c r="AW112" s="14">
        <f t="shared" si="19"/>
        <v>0.61030646</v>
      </c>
      <c r="AX112" s="14">
        <f t="shared" si="20"/>
        <v>7.3099999999999993E-15</v>
      </c>
      <c r="AY112" s="14">
        <f t="shared" si="21"/>
        <v>-4.08E-15</v>
      </c>
      <c r="AZ112" s="14">
        <f t="shared" si="22"/>
        <v>-0.81415347892000345</v>
      </c>
      <c r="BA112" s="14">
        <f t="shared" si="23"/>
        <v>0.47802019900000003</v>
      </c>
    </row>
    <row r="113" spans="1:53">
      <c r="A113" s="1">
        <v>49309</v>
      </c>
      <c r="B113">
        <v>1.1586890000000001E-3</v>
      </c>
      <c r="C113" s="16">
        <v>2.9999999999999999E-16</v>
      </c>
      <c r="D113">
        <v>0.20265174399999999</v>
      </c>
      <c r="E113" s="16">
        <v>6.6299999999999999E-5</v>
      </c>
      <c r="F113">
        <v>-0.60509726799999997</v>
      </c>
      <c r="G113">
        <v>-1.9156045E-2</v>
      </c>
      <c r="H113" s="16">
        <v>-8.9000000000000003E-8</v>
      </c>
      <c r="I113" s="16">
        <v>4.3299999999999998E-15</v>
      </c>
      <c r="J113" s="16">
        <v>2.2999999999999999E-15</v>
      </c>
      <c r="K113" s="16">
        <v>1.58E-15</v>
      </c>
      <c r="L113">
        <v>-2.5452907E-2</v>
      </c>
      <c r="M113">
        <v>0</v>
      </c>
      <c r="N113">
        <v>0</v>
      </c>
      <c r="O113" s="16">
        <v>2.8000000000000001E-14</v>
      </c>
      <c r="P113">
        <v>0</v>
      </c>
      <c r="Q113">
        <v>-1.29729E-3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16">
        <v>-7.9700000000000003E-16</v>
      </c>
      <c r="Z113" s="16">
        <v>1.31E-15</v>
      </c>
      <c r="AA113" s="16">
        <v>5.2400000000000003E-16</v>
      </c>
      <c r="AB113" s="16">
        <v>5.6100000000000002E-17</v>
      </c>
      <c r="AC113" s="16">
        <v>7.9700000000000006E-17</v>
      </c>
      <c r="AD113" s="16">
        <v>-1.49E-15</v>
      </c>
      <c r="AE113">
        <v>6.6923409000000003E-2</v>
      </c>
      <c r="AF113">
        <v>-0.38020348500000001</v>
      </c>
      <c r="AQ113" s="1">
        <f t="shared" si="24"/>
        <v>49309</v>
      </c>
      <c r="AR113" s="14">
        <f t="shared" si="14"/>
        <v>-4.3603464000000001E-2</v>
      </c>
      <c r="AS113" s="14">
        <f t="shared" si="15"/>
        <v>0.37071406872000029</v>
      </c>
      <c r="AT113" s="14">
        <f t="shared" si="16"/>
        <v>-9.8558034999999933E-2</v>
      </c>
      <c r="AU113" s="14">
        <f t="shared" si="17"/>
        <v>-1.3873844E-2</v>
      </c>
      <c r="AV113" s="14">
        <f t="shared" si="18"/>
        <v>0.48035232799999994</v>
      </c>
      <c r="AW113" s="14">
        <f t="shared" si="19"/>
        <v>0.61293776899999997</v>
      </c>
      <c r="AX113" s="14">
        <f t="shared" si="20"/>
        <v>7.2500000000000007E-15</v>
      </c>
      <c r="AY113" s="14">
        <f t="shared" si="21"/>
        <v>-4.1200000000000007E-15</v>
      </c>
      <c r="AZ113" s="14">
        <f t="shared" si="22"/>
        <v>-0.81751952772000347</v>
      </c>
      <c r="BA113" s="14">
        <f t="shared" si="23"/>
        <v>0.49044929500000001</v>
      </c>
    </row>
    <row r="114" spans="1:53">
      <c r="A114" s="1">
        <v>49399</v>
      </c>
      <c r="B114">
        <v>1.083676E-3</v>
      </c>
      <c r="C114" s="16">
        <v>2.9399999999999999E-16</v>
      </c>
      <c r="D114">
        <v>0.19979712899999999</v>
      </c>
      <c r="E114" s="16">
        <v>5.5999999999999999E-5</v>
      </c>
      <c r="F114">
        <v>-0.59284050099999996</v>
      </c>
      <c r="G114">
        <v>-1.6625035E-2</v>
      </c>
      <c r="H114" s="16">
        <v>-1.5099999999999999E-7</v>
      </c>
      <c r="I114" s="16">
        <v>4.2599999999999998E-15</v>
      </c>
      <c r="J114" s="16">
        <v>2.26E-15</v>
      </c>
      <c r="K114" s="16">
        <v>1.58E-15</v>
      </c>
      <c r="L114">
        <v>-2.4508149999999999E-2</v>
      </c>
      <c r="M114">
        <v>0</v>
      </c>
      <c r="N114">
        <v>0</v>
      </c>
      <c r="O114" s="16">
        <v>2.7700000000000001E-14</v>
      </c>
      <c r="P114">
        <v>0</v>
      </c>
      <c r="Q114">
        <v>-1.277392E-3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16">
        <v>-7.8500000000000004E-16</v>
      </c>
      <c r="Z114" s="16">
        <v>1.3E-15</v>
      </c>
      <c r="AA114" s="16">
        <v>5.1700000000000002E-16</v>
      </c>
      <c r="AB114" s="16">
        <v>5.5200000000000002E-17</v>
      </c>
      <c r="AC114" s="16">
        <v>7.8599999999999998E-17</v>
      </c>
      <c r="AD114" s="16">
        <v>-1.47E-15</v>
      </c>
      <c r="AE114">
        <v>6.6199162000000006E-2</v>
      </c>
      <c r="AF114">
        <v>-0.36811527900000002</v>
      </c>
      <c r="AQ114" s="1">
        <f t="shared" si="24"/>
        <v>49399</v>
      </c>
      <c r="AR114" s="14">
        <f t="shared" si="14"/>
        <v>-4.3678477E-2</v>
      </c>
      <c r="AS114" s="14">
        <f t="shared" si="15"/>
        <v>0.36785945372000028</v>
      </c>
      <c r="AT114" s="14">
        <f t="shared" si="16"/>
        <v>-8.6311567999999922E-2</v>
      </c>
      <c r="AU114" s="14">
        <f t="shared" si="17"/>
        <v>-1.3854008000000001E-2</v>
      </c>
      <c r="AV114" s="14">
        <f t="shared" si="18"/>
        <v>0.48382809499999996</v>
      </c>
      <c r="AW114" s="14">
        <f t="shared" si="19"/>
        <v>0.61546877899999997</v>
      </c>
      <c r="AX114" s="14">
        <f t="shared" si="20"/>
        <v>7.1800000000000007E-15</v>
      </c>
      <c r="AY114" s="14">
        <f t="shared" si="21"/>
        <v>-4.1599999999999998E-15</v>
      </c>
      <c r="AZ114" s="14">
        <f t="shared" si="22"/>
        <v>-0.82077477372000318</v>
      </c>
      <c r="BA114" s="14">
        <f t="shared" si="23"/>
        <v>0.50253750100000005</v>
      </c>
    </row>
    <row r="115" spans="1:53">
      <c r="A115" s="1">
        <v>49490</v>
      </c>
      <c r="B115">
        <v>1.014144E-3</v>
      </c>
      <c r="C115" s="16">
        <v>2.8699999999999998E-16</v>
      </c>
      <c r="D115">
        <v>0.196982726</v>
      </c>
      <c r="E115" s="16">
        <v>4.7299999999999998E-5</v>
      </c>
      <c r="F115">
        <v>-0.58083200499999998</v>
      </c>
      <c r="G115">
        <v>-1.4190407E-2</v>
      </c>
      <c r="H115" s="16">
        <v>-2.28E-7</v>
      </c>
      <c r="I115" s="16">
        <v>4.1999999999999996E-15</v>
      </c>
      <c r="J115" s="16">
        <v>2.2299999999999999E-15</v>
      </c>
      <c r="K115" s="16">
        <v>1.58E-15</v>
      </c>
      <c r="L115">
        <v>-2.3607921E-2</v>
      </c>
      <c r="M115">
        <v>0</v>
      </c>
      <c r="N115">
        <v>0</v>
      </c>
      <c r="O115" s="16">
        <v>2.7399999999999999E-14</v>
      </c>
      <c r="P115">
        <v>0</v>
      </c>
      <c r="Q115">
        <v>-1.2562090000000001E-3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16">
        <v>-7.7399999999999996E-16</v>
      </c>
      <c r="Z115" s="16">
        <v>1.2800000000000001E-15</v>
      </c>
      <c r="AA115" s="16">
        <v>5.1100000000000002E-16</v>
      </c>
      <c r="AB115" s="16">
        <v>5.4300000000000002E-17</v>
      </c>
      <c r="AC115" s="16">
        <v>7.7500000000000002E-17</v>
      </c>
      <c r="AD115" s="16">
        <v>-1.4500000000000001E-15</v>
      </c>
      <c r="AE115">
        <v>6.5485268999999999E-2</v>
      </c>
      <c r="AF115">
        <v>-0.35635734299999999</v>
      </c>
      <c r="AQ115" s="1">
        <f t="shared" si="24"/>
        <v>49490</v>
      </c>
      <c r="AR115" s="14">
        <f t="shared" si="14"/>
        <v>-4.3748008999999997E-2</v>
      </c>
      <c r="AS115" s="14">
        <f t="shared" si="15"/>
        <v>0.36504505072000026</v>
      </c>
      <c r="AT115" s="14">
        <f t="shared" si="16"/>
        <v>-7.4311771999999943E-2</v>
      </c>
      <c r="AU115" s="14">
        <f t="shared" si="17"/>
        <v>-1.3832902000000001E-2</v>
      </c>
      <c r="AV115" s="14">
        <f t="shared" si="18"/>
        <v>0.48716295199999998</v>
      </c>
      <c r="AW115" s="14">
        <f t="shared" si="19"/>
        <v>0.61790340700000002</v>
      </c>
      <c r="AX115" s="14">
        <f t="shared" si="20"/>
        <v>7.1199999999999989E-15</v>
      </c>
      <c r="AY115" s="14">
        <f t="shared" si="21"/>
        <v>-4.1900000000000006E-15</v>
      </c>
      <c r="AZ115" s="14">
        <f t="shared" si="22"/>
        <v>-0.82392328972000317</v>
      </c>
      <c r="BA115" s="14">
        <f t="shared" si="23"/>
        <v>0.51429543700000002</v>
      </c>
    </row>
    <row r="116" spans="1:53">
      <c r="A116" s="1">
        <v>49582</v>
      </c>
      <c r="B116">
        <v>9.4966699999999996E-4</v>
      </c>
      <c r="C116" s="16">
        <v>2.8099999999999998E-16</v>
      </c>
      <c r="D116">
        <v>0.19420796600000001</v>
      </c>
      <c r="E116" s="16">
        <v>3.9900000000000001E-5</v>
      </c>
      <c r="F116">
        <v>-0.56906675200000001</v>
      </c>
      <c r="G116">
        <v>-1.184838E-2</v>
      </c>
      <c r="H116" s="16">
        <v>-3.1399999999999998E-7</v>
      </c>
      <c r="I116" s="16">
        <v>4.1400000000000002E-15</v>
      </c>
      <c r="J116" s="16">
        <v>2.1900000000000001E-15</v>
      </c>
      <c r="K116" s="16">
        <v>1.58E-15</v>
      </c>
      <c r="L116">
        <v>-2.2749390000000001E-2</v>
      </c>
      <c r="M116">
        <v>0</v>
      </c>
      <c r="N116">
        <v>0</v>
      </c>
      <c r="O116" s="16">
        <v>2.7099999999999999E-14</v>
      </c>
      <c r="P116">
        <v>0</v>
      </c>
      <c r="Q116">
        <v>-1.2337610000000001E-3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16">
        <v>-7.6199999999999996E-16</v>
      </c>
      <c r="Z116" s="16">
        <v>1.2699999999999999E-15</v>
      </c>
      <c r="AA116" s="16">
        <v>5.0400000000000001E-16</v>
      </c>
      <c r="AB116" s="16">
        <v>5.3400000000000002E-17</v>
      </c>
      <c r="AC116" s="16">
        <v>7.6399999999999994E-17</v>
      </c>
      <c r="AD116" s="16">
        <v>-1.43E-15</v>
      </c>
      <c r="AE116">
        <v>6.4781577000000007E-2</v>
      </c>
      <c r="AF116">
        <v>-0.34491944200000002</v>
      </c>
      <c r="AQ116" s="1">
        <f t="shared" si="24"/>
        <v>49582</v>
      </c>
      <c r="AR116" s="14">
        <f t="shared" si="14"/>
        <v>-4.3812485999999998E-2</v>
      </c>
      <c r="AS116" s="14">
        <f t="shared" si="15"/>
        <v>0.36227029072000028</v>
      </c>
      <c r="AT116" s="14">
        <f t="shared" si="16"/>
        <v>-6.2553918999999972E-2</v>
      </c>
      <c r="AU116" s="14">
        <f t="shared" si="17"/>
        <v>-1.381054E-2</v>
      </c>
      <c r="AV116" s="14">
        <f t="shared" si="18"/>
        <v>0.49036351</v>
      </c>
      <c r="AW116" s="14">
        <f t="shared" si="19"/>
        <v>0.62024543399999998</v>
      </c>
      <c r="AX116" s="14">
        <f t="shared" si="20"/>
        <v>7.0600000000000003E-15</v>
      </c>
      <c r="AY116" s="14">
        <f t="shared" si="21"/>
        <v>-4.2299999999999997E-15</v>
      </c>
      <c r="AZ116" s="14">
        <f t="shared" si="22"/>
        <v>-0.82696895172000306</v>
      </c>
      <c r="BA116" s="14">
        <f t="shared" si="23"/>
        <v>0.52573333800000011</v>
      </c>
    </row>
    <row r="117" spans="1:53">
      <c r="A117" s="1">
        <v>49674</v>
      </c>
      <c r="B117">
        <v>8.89852E-4</v>
      </c>
      <c r="C117" s="16">
        <v>2.7499999999999998E-16</v>
      </c>
      <c r="D117">
        <v>0.19147229299999999</v>
      </c>
      <c r="E117" s="16">
        <v>3.3699999999999999E-5</v>
      </c>
      <c r="F117">
        <v>-0.55753981399999997</v>
      </c>
      <c r="G117">
        <v>-9.5953159999999996E-3</v>
      </c>
      <c r="H117" s="16">
        <v>-4.0600000000000001E-7</v>
      </c>
      <c r="I117" s="16">
        <v>4.08E-15</v>
      </c>
      <c r="J117" s="16">
        <v>2.16E-15</v>
      </c>
      <c r="K117" s="16">
        <v>1.58E-15</v>
      </c>
      <c r="L117">
        <v>-2.1929908000000001E-2</v>
      </c>
      <c r="M117">
        <v>0</v>
      </c>
      <c r="N117">
        <v>0</v>
      </c>
      <c r="O117" s="16">
        <v>2.68E-14</v>
      </c>
      <c r="P117">
        <v>0</v>
      </c>
      <c r="Q117">
        <v>-1.2101049999999999E-3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16">
        <v>-7.5099999999999998E-16</v>
      </c>
      <c r="Z117" s="16">
        <v>1.25E-15</v>
      </c>
      <c r="AA117" s="16">
        <v>4.9800000000000001E-16</v>
      </c>
      <c r="AB117" s="16">
        <v>5.2600000000000001E-17</v>
      </c>
      <c r="AC117" s="16">
        <v>7.5400000000000002E-17</v>
      </c>
      <c r="AD117" s="16">
        <v>-1.42E-15</v>
      </c>
      <c r="AE117">
        <v>6.4087934999999999E-2</v>
      </c>
      <c r="AF117">
        <v>-0.33379172499999998</v>
      </c>
      <c r="AQ117" s="1">
        <f t="shared" si="24"/>
        <v>49674</v>
      </c>
      <c r="AR117" s="14">
        <f t="shared" si="14"/>
        <v>-4.3872301000000002E-2</v>
      </c>
      <c r="AS117" s="14">
        <f t="shared" si="15"/>
        <v>0.35953461772000023</v>
      </c>
      <c r="AT117" s="14">
        <f t="shared" si="16"/>
        <v>-5.1033180999999928E-2</v>
      </c>
      <c r="AU117" s="14">
        <f t="shared" si="17"/>
        <v>-1.3786975999999999E-2</v>
      </c>
      <c r="AV117" s="14">
        <f t="shared" si="18"/>
        <v>0.49343605599999996</v>
      </c>
      <c r="AW117" s="14">
        <f t="shared" si="19"/>
        <v>0.62249849800000001</v>
      </c>
      <c r="AX117" s="14">
        <f t="shared" si="20"/>
        <v>7.0000000000000001E-15</v>
      </c>
      <c r="AY117" s="14">
        <f t="shared" si="21"/>
        <v>-4.2600000000000006E-15</v>
      </c>
      <c r="AZ117" s="14">
        <f t="shared" si="22"/>
        <v>-0.82991565872000306</v>
      </c>
      <c r="BA117" s="14">
        <f t="shared" si="23"/>
        <v>0.53686105500000003</v>
      </c>
    </row>
    <row r="118" spans="1:53">
      <c r="A118" s="1">
        <v>49765</v>
      </c>
      <c r="B118">
        <v>8.3433699999999999E-4</v>
      </c>
      <c r="C118" s="16">
        <v>2.6899999999999998E-16</v>
      </c>
      <c r="D118">
        <v>0.188775155</v>
      </c>
      <c r="E118" s="16">
        <v>2.8500000000000002E-5</v>
      </c>
      <c r="F118">
        <v>-0.54624636500000001</v>
      </c>
      <c r="G118">
        <v>-7.4277140000000002E-3</v>
      </c>
      <c r="H118" s="16">
        <v>-4.9999999999999998E-7</v>
      </c>
      <c r="I118" s="16">
        <v>4.0199999999999998E-15</v>
      </c>
      <c r="J118" s="16">
        <v>2.1299999999999999E-15</v>
      </c>
      <c r="K118" s="16">
        <v>1.58E-15</v>
      </c>
      <c r="L118">
        <v>-2.1147006999999999E-2</v>
      </c>
      <c r="M118">
        <v>0</v>
      </c>
      <c r="N118">
        <v>0</v>
      </c>
      <c r="O118" s="16">
        <v>2.6500000000000001E-14</v>
      </c>
      <c r="P118">
        <v>0</v>
      </c>
      <c r="Q118">
        <v>-1.1853269999999999E-3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16">
        <v>-7.3999999999999999E-16</v>
      </c>
      <c r="Z118" s="16">
        <v>1.24E-15</v>
      </c>
      <c r="AA118" s="16">
        <v>4.9200000000000001E-16</v>
      </c>
      <c r="AB118" s="16">
        <v>5.1799999999999999E-17</v>
      </c>
      <c r="AC118" s="16">
        <v>7.4299999999999994E-17</v>
      </c>
      <c r="AD118" s="16">
        <v>-1.4000000000000001E-15</v>
      </c>
      <c r="AE118">
        <v>6.3404194999999997E-2</v>
      </c>
      <c r="AF118">
        <v>-0.32296471999999998</v>
      </c>
      <c r="AQ118" s="1">
        <f t="shared" si="24"/>
        <v>49765</v>
      </c>
      <c r="AR118" s="14">
        <f t="shared" si="14"/>
        <v>-4.3927816000000001E-2</v>
      </c>
      <c r="AS118" s="14">
        <f t="shared" si="15"/>
        <v>0.35683747972000029</v>
      </c>
      <c r="AT118" s="14">
        <f t="shared" si="16"/>
        <v>-3.9744931999999969E-2</v>
      </c>
      <c r="AU118" s="14">
        <f t="shared" si="17"/>
        <v>-1.3762292000000001E-2</v>
      </c>
      <c r="AV118" s="14">
        <f t="shared" si="18"/>
        <v>0.49638655899999995</v>
      </c>
      <c r="AW118" s="14">
        <f t="shared" si="19"/>
        <v>0.6246661</v>
      </c>
      <c r="AX118" s="14">
        <f t="shared" si="20"/>
        <v>6.94E-15</v>
      </c>
      <c r="AY118" s="14">
        <f t="shared" si="21"/>
        <v>-4.2899999999999999E-15</v>
      </c>
      <c r="AZ118" s="14">
        <f t="shared" si="22"/>
        <v>-0.83276703872000268</v>
      </c>
      <c r="BA118" s="14">
        <f t="shared" si="23"/>
        <v>0.54768806000000014</v>
      </c>
    </row>
    <row r="119" spans="1:53">
      <c r="A119" s="1">
        <v>49856</v>
      </c>
      <c r="B119">
        <v>7.8278799999999997E-4</v>
      </c>
      <c r="C119" s="16">
        <v>2.64E-16</v>
      </c>
      <c r="D119">
        <v>0.186116011</v>
      </c>
      <c r="E119" s="16">
        <v>2.41E-5</v>
      </c>
      <c r="F119">
        <v>-0.53518167299999997</v>
      </c>
      <c r="G119">
        <v>-5.3422130000000002E-3</v>
      </c>
      <c r="H119" s="16">
        <v>-5.9400000000000005E-7</v>
      </c>
      <c r="I119" s="16">
        <v>3.9599999999999997E-15</v>
      </c>
      <c r="J119" s="16">
        <v>2.09E-15</v>
      </c>
      <c r="K119" s="16">
        <v>1.58E-15</v>
      </c>
      <c r="L119">
        <v>-2.0398395999999999E-2</v>
      </c>
      <c r="M119">
        <v>0</v>
      </c>
      <c r="N119">
        <v>0</v>
      </c>
      <c r="O119" s="16">
        <v>2.6299999999999999E-14</v>
      </c>
      <c r="P119">
        <v>0</v>
      </c>
      <c r="Q119">
        <v>-1.159532E-3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16">
        <v>-7.3000000000000003E-16</v>
      </c>
      <c r="Z119" s="16">
        <v>1.2199999999999999E-15</v>
      </c>
      <c r="AA119" s="16">
        <v>4.8600000000000001E-16</v>
      </c>
      <c r="AB119" s="16">
        <v>5.1000000000000003E-17</v>
      </c>
      <c r="AC119" s="16">
        <v>7.3300000000000003E-17</v>
      </c>
      <c r="AD119" s="16">
        <v>-1.3799999999999999E-15</v>
      </c>
      <c r="AE119">
        <v>6.2730210999999994E-2</v>
      </c>
      <c r="AF119">
        <v>-0.31242932000000001</v>
      </c>
      <c r="AQ119" s="1">
        <f t="shared" si="24"/>
        <v>49856</v>
      </c>
      <c r="AR119" s="14">
        <f t="shared" si="14"/>
        <v>-4.3979364999999999E-2</v>
      </c>
      <c r="AS119" s="14">
        <f t="shared" si="15"/>
        <v>0.35417833572000029</v>
      </c>
      <c r="AT119" s="14">
        <f t="shared" si="16"/>
        <v>-2.8684639999999928E-2</v>
      </c>
      <c r="AU119" s="14">
        <f t="shared" si="17"/>
        <v>-1.3736590999999999E-2</v>
      </c>
      <c r="AV119" s="14">
        <f t="shared" si="18"/>
        <v>0.499220671</v>
      </c>
      <c r="AW119" s="14">
        <f t="shared" si="19"/>
        <v>0.62675160099999994</v>
      </c>
      <c r="AX119" s="14">
        <f t="shared" si="20"/>
        <v>6.8799999999999998E-15</v>
      </c>
      <c r="AY119" s="14">
        <f t="shared" si="21"/>
        <v>-4.3300000000000005E-15</v>
      </c>
      <c r="AZ119" s="14">
        <f t="shared" si="22"/>
        <v>-0.83552655172000267</v>
      </c>
      <c r="BA119" s="14">
        <f t="shared" si="23"/>
        <v>0.55822346000000012</v>
      </c>
    </row>
    <row r="120" spans="1:53">
      <c r="A120" s="1">
        <v>49948</v>
      </c>
      <c r="B120">
        <v>7.3489599999999997E-4</v>
      </c>
      <c r="C120" s="16">
        <v>2.58E-16</v>
      </c>
      <c r="D120">
        <v>0.18349432299999999</v>
      </c>
      <c r="E120" s="16">
        <v>2.0299999999999999E-5</v>
      </c>
      <c r="F120">
        <v>-0.52434110700000003</v>
      </c>
      <c r="G120">
        <v>-3.3355849999999999E-3</v>
      </c>
      <c r="H120" s="16">
        <v>-6.8500000000000001E-7</v>
      </c>
      <c r="I120" s="16">
        <v>3.9000000000000003E-15</v>
      </c>
      <c r="J120" s="16">
        <v>2.0599999999999999E-15</v>
      </c>
      <c r="K120" s="16">
        <v>1.58E-15</v>
      </c>
      <c r="L120">
        <v>-1.968195E-2</v>
      </c>
      <c r="M120">
        <v>0</v>
      </c>
      <c r="N120">
        <v>0</v>
      </c>
      <c r="O120" s="16">
        <v>2.6E-14</v>
      </c>
      <c r="P120">
        <v>0</v>
      </c>
      <c r="Q120">
        <v>-1.132844E-3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16">
        <v>-7.1900000000000005E-16</v>
      </c>
      <c r="Z120" s="16">
        <v>1.2099999999999999E-15</v>
      </c>
      <c r="AA120" s="16">
        <v>4.8000000000000001E-16</v>
      </c>
      <c r="AB120" s="16">
        <v>5.0200000000000001E-17</v>
      </c>
      <c r="AC120" s="16">
        <v>7.2299999999999999E-17</v>
      </c>
      <c r="AD120" s="16">
        <v>-1.36E-15</v>
      </c>
      <c r="AE120">
        <v>6.2065838999999998E-2</v>
      </c>
      <c r="AF120">
        <v>-0.30217677300000001</v>
      </c>
      <c r="AQ120" s="1">
        <f t="shared" si="24"/>
        <v>49948</v>
      </c>
      <c r="AR120" s="14">
        <f t="shared" si="14"/>
        <v>-4.4027257E-2</v>
      </c>
      <c r="AS120" s="14">
        <f t="shared" si="15"/>
        <v>0.35155664772000023</v>
      </c>
      <c r="AT120" s="14">
        <f t="shared" si="16"/>
        <v>-1.7847873999999986E-2</v>
      </c>
      <c r="AU120" s="14">
        <f t="shared" si="17"/>
        <v>-1.3709994E-2</v>
      </c>
      <c r="AV120" s="14">
        <f t="shared" si="18"/>
        <v>0.50194374499999994</v>
      </c>
      <c r="AW120" s="14">
        <f t="shared" si="19"/>
        <v>0.628758229</v>
      </c>
      <c r="AX120" s="14">
        <f t="shared" si="20"/>
        <v>6.8200000000000004E-15</v>
      </c>
      <c r="AY120" s="14">
        <f t="shared" si="21"/>
        <v>-4.3599999999999998E-15</v>
      </c>
      <c r="AZ120" s="14">
        <f t="shared" si="22"/>
        <v>-0.83819748972000274</v>
      </c>
      <c r="BA120" s="14">
        <f t="shared" si="23"/>
        <v>0.56847600700000001</v>
      </c>
    </row>
    <row r="121" spans="1:53">
      <c r="A121" s="1">
        <v>50040</v>
      </c>
      <c r="B121">
        <v>6.9037799999999996E-4</v>
      </c>
      <c r="C121" s="16">
        <v>2.52E-16</v>
      </c>
      <c r="D121">
        <v>0.18090956599999999</v>
      </c>
      <c r="E121" s="16">
        <v>1.7200000000000001E-5</v>
      </c>
      <c r="F121">
        <v>-0.51372012600000005</v>
      </c>
      <c r="G121">
        <v>-1.4047350000000001E-3</v>
      </c>
      <c r="H121" s="16">
        <v>-7.7100000000000001E-7</v>
      </c>
      <c r="I121" s="16">
        <v>3.8400000000000001E-15</v>
      </c>
      <c r="J121" s="16">
        <v>2.0299999999999999E-15</v>
      </c>
      <c r="K121" s="16">
        <v>1.58E-15</v>
      </c>
      <c r="L121">
        <v>-1.8995708E-2</v>
      </c>
      <c r="M121">
        <v>0</v>
      </c>
      <c r="N121">
        <v>0</v>
      </c>
      <c r="O121" s="16">
        <v>2.57E-14</v>
      </c>
      <c r="P121">
        <v>0</v>
      </c>
      <c r="Q121">
        <v>-1.1053930000000001E-3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16">
        <v>-7.0899999999999998E-16</v>
      </c>
      <c r="Z121" s="16">
        <v>1.2E-15</v>
      </c>
      <c r="AA121" s="16">
        <v>4.7400000000000001E-16</v>
      </c>
      <c r="AB121" s="16">
        <v>4.9499999999999997E-17</v>
      </c>
      <c r="AC121" s="16">
        <v>7.1399999999999999E-17</v>
      </c>
      <c r="AD121" s="16">
        <v>-1.3400000000000001E-15</v>
      </c>
      <c r="AE121">
        <v>6.1410937999999998E-2</v>
      </c>
      <c r="AF121">
        <v>-0.29219867199999999</v>
      </c>
      <c r="AQ121" s="1">
        <f t="shared" si="24"/>
        <v>50040</v>
      </c>
      <c r="AR121" s="14">
        <f t="shared" si="14"/>
        <v>-4.4071775000000001E-2</v>
      </c>
      <c r="AS121" s="14">
        <f t="shared" si="15"/>
        <v>0.34897189072000023</v>
      </c>
      <c r="AT121" s="14">
        <f t="shared" si="16"/>
        <v>-7.2299930000000179E-3</v>
      </c>
      <c r="AU121" s="14">
        <f t="shared" si="17"/>
        <v>-1.3682629E-2</v>
      </c>
      <c r="AV121" s="14">
        <f t="shared" si="18"/>
        <v>0.50456083699999998</v>
      </c>
      <c r="AW121" s="14">
        <f t="shared" si="19"/>
        <v>0.63068907899999993</v>
      </c>
      <c r="AX121" s="14">
        <f t="shared" si="20"/>
        <v>6.7600000000000002E-15</v>
      </c>
      <c r="AY121" s="14">
        <f t="shared" si="21"/>
        <v>-4.3900000000000007E-15</v>
      </c>
      <c r="AZ121" s="14">
        <f t="shared" si="22"/>
        <v>-0.84078330172000248</v>
      </c>
      <c r="BA121" s="14">
        <f t="shared" si="23"/>
        <v>0.57845410799999997</v>
      </c>
    </row>
    <row r="122" spans="1:53">
      <c r="A122" s="1">
        <v>50130</v>
      </c>
      <c r="B122">
        <v>6.4897100000000003E-4</v>
      </c>
      <c r="C122" s="16">
        <v>2.4700000000000002E-16</v>
      </c>
      <c r="D122">
        <v>0.17836121799999999</v>
      </c>
      <c r="E122" s="16">
        <v>1.45E-5</v>
      </c>
      <c r="F122">
        <v>-0.50331428199999995</v>
      </c>
      <c r="G122">
        <v>4.5330400000000002E-4</v>
      </c>
      <c r="H122" s="16">
        <v>-8.5199999999999995E-7</v>
      </c>
      <c r="I122" s="16">
        <v>3.7799999999999999E-15</v>
      </c>
      <c r="J122" s="16">
        <v>1.99E-15</v>
      </c>
      <c r="K122" s="16">
        <v>1.58E-15</v>
      </c>
      <c r="L122">
        <v>-1.8337859000000001E-2</v>
      </c>
      <c r="M122">
        <v>0</v>
      </c>
      <c r="N122">
        <v>0</v>
      </c>
      <c r="O122" s="16">
        <v>2.5400000000000001E-14</v>
      </c>
      <c r="P122">
        <v>0</v>
      </c>
      <c r="Q122">
        <v>-1.0773149999999999E-3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16">
        <v>-6.98E-16</v>
      </c>
      <c r="Z122" s="16">
        <v>1.18E-15</v>
      </c>
      <c r="AA122" s="16">
        <v>4.6800000000000001E-16</v>
      </c>
      <c r="AB122" s="16">
        <v>4.8700000000000001E-17</v>
      </c>
      <c r="AC122" s="16">
        <v>7.0399999999999995E-17</v>
      </c>
      <c r="AD122" s="16">
        <v>-1.32E-15</v>
      </c>
      <c r="AE122">
        <v>6.0765366000000001E-2</v>
      </c>
      <c r="AF122">
        <v>-0.28248693400000002</v>
      </c>
      <c r="AQ122" s="1">
        <f t="shared" si="24"/>
        <v>50130</v>
      </c>
      <c r="AR122" s="14">
        <f t="shared" si="14"/>
        <v>-4.4113182000000001E-2</v>
      </c>
      <c r="AS122" s="14">
        <f t="shared" si="15"/>
        <v>0.34642354272000025</v>
      </c>
      <c r="AT122" s="14">
        <f t="shared" si="16"/>
        <v>3.1731510000000962E-3</v>
      </c>
      <c r="AU122" s="14">
        <f t="shared" si="17"/>
        <v>-1.3654632E-2</v>
      </c>
      <c r="AV122" s="14">
        <f t="shared" si="18"/>
        <v>0.50707672499999989</v>
      </c>
      <c r="AW122" s="14">
        <f t="shared" si="19"/>
        <v>0.63254711799999996</v>
      </c>
      <c r="AX122" s="14">
        <f t="shared" si="20"/>
        <v>6.7E-15</v>
      </c>
      <c r="AY122" s="14">
        <f t="shared" si="21"/>
        <v>-4.4299999999999998E-15</v>
      </c>
      <c r="AZ122" s="14">
        <f t="shared" si="22"/>
        <v>-0.84328687672000247</v>
      </c>
      <c r="BA122" s="14">
        <f t="shared" si="23"/>
        <v>0.58816584599999999</v>
      </c>
    </row>
    <row r="123" spans="1:53">
      <c r="A123" s="1">
        <v>50221</v>
      </c>
      <c r="B123">
        <v>6.1043700000000002E-4</v>
      </c>
      <c r="C123" s="16">
        <v>2.4199999999999999E-16</v>
      </c>
      <c r="D123">
        <v>0.17584876699999999</v>
      </c>
      <c r="E123" s="16">
        <v>1.2300000000000001E-5</v>
      </c>
      <c r="F123">
        <v>-0.493119217</v>
      </c>
      <c r="G123">
        <v>2.2413759999999998E-3</v>
      </c>
      <c r="H123" s="16">
        <v>-9.2600000000000001E-7</v>
      </c>
      <c r="I123" s="16">
        <v>3.7300000000000003E-15</v>
      </c>
      <c r="J123" s="16">
        <v>1.9599999999999999E-15</v>
      </c>
      <c r="K123" s="16">
        <v>1.5700000000000001E-15</v>
      </c>
      <c r="L123">
        <v>-1.7706733999999998E-2</v>
      </c>
      <c r="M123">
        <v>0</v>
      </c>
      <c r="N123">
        <v>0</v>
      </c>
      <c r="O123" s="16">
        <v>2.5199999999999999E-14</v>
      </c>
      <c r="P123">
        <v>0</v>
      </c>
      <c r="Q123">
        <v>-1.048747E-3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16">
        <v>-6.8800000000000004E-16</v>
      </c>
      <c r="Z123" s="16">
        <v>1.1700000000000001E-15</v>
      </c>
      <c r="AA123" s="16">
        <v>4.6200000000000001E-16</v>
      </c>
      <c r="AB123" s="16">
        <v>4.7999999999999997E-17</v>
      </c>
      <c r="AC123" s="16">
        <v>6.9499999999999995E-17</v>
      </c>
      <c r="AD123" s="16">
        <v>-1.31E-15</v>
      </c>
      <c r="AE123">
        <v>6.0128988000000001E-2</v>
      </c>
      <c r="AF123">
        <v>-0.273033796</v>
      </c>
      <c r="AQ123" s="1">
        <f t="shared" si="24"/>
        <v>50221</v>
      </c>
      <c r="AR123" s="14">
        <f t="shared" si="14"/>
        <v>-4.4151716000000001E-2</v>
      </c>
      <c r="AS123" s="14">
        <f t="shared" si="15"/>
        <v>0.34391109172000023</v>
      </c>
      <c r="AT123" s="14">
        <f t="shared" si="16"/>
        <v>1.3366016000000036E-2</v>
      </c>
      <c r="AU123" s="14">
        <f t="shared" si="17"/>
        <v>-1.3626137999999999E-2</v>
      </c>
      <c r="AV123" s="14">
        <f t="shared" si="18"/>
        <v>0.50949592199999993</v>
      </c>
      <c r="AW123" s="14">
        <f t="shared" si="19"/>
        <v>0.63433518999999994</v>
      </c>
      <c r="AX123" s="14">
        <f t="shared" si="20"/>
        <v>6.6500000000000004E-15</v>
      </c>
      <c r="AY123" s="14">
        <f t="shared" si="21"/>
        <v>-4.4600000000000007E-15</v>
      </c>
      <c r="AZ123" s="14">
        <f t="shared" si="22"/>
        <v>-0.84571138172000226</v>
      </c>
      <c r="BA123" s="14">
        <f t="shared" si="23"/>
        <v>0.59761898400000002</v>
      </c>
    </row>
    <row r="124" spans="1:53">
      <c r="A124" s="1">
        <v>50313</v>
      </c>
      <c r="B124">
        <v>5.7455199999999998E-4</v>
      </c>
      <c r="C124" s="16">
        <v>2.3599999999999999E-16</v>
      </c>
      <c r="D124">
        <v>0.17337170700000001</v>
      </c>
      <c r="E124" s="16">
        <v>1.04E-5</v>
      </c>
      <c r="F124">
        <v>-0.48313066199999999</v>
      </c>
      <c r="G124">
        <v>3.9622040000000004E-3</v>
      </c>
      <c r="H124" s="16">
        <v>-9.9199999999999999E-7</v>
      </c>
      <c r="I124" s="16">
        <v>3.6700000000000001E-15</v>
      </c>
      <c r="J124" s="16">
        <v>1.9299999999999998E-15</v>
      </c>
      <c r="K124" s="16">
        <v>1.5700000000000001E-15</v>
      </c>
      <c r="L124">
        <v>-1.7100799E-2</v>
      </c>
      <c r="M124">
        <v>0</v>
      </c>
      <c r="N124">
        <v>0</v>
      </c>
      <c r="O124" s="16">
        <v>2.49E-14</v>
      </c>
      <c r="P124">
        <v>0</v>
      </c>
      <c r="Q124">
        <v>-1.019823E-3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16">
        <v>-6.7799999999999997E-16</v>
      </c>
      <c r="Z124" s="16">
        <v>1.15E-15</v>
      </c>
      <c r="AA124" s="16">
        <v>4.5600000000000001E-16</v>
      </c>
      <c r="AB124" s="16">
        <v>4.7299999999999999E-17</v>
      </c>
      <c r="AC124" s="16">
        <v>6.8500000000000004E-17</v>
      </c>
      <c r="AD124" s="16">
        <v>-1.2900000000000001E-15</v>
      </c>
      <c r="AE124">
        <v>5.9501668000000001E-2</v>
      </c>
      <c r="AF124">
        <v>-0.26383179000000001</v>
      </c>
      <c r="AQ124" s="1">
        <f t="shared" si="24"/>
        <v>50313</v>
      </c>
      <c r="AR124" s="14">
        <f t="shared" si="14"/>
        <v>-4.4187601E-2</v>
      </c>
      <c r="AS124" s="14">
        <f t="shared" si="15"/>
        <v>0.34143403172000025</v>
      </c>
      <c r="AT124" s="14">
        <f t="shared" si="16"/>
        <v>2.3352671000000047E-2</v>
      </c>
      <c r="AU124" s="14">
        <f t="shared" si="17"/>
        <v>-1.359728E-2</v>
      </c>
      <c r="AV124" s="14">
        <f t="shared" si="18"/>
        <v>0.51182268499999994</v>
      </c>
      <c r="AW124" s="14">
        <f t="shared" si="19"/>
        <v>0.636056018</v>
      </c>
      <c r="AX124" s="14">
        <f t="shared" si="20"/>
        <v>6.5900000000000002E-15</v>
      </c>
      <c r="AY124" s="14">
        <f t="shared" si="21"/>
        <v>-4.49E-15</v>
      </c>
      <c r="AZ124" s="14">
        <f t="shared" si="22"/>
        <v>-0.84805953472000228</v>
      </c>
      <c r="BA124" s="14">
        <f t="shared" si="23"/>
        <v>0.60682099</v>
      </c>
    </row>
    <row r="125" spans="1:53">
      <c r="A125" s="1">
        <v>50405</v>
      </c>
      <c r="B125">
        <v>5.4111399999999998E-4</v>
      </c>
      <c r="C125" s="16">
        <v>2.3100000000000001E-16</v>
      </c>
      <c r="D125">
        <v>0.17092953999999999</v>
      </c>
      <c r="E125" s="16">
        <v>8.7499999999999992E-6</v>
      </c>
      <c r="F125">
        <v>-0.47334443399999998</v>
      </c>
      <c r="G125">
        <v>5.618395E-3</v>
      </c>
      <c r="H125" s="16">
        <v>-1.0499999999999999E-6</v>
      </c>
      <c r="I125" s="16">
        <v>3.6199999999999997E-15</v>
      </c>
      <c r="J125" s="16">
        <v>1.9000000000000001E-15</v>
      </c>
      <c r="K125" s="16">
        <v>1.5599999999999999E-15</v>
      </c>
      <c r="L125">
        <v>-1.6518643999999999E-2</v>
      </c>
      <c r="M125">
        <v>0</v>
      </c>
      <c r="N125">
        <v>0</v>
      </c>
      <c r="O125" s="16">
        <v>2.4600000000000001E-14</v>
      </c>
      <c r="P125">
        <v>0</v>
      </c>
      <c r="Q125">
        <v>-9.9067399999999998E-4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16">
        <v>-6.6800000000000001E-16</v>
      </c>
      <c r="Z125" s="16">
        <v>1.14E-15</v>
      </c>
      <c r="AA125" s="16">
        <v>4.5000000000000002E-16</v>
      </c>
      <c r="AB125" s="16">
        <v>4.6600000000000002E-17</v>
      </c>
      <c r="AC125" s="16">
        <v>6.7600000000000004E-17</v>
      </c>
      <c r="AD125" s="16">
        <v>-1.2699999999999999E-15</v>
      </c>
      <c r="AE125">
        <v>5.8883271000000001E-2</v>
      </c>
      <c r="AF125">
        <v>-0.25487373499999999</v>
      </c>
      <c r="AQ125" s="1">
        <f t="shared" si="24"/>
        <v>50405</v>
      </c>
      <c r="AR125" s="14">
        <f t="shared" si="14"/>
        <v>-4.4221038999999997E-2</v>
      </c>
      <c r="AS125" s="14">
        <f t="shared" si="15"/>
        <v>0.3389918647200002</v>
      </c>
      <c r="AT125" s="14">
        <f t="shared" si="16"/>
        <v>3.3137249000000063E-2</v>
      </c>
      <c r="AU125" s="14">
        <f t="shared" si="17"/>
        <v>-1.3568189000000001E-2</v>
      </c>
      <c r="AV125" s="14">
        <f t="shared" si="18"/>
        <v>0.514061031</v>
      </c>
      <c r="AW125" s="14">
        <f t="shared" si="19"/>
        <v>0.63771220900000003</v>
      </c>
      <c r="AX125" s="14">
        <f t="shared" si="20"/>
        <v>6.5399999999999998E-15</v>
      </c>
      <c r="AY125" s="14">
        <f t="shared" si="21"/>
        <v>-4.5200000000000001E-15</v>
      </c>
      <c r="AZ125" s="14">
        <f t="shared" si="22"/>
        <v>-0.85033408072000227</v>
      </c>
      <c r="BA125" s="14">
        <f t="shared" si="23"/>
        <v>0.61577904499999991</v>
      </c>
    </row>
    <row r="126" spans="1:53">
      <c r="A126" s="1">
        <v>50495</v>
      </c>
      <c r="B126">
        <v>5.09936E-4</v>
      </c>
      <c r="C126" s="16">
        <v>2.2600000000000002E-16</v>
      </c>
      <c r="D126">
        <v>0.16852177400000001</v>
      </c>
      <c r="E126" s="16">
        <v>7.3900000000000004E-6</v>
      </c>
      <c r="F126">
        <v>-0.463756434</v>
      </c>
      <c r="G126">
        <v>7.212446E-3</v>
      </c>
      <c r="H126" s="16">
        <v>-1.1000000000000001E-6</v>
      </c>
      <c r="I126" s="16">
        <v>3.5600000000000003E-15</v>
      </c>
      <c r="J126" s="16">
        <v>1.87E-15</v>
      </c>
      <c r="K126" s="16">
        <v>1.5599999999999999E-15</v>
      </c>
      <c r="L126">
        <v>-1.5958973000000001E-2</v>
      </c>
      <c r="M126">
        <v>0</v>
      </c>
      <c r="N126">
        <v>0</v>
      </c>
      <c r="O126" s="16">
        <v>2.4399999999999999E-14</v>
      </c>
      <c r="P126">
        <v>0</v>
      </c>
      <c r="Q126">
        <v>-9.61424E-4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16">
        <v>-6.5899999999999996E-16</v>
      </c>
      <c r="Z126" s="16">
        <v>1.13E-15</v>
      </c>
      <c r="AA126" s="16">
        <v>4.4400000000000002E-16</v>
      </c>
      <c r="AB126" s="16">
        <v>4.5899999999999998E-17</v>
      </c>
      <c r="AC126" s="16">
        <v>6.6700000000000004E-17</v>
      </c>
      <c r="AD126" s="16">
        <v>-1.26E-15</v>
      </c>
      <c r="AE126">
        <v>5.8273668000000001E-2</v>
      </c>
      <c r="AF126">
        <v>-0.24615271999999999</v>
      </c>
      <c r="AQ126" s="1">
        <f t="shared" si="24"/>
        <v>50495</v>
      </c>
      <c r="AR126" s="14">
        <f t="shared" si="14"/>
        <v>-4.4252216999999996E-2</v>
      </c>
      <c r="AS126" s="14">
        <f t="shared" si="15"/>
        <v>0.33658409872000022</v>
      </c>
      <c r="AT126" s="14">
        <f t="shared" si="16"/>
        <v>4.2723889000000043E-2</v>
      </c>
      <c r="AU126" s="14">
        <f t="shared" si="17"/>
        <v>-1.3538989000000001E-2</v>
      </c>
      <c r="AV126" s="14">
        <f t="shared" si="18"/>
        <v>0.51621475299999997</v>
      </c>
      <c r="AW126" s="14">
        <f t="shared" si="19"/>
        <v>0.63930626000000002</v>
      </c>
      <c r="AX126" s="14">
        <f t="shared" si="20"/>
        <v>6.4800000000000004E-15</v>
      </c>
      <c r="AY126" s="14">
        <f t="shared" si="21"/>
        <v>-4.5500000000000002E-15</v>
      </c>
      <c r="AZ126" s="14">
        <f t="shared" si="22"/>
        <v>-0.85253773472000216</v>
      </c>
      <c r="BA126" s="14">
        <f t="shared" si="23"/>
        <v>0.62450006000000002</v>
      </c>
    </row>
    <row r="127" spans="1:53">
      <c r="A127" s="1">
        <v>50586</v>
      </c>
      <c r="B127">
        <v>4.80846E-4</v>
      </c>
      <c r="C127" s="16">
        <v>2.2200000000000001E-16</v>
      </c>
      <c r="D127">
        <v>0.166147924</v>
      </c>
      <c r="E127" s="16">
        <v>6.2400000000000004E-6</v>
      </c>
      <c r="F127">
        <v>-0.45436264799999998</v>
      </c>
      <c r="G127">
        <v>8.7467469999999992E-3</v>
      </c>
      <c r="H127" s="16">
        <v>-1.1400000000000001E-6</v>
      </c>
      <c r="I127" s="16">
        <v>3.5099999999999998E-15</v>
      </c>
      <c r="J127" s="16">
        <v>1.8399999999999999E-15</v>
      </c>
      <c r="K127" s="16">
        <v>1.5599999999999999E-15</v>
      </c>
      <c r="L127">
        <v>-1.5420596999999999E-2</v>
      </c>
      <c r="M127">
        <v>0</v>
      </c>
      <c r="N127">
        <v>0</v>
      </c>
      <c r="O127" s="16">
        <v>2.41E-14</v>
      </c>
      <c r="P127">
        <v>0</v>
      </c>
      <c r="Q127">
        <v>-9.3218999999999995E-4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s="16">
        <v>-6.4899999999999999E-16</v>
      </c>
      <c r="Z127" s="16">
        <v>1.1100000000000001E-15</v>
      </c>
      <c r="AA127" s="16">
        <v>4.3899999999999998E-16</v>
      </c>
      <c r="AB127" s="16">
        <v>4.52E-17</v>
      </c>
      <c r="AC127" s="16">
        <v>6.5800000000000004E-17</v>
      </c>
      <c r="AD127" s="16">
        <v>-1.24E-15</v>
      </c>
      <c r="AE127">
        <v>5.7672727999999999E-2</v>
      </c>
      <c r="AF127">
        <v>-0.23766209199999999</v>
      </c>
      <c r="AQ127" s="1">
        <f t="shared" si="24"/>
        <v>50586</v>
      </c>
      <c r="AR127" s="14">
        <f t="shared" si="14"/>
        <v>-4.4281306999999999E-2</v>
      </c>
      <c r="AS127" s="14">
        <f t="shared" si="15"/>
        <v>0.33421024872000021</v>
      </c>
      <c r="AT127" s="14">
        <f t="shared" si="16"/>
        <v>5.2116525000000052E-2</v>
      </c>
      <c r="AU127" s="14">
        <f t="shared" si="17"/>
        <v>-1.3509795E-2</v>
      </c>
      <c r="AV127" s="14">
        <f t="shared" si="18"/>
        <v>0.51828742999999999</v>
      </c>
      <c r="AW127" s="14">
        <f t="shared" si="19"/>
        <v>0.64084056099999998</v>
      </c>
      <c r="AX127" s="14">
        <f t="shared" si="20"/>
        <v>6.43E-15</v>
      </c>
      <c r="AY127" s="14">
        <f t="shared" si="21"/>
        <v>-4.5800000000000003E-15</v>
      </c>
      <c r="AZ127" s="14">
        <f t="shared" si="22"/>
        <v>-0.85467297472000181</v>
      </c>
      <c r="BA127" s="14">
        <f t="shared" si="23"/>
        <v>0.63299068800000013</v>
      </c>
    </row>
    <row r="128" spans="1:53">
      <c r="A128" s="1">
        <v>50678</v>
      </c>
      <c r="B128">
        <v>4.5368600000000002E-4</v>
      </c>
      <c r="C128" s="16">
        <v>2.17E-16</v>
      </c>
      <c r="D128">
        <v>0.16380751299999999</v>
      </c>
      <c r="E128" s="16">
        <v>5.2700000000000004E-6</v>
      </c>
      <c r="F128">
        <v>-0.44515914099999998</v>
      </c>
      <c r="G128">
        <v>1.0223585E-2</v>
      </c>
      <c r="H128" s="16">
        <v>-1.1799999999999999E-6</v>
      </c>
      <c r="I128" s="16">
        <v>3.4500000000000001E-15</v>
      </c>
      <c r="J128" s="16">
        <v>1.8099999999999998E-15</v>
      </c>
      <c r="K128" s="16">
        <v>1.5499999999999999E-15</v>
      </c>
      <c r="L128">
        <v>-1.4902422E-2</v>
      </c>
      <c r="M128">
        <v>0</v>
      </c>
      <c r="N128">
        <v>0</v>
      </c>
      <c r="O128" s="16">
        <v>2.3900000000000001E-14</v>
      </c>
      <c r="P128">
        <v>0</v>
      </c>
      <c r="Q128">
        <v>-9.0307799999999998E-4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16">
        <v>-6.4000000000000005E-16</v>
      </c>
      <c r="Z128" s="16">
        <v>1.0999999999999999E-15</v>
      </c>
      <c r="AA128" s="16">
        <v>4.3299999999999999E-16</v>
      </c>
      <c r="AB128" s="16">
        <v>4.4500000000000002E-17</v>
      </c>
      <c r="AC128" s="16">
        <v>6.4900000000000004E-17</v>
      </c>
      <c r="AD128" s="16">
        <v>-1.2199999999999999E-15</v>
      </c>
      <c r="AE128">
        <v>5.7080324000000002E-2</v>
      </c>
      <c r="AF128">
        <v>-0.22939543900000001</v>
      </c>
      <c r="AQ128" s="1">
        <f t="shared" si="24"/>
        <v>50678</v>
      </c>
      <c r="AR128" s="14">
        <f t="shared" si="14"/>
        <v>-4.4308466999999997E-2</v>
      </c>
      <c r="AS128" s="14">
        <f t="shared" si="15"/>
        <v>0.33186983772000017</v>
      </c>
      <c r="AT128" s="14">
        <f t="shared" si="16"/>
        <v>6.1319062000000063E-2</v>
      </c>
      <c r="AU128" s="14">
        <f t="shared" si="17"/>
        <v>-1.3480723E-2</v>
      </c>
      <c r="AV128" s="14">
        <f t="shared" si="18"/>
        <v>0.52028244299999993</v>
      </c>
      <c r="AW128" s="14">
        <f t="shared" si="19"/>
        <v>0.64231739899999996</v>
      </c>
      <c r="AX128" s="14">
        <f t="shared" si="20"/>
        <v>6.3700000000000006E-15</v>
      </c>
      <c r="AY128" s="14">
        <f t="shared" si="21"/>
        <v>-4.6100000000000004E-15</v>
      </c>
      <c r="AZ128" s="14">
        <f t="shared" si="22"/>
        <v>-0.85674221072000167</v>
      </c>
      <c r="BA128" s="14">
        <f t="shared" si="23"/>
        <v>0.64125734100000009</v>
      </c>
    </row>
    <row r="129" spans="1:53">
      <c r="A129" s="1">
        <v>50770</v>
      </c>
      <c r="B129">
        <v>4.2831E-4</v>
      </c>
      <c r="C129" s="16">
        <v>2.1199999999999999E-16</v>
      </c>
      <c r="D129">
        <v>0.16150007</v>
      </c>
      <c r="E129" s="16">
        <v>4.4499999999999997E-6</v>
      </c>
      <c r="F129">
        <v>-0.436142058</v>
      </c>
      <c r="G129">
        <v>1.1645153E-2</v>
      </c>
      <c r="H129" s="16">
        <v>-1.2100000000000001E-6</v>
      </c>
      <c r="I129" s="16">
        <v>3.4E-15</v>
      </c>
      <c r="J129" s="16">
        <v>1.7800000000000001E-15</v>
      </c>
      <c r="K129" s="16">
        <v>1.5499999999999999E-15</v>
      </c>
      <c r="L129">
        <v>-1.4403443E-2</v>
      </c>
      <c r="M129">
        <v>0</v>
      </c>
      <c r="N129">
        <v>0</v>
      </c>
      <c r="O129" s="16">
        <v>2.3599999999999999E-14</v>
      </c>
      <c r="P129">
        <v>0</v>
      </c>
      <c r="Q129">
        <v>-8.7418800000000003E-4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16">
        <v>-6.2999999999999998E-16</v>
      </c>
      <c r="Z129" s="16">
        <v>1.09E-15</v>
      </c>
      <c r="AA129" s="16">
        <v>4.28E-16</v>
      </c>
      <c r="AB129" s="16">
        <v>4.3799999999999998E-17</v>
      </c>
      <c r="AC129" s="16">
        <v>6.4000000000000005E-17</v>
      </c>
      <c r="AD129" s="16">
        <v>-1.2099999999999999E-15</v>
      </c>
      <c r="AE129">
        <v>5.6496330999999997E-2</v>
      </c>
      <c r="AF129">
        <v>-0.22134657899999999</v>
      </c>
      <c r="AQ129" s="1">
        <f t="shared" si="24"/>
        <v>50770</v>
      </c>
      <c r="AR129" s="14">
        <f t="shared" si="14"/>
        <v>-4.4333842999999998E-2</v>
      </c>
      <c r="AS129" s="14">
        <f t="shared" si="15"/>
        <v>0.32956239472000021</v>
      </c>
      <c r="AT129" s="14">
        <f t="shared" si="16"/>
        <v>7.0335325000000032E-2</v>
      </c>
      <c r="AU129" s="14">
        <f t="shared" si="17"/>
        <v>-1.3451863000000001E-2</v>
      </c>
      <c r="AV129" s="14">
        <f t="shared" si="18"/>
        <v>0.52220299000000003</v>
      </c>
      <c r="AW129" s="14">
        <f t="shared" si="19"/>
        <v>0.643738967</v>
      </c>
      <c r="AX129" s="14">
        <f t="shared" si="20"/>
        <v>6.3200000000000001E-15</v>
      </c>
      <c r="AY129" s="14">
        <f t="shared" si="21"/>
        <v>-4.6399999999999997E-15</v>
      </c>
      <c r="AZ129" s="14">
        <f t="shared" si="22"/>
        <v>-0.85874776972000177</v>
      </c>
      <c r="BA129" s="14">
        <f t="shared" si="23"/>
        <v>0.64930620100000003</v>
      </c>
    </row>
    <row r="130" spans="1:53">
      <c r="A130" s="1">
        <v>50860</v>
      </c>
      <c r="B130">
        <v>4.0458600000000002E-4</v>
      </c>
      <c r="C130" s="16">
        <v>2.08E-16</v>
      </c>
      <c r="D130">
        <v>0.15922513099999999</v>
      </c>
      <c r="E130" s="16">
        <v>3.76E-6</v>
      </c>
      <c r="F130">
        <v>-0.42730762500000002</v>
      </c>
      <c r="G130">
        <v>1.3013547E-2</v>
      </c>
      <c r="H130" s="16">
        <v>-1.2300000000000001E-6</v>
      </c>
      <c r="I130" s="16">
        <v>3.35E-15</v>
      </c>
      <c r="J130" s="16">
        <v>1.75E-15</v>
      </c>
      <c r="K130" s="16">
        <v>1.54E-15</v>
      </c>
      <c r="L130">
        <v>-1.3922736E-2</v>
      </c>
      <c r="M130">
        <v>0</v>
      </c>
      <c r="N130">
        <v>0</v>
      </c>
      <c r="O130" s="16">
        <v>2.34E-14</v>
      </c>
      <c r="P130">
        <v>0</v>
      </c>
      <c r="Q130">
        <v>-8.4560899999999999E-4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16">
        <v>-6.2100000000000003E-16</v>
      </c>
      <c r="Z130" s="16">
        <v>1.07E-15</v>
      </c>
      <c r="AA130" s="16">
        <v>4.22E-16</v>
      </c>
      <c r="AB130" s="16">
        <v>4.3199999999999998E-17</v>
      </c>
      <c r="AC130" s="16">
        <v>6.3199999999999997E-17</v>
      </c>
      <c r="AD130" s="16">
        <v>-1.19E-15</v>
      </c>
      <c r="AE130">
        <v>5.5920625000000002E-2</v>
      </c>
      <c r="AF130">
        <v>-0.21350954699999999</v>
      </c>
      <c r="AQ130" s="1">
        <f t="shared" si="24"/>
        <v>50860</v>
      </c>
      <c r="AR130" s="14">
        <f t="shared" si="14"/>
        <v>-4.4357567000000001E-2</v>
      </c>
      <c r="AS130" s="14">
        <f t="shared" si="15"/>
        <v>0.32728745572000018</v>
      </c>
      <c r="AT130" s="14">
        <f t="shared" si="16"/>
        <v>7.9169068000000009E-2</v>
      </c>
      <c r="AU130" s="14">
        <f t="shared" si="17"/>
        <v>-1.3423304E-2</v>
      </c>
      <c r="AV130" s="14">
        <f t="shared" si="18"/>
        <v>0.52405209099999994</v>
      </c>
      <c r="AW130" s="14">
        <f t="shared" si="19"/>
        <v>0.64510736099999999</v>
      </c>
      <c r="AX130" s="14">
        <f t="shared" si="20"/>
        <v>6.2699999999999997E-15</v>
      </c>
      <c r="AY130" s="14">
        <f t="shared" si="21"/>
        <v>-4.6700000000000005E-15</v>
      </c>
      <c r="AZ130" s="14">
        <f t="shared" si="22"/>
        <v>-0.8606918717200015</v>
      </c>
      <c r="BA130" s="14">
        <f t="shared" si="23"/>
        <v>0.6571432330000001</v>
      </c>
    </row>
    <row r="131" spans="1:53">
      <c r="A131" s="1">
        <v>50951</v>
      </c>
      <c r="B131">
        <v>3.8238999999999998E-4</v>
      </c>
      <c r="C131" s="16">
        <v>2.03E-16</v>
      </c>
      <c r="D131">
        <v>0.156982236</v>
      </c>
      <c r="E131" s="16">
        <v>3.18E-6</v>
      </c>
      <c r="F131">
        <v>-0.41865214000000001</v>
      </c>
      <c r="G131">
        <v>1.4330778000000001E-2</v>
      </c>
      <c r="H131" s="16">
        <v>-1.24E-6</v>
      </c>
      <c r="I131" s="16">
        <v>3.3E-15</v>
      </c>
      <c r="J131" s="16">
        <v>1.7199999999999999E-15</v>
      </c>
      <c r="K131" s="16">
        <v>1.53E-15</v>
      </c>
      <c r="L131">
        <v>-1.345945E-2</v>
      </c>
      <c r="M131">
        <v>0</v>
      </c>
      <c r="N131">
        <v>0</v>
      </c>
      <c r="O131" s="16">
        <v>2.3100000000000001E-14</v>
      </c>
      <c r="P131">
        <v>0</v>
      </c>
      <c r="Q131">
        <v>-8.1742000000000002E-4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16">
        <v>-6.1199999999999999E-16</v>
      </c>
      <c r="Z131" s="16">
        <v>1.0600000000000001E-15</v>
      </c>
      <c r="AA131" s="16">
        <v>4.1700000000000002E-16</v>
      </c>
      <c r="AB131" s="16">
        <v>4.25E-17</v>
      </c>
      <c r="AC131" s="16">
        <v>6.2299999999999997E-17</v>
      </c>
      <c r="AD131" s="16">
        <v>-1.1700000000000001E-15</v>
      </c>
      <c r="AE131">
        <v>5.5353085000000003E-2</v>
      </c>
      <c r="AF131">
        <v>-0.205878586</v>
      </c>
      <c r="AQ131" s="1">
        <f t="shared" si="24"/>
        <v>50951</v>
      </c>
      <c r="AR131" s="14">
        <f t="shared" ref="AR131:AR132" si="25">+B131-B$2</f>
        <v>-4.4379762999999996E-2</v>
      </c>
      <c r="AS131" s="14">
        <f t="shared" ref="AS131:AS132" si="26">+C131+D131-$D$2-C$2</f>
        <v>0.32504456072000015</v>
      </c>
      <c r="AT131" s="14">
        <f t="shared" ref="AT131:AT132" si="27">+F131-F$2+E131-$E$2</f>
        <v>8.7823973000000027E-2</v>
      </c>
      <c r="AU131" s="14">
        <f t="shared" ref="AU131:AU132" si="28">+H131-H$2+Q131-$Q$2</f>
        <v>-1.3395125000000001E-2</v>
      </c>
      <c r="AV131" s="14">
        <f t="shared" ref="AV131:AV132" si="29">+L131-L$2+G131-$G$2</f>
        <v>0.52583260799999998</v>
      </c>
      <c r="AW131" s="14">
        <f t="shared" ref="AW131:AW132" si="30">+G131-G$2</f>
        <v>0.64642459200000002</v>
      </c>
      <c r="AX131" s="14">
        <f t="shared" ref="AX131:AX132" si="31">+I131-I$2</f>
        <v>6.2200000000000001E-15</v>
      </c>
      <c r="AY131" s="14">
        <f t="shared" ref="AY131:AY132" si="32">+J131-J$2</f>
        <v>-4.6999999999999999E-15</v>
      </c>
      <c r="AZ131" s="14">
        <f t="shared" ref="AZ131:AZ132" si="33">AF131-SUM(AR131:AY131)-$AF$2</f>
        <v>-0.86257665172000186</v>
      </c>
      <c r="BA131" s="14">
        <f t="shared" ref="BA131:BA132" si="34">+SUM(AR131:AZ131)</f>
        <v>0.66477419399999993</v>
      </c>
    </row>
    <row r="132" spans="1:53">
      <c r="A132" s="1">
        <v>51043</v>
      </c>
      <c r="U132" s="11">
        <f>+SUM(B132:T132)</f>
        <v>0</v>
      </c>
      <c r="AQ132" s="1">
        <f t="shared" si="24"/>
        <v>51043</v>
      </c>
      <c r="AR132" s="14">
        <f t="shared" si="25"/>
        <v>-4.4762152999999999E-2</v>
      </c>
      <c r="AS132" s="14">
        <f t="shared" si="26"/>
        <v>0.16806232472000002</v>
      </c>
      <c r="AT132" s="14">
        <f t="shared" si="27"/>
        <v>0.50647293300000007</v>
      </c>
      <c r="AU132" s="14">
        <f t="shared" si="28"/>
        <v>-1.2576465E-2</v>
      </c>
      <c r="AV132" s="14">
        <f t="shared" si="29"/>
        <v>0.52496127999999997</v>
      </c>
      <c r="AW132" s="14">
        <f t="shared" si="30"/>
        <v>0.63209381399999998</v>
      </c>
      <c r="AX132" s="14">
        <f t="shared" si="31"/>
        <v>2.9200000000000001E-15</v>
      </c>
      <c r="AY132" s="14">
        <f t="shared" si="32"/>
        <v>-6.4200000000000002E-15</v>
      </c>
      <c r="AZ132" s="14">
        <f t="shared" si="33"/>
        <v>-0.90359895371999677</v>
      </c>
      <c r="BA132" s="14">
        <f t="shared" si="34"/>
        <v>0.87065278000000002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321B-EB4C-4179-B067-537A0DD3E125}">
  <sheetPr codeName="Sheet1"/>
  <dimension ref="A1:Q265"/>
  <sheetViews>
    <sheetView topLeftCell="D1" zoomScale="130" zoomScaleNormal="130" workbookViewId="0">
      <selection activeCell="S76" sqref="S76"/>
    </sheetView>
  </sheetViews>
  <sheetFormatPr defaultColWidth="8.85546875" defaultRowHeight="15"/>
  <cols>
    <col min="1" max="7" width="11.7109375" customWidth="1"/>
    <col min="8" max="10" width="9.140625" customWidth="1"/>
    <col min="14" max="14" width="13.28515625" bestFit="1" customWidth="1"/>
    <col min="15" max="15" width="19.42578125" bestFit="1" customWidth="1"/>
  </cols>
  <sheetData>
    <row r="1" spans="1:17">
      <c r="K1" t="s">
        <v>14</v>
      </c>
      <c r="L1" t="s">
        <v>15</v>
      </c>
      <c r="N1" s="34" t="s">
        <v>11</v>
      </c>
      <c r="O1" s="34"/>
      <c r="P1" s="34" t="s">
        <v>12</v>
      </c>
      <c r="Q1" s="34"/>
    </row>
    <row r="2" spans="1:17">
      <c r="A2" t="s">
        <v>6</v>
      </c>
      <c r="D2" t="s">
        <v>3</v>
      </c>
      <c r="H2" t="s">
        <v>7</v>
      </c>
      <c r="I2" t="s">
        <v>19</v>
      </c>
      <c r="J2" t="s">
        <v>19</v>
      </c>
      <c r="K2" t="s">
        <v>17</v>
      </c>
      <c r="L2" t="s">
        <v>16</v>
      </c>
      <c r="M2" t="s">
        <v>18</v>
      </c>
      <c r="N2" t="s">
        <v>21</v>
      </c>
      <c r="O2" t="s">
        <v>20</v>
      </c>
      <c r="P2" t="s">
        <v>22</v>
      </c>
      <c r="Q2" t="s">
        <v>23</v>
      </c>
    </row>
    <row r="3" spans="1:17">
      <c r="A3" s="1">
        <v>25749</v>
      </c>
      <c r="B3" s="1"/>
      <c r="C3" s="1"/>
      <c r="D3">
        <v>1.98925</v>
      </c>
      <c r="E3" s="1"/>
      <c r="F3" s="1"/>
      <c r="G3" s="1"/>
      <c r="M3">
        <f>+D3*4</f>
        <v>7.9569999999999999</v>
      </c>
      <c r="N3" s="1"/>
    </row>
    <row r="4" spans="1:17">
      <c r="A4" s="1">
        <v>25841</v>
      </c>
      <c r="B4" s="1"/>
      <c r="C4" s="1"/>
      <c r="D4">
        <v>1.9005000000000001</v>
      </c>
      <c r="E4" s="1"/>
      <c r="F4" s="1"/>
      <c r="G4" s="1"/>
      <c r="M4">
        <f t="shared" ref="M4:M67" si="0">+D4*4</f>
        <v>7.6020000000000003</v>
      </c>
    </row>
    <row r="5" spans="1:17">
      <c r="A5" s="1">
        <v>25933</v>
      </c>
      <c r="B5" s="1"/>
      <c r="C5" s="1"/>
      <c r="D5">
        <v>1.8105</v>
      </c>
      <c r="E5" s="1"/>
      <c r="F5" s="1"/>
      <c r="G5" s="1"/>
      <c r="I5">
        <v>4</v>
      </c>
      <c r="J5">
        <v>-1</v>
      </c>
      <c r="M5">
        <f t="shared" si="0"/>
        <v>7.242</v>
      </c>
      <c r="N5" s="2"/>
      <c r="P5" s="2"/>
    </row>
    <row r="6" spans="1:17">
      <c r="A6" s="1">
        <v>26023</v>
      </c>
      <c r="B6" s="1"/>
      <c r="C6" s="1"/>
      <c r="D6">
        <v>1.6292500000000001</v>
      </c>
      <c r="E6" s="1"/>
      <c r="F6" s="1"/>
      <c r="G6" s="1"/>
      <c r="I6">
        <v>4</v>
      </c>
      <c r="J6">
        <v>-1</v>
      </c>
      <c r="M6">
        <f t="shared" si="0"/>
        <v>6.5170000000000003</v>
      </c>
      <c r="N6" s="2"/>
      <c r="P6" s="2"/>
    </row>
    <row r="7" spans="1:17">
      <c r="A7" s="1">
        <v>26114</v>
      </c>
      <c r="B7" s="1"/>
      <c r="C7" s="1"/>
      <c r="D7">
        <v>1.48475</v>
      </c>
      <c r="E7" s="1"/>
      <c r="F7" s="1"/>
      <c r="G7" s="1"/>
      <c r="I7">
        <v>4</v>
      </c>
      <c r="J7">
        <v>-1</v>
      </c>
      <c r="M7">
        <f t="shared" si="0"/>
        <v>5.9390000000000001</v>
      </c>
      <c r="N7" s="2"/>
      <c r="P7" s="2"/>
    </row>
    <row r="8" spans="1:17">
      <c r="A8" s="1">
        <v>26206</v>
      </c>
      <c r="B8" s="1"/>
      <c r="C8" s="1"/>
      <c r="D8">
        <v>1.5565</v>
      </c>
      <c r="E8" s="1"/>
      <c r="F8" s="1"/>
      <c r="G8" s="1"/>
      <c r="M8">
        <f t="shared" si="0"/>
        <v>6.226</v>
      </c>
      <c r="N8" s="2"/>
      <c r="P8" s="2"/>
    </row>
    <row r="9" spans="1:17">
      <c r="A9" s="1">
        <v>26298</v>
      </c>
      <c r="B9" s="1"/>
      <c r="C9" s="1"/>
      <c r="D9">
        <v>1.5015000000000001</v>
      </c>
      <c r="E9" s="1"/>
      <c r="F9" s="1"/>
      <c r="G9" s="1"/>
      <c r="M9">
        <f t="shared" si="0"/>
        <v>6.0060000000000002</v>
      </c>
      <c r="N9" s="2"/>
      <c r="P9" s="2"/>
    </row>
    <row r="10" spans="1:17">
      <c r="A10" s="1">
        <v>26389</v>
      </c>
      <c r="B10" s="1"/>
      <c r="C10" s="1"/>
      <c r="D10">
        <v>1.2617499999999999</v>
      </c>
      <c r="E10" s="1"/>
      <c r="F10" s="1"/>
      <c r="G10" s="1"/>
      <c r="M10">
        <f t="shared" si="0"/>
        <v>5.0469999999999997</v>
      </c>
      <c r="N10" s="2"/>
      <c r="P10" s="2"/>
    </row>
    <row r="11" spans="1:17">
      <c r="A11" s="1">
        <v>26480</v>
      </c>
      <c r="B11" s="1"/>
      <c r="C11" s="1"/>
      <c r="D11">
        <v>1.1884999999999999</v>
      </c>
      <c r="E11" s="1"/>
      <c r="F11" s="1"/>
      <c r="G11" s="1"/>
      <c r="M11">
        <f t="shared" si="0"/>
        <v>4.7539999999999996</v>
      </c>
      <c r="N11" s="2">
        <f>+hist_ExAnteRealRate_wFG!D2-hist_RealNaturalRate_wFG!D2</f>
        <v>-0.36357494042637994</v>
      </c>
      <c r="O11">
        <f>+hist_Forward5YearRealR_wFG!D2-hist_Forward5YearRNatR_wFG!D2</f>
        <v>-0.76566034900592994</v>
      </c>
      <c r="P11" s="2">
        <f>+hist_ExAnteRealRate_woFG!D2-hist_RealNaturalRate_woFG!D2</f>
        <v>-0.26629988853160014</v>
      </c>
      <c r="Q11">
        <f>+hist_Forward5YearRealR_woFG!D2-hist_Forward5YearRNatR_woFG!D2</f>
        <v>-0.13635791384202012</v>
      </c>
    </row>
    <row r="12" spans="1:17">
      <c r="A12" s="1">
        <v>26572</v>
      </c>
      <c r="B12" s="1"/>
      <c r="C12" s="1"/>
      <c r="D12">
        <v>1.2142500000000001</v>
      </c>
      <c r="E12" s="1"/>
      <c r="F12" s="1"/>
      <c r="G12" s="1"/>
      <c r="M12">
        <f t="shared" si="0"/>
        <v>4.8570000000000002</v>
      </c>
      <c r="N12" s="2">
        <f>+hist_ExAnteRealRate_wFG!D3-hist_RealNaturalRate_wFG!D3</f>
        <v>-1.2219513449928501</v>
      </c>
      <c r="O12">
        <f>+hist_Forward5YearRealR_wFG!D3-hist_Forward5YearRNatR_wFG!D3</f>
        <v>-0.67171316636650991</v>
      </c>
      <c r="P12" s="2">
        <f>+hist_ExAnteRealRate_woFG!D3-hist_RealNaturalRate_woFG!D3</f>
        <v>-1.1240980400846499</v>
      </c>
      <c r="Q12">
        <f>+hist_Forward5YearRealR_woFG!D3-hist_Forward5YearRNatR_woFG!D3</f>
        <v>-5.3438119200990286E-2</v>
      </c>
    </row>
    <row r="13" spans="1:17">
      <c r="A13" s="1">
        <v>26664</v>
      </c>
      <c r="B13" s="1"/>
      <c r="C13" s="1"/>
      <c r="D13">
        <v>1.5987499999999999</v>
      </c>
      <c r="E13" s="1"/>
      <c r="F13" s="1"/>
      <c r="G13" s="1"/>
      <c r="M13">
        <f t="shared" si="0"/>
        <v>6.3949999999999996</v>
      </c>
      <c r="N13" s="2">
        <f>+hist_ExAnteRealRate_wFG!D4-hist_RealNaturalRate_wFG!D4</f>
        <v>-1.3864477603386196</v>
      </c>
      <c r="O13">
        <f>+hist_Forward5YearRealR_wFG!D4-hist_Forward5YearRNatR_wFG!D4</f>
        <v>-0.36656656885467021</v>
      </c>
      <c r="P13" s="2">
        <f>+hist_ExAnteRealRate_woFG!D4-hist_RealNaturalRate_woFG!D4</f>
        <v>-1.2880104474184502</v>
      </c>
      <c r="Q13">
        <f>+hist_Forward5YearRealR_woFG!D4-hist_Forward5YearRNatR_woFG!D4</f>
        <v>0.31605833483342005</v>
      </c>
    </row>
    <row r="14" spans="1:17">
      <c r="A14" s="1">
        <v>26754</v>
      </c>
      <c r="B14" s="1"/>
      <c r="C14" s="1"/>
      <c r="D14">
        <v>1.6977500000000001</v>
      </c>
      <c r="E14" s="1"/>
      <c r="F14" s="1"/>
      <c r="G14" s="1"/>
      <c r="M14">
        <f t="shared" si="0"/>
        <v>6.7910000000000004</v>
      </c>
      <c r="N14" s="2">
        <f>+hist_ExAnteRealRate_wFG!D5-hist_RealNaturalRate_wFG!D5</f>
        <v>-1.2361550321956001</v>
      </c>
      <c r="O14">
        <f>+hist_Forward5YearRealR_wFG!D5-hist_Forward5YearRNatR_wFG!D5</f>
        <v>-0.44121195973399008</v>
      </c>
      <c r="P14" s="2">
        <f>+hist_ExAnteRealRate_woFG!D5-hist_RealNaturalRate_woFG!D5</f>
        <v>-1.1371290303493002</v>
      </c>
      <c r="Q14">
        <f>+hist_Forward5YearRealR_woFG!D5-hist_Forward5YearRNatR_woFG!D5</f>
        <v>0.25239082589131989</v>
      </c>
    </row>
    <row r="15" spans="1:17">
      <c r="A15" s="1">
        <v>26845</v>
      </c>
      <c r="B15" s="1"/>
      <c r="C15" s="1"/>
      <c r="D15">
        <v>2.1212499999999999</v>
      </c>
      <c r="E15" s="1"/>
      <c r="F15" s="1"/>
      <c r="G15" s="1"/>
      <c r="M15">
        <f t="shared" si="0"/>
        <v>8.4849999999999994</v>
      </c>
      <c r="N15" s="2">
        <f>+hist_ExAnteRealRate_wFG!D6-hist_RealNaturalRate_wFG!D6</f>
        <v>-1.84762470855516</v>
      </c>
      <c r="O15">
        <f>+hist_Forward5YearRealR_wFG!D6-hist_Forward5YearRNatR_wFG!D6</f>
        <v>0.1494895181916096</v>
      </c>
      <c r="P15" s="2">
        <f>+hist_ExAnteRealRate_woFG!D6-hist_RealNaturalRate_woFG!D6</f>
        <v>-1.7480061967513905</v>
      </c>
      <c r="Q15">
        <f>+hist_Forward5YearRealR_woFG!D6-hist_Forward5YearRNatR_woFG!D6</f>
        <v>0.9087501630035697</v>
      </c>
    </row>
    <row r="16" spans="1:17">
      <c r="A16" s="1">
        <v>26937</v>
      </c>
      <c r="B16" s="1"/>
      <c r="C16" s="1"/>
      <c r="D16">
        <v>2.5527500000000001</v>
      </c>
      <c r="E16" s="1"/>
      <c r="F16" s="1"/>
      <c r="G16" s="1"/>
      <c r="M16">
        <f t="shared" si="0"/>
        <v>10.211</v>
      </c>
      <c r="N16" s="2">
        <f>+hist_ExAnteRealRate_wFG!D7-hist_RealNaturalRate_wFG!D7</f>
        <v>-1.9896386631524994</v>
      </c>
      <c r="O16">
        <f>+hist_Forward5YearRealR_wFG!D7-hist_Forward5YearRNatR_wFG!D7</f>
        <v>0.59109609403004981</v>
      </c>
      <c r="P16" s="2">
        <f>+hist_ExAnteRealRate_woFG!D7-hist_RealNaturalRate_woFG!D7</f>
        <v>-1.8894244938559606</v>
      </c>
      <c r="Q16">
        <f>+hist_Forward5YearRealR_woFG!D7-hist_Forward5YearRNatR_woFG!D7</f>
        <v>1.3897117733259003</v>
      </c>
    </row>
    <row r="17" spans="1:17">
      <c r="A17" s="1">
        <v>27029</v>
      </c>
      <c r="B17" s="1"/>
      <c r="C17" s="1"/>
      <c r="D17">
        <v>2.77075</v>
      </c>
      <c r="E17" s="1"/>
      <c r="F17" s="1"/>
      <c r="G17" s="1"/>
      <c r="M17">
        <f t="shared" si="0"/>
        <v>11.083</v>
      </c>
      <c r="N17" s="2">
        <f>+hist_ExAnteRealRate_wFG!D8-hist_RealNaturalRate_wFG!D8</f>
        <v>-2.6251099779637501</v>
      </c>
      <c r="O17">
        <f>+hist_Forward5YearRealR_wFG!D8-hist_Forward5YearRNatR_wFG!D8</f>
        <v>0.90621718789881012</v>
      </c>
      <c r="P17" s="2">
        <f>+hist_ExAnteRealRate_woFG!D8-hist_RealNaturalRate_woFG!D8</f>
        <v>-2.5242975127398699</v>
      </c>
      <c r="Q17">
        <f>+hist_Forward5YearRealR_woFG!D8-hist_Forward5YearRNatR_woFG!D8</f>
        <v>1.6871737313628694</v>
      </c>
    </row>
    <row r="18" spans="1:17">
      <c r="A18" s="1">
        <v>27119</v>
      </c>
      <c r="B18" s="1"/>
      <c r="C18" s="1"/>
      <c r="D18">
        <v>2.8067500000000001</v>
      </c>
      <c r="E18" s="1"/>
      <c r="F18" s="1"/>
      <c r="G18" s="1"/>
      <c r="M18">
        <f t="shared" si="0"/>
        <v>11.227</v>
      </c>
      <c r="N18" s="2">
        <f>+hist_ExAnteRealRate_wFG!D9-hist_RealNaturalRate_wFG!D9</f>
        <v>-2.0339989107360603</v>
      </c>
      <c r="O18">
        <f>+hist_Forward5YearRealR_wFG!D9-hist_Forward5YearRNatR_wFG!D9</f>
        <v>0.72707675605076982</v>
      </c>
      <c r="P18" s="2">
        <f>+hist_ExAnteRealRate_woFG!D9-hist_RealNaturalRate_woFG!D9</f>
        <v>-1.9325858754364491</v>
      </c>
      <c r="Q18">
        <f>+hist_Forward5YearRealR_woFG!D9-hist_Forward5YearRNatR_woFG!D9</f>
        <v>1.5250578553477903</v>
      </c>
    </row>
    <row r="19" spans="1:17">
      <c r="A19" s="1">
        <v>27210</v>
      </c>
      <c r="B19" s="1"/>
      <c r="C19" s="1"/>
      <c r="D19">
        <v>2.86625</v>
      </c>
      <c r="E19" s="1"/>
      <c r="F19" s="1"/>
      <c r="G19" s="1"/>
      <c r="M19">
        <f t="shared" si="0"/>
        <v>11.465</v>
      </c>
      <c r="N19" s="2">
        <f>+hist_ExAnteRealRate_wFG!D10-hist_RealNaturalRate_wFG!D10</f>
        <v>-2.3277556310843392</v>
      </c>
      <c r="O19">
        <f>+hist_Forward5YearRealR_wFG!D10-hist_Forward5YearRNatR_wFG!D10</f>
        <v>0.94844117543413997</v>
      </c>
      <c r="P19" s="2">
        <f>+hist_ExAnteRealRate_woFG!D10-hist_RealNaturalRate_woFG!D10</f>
        <v>-2.2257399894668701</v>
      </c>
      <c r="Q19">
        <f>+hist_Forward5YearRealR_woFG!D10-hist_Forward5YearRNatR_woFG!D10</f>
        <v>1.7280719902595605</v>
      </c>
    </row>
    <row r="20" spans="1:17">
      <c r="A20" s="1">
        <v>27302</v>
      </c>
      <c r="B20" s="1"/>
      <c r="C20" s="1"/>
      <c r="D20">
        <v>2.8809999999999998</v>
      </c>
      <c r="E20" s="1"/>
      <c r="F20" s="1"/>
      <c r="G20" s="1"/>
      <c r="M20">
        <f t="shared" si="0"/>
        <v>11.523999999999999</v>
      </c>
      <c r="N20" s="2">
        <f>+hist_ExAnteRealRate_wFG!D11-hist_RealNaturalRate_wFG!D11</f>
        <v>-1.7541624057237195</v>
      </c>
      <c r="O20">
        <f>+hist_Forward5YearRealR_wFG!D11-hist_Forward5YearRNatR_wFG!D11</f>
        <v>0.69921939220427998</v>
      </c>
      <c r="P20" s="2">
        <f>+hist_ExAnteRealRate_woFG!D11-hist_RealNaturalRate_woFG!D11</f>
        <v>-1.6515422507221089</v>
      </c>
      <c r="Q20">
        <f>+hist_Forward5YearRealR_woFG!D11-hist_Forward5YearRNatR_woFG!D11</f>
        <v>1.4952490111474903</v>
      </c>
    </row>
    <row r="21" spans="1:17">
      <c r="A21" s="1">
        <v>27394</v>
      </c>
      <c r="B21" s="1"/>
      <c r="C21" s="1"/>
      <c r="D21">
        <v>2.665</v>
      </c>
      <c r="E21" s="1"/>
      <c r="F21" s="1"/>
      <c r="G21" s="1"/>
      <c r="M21">
        <f t="shared" si="0"/>
        <v>10.66</v>
      </c>
      <c r="N21" s="2">
        <f>+hist_ExAnteRealRate_wFG!D12-hist_RealNaturalRate_wFG!D12</f>
        <v>-0.74051867446832986</v>
      </c>
      <c r="O21">
        <f>+hist_Forward5YearRealR_wFG!D12-hist_Forward5YearRNatR_wFG!D12</f>
        <v>0.59466214032705</v>
      </c>
      <c r="P21" s="2">
        <f>+hist_ExAnteRealRate_woFG!D12-hist_RealNaturalRate_woFG!D12</f>
        <v>-0.63729213633867943</v>
      </c>
      <c r="Q21">
        <f>+hist_Forward5YearRealR_woFG!D12-hist_Forward5YearRNatR_woFG!D12</f>
        <v>1.3983597366256193</v>
      </c>
    </row>
    <row r="22" spans="1:17">
      <c r="A22" s="1">
        <v>27484</v>
      </c>
      <c r="B22" s="1"/>
      <c r="C22" s="1"/>
      <c r="D22">
        <v>2.2035</v>
      </c>
      <c r="E22" s="1"/>
      <c r="F22" s="1"/>
      <c r="G22" s="1"/>
      <c r="M22">
        <f t="shared" si="0"/>
        <v>8.8140000000000001</v>
      </c>
      <c r="N22" s="2">
        <f>+hist_ExAnteRealRate_wFG!D13-hist_RealNaturalRate_wFG!D13</f>
        <v>-0.60673674878253969</v>
      </c>
      <c r="O22">
        <f>+hist_Forward5YearRealR_wFG!D13-hist_Forward5YearRNatR_wFG!D13</f>
        <v>8.1491809684495209E-3</v>
      </c>
      <c r="P22" s="2">
        <f>+hist_ExAnteRealRate_woFG!D13-hist_RealNaturalRate_woFG!D13</f>
        <v>-0.5029019192540396</v>
      </c>
      <c r="Q22">
        <f>+hist_Forward5YearRealR_woFG!D13-hist_Forward5YearRNatR_woFG!D13</f>
        <v>0.76251979899084965</v>
      </c>
    </row>
    <row r="23" spans="1:17">
      <c r="A23" s="1">
        <v>27575</v>
      </c>
      <c r="B23" s="1"/>
      <c r="C23" s="1"/>
      <c r="D23">
        <v>1.7637499999999999</v>
      </c>
      <c r="E23" s="1"/>
      <c r="F23" s="1"/>
      <c r="G23" s="1"/>
      <c r="M23">
        <f t="shared" si="0"/>
        <v>7.0549999999999997</v>
      </c>
      <c r="N23" s="2">
        <f>+hist_ExAnteRealRate_wFG!D14-hist_RealNaturalRate_wFG!D14</f>
        <v>-0.86120518705356996</v>
      </c>
      <c r="O23">
        <f>+hist_Forward5YearRealR_wFG!D14-hist_Forward5YearRNatR_wFG!D14</f>
        <v>-0.47864818875456994</v>
      </c>
      <c r="P23" s="2">
        <f>+hist_ExAnteRealRate_woFG!D14-hist_RealNaturalRate_woFG!D14</f>
        <v>-0.75676005849400996</v>
      </c>
      <c r="Q23">
        <f>+hist_Forward5YearRealR_woFG!D14-hist_Forward5YearRNatR_woFG!D14</f>
        <v>0.18973600892166997</v>
      </c>
    </row>
    <row r="24" spans="1:17">
      <c r="A24" s="1">
        <v>27667</v>
      </c>
      <c r="B24" s="1"/>
      <c r="C24" s="1"/>
      <c r="D24">
        <v>1.5954999999999999</v>
      </c>
      <c r="E24" s="1"/>
      <c r="F24" s="1"/>
      <c r="G24" s="1"/>
      <c r="M24">
        <f t="shared" si="0"/>
        <v>6.3819999999999997</v>
      </c>
      <c r="N24" s="2">
        <f>+hist_ExAnteRealRate_wFG!D15-hist_RealNaturalRate_wFG!D15</f>
        <v>-0.97622951483646991</v>
      </c>
      <c r="O24">
        <f>+hist_Forward5YearRealR_wFG!D15-hist_Forward5YearRNatR_wFG!D15</f>
        <v>-0.80275701437780045</v>
      </c>
      <c r="P24" s="2">
        <f>+hist_ExAnteRealRate_woFG!D15-hist_RealNaturalRate_woFG!D15</f>
        <v>-0.87117193334715992</v>
      </c>
      <c r="Q24">
        <f>+hist_Forward5YearRealR_woFG!D15-hist_Forward5YearRNatR_woFG!D15</f>
        <v>-0.14181229641251969</v>
      </c>
    </row>
    <row r="25" spans="1:17">
      <c r="A25" s="1">
        <v>27759</v>
      </c>
      <c r="B25" s="1"/>
      <c r="C25" s="1"/>
      <c r="D25">
        <v>1.64975</v>
      </c>
      <c r="E25" s="1"/>
      <c r="F25" s="1"/>
      <c r="G25" s="1"/>
      <c r="M25">
        <f t="shared" si="0"/>
        <v>6.5990000000000002</v>
      </c>
      <c r="N25" s="2">
        <f>+hist_ExAnteRealRate_wFG!D16-hist_RealNaturalRate_wFG!D16</f>
        <v>-1.4748189084854402</v>
      </c>
      <c r="O25">
        <f>+hist_Forward5YearRealR_wFG!D16-hist_Forward5YearRNatR_wFG!D16</f>
        <v>-0.79623613297011975</v>
      </c>
      <c r="P25" s="2">
        <f>+hist_ExAnteRealRate_woFG!D16-hist_RealNaturalRate_woFG!D16</f>
        <v>-1.3691465397754699</v>
      </c>
      <c r="Q25">
        <f>+hist_Forward5YearRealR_woFG!D16-hist_Forward5YearRNatR_woFG!D16</f>
        <v>-0.12601792920938992</v>
      </c>
    </row>
    <row r="26" spans="1:17">
      <c r="A26" s="1">
        <v>27850</v>
      </c>
      <c r="B26" s="1"/>
      <c r="C26" s="1"/>
      <c r="D26">
        <v>1.7502500000000001</v>
      </c>
      <c r="E26" s="1"/>
      <c r="F26" s="1"/>
      <c r="G26" s="1"/>
      <c r="M26">
        <f t="shared" si="0"/>
        <v>7.0010000000000003</v>
      </c>
      <c r="N26" s="2">
        <f>+hist_ExAnteRealRate_wFG!D17-hist_RealNaturalRate_wFG!D17</f>
        <v>-1.7922241790772899</v>
      </c>
      <c r="O26">
        <f>+hist_Forward5YearRealR_wFG!D17-hist_Forward5YearRNatR_wFG!D17</f>
        <v>-0.64160963382902025</v>
      </c>
      <c r="P26" s="2">
        <f>+hist_ExAnteRealRate_woFG!D17-hist_RealNaturalRate_woFG!D17</f>
        <v>-1.6859344859340197</v>
      </c>
      <c r="Q26">
        <f>+hist_Forward5YearRealR_woFG!D17-hist_Forward5YearRNatR_woFG!D17</f>
        <v>4.2319033030589814E-2</v>
      </c>
    </row>
    <row r="27" spans="1:17">
      <c r="A27" s="1">
        <v>27941</v>
      </c>
      <c r="B27" s="1"/>
      <c r="C27" s="1"/>
      <c r="D27">
        <v>2.1419999999999999</v>
      </c>
      <c r="E27" s="1"/>
      <c r="F27" s="1"/>
      <c r="G27" s="1"/>
      <c r="M27">
        <f t="shared" si="0"/>
        <v>8.5679999999999996</v>
      </c>
      <c r="N27" s="2">
        <f>+hist_ExAnteRealRate_wFG!D18-hist_RealNaturalRate_wFG!D18</f>
        <v>-1.6616993988672402</v>
      </c>
      <c r="O27">
        <f>+hist_Forward5YearRealR_wFG!D18-hist_Forward5YearRNatR_wFG!D18</f>
        <v>-0.36421300520188016</v>
      </c>
      <c r="P27" s="2">
        <f>+hist_ExAnteRealRate_woFG!D18-hist_RealNaturalRate_woFG!D18</f>
        <v>-1.5547896290357102</v>
      </c>
      <c r="Q27">
        <f>+hist_Forward5YearRealR_woFG!D18-hist_Forward5YearRNatR_woFG!D18</f>
        <v>0.40732077213907036</v>
      </c>
    </row>
    <row r="28" spans="1:17">
      <c r="A28" s="1">
        <v>28033</v>
      </c>
      <c r="B28" s="1"/>
      <c r="C28" s="1"/>
      <c r="D28">
        <v>2.3370000000000002</v>
      </c>
      <c r="E28" s="1"/>
      <c r="F28" s="1"/>
      <c r="G28" s="1"/>
      <c r="M28">
        <f t="shared" si="0"/>
        <v>9.3480000000000008</v>
      </c>
      <c r="N28" s="2">
        <f>+hist_ExAnteRealRate_wFG!D19-hist_RealNaturalRate_wFG!D19</f>
        <v>-1.6492120868777596</v>
      </c>
      <c r="O28">
        <f>+hist_Forward5YearRealR_wFG!D19-hist_Forward5YearRNatR_wFG!D19</f>
        <v>-5.7626051620900398E-3</v>
      </c>
      <c r="P28" s="2">
        <f>+hist_ExAnteRealRate_woFG!D19-hist_RealNaturalRate_woFG!D19</f>
        <v>-1.5416792701808602</v>
      </c>
      <c r="Q28">
        <f>+hist_Forward5YearRealR_woFG!D19-hist_Forward5YearRNatR_woFG!D19</f>
        <v>0.78292479510110002</v>
      </c>
    </row>
    <row r="29" spans="1:17">
      <c r="A29" s="1">
        <v>28125</v>
      </c>
      <c r="B29" s="1"/>
      <c r="C29" s="1"/>
      <c r="D29">
        <v>2.3014999999999999</v>
      </c>
      <c r="E29" s="1"/>
      <c r="F29" s="1"/>
      <c r="G29" s="1"/>
      <c r="M29">
        <f t="shared" si="0"/>
        <v>9.2059999999999995</v>
      </c>
      <c r="N29" s="2">
        <f>+hist_ExAnteRealRate_wFG!D20-hist_RealNaturalRate_wFG!D20</f>
        <v>-1.92077978730926</v>
      </c>
      <c r="O29">
        <f>+hist_Forward5YearRealR_wFG!D20-hist_Forward5YearRNatR_wFG!D20</f>
        <v>-0.12294368884596008</v>
      </c>
      <c r="P29" s="2">
        <f>+hist_ExAnteRealRate_woFG!D20-hist_RealNaturalRate_woFG!D20</f>
        <v>-1.8126207408802397</v>
      </c>
      <c r="Q29">
        <f>+hist_Forward5YearRealR_woFG!D20-hist_Forward5YearRNatR_woFG!D20</f>
        <v>0.6268281239354101</v>
      </c>
    </row>
    <row r="30" spans="1:17">
      <c r="A30" s="1">
        <v>28215</v>
      </c>
      <c r="B30" s="1"/>
      <c r="C30" s="1"/>
      <c r="D30">
        <v>2.5535000000000001</v>
      </c>
      <c r="E30" s="1"/>
      <c r="F30" s="1"/>
      <c r="G30" s="1"/>
      <c r="M30">
        <f t="shared" si="0"/>
        <v>10.214</v>
      </c>
      <c r="N30" s="2">
        <f>+hist_ExAnteRealRate_wFG!D21-hist_RealNaturalRate_wFG!D21</f>
        <v>-1.9239192838555503</v>
      </c>
      <c r="O30">
        <f>+hist_Forward5YearRealR_wFG!D21-hist_Forward5YearRNatR_wFG!D21</f>
        <v>0.2417115397450198</v>
      </c>
      <c r="P30" s="2">
        <f>+hist_ExAnteRealRate_woFG!D21-hist_RealNaturalRate_woFG!D21</f>
        <v>-1.8151306244086296</v>
      </c>
      <c r="Q30">
        <f>+hist_Forward5YearRealR_woFG!D21-hist_Forward5YearRNatR_woFG!D21</f>
        <v>1.0518205925101505</v>
      </c>
    </row>
    <row r="31" spans="1:17">
      <c r="A31" s="1">
        <v>28306</v>
      </c>
      <c r="B31" s="1"/>
      <c r="C31" s="1"/>
      <c r="D31">
        <v>2.343</v>
      </c>
      <c r="E31" s="1"/>
      <c r="F31" s="1"/>
      <c r="G31" s="1"/>
      <c r="M31">
        <f t="shared" si="0"/>
        <v>9.3719999999999999</v>
      </c>
      <c r="N31" s="2">
        <f>+hist_ExAnteRealRate_wFG!D22-hist_RealNaturalRate_wFG!D22</f>
        <v>-1.6008145594042702</v>
      </c>
      <c r="O31">
        <f>+hist_Forward5YearRealR_wFG!D22-hist_Forward5YearRNatR_wFG!D22</f>
        <v>0.17609406433141039</v>
      </c>
      <c r="P31" s="2">
        <f>+hist_ExAnteRealRate_woFG!D22-hist_RealNaturalRate_woFG!D22</f>
        <v>-1.4913927215347194</v>
      </c>
      <c r="Q31">
        <f>+hist_Forward5YearRealR_woFG!D22-hist_Forward5YearRNatR_woFG!D22</f>
        <v>0.92715389184989938</v>
      </c>
    </row>
    <row r="32" spans="1:17">
      <c r="A32" s="1">
        <v>28398</v>
      </c>
      <c r="B32" s="1"/>
      <c r="C32" s="1"/>
      <c r="D32">
        <v>2.2494999999999998</v>
      </c>
      <c r="E32" s="1"/>
      <c r="F32" s="1"/>
      <c r="G32" s="1"/>
      <c r="M32">
        <f t="shared" si="0"/>
        <v>8.9979999999999993</v>
      </c>
      <c r="N32" s="2">
        <f>+hist_ExAnteRealRate_wFG!D23-hist_RealNaturalRate_wFG!D23</f>
        <v>-1.8858075123829003</v>
      </c>
      <c r="O32">
        <f>+hist_Forward5YearRealR_wFG!D23-hist_Forward5YearRNatR_wFG!D23</f>
        <v>-1.1764359020079773E-2</v>
      </c>
      <c r="P32" s="2">
        <f>+hist_ExAnteRealRate_woFG!D23-hist_RealNaturalRate_woFG!D23</f>
        <v>-1.7757487719641496</v>
      </c>
      <c r="Q32">
        <f>+hist_Forward5YearRealR_woFG!D23-hist_Forward5YearRNatR_woFG!D23</f>
        <v>0.71792538957672036</v>
      </c>
    </row>
    <row r="33" spans="1:17">
      <c r="A33" s="1">
        <v>28490</v>
      </c>
      <c r="B33" s="1"/>
      <c r="C33" s="1"/>
      <c r="D33">
        <v>2.2825000000000002</v>
      </c>
      <c r="E33" s="1"/>
      <c r="F33" s="1"/>
      <c r="G33" s="1"/>
      <c r="M33">
        <f t="shared" si="0"/>
        <v>9.1300000000000008</v>
      </c>
      <c r="N33" s="2">
        <f>+hist_ExAnteRealRate_wFG!D24-hist_RealNaturalRate_wFG!D24</f>
        <v>-1.9084167847270397</v>
      </c>
      <c r="O33">
        <f>+hist_Forward5YearRealR_wFG!D24-hist_Forward5YearRNatR_wFG!D24</f>
        <v>-3.5944339424849758E-2</v>
      </c>
      <c r="P33" s="2">
        <f>+hist_ExAnteRealRate_woFG!D24-hist_RealNaturalRate_woFG!D24</f>
        <v>-1.7977172865522002</v>
      </c>
      <c r="Q33">
        <f>+hist_Forward5YearRealR_woFG!D24-hist_Forward5YearRNatR_woFG!D24</f>
        <v>0.6852689815587798</v>
      </c>
    </row>
    <row r="34" spans="1:17">
      <c r="A34" s="1">
        <v>28580</v>
      </c>
      <c r="B34" s="1"/>
      <c r="C34" s="1"/>
      <c r="D34">
        <v>2.0142500000000001</v>
      </c>
      <c r="E34" s="1"/>
      <c r="F34" s="1"/>
      <c r="G34" s="1"/>
      <c r="M34">
        <f t="shared" si="0"/>
        <v>8.0570000000000004</v>
      </c>
      <c r="N34" s="2">
        <f>+hist_ExAnteRealRate_wFG!D25-hist_RealNaturalRate_wFG!D25</f>
        <v>-0.91531454700648052</v>
      </c>
      <c r="O34">
        <f>+hist_Forward5YearRealR_wFG!D25-hist_Forward5YearRNatR_wFG!D25</f>
        <v>-0.34617400322400993</v>
      </c>
      <c r="P34" s="2">
        <f>+hist_ExAnteRealRate_woFG!D25-hist_RealNaturalRate_woFG!D25</f>
        <v>-0.80397033590835054</v>
      </c>
      <c r="Q34">
        <f>+hist_Forward5YearRealR_woFG!D25-hist_Forward5YearRNatR_woFG!D25</f>
        <v>0.34147711305730954</v>
      </c>
    </row>
    <row r="35" spans="1:17">
      <c r="A35" s="1">
        <v>28671</v>
      </c>
      <c r="B35" s="1"/>
      <c r="C35" s="1"/>
      <c r="D35">
        <v>1.97725</v>
      </c>
      <c r="E35" s="1"/>
      <c r="F35" s="1"/>
      <c r="G35" s="1"/>
      <c r="M35">
        <f t="shared" si="0"/>
        <v>7.9089999999999998</v>
      </c>
      <c r="N35" s="2">
        <f>+hist_ExAnteRealRate_wFG!D26-hist_RealNaturalRate_wFG!D26</f>
        <v>-1.4234323494860295</v>
      </c>
      <c r="O35">
        <f>+hist_Forward5YearRealR_wFG!D26-hist_Forward5YearRNatR_wFG!D26</f>
        <v>-0.3699762667440698</v>
      </c>
      <c r="P35" s="2">
        <f>+hist_ExAnteRealRate_woFG!D26-hist_RealNaturalRate_woFG!D26</f>
        <v>-1.31143940425852</v>
      </c>
      <c r="Q35">
        <f>+hist_Forward5YearRealR_woFG!D26-hist_Forward5YearRNatR_woFG!D26</f>
        <v>0.28511205939188944</v>
      </c>
    </row>
    <row r="36" spans="1:17">
      <c r="A36" s="1">
        <v>28763</v>
      </c>
      <c r="B36" s="1"/>
      <c r="C36" s="1"/>
      <c r="D36">
        <v>2.2930000000000001</v>
      </c>
      <c r="E36" s="1"/>
      <c r="F36" s="1"/>
      <c r="G36" s="1"/>
      <c r="M36">
        <f t="shared" si="0"/>
        <v>9.1720000000000006</v>
      </c>
      <c r="N36" s="2">
        <f>+hist_ExAnteRealRate_wFG!D27-hist_RealNaturalRate_wFG!D27</f>
        <v>-1.9296091006452807</v>
      </c>
      <c r="O36">
        <f>+hist_Forward5YearRealR_wFG!D27-hist_Forward5YearRNatR_wFG!D27</f>
        <v>8.8369378652259911E-2</v>
      </c>
      <c r="P36" s="2">
        <f>+hist_ExAnteRealRate_woFG!D27-hist_RealNaturalRate_woFG!D27</f>
        <v>-1.8169633701806704</v>
      </c>
      <c r="Q36">
        <f>+hist_Forward5YearRealR_woFG!D27-hist_Forward5YearRNatR_woFG!D27</f>
        <v>0.74548932817206026</v>
      </c>
    </row>
    <row r="37" spans="1:17">
      <c r="A37" s="1">
        <v>28855</v>
      </c>
      <c r="B37" s="1"/>
      <c r="C37" s="1"/>
      <c r="D37">
        <v>2.2842500000000001</v>
      </c>
      <c r="E37" s="1"/>
      <c r="F37" s="1"/>
      <c r="G37" s="1"/>
      <c r="M37">
        <f t="shared" si="0"/>
        <v>9.1370000000000005</v>
      </c>
      <c r="N37" s="2">
        <f>+hist_ExAnteRealRate_wFG!D28-hist_RealNaturalRate_wFG!D28</f>
        <v>-1.8229208343527201</v>
      </c>
      <c r="O37">
        <f>+hist_Forward5YearRealR_wFG!D28-hist_Forward5YearRNatR_wFG!D28</f>
        <v>3.3295701247459952E-2</v>
      </c>
      <c r="P37" s="2">
        <f>+hist_ExAnteRealRate_woFG!D28-hist_RealNaturalRate_woFG!D28</f>
        <v>-1.7096182755041607</v>
      </c>
      <c r="Q37">
        <f>+hist_Forward5YearRealR_woFG!D28-hist_Forward5YearRNatR_woFG!D28</f>
        <v>0.62194925204545015</v>
      </c>
    </row>
    <row r="38" spans="1:17">
      <c r="A38" s="1">
        <v>28945</v>
      </c>
      <c r="B38" s="1"/>
      <c r="C38" s="1"/>
      <c r="D38">
        <v>1.92425</v>
      </c>
      <c r="E38" s="1"/>
      <c r="F38" s="1"/>
      <c r="G38" s="1"/>
      <c r="M38">
        <f t="shared" si="0"/>
        <v>7.6970000000000001</v>
      </c>
      <c r="N38" s="2">
        <f>+hist_ExAnteRealRate_wFG!D29-hist_RealNaturalRate_wFG!D29</f>
        <v>-1.1075545982172601</v>
      </c>
      <c r="O38">
        <f>+hist_Forward5YearRealR_wFG!D29-hist_Forward5YearRNatR_wFG!D29</f>
        <v>-0.30938454298082974</v>
      </c>
      <c r="P38" s="2">
        <f>+hist_ExAnteRealRate_woFG!D29-hist_RealNaturalRate_woFG!D29</f>
        <v>-0.9935912149927395</v>
      </c>
      <c r="Q38">
        <f>+hist_Forward5YearRealR_woFG!D29-hist_Forward5YearRNatR_woFG!D29</f>
        <v>0.19975593636233935</v>
      </c>
    </row>
    <row r="39" spans="1:17">
      <c r="A39" s="1">
        <v>29036</v>
      </c>
      <c r="B39" s="1"/>
      <c r="C39" s="1"/>
      <c r="D39">
        <v>2.3374999999999999</v>
      </c>
      <c r="E39" s="1"/>
      <c r="F39" s="1"/>
      <c r="G39" s="1"/>
      <c r="M39">
        <f t="shared" si="0"/>
        <v>9.35</v>
      </c>
      <c r="N39" s="2">
        <f>+hist_ExAnteRealRate_wFG!D30-hist_RealNaturalRate_wFG!D30</f>
        <v>-2.4982877169779405</v>
      </c>
      <c r="O39">
        <f>+hist_Forward5YearRealR_wFG!D30-hist_Forward5YearRNatR_wFG!D30</f>
        <v>-3.4601876975210111E-2</v>
      </c>
      <c r="P39" s="2">
        <f>+hist_ExAnteRealRate_woFG!D30-hist_RealNaturalRate_woFG!D30</f>
        <v>-2.3836596007747701</v>
      </c>
      <c r="Q39">
        <f>+hist_Forward5YearRealR_woFG!D30-hist_Forward5YearRNatR_woFG!D30</f>
        <v>0.47923620042351978</v>
      </c>
    </row>
    <row r="40" spans="1:17">
      <c r="A40" s="1">
        <v>29128</v>
      </c>
      <c r="B40" s="1"/>
      <c r="C40" s="1"/>
      <c r="D40">
        <v>2.7555000000000001</v>
      </c>
      <c r="E40" s="1"/>
      <c r="F40" s="1"/>
      <c r="G40" s="1"/>
      <c r="M40">
        <f t="shared" si="0"/>
        <v>11.022</v>
      </c>
      <c r="N40" s="2">
        <f>+hist_ExAnteRealRate_wFG!D31-hist_RealNaturalRate_wFG!D31</f>
        <v>-1.7614471913630698</v>
      </c>
      <c r="O40">
        <f>+hist_Forward5YearRealR_wFG!D31-hist_Forward5YearRNatR_wFG!D31</f>
        <v>0.53781673328788049</v>
      </c>
      <c r="P40" s="2">
        <f>+hist_ExAnteRealRate_woFG!D31-hist_RealNaturalRate_woFG!D31</f>
        <v>-1.6461505620599901</v>
      </c>
      <c r="Q40">
        <f>+hist_Forward5YearRealR_woFG!D31-hist_Forward5YearRNatR_woFG!D31</f>
        <v>1.0972541309250401</v>
      </c>
    </row>
    <row r="41" spans="1:17">
      <c r="A41" s="1">
        <v>29220</v>
      </c>
      <c r="B41" s="1"/>
      <c r="C41" s="1"/>
      <c r="D41">
        <v>3.1735000000000002</v>
      </c>
      <c r="E41" s="1"/>
      <c r="F41" s="1"/>
      <c r="G41" s="1"/>
      <c r="M41">
        <f t="shared" si="0"/>
        <v>12.694000000000001</v>
      </c>
      <c r="N41" s="2">
        <f>+hist_ExAnteRealRate_wFG!D32-hist_RealNaturalRate_wFG!D32</f>
        <v>-2.8736465999650402</v>
      </c>
      <c r="O41">
        <f>+hist_Forward5YearRealR_wFG!D32-hist_Forward5YearRNatR_wFG!D32</f>
        <v>1.1610851868043497</v>
      </c>
      <c r="P41" s="2">
        <f>+hist_ExAnteRealRate_woFG!D32-hist_RealNaturalRate_woFG!D32</f>
        <v>-2.7576778478075195</v>
      </c>
      <c r="Q41">
        <f>+hist_Forward5YearRealR_woFG!D32-hist_Forward5YearRNatR_woFG!D32</f>
        <v>1.6873585085210507</v>
      </c>
    </row>
    <row r="42" spans="1:17">
      <c r="A42" s="1">
        <v>29311</v>
      </c>
      <c r="B42" s="1"/>
      <c r="C42" s="1"/>
      <c r="D42">
        <v>3.1837499999999999</v>
      </c>
      <c r="E42" s="1"/>
      <c r="F42" s="1"/>
      <c r="G42" s="1"/>
      <c r="M42">
        <f t="shared" si="0"/>
        <v>12.734999999999999</v>
      </c>
      <c r="N42" s="2">
        <f>+hist_ExAnteRealRate_wFG!D33-hist_RealNaturalRate_wFG!D33</f>
        <v>-2.3732931524064202</v>
      </c>
      <c r="O42">
        <f>+hist_Forward5YearRealR_wFG!D33-hist_Forward5YearRNatR_wFG!D33</f>
        <v>1.1098484868434806</v>
      </c>
      <c r="P42" s="2">
        <f>+hist_ExAnteRealRate_woFG!D33-hist_RealNaturalRate_woFG!D33</f>
        <v>-2.2566488807522198</v>
      </c>
      <c r="Q42">
        <f>+hist_Forward5YearRealR_woFG!D33-hist_Forward5YearRNatR_woFG!D33</f>
        <v>1.5914561562288201</v>
      </c>
    </row>
    <row r="43" spans="1:17">
      <c r="A43" s="1">
        <v>29402</v>
      </c>
      <c r="B43" s="1"/>
      <c r="C43" s="1"/>
      <c r="D43">
        <v>3.30925</v>
      </c>
      <c r="E43" s="1"/>
      <c r="F43" s="1"/>
      <c r="G43" s="1"/>
      <c r="M43">
        <f t="shared" si="0"/>
        <v>13.237</v>
      </c>
      <c r="N43" s="2">
        <f>+hist_ExAnteRealRate_wFG!D34-hist_RealNaturalRate_wFG!D34</f>
        <v>-1.3873814807400198</v>
      </c>
      <c r="O43">
        <f>+hist_Forward5YearRealR_wFG!D34-hist_Forward5YearRNatR_wFG!D34</f>
        <v>1.3743071129110103</v>
      </c>
      <c r="P43" s="2">
        <f>+hist_ExAnteRealRate_woFG!D34-hist_RealNaturalRate_woFG!D34</f>
        <v>-1.2700585498836894</v>
      </c>
      <c r="Q43">
        <f>+hist_Forward5YearRealR_woFG!D34-hist_Forward5YearRNatR_woFG!D34</f>
        <v>1.9073150553907503</v>
      </c>
    </row>
    <row r="44" spans="1:17">
      <c r="A44" s="1">
        <v>29494</v>
      </c>
      <c r="B44" s="1"/>
      <c r="C44" s="1"/>
      <c r="D44">
        <v>3.0597500000000002</v>
      </c>
      <c r="E44" s="1"/>
      <c r="F44" s="1"/>
      <c r="G44" s="1"/>
      <c r="I44">
        <v>4</v>
      </c>
      <c r="J44">
        <v>-1</v>
      </c>
      <c r="M44">
        <f t="shared" si="0"/>
        <v>12.239000000000001</v>
      </c>
      <c r="N44" s="2">
        <f>+hist_ExAnteRealRate_wFG!D35-hist_RealNaturalRate_wFG!D35</f>
        <v>-1.58753389080983</v>
      </c>
      <c r="O44">
        <f>+hist_Forward5YearRealR_wFG!D35-hist_Forward5YearRNatR_wFG!D35</f>
        <v>1.1350838075907896</v>
      </c>
      <c r="P44" s="2">
        <f>+hist_ExAnteRealRate_woFG!D35-hist_RealNaturalRate_woFG!D35</f>
        <v>-1.4695294632805194</v>
      </c>
      <c r="Q44">
        <f>+hist_Forward5YearRealR_woFG!D35-hist_Forward5YearRNatR_woFG!D35</f>
        <v>1.5607322521959102</v>
      </c>
    </row>
    <row r="45" spans="1:17">
      <c r="A45" s="1">
        <v>29586</v>
      </c>
      <c r="B45" s="1"/>
      <c r="C45" s="1"/>
      <c r="D45">
        <v>3.1657500000000001</v>
      </c>
      <c r="E45" s="1"/>
      <c r="F45" s="1"/>
      <c r="G45" s="1"/>
      <c r="I45">
        <v>4</v>
      </c>
      <c r="J45">
        <v>-1</v>
      </c>
      <c r="M45">
        <f t="shared" si="0"/>
        <v>12.663</v>
      </c>
      <c r="N45" s="2">
        <f>+hist_ExAnteRealRate_wFG!D36-hist_RealNaturalRate_wFG!D36</f>
        <v>-1.5619466949020886</v>
      </c>
      <c r="O45">
        <f>+hist_Forward5YearRealR_wFG!D36-hist_Forward5YearRNatR_wFG!D36</f>
        <v>1.3342923211268696</v>
      </c>
      <c r="P45" s="2">
        <f>+hist_ExAnteRealRate_woFG!D36-hist_RealNaturalRate_woFG!D36</f>
        <v>-1.4432582828423701</v>
      </c>
      <c r="Q45">
        <f>+hist_Forward5YearRealR_woFG!D36-hist_Forward5YearRNatR_woFG!D36</f>
        <v>1.7461721298400796</v>
      </c>
    </row>
    <row r="46" spans="1:17">
      <c r="A46" s="1">
        <v>29676</v>
      </c>
      <c r="B46" s="1"/>
      <c r="C46" s="1"/>
      <c r="D46">
        <v>3.35825</v>
      </c>
      <c r="E46" s="1"/>
      <c r="F46" s="1"/>
      <c r="G46" s="1"/>
      <c r="I46">
        <v>4</v>
      </c>
      <c r="J46">
        <v>-1</v>
      </c>
      <c r="M46">
        <f t="shared" si="0"/>
        <v>13.433</v>
      </c>
      <c r="N46" s="2">
        <f>+hist_ExAnteRealRate_wFG!D37-hist_RealNaturalRate_wFG!D37</f>
        <v>-1.4774449722074703</v>
      </c>
      <c r="O46">
        <f>+hist_Forward5YearRealR_wFG!D37-hist_Forward5YearRNatR_wFG!D37</f>
        <v>1.5169458400386002</v>
      </c>
      <c r="P46" s="2">
        <f>+hist_ExAnteRealRate_woFG!D37-hist_RealNaturalRate_woFG!D37</f>
        <v>-1.3580704876976011</v>
      </c>
      <c r="Q46">
        <f>+hist_Forward5YearRealR_woFG!D37-hist_Forward5YearRNatR_woFG!D37</f>
        <v>1.9390086531083401</v>
      </c>
    </row>
    <row r="47" spans="1:17">
      <c r="A47" s="1">
        <v>29767</v>
      </c>
      <c r="B47" s="1"/>
      <c r="C47" s="1"/>
      <c r="D47">
        <v>3.8769999999999998</v>
      </c>
      <c r="E47" s="1"/>
      <c r="F47" s="1"/>
      <c r="G47" s="1"/>
      <c r="M47">
        <f t="shared" si="0"/>
        <v>15.507999999999999</v>
      </c>
      <c r="N47" s="2">
        <f>+hist_ExAnteRealRate_wFG!D38-hist_RealNaturalRate_wFG!D38</f>
        <v>-1.8878528879022003</v>
      </c>
      <c r="O47">
        <f>+hist_Forward5YearRealR_wFG!D38-hist_Forward5YearRNatR_wFG!D38</f>
        <v>2.2040863710596001</v>
      </c>
      <c r="P47" s="2">
        <f>+hist_ExAnteRealRate_woFG!D38-hist_RealNaturalRate_woFG!D38</f>
        <v>-1.7677906974106001</v>
      </c>
      <c r="Q47">
        <f>+hist_Forward5YearRealR_woFG!D38-hist_Forward5YearRNatR_woFG!D38</f>
        <v>2.6621433777875003</v>
      </c>
    </row>
    <row r="48" spans="1:17">
      <c r="A48" s="1">
        <v>29859</v>
      </c>
      <c r="B48" s="1"/>
      <c r="C48" s="1"/>
      <c r="D48">
        <v>4.0332499999999998</v>
      </c>
      <c r="E48" s="1"/>
      <c r="F48" s="1"/>
      <c r="G48" s="1"/>
      <c r="M48">
        <f t="shared" si="0"/>
        <v>16.132999999999999</v>
      </c>
      <c r="N48" s="2">
        <f>+hist_ExAnteRealRate_wFG!D39-hist_RealNaturalRate_wFG!D39</f>
        <v>-1.570550355486299</v>
      </c>
      <c r="O48">
        <f>+hist_Forward5YearRealR_wFG!D39-hist_Forward5YearRNatR_wFG!D39</f>
        <v>2.4700490876643508</v>
      </c>
      <c r="P48" s="2">
        <f>+hist_ExAnteRealRate_woFG!D39-hist_RealNaturalRate_woFG!D39</f>
        <v>-1.4497993400108005</v>
      </c>
      <c r="Q48">
        <f>+hist_Forward5YearRealR_woFG!D39-hist_Forward5YearRNatR_woFG!D39</f>
        <v>2.9411812489277391</v>
      </c>
    </row>
    <row r="49" spans="1:17">
      <c r="A49" s="1">
        <v>29951</v>
      </c>
      <c r="B49" s="1"/>
      <c r="C49" s="1"/>
      <c r="D49">
        <v>3.8565</v>
      </c>
      <c r="E49" s="1"/>
      <c r="F49" s="1"/>
      <c r="G49" s="1"/>
      <c r="M49">
        <f t="shared" si="0"/>
        <v>15.426</v>
      </c>
      <c r="N49" s="2">
        <f>+hist_ExAnteRealRate_wFG!D40-hist_RealNaturalRate_wFG!D40</f>
        <v>-1.3493726314940009</v>
      </c>
      <c r="O49">
        <f>+hist_Forward5YearRealR_wFG!D40-hist_Forward5YearRNatR_wFG!D40</f>
        <v>2.3618988351991099</v>
      </c>
      <c r="P49" s="2">
        <f>+hist_ExAnteRealRate_woFG!D40-hist_RealNaturalRate_woFG!D40</f>
        <v>-1.2279322544226989</v>
      </c>
      <c r="Q49">
        <f>+hist_Forward5YearRealR_woFG!D40-hist_Forward5YearRNatR_woFG!D40</f>
        <v>2.8145526772672795</v>
      </c>
    </row>
    <row r="50" spans="1:17">
      <c r="A50" s="1">
        <v>30041</v>
      </c>
      <c r="B50" s="1"/>
      <c r="C50" s="1"/>
      <c r="D50">
        <v>3.5827499999999999</v>
      </c>
      <c r="E50" s="1"/>
      <c r="F50" s="1"/>
      <c r="G50" s="1"/>
      <c r="M50">
        <f t="shared" si="0"/>
        <v>14.331</v>
      </c>
      <c r="N50" s="2">
        <f>+hist_ExAnteRealRate_wFG!D41-hist_RealNaturalRate_wFG!D41</f>
        <v>-0.79457238910149997</v>
      </c>
      <c r="O50">
        <f>+hist_Forward5YearRealR_wFG!D41-hist_Forward5YearRNatR_wFG!D41</f>
        <v>1.8462565836546894</v>
      </c>
      <c r="P50" s="2">
        <f>+hist_ExAnteRealRate_woFG!D41-hist_RealNaturalRate_woFG!D41</f>
        <v>-0.6724427743491006</v>
      </c>
      <c r="Q50">
        <f>+hist_Forward5YearRealR_woFG!D41-hist_Forward5YearRNatR_woFG!D41</f>
        <v>2.291299959460269</v>
      </c>
    </row>
    <row r="51" spans="1:17">
      <c r="A51" s="1">
        <v>30132</v>
      </c>
      <c r="B51" s="1"/>
      <c r="C51" s="1"/>
      <c r="D51">
        <v>3.6</v>
      </c>
      <c r="E51" s="1"/>
      <c r="F51" s="1"/>
      <c r="G51" s="1"/>
      <c r="M51">
        <f t="shared" si="0"/>
        <v>14.4</v>
      </c>
      <c r="N51" s="2">
        <f>+hist_ExAnteRealRate_wFG!D42-hist_RealNaturalRate_wFG!D42</f>
        <v>-0.95327883917950018</v>
      </c>
      <c r="O51">
        <f>+hist_Forward5YearRealR_wFG!D42-hist_Forward5YearRNatR_wFG!D42</f>
        <v>1.9102194378172692</v>
      </c>
      <c r="P51" s="2">
        <f>+hist_ExAnteRealRate_woFG!D42-hist_RealNaturalRate_woFG!D42</f>
        <v>-0.83046086269260044</v>
      </c>
      <c r="Q51">
        <f>+hist_Forward5YearRealR_woFG!D42-hist_Forward5YearRNatR_woFG!D42</f>
        <v>2.3754272475182798</v>
      </c>
    </row>
    <row r="52" spans="1:17">
      <c r="A52" s="1">
        <v>30224</v>
      </c>
      <c r="B52" s="1"/>
      <c r="C52" s="1"/>
      <c r="D52">
        <v>3.3374999999999999</v>
      </c>
      <c r="E52" s="1"/>
      <c r="F52" s="1"/>
      <c r="G52" s="1"/>
      <c r="M52">
        <f t="shared" si="0"/>
        <v>13.35</v>
      </c>
      <c r="N52" s="2">
        <f>+hist_ExAnteRealRate_wFG!D43-hist_RealNaturalRate_wFG!D43</f>
        <v>-0.37891682389577852</v>
      </c>
      <c r="O52">
        <f>+hist_Forward5YearRealR_wFG!D43-hist_Forward5YearRNatR_wFG!D43</f>
        <v>1.6684802823245102</v>
      </c>
      <c r="P52" s="2">
        <f>+hist_ExAnteRealRate_woFG!D43-hist_RealNaturalRate_woFG!D43</f>
        <v>-0.2554122220093813</v>
      </c>
      <c r="Q52">
        <f>+hist_Forward5YearRealR_woFG!D43-hist_Forward5YearRNatR_woFG!D43</f>
        <v>2.1072388310561703</v>
      </c>
    </row>
    <row r="53" spans="1:17">
      <c r="A53" s="1">
        <v>30316</v>
      </c>
      <c r="B53" s="1"/>
      <c r="C53" s="1"/>
      <c r="D53">
        <v>3.1517499999999998</v>
      </c>
      <c r="E53" s="1"/>
      <c r="F53" s="1"/>
      <c r="G53" s="1"/>
      <c r="M53">
        <f t="shared" si="0"/>
        <v>12.606999999999999</v>
      </c>
      <c r="N53" s="2">
        <f>+hist_ExAnteRealRate_wFG!D44-hist_RealNaturalRate_wFG!D44</f>
        <v>-0.7806933034397403</v>
      </c>
      <c r="O53">
        <f>+hist_Forward5YearRealR_wFG!D44-hist_Forward5YearRNatR_wFG!D44</f>
        <v>1.5155006690672499</v>
      </c>
      <c r="P53" s="2">
        <f>+hist_ExAnteRealRate_woFG!D44-hist_RealNaturalRate_woFG!D44</f>
        <v>-0.65650480137959022</v>
      </c>
      <c r="Q53">
        <f>+hist_Forward5YearRealR_woFG!D44-hist_Forward5YearRNatR_woFG!D44</f>
        <v>1.9249543979267001</v>
      </c>
    </row>
    <row r="54" spans="1:17">
      <c r="A54" s="1">
        <v>30406</v>
      </c>
      <c r="B54" s="1"/>
      <c r="C54" s="1"/>
      <c r="D54">
        <v>2.9714999999999998</v>
      </c>
      <c r="E54" s="1"/>
      <c r="F54" s="1"/>
      <c r="G54" s="1"/>
      <c r="M54">
        <f t="shared" si="0"/>
        <v>11.885999999999999</v>
      </c>
      <c r="N54" s="2">
        <f>+hist_ExAnteRealRate_wFG!D45-hist_RealNaturalRate_wFG!D45</f>
        <v>-0.63469197387833098</v>
      </c>
      <c r="O54">
        <f>+hist_Forward5YearRealR_wFG!D45-hist_Forward5YearRNatR_wFG!D45</f>
        <v>1.1626936459134507</v>
      </c>
      <c r="P54" s="2">
        <f>+hist_ExAnteRealRate_woFG!D45-hist_RealNaturalRate_woFG!D45</f>
        <v>-0.50982343597383917</v>
      </c>
      <c r="Q54">
        <f>+hist_Forward5YearRealR_woFG!D45-hist_Forward5YearRNatR_woFG!D45</f>
        <v>1.5562680115069298</v>
      </c>
    </row>
    <row r="55" spans="1:17">
      <c r="A55" s="1">
        <v>30497</v>
      </c>
      <c r="B55" s="1"/>
      <c r="C55" s="1"/>
      <c r="D55">
        <v>2.9620000000000002</v>
      </c>
      <c r="E55" s="1"/>
      <c r="F55" s="1"/>
      <c r="G55" s="1"/>
      <c r="M55">
        <f t="shared" si="0"/>
        <v>11.848000000000001</v>
      </c>
      <c r="N55" s="2">
        <f>+hist_ExAnteRealRate_wFG!D46-hist_RealNaturalRate_wFG!D46</f>
        <v>-0.76121867689106004</v>
      </c>
      <c r="O55">
        <f>+hist_Forward5YearRealR_wFG!D46-hist_Forward5YearRNatR_wFG!D46</f>
        <v>1.2098188632147702</v>
      </c>
      <c r="P55" s="2">
        <f>+hist_ExAnteRealRate_woFG!D46-hist_RealNaturalRate_woFG!D46</f>
        <v>-0.63567527454063999</v>
      </c>
      <c r="Q55">
        <f>+hist_Forward5YearRealR_woFG!D46-hist_Forward5YearRNatR_woFG!D46</f>
        <v>1.5889943087992</v>
      </c>
    </row>
    <row r="56" spans="1:17">
      <c r="A56" s="1">
        <v>30589</v>
      </c>
      <c r="B56" s="1"/>
      <c r="C56" s="1"/>
      <c r="D56">
        <v>3.0547499999999999</v>
      </c>
      <c r="E56" s="1"/>
      <c r="F56" s="1"/>
      <c r="G56" s="1"/>
      <c r="M56">
        <f t="shared" si="0"/>
        <v>12.218999999999999</v>
      </c>
      <c r="N56" s="2">
        <f>+hist_ExAnteRealRate_wFG!D47-hist_RealNaturalRate_wFG!D47</f>
        <v>-0.63052788104909929</v>
      </c>
      <c r="O56">
        <f>+hist_Forward5YearRealR_wFG!D47-hist_Forward5YearRNatR_wFG!D47</f>
        <v>1.3050716716480304</v>
      </c>
      <c r="P56" s="2">
        <f>+hist_ExAnteRealRate_woFG!D47-hist_RealNaturalRate_woFG!D47</f>
        <v>-0.50431626016395903</v>
      </c>
      <c r="Q56">
        <f>+hist_Forward5YearRealR_woFG!D47-hist_Forward5YearRNatR_woFG!D47</f>
        <v>1.7164930141895196</v>
      </c>
    </row>
    <row r="57" spans="1:17">
      <c r="A57" s="1">
        <v>30681</v>
      </c>
      <c r="B57" s="1"/>
      <c r="C57" s="1"/>
      <c r="D57">
        <v>3.0422500000000001</v>
      </c>
      <c r="E57" s="1"/>
      <c r="F57" s="1"/>
      <c r="G57" s="1"/>
      <c r="M57">
        <f t="shared" si="0"/>
        <v>12.169</v>
      </c>
      <c r="N57" s="2">
        <f>+hist_ExAnteRealRate_wFG!D48-hist_RealNaturalRate_wFG!D48</f>
        <v>-1.0476633092269392</v>
      </c>
      <c r="O57">
        <f>+hist_Forward5YearRealR_wFG!D48-hist_Forward5YearRNatR_wFG!D48</f>
        <v>1.4270465124560499</v>
      </c>
      <c r="P57" s="2">
        <f>+hist_ExAnteRealRate_woFG!D48-hist_RealNaturalRate_woFG!D48</f>
        <v>-0.92079170468239013</v>
      </c>
      <c r="Q57">
        <f>+hist_Forward5YearRealR_woFG!D48-hist_Forward5YearRNatR_woFG!D48</f>
        <v>1.8251381014630894</v>
      </c>
    </row>
    <row r="58" spans="1:17">
      <c r="A58" s="1">
        <v>30772</v>
      </c>
      <c r="B58" s="1"/>
      <c r="C58" s="1"/>
      <c r="D58">
        <v>2.8580000000000001</v>
      </c>
      <c r="E58" s="1"/>
      <c r="F58" s="1"/>
      <c r="G58" s="1"/>
      <c r="M58">
        <f t="shared" si="0"/>
        <v>11.432</v>
      </c>
      <c r="N58" s="2">
        <f>+hist_ExAnteRealRate_wFG!D49-hist_RealNaturalRate_wFG!D49</f>
        <v>-0.86020623805616125</v>
      </c>
      <c r="O58">
        <f>+hist_Forward5YearRealR_wFG!D49-hist_Forward5YearRNatR_wFG!D49</f>
        <v>1.14787028965244</v>
      </c>
      <c r="P58" s="2">
        <f>+hist_ExAnteRealRate_woFG!D49-hist_RealNaturalRate_woFG!D49</f>
        <v>-0.73268440425127856</v>
      </c>
      <c r="Q58">
        <f>+hist_Forward5YearRealR_woFG!D49-hist_Forward5YearRNatR_woFG!D49</f>
        <v>1.50953758299688</v>
      </c>
    </row>
    <row r="59" spans="1:17">
      <c r="A59" s="1">
        <v>30863</v>
      </c>
      <c r="B59" s="1"/>
      <c r="C59" s="1"/>
      <c r="D59">
        <v>2.7145000000000001</v>
      </c>
      <c r="E59" s="1"/>
      <c r="F59" s="1"/>
      <c r="G59" s="1"/>
      <c r="I59">
        <v>4</v>
      </c>
      <c r="J59">
        <v>-1</v>
      </c>
      <c r="M59">
        <f t="shared" si="0"/>
        <v>10.858000000000001</v>
      </c>
      <c r="N59" s="2">
        <f>+hist_ExAnteRealRate_wFG!D50-hist_RealNaturalRate_wFG!D50</f>
        <v>-0.29091148978787107</v>
      </c>
      <c r="O59">
        <f>+hist_Forward5YearRealR_wFG!D50-hist_Forward5YearRNatR_wFG!D50</f>
        <v>1.0299142649556696</v>
      </c>
      <c r="P59" s="2">
        <f>+hist_ExAnteRealRate_woFG!D50-hist_RealNaturalRate_woFG!D50</f>
        <v>-0.16275014046508041</v>
      </c>
      <c r="Q59">
        <f>+hist_Forward5YearRealR_woFG!D50-hist_Forward5YearRNatR_woFG!D50</f>
        <v>1.4147797052257696</v>
      </c>
    </row>
    <row r="60" spans="1:17">
      <c r="A60" s="1">
        <v>30955</v>
      </c>
      <c r="B60" s="1"/>
      <c r="C60" s="1"/>
      <c r="D60">
        <v>2.6034999999999999</v>
      </c>
      <c r="E60" s="1"/>
      <c r="F60" s="1"/>
      <c r="G60" s="1"/>
      <c r="I60">
        <v>4</v>
      </c>
      <c r="J60">
        <v>-1</v>
      </c>
      <c r="M60">
        <f t="shared" si="0"/>
        <v>10.414</v>
      </c>
      <c r="N60" s="2">
        <f>+hist_ExAnteRealRate_wFG!D51-hist_RealNaturalRate_wFG!D51</f>
        <v>-0.35526648209954992</v>
      </c>
      <c r="O60">
        <f>+hist_Forward5YearRealR_wFG!D51-hist_Forward5YearRNatR_wFG!D51</f>
        <v>0.71587633357350988</v>
      </c>
      <c r="P60" s="2">
        <f>+hist_ExAnteRealRate_woFG!D51-hist_RealNaturalRate_woFG!D51</f>
        <v>-0.22647554195197994</v>
      </c>
      <c r="Q60">
        <f>+hist_Forward5YearRealR_woFG!D51-hist_Forward5YearRNatR_woFG!D51</f>
        <v>1.0528208043051297</v>
      </c>
    </row>
    <row r="61" spans="1:17">
      <c r="A61" s="1">
        <v>31047</v>
      </c>
      <c r="B61" s="1"/>
      <c r="C61" s="1"/>
      <c r="D61">
        <v>2.532</v>
      </c>
      <c r="E61" s="1"/>
      <c r="F61" s="1"/>
      <c r="G61" s="1"/>
      <c r="I61">
        <v>4</v>
      </c>
      <c r="J61">
        <v>-1</v>
      </c>
      <c r="M61">
        <f t="shared" si="0"/>
        <v>10.128</v>
      </c>
      <c r="N61" s="2">
        <f>+hist_ExAnteRealRate_wFG!D52-hist_RealNaturalRate_wFG!D52</f>
        <v>-0.6850468950532802</v>
      </c>
      <c r="O61">
        <f>+hist_Forward5YearRealR_wFG!D52-hist_Forward5YearRNatR_wFG!D52</f>
        <v>0.67519274958770925</v>
      </c>
      <c r="P61" s="2">
        <f>+hist_ExAnteRealRate_woFG!D52-hist_RealNaturalRate_woFG!D52</f>
        <v>-0.55563099260007043</v>
      </c>
      <c r="Q61">
        <f>+hist_Forward5YearRealR_woFG!D52-hist_Forward5YearRNatR_woFG!D52</f>
        <v>0.97087921386249043</v>
      </c>
    </row>
    <row r="62" spans="1:17">
      <c r="A62" s="1">
        <v>31137</v>
      </c>
      <c r="B62" s="1"/>
      <c r="C62" s="1"/>
      <c r="D62">
        <v>2.4657499999999999</v>
      </c>
      <c r="E62" s="1"/>
      <c r="F62" s="1"/>
      <c r="G62" s="1"/>
      <c r="I62">
        <v>4</v>
      </c>
      <c r="J62">
        <v>-1</v>
      </c>
      <c r="M62">
        <f t="shared" si="0"/>
        <v>9.8629999999999995</v>
      </c>
      <c r="N62" s="2">
        <f>+hist_ExAnteRealRate_wFG!D53-hist_RealNaturalRate_wFG!D53</f>
        <v>-0.95518435048288008</v>
      </c>
      <c r="O62">
        <f>+hist_Forward5YearRealR_wFG!D53-hist_Forward5YearRNatR_wFG!D53</f>
        <v>0.72471860078902051</v>
      </c>
      <c r="P62" s="2">
        <f>+hist_ExAnteRealRate_woFG!D53-hist_RealNaturalRate_woFG!D53</f>
        <v>-0.82513190212520016</v>
      </c>
      <c r="Q62">
        <f>+hist_Forward5YearRealR_woFG!D53-hist_Forward5YearRNatR_woFG!D53</f>
        <v>0.99669484004934006</v>
      </c>
    </row>
    <row r="63" spans="1:17">
      <c r="A63" s="1">
        <v>31228</v>
      </c>
      <c r="B63" s="1"/>
      <c r="C63" s="1"/>
      <c r="D63">
        <v>2.4904999999999999</v>
      </c>
      <c r="E63" s="1"/>
      <c r="F63" s="1"/>
      <c r="G63" s="1"/>
      <c r="I63">
        <v>4</v>
      </c>
      <c r="J63">
        <v>-1</v>
      </c>
      <c r="M63">
        <f t="shared" si="0"/>
        <v>9.9619999999999997</v>
      </c>
      <c r="N63" s="2">
        <f>+hist_ExAnteRealRate_wFG!D54-hist_RealNaturalRate_wFG!D54</f>
        <v>-0.95246790257738034</v>
      </c>
      <c r="O63">
        <f>+hist_Forward5YearRealR_wFG!D54-hist_Forward5YearRNatR_wFG!D54</f>
        <v>0.58598650939256025</v>
      </c>
      <c r="P63" s="2">
        <f>+hist_ExAnteRealRate_woFG!D54-hist_RealNaturalRate_woFG!D54</f>
        <v>-0.82188542607612014</v>
      </c>
      <c r="Q63">
        <f>+hist_Forward5YearRealR_woFG!D54-hist_Forward5YearRNatR_woFG!D54</f>
        <v>0.87592348579052004</v>
      </c>
    </row>
    <row r="64" spans="1:17">
      <c r="A64" s="1">
        <v>31320</v>
      </c>
      <c r="B64" s="1"/>
      <c r="C64" s="1"/>
      <c r="D64">
        <v>2.3367499999999999</v>
      </c>
      <c r="E64" s="1"/>
      <c r="F64" s="1"/>
      <c r="G64" s="1"/>
      <c r="I64">
        <v>4</v>
      </c>
      <c r="J64">
        <v>-1</v>
      </c>
      <c r="M64">
        <f t="shared" si="0"/>
        <v>9.3469999999999995</v>
      </c>
      <c r="N64" s="2">
        <f>+hist_ExAnteRealRate_wFG!D55-hist_RealNaturalRate_wFG!D55</f>
        <v>-0.72845728444373936</v>
      </c>
      <c r="O64">
        <f>+hist_Forward5YearRealR_wFG!D55-hist_Forward5YearRNatR_wFG!D55</f>
        <v>0.39091087935103008</v>
      </c>
      <c r="P64" s="2">
        <f>+hist_ExAnteRealRate_woFG!D55-hist_RealNaturalRate_woFG!D55</f>
        <v>-0.59743734136505022</v>
      </c>
      <c r="Q64">
        <f>+hist_Forward5YearRealR_woFG!D55-hist_Forward5YearRNatR_woFG!D55</f>
        <v>0.66198492097780015</v>
      </c>
    </row>
    <row r="65" spans="1:17">
      <c r="A65" s="1">
        <v>31412</v>
      </c>
      <c r="B65" s="1"/>
      <c r="C65" s="1"/>
      <c r="D65">
        <v>2.157</v>
      </c>
      <c r="E65" s="1"/>
      <c r="F65" s="1"/>
      <c r="G65" s="1"/>
      <c r="M65">
        <f t="shared" si="0"/>
        <v>8.6280000000000001</v>
      </c>
      <c r="N65" s="2">
        <f>+hist_ExAnteRealRate_wFG!D56-hist_RealNaturalRate_wFG!D56</f>
        <v>-0.47305347363275008</v>
      </c>
      <c r="O65">
        <f>+hist_Forward5YearRealR_wFG!D56-hist_Forward5YearRNatR_wFG!D56</f>
        <v>0.17437878912336924</v>
      </c>
      <c r="P65" s="2">
        <f>+hist_ExAnteRealRate_woFG!D56-hist_RealNaturalRate_woFG!D56</f>
        <v>-0.34166606337848027</v>
      </c>
      <c r="Q65">
        <f>+hist_Forward5YearRealR_woFG!D56-hist_Forward5YearRNatR_woFG!D56</f>
        <v>0.44005191020977996</v>
      </c>
    </row>
    <row r="66" spans="1:17">
      <c r="A66" s="1">
        <v>31502</v>
      </c>
      <c r="B66" s="1"/>
      <c r="C66" s="1"/>
      <c r="D66">
        <v>2.1872500000000001</v>
      </c>
      <c r="E66" s="1"/>
      <c r="F66" s="1"/>
      <c r="G66" s="1"/>
      <c r="M66">
        <f t="shared" si="0"/>
        <v>8.7490000000000006</v>
      </c>
      <c r="N66" s="2">
        <f>+hist_ExAnteRealRate_wFG!D57-hist_RealNaturalRate_wFG!D57</f>
        <v>-0.20915521187399921</v>
      </c>
      <c r="O66">
        <f>+hist_Forward5YearRealR_wFG!D57-hist_Forward5YearRNatR_wFG!D57</f>
        <v>0.31930456288939002</v>
      </c>
      <c r="P66" s="2">
        <f>+hist_ExAnteRealRate_woFG!D57-hist_RealNaturalRate_woFG!D57</f>
        <v>-7.7451709865799856E-2</v>
      </c>
      <c r="Q66">
        <f>+hist_Forward5YearRealR_woFG!D57-hist_Forward5YearRNatR_woFG!D57</f>
        <v>0.61714177437673001</v>
      </c>
    </row>
    <row r="67" spans="1:17">
      <c r="A67" s="1">
        <v>31593</v>
      </c>
      <c r="B67" s="1"/>
      <c r="C67" s="1"/>
      <c r="D67">
        <v>2.0070000000000001</v>
      </c>
      <c r="E67" s="1"/>
      <c r="F67" s="1"/>
      <c r="G67" s="1"/>
      <c r="M67">
        <f t="shared" si="0"/>
        <v>8.0280000000000005</v>
      </c>
      <c r="N67" s="2">
        <f>+hist_ExAnteRealRate_wFG!D58-hist_RealNaturalRate_wFG!D58</f>
        <v>-0.84675318903278995</v>
      </c>
      <c r="O67">
        <f>+hist_Forward5YearRealR_wFG!D58-hist_Forward5YearRNatR_wFG!D58</f>
        <v>-3.5884433367120216E-2</v>
      </c>
      <c r="P67" s="2">
        <f>+hist_ExAnteRealRate_woFG!D58-hist_RealNaturalRate_woFG!D58</f>
        <v>-0.71476973830082979</v>
      </c>
      <c r="Q67">
        <f>+hist_Forward5YearRealR_woFG!D58-hist_Forward5YearRNatR_woFG!D58</f>
        <v>0.20344735766451993</v>
      </c>
    </row>
    <row r="68" spans="1:17">
      <c r="A68" s="1">
        <v>31685</v>
      </c>
      <c r="B68" s="1"/>
      <c r="C68" s="1"/>
      <c r="D68">
        <v>1.93825</v>
      </c>
      <c r="E68" s="1"/>
      <c r="F68" s="1"/>
      <c r="G68" s="1"/>
      <c r="M68">
        <f t="shared" ref="M68:M131" si="1">+D68*4</f>
        <v>7.7530000000000001</v>
      </c>
      <c r="N68" s="2">
        <f>+hist_ExAnteRealRate_wFG!D59-hist_RealNaturalRate_wFG!D59</f>
        <v>-0.39715265601618022</v>
      </c>
      <c r="O68">
        <f>+hist_Forward5YearRealR_wFG!D59-hist_Forward5YearRNatR_wFG!D59</f>
        <v>-8.0361305358329638E-2</v>
      </c>
      <c r="P68" s="2">
        <f>+hist_ExAnteRealRate_woFG!D59-hist_RealNaturalRate_woFG!D59</f>
        <v>-0.26491327453700997</v>
      </c>
      <c r="Q68">
        <f>+hist_Forward5YearRealR_woFG!D59-hist_Forward5YearRNatR_woFG!D59</f>
        <v>0.16423663279267942</v>
      </c>
    </row>
    <row r="69" spans="1:17">
      <c r="A69" s="1">
        <v>31777</v>
      </c>
      <c r="B69" s="1"/>
      <c r="C69" s="1"/>
      <c r="D69">
        <v>1.96875</v>
      </c>
      <c r="E69" s="1"/>
      <c r="F69" s="1"/>
      <c r="G69" s="1"/>
      <c r="M69">
        <f t="shared" si="1"/>
        <v>7.875</v>
      </c>
      <c r="N69" s="2">
        <f>+hist_ExAnteRealRate_wFG!D60-hist_RealNaturalRate_wFG!D60</f>
        <v>-0.66654864035175976</v>
      </c>
      <c r="O69">
        <f>+hist_Forward5YearRealR_wFG!D60-hist_Forward5YearRNatR_wFG!D60</f>
        <v>-2.1372708618559777E-2</v>
      </c>
      <c r="P69" s="2">
        <f>+hist_ExAnteRealRate_woFG!D60-hist_RealNaturalRate_woFG!D60</f>
        <v>-0.53406805999115026</v>
      </c>
      <c r="Q69">
        <f>+hist_Forward5YearRealR_woFG!D60-hist_Forward5YearRNatR_woFG!D60</f>
        <v>0.1871912947791996</v>
      </c>
    </row>
    <row r="70" spans="1:17">
      <c r="A70" s="1">
        <v>31867</v>
      </c>
      <c r="B70" s="1"/>
      <c r="C70" s="1"/>
      <c r="D70">
        <v>2.0262500000000001</v>
      </c>
      <c r="E70" s="1"/>
      <c r="F70" s="1"/>
      <c r="G70" s="1"/>
      <c r="M70">
        <f t="shared" si="1"/>
        <v>8.1050000000000004</v>
      </c>
      <c r="N70" s="2">
        <f>+hist_ExAnteRealRate_wFG!D61-hist_RealNaturalRate_wFG!D61</f>
        <v>-0.34742758249497019</v>
      </c>
      <c r="O70">
        <f>+hist_Forward5YearRealR_wFG!D61-hist_Forward5YearRNatR_wFG!D61</f>
        <v>7.7632810785519979E-2</v>
      </c>
      <c r="P70" s="2">
        <f>+hist_ExAnteRealRate_woFG!D61-hist_RealNaturalRate_woFG!D61</f>
        <v>-0.21471370658015942</v>
      </c>
      <c r="Q70">
        <f>+hist_Forward5YearRealR_woFG!D61-hist_Forward5YearRNatR_woFG!D61</f>
        <v>0.27866068154371959</v>
      </c>
    </row>
    <row r="71" spans="1:17">
      <c r="A71" s="1">
        <v>31958</v>
      </c>
      <c r="B71" s="1"/>
      <c r="C71" s="1"/>
      <c r="D71">
        <v>2.1065</v>
      </c>
      <c r="E71" s="1"/>
      <c r="F71" s="1"/>
      <c r="G71" s="1"/>
      <c r="M71">
        <f t="shared" si="1"/>
        <v>8.4260000000000002</v>
      </c>
      <c r="N71" s="2">
        <f>+hist_ExAnteRealRate_wFG!D62-hist_RealNaturalRate_wFG!D62</f>
        <v>-1.2750159676875699</v>
      </c>
      <c r="O71">
        <f>+hist_Forward5YearRealR_wFG!D62-hist_Forward5YearRNatR_wFG!D62</f>
        <v>1.4499760092280489E-2</v>
      </c>
      <c r="P71" s="2">
        <f>+hist_ExAnteRealRate_woFG!D62-hist_RealNaturalRate_woFG!D62</f>
        <v>-1.1420718777441099</v>
      </c>
      <c r="Q71">
        <f>+hist_Forward5YearRealR_woFG!D62-hist_Forward5YearRNatR_woFG!D62</f>
        <v>0.18254856470622016</v>
      </c>
    </row>
    <row r="72" spans="1:17">
      <c r="A72" s="1">
        <v>32050</v>
      </c>
      <c r="B72" s="1"/>
      <c r="C72" s="1"/>
      <c r="D72">
        <v>2.1225000000000001</v>
      </c>
      <c r="E72" s="1"/>
      <c r="F72" s="1"/>
      <c r="G72" s="1"/>
      <c r="M72">
        <f t="shared" si="1"/>
        <v>8.49</v>
      </c>
      <c r="N72" s="2">
        <f>+hist_ExAnteRealRate_wFG!D63-hist_RealNaturalRate_wFG!D63</f>
        <v>-0.77670653610115004</v>
      </c>
      <c r="O72">
        <f>+hist_Forward5YearRealR_wFG!D63-hist_Forward5YearRNatR_wFG!D63</f>
        <v>1.9169060777500135E-2</v>
      </c>
      <c r="P72" s="2">
        <f>+hist_ExAnteRealRate_woFG!D63-hist_RealNaturalRate_woFG!D63</f>
        <v>-0.64353205594958052</v>
      </c>
      <c r="Q72">
        <f>+hist_Forward5YearRealR_woFG!D63-hist_Forward5YearRNatR_woFG!D63</f>
        <v>0.22779157594039035</v>
      </c>
    </row>
    <row r="73" spans="1:17">
      <c r="A73" s="1">
        <v>32142</v>
      </c>
      <c r="B73" s="1"/>
      <c r="C73" s="1"/>
      <c r="D73">
        <v>2.1065</v>
      </c>
      <c r="E73" s="1"/>
      <c r="F73" s="1"/>
      <c r="G73" s="1"/>
      <c r="M73">
        <f t="shared" si="1"/>
        <v>8.4260000000000002</v>
      </c>
      <c r="N73" s="2">
        <f>+hist_ExAnteRealRate_wFG!D64-hist_RealNaturalRate_wFG!D64</f>
        <v>-0.66435276728376991</v>
      </c>
      <c r="O73">
        <f>+hist_Forward5YearRealR_wFG!D64-hist_Forward5YearRNatR_wFG!D64</f>
        <v>-2.7618122388719968E-2</v>
      </c>
      <c r="P73" s="2">
        <f>+hist_ExAnteRealRate_woFG!D64-hist_RealNaturalRate_woFG!D64</f>
        <v>-0.53094565077652067</v>
      </c>
      <c r="Q73">
        <f>+hist_Forward5YearRealR_woFG!D64-hist_Forward5YearRNatR_woFG!D64</f>
        <v>0.21060965182479041</v>
      </c>
    </row>
    <row r="74" spans="1:17">
      <c r="A74" s="1">
        <v>32233</v>
      </c>
      <c r="B74" s="1"/>
      <c r="C74" s="1"/>
      <c r="D74">
        <v>1.8634999999999999</v>
      </c>
      <c r="E74" s="1"/>
      <c r="F74" s="1"/>
      <c r="G74" s="1"/>
      <c r="M74">
        <f t="shared" si="1"/>
        <v>7.4539999999999997</v>
      </c>
      <c r="N74" s="2">
        <f>+hist_ExAnteRealRate_wFG!D65-hist_RealNaturalRate_wFG!D65</f>
        <v>0.1910375409732703</v>
      </c>
      <c r="O74">
        <f>+hist_Forward5YearRealR_wFG!D65-hist_Forward5YearRNatR_wFG!D65</f>
        <v>-0.39840304626113987</v>
      </c>
      <c r="P74" s="2">
        <f>+hist_ExAnteRealRate_woFG!D65-hist_RealNaturalRate_woFG!D65</f>
        <v>0.32468068996045041</v>
      </c>
      <c r="Q74">
        <f>+hist_Forward5YearRealR_woFG!D65-hist_Forward5YearRNatR_woFG!D65</f>
        <v>-0.14739579358885013</v>
      </c>
    </row>
    <row r="75" spans="1:17">
      <c r="A75" s="1">
        <v>32324</v>
      </c>
      <c r="B75" s="1"/>
      <c r="C75" s="1"/>
      <c r="D75">
        <v>1.8149999999999999</v>
      </c>
      <c r="E75" s="1"/>
      <c r="F75" s="1"/>
      <c r="G75" s="1"/>
      <c r="M75">
        <f t="shared" si="1"/>
        <v>7.26</v>
      </c>
      <c r="N75" s="2">
        <f>+hist_ExAnteRealRate_wFG!D66-hist_RealNaturalRate_wFG!D66</f>
        <v>-0.22392387458523011</v>
      </c>
      <c r="O75">
        <f>+hist_Forward5YearRealR_wFG!D66-hist_Forward5YearRNatR_wFG!D66</f>
        <v>-0.47212883858879984</v>
      </c>
      <c r="P75" s="2">
        <f>+hist_ExAnteRealRate_woFG!D66-hist_RealNaturalRate_woFG!D66</f>
        <v>-9.003968986878963E-2</v>
      </c>
      <c r="Q75">
        <f>+hist_Forward5YearRealR_woFG!D66-hist_Forward5YearRNatR_woFG!D66</f>
        <v>-0.20974797352748986</v>
      </c>
    </row>
    <row r="76" spans="1:17">
      <c r="A76" s="1">
        <v>32416</v>
      </c>
      <c r="B76" s="1"/>
      <c r="C76" s="1"/>
      <c r="D76">
        <v>1.9935</v>
      </c>
      <c r="E76" s="1"/>
      <c r="F76" s="1"/>
      <c r="G76" s="1"/>
      <c r="M76">
        <f t="shared" si="1"/>
        <v>7.9740000000000002</v>
      </c>
      <c r="N76" s="2">
        <f>+hist_ExAnteRealRate_wFG!D67-hist_RealNaturalRate_wFG!D67</f>
        <v>-0.90695000102054024</v>
      </c>
      <c r="O76">
        <f>+hist_Forward5YearRealR_wFG!D67-hist_Forward5YearRNatR_wFG!D67</f>
        <v>-0.19504789267948031</v>
      </c>
      <c r="P76" s="2">
        <f>+hist_ExAnteRealRate_woFG!D67-hist_RealNaturalRate_woFG!D67</f>
        <v>-0.77282019701909022</v>
      </c>
      <c r="Q76">
        <f>+hist_Forward5YearRealR_woFG!D67-hist_Forward5YearRNatR_woFG!D67</f>
        <v>8.7374402031059617E-2</v>
      </c>
    </row>
    <row r="77" spans="1:17">
      <c r="A77" s="1">
        <v>32508</v>
      </c>
      <c r="B77" s="1"/>
      <c r="C77" s="1"/>
      <c r="D77">
        <v>2.1187499999999999</v>
      </c>
      <c r="E77" s="1"/>
      <c r="F77" s="1"/>
      <c r="G77" s="1"/>
      <c r="M77">
        <f t="shared" si="1"/>
        <v>8.4749999999999996</v>
      </c>
      <c r="N77" s="2">
        <f>+hist_ExAnteRealRate_wFG!D68-hist_RealNaturalRate_wFG!D68</f>
        <v>-0.69501293344284054</v>
      </c>
      <c r="O77">
        <f>+hist_Forward5YearRealR_wFG!D68-hist_Forward5YearRNatR_wFG!D68</f>
        <v>-0.10162874233256947</v>
      </c>
      <c r="P77" s="2">
        <f>+hist_ExAnteRealRate_woFG!D68-hist_RealNaturalRate_woFG!D68</f>
        <v>-0.56063276987296007</v>
      </c>
      <c r="Q77">
        <f>+hist_Forward5YearRealR_woFG!D68-hist_Forward5YearRNatR_woFG!D68</f>
        <v>0.21913740883483968</v>
      </c>
    </row>
    <row r="78" spans="1:17">
      <c r="A78" s="1">
        <v>32598</v>
      </c>
      <c r="B78" s="1"/>
      <c r="C78" s="1"/>
      <c r="D78">
        <v>2.379</v>
      </c>
      <c r="E78" s="1"/>
      <c r="F78" s="1"/>
      <c r="G78" s="1"/>
      <c r="M78">
        <f t="shared" si="1"/>
        <v>9.516</v>
      </c>
      <c r="N78" s="2">
        <f>+hist_ExAnteRealRate_wFG!D69-hist_RealNaturalRate_wFG!D69</f>
        <v>-0.98087717284466969</v>
      </c>
      <c r="O78">
        <f>+hist_Forward5YearRealR_wFG!D69-hist_Forward5YearRNatR_wFG!D69</f>
        <v>0.25714451827461016</v>
      </c>
      <c r="P78" s="2">
        <f>+hist_ExAnteRealRate_woFG!D69-hist_RealNaturalRate_woFG!D69</f>
        <v>-0.84624195186213047</v>
      </c>
      <c r="Q78">
        <f>+hist_Forward5YearRealR_woFG!D69-hist_Forward5YearRNatR_woFG!D69</f>
        <v>0.60421585789133925</v>
      </c>
    </row>
    <row r="79" spans="1:17">
      <c r="A79" s="1">
        <v>32689</v>
      </c>
      <c r="B79" s="1"/>
      <c r="C79" s="1"/>
      <c r="D79">
        <v>2.4227500000000002</v>
      </c>
      <c r="E79" s="1"/>
      <c r="F79" s="1"/>
      <c r="G79" s="1"/>
      <c r="M79">
        <f t="shared" si="1"/>
        <v>9.6910000000000007</v>
      </c>
      <c r="N79" s="2">
        <f>+hist_ExAnteRealRate_wFG!D70-hist_RealNaturalRate_wFG!D70</f>
        <v>-0.86194078114299089</v>
      </c>
      <c r="O79">
        <f>+hist_Forward5YearRealR_wFG!D70-hist_Forward5YearRNatR_wFG!D70</f>
        <v>0.38182611680866074</v>
      </c>
      <c r="P79" s="2">
        <f>+hist_ExAnteRealRate_woFG!D70-hist_RealNaturalRate_woFG!D70</f>
        <v>-0.72704596228780005</v>
      </c>
      <c r="Q79">
        <f>+hist_Forward5YearRealR_woFG!D70-hist_Forward5YearRNatR_woFG!D70</f>
        <v>0.72249315252609048</v>
      </c>
    </row>
    <row r="80" spans="1:17">
      <c r="A80" s="1">
        <v>32781</v>
      </c>
      <c r="B80" s="1"/>
      <c r="C80" s="1"/>
      <c r="D80">
        <v>2.5255000000000001</v>
      </c>
      <c r="E80" s="1"/>
      <c r="F80" s="1"/>
      <c r="G80" s="1"/>
      <c r="M80">
        <f t="shared" si="1"/>
        <v>10.102</v>
      </c>
      <c r="N80" s="2">
        <f>+hist_ExAnteRealRate_wFG!D71-hist_RealNaturalRate_wFG!D71</f>
        <v>-0.92034162580483958</v>
      </c>
      <c r="O80">
        <f>+hist_Forward5YearRealR_wFG!D71-hist_Forward5YearRNatR_wFG!D71</f>
        <v>0.62042872385922987</v>
      </c>
      <c r="P80" s="2">
        <f>+hist_ExAnteRealRate_woFG!D71-hist_RealNaturalRate_woFG!D71</f>
        <v>-0.78518289087298054</v>
      </c>
      <c r="Q80">
        <f>+hist_Forward5YearRealR_woFG!D71-hist_Forward5YearRNatR_woFG!D71</f>
        <v>0.96219844036022018</v>
      </c>
    </row>
    <row r="81" spans="1:17">
      <c r="A81" s="1">
        <v>32873</v>
      </c>
      <c r="B81" s="1"/>
      <c r="C81" s="1"/>
      <c r="D81">
        <v>2.7679999999999998</v>
      </c>
      <c r="E81" s="1"/>
      <c r="F81" s="1"/>
      <c r="G81" s="1"/>
      <c r="M81">
        <f t="shared" si="1"/>
        <v>11.071999999999999</v>
      </c>
      <c r="N81" s="2">
        <f>+hist_ExAnteRealRate_wFG!D72-hist_RealNaturalRate_wFG!D72</f>
        <v>-0.90883400865329023</v>
      </c>
      <c r="O81">
        <f>+hist_Forward5YearRealR_wFG!D72-hist_Forward5YearRNatR_wFG!D72</f>
        <v>0.84241267565163014</v>
      </c>
      <c r="P81" s="2">
        <f>+hist_ExAnteRealRate_woFG!D72-hist_RealNaturalRate_woFG!D72</f>
        <v>-0.77340729909375128</v>
      </c>
      <c r="Q81">
        <f>+hist_Forward5YearRealR_woFG!D72-hist_Forward5YearRNatR_woFG!D72</f>
        <v>1.2277690337347806</v>
      </c>
    </row>
    <row r="82" spans="1:17">
      <c r="A82" s="1">
        <v>32963</v>
      </c>
      <c r="B82" s="1"/>
      <c r="C82" s="1"/>
      <c r="D82">
        <v>2.8065000000000002</v>
      </c>
      <c r="E82" s="1"/>
      <c r="F82" s="1"/>
      <c r="G82" s="1"/>
      <c r="M82">
        <f t="shared" si="1"/>
        <v>11.226000000000001</v>
      </c>
      <c r="N82" s="2">
        <f>+hist_ExAnteRealRate_wFG!D73-hist_RealNaturalRate_wFG!D73</f>
        <v>-0.43415915258890969</v>
      </c>
      <c r="O82">
        <f>+hist_Forward5YearRealR_wFG!D73-hist_Forward5YearRNatR_wFG!D73</f>
        <v>0.91874786860354973</v>
      </c>
      <c r="P82" s="2">
        <f>+hist_ExAnteRealRate_woFG!D73-hist_RealNaturalRate_woFG!D73</f>
        <v>-0.29846069402266906</v>
      </c>
      <c r="Q82">
        <f>+hist_Forward5YearRealR_woFG!D73-hist_Forward5YearRNatR_woFG!D73</f>
        <v>1.3161432290955295</v>
      </c>
    </row>
    <row r="83" spans="1:17">
      <c r="A83" s="1">
        <v>33054</v>
      </c>
      <c r="B83" s="1"/>
      <c r="C83" s="1"/>
      <c r="D83">
        <v>2.6545000000000001</v>
      </c>
      <c r="E83" s="1"/>
      <c r="F83" s="1"/>
      <c r="G83" s="1"/>
      <c r="M83">
        <f t="shared" si="1"/>
        <v>10.618</v>
      </c>
      <c r="N83" s="2">
        <f>+hist_ExAnteRealRate_wFG!D74-hist_RealNaturalRate_wFG!D74</f>
        <v>0.10480179087555097</v>
      </c>
      <c r="O83">
        <f>+hist_Forward5YearRealR_wFG!D74-hist_Forward5YearRNatR_wFG!D74</f>
        <v>0.94807520851627025</v>
      </c>
      <c r="P83" s="2">
        <f>+hist_ExAnteRealRate_woFG!D74-hist_RealNaturalRate_woFG!D74</f>
        <v>0.24077546732970934</v>
      </c>
      <c r="Q83">
        <f>+hist_Forward5YearRealR_woFG!D74-hist_Forward5YearRNatR_woFG!D74</f>
        <v>1.3304806309191894</v>
      </c>
    </row>
    <row r="84" spans="1:17">
      <c r="A84" s="1">
        <v>33146</v>
      </c>
      <c r="B84" s="1"/>
      <c r="C84" s="1"/>
      <c r="D84">
        <v>2.6339999999999999</v>
      </c>
      <c r="E84" s="1"/>
      <c r="F84" s="1"/>
      <c r="G84" s="1"/>
      <c r="I84">
        <v>4</v>
      </c>
      <c r="J84">
        <v>-1</v>
      </c>
      <c r="M84">
        <f t="shared" si="1"/>
        <v>10.536</v>
      </c>
      <c r="N84" s="2">
        <f>+hist_ExAnteRealRate_wFG!D75-hist_RealNaturalRate_wFG!D75</f>
        <v>6.1942655425859527E-2</v>
      </c>
      <c r="O84">
        <f>+hist_Forward5YearRealR_wFG!D75-hist_Forward5YearRNatR_wFG!D75</f>
        <v>1.0222976072507608</v>
      </c>
      <c r="P84" s="2">
        <f>+hist_ExAnteRealRate_woFG!D75-hist_RealNaturalRate_woFG!D75</f>
        <v>0.1981946884068293</v>
      </c>
      <c r="Q84">
        <f>+hist_Forward5YearRealR_woFG!D75-hist_Forward5YearRNatR_woFG!D75</f>
        <v>1.3921679521954395</v>
      </c>
    </row>
    <row r="85" spans="1:17">
      <c r="A85" s="1">
        <v>33238</v>
      </c>
      <c r="B85" s="1"/>
      <c r="C85" s="1"/>
      <c r="D85">
        <v>2.7614999999999998</v>
      </c>
      <c r="E85" s="1"/>
      <c r="F85" s="1"/>
      <c r="G85" s="1"/>
      <c r="I85">
        <v>4</v>
      </c>
      <c r="J85">
        <v>-1</v>
      </c>
      <c r="M85">
        <f t="shared" si="1"/>
        <v>11.045999999999999</v>
      </c>
      <c r="N85" s="2">
        <f>+hist_ExAnteRealRate_wFG!D76-hist_RealNaturalRate_wFG!D76</f>
        <v>-0.37765650341689927</v>
      </c>
      <c r="O85">
        <f>+hist_Forward5YearRealR_wFG!D76-hist_Forward5YearRNatR_wFG!D76</f>
        <v>1.2183483479302506</v>
      </c>
      <c r="P85" s="2">
        <f>+hist_ExAnteRealRate_woFG!D76-hist_RealNaturalRate_woFG!D76</f>
        <v>-0.24112333830731103</v>
      </c>
      <c r="Q85">
        <f>+hist_Forward5YearRealR_woFG!D76-hist_Forward5YearRNatR_woFG!D76</f>
        <v>1.5677344606787802</v>
      </c>
    </row>
    <row r="86" spans="1:17">
      <c r="A86" s="1">
        <v>33328</v>
      </c>
      <c r="B86" s="1"/>
      <c r="C86" s="1"/>
      <c r="D86">
        <v>2.7742499999999999</v>
      </c>
      <c r="E86" s="1"/>
      <c r="F86" s="1"/>
      <c r="G86" s="1"/>
      <c r="M86">
        <f t="shared" si="1"/>
        <v>11.097</v>
      </c>
      <c r="N86" s="2">
        <f>+hist_ExAnteRealRate_wFG!D77-hist_RealNaturalRate_wFG!D77</f>
        <v>-0.21341141723694967</v>
      </c>
      <c r="O86">
        <f>+hist_Forward5YearRealR_wFG!D77-hist_Forward5YearRNatR_wFG!D77</f>
        <v>1.2642538262561605</v>
      </c>
      <c r="P86" s="2">
        <f>+hist_ExAnteRealRate_woFG!D77-hist_RealNaturalRate_woFG!D77</f>
        <v>-7.6594751606460676E-2</v>
      </c>
      <c r="Q86">
        <f>+hist_Forward5YearRealR_woFG!D77-hist_Forward5YearRNatR_woFG!D77</f>
        <v>1.5913157555109896</v>
      </c>
    </row>
    <row r="87" spans="1:17">
      <c r="A87" s="1">
        <v>33419</v>
      </c>
      <c r="B87" s="1"/>
      <c r="C87" s="1"/>
      <c r="D87">
        <v>2.6154999999999999</v>
      </c>
      <c r="E87" s="1"/>
      <c r="F87" s="1"/>
      <c r="G87" s="1"/>
      <c r="M87">
        <f t="shared" si="1"/>
        <v>10.462</v>
      </c>
      <c r="N87" s="2">
        <f>+hist_ExAnteRealRate_wFG!D78-hist_RealNaturalRate_wFG!D78</f>
        <v>-0.31268632240107941</v>
      </c>
      <c r="O87">
        <f>+hist_Forward5YearRealR_wFG!D78-hist_Forward5YearRNatR_wFG!D78</f>
        <v>1.0556599453355107</v>
      </c>
      <c r="P87" s="2">
        <f>+hist_ExAnteRealRate_woFG!D78-hist_RealNaturalRate_woFG!D78</f>
        <v>-0.17558425308031911</v>
      </c>
      <c r="Q87">
        <f>+hist_Forward5YearRealR_woFG!D78-hist_Forward5YearRNatR_woFG!D78</f>
        <v>1.3008965475403302</v>
      </c>
    </row>
    <row r="88" spans="1:17">
      <c r="A88" s="1">
        <v>33511</v>
      </c>
      <c r="B88" s="1"/>
      <c r="C88" s="1"/>
      <c r="D88">
        <v>2.6265000000000001</v>
      </c>
      <c r="E88" s="1"/>
      <c r="F88" s="1"/>
      <c r="G88" s="1"/>
      <c r="M88">
        <f t="shared" si="1"/>
        <v>10.506</v>
      </c>
      <c r="N88" s="2">
        <f>+hist_ExAnteRealRate_wFG!D79-hist_RealNaturalRate_wFG!D79</f>
        <v>-0.1994099284985893</v>
      </c>
      <c r="O88">
        <f>+hist_Forward5YearRealR_wFG!D79-hist_Forward5YearRNatR_wFG!D79</f>
        <v>1.0830711275945299</v>
      </c>
      <c r="P88" s="2">
        <f>+hist_ExAnteRealRate_woFG!D79-hist_RealNaturalRate_woFG!D79</f>
        <v>-6.2021091287429719E-2</v>
      </c>
      <c r="Q88">
        <f>+hist_Forward5YearRealR_woFG!D79-hist_Forward5YearRNatR_woFG!D79</f>
        <v>1.3320671284365497</v>
      </c>
    </row>
    <row r="89" spans="1:17">
      <c r="A89" s="1">
        <v>33603</v>
      </c>
      <c r="B89" s="1"/>
      <c r="C89" s="1"/>
      <c r="D89">
        <v>2.6829999999999998</v>
      </c>
      <c r="E89" s="1"/>
      <c r="F89" s="1"/>
      <c r="G89" s="1"/>
      <c r="M89">
        <f t="shared" si="1"/>
        <v>10.731999999999999</v>
      </c>
      <c r="N89" s="2">
        <f>+hist_ExAnteRealRate_wFG!D80-hist_RealNaturalRate_wFG!D80</f>
        <v>-0.88794954105259016</v>
      </c>
      <c r="O89">
        <f>+hist_Forward5YearRealR_wFG!D80-hist_Forward5YearRNatR_wFG!D80</f>
        <v>1.2414913825106</v>
      </c>
      <c r="P89" s="2">
        <f>+hist_ExAnteRealRate_woFG!D80-hist_RealNaturalRate_woFG!D80</f>
        <v>-0.75027320172058154</v>
      </c>
      <c r="Q89">
        <f>+hist_Forward5YearRealR_woFG!D80-hist_Forward5YearRNatR_woFG!D80</f>
        <v>1.4563396365310401</v>
      </c>
    </row>
    <row r="90" spans="1:17">
      <c r="A90" s="1">
        <v>33694</v>
      </c>
      <c r="B90" s="1"/>
      <c r="C90" s="1"/>
      <c r="D90">
        <v>2.71225</v>
      </c>
      <c r="E90" s="1"/>
      <c r="F90" s="1"/>
      <c r="G90" s="1"/>
      <c r="I90">
        <v>4</v>
      </c>
      <c r="J90">
        <v>-1</v>
      </c>
      <c r="M90">
        <f t="shared" si="1"/>
        <v>10.849</v>
      </c>
      <c r="N90" s="2">
        <f>+hist_ExAnteRealRate_wFG!D81-hist_RealNaturalRate_wFG!D81</f>
        <v>-0.79864090424016965</v>
      </c>
      <c r="O90">
        <f>+hist_Forward5YearRealR_wFG!D81-hist_Forward5YearRNatR_wFG!D81</f>
        <v>1.38312531622854</v>
      </c>
      <c r="P90" s="2">
        <f>+hist_ExAnteRealRate_woFG!D81-hist_RealNaturalRate_woFG!D81</f>
        <v>-0.66067706806991922</v>
      </c>
      <c r="Q90">
        <f>+hist_Forward5YearRealR_woFG!D81-hist_Forward5YearRNatR_woFG!D81</f>
        <v>1.5805067077077695</v>
      </c>
    </row>
    <row r="91" spans="1:17">
      <c r="A91" s="1">
        <v>33785</v>
      </c>
      <c r="B91" s="1"/>
      <c r="C91" s="1"/>
      <c r="D91">
        <v>2.7447499999999998</v>
      </c>
      <c r="E91" s="1"/>
      <c r="F91" s="1"/>
      <c r="G91" s="1"/>
      <c r="I91">
        <v>4</v>
      </c>
      <c r="J91">
        <v>-1</v>
      </c>
      <c r="M91">
        <f t="shared" si="1"/>
        <v>10.978999999999999</v>
      </c>
      <c r="N91" s="2">
        <f>+hist_ExAnteRealRate_wFG!D82-hist_RealNaturalRate_wFG!D82</f>
        <v>-0.40321598951901017</v>
      </c>
      <c r="O91">
        <f>+hist_Forward5YearRealR_wFG!D82-hist_Forward5YearRNatR_wFG!D82</f>
        <v>1.6536468986862607</v>
      </c>
      <c r="P91" s="2">
        <f>+hist_ExAnteRealRate_woFG!D82-hist_RealNaturalRate_woFG!D82</f>
        <v>-0.26496553054517058</v>
      </c>
      <c r="Q91">
        <f>+hist_Forward5YearRealR_woFG!D82-hist_Forward5YearRNatR_woFG!D82</f>
        <v>1.8414796013830204</v>
      </c>
    </row>
    <row r="92" spans="1:17">
      <c r="A92" s="1">
        <v>33877</v>
      </c>
      <c r="B92" s="1"/>
      <c r="C92" s="1"/>
      <c r="D92">
        <v>2.9820000000000002</v>
      </c>
      <c r="E92" s="1"/>
      <c r="F92" s="1"/>
      <c r="G92" s="1"/>
      <c r="I92">
        <v>4</v>
      </c>
      <c r="J92">
        <v>-1</v>
      </c>
      <c r="M92">
        <f t="shared" si="1"/>
        <v>11.928000000000001</v>
      </c>
      <c r="N92" s="2">
        <f>+hist_ExAnteRealRate_wFG!D83-hist_RealNaturalRate_wFG!D83</f>
        <v>-0.47883364937069928</v>
      </c>
      <c r="O92">
        <f>+hist_Forward5YearRealR_wFG!D83-hist_Forward5YearRNatR_wFG!D83</f>
        <v>2.1443586024771895</v>
      </c>
      <c r="P92" s="2">
        <f>+hist_ExAnteRealRate_woFG!D83-hist_RealNaturalRate_woFG!D83</f>
        <v>-0.34029846039596912</v>
      </c>
      <c r="Q92">
        <f>+hist_Forward5YearRealR_woFG!D83-hist_Forward5YearRNatR_woFG!D83</f>
        <v>2.3338251291296599</v>
      </c>
    </row>
    <row r="93" spans="1:17">
      <c r="A93" s="1">
        <v>33969</v>
      </c>
      <c r="B93" s="1"/>
      <c r="C93" s="1"/>
      <c r="D93">
        <v>2.863</v>
      </c>
      <c r="E93" s="1"/>
      <c r="F93" s="1"/>
      <c r="G93" s="1"/>
      <c r="I93">
        <v>4</v>
      </c>
      <c r="J93">
        <v>-1</v>
      </c>
      <c r="M93">
        <f t="shared" si="1"/>
        <v>11.452</v>
      </c>
      <c r="N93" s="2">
        <f>+hist_ExAnteRealRate_wFG!D84-hist_RealNaturalRate_wFG!D84</f>
        <v>-0.75360549563733947</v>
      </c>
      <c r="O93">
        <f>+hist_Forward5YearRealR_wFG!D84-hist_Forward5YearRNatR_wFG!D84</f>
        <v>2.0615092420466201</v>
      </c>
      <c r="P93" s="2">
        <f>+hist_ExAnteRealRate_woFG!D84-hist_RealNaturalRate_woFG!D84</f>
        <v>-0.61478866008003941</v>
      </c>
      <c r="Q93">
        <f>+hist_Forward5YearRealR_woFG!D84-hist_Forward5YearRNatR_woFG!D84</f>
        <v>2.2045646464163395</v>
      </c>
    </row>
    <row r="94" spans="1:17">
      <c r="A94" s="1">
        <v>34059</v>
      </c>
      <c r="B94" s="1"/>
      <c r="C94" s="1"/>
      <c r="D94">
        <v>2.6764999999999999</v>
      </c>
      <c r="E94" s="1"/>
      <c r="F94" s="1"/>
      <c r="G94" s="1"/>
      <c r="I94">
        <v>4</v>
      </c>
      <c r="J94">
        <v>-1</v>
      </c>
      <c r="M94">
        <f t="shared" si="1"/>
        <v>10.706</v>
      </c>
      <c r="N94" s="2">
        <f>+hist_ExAnteRealRate_wFG!D85-hist_RealNaturalRate_wFG!D85</f>
        <v>0.47975054197091982</v>
      </c>
      <c r="O94">
        <f>+hist_Forward5YearRealR_wFG!D85-hist_Forward5YearRNatR_wFG!D85</f>
        <v>1.8082022613812603</v>
      </c>
      <c r="P94" s="2">
        <f>+hist_ExAnteRealRate_woFG!D85-hist_RealNaturalRate_woFG!D85</f>
        <v>0.61884455534174965</v>
      </c>
      <c r="Q94">
        <f>+hist_Forward5YearRealR_woFG!D85-hist_Forward5YearRNatR_woFG!D85</f>
        <v>1.98582105152179</v>
      </c>
    </row>
    <row r="95" spans="1:17">
      <c r="A95" s="1">
        <v>34150</v>
      </c>
      <c r="B95" s="1"/>
      <c r="C95" s="1"/>
      <c r="D95">
        <v>2.2727499999999998</v>
      </c>
      <c r="E95" s="1"/>
      <c r="F95" s="1"/>
      <c r="G95" s="1"/>
      <c r="M95">
        <f t="shared" si="1"/>
        <v>9.0909999999999993</v>
      </c>
      <c r="N95" s="2">
        <f>+hist_ExAnteRealRate_wFG!D86-hist_RealNaturalRate_wFG!D86</f>
        <v>0.49929808565724976</v>
      </c>
      <c r="O95">
        <f>+hist_Forward5YearRealR_wFG!D86-hist_Forward5YearRNatR_wFG!D86</f>
        <v>1.3078384630611701</v>
      </c>
      <c r="P95" s="2">
        <f>+hist_ExAnteRealRate_woFG!D86-hist_RealNaturalRate_woFG!D86</f>
        <v>0.6386632040337199</v>
      </c>
      <c r="Q95">
        <f>+hist_Forward5YearRealR_woFG!D86-hist_Forward5YearRNatR_woFG!D86</f>
        <v>1.4210134354253006</v>
      </c>
    </row>
    <row r="96" spans="1:17">
      <c r="A96" s="1">
        <v>34242</v>
      </c>
      <c r="B96" s="1"/>
      <c r="C96" s="1"/>
      <c r="D96">
        <v>2.0299999999999998</v>
      </c>
      <c r="E96" s="1"/>
      <c r="F96" s="1"/>
      <c r="G96" s="1"/>
      <c r="M96">
        <f t="shared" si="1"/>
        <v>8.1199999999999992</v>
      </c>
      <c r="N96" s="2">
        <f>+hist_ExAnteRealRate_wFG!D87-hist_RealNaturalRate_wFG!D87</f>
        <v>3.0901644999710598E-2</v>
      </c>
      <c r="O96">
        <f>+hist_Forward5YearRealR_wFG!D87-hist_Forward5YearRNatR_wFG!D87</f>
        <v>0.94448283750557005</v>
      </c>
      <c r="P96" s="2">
        <f>+hist_ExAnteRealRate_woFG!D87-hist_RealNaturalRate_woFG!D87</f>
        <v>0.1705299478160196</v>
      </c>
      <c r="Q96">
        <f>+hist_Forward5YearRealR_woFG!D87-hist_Forward5YearRNatR_woFG!D87</f>
        <v>1.0349238751259797</v>
      </c>
    </row>
    <row r="97" spans="1:17">
      <c r="A97" s="1">
        <v>34334</v>
      </c>
      <c r="B97" s="1"/>
      <c r="C97" s="1"/>
      <c r="D97">
        <v>1.853</v>
      </c>
      <c r="E97" s="1"/>
      <c r="F97" s="1"/>
      <c r="G97" s="1"/>
      <c r="M97">
        <f t="shared" si="1"/>
        <v>7.4119999999999999</v>
      </c>
      <c r="N97" s="2">
        <f>+hist_ExAnteRealRate_wFG!D88-hist_RealNaturalRate_wFG!D88</f>
        <v>-0.11916573323660984</v>
      </c>
      <c r="O97">
        <f>+hist_Forward5YearRealR_wFG!D88-hist_Forward5YearRNatR_wFG!D88</f>
        <v>0.74423977602052016</v>
      </c>
      <c r="P97" s="2">
        <f>+hist_ExAnteRealRate_woFG!D88-hist_RealNaturalRate_woFG!D88</f>
        <v>2.0715715875979868E-2</v>
      </c>
      <c r="Q97">
        <f>+hist_Forward5YearRealR_woFG!D88-hist_Forward5YearRNatR_woFG!D88</f>
        <v>0.81391676456652995</v>
      </c>
    </row>
    <row r="98" spans="1:17">
      <c r="A98" s="1">
        <v>34424</v>
      </c>
      <c r="B98" s="1"/>
      <c r="C98" s="1"/>
      <c r="D98">
        <v>1.7450000000000001</v>
      </c>
      <c r="E98" s="1"/>
      <c r="F98" s="1"/>
      <c r="G98" s="1"/>
      <c r="M98">
        <f t="shared" si="1"/>
        <v>6.98</v>
      </c>
      <c r="N98" s="2">
        <f>+hist_ExAnteRealRate_wFG!D89-hist_RealNaturalRate_wFG!D89</f>
        <v>-0.2462730392898802</v>
      </c>
      <c r="O98">
        <f>+hist_Forward5YearRealR_wFG!D89-hist_Forward5YearRNatR_wFG!D89</f>
        <v>0.46587703266094005</v>
      </c>
      <c r="P98" s="2">
        <f>+hist_ExAnteRealRate_woFG!D89-hist_RealNaturalRate_woFG!D89</f>
        <v>-0.10615089654955057</v>
      </c>
      <c r="Q98">
        <f>+hist_Forward5YearRealR_woFG!D89-hist_Forward5YearRNatR_woFG!D89</f>
        <v>0.53112782524285995</v>
      </c>
    </row>
    <row r="99" spans="1:17">
      <c r="A99" s="1">
        <v>34515</v>
      </c>
      <c r="B99" s="1"/>
      <c r="C99" s="1"/>
      <c r="D99">
        <v>1.6074999999999999</v>
      </c>
      <c r="E99" s="1"/>
      <c r="F99" s="1"/>
      <c r="G99" s="1"/>
      <c r="M99">
        <f t="shared" si="1"/>
        <v>6.43</v>
      </c>
      <c r="N99" s="2">
        <f>+hist_ExAnteRealRate_wFG!D90-hist_RealNaturalRate_wFG!D90</f>
        <v>7.6119726138470512E-2</v>
      </c>
      <c r="O99">
        <f>+hist_Forward5YearRealR_wFG!D90-hist_Forward5YearRNatR_wFG!D90</f>
        <v>0.22707340506266993</v>
      </c>
      <c r="P99" s="2">
        <f>+hist_ExAnteRealRate_woFG!D90-hist_RealNaturalRate_woFG!D90</f>
        <v>0.21646737031203944</v>
      </c>
      <c r="Q99">
        <f>+hist_Forward5YearRealR_woFG!D90-hist_Forward5YearRNatR_woFG!D90</f>
        <v>0.29787891769791974</v>
      </c>
    </row>
    <row r="100" spans="1:17">
      <c r="A100" s="1">
        <v>34607</v>
      </c>
      <c r="B100" s="1"/>
      <c r="C100" s="1"/>
      <c r="D100">
        <v>1.5575000000000001</v>
      </c>
      <c r="E100" s="1"/>
      <c r="F100" s="1"/>
      <c r="G100" s="1"/>
      <c r="M100">
        <f t="shared" si="1"/>
        <v>6.23</v>
      </c>
      <c r="N100" s="2">
        <f>+hist_ExAnteRealRate_wFG!D91-hist_RealNaturalRate_wFG!D91</f>
        <v>8.340213419799003E-2</v>
      </c>
      <c r="O100">
        <f>+hist_Forward5YearRealR_wFG!D91-hist_Forward5YearRNatR_wFG!D91</f>
        <v>0.20115547767853981</v>
      </c>
      <c r="P100" s="2">
        <f>+hist_ExAnteRealRate_woFG!D91-hist_RealNaturalRate_woFG!D91</f>
        <v>0.2239569942847206</v>
      </c>
      <c r="Q100">
        <f>+hist_Forward5YearRealR_woFG!D91-hist_Forward5YearRNatR_woFG!D91</f>
        <v>0.2863410385643701</v>
      </c>
    </row>
    <row r="101" spans="1:17">
      <c r="A101" s="1">
        <v>34699</v>
      </c>
      <c r="B101" s="1"/>
      <c r="C101" s="1"/>
      <c r="D101">
        <v>1.5674999999999999</v>
      </c>
      <c r="E101" t="s">
        <v>141</v>
      </c>
      <c r="F101" s="1"/>
      <c r="G101" s="1"/>
      <c r="M101">
        <f t="shared" si="1"/>
        <v>6.27</v>
      </c>
      <c r="N101" s="2">
        <f>+hist_ExAnteRealRate_wFG!D92-hist_RealNaturalRate_wFG!D92</f>
        <v>0.24646456027811059</v>
      </c>
      <c r="O101">
        <f>+hist_Forward5YearRealR_wFG!D92-hist_Forward5YearRNatR_wFG!D92</f>
        <v>0.12384290404465981</v>
      </c>
      <c r="P101" s="2">
        <f>+hist_ExAnteRealRate_woFG!D92-hist_RealNaturalRate_woFG!D92</f>
        <v>0.38720487436793993</v>
      </c>
      <c r="Q101">
        <f>+hist_Forward5YearRealR_woFG!D92-hist_Forward5YearRNatR_woFG!D92</f>
        <v>0.24195223374944996</v>
      </c>
    </row>
    <row r="102" spans="1:17">
      <c r="A102" s="1">
        <v>34789</v>
      </c>
      <c r="B102" s="1"/>
      <c r="C102" s="1"/>
      <c r="D102">
        <v>1.68</v>
      </c>
      <c r="F102" s="1"/>
      <c r="G102" s="1"/>
      <c r="M102">
        <f t="shared" si="1"/>
        <v>6.72</v>
      </c>
      <c r="N102" s="2">
        <f>+hist_ExAnteRealRate_wFG!D93-hist_RealNaturalRate_wFG!D93</f>
        <v>-2.9636856392560418E-2</v>
      </c>
      <c r="O102">
        <f>+hist_Forward5YearRealR_wFG!D93-hist_Forward5YearRNatR_wFG!D93</f>
        <v>0.50437318564100053</v>
      </c>
      <c r="P102" s="2">
        <f>+hist_ExAnteRealRate_woFG!D93-hist_RealNaturalRate_woFG!D93</f>
        <v>0.11126326097075001</v>
      </c>
      <c r="Q102">
        <f>+hist_Forward5YearRealR_woFG!D93-hist_Forward5YearRNatR_woFG!D93</f>
        <v>0.63724438307767972</v>
      </c>
    </row>
    <row r="103" spans="1:17">
      <c r="A103" s="1">
        <v>34880</v>
      </c>
      <c r="B103" s="1"/>
      <c r="C103" s="1"/>
      <c r="D103">
        <v>1.7675000000000001</v>
      </c>
      <c r="F103" s="1"/>
      <c r="G103" s="1"/>
      <c r="M103">
        <f t="shared" si="1"/>
        <v>7.07</v>
      </c>
      <c r="N103" s="2">
        <f>+hist_ExAnteRealRate_wFG!D94-hist_RealNaturalRate_wFG!D94</f>
        <v>-0.41081068852207991</v>
      </c>
      <c r="O103">
        <f>+hist_Forward5YearRealR_wFG!D94-hist_Forward5YearRNatR_wFG!D94</f>
        <v>0.60274541174669993</v>
      </c>
      <c r="P103" s="2">
        <f>+hist_ExAnteRealRate_woFG!D94-hist_RealNaturalRate_woFG!D94</f>
        <v>-0.26978074897137017</v>
      </c>
      <c r="Q103">
        <f>+hist_Forward5YearRealR_woFG!D94-hist_Forward5YearRNatR_woFG!D94</f>
        <v>0.72580546874454965</v>
      </c>
    </row>
    <row r="104" spans="1:17">
      <c r="A104" s="1">
        <v>34972</v>
      </c>
      <c r="B104" s="1"/>
      <c r="C104" s="1"/>
      <c r="D104">
        <v>1.665</v>
      </c>
      <c r="F104" s="1"/>
      <c r="G104" s="1"/>
      <c r="M104">
        <f t="shared" si="1"/>
        <v>6.66</v>
      </c>
      <c r="N104" s="2">
        <f>+hist_ExAnteRealRate_wFG!D95-hist_RealNaturalRate_wFG!D95</f>
        <v>-4.0216559748970759E-2</v>
      </c>
      <c r="O104">
        <f>+hist_Forward5YearRealR_wFG!D95-hist_Forward5YearRNatR_wFG!D95</f>
        <v>0.44678956376658974</v>
      </c>
      <c r="P104" s="2">
        <f>+hist_ExAnteRealRate_woFG!D95-hist_RealNaturalRate_woFG!D95</f>
        <v>0.10090842021502056</v>
      </c>
      <c r="Q104">
        <f>+hist_Forward5YearRealR_woFG!D95-hist_Forward5YearRNatR_woFG!D95</f>
        <v>0.56716892954248976</v>
      </c>
    </row>
    <row r="105" spans="1:17">
      <c r="A105" s="1">
        <v>35064</v>
      </c>
      <c r="B105" s="1"/>
      <c r="C105" s="1"/>
      <c r="D105">
        <v>1.625</v>
      </c>
      <c r="F105" s="1"/>
      <c r="G105" s="1"/>
      <c r="M105">
        <f t="shared" si="1"/>
        <v>6.5</v>
      </c>
      <c r="N105" s="2">
        <f>+hist_ExAnteRealRate_wFG!D96-hist_RealNaturalRate_wFG!D96</f>
        <v>-2.1908006695680271E-2</v>
      </c>
      <c r="O105">
        <f>+hist_Forward5YearRealR_wFG!D96-hist_Forward5YearRNatR_wFG!D96</f>
        <v>0.41169140920817959</v>
      </c>
      <c r="P105" s="2">
        <f>+hist_ExAnteRealRate_woFG!D96-hist_RealNaturalRate_woFG!D96</f>
        <v>0.11927193139187953</v>
      </c>
      <c r="Q105">
        <f>+hist_Forward5YearRealR_woFG!D96-hist_Forward5YearRNatR_woFG!D96</f>
        <v>0.51840899435157972</v>
      </c>
    </row>
    <row r="106" spans="1:17">
      <c r="A106" s="1">
        <v>35155</v>
      </c>
      <c r="B106" s="1"/>
      <c r="C106" s="1"/>
      <c r="D106">
        <v>1.4175</v>
      </c>
      <c r="E106">
        <v>1.43</v>
      </c>
      <c r="F106" s="1"/>
      <c r="G106" s="1"/>
      <c r="L106">
        <f>+E106</f>
        <v>1.43</v>
      </c>
      <c r="M106">
        <f t="shared" si="1"/>
        <v>5.67</v>
      </c>
      <c r="N106" s="2">
        <f>+hist_ExAnteRealRate_wFG!D97-hist_RealNaturalRate_wFG!D97</f>
        <v>-0.18041110245872982</v>
      </c>
      <c r="O106">
        <f>+hist_Forward5YearRealR_wFG!D97-hist_Forward5YearRNatR_wFG!D97</f>
        <v>0.26853645119730007</v>
      </c>
      <c r="P106" s="2">
        <f>+hist_ExAnteRealRate_woFG!D97-hist_RealNaturalRate_woFG!D97</f>
        <v>-3.9222122957330185E-2</v>
      </c>
      <c r="Q106">
        <f>+hist_Forward5YearRealR_woFG!D97-hist_Forward5YearRNatR_woFG!D97</f>
        <v>0.32242712178830013</v>
      </c>
    </row>
    <row r="107" spans="1:17">
      <c r="A107" s="1">
        <v>35246</v>
      </c>
      <c r="B107" s="1"/>
      <c r="C107" s="1"/>
      <c r="D107">
        <v>1.2975000000000001</v>
      </c>
      <c r="E107">
        <v>1.44</v>
      </c>
      <c r="F107" s="1"/>
      <c r="G107" s="1"/>
      <c r="L107">
        <f t="shared" ref="L107:L170" si="2">+E107</f>
        <v>1.44</v>
      </c>
      <c r="M107">
        <f t="shared" si="1"/>
        <v>5.19</v>
      </c>
      <c r="N107" s="2">
        <f>+hist_ExAnteRealRate_wFG!D98-hist_RealNaturalRate_wFG!D98</f>
        <v>-4.8398721886590224E-2</v>
      </c>
      <c r="O107">
        <f>+hist_Forward5YearRealR_wFG!D98-hist_Forward5YearRNatR_wFG!D98</f>
        <v>-8.5223869166030308E-2</v>
      </c>
      <c r="P107" s="2">
        <f>+hist_ExAnteRealRate_woFG!D98-hist_RealNaturalRate_woFG!D98</f>
        <v>9.2746964582480107E-2</v>
      </c>
      <c r="Q107">
        <f>+hist_Forward5YearRealR_woFG!D98-hist_Forward5YearRNatR_woFG!D98</f>
        <v>-3.8303314216630024E-2</v>
      </c>
    </row>
    <row r="108" spans="1:17">
      <c r="A108" s="1">
        <v>35338</v>
      </c>
      <c r="B108" s="1"/>
      <c r="C108" s="1"/>
      <c r="D108">
        <v>1.25</v>
      </c>
      <c r="E108">
        <v>1.66</v>
      </c>
      <c r="F108" s="1"/>
      <c r="G108" s="1"/>
      <c r="L108">
        <f t="shared" si="2"/>
        <v>1.66</v>
      </c>
      <c r="M108">
        <f t="shared" si="1"/>
        <v>5</v>
      </c>
      <c r="N108" s="2">
        <f>+hist_ExAnteRealRate_wFG!D99-hist_RealNaturalRate_wFG!D99</f>
        <v>-7.4922025830410188E-2</v>
      </c>
      <c r="O108">
        <f>+hist_Forward5YearRealR_wFG!D99-hist_Forward5YearRNatR_wFG!D99</f>
        <v>2.2103539620740076E-2</v>
      </c>
      <c r="P108" s="2">
        <f>+hist_ExAnteRealRate_woFG!D99-hist_RealNaturalRate_woFG!D99</f>
        <v>6.6120941105849873E-2</v>
      </c>
      <c r="Q108">
        <f>+hist_Forward5YearRealR_woFG!D99-hist_Forward5YearRNatR_woFG!D99</f>
        <v>3.3037860459169899E-2</v>
      </c>
    </row>
    <row r="109" spans="1:17">
      <c r="A109" s="1">
        <v>35430</v>
      </c>
      <c r="B109" t="s">
        <v>24</v>
      </c>
      <c r="C109" t="s">
        <v>25</v>
      </c>
      <c r="D109">
        <v>1.1575</v>
      </c>
      <c r="E109">
        <v>2</v>
      </c>
      <c r="L109">
        <f t="shared" si="2"/>
        <v>2</v>
      </c>
      <c r="M109">
        <f t="shared" si="1"/>
        <v>4.63</v>
      </c>
      <c r="N109" s="2">
        <f>+hist_ExAnteRealRate_wFG!D100-hist_RealNaturalRate_wFG!D100</f>
        <v>6.572063872056022E-2</v>
      </c>
      <c r="O109">
        <f>+hist_Forward5YearRealR_wFG!D100-hist_Forward5YearRNatR_wFG!D100</f>
        <v>4.9136392385800143E-3</v>
      </c>
      <c r="P109" s="2">
        <f>+hist_ExAnteRealRate_woFG!D100-hist_RealNaturalRate_woFG!D100</f>
        <v>0.20659350080768979</v>
      </c>
      <c r="Q109">
        <f>+hist_Forward5YearRealR_woFG!D100-hist_Forward5YearRNatR_woFG!D100</f>
        <v>-2.447872422279973E-2</v>
      </c>
    </row>
    <row r="110" spans="1:17">
      <c r="A110" s="1">
        <v>35520</v>
      </c>
      <c r="B110" t="s">
        <v>26</v>
      </c>
      <c r="C110">
        <v>1.8</v>
      </c>
      <c r="D110">
        <v>1.1225000000000001</v>
      </c>
      <c r="E110">
        <v>2.14</v>
      </c>
      <c r="H110">
        <f>+C110</f>
        <v>1.8</v>
      </c>
      <c r="K110">
        <f>+C110</f>
        <v>1.8</v>
      </c>
      <c r="L110">
        <f t="shared" si="2"/>
        <v>2.14</v>
      </c>
      <c r="M110">
        <f t="shared" si="1"/>
        <v>4.49</v>
      </c>
      <c r="N110" s="2">
        <f>+hist_ExAnteRealRate_wFG!D101-hist_RealNaturalRate_wFG!D101</f>
        <v>-6.1481868982620203E-2</v>
      </c>
      <c r="O110">
        <f>+hist_Forward5YearRealR_wFG!D101-hist_Forward5YearRNatR_wFG!D101</f>
        <v>8.9187069638470007E-2</v>
      </c>
      <c r="P110" s="2">
        <f>+hist_ExAnteRealRate_woFG!D101-hist_RealNaturalRate_woFG!D101</f>
        <v>7.9144252636119905E-2</v>
      </c>
      <c r="Q110">
        <f>+hist_Forward5YearRealR_woFG!D101-hist_Forward5YearRNatR_woFG!D101</f>
        <v>3.5197198058499968E-2</v>
      </c>
    </row>
    <row r="111" spans="1:17">
      <c r="A111" s="1">
        <v>35611</v>
      </c>
      <c r="B111" t="s">
        <v>27</v>
      </c>
      <c r="C111">
        <v>1.4</v>
      </c>
      <c r="D111">
        <v>1.08</v>
      </c>
      <c r="E111">
        <v>2.5499999999999998</v>
      </c>
      <c r="H111">
        <f t="shared" ref="H111:H174" si="3">+C111</f>
        <v>1.4</v>
      </c>
      <c r="K111">
        <f t="shared" ref="K111:K174" si="4">+C111</f>
        <v>1.4</v>
      </c>
      <c r="L111">
        <f t="shared" si="2"/>
        <v>2.5499999999999998</v>
      </c>
      <c r="M111">
        <f t="shared" si="1"/>
        <v>4.32</v>
      </c>
      <c r="N111" s="2">
        <f>+hist_ExAnteRealRate_wFG!D102-hist_RealNaturalRate_wFG!D102</f>
        <v>-2.5503309599669954E-2</v>
      </c>
      <c r="O111">
        <f>+hist_Forward5YearRealR_wFG!D102-hist_Forward5YearRNatR_wFG!D102</f>
        <v>-0.11704886714632989</v>
      </c>
      <c r="P111" s="2">
        <f>+hist_ExAnteRealRate_woFG!D102-hist_RealNaturalRate_woFG!D102</f>
        <v>0.11478795638037997</v>
      </c>
      <c r="Q111">
        <f>+hist_Forward5YearRealR_woFG!D102-hist_Forward5YearRNatR_woFG!D102</f>
        <v>-0.15896256640832007</v>
      </c>
    </row>
    <row r="112" spans="1:17">
      <c r="A112" s="1">
        <v>35703</v>
      </c>
      <c r="B112" t="s">
        <v>28</v>
      </c>
      <c r="C112">
        <v>1.6</v>
      </c>
      <c r="D112">
        <v>1.0725</v>
      </c>
      <c r="E112">
        <v>2.87</v>
      </c>
      <c r="H112">
        <f t="shared" si="3"/>
        <v>1.6</v>
      </c>
      <c r="K112">
        <f t="shared" si="4"/>
        <v>1.6</v>
      </c>
      <c r="L112">
        <f t="shared" si="2"/>
        <v>2.87</v>
      </c>
      <c r="M112">
        <f t="shared" si="1"/>
        <v>4.29</v>
      </c>
      <c r="N112" s="2">
        <f>+hist_ExAnteRealRate_wFG!D103-hist_RealNaturalRate_wFG!D103</f>
        <v>-0.2983302114573001</v>
      </c>
      <c r="O112">
        <f>+hist_Forward5YearRealR_wFG!D103-hist_Forward5YearRNatR_wFG!D103</f>
        <v>8.0843218518489746E-2</v>
      </c>
      <c r="P112" s="2">
        <f>+hist_ExAnteRealRate_woFG!D103-hist_RealNaturalRate_woFG!D103</f>
        <v>-0.15847770746787981</v>
      </c>
      <c r="Q112">
        <f>+hist_Forward5YearRealR_woFG!D103-hist_Forward5YearRNatR_woFG!D103</f>
        <v>4.2549095095089751E-2</v>
      </c>
    </row>
    <row r="113" spans="1:17">
      <c r="A113" s="1">
        <v>35795</v>
      </c>
      <c r="B113" t="s">
        <v>29</v>
      </c>
      <c r="C113">
        <v>1.5</v>
      </c>
      <c r="D113">
        <v>1.095</v>
      </c>
      <c r="E113">
        <v>3.37</v>
      </c>
      <c r="H113">
        <f t="shared" si="3"/>
        <v>1.5</v>
      </c>
      <c r="K113">
        <f t="shared" si="4"/>
        <v>1.5</v>
      </c>
      <c r="L113">
        <f t="shared" si="2"/>
        <v>3.37</v>
      </c>
      <c r="M113">
        <f t="shared" si="1"/>
        <v>4.38</v>
      </c>
      <c r="N113" s="2">
        <f>+hist_ExAnteRealRate_wFG!D104-hist_RealNaturalRate_wFG!D104</f>
        <v>-0.66953885000273017</v>
      </c>
      <c r="O113">
        <f>+hist_Forward5YearRealR_wFG!D104-hist_Forward5YearRNatR_wFG!D104</f>
        <v>6.2761252867769901E-2</v>
      </c>
      <c r="P113" s="2">
        <f>+hist_ExAnteRealRate_woFG!D104-hist_RealNaturalRate_woFG!D104</f>
        <v>-0.53025420909462984</v>
      </c>
      <c r="Q113">
        <f>+hist_Forward5YearRealR_woFG!D104-hist_Forward5YearRNatR_woFG!D104</f>
        <v>2.5470565410630197E-2</v>
      </c>
    </row>
    <row r="114" spans="1:17">
      <c r="A114" s="1">
        <v>35885</v>
      </c>
      <c r="B114" t="s">
        <v>30</v>
      </c>
      <c r="C114">
        <v>1.1000000000000001</v>
      </c>
      <c r="D114">
        <v>1.0525</v>
      </c>
      <c r="E114">
        <v>3.79</v>
      </c>
      <c r="H114">
        <f t="shared" si="3"/>
        <v>1.1000000000000001</v>
      </c>
      <c r="K114">
        <f t="shared" si="4"/>
        <v>1.1000000000000001</v>
      </c>
      <c r="L114">
        <f t="shared" si="2"/>
        <v>3.79</v>
      </c>
      <c r="M114">
        <f t="shared" si="1"/>
        <v>4.21</v>
      </c>
      <c r="N114" s="2">
        <f>+hist_ExAnteRealRate_wFG!D105-hist_RealNaturalRate_wFG!D105</f>
        <v>-0.28152264885730993</v>
      </c>
      <c r="O114">
        <f>+hist_Forward5YearRealR_wFG!D105-hist_Forward5YearRNatR_wFG!D105</f>
        <v>0.10332539627956017</v>
      </c>
      <c r="P114" s="2">
        <f>+hist_ExAnteRealRate_woFG!D105-hist_RealNaturalRate_woFG!D105</f>
        <v>-0.14327752251290038</v>
      </c>
      <c r="Q114">
        <f>+hist_Forward5YearRealR_woFG!D105-hist_Forward5YearRNatR_woFG!D105</f>
        <v>7.7105086191110006E-2</v>
      </c>
    </row>
    <row r="115" spans="1:17">
      <c r="A115" s="1">
        <v>35976</v>
      </c>
      <c r="B115" t="s">
        <v>31</v>
      </c>
      <c r="C115">
        <v>1.3</v>
      </c>
      <c r="D115">
        <v>1.0175000000000001</v>
      </c>
      <c r="E115">
        <v>2.98</v>
      </c>
      <c r="H115">
        <f t="shared" si="3"/>
        <v>1.3</v>
      </c>
      <c r="K115">
        <f t="shared" si="4"/>
        <v>1.3</v>
      </c>
      <c r="L115">
        <f t="shared" si="2"/>
        <v>2.98</v>
      </c>
      <c r="M115">
        <f t="shared" si="1"/>
        <v>4.07</v>
      </c>
      <c r="N115" s="2">
        <f>+hist_ExAnteRealRate_wFG!D106-hist_RealNaturalRate_wFG!D106</f>
        <v>-0.2887651393124</v>
      </c>
      <c r="O115">
        <f>+hist_Forward5YearRealR_wFG!D106-hist_Forward5YearRNatR_wFG!D106</f>
        <v>0.15757530338120995</v>
      </c>
      <c r="P115" s="2">
        <f>+hist_ExAnteRealRate_woFG!D106-hist_RealNaturalRate_woFG!D106</f>
        <v>-0.15147577138335988</v>
      </c>
      <c r="Q115">
        <f>+hist_Forward5YearRealR_woFG!D106-hist_Forward5YearRNatR_woFG!D106</f>
        <v>0.13258694105442004</v>
      </c>
    </row>
    <row r="116" spans="1:17">
      <c r="A116" s="1">
        <v>36068</v>
      </c>
      <c r="B116" t="s">
        <v>32</v>
      </c>
      <c r="C116">
        <v>1.1000000000000001</v>
      </c>
      <c r="D116">
        <v>0.98750000000000004</v>
      </c>
      <c r="E116">
        <v>2.71</v>
      </c>
      <c r="H116">
        <f t="shared" si="3"/>
        <v>1.1000000000000001</v>
      </c>
      <c r="K116">
        <f t="shared" si="4"/>
        <v>1.1000000000000001</v>
      </c>
      <c r="L116">
        <f t="shared" si="2"/>
        <v>2.71</v>
      </c>
      <c r="M116">
        <f t="shared" si="1"/>
        <v>3.95</v>
      </c>
      <c r="N116" s="2">
        <f>+hist_ExAnteRealRate_wFG!D107-hist_RealNaturalRate_wFG!D107</f>
        <v>-0.6475331172443699</v>
      </c>
      <c r="O116">
        <f>+hist_Forward5YearRealR_wFG!D107-hist_Forward5YearRNatR_wFG!D107</f>
        <v>-3.8679764766249791E-2</v>
      </c>
      <c r="P116" s="2">
        <f>+hist_ExAnteRealRate_woFG!D107-hist_RealNaturalRate_woFG!D107</f>
        <v>-0.51127905956100994</v>
      </c>
      <c r="Q116">
        <f>+hist_Forward5YearRealR_woFG!D107-hist_Forward5YearRNatR_woFG!D107</f>
        <v>-0.12218802142140994</v>
      </c>
    </row>
    <row r="117" spans="1:17">
      <c r="A117" s="1">
        <v>36160</v>
      </c>
      <c r="B117" t="s">
        <v>33</v>
      </c>
      <c r="C117">
        <v>0.8</v>
      </c>
      <c r="D117">
        <v>0.91500000000000004</v>
      </c>
      <c r="E117">
        <v>1.95</v>
      </c>
      <c r="H117">
        <f t="shared" si="3"/>
        <v>0.8</v>
      </c>
      <c r="K117">
        <f t="shared" si="4"/>
        <v>0.8</v>
      </c>
      <c r="L117">
        <f t="shared" si="2"/>
        <v>1.95</v>
      </c>
      <c r="M117">
        <f t="shared" si="1"/>
        <v>3.66</v>
      </c>
      <c r="N117" s="2">
        <f>+hist_ExAnteRealRate_wFG!D108-hist_RealNaturalRate_wFG!D108</f>
        <v>-0.60217954216737013</v>
      </c>
      <c r="O117">
        <f>+hist_Forward5YearRealR_wFG!D108-hist_Forward5YearRNatR_wFG!D108</f>
        <v>-0.22387217420343997</v>
      </c>
      <c r="P117" s="2">
        <f>+hist_ExAnteRealRate_woFG!D108-hist_RealNaturalRate_woFG!D108</f>
        <v>-0.46710113715922996</v>
      </c>
      <c r="Q117">
        <f>+hist_Forward5YearRealR_woFG!D108-hist_Forward5YearRNatR_woFG!D108</f>
        <v>-0.32888251233091004</v>
      </c>
    </row>
    <row r="118" spans="1:17">
      <c r="A118" s="1">
        <v>36250</v>
      </c>
      <c r="B118" t="s">
        <v>34</v>
      </c>
      <c r="C118">
        <v>0.8</v>
      </c>
      <c r="D118">
        <v>0.77749999999999997</v>
      </c>
      <c r="E118">
        <v>2.25</v>
      </c>
      <c r="H118">
        <f t="shared" si="3"/>
        <v>0.8</v>
      </c>
      <c r="K118">
        <f t="shared" si="4"/>
        <v>0.8</v>
      </c>
      <c r="L118">
        <f t="shared" si="2"/>
        <v>2.25</v>
      </c>
      <c r="M118">
        <f t="shared" si="1"/>
        <v>3.11</v>
      </c>
      <c r="N118" s="2">
        <f>+hist_ExAnteRealRate_wFG!D109-hist_RealNaturalRate_wFG!D109</f>
        <v>-0.52193973058067988</v>
      </c>
      <c r="O118">
        <f>+hist_Forward5YearRealR_wFG!D109-hist_Forward5YearRNatR_wFG!D109</f>
        <v>-0.32621071285673997</v>
      </c>
      <c r="P118" s="2">
        <f>+hist_ExAnteRealRate_woFG!D109-hist_RealNaturalRate_woFG!D109</f>
        <v>-0.38820877807697007</v>
      </c>
      <c r="Q118">
        <f>+hist_Forward5YearRealR_woFG!D109-hist_Forward5YearRNatR_woFG!D109</f>
        <v>-0.41930856881449996</v>
      </c>
    </row>
    <row r="119" spans="1:17">
      <c r="A119" s="1">
        <v>36341</v>
      </c>
      <c r="B119" t="s">
        <v>35</v>
      </c>
      <c r="C119">
        <v>1</v>
      </c>
      <c r="D119">
        <v>0.65500000000000003</v>
      </c>
      <c r="E119">
        <v>2.33</v>
      </c>
      <c r="H119">
        <f t="shared" si="3"/>
        <v>1</v>
      </c>
      <c r="K119">
        <f t="shared" si="4"/>
        <v>1</v>
      </c>
      <c r="L119">
        <f t="shared" si="2"/>
        <v>2.33</v>
      </c>
      <c r="M119">
        <f t="shared" si="1"/>
        <v>2.62</v>
      </c>
      <c r="N119" s="2">
        <f>+hist_ExAnteRealRate_wFG!D110-hist_RealNaturalRate_wFG!D110</f>
        <v>-0.450994522617857</v>
      </c>
      <c r="O119">
        <f>+hist_Forward5YearRealR_wFG!D110-hist_Forward5YearRNatR_wFG!D110</f>
        <v>-0.33978076849265992</v>
      </c>
      <c r="P119" s="2">
        <f>+hist_ExAnteRealRate_woFG!D110-hist_RealNaturalRate_woFG!D110</f>
        <v>-0.31872882561687399</v>
      </c>
      <c r="Q119">
        <f>+hist_Forward5YearRealR_woFG!D110-hist_Forward5YearRNatR_woFG!D110</f>
        <v>-0.46336413748403005</v>
      </c>
    </row>
    <row r="120" spans="1:17">
      <c r="A120" s="1">
        <v>36433</v>
      </c>
      <c r="B120" t="s">
        <v>36</v>
      </c>
      <c r="C120">
        <v>1.1000000000000001</v>
      </c>
      <c r="D120">
        <v>0.65249999999999997</v>
      </c>
      <c r="E120">
        <v>3.13</v>
      </c>
      <c r="H120">
        <f t="shared" si="3"/>
        <v>1.1000000000000001</v>
      </c>
      <c r="K120">
        <f t="shared" si="4"/>
        <v>1.1000000000000001</v>
      </c>
      <c r="L120">
        <f t="shared" si="2"/>
        <v>3.13</v>
      </c>
      <c r="M120">
        <f t="shared" si="1"/>
        <v>2.61</v>
      </c>
      <c r="N120" s="2">
        <f>+hist_ExAnteRealRate_wFG!D111-hist_RealNaturalRate_wFG!D111</f>
        <v>-0.53364390728339006</v>
      </c>
      <c r="O120">
        <f>+hist_Forward5YearRealR_wFG!D111-hist_Forward5YearRNatR_wFG!D111</f>
        <v>-0.18314653573966</v>
      </c>
      <c r="P120" s="2">
        <f>+hist_ExAnteRealRate_woFG!D111-hist_RealNaturalRate_woFG!D111</f>
        <v>-0.40317703636479996</v>
      </c>
      <c r="Q120">
        <f>+hist_Forward5YearRealR_woFG!D111-hist_Forward5YearRNatR_woFG!D111</f>
        <v>-0.30121738512194995</v>
      </c>
    </row>
    <row r="121" spans="1:17">
      <c r="A121" s="1">
        <v>36525</v>
      </c>
      <c r="B121" t="s">
        <v>37</v>
      </c>
      <c r="C121">
        <v>1.5</v>
      </c>
      <c r="D121">
        <v>0.77749999999999997</v>
      </c>
      <c r="E121">
        <v>3.9</v>
      </c>
      <c r="H121">
        <f t="shared" si="3"/>
        <v>1.5</v>
      </c>
      <c r="K121">
        <f t="shared" si="4"/>
        <v>1.5</v>
      </c>
      <c r="L121">
        <f t="shared" si="2"/>
        <v>3.9</v>
      </c>
      <c r="M121">
        <f t="shared" si="1"/>
        <v>3.11</v>
      </c>
      <c r="N121" s="2">
        <f>+hist_ExAnteRealRate_wFG!D112-hist_RealNaturalRate_wFG!D112</f>
        <v>-0.62907386796905995</v>
      </c>
      <c r="O121">
        <f>+hist_Forward5YearRealR_wFG!D112-hist_Forward5YearRNatR_wFG!D112</f>
        <v>0.11121634607291009</v>
      </c>
      <c r="P121" s="2">
        <f>+hist_ExAnteRealRate_woFG!D112-hist_RealNaturalRate_woFG!D112</f>
        <v>-0.50068364481832983</v>
      </c>
      <c r="Q121">
        <f>+hist_Forward5YearRealR_woFG!D112-hist_Forward5YearRNatR_woFG!D112</f>
        <v>5.6729390400600543E-3</v>
      </c>
    </row>
    <row r="122" spans="1:17">
      <c r="A122" s="1">
        <v>36616</v>
      </c>
      <c r="B122" t="s">
        <v>38</v>
      </c>
      <c r="C122">
        <v>1.9</v>
      </c>
      <c r="D122">
        <v>0.84250000000000003</v>
      </c>
      <c r="E122">
        <v>4.18</v>
      </c>
      <c r="H122">
        <f t="shared" si="3"/>
        <v>1.9</v>
      </c>
      <c r="K122">
        <f t="shared" si="4"/>
        <v>1.9</v>
      </c>
      <c r="L122">
        <f t="shared" si="2"/>
        <v>4.18</v>
      </c>
      <c r="M122">
        <f t="shared" si="1"/>
        <v>3.37</v>
      </c>
      <c r="N122" s="2">
        <f>+hist_ExAnteRealRate_wFG!D113-hist_RealNaturalRate_wFG!D113</f>
        <v>-0.7296725124672101</v>
      </c>
      <c r="O122">
        <f>+hist_Forward5YearRealR_wFG!D113-hist_Forward5YearRNatR_wFG!D113</f>
        <v>0.23384518874210003</v>
      </c>
      <c r="P122" s="2">
        <f>+hist_ExAnteRealRate_woFG!D113-hist_RealNaturalRate_woFG!D113</f>
        <v>-0.60359617151530998</v>
      </c>
      <c r="Q122">
        <f>+hist_Forward5YearRealR_woFG!D113-hist_Forward5YearRNatR_woFG!D113</f>
        <v>0.10844714796326005</v>
      </c>
    </row>
    <row r="123" spans="1:17">
      <c r="A123" s="1">
        <v>36707</v>
      </c>
      <c r="B123" t="s">
        <v>39</v>
      </c>
      <c r="C123">
        <v>1.9</v>
      </c>
      <c r="D123">
        <v>1.0275000000000001</v>
      </c>
      <c r="E123">
        <v>4.63</v>
      </c>
      <c r="H123">
        <f t="shared" si="3"/>
        <v>1.9</v>
      </c>
      <c r="K123">
        <f t="shared" si="4"/>
        <v>1.9</v>
      </c>
      <c r="L123">
        <f t="shared" si="2"/>
        <v>4.63</v>
      </c>
      <c r="M123">
        <f t="shared" si="1"/>
        <v>4.1100000000000003</v>
      </c>
      <c r="N123" s="2">
        <f>+hist_ExAnteRealRate_wFG!D114-hist_RealNaturalRate_wFG!D114</f>
        <v>-0.99549704522393023</v>
      </c>
      <c r="O123">
        <f>+hist_Forward5YearRealR_wFG!D114-hist_Forward5YearRNatR_wFG!D114</f>
        <v>0.56876744875162988</v>
      </c>
      <c r="P123" s="2">
        <f>+hist_ExAnteRealRate_woFG!D114-hist_RealNaturalRate_woFG!D114</f>
        <v>-0.87216420095074021</v>
      </c>
      <c r="Q123">
        <f>+hist_Forward5YearRealR_woFG!D114-hist_Forward5YearRNatR_woFG!D114</f>
        <v>0.42032489469936984</v>
      </c>
    </row>
    <row r="124" spans="1:17">
      <c r="A124" s="1">
        <v>36799</v>
      </c>
      <c r="B124" t="s">
        <v>40</v>
      </c>
      <c r="C124">
        <v>2.2000000000000002</v>
      </c>
      <c r="D124">
        <v>1.1399999999999999</v>
      </c>
      <c r="E124">
        <v>3.97</v>
      </c>
      <c r="H124">
        <f t="shared" si="3"/>
        <v>2.2000000000000002</v>
      </c>
      <c r="K124">
        <f t="shared" si="4"/>
        <v>2.2000000000000002</v>
      </c>
      <c r="L124">
        <f t="shared" si="2"/>
        <v>3.97</v>
      </c>
      <c r="M124">
        <f t="shared" si="1"/>
        <v>4.5599999999999996</v>
      </c>
      <c r="N124" s="2">
        <f>+hist_ExAnteRealRate_wFG!D115-hist_RealNaturalRate_wFG!D115</f>
        <v>-0.92826842756887018</v>
      </c>
      <c r="O124">
        <f>+hist_Forward5YearRealR_wFG!D115-hist_Forward5YearRNatR_wFG!D115</f>
        <v>0.6545008652694202</v>
      </c>
      <c r="P124" s="2">
        <f>+hist_ExAnteRealRate_woFG!D115-hist_RealNaturalRate_woFG!D115</f>
        <v>-0.80802283861617985</v>
      </c>
      <c r="Q124">
        <f>+hist_Forward5YearRealR_woFG!D115-hist_Forward5YearRNatR_woFG!D115</f>
        <v>0.47935898813544986</v>
      </c>
    </row>
    <row r="125" spans="1:17">
      <c r="A125" s="1">
        <v>36891</v>
      </c>
      <c r="B125" t="s">
        <v>41</v>
      </c>
      <c r="C125">
        <v>2.5</v>
      </c>
      <c r="D125">
        <v>1.2275</v>
      </c>
      <c r="E125">
        <v>3.38</v>
      </c>
      <c r="H125">
        <f t="shared" si="3"/>
        <v>2.5</v>
      </c>
      <c r="K125">
        <f t="shared" si="4"/>
        <v>2.5</v>
      </c>
      <c r="L125">
        <f t="shared" si="2"/>
        <v>3.38</v>
      </c>
      <c r="M125">
        <f t="shared" si="1"/>
        <v>4.91</v>
      </c>
      <c r="N125" s="2">
        <f>+hist_ExAnteRealRate_wFG!D116-hist_RealNaturalRate_wFG!D116</f>
        <v>-0.98230097223088997</v>
      </c>
      <c r="O125">
        <f>+hist_Forward5YearRealR_wFG!D116-hist_Forward5YearRNatR_wFG!D116</f>
        <v>0.56843343064311003</v>
      </c>
      <c r="P125" s="2">
        <f>+hist_ExAnteRealRate_woFG!D116-hist_RealNaturalRate_woFG!D116</f>
        <v>-0.86552452970644955</v>
      </c>
      <c r="Q125">
        <f>+hist_Forward5YearRealR_woFG!D116-hist_Forward5YearRNatR_woFG!D116</f>
        <v>0.31890419841957018</v>
      </c>
    </row>
    <row r="126" spans="1:17">
      <c r="A126" s="1">
        <v>36981</v>
      </c>
      <c r="B126" t="s">
        <v>42</v>
      </c>
      <c r="C126">
        <v>2.1</v>
      </c>
      <c r="D126">
        <v>1.1975</v>
      </c>
      <c r="E126">
        <v>3.19</v>
      </c>
      <c r="H126">
        <f t="shared" si="3"/>
        <v>2.1</v>
      </c>
      <c r="I126">
        <v>4</v>
      </c>
      <c r="J126">
        <v>-1</v>
      </c>
      <c r="K126">
        <f t="shared" si="4"/>
        <v>2.1</v>
      </c>
      <c r="L126">
        <f t="shared" si="2"/>
        <v>3.19</v>
      </c>
      <c r="M126">
        <f t="shared" si="1"/>
        <v>4.79</v>
      </c>
      <c r="N126" s="2">
        <f>+hist_ExAnteRealRate_wFG!D117-hist_RealNaturalRate_wFG!D117</f>
        <v>-1.0986753871680297</v>
      </c>
      <c r="O126">
        <f>+hist_Forward5YearRealR_wFG!D117-hist_Forward5YearRNatR_wFG!D117</f>
        <v>0.44390178520393997</v>
      </c>
      <c r="P126" s="2">
        <f>+hist_ExAnteRealRate_woFG!D117-hist_RealNaturalRate_woFG!D117</f>
        <v>-0.98577983544861025</v>
      </c>
      <c r="Q126">
        <f>+hist_Forward5YearRealR_woFG!D117-hist_Forward5YearRNatR_woFG!D117</f>
        <v>0.14886830738516998</v>
      </c>
    </row>
    <row r="127" spans="1:17">
      <c r="A127" s="1">
        <v>37072</v>
      </c>
      <c r="B127" t="s">
        <v>43</v>
      </c>
      <c r="C127">
        <v>2.9</v>
      </c>
      <c r="D127">
        <v>1.165</v>
      </c>
      <c r="E127">
        <v>2.31</v>
      </c>
      <c r="H127">
        <f t="shared" si="3"/>
        <v>2.9</v>
      </c>
      <c r="I127">
        <v>4</v>
      </c>
      <c r="J127">
        <v>-1</v>
      </c>
      <c r="K127">
        <f t="shared" si="4"/>
        <v>2.9</v>
      </c>
      <c r="L127">
        <f t="shared" si="2"/>
        <v>2.31</v>
      </c>
      <c r="M127">
        <f t="shared" si="1"/>
        <v>4.66</v>
      </c>
      <c r="N127" s="2">
        <f>+hist_ExAnteRealRate_wFG!D118-hist_RealNaturalRate_wFG!D118</f>
        <v>-0.92665426177902965</v>
      </c>
      <c r="O127">
        <f>+hist_Forward5YearRealR_wFG!D118-hist_Forward5YearRNatR_wFG!D118</f>
        <v>0.38961949558309006</v>
      </c>
      <c r="P127" s="2">
        <f>+hist_ExAnteRealRate_woFG!D118-hist_RealNaturalRate_woFG!D118</f>
        <v>-0.81806260985164991</v>
      </c>
      <c r="Q127">
        <f>+hist_Forward5YearRealR_woFG!D118-hist_Forward5YearRNatR_woFG!D118</f>
        <v>6.5424059135879897E-2</v>
      </c>
    </row>
    <row r="128" spans="1:17">
      <c r="A128" s="1">
        <v>37164</v>
      </c>
      <c r="B128" t="s">
        <v>44</v>
      </c>
      <c r="C128">
        <v>2.2999999999999998</v>
      </c>
      <c r="D128">
        <v>1.085</v>
      </c>
      <c r="E128">
        <v>1.85</v>
      </c>
      <c r="H128">
        <f t="shared" si="3"/>
        <v>2.2999999999999998</v>
      </c>
      <c r="I128">
        <v>4</v>
      </c>
      <c r="J128">
        <v>-1</v>
      </c>
      <c r="K128">
        <f t="shared" si="4"/>
        <v>2.2999999999999998</v>
      </c>
      <c r="L128">
        <f t="shared" si="2"/>
        <v>1.85</v>
      </c>
      <c r="M128">
        <f t="shared" si="1"/>
        <v>4.34</v>
      </c>
      <c r="N128" s="2">
        <f>+hist_ExAnteRealRate_wFG!D119-hist_RealNaturalRate_wFG!D119</f>
        <v>-0.58387499180647984</v>
      </c>
      <c r="O128">
        <f>+hist_Forward5YearRealR_wFG!D119-hist_Forward5YearRNatR_wFG!D119</f>
        <v>9.6211560776789939E-2</v>
      </c>
      <c r="P128" s="2">
        <f>+hist_ExAnteRealRate_woFG!D119-hist_RealNaturalRate_woFG!D119</f>
        <v>-0.48012073051149029</v>
      </c>
      <c r="Q128">
        <f>+hist_Forward5YearRealR_woFG!D119-hist_Forward5YearRNatR_woFG!D119</f>
        <v>-0.28282901064635002</v>
      </c>
    </row>
    <row r="129" spans="1:17">
      <c r="A129" s="1">
        <v>37256</v>
      </c>
      <c r="B129" t="s">
        <v>45</v>
      </c>
      <c r="C129">
        <v>2.1</v>
      </c>
      <c r="D129">
        <v>0.88</v>
      </c>
      <c r="E129">
        <v>1.31</v>
      </c>
      <c r="H129">
        <f t="shared" si="3"/>
        <v>2.1</v>
      </c>
      <c r="K129">
        <f t="shared" si="4"/>
        <v>2.1</v>
      </c>
      <c r="L129">
        <f t="shared" si="2"/>
        <v>1.31</v>
      </c>
      <c r="M129">
        <f t="shared" si="1"/>
        <v>3.52</v>
      </c>
      <c r="N129" s="2">
        <f>+hist_ExAnteRealRate_wFG!D120-hist_RealNaturalRate_wFG!D120</f>
        <v>-0.19966875060025013</v>
      </c>
      <c r="O129">
        <f>+hist_Forward5YearRealR_wFG!D120-hist_Forward5YearRNatR_wFG!D120</f>
        <v>-0.50139002399092991</v>
      </c>
      <c r="P129" s="2">
        <f>+hist_ExAnteRealRate_woFG!D120-hist_RealNaturalRate_woFG!D120</f>
        <v>-0.10133717495824013</v>
      </c>
      <c r="Q129">
        <f>+hist_Forward5YearRealR_woFG!D120-hist_Forward5YearRNatR_woFG!D120</f>
        <v>-0.95136113075251005</v>
      </c>
    </row>
    <row r="130" spans="1:17">
      <c r="A130" s="1">
        <v>37346</v>
      </c>
      <c r="B130" t="s">
        <v>46</v>
      </c>
      <c r="C130">
        <v>2.5</v>
      </c>
      <c r="D130">
        <v>0.83750000000000002</v>
      </c>
      <c r="E130">
        <v>0.43</v>
      </c>
      <c r="H130">
        <f t="shared" si="3"/>
        <v>2.5</v>
      </c>
      <c r="K130">
        <f t="shared" si="4"/>
        <v>2.5</v>
      </c>
      <c r="L130">
        <f t="shared" si="2"/>
        <v>0.43</v>
      </c>
      <c r="M130">
        <f t="shared" si="1"/>
        <v>3.35</v>
      </c>
      <c r="N130" s="2">
        <f>+hist_ExAnteRealRate_wFG!D121-hist_RealNaturalRate_wFG!D121</f>
        <v>-0.15836447127247011</v>
      </c>
      <c r="O130">
        <f>+hist_Forward5YearRealR_wFG!D121-hist_Forward5YearRNatR_wFG!D121</f>
        <v>-0.59404593071075995</v>
      </c>
      <c r="P130" s="2">
        <f>+hist_ExAnteRealRate_woFG!D121-hist_RealNaturalRate_woFG!D121</f>
        <v>-6.6103528912369924E-2</v>
      </c>
      <c r="Q130">
        <f>+hist_Forward5YearRealR_woFG!D121-hist_Forward5YearRNatR_woFG!D121</f>
        <v>-0.98736775558210987</v>
      </c>
    </row>
    <row r="131" spans="1:17">
      <c r="A131" s="1">
        <v>37437</v>
      </c>
      <c r="B131" t="s">
        <v>47</v>
      </c>
      <c r="C131">
        <v>2.1</v>
      </c>
      <c r="D131">
        <v>0.84</v>
      </c>
      <c r="E131">
        <v>0.84</v>
      </c>
      <c r="H131">
        <f t="shared" si="3"/>
        <v>2.1</v>
      </c>
      <c r="K131">
        <f t="shared" si="4"/>
        <v>2.1</v>
      </c>
      <c r="L131">
        <f t="shared" si="2"/>
        <v>0.84</v>
      </c>
      <c r="M131">
        <f t="shared" si="1"/>
        <v>3.36</v>
      </c>
      <c r="N131" s="2">
        <f>+hist_ExAnteRealRate_wFG!D122-hist_RealNaturalRate_wFG!D122</f>
        <v>-8.8080123634370011E-2</v>
      </c>
      <c r="O131">
        <f>+hist_Forward5YearRealR_wFG!D122-hist_Forward5YearRNatR_wFG!D122</f>
        <v>-0.49353203891821007</v>
      </c>
      <c r="P131" s="2">
        <f>+hist_ExAnteRealRate_woFG!D122-hist_RealNaturalRate_woFG!D122</f>
        <v>-2.6116043959099056E-3</v>
      </c>
      <c r="Q131">
        <f>+hist_Forward5YearRealR_woFG!D122-hist_Forward5YearRNatR_woFG!D122</f>
        <v>-0.88171296548995981</v>
      </c>
    </row>
    <row r="132" spans="1:17">
      <c r="A132" s="1">
        <v>37529</v>
      </c>
      <c r="B132" t="s">
        <v>48</v>
      </c>
      <c r="C132">
        <v>2.1</v>
      </c>
      <c r="D132">
        <v>0.83499999999999996</v>
      </c>
      <c r="E132">
        <v>1.1000000000000001</v>
      </c>
      <c r="H132">
        <f t="shared" si="3"/>
        <v>2.1</v>
      </c>
      <c r="K132">
        <f t="shared" si="4"/>
        <v>2.1</v>
      </c>
      <c r="L132">
        <f t="shared" si="2"/>
        <v>1.1000000000000001</v>
      </c>
      <c r="M132">
        <f t="shared" ref="M132:M195" si="5">+D132*4</f>
        <v>3.34</v>
      </c>
      <c r="N132" s="2">
        <f>+hist_ExAnteRealRate_wFG!D123-hist_RealNaturalRate_wFG!D123</f>
        <v>-0.25005284514502013</v>
      </c>
      <c r="O132">
        <f>+hist_Forward5YearRealR_wFG!D123-hist_Forward5YearRNatR_wFG!D123</f>
        <v>-0.35587723145687988</v>
      </c>
      <c r="P132" s="2">
        <f>+hist_ExAnteRealRate_woFG!D123-hist_RealNaturalRate_woFG!D123</f>
        <v>-0.17218386824000009</v>
      </c>
      <c r="Q132">
        <f>+hist_Forward5YearRealR_woFG!D123-hist_Forward5YearRNatR_woFG!D123</f>
        <v>-0.75713648918636012</v>
      </c>
    </row>
    <row r="133" spans="1:17">
      <c r="A133" s="1">
        <v>37621</v>
      </c>
      <c r="B133" t="s">
        <v>49</v>
      </c>
      <c r="C133">
        <v>2.2999999999999998</v>
      </c>
      <c r="D133">
        <v>0.79249999999999998</v>
      </c>
      <c r="E133">
        <v>1.34</v>
      </c>
      <c r="H133">
        <f t="shared" si="3"/>
        <v>2.2999999999999998</v>
      </c>
      <c r="K133">
        <f t="shared" si="4"/>
        <v>2.2999999999999998</v>
      </c>
      <c r="L133">
        <f t="shared" si="2"/>
        <v>1.34</v>
      </c>
      <c r="M133">
        <f t="shared" si="5"/>
        <v>3.17</v>
      </c>
      <c r="N133" s="2">
        <f>+hist_ExAnteRealRate_wFG!D124-hist_RealNaturalRate_wFG!D124</f>
        <v>-0.40864994365019003</v>
      </c>
      <c r="O133">
        <f>+hist_Forward5YearRealR_wFG!D124-hist_Forward5YearRNatR_wFG!D124</f>
        <v>-0.21526275579715004</v>
      </c>
      <c r="P133" s="2">
        <f>+hist_ExAnteRealRate_woFG!D124-hist_RealNaturalRate_woFG!D124</f>
        <v>-0.33928620904277995</v>
      </c>
      <c r="Q133">
        <f>+hist_Forward5YearRealR_woFG!D124-hist_Forward5YearRNatR_woFG!D124</f>
        <v>-0.63241173244294202</v>
      </c>
    </row>
    <row r="134" spans="1:17">
      <c r="A134" s="1">
        <v>37711</v>
      </c>
      <c r="B134" t="s">
        <v>50</v>
      </c>
      <c r="C134">
        <v>2.2999999999999998</v>
      </c>
      <c r="D134">
        <v>0.68500000000000005</v>
      </c>
      <c r="E134">
        <v>0.83</v>
      </c>
      <c r="H134">
        <f t="shared" si="3"/>
        <v>2.2999999999999998</v>
      </c>
      <c r="K134">
        <f t="shared" si="4"/>
        <v>2.2999999999999998</v>
      </c>
      <c r="L134">
        <f t="shared" si="2"/>
        <v>0.83</v>
      </c>
      <c r="M134">
        <f t="shared" si="5"/>
        <v>2.74</v>
      </c>
      <c r="N134" s="2">
        <f>+hist_ExAnteRealRate_wFG!D125-hist_RealNaturalRate_wFG!D125</f>
        <v>-0.37138647263232094</v>
      </c>
      <c r="O134">
        <f>+hist_Forward5YearRealR_wFG!D125-hist_Forward5YearRNatR_wFG!D125</f>
        <v>7.5719483715429026E-2</v>
      </c>
      <c r="P134" s="2">
        <f>+hist_ExAnteRealRate_woFG!D125-hist_RealNaturalRate_woFG!D125</f>
        <v>-0.31154722446232697</v>
      </c>
      <c r="Q134">
        <f>+hist_Forward5YearRealR_woFG!D125-hist_Forward5YearRNatR_woFG!D125</f>
        <v>-0.30216912763075809</v>
      </c>
    </row>
    <row r="135" spans="1:17">
      <c r="A135" s="1">
        <v>37802</v>
      </c>
      <c r="B135" t="s">
        <v>51</v>
      </c>
      <c r="C135">
        <v>2</v>
      </c>
      <c r="D135">
        <v>0.60750000000000004</v>
      </c>
      <c r="E135">
        <v>0.44</v>
      </c>
      <c r="H135">
        <f t="shared" si="3"/>
        <v>2</v>
      </c>
      <c r="K135">
        <f t="shared" si="4"/>
        <v>2</v>
      </c>
      <c r="L135">
        <f t="shared" si="2"/>
        <v>0.44</v>
      </c>
      <c r="M135">
        <f t="shared" si="5"/>
        <v>2.4300000000000002</v>
      </c>
      <c r="N135" s="2">
        <f>+hist_ExAnteRealRate_wFG!D126-hist_RealNaturalRate_wFG!D126</f>
        <v>-0.13420578558081497</v>
      </c>
      <c r="O135">
        <f>+hist_Forward5YearRealR_wFG!D126-hist_Forward5YearRNatR_wFG!D126</f>
        <v>0.11823385136571607</v>
      </c>
      <c r="P135" s="2">
        <f>+hist_ExAnteRealRate_woFG!D126-hist_RealNaturalRate_woFG!D126</f>
        <v>-8.5040941782114965E-2</v>
      </c>
      <c r="Q135">
        <f>+hist_Forward5YearRealR_woFG!D126-hist_Forward5YearRNatR_woFG!D126</f>
        <v>-0.232298641521129</v>
      </c>
    </row>
    <row r="136" spans="1:17">
      <c r="A136" s="1">
        <v>37894</v>
      </c>
      <c r="B136" t="s">
        <v>52</v>
      </c>
      <c r="C136">
        <v>2</v>
      </c>
      <c r="D136">
        <v>0.53249999999999997</v>
      </c>
      <c r="E136">
        <v>0.62</v>
      </c>
      <c r="H136">
        <f t="shared" si="3"/>
        <v>2</v>
      </c>
      <c r="K136">
        <f t="shared" si="4"/>
        <v>2</v>
      </c>
      <c r="L136">
        <f t="shared" si="2"/>
        <v>0.62</v>
      </c>
      <c r="M136">
        <f t="shared" si="5"/>
        <v>2.13</v>
      </c>
      <c r="N136" s="2">
        <f>+hist_ExAnteRealRate_wFG!D127-hist_RealNaturalRate_wFG!D127</f>
        <v>-0.25315194619728898</v>
      </c>
      <c r="O136">
        <f>+hist_Forward5YearRealR_wFG!D127-hist_Forward5YearRNatR_wFG!D127</f>
        <v>-6.7816815018498011E-2</v>
      </c>
      <c r="P136" s="2">
        <f>+hist_ExAnteRealRate_woFG!D127-hist_RealNaturalRate_woFG!D127</f>
        <v>-0.21596181134564896</v>
      </c>
      <c r="Q136">
        <f>+hist_Forward5YearRealR_woFG!D127-hist_Forward5YearRNatR_woFG!D127</f>
        <v>-0.46668806837327803</v>
      </c>
    </row>
    <row r="137" spans="1:17">
      <c r="A137" s="1">
        <v>37986</v>
      </c>
      <c r="B137" t="s">
        <v>53</v>
      </c>
      <c r="C137">
        <v>2.1</v>
      </c>
      <c r="D137">
        <v>0.52749999999999997</v>
      </c>
      <c r="E137">
        <v>1.06</v>
      </c>
      <c r="H137">
        <f t="shared" si="3"/>
        <v>2.1</v>
      </c>
      <c r="K137">
        <f t="shared" si="4"/>
        <v>2.1</v>
      </c>
      <c r="L137">
        <f t="shared" si="2"/>
        <v>1.06</v>
      </c>
      <c r="M137">
        <f t="shared" si="5"/>
        <v>2.11</v>
      </c>
      <c r="N137" s="2">
        <f>+hist_ExAnteRealRate_wFG!D128-hist_RealNaturalRate_wFG!D128</f>
        <v>-0.33613155752095702</v>
      </c>
      <c r="O137">
        <f>+hist_Forward5YearRealR_wFG!D128-hist_Forward5YearRNatR_wFG!D128</f>
        <v>-0.22468280561268295</v>
      </c>
      <c r="P137" s="2">
        <f>+hist_ExAnteRealRate_woFG!D128-hist_RealNaturalRate_woFG!D128</f>
        <v>-0.31238954921439999</v>
      </c>
      <c r="Q137">
        <f>+hist_Forward5YearRealR_woFG!D128-hist_Forward5YearRNatR_woFG!D128</f>
        <v>-0.62425153593319005</v>
      </c>
    </row>
    <row r="138" spans="1:17">
      <c r="A138" s="1">
        <v>38077</v>
      </c>
      <c r="B138" t="s">
        <v>54</v>
      </c>
      <c r="C138">
        <v>1.7</v>
      </c>
      <c r="D138">
        <v>0.51500000000000001</v>
      </c>
      <c r="E138">
        <v>1.89</v>
      </c>
      <c r="H138">
        <f t="shared" si="3"/>
        <v>1.7</v>
      </c>
      <c r="K138">
        <f t="shared" si="4"/>
        <v>1.7</v>
      </c>
      <c r="L138">
        <f t="shared" si="2"/>
        <v>1.89</v>
      </c>
      <c r="M138">
        <f t="shared" si="5"/>
        <v>2.06</v>
      </c>
      <c r="N138" s="2">
        <f>+hist_ExAnteRealRate_wFG!D129-hist_RealNaturalRate_wFG!D129</f>
        <v>-0.38523661774553902</v>
      </c>
      <c r="O138">
        <f>+hist_Forward5YearRealR_wFG!D129-hist_Forward5YearRNatR_wFG!D129</f>
        <v>-0.3312948875297359</v>
      </c>
      <c r="P138" s="2">
        <f>+hist_ExAnteRealRate_woFG!D129-hist_RealNaturalRate_woFG!D129</f>
        <v>-0.37661547506443199</v>
      </c>
      <c r="Q138">
        <f>+hist_Forward5YearRealR_woFG!D129-hist_Forward5YearRNatR_woFG!D129</f>
        <v>-0.78451671298376202</v>
      </c>
    </row>
    <row r="139" spans="1:17">
      <c r="A139" s="1">
        <v>38168</v>
      </c>
      <c r="B139" t="s">
        <v>55</v>
      </c>
      <c r="C139">
        <v>2.2999999999999998</v>
      </c>
      <c r="D139">
        <v>0.51500000000000001</v>
      </c>
      <c r="E139">
        <v>2.4500000000000002</v>
      </c>
      <c r="H139">
        <f t="shared" si="3"/>
        <v>2.2999999999999998</v>
      </c>
      <c r="K139">
        <f t="shared" si="4"/>
        <v>2.2999999999999998</v>
      </c>
      <c r="L139">
        <f t="shared" si="2"/>
        <v>2.4500000000000002</v>
      </c>
      <c r="M139">
        <f t="shared" si="5"/>
        <v>2.06</v>
      </c>
      <c r="N139" s="2">
        <f>+hist_ExAnteRealRate_wFG!D130-hist_RealNaturalRate_wFG!D130</f>
        <v>-0.23399900751566599</v>
      </c>
      <c r="O139">
        <f>+hist_Forward5YearRealR_wFG!D130-hist_Forward5YearRNatR_wFG!D130</f>
        <v>-0.49073196337830804</v>
      </c>
      <c r="P139" s="2">
        <f>+hist_ExAnteRealRate_woFG!D130-hist_RealNaturalRate_woFG!D130</f>
        <v>-0.24240100197599695</v>
      </c>
      <c r="Q139">
        <f>+hist_Forward5YearRealR_woFG!D130-hist_Forward5YearRNatR_woFG!D130</f>
        <v>-0.98018355703475601</v>
      </c>
    </row>
    <row r="140" spans="1:17">
      <c r="A140" s="1">
        <v>38260</v>
      </c>
      <c r="B140" t="s">
        <v>56</v>
      </c>
      <c r="C140">
        <v>2.2999999999999998</v>
      </c>
      <c r="D140">
        <v>0.52</v>
      </c>
      <c r="E140">
        <v>2.0099999999999998</v>
      </c>
      <c r="H140">
        <f t="shared" si="3"/>
        <v>2.2999999999999998</v>
      </c>
      <c r="K140">
        <f t="shared" si="4"/>
        <v>2.2999999999999998</v>
      </c>
      <c r="L140">
        <f t="shared" si="2"/>
        <v>2.0099999999999998</v>
      </c>
      <c r="M140">
        <f t="shared" si="5"/>
        <v>2.08</v>
      </c>
      <c r="N140" s="2">
        <f>+hist_ExAnteRealRate_wFG!D131-hist_RealNaturalRate_wFG!D131</f>
        <v>-0.11466603092578598</v>
      </c>
      <c r="O140">
        <f>+hist_Forward5YearRealR_wFG!D131-hist_Forward5YearRNatR_wFG!D131</f>
        <v>-0.40763416388288287</v>
      </c>
      <c r="P140" s="2">
        <f>+hist_ExAnteRealRate_woFG!D131-hist_RealNaturalRate_woFG!D131</f>
        <v>-0.14225776171965099</v>
      </c>
      <c r="Q140">
        <f>+hist_Forward5YearRealR_woFG!D131-hist_Forward5YearRNatR_woFG!D131</f>
        <v>-0.92654958658598707</v>
      </c>
    </row>
    <row r="141" spans="1:17">
      <c r="A141" s="1">
        <v>38352</v>
      </c>
      <c r="B141" t="s">
        <v>57</v>
      </c>
      <c r="C141">
        <v>2.2999999999999998</v>
      </c>
      <c r="D141">
        <v>0.53</v>
      </c>
      <c r="E141">
        <v>1.83</v>
      </c>
      <c r="H141">
        <f t="shared" si="3"/>
        <v>2.2999999999999998</v>
      </c>
      <c r="K141">
        <f t="shared" si="4"/>
        <v>2.2999999999999998</v>
      </c>
      <c r="L141">
        <f t="shared" si="2"/>
        <v>1.83</v>
      </c>
      <c r="M141">
        <f t="shared" si="5"/>
        <v>2.12</v>
      </c>
      <c r="N141" s="2">
        <f>+hist_ExAnteRealRate_wFG!D132-hist_RealNaturalRate_wFG!D132</f>
        <v>-0.40299343628879697</v>
      </c>
      <c r="O141">
        <f>+hist_Forward5YearRealR_wFG!D132-hist_Forward5YearRNatR_wFG!D132</f>
        <v>-0.14756729623044196</v>
      </c>
      <c r="P141" s="2">
        <f>+hist_ExAnteRealRate_woFG!D132-hist_RealNaturalRate_woFG!D132</f>
        <v>-0.45224586155720203</v>
      </c>
      <c r="Q141">
        <f>+hist_Forward5YearRealR_woFG!D132-hist_Forward5YearRNatR_woFG!D132</f>
        <v>-0.69944890234202894</v>
      </c>
    </row>
    <row r="142" spans="1:17">
      <c r="A142" s="1">
        <v>38442</v>
      </c>
      <c r="B142" t="s">
        <v>58</v>
      </c>
      <c r="C142">
        <v>2.1</v>
      </c>
      <c r="D142">
        <v>0.52500000000000002</v>
      </c>
      <c r="E142">
        <v>1.56</v>
      </c>
      <c r="H142">
        <f t="shared" si="3"/>
        <v>2.1</v>
      </c>
      <c r="K142">
        <f t="shared" si="4"/>
        <v>2.1</v>
      </c>
      <c r="L142">
        <f t="shared" si="2"/>
        <v>1.56</v>
      </c>
      <c r="M142">
        <f t="shared" si="5"/>
        <v>2.1</v>
      </c>
      <c r="N142" s="2">
        <f>+hist_ExAnteRealRate_wFG!D133-hist_RealNaturalRate_wFG!D133</f>
        <v>-0.36464927585087897</v>
      </c>
      <c r="O142">
        <f>+hist_Forward5YearRealR_wFG!D133-hist_Forward5YearRNatR_wFG!D133</f>
        <v>0.16357627099513494</v>
      </c>
      <c r="P142" s="2">
        <f>+hist_ExAnteRealRate_woFG!D133-hist_RealNaturalRate_woFG!D133</f>
        <v>-0.43838371035815404</v>
      </c>
      <c r="Q142">
        <f>+hist_Forward5YearRealR_woFG!D133-hist_Forward5YearRNatR_woFG!D133</f>
        <v>-0.40357980337006605</v>
      </c>
    </row>
    <row r="143" spans="1:17">
      <c r="A143" s="1">
        <v>38533</v>
      </c>
      <c r="B143" t="s">
        <v>59</v>
      </c>
      <c r="C143">
        <v>2</v>
      </c>
      <c r="D143">
        <v>0.52500000000000002</v>
      </c>
      <c r="E143">
        <v>1.57</v>
      </c>
      <c r="H143">
        <f t="shared" si="3"/>
        <v>2</v>
      </c>
      <c r="K143">
        <f t="shared" si="4"/>
        <v>2</v>
      </c>
      <c r="L143">
        <f t="shared" si="2"/>
        <v>1.57</v>
      </c>
      <c r="M143">
        <f t="shared" si="5"/>
        <v>2.1</v>
      </c>
      <c r="N143" s="2">
        <f>+hist_ExAnteRealRate_wFG!D134-hist_RealNaturalRate_wFG!D134</f>
        <v>-0.53769107587747</v>
      </c>
      <c r="O143">
        <f>+hist_Forward5YearRealR_wFG!D134-hist_Forward5YearRNatR_wFG!D134</f>
        <v>0.24408003698709896</v>
      </c>
      <c r="P143" s="2">
        <f>+hist_ExAnteRealRate_woFG!D134-hist_RealNaturalRate_woFG!D134</f>
        <v>-0.63913197275385492</v>
      </c>
      <c r="Q143">
        <f>+hist_Forward5YearRealR_woFG!D134-hist_Forward5YearRNatR_woFG!D134</f>
        <v>-0.37596636471448003</v>
      </c>
    </row>
    <row r="144" spans="1:17">
      <c r="A144" s="1">
        <v>38625</v>
      </c>
      <c r="B144" t="s">
        <v>60</v>
      </c>
      <c r="C144">
        <v>2.2999999999999998</v>
      </c>
      <c r="D144">
        <v>0.52749999999999997</v>
      </c>
      <c r="E144">
        <v>2.1</v>
      </c>
      <c r="H144">
        <f t="shared" si="3"/>
        <v>2.2999999999999998</v>
      </c>
      <c r="K144">
        <f t="shared" si="4"/>
        <v>2.2999999999999998</v>
      </c>
      <c r="L144">
        <f t="shared" si="2"/>
        <v>2.1</v>
      </c>
      <c r="M144">
        <f t="shared" si="5"/>
        <v>2.11</v>
      </c>
      <c r="N144" s="2">
        <f>+hist_ExAnteRealRate_wFG!D135-hist_RealNaturalRate_wFG!D135</f>
        <v>-0.57751746049693597</v>
      </c>
      <c r="O144">
        <f>+hist_Forward5YearRealR_wFG!D135-hist_Forward5YearRNatR_wFG!D135</f>
        <v>0.72662961733417508</v>
      </c>
      <c r="P144" s="2">
        <f>+hist_ExAnteRealRate_woFG!D135-hist_RealNaturalRate_woFG!D135</f>
        <v>-0.71035288967787502</v>
      </c>
      <c r="Q144">
        <f>+hist_Forward5YearRealR_woFG!D135-hist_Forward5YearRNatR_woFG!D135</f>
        <v>0.11470317603873198</v>
      </c>
    </row>
    <row r="145" spans="1:17">
      <c r="A145" s="1">
        <v>38717</v>
      </c>
      <c r="B145" t="s">
        <v>61</v>
      </c>
      <c r="C145">
        <v>2.4</v>
      </c>
      <c r="D145">
        <v>0.5625</v>
      </c>
      <c r="E145">
        <v>2.35</v>
      </c>
      <c r="H145">
        <f t="shared" si="3"/>
        <v>2.4</v>
      </c>
      <c r="K145">
        <f t="shared" si="4"/>
        <v>2.4</v>
      </c>
      <c r="L145">
        <f t="shared" si="2"/>
        <v>2.35</v>
      </c>
      <c r="M145">
        <f t="shared" si="5"/>
        <v>2.25</v>
      </c>
      <c r="N145" s="2">
        <f>+hist_ExAnteRealRate_wFG!D136-hist_RealNaturalRate_wFG!D136</f>
        <v>-0.37921252160074104</v>
      </c>
      <c r="O145">
        <f>+hist_Forward5YearRealR_wFG!D136-hist_Forward5YearRNatR_wFG!D136</f>
        <v>1.021304146516514</v>
      </c>
      <c r="P145" s="2">
        <f>+hist_ExAnteRealRate_woFG!D136-hist_RealNaturalRate_woFG!D136</f>
        <v>-0.54766335699766411</v>
      </c>
      <c r="Q145">
        <f>+hist_Forward5YearRealR_woFG!D136-hist_Forward5YearRNatR_woFG!D136</f>
        <v>0.39291020828852896</v>
      </c>
    </row>
    <row r="146" spans="1:17">
      <c r="A146" s="1">
        <v>38807</v>
      </c>
      <c r="B146" t="s">
        <v>62</v>
      </c>
      <c r="C146">
        <v>2.2999999999999998</v>
      </c>
      <c r="D146">
        <v>0.62250000000000005</v>
      </c>
      <c r="E146">
        <v>3.03</v>
      </c>
      <c r="H146">
        <f t="shared" si="3"/>
        <v>2.2999999999999998</v>
      </c>
      <c r="K146">
        <f t="shared" si="4"/>
        <v>2.2999999999999998</v>
      </c>
      <c r="L146">
        <f t="shared" si="2"/>
        <v>3.03</v>
      </c>
      <c r="M146">
        <f t="shared" si="5"/>
        <v>2.4900000000000002</v>
      </c>
      <c r="N146" s="2">
        <f>+hist_ExAnteRealRate_wFG!D137-hist_RealNaturalRate_wFG!D137</f>
        <v>-0.70748564628278399</v>
      </c>
      <c r="O146">
        <f>+hist_Forward5YearRealR_wFG!D137-hist_Forward5YearRNatR_wFG!D137</f>
        <v>1.0778792102819039</v>
      </c>
      <c r="P146" s="2">
        <f>+hist_ExAnteRealRate_woFG!D137-hist_RealNaturalRate_woFG!D137</f>
        <v>-0.9163845718284811</v>
      </c>
      <c r="Q146">
        <f>+hist_Forward5YearRealR_woFG!D137-hist_Forward5YearRNatR_woFG!D137</f>
        <v>0.40054922136852206</v>
      </c>
    </row>
    <row r="147" spans="1:17">
      <c r="A147" s="1">
        <v>38898</v>
      </c>
      <c r="B147" t="s">
        <v>63</v>
      </c>
      <c r="C147">
        <v>2.5</v>
      </c>
      <c r="D147">
        <v>0.68500000000000005</v>
      </c>
      <c r="E147">
        <v>3.53</v>
      </c>
      <c r="H147">
        <f t="shared" si="3"/>
        <v>2.5</v>
      </c>
      <c r="K147">
        <f t="shared" si="4"/>
        <v>2.5</v>
      </c>
      <c r="L147">
        <f t="shared" si="2"/>
        <v>3.53</v>
      </c>
      <c r="M147">
        <f t="shared" si="5"/>
        <v>2.74</v>
      </c>
      <c r="N147" s="2">
        <f>+hist_ExAnteRealRate_wFG!D138-hist_RealNaturalRate_wFG!D138</f>
        <v>-0.60620916537137903</v>
      </c>
      <c r="O147">
        <f>+hist_Forward5YearRealR_wFG!D138-hist_Forward5YearRNatR_wFG!D138</f>
        <v>1.1892732798090839</v>
      </c>
      <c r="P147" s="2">
        <f>+hist_ExAnteRealRate_woFG!D138-hist_RealNaturalRate_woFG!D138</f>
        <v>-0.86109070371728202</v>
      </c>
      <c r="Q147">
        <f>+hist_Forward5YearRealR_woFG!D138-hist_Forward5YearRNatR_woFG!D138</f>
        <v>0.47875845601046196</v>
      </c>
    </row>
    <row r="148" spans="1:17">
      <c r="A148" s="1">
        <v>38990</v>
      </c>
      <c r="B148" t="s">
        <v>64</v>
      </c>
      <c r="C148">
        <v>2.2000000000000002</v>
      </c>
      <c r="D148">
        <v>0.76500000000000001</v>
      </c>
      <c r="E148">
        <v>3.32</v>
      </c>
      <c r="H148">
        <f t="shared" si="3"/>
        <v>2.2000000000000002</v>
      </c>
      <c r="K148">
        <f t="shared" si="4"/>
        <v>2.2000000000000002</v>
      </c>
      <c r="L148">
        <f t="shared" si="2"/>
        <v>3.32</v>
      </c>
      <c r="M148">
        <f t="shared" si="5"/>
        <v>3.06</v>
      </c>
      <c r="N148" s="2">
        <f>+hist_ExAnteRealRate_wFG!D139-hist_RealNaturalRate_wFG!D139</f>
        <v>-0.43473092901874999</v>
      </c>
      <c r="O148">
        <f>+hist_Forward5YearRealR_wFG!D139-hist_Forward5YearRNatR_wFG!D139</f>
        <v>1.2909020366689519</v>
      </c>
      <c r="P148" s="2">
        <f>+hist_ExAnteRealRate_woFG!D139-hist_RealNaturalRate_woFG!D139</f>
        <v>-0.74193381123545987</v>
      </c>
      <c r="Q148">
        <f>+hist_Forward5YearRealR_woFG!D139-hist_Forward5YearRNatR_woFG!D139</f>
        <v>0.52614491389109608</v>
      </c>
    </row>
    <row r="149" spans="1:17">
      <c r="A149" s="1">
        <v>39082</v>
      </c>
      <c r="B149" t="s">
        <v>65</v>
      </c>
      <c r="C149">
        <v>1.8</v>
      </c>
      <c r="D149">
        <v>0.86750000000000005</v>
      </c>
      <c r="E149">
        <v>3.81</v>
      </c>
      <c r="H149">
        <f t="shared" si="3"/>
        <v>1.8</v>
      </c>
      <c r="K149">
        <f t="shared" si="4"/>
        <v>1.8</v>
      </c>
      <c r="L149">
        <f t="shared" si="2"/>
        <v>3.81</v>
      </c>
      <c r="M149">
        <f t="shared" si="5"/>
        <v>3.47</v>
      </c>
      <c r="N149" s="2">
        <f>+hist_ExAnteRealRate_wFG!D140-hist_RealNaturalRate_wFG!D140</f>
        <v>-0.68085124305333022</v>
      </c>
      <c r="O149">
        <f>+hist_Forward5YearRealR_wFG!D140-hist_Forward5YearRNatR_wFG!D140</f>
        <v>1.4475064006642331</v>
      </c>
      <c r="P149" s="2">
        <f>+hist_ExAnteRealRate_woFG!D140-hist_RealNaturalRate_woFG!D140</f>
        <v>-1.0476347186521102</v>
      </c>
      <c r="Q149">
        <f>+hist_Forward5YearRealR_woFG!D140-hist_Forward5YearRNatR_woFG!D140</f>
        <v>0.62299885265652299</v>
      </c>
    </row>
    <row r="150" spans="1:17">
      <c r="A150" s="1">
        <v>39172</v>
      </c>
      <c r="B150" t="s">
        <v>66</v>
      </c>
      <c r="C150">
        <v>1.8</v>
      </c>
      <c r="D150">
        <v>0.92500000000000004</v>
      </c>
      <c r="E150">
        <v>3.56</v>
      </c>
      <c r="H150">
        <f t="shared" si="3"/>
        <v>1.8</v>
      </c>
      <c r="K150">
        <f t="shared" si="4"/>
        <v>1.8</v>
      </c>
      <c r="L150">
        <f t="shared" si="2"/>
        <v>3.56</v>
      </c>
      <c r="M150">
        <f t="shared" si="5"/>
        <v>3.7</v>
      </c>
      <c r="N150" s="2">
        <f>+hist_ExAnteRealRate_wFG!D141-hist_RealNaturalRate_wFG!D141</f>
        <v>-0.35550215322088974</v>
      </c>
      <c r="O150">
        <f>+hist_Forward5YearRealR_wFG!D141-hist_Forward5YearRNatR_wFG!D141</f>
        <v>1.6285822383724291</v>
      </c>
      <c r="P150" s="2">
        <f>+hist_ExAnteRealRate_woFG!D141-hist_RealNaturalRate_woFG!D141</f>
        <v>-0.79017882554604979</v>
      </c>
      <c r="Q150">
        <f>+hist_Forward5YearRealR_woFG!D141-hist_Forward5YearRNatR_woFG!D141</f>
        <v>0.77624062388406601</v>
      </c>
    </row>
    <row r="151" spans="1:17">
      <c r="A151" s="1">
        <v>39263</v>
      </c>
      <c r="B151" t="s">
        <v>67</v>
      </c>
      <c r="C151">
        <v>1.9</v>
      </c>
      <c r="D151">
        <v>0.99</v>
      </c>
      <c r="E151">
        <v>3.12</v>
      </c>
      <c r="H151">
        <f t="shared" si="3"/>
        <v>1.9</v>
      </c>
      <c r="K151">
        <f t="shared" si="4"/>
        <v>1.9</v>
      </c>
      <c r="L151">
        <f t="shared" si="2"/>
        <v>3.12</v>
      </c>
      <c r="M151">
        <f t="shared" si="5"/>
        <v>3.96</v>
      </c>
      <c r="N151" s="2">
        <f>+hist_ExAnteRealRate_wFG!D142-hist_RealNaturalRate_wFG!D142</f>
        <v>-0.65440206136901979</v>
      </c>
      <c r="O151">
        <f>+hist_Forward5YearRealR_wFG!D142-hist_Forward5YearRNatR_wFG!D142</f>
        <v>2.1502695397343805</v>
      </c>
      <c r="P151" s="2">
        <f>+hist_ExAnteRealRate_woFG!D142-hist_RealNaturalRate_woFG!D142</f>
        <v>-1.1664931976965098</v>
      </c>
      <c r="Q151">
        <f>+hist_Forward5YearRealR_woFG!D142-hist_Forward5YearRNatR_woFG!D142</f>
        <v>1.204378232143936</v>
      </c>
    </row>
    <row r="152" spans="1:17">
      <c r="A152" s="1">
        <v>39355</v>
      </c>
      <c r="B152" t="s">
        <v>68</v>
      </c>
      <c r="C152">
        <v>1.9</v>
      </c>
      <c r="D152">
        <v>1.07</v>
      </c>
      <c r="E152">
        <v>2.96</v>
      </c>
      <c r="H152">
        <f t="shared" si="3"/>
        <v>1.9</v>
      </c>
      <c r="K152">
        <f t="shared" si="4"/>
        <v>1.9</v>
      </c>
      <c r="L152">
        <f t="shared" si="2"/>
        <v>2.96</v>
      </c>
      <c r="M152">
        <f t="shared" si="5"/>
        <v>4.28</v>
      </c>
      <c r="N152" s="2">
        <f>+hist_ExAnteRealRate_wFG!D143-hist_RealNaturalRate_wFG!D143</f>
        <v>-0.35967389302340003</v>
      </c>
      <c r="O152">
        <f>+hist_Forward5YearRealR_wFG!D143-hist_Forward5YearRNatR_wFG!D143</f>
        <v>2.2763086650160069</v>
      </c>
      <c r="P152" s="2">
        <f>+hist_ExAnteRealRate_woFG!D143-hist_RealNaturalRate_woFG!D143</f>
        <v>-0.96010366807300995</v>
      </c>
      <c r="Q152">
        <f>+hist_Forward5YearRealR_woFG!D143-hist_Forward5YearRNatR_woFG!D143</f>
        <v>1.2391851641203919</v>
      </c>
    </row>
    <row r="153" spans="1:17">
      <c r="A153" s="1">
        <v>39447</v>
      </c>
      <c r="B153" t="s">
        <v>69</v>
      </c>
      <c r="C153">
        <v>2.9</v>
      </c>
      <c r="D153">
        <v>1.0974999999999999</v>
      </c>
      <c r="E153">
        <v>2.29</v>
      </c>
      <c r="H153">
        <f t="shared" si="3"/>
        <v>2.9</v>
      </c>
      <c r="K153">
        <f t="shared" si="4"/>
        <v>2.9</v>
      </c>
      <c r="L153">
        <f t="shared" si="2"/>
        <v>2.29</v>
      </c>
      <c r="M153">
        <f t="shared" si="5"/>
        <v>4.3899999999999997</v>
      </c>
      <c r="N153" s="2">
        <f>+hist_ExAnteRealRate_wFG!D144-hist_RealNaturalRate_wFG!D144</f>
        <v>-0.48685214503619001</v>
      </c>
      <c r="O153">
        <f>+hist_Forward5YearRealR_wFG!D144-hist_Forward5YearRNatR_wFG!D144</f>
        <v>2.5485110545287859</v>
      </c>
      <c r="P153" s="2">
        <f>+hist_ExAnteRealRate_woFG!D144-hist_RealNaturalRate_woFG!D144</f>
        <v>-1.1882285351563597</v>
      </c>
      <c r="Q153">
        <f>+hist_Forward5YearRealR_woFG!D144-hist_Forward5YearRNatR_woFG!D144</f>
        <v>1.375833392560839</v>
      </c>
    </row>
    <row r="154" spans="1:17">
      <c r="A154" s="1">
        <v>39538</v>
      </c>
      <c r="B154" t="s">
        <v>70</v>
      </c>
      <c r="C154">
        <v>3.4</v>
      </c>
      <c r="D154">
        <v>1.0575000000000001</v>
      </c>
      <c r="E154">
        <v>2.23</v>
      </c>
      <c r="H154">
        <f t="shared" si="3"/>
        <v>3.4</v>
      </c>
      <c r="K154">
        <f t="shared" si="4"/>
        <v>3.4</v>
      </c>
      <c r="L154">
        <f t="shared" si="2"/>
        <v>2.23</v>
      </c>
      <c r="M154">
        <f t="shared" si="5"/>
        <v>4.2300000000000004</v>
      </c>
      <c r="N154" s="2">
        <f>+hist_ExAnteRealRate_wFG!D145-hist_RealNaturalRate_wFG!D145</f>
        <v>-0.2056745320906801</v>
      </c>
      <c r="O154">
        <f>+hist_Forward5YearRealR_wFG!D145-hist_Forward5YearRNatR_wFG!D145</f>
        <v>2.51545318366645</v>
      </c>
      <c r="P154" s="2">
        <f>+hist_ExAnteRealRate_woFG!D145-hist_RealNaturalRate_woFG!D145</f>
        <v>-1.0228038063318201</v>
      </c>
      <c r="Q154">
        <f>+hist_Forward5YearRealR_woFG!D145-hist_Forward5YearRNatR_woFG!D145</f>
        <v>1.156112697945775</v>
      </c>
    </row>
    <row r="155" spans="1:17">
      <c r="A155" s="1">
        <v>39629</v>
      </c>
      <c r="B155" t="s">
        <v>71</v>
      </c>
      <c r="C155">
        <v>3.6</v>
      </c>
      <c r="D155">
        <v>1.1025</v>
      </c>
      <c r="E155">
        <v>1.04</v>
      </c>
      <c r="H155">
        <f t="shared" si="3"/>
        <v>3.6</v>
      </c>
      <c r="K155">
        <f t="shared" si="4"/>
        <v>3.6</v>
      </c>
      <c r="L155">
        <f t="shared" si="2"/>
        <v>1.04</v>
      </c>
      <c r="M155">
        <f t="shared" si="5"/>
        <v>4.41</v>
      </c>
      <c r="N155" s="2">
        <f>+hist_ExAnteRealRate_wFG!D146-hist_RealNaturalRate_wFG!D146</f>
        <v>0.31122180628274965</v>
      </c>
      <c r="O155">
        <f>+hist_Forward5YearRealR_wFG!D146-hist_Forward5YearRNatR_wFG!D146</f>
        <v>2.9264355725792282</v>
      </c>
      <c r="P155" s="2">
        <f>+hist_ExAnteRealRate_woFG!D146-hist_RealNaturalRate_woFG!D146</f>
        <v>-0.63998256025075984</v>
      </c>
      <c r="Q155">
        <f>+hist_Forward5YearRealR_woFG!D146-hist_Forward5YearRNatR_woFG!D146</f>
        <v>1.4702298810668379</v>
      </c>
    </row>
    <row r="156" spans="1:17">
      <c r="A156" s="1">
        <v>39721</v>
      </c>
      <c r="B156" t="s">
        <v>72</v>
      </c>
      <c r="C156">
        <v>3.8</v>
      </c>
      <c r="D156">
        <v>1.135</v>
      </c>
      <c r="E156">
        <v>0.1</v>
      </c>
      <c r="H156">
        <f t="shared" si="3"/>
        <v>3.8</v>
      </c>
      <c r="K156">
        <f t="shared" si="4"/>
        <v>3.8</v>
      </c>
      <c r="L156">
        <f t="shared" si="2"/>
        <v>0.1</v>
      </c>
      <c r="M156">
        <f t="shared" si="5"/>
        <v>4.54</v>
      </c>
      <c r="N156" s="2">
        <f>+hist_ExAnteRealRate_wFG!D147-hist_RealNaturalRate_wFG!D147</f>
        <v>0.48462575817727016</v>
      </c>
      <c r="O156">
        <f>+hist_Forward5YearRealR_wFG!D147-hist_Forward5YearRNatR_wFG!D147</f>
        <v>3.0338264720426329</v>
      </c>
      <c r="P156" s="2">
        <f>+hist_ExAnteRealRate_woFG!D147-hist_RealNaturalRate_woFG!D147</f>
        <v>-0.62797308086777992</v>
      </c>
      <c r="Q156">
        <f>+hist_Forward5YearRealR_woFG!D147-hist_Forward5YearRNatR_woFG!D147</f>
        <v>1.349884036144132</v>
      </c>
    </row>
    <row r="157" spans="1:17">
      <c r="A157" s="1">
        <v>39813</v>
      </c>
      <c r="B157" t="s">
        <v>73</v>
      </c>
      <c r="C157">
        <v>2.2999999999999998</v>
      </c>
      <c r="D157">
        <v>0.97250000000000003</v>
      </c>
      <c r="E157">
        <v>-2.11</v>
      </c>
      <c r="H157">
        <f t="shared" si="3"/>
        <v>2.2999999999999998</v>
      </c>
      <c r="K157">
        <f t="shared" si="4"/>
        <v>2.2999999999999998</v>
      </c>
      <c r="L157">
        <f t="shared" si="2"/>
        <v>-2.11</v>
      </c>
      <c r="M157">
        <f t="shared" si="5"/>
        <v>3.89</v>
      </c>
      <c r="N157" s="2">
        <f>+hist_ExAnteRealRate_wFG!D148-hist_RealNaturalRate_wFG!D148</f>
        <v>1.750771941339752</v>
      </c>
      <c r="O157">
        <f>+hist_Forward5YearRealR_wFG!D148-hist_Forward5YearRNatR_wFG!D148</f>
        <v>2.3126706652444122</v>
      </c>
      <c r="P157" s="2">
        <f>+hist_ExAnteRealRate_woFG!D148-hist_RealNaturalRate_woFG!D148</f>
        <v>1.39301076373609</v>
      </c>
      <c r="Q157">
        <f>+hist_Forward5YearRealR_woFG!D148-hist_Forward5YearRNatR_woFG!D148</f>
        <v>8.1483577744629887E-3</v>
      </c>
    </row>
    <row r="158" spans="1:17">
      <c r="A158" s="1">
        <v>39903</v>
      </c>
      <c r="B158" t="s">
        <v>74</v>
      </c>
      <c r="C158">
        <v>1</v>
      </c>
      <c r="D158">
        <v>0.42</v>
      </c>
      <c r="E158">
        <v>-5.71</v>
      </c>
      <c r="H158">
        <f t="shared" si="3"/>
        <v>1</v>
      </c>
      <c r="K158">
        <f t="shared" si="4"/>
        <v>1</v>
      </c>
      <c r="L158">
        <f t="shared" si="2"/>
        <v>-5.71</v>
      </c>
      <c r="M158">
        <f t="shared" si="5"/>
        <v>1.68</v>
      </c>
      <c r="N158" s="2">
        <f>+hist_ExAnteRealRate_wFG!D149-hist_RealNaturalRate_wFG!D149</f>
        <v>-0.4326321358430481</v>
      </c>
      <c r="O158">
        <f>+hist_Forward5YearRealR_wFG!D149-hist_Forward5YearRNatR_wFG!D149</f>
        <v>2.9181803588362651</v>
      </c>
      <c r="P158" s="2">
        <f>+hist_ExAnteRealRate_woFG!D149-hist_RealNaturalRate_woFG!D149</f>
        <v>0.32259643035162117</v>
      </c>
      <c r="Q158">
        <f>+hist_Forward5YearRealR_woFG!D149-hist_Forward5YearRNatR_woFG!D149</f>
        <v>-4.3448523948005024E-2</v>
      </c>
    </row>
    <row r="159" spans="1:17">
      <c r="A159" s="1">
        <v>39994</v>
      </c>
      <c r="B159" t="s">
        <v>75</v>
      </c>
      <c r="C159">
        <v>0.2</v>
      </c>
      <c r="D159">
        <v>0.23250000000000001</v>
      </c>
      <c r="E159">
        <v>-5.24</v>
      </c>
      <c r="H159">
        <f t="shared" si="3"/>
        <v>0.2</v>
      </c>
      <c r="K159">
        <f t="shared" si="4"/>
        <v>0.2</v>
      </c>
      <c r="L159">
        <f t="shared" si="2"/>
        <v>-5.24</v>
      </c>
      <c r="M159">
        <f t="shared" si="5"/>
        <v>0.93</v>
      </c>
      <c r="N159" s="2">
        <f>+hist_ExAnteRealRate_wFG!D150-hist_RealNaturalRate_wFG!D150</f>
        <v>-0.68046476457236293</v>
      </c>
      <c r="O159">
        <f>+hist_Forward5YearRealR_wFG!D150-hist_Forward5YearRNatR_wFG!D150</f>
        <v>2.5812006681587243</v>
      </c>
      <c r="P159" s="2">
        <f>+hist_ExAnteRealRate_woFG!D150-hist_RealNaturalRate_woFG!D150</f>
        <v>-0.41073493356655005</v>
      </c>
      <c r="Q159">
        <f>+hist_Forward5YearRealR_woFG!D150-hist_Forward5YearRNatR_woFG!D150</f>
        <v>-0.19210280564852</v>
      </c>
    </row>
    <row r="160" spans="1:17">
      <c r="A160" s="1">
        <v>40086</v>
      </c>
      <c r="B160" t="s">
        <v>76</v>
      </c>
      <c r="C160">
        <v>-0.4</v>
      </c>
      <c r="D160">
        <v>0.13250000000000001</v>
      </c>
      <c r="E160">
        <v>-4.38</v>
      </c>
      <c r="H160">
        <f t="shared" si="3"/>
        <v>-0.4</v>
      </c>
      <c r="K160">
        <f t="shared" si="4"/>
        <v>-0.4</v>
      </c>
      <c r="L160">
        <f t="shared" si="2"/>
        <v>-4.38</v>
      </c>
      <c r="M160">
        <f t="shared" si="5"/>
        <v>0.53</v>
      </c>
      <c r="N160" s="2">
        <f>+hist_ExAnteRealRate_wFG!D151-hist_RealNaturalRate_wFG!D151</f>
        <v>-0.62493735133518502</v>
      </c>
      <c r="O160">
        <f>+hist_Forward5YearRealR_wFG!D151-hist_Forward5YearRNatR_wFG!D151</f>
        <v>2.4461408210194042</v>
      </c>
      <c r="P160" s="2">
        <f>+hist_ExAnteRealRate_woFG!D151-hist_RealNaturalRate_woFG!D151</f>
        <v>-1.048980287230737</v>
      </c>
      <c r="Q160">
        <f>+hist_Forward5YearRealR_woFG!D151-hist_Forward5YearRNatR_woFG!D151</f>
        <v>-0.11209713963058099</v>
      </c>
    </row>
    <row r="161" spans="1:17">
      <c r="A161" s="1">
        <v>40178</v>
      </c>
      <c r="B161" t="s">
        <v>77</v>
      </c>
      <c r="C161">
        <v>0.4</v>
      </c>
      <c r="D161">
        <v>0.1125</v>
      </c>
      <c r="E161">
        <v>-2.2999999999999998</v>
      </c>
      <c r="H161">
        <f t="shared" si="3"/>
        <v>0.4</v>
      </c>
      <c r="K161">
        <f t="shared" si="4"/>
        <v>0.4</v>
      </c>
      <c r="L161">
        <f t="shared" si="2"/>
        <v>-2.2999999999999998</v>
      </c>
      <c r="M161">
        <f t="shared" si="5"/>
        <v>0.45</v>
      </c>
      <c r="N161" s="2">
        <f>+hist_ExAnteRealRate_wFG!D152-hist_RealNaturalRate_wFG!D152</f>
        <v>-1.044255963715826</v>
      </c>
      <c r="O161">
        <f>+hist_Forward5YearRealR_wFG!D152-hist_Forward5YearRNatR_wFG!D152</f>
        <v>2.8126238780103998</v>
      </c>
      <c r="P161" s="2">
        <f>+hist_ExAnteRealRate_woFG!D152-hist_RealNaturalRate_woFG!D152</f>
        <v>-0.81144459451120599</v>
      </c>
      <c r="Q161">
        <f>+hist_Forward5YearRealR_woFG!D152-hist_Forward5YearRNatR_woFG!D152</f>
        <v>1.3869064422445981E-2</v>
      </c>
    </row>
    <row r="162" spans="1:17">
      <c r="A162" s="1">
        <v>40268</v>
      </c>
      <c r="B162" t="s">
        <v>78</v>
      </c>
      <c r="C162">
        <v>1.1000000000000001</v>
      </c>
      <c r="D162">
        <v>0.105</v>
      </c>
      <c r="E162">
        <v>1.2</v>
      </c>
      <c r="H162">
        <f t="shared" si="3"/>
        <v>1.1000000000000001</v>
      </c>
      <c r="K162">
        <f t="shared" si="4"/>
        <v>1.1000000000000001</v>
      </c>
      <c r="L162">
        <f t="shared" si="2"/>
        <v>1.2</v>
      </c>
      <c r="M162">
        <f t="shared" si="5"/>
        <v>0.42</v>
      </c>
      <c r="N162" s="2">
        <f>+hist_ExAnteRealRate_wFG!D153-hist_RealNaturalRate_wFG!D153</f>
        <v>-0.80560790126407289</v>
      </c>
      <c r="O162">
        <f>+hist_Forward5YearRealR_wFG!D153-hist_Forward5YearRNatR_wFG!D153</f>
        <v>2.3857838620841507</v>
      </c>
      <c r="P162" s="2">
        <f>+hist_ExAnteRealRate_woFG!D153-hist_RealNaturalRate_woFG!D153</f>
        <v>-1.0230088521224192</v>
      </c>
      <c r="Q162">
        <f>+hist_Forward5YearRealR_woFG!D153-hist_Forward5YearRNatR_woFG!D153</f>
        <v>-3.3449383199036953E-2</v>
      </c>
    </row>
    <row r="163" spans="1:17">
      <c r="A163" s="1">
        <v>40359</v>
      </c>
      <c r="B163" t="s">
        <v>79</v>
      </c>
      <c r="C163">
        <v>1.6</v>
      </c>
      <c r="D163">
        <v>0.105</v>
      </c>
      <c r="E163">
        <v>2.14</v>
      </c>
      <c r="H163">
        <f t="shared" si="3"/>
        <v>1.6</v>
      </c>
      <c r="K163">
        <f t="shared" si="4"/>
        <v>1.6</v>
      </c>
      <c r="L163">
        <f t="shared" si="2"/>
        <v>2.14</v>
      </c>
      <c r="M163">
        <f t="shared" si="5"/>
        <v>0.42</v>
      </c>
      <c r="N163" s="2">
        <f>+hist_ExAnteRealRate_wFG!D154-hist_RealNaturalRate_wFG!D154</f>
        <v>-0.58405755115021807</v>
      </c>
      <c r="O163">
        <f>+hist_Forward5YearRealR_wFG!D154-hist_Forward5YearRNatR_wFG!D154</f>
        <v>1.7527562871967501</v>
      </c>
      <c r="P163" s="2">
        <f>+hist_ExAnteRealRate_woFG!D154-hist_RealNaturalRate_woFG!D154</f>
        <v>-0.94275151665893198</v>
      </c>
      <c r="Q163">
        <f>+hist_Forward5YearRealR_woFG!D154-hist_Forward5YearRNatR_woFG!D154</f>
        <v>-0.32751487922366596</v>
      </c>
    </row>
    <row r="164" spans="1:17">
      <c r="A164" s="1">
        <v>40451</v>
      </c>
      <c r="B164" t="s">
        <v>80</v>
      </c>
      <c r="C164">
        <v>1.7</v>
      </c>
      <c r="D164">
        <v>0.1525</v>
      </c>
      <c r="E164">
        <v>2.2200000000000002</v>
      </c>
      <c r="H164">
        <f t="shared" si="3"/>
        <v>1.7</v>
      </c>
      <c r="K164">
        <f t="shared" si="4"/>
        <v>1.7</v>
      </c>
      <c r="L164">
        <f t="shared" si="2"/>
        <v>2.2200000000000002</v>
      </c>
      <c r="M164">
        <f t="shared" si="5"/>
        <v>0.61</v>
      </c>
      <c r="N164" s="2">
        <f>+hist_ExAnteRealRate_wFG!D155-hist_RealNaturalRate_wFG!D155</f>
        <v>-0.943533066558633</v>
      </c>
      <c r="O164">
        <f>+hist_Forward5YearRealR_wFG!D155-hist_Forward5YearRNatR_wFG!D155</f>
        <v>2.0947585996749658</v>
      </c>
      <c r="P164" s="2">
        <f>+hist_ExAnteRealRate_woFG!D155-hist_RealNaturalRate_woFG!D155</f>
        <v>-0.719778291468397</v>
      </c>
      <c r="Q164">
        <f>+hist_Forward5YearRealR_woFG!D155-hist_Forward5YearRNatR_woFG!D155</f>
        <v>-0.27735954315794942</v>
      </c>
    </row>
    <row r="165" spans="1:17">
      <c r="A165" s="1">
        <v>40543</v>
      </c>
      <c r="B165" t="s">
        <v>81</v>
      </c>
      <c r="C165">
        <v>2</v>
      </c>
      <c r="D165">
        <v>0.20250000000000001</v>
      </c>
      <c r="E165">
        <v>2.39</v>
      </c>
      <c r="H165">
        <f t="shared" si="3"/>
        <v>2</v>
      </c>
      <c r="K165">
        <f t="shared" si="4"/>
        <v>2</v>
      </c>
      <c r="L165">
        <f t="shared" si="2"/>
        <v>2.39</v>
      </c>
      <c r="M165">
        <f t="shared" si="5"/>
        <v>0.81</v>
      </c>
      <c r="N165" s="2">
        <f>+hist_ExAnteRealRate_wFG!D156-hist_RealNaturalRate_wFG!D156</f>
        <v>-1.7250997116477031</v>
      </c>
      <c r="O165">
        <f>+hist_Forward5YearRealR_wFG!D156-hist_Forward5YearRNatR_wFG!D156</f>
        <v>2.8327015773374069</v>
      </c>
      <c r="P165" s="2">
        <f>+hist_ExAnteRealRate_woFG!D156-hist_RealNaturalRate_woFG!D156</f>
        <v>-0.33937815028556495</v>
      </c>
      <c r="Q165">
        <f>+hist_Forward5YearRealR_woFG!D156-hist_Forward5YearRNatR_woFG!D156</f>
        <v>-0.25112029027137217</v>
      </c>
    </row>
    <row r="166" spans="1:17">
      <c r="A166" s="1">
        <v>40633</v>
      </c>
      <c r="B166" t="s">
        <v>82</v>
      </c>
      <c r="C166">
        <v>2.5</v>
      </c>
      <c r="D166">
        <v>0.215</v>
      </c>
      <c r="E166">
        <v>2.94</v>
      </c>
      <c r="H166">
        <f t="shared" si="3"/>
        <v>2.5</v>
      </c>
      <c r="K166">
        <f t="shared" si="4"/>
        <v>2.5</v>
      </c>
      <c r="L166">
        <f t="shared" si="2"/>
        <v>2.94</v>
      </c>
      <c r="M166">
        <f t="shared" si="5"/>
        <v>0.86</v>
      </c>
      <c r="N166" s="2">
        <f>+hist_ExAnteRealRate_wFG!D157-hist_RealNaturalRate_wFG!D157</f>
        <v>-2.8978363100728899</v>
      </c>
      <c r="O166">
        <f>+hist_Forward5YearRealR_wFG!D157-hist_Forward5YearRNatR_wFG!D157</f>
        <v>3.841777636979737</v>
      </c>
      <c r="P166" s="2">
        <f>+hist_ExAnteRealRate_woFG!D157-hist_RealNaturalRate_woFG!D157</f>
        <v>-0.38051674018287196</v>
      </c>
      <c r="Q166">
        <f>+hist_Forward5YearRealR_woFG!D157-hist_Forward5YearRNatR_woFG!D157</f>
        <v>-0.31761659828392208</v>
      </c>
    </row>
    <row r="167" spans="1:17">
      <c r="A167" s="1">
        <v>40724</v>
      </c>
      <c r="B167" t="s">
        <v>83</v>
      </c>
      <c r="C167">
        <v>2.7</v>
      </c>
      <c r="D167">
        <v>0.30499999999999999</v>
      </c>
      <c r="E167">
        <v>1.99</v>
      </c>
      <c r="H167">
        <f t="shared" si="3"/>
        <v>2.7</v>
      </c>
      <c r="K167">
        <f t="shared" si="4"/>
        <v>2.7</v>
      </c>
      <c r="L167">
        <f t="shared" si="2"/>
        <v>1.99</v>
      </c>
      <c r="M167">
        <f t="shared" si="5"/>
        <v>1.22</v>
      </c>
      <c r="N167" s="2">
        <f>+hist_ExAnteRealRate_wFG!D158-hist_RealNaturalRate_wFG!D158</f>
        <v>-4.1745859517676163</v>
      </c>
      <c r="O167">
        <f>+hist_Forward5YearRealR_wFG!D158-hist_Forward5YearRNatR_wFG!D158</f>
        <v>4.6667825048971254</v>
      </c>
      <c r="P167" s="2">
        <f>+hist_ExAnteRealRate_woFG!D158-hist_RealNaturalRate_woFG!D158</f>
        <v>5.6323988728109065E-2</v>
      </c>
      <c r="Q167">
        <f>+hist_Forward5YearRealR_woFG!D158-hist_Forward5YearRNatR_woFG!D158</f>
        <v>-0.32943950862951898</v>
      </c>
    </row>
    <row r="168" spans="1:17">
      <c r="A168" s="1">
        <v>40816</v>
      </c>
      <c r="B168" t="s">
        <v>84</v>
      </c>
      <c r="C168">
        <v>2.7</v>
      </c>
      <c r="D168">
        <v>0.34499999999999997</v>
      </c>
      <c r="E168">
        <v>1.57</v>
      </c>
      <c r="H168">
        <f t="shared" si="3"/>
        <v>2.7</v>
      </c>
      <c r="K168">
        <f t="shared" si="4"/>
        <v>2.7</v>
      </c>
      <c r="L168">
        <f t="shared" si="2"/>
        <v>1.57</v>
      </c>
      <c r="M168">
        <f t="shared" si="5"/>
        <v>1.38</v>
      </c>
      <c r="N168" s="2">
        <f>+hist_ExAnteRealRate_wFG!D159-hist_RealNaturalRate_wFG!D159</f>
        <v>-1.683134426435974</v>
      </c>
      <c r="O168">
        <f>+hist_Forward5YearRealR_wFG!D159-hist_Forward5YearRNatR_wFG!D159</f>
        <v>2.439674689369304</v>
      </c>
      <c r="P168" s="2">
        <f>+hist_ExAnteRealRate_woFG!D159-hist_RealNaturalRate_woFG!D159</f>
        <v>0.20652609889181306</v>
      </c>
      <c r="Q168">
        <f>+hist_Forward5YearRealR_woFG!D159-hist_Forward5YearRNatR_woFG!D159</f>
        <v>-0.69697188290467105</v>
      </c>
    </row>
    <row r="169" spans="1:17">
      <c r="A169" s="1">
        <v>40908</v>
      </c>
      <c r="B169" t="s">
        <v>85</v>
      </c>
      <c r="C169">
        <v>2.9</v>
      </c>
      <c r="D169">
        <v>0.31</v>
      </c>
      <c r="E169">
        <v>0.66</v>
      </c>
      <c r="H169">
        <f t="shared" si="3"/>
        <v>2.9</v>
      </c>
      <c r="I169">
        <v>4</v>
      </c>
      <c r="J169">
        <v>-1</v>
      </c>
      <c r="K169">
        <f t="shared" si="4"/>
        <v>2.9</v>
      </c>
      <c r="L169">
        <f t="shared" si="2"/>
        <v>0.66</v>
      </c>
      <c r="M169">
        <f t="shared" si="5"/>
        <v>1.24</v>
      </c>
      <c r="N169" s="2">
        <f>+hist_ExAnteRealRate_wFG!D160-hist_RealNaturalRate_wFG!D160</f>
        <v>0.10493385181363502</v>
      </c>
      <c r="O169">
        <f>+hist_Forward5YearRealR_wFG!D160-hist_Forward5YearRNatR_wFG!D160</f>
        <v>1.1225676373151621</v>
      </c>
      <c r="P169" s="2">
        <f>+hist_ExAnteRealRate_woFG!D160-hist_RealNaturalRate_woFG!D160</f>
        <v>0.40914487622443696</v>
      </c>
      <c r="Q169">
        <f>+hist_Forward5YearRealR_woFG!D160-hist_Forward5YearRNatR_woFG!D160</f>
        <v>-0.9579721988220129</v>
      </c>
    </row>
    <row r="170" spans="1:17">
      <c r="A170" s="1">
        <v>40999</v>
      </c>
      <c r="B170" t="s">
        <v>86</v>
      </c>
      <c r="C170">
        <v>2.7</v>
      </c>
      <c r="D170">
        <v>0.16250000000000001</v>
      </c>
      <c r="E170">
        <v>-0.54</v>
      </c>
      <c r="H170">
        <f t="shared" si="3"/>
        <v>2.7</v>
      </c>
      <c r="I170">
        <v>4</v>
      </c>
      <c r="J170">
        <v>-1</v>
      </c>
      <c r="K170">
        <f t="shared" si="4"/>
        <v>2.7</v>
      </c>
      <c r="L170">
        <f t="shared" si="2"/>
        <v>-0.54</v>
      </c>
      <c r="M170">
        <f t="shared" si="5"/>
        <v>0.65</v>
      </c>
      <c r="N170" s="2">
        <f>+hist_ExAnteRealRate_wFG!D161-hist_RealNaturalRate_wFG!D161</f>
        <v>0.10250237441334997</v>
      </c>
      <c r="O170">
        <f>+hist_Forward5YearRealR_wFG!D161-hist_Forward5YearRNatR_wFG!D161</f>
        <v>0.6524000495626856</v>
      </c>
      <c r="P170" s="2">
        <f>+hist_ExAnteRealRate_woFG!D161-hist_RealNaturalRate_woFG!D161</f>
        <v>-2.9590423728190096E-2</v>
      </c>
      <c r="Q170">
        <f>+hist_Forward5YearRealR_woFG!D161-hist_Forward5YearRNatR_woFG!D161</f>
        <v>-0.99253068909452913</v>
      </c>
    </row>
    <row r="171" spans="1:17">
      <c r="A171" s="1">
        <v>41090</v>
      </c>
      <c r="B171" t="s">
        <v>87</v>
      </c>
      <c r="C171">
        <v>2.5</v>
      </c>
      <c r="D171">
        <v>9.7500000000000003E-2</v>
      </c>
      <c r="E171">
        <v>-0.89</v>
      </c>
      <c r="H171">
        <f t="shared" si="3"/>
        <v>2.5</v>
      </c>
      <c r="K171">
        <f t="shared" si="4"/>
        <v>2.5</v>
      </c>
      <c r="L171">
        <f t="shared" ref="L171:L223" si="6">+E171</f>
        <v>-0.89</v>
      </c>
      <c r="M171">
        <f t="shared" si="5"/>
        <v>0.39</v>
      </c>
      <c r="N171" s="2">
        <f>+hist_ExAnteRealRate_wFG!D162-hist_RealNaturalRate_wFG!D162</f>
        <v>-2.9656453983120112E-2</v>
      </c>
      <c r="O171">
        <f>+hist_Forward5YearRealR_wFG!D162-hist_Forward5YearRNatR_wFG!D162</f>
        <v>0.33062093614469107</v>
      </c>
      <c r="P171" s="2">
        <f>+hist_ExAnteRealRate_woFG!D162-hist_RealNaturalRate_woFG!D162</f>
        <v>-0.42464953912266012</v>
      </c>
      <c r="Q171">
        <f>+hist_Forward5YearRealR_woFG!D162-hist_Forward5YearRNatR_woFG!D162</f>
        <v>-0.98610130268833296</v>
      </c>
    </row>
    <row r="172" spans="1:17">
      <c r="A172" s="1">
        <v>41182</v>
      </c>
      <c r="B172" t="s">
        <v>88</v>
      </c>
      <c r="C172">
        <v>2.5</v>
      </c>
      <c r="D172">
        <v>0.04</v>
      </c>
      <c r="E172">
        <v>-1.05</v>
      </c>
      <c r="H172">
        <f t="shared" si="3"/>
        <v>2.5</v>
      </c>
      <c r="K172">
        <f t="shared" si="4"/>
        <v>2.5</v>
      </c>
      <c r="L172">
        <f t="shared" si="6"/>
        <v>-1.05</v>
      </c>
      <c r="M172">
        <f t="shared" si="5"/>
        <v>0.16</v>
      </c>
      <c r="N172" s="2">
        <f>+hist_ExAnteRealRate_wFG!D163-hist_RealNaturalRate_wFG!D163</f>
        <v>0.51680975686538</v>
      </c>
      <c r="O172">
        <f>+hist_Forward5YearRealR_wFG!D163-hist_Forward5YearRNatR_wFG!D163</f>
        <v>-0.14113825262443302</v>
      </c>
      <c r="P172" s="2">
        <f>+hist_ExAnteRealRate_woFG!D163-hist_RealNaturalRate_woFG!D163</f>
        <v>-0.44740163491377993</v>
      </c>
      <c r="Q172">
        <f>+hist_Forward5YearRealR_woFG!D163-hist_Forward5YearRNatR_woFG!D163</f>
        <v>-0.94706043784562299</v>
      </c>
    </row>
    <row r="173" spans="1:17">
      <c r="A173" s="1">
        <v>41274</v>
      </c>
      <c r="B173" t="s">
        <v>89</v>
      </c>
      <c r="C173">
        <v>2.2999999999999998</v>
      </c>
      <c r="D173">
        <v>2.75E-2</v>
      </c>
      <c r="E173">
        <v>-1.1499999999999999</v>
      </c>
      <c r="H173">
        <f t="shared" si="3"/>
        <v>2.2999999999999998</v>
      </c>
      <c r="K173">
        <f t="shared" si="4"/>
        <v>2.2999999999999998</v>
      </c>
      <c r="L173">
        <f t="shared" si="6"/>
        <v>-1.1499999999999999</v>
      </c>
      <c r="M173">
        <f t="shared" si="5"/>
        <v>0.11</v>
      </c>
      <c r="N173" s="2">
        <f>+hist_ExAnteRealRate_wFG!D164-hist_RealNaturalRate_wFG!D164</f>
        <v>0.23089384104369004</v>
      </c>
      <c r="O173">
        <f>+hist_Forward5YearRealR_wFG!D164-hist_Forward5YearRNatR_wFG!D164</f>
        <v>4.8742039832800899E-3</v>
      </c>
      <c r="P173" s="2">
        <f>+hist_ExAnteRealRate_woFG!D164-hist_RealNaturalRate_woFG!D164</f>
        <v>-0.22172010301683986</v>
      </c>
      <c r="Q173">
        <f>+hist_Forward5YearRealR_woFG!D164-hist_Forward5YearRNatR_woFG!D164</f>
        <v>-0.88170085751324445</v>
      </c>
    </row>
    <row r="174" spans="1:17">
      <c r="A174" s="1">
        <v>41364</v>
      </c>
      <c r="B174" t="s">
        <v>90</v>
      </c>
      <c r="C174">
        <v>1.9</v>
      </c>
      <c r="D174">
        <v>0.03</v>
      </c>
      <c r="E174">
        <v>-1.23</v>
      </c>
      <c r="H174">
        <f t="shared" si="3"/>
        <v>1.9</v>
      </c>
      <c r="K174">
        <f t="shared" si="4"/>
        <v>1.9</v>
      </c>
      <c r="L174">
        <f t="shared" si="6"/>
        <v>-1.23</v>
      </c>
      <c r="M174">
        <f t="shared" si="5"/>
        <v>0.12</v>
      </c>
      <c r="N174" s="2">
        <f>+hist_ExAnteRealRate_wFG!D165-hist_RealNaturalRate_wFG!D165</f>
        <v>8.4824371316450042E-2</v>
      </c>
      <c r="O174">
        <f>+hist_Forward5YearRealR_wFG!D165-hist_Forward5YearRNatR_wFG!D165</f>
        <v>0.31434830961099203</v>
      </c>
      <c r="P174" s="2">
        <f>+hist_ExAnteRealRate_woFG!D165-hist_RealNaturalRate_woFG!D165</f>
        <v>-0.33653648356654009</v>
      </c>
      <c r="Q174">
        <f>+hist_Forward5YearRealR_woFG!D165-hist_Forward5YearRNatR_woFG!D165</f>
        <v>-0.60260286758734305</v>
      </c>
    </row>
    <row r="175" spans="1:17">
      <c r="A175" s="1">
        <v>41455</v>
      </c>
      <c r="B175" t="s">
        <v>91</v>
      </c>
      <c r="C175">
        <v>1.4</v>
      </c>
      <c r="D175">
        <v>0.03</v>
      </c>
      <c r="E175">
        <v>-0.25</v>
      </c>
      <c r="H175">
        <f t="shared" ref="H175:H224" si="7">+C175</f>
        <v>1.4</v>
      </c>
      <c r="K175">
        <f t="shared" ref="K175:K224" si="8">+C175</f>
        <v>1.4</v>
      </c>
      <c r="L175">
        <f t="shared" si="6"/>
        <v>-0.25</v>
      </c>
      <c r="M175">
        <f t="shared" si="5"/>
        <v>0.12</v>
      </c>
      <c r="N175" s="2">
        <f>+hist_ExAnteRealRate_wFG!D166-hist_RealNaturalRate_wFG!D166</f>
        <v>0.19059324608840988</v>
      </c>
      <c r="O175">
        <f>+hist_Forward5YearRealR_wFG!D166-hist_Forward5YearRNatR_wFG!D166</f>
        <v>0.10232661887399996</v>
      </c>
      <c r="P175" s="2">
        <f>+hist_ExAnteRealRate_woFG!D166-hist_RealNaturalRate_woFG!D166</f>
        <v>-0.1759073873922099</v>
      </c>
      <c r="Q175">
        <f>+hist_Forward5YearRealR_woFG!D166-hist_Forward5YearRNatR_woFG!D166</f>
        <v>-0.72096702284344216</v>
      </c>
    </row>
    <row r="176" spans="1:17">
      <c r="A176" s="1">
        <v>41547</v>
      </c>
      <c r="B176" t="s">
        <v>92</v>
      </c>
      <c r="C176">
        <v>1.3</v>
      </c>
      <c r="D176">
        <v>3.2500000000000001E-2</v>
      </c>
      <c r="E176">
        <v>0.18</v>
      </c>
      <c r="H176">
        <f t="shared" si="7"/>
        <v>1.3</v>
      </c>
      <c r="K176">
        <f t="shared" si="8"/>
        <v>1.3</v>
      </c>
      <c r="L176">
        <f t="shared" si="6"/>
        <v>0.18</v>
      </c>
      <c r="M176">
        <f t="shared" si="5"/>
        <v>0.13</v>
      </c>
      <c r="N176" s="2">
        <f>+hist_ExAnteRealRate_wFG!D167-hist_RealNaturalRate_wFG!D167</f>
        <v>8.7888050670998918E-3</v>
      </c>
      <c r="O176">
        <f>+hist_Forward5YearRealR_wFG!D167-hist_Forward5YearRNatR_wFG!D167</f>
        <v>0.4342651056808351</v>
      </c>
      <c r="P176" s="2">
        <f>+hist_ExAnteRealRate_woFG!D167-hist_RealNaturalRate_woFG!D167</f>
        <v>0.14356361861677991</v>
      </c>
      <c r="Q176">
        <f>+hist_Forward5YearRealR_woFG!D167-hist_Forward5YearRNatR_woFG!D167</f>
        <v>-0.6441526950872567</v>
      </c>
    </row>
    <row r="177" spans="1:17">
      <c r="A177" s="1">
        <v>41639</v>
      </c>
      <c r="B177" t="s">
        <v>93</v>
      </c>
      <c r="C177">
        <v>0.8</v>
      </c>
      <c r="D177">
        <v>0.04</v>
      </c>
      <c r="E177">
        <v>0.82</v>
      </c>
      <c r="H177">
        <f t="shared" si="7"/>
        <v>0.8</v>
      </c>
      <c r="K177">
        <f t="shared" si="8"/>
        <v>0.8</v>
      </c>
      <c r="L177">
        <f t="shared" si="6"/>
        <v>0.82</v>
      </c>
      <c r="M177">
        <f t="shared" si="5"/>
        <v>0.16</v>
      </c>
      <c r="N177" s="2">
        <f>+hist_ExAnteRealRate_wFG!D168-hist_RealNaturalRate_wFG!D168</f>
        <v>-4.3658522966769864E-2</v>
      </c>
      <c r="O177">
        <f>+hist_Forward5YearRealR_wFG!D168-hist_Forward5YearRNatR_wFG!D168</f>
        <v>0.49736438815565909</v>
      </c>
      <c r="P177" s="2">
        <f>+hist_ExAnteRealRate_woFG!D168-hist_RealNaturalRate_woFG!D168</f>
        <v>0.23213751522787995</v>
      </c>
      <c r="Q177">
        <f>+hist_Forward5YearRealR_woFG!D168-hist_Forward5YearRNatR_woFG!D168</f>
        <v>-0.46711005387099902</v>
      </c>
    </row>
    <row r="178" spans="1:17">
      <c r="A178" s="1">
        <v>41729</v>
      </c>
      <c r="B178" t="s">
        <v>94</v>
      </c>
      <c r="C178">
        <v>0.7</v>
      </c>
      <c r="D178">
        <v>5.5E-2</v>
      </c>
      <c r="E178">
        <v>1.63</v>
      </c>
      <c r="H178">
        <f t="shared" si="7"/>
        <v>0.7</v>
      </c>
      <c r="K178">
        <f t="shared" si="8"/>
        <v>0.7</v>
      </c>
      <c r="L178">
        <f t="shared" si="6"/>
        <v>1.63</v>
      </c>
      <c r="M178">
        <f t="shared" si="5"/>
        <v>0.22</v>
      </c>
      <c r="N178" s="2">
        <f>+hist_ExAnteRealRate_wFG!D169-hist_RealNaturalRate_wFG!D169</f>
        <v>0.11202431625641007</v>
      </c>
      <c r="O178">
        <f>+hist_Forward5YearRealR_wFG!D169-hist_Forward5YearRNatR_wFG!D169</f>
        <v>0.54974169387216609</v>
      </c>
      <c r="P178" s="2">
        <f>+hist_ExAnteRealRate_woFG!D169-hist_RealNaturalRate_woFG!D169</f>
        <v>0.42155909534434</v>
      </c>
      <c r="Q178">
        <f>+hist_Forward5YearRealR_woFG!D169-hist_Forward5YearRNatR_woFG!D169</f>
        <v>-0.26670970624330104</v>
      </c>
    </row>
    <row r="179" spans="1:17">
      <c r="A179" s="1">
        <v>41820</v>
      </c>
      <c r="B179" t="s">
        <v>95</v>
      </c>
      <c r="C179">
        <v>0.6</v>
      </c>
      <c r="D179">
        <v>5.5E-2</v>
      </c>
      <c r="E179">
        <v>1.22</v>
      </c>
      <c r="H179">
        <f t="shared" si="7"/>
        <v>0.6</v>
      </c>
      <c r="K179">
        <f t="shared" si="8"/>
        <v>0.6</v>
      </c>
      <c r="L179">
        <f t="shared" si="6"/>
        <v>1.22</v>
      </c>
      <c r="M179">
        <f t="shared" si="5"/>
        <v>0.22</v>
      </c>
      <c r="N179" s="2">
        <f>+hist_ExAnteRealRate_wFG!D170-hist_RealNaturalRate_wFG!D170</f>
        <v>4.7953073897059939E-2</v>
      </c>
      <c r="O179">
        <f>+hist_Forward5YearRealR_wFG!D170-hist_Forward5YearRNatR_wFG!D170</f>
        <v>0.66838291196614497</v>
      </c>
      <c r="P179" s="2">
        <f>+hist_ExAnteRealRate_woFG!D170-hist_RealNaturalRate_woFG!D170</f>
        <v>0.67727540999113001</v>
      </c>
      <c r="Q179">
        <f>+hist_Forward5YearRealR_woFG!D170-hist_Forward5YearRNatR_woFG!D170</f>
        <v>-0.11116320315931505</v>
      </c>
    </row>
    <row r="180" spans="1:17">
      <c r="A180" s="1">
        <v>41912</v>
      </c>
      <c r="B180" t="s">
        <v>96</v>
      </c>
      <c r="C180">
        <v>0.4</v>
      </c>
      <c r="D180">
        <v>1.7500000000000002E-2</v>
      </c>
      <c r="E180">
        <v>1.41</v>
      </c>
      <c r="H180">
        <f t="shared" si="7"/>
        <v>0.4</v>
      </c>
      <c r="K180">
        <f t="shared" si="8"/>
        <v>0.4</v>
      </c>
      <c r="L180">
        <f t="shared" si="6"/>
        <v>1.41</v>
      </c>
      <c r="M180">
        <f t="shared" si="5"/>
        <v>7.0000000000000007E-2</v>
      </c>
      <c r="N180" s="2">
        <f>+hist_ExAnteRealRate_wFG!D171-hist_RealNaturalRate_wFG!D171</f>
        <v>-4.5767915577789919E-2</v>
      </c>
      <c r="O180">
        <f>+hist_Forward5YearRealR_wFG!D171-hist_Forward5YearRNatR_wFG!D171</f>
        <v>0.16206004161659981</v>
      </c>
      <c r="P180" s="2">
        <f>+hist_ExAnteRealRate_woFG!D171-hist_RealNaturalRate_woFG!D171</f>
        <v>0.14259912436856004</v>
      </c>
      <c r="Q180">
        <f>+hist_Forward5YearRealR_woFG!D171-hist_Forward5YearRNatR_woFG!D171</f>
        <v>-0.37395784824727896</v>
      </c>
    </row>
    <row r="181" spans="1:17">
      <c r="A181" s="1">
        <v>42004</v>
      </c>
      <c r="B181" t="s">
        <v>97</v>
      </c>
      <c r="C181">
        <v>0.2</v>
      </c>
      <c r="D181">
        <v>2.5000000000000001E-3</v>
      </c>
      <c r="E181">
        <v>1.58</v>
      </c>
      <c r="H181">
        <f t="shared" si="7"/>
        <v>0.2</v>
      </c>
      <c r="K181">
        <f t="shared" si="8"/>
        <v>0.2</v>
      </c>
      <c r="L181">
        <f t="shared" si="6"/>
        <v>1.58</v>
      </c>
      <c r="M181">
        <f t="shared" si="5"/>
        <v>0.01</v>
      </c>
      <c r="N181" s="2">
        <f>+hist_ExAnteRealRate_wFG!D172-hist_RealNaturalRate_wFG!D172</f>
        <v>-5.7499311767080119E-2</v>
      </c>
      <c r="O181">
        <f>+hist_Forward5YearRealR_wFG!D172-hist_Forward5YearRNatR_wFG!D172</f>
        <v>0.16165291124411985</v>
      </c>
      <c r="P181" s="2">
        <f>+hist_ExAnteRealRate_woFG!D172-hist_RealNaturalRate_woFG!D172</f>
        <v>0.17921658235113003</v>
      </c>
      <c r="Q181">
        <f>+hist_Forward5YearRealR_woFG!D172-hist_Forward5YearRNatR_woFG!D172</f>
        <v>-0.26965700942326487</v>
      </c>
    </row>
    <row r="182" spans="1:17">
      <c r="A182" s="1">
        <v>42094</v>
      </c>
      <c r="B182" t="s">
        <v>98</v>
      </c>
      <c r="C182">
        <v>-0.3</v>
      </c>
      <c r="D182">
        <v>0</v>
      </c>
      <c r="E182">
        <v>1.87</v>
      </c>
      <c r="H182">
        <f t="shared" si="7"/>
        <v>-0.3</v>
      </c>
      <c r="K182">
        <f t="shared" si="8"/>
        <v>-0.3</v>
      </c>
      <c r="L182">
        <f t="shared" si="6"/>
        <v>1.87</v>
      </c>
      <c r="M182">
        <f t="shared" si="5"/>
        <v>0</v>
      </c>
      <c r="N182" s="2">
        <f>+hist_ExAnteRealRate_wFG!D173-hist_RealNaturalRate_wFG!D173</f>
        <v>5.3631344098229894E-2</v>
      </c>
      <c r="O182">
        <f>+hist_Forward5YearRealR_wFG!D173-hist_Forward5YearRNatR_wFG!D173</f>
        <v>2.4585025193460064E-2</v>
      </c>
      <c r="P182" s="2">
        <f>+hist_ExAnteRealRate_woFG!D173-hist_RealNaturalRate_woFG!D173</f>
        <v>0.2251349569419101</v>
      </c>
      <c r="Q182">
        <f>+hist_Forward5YearRealR_woFG!D173-hist_Forward5YearRNatR_woFG!D173</f>
        <v>-0.25706651288874993</v>
      </c>
    </row>
    <row r="183" spans="1:17">
      <c r="A183" s="1">
        <v>42185</v>
      </c>
      <c r="B183" t="s">
        <v>99</v>
      </c>
      <c r="C183">
        <v>0.4</v>
      </c>
      <c r="D183">
        <v>-1.2500000000000001E-2</v>
      </c>
      <c r="E183">
        <v>2.0499999999999998</v>
      </c>
      <c r="H183">
        <f t="shared" si="7"/>
        <v>0.4</v>
      </c>
      <c r="K183">
        <f t="shared" si="8"/>
        <v>0.4</v>
      </c>
      <c r="L183">
        <f t="shared" si="6"/>
        <v>2.0499999999999998</v>
      </c>
      <c r="M183">
        <f t="shared" si="5"/>
        <v>-0.05</v>
      </c>
      <c r="N183" s="2">
        <f>+hist_ExAnteRealRate_wFG!D174-hist_RealNaturalRate_wFG!D174</f>
        <v>-0.39769586542395996</v>
      </c>
      <c r="O183">
        <f>+hist_Forward5YearRealR_wFG!D174-hist_Forward5YearRNatR_wFG!D174</f>
        <v>-0.17634967682375002</v>
      </c>
      <c r="P183" s="2">
        <f>+hist_ExAnteRealRate_woFG!D174-hist_RealNaturalRate_woFG!D174</f>
        <v>-0.19767883651603002</v>
      </c>
      <c r="Q183">
        <f>+hist_Forward5YearRealR_woFG!D174-hist_Forward5YearRNatR_woFG!D174</f>
        <v>-0.50550531230340989</v>
      </c>
    </row>
    <row r="184" spans="1:17">
      <c r="A184" s="1">
        <v>42277</v>
      </c>
      <c r="B184" t="s">
        <v>100</v>
      </c>
      <c r="C184">
        <v>0.4</v>
      </c>
      <c r="D184">
        <v>-2.2499999999999999E-2</v>
      </c>
      <c r="E184">
        <v>1.99</v>
      </c>
      <c r="H184">
        <f t="shared" si="7"/>
        <v>0.4</v>
      </c>
      <c r="K184">
        <f t="shared" si="8"/>
        <v>0.4</v>
      </c>
      <c r="L184">
        <f t="shared" si="6"/>
        <v>1.99</v>
      </c>
      <c r="M184">
        <f t="shared" si="5"/>
        <v>-0.09</v>
      </c>
      <c r="N184" s="2">
        <f>+hist_ExAnteRealRate_wFG!D175-hist_RealNaturalRate_wFG!D175</f>
        <v>0.40907530317314</v>
      </c>
      <c r="O184">
        <f>+hist_Forward5YearRealR_wFG!D175-hist_Forward5YearRNatR_wFG!D175</f>
        <v>1.0001469186819989E-2</v>
      </c>
      <c r="P184" s="2">
        <f>+hist_ExAnteRealRate_woFG!D175-hist_RealNaturalRate_woFG!D175</f>
        <v>0.52822646955742991</v>
      </c>
      <c r="Q184">
        <f>+hist_Forward5YearRealR_woFG!D175-hist_Forward5YearRNatR_woFG!D175</f>
        <v>-0.10092122595609987</v>
      </c>
    </row>
    <row r="185" spans="1:17">
      <c r="A185" s="1">
        <v>42369</v>
      </c>
      <c r="B185" t="s">
        <v>101</v>
      </c>
      <c r="C185">
        <v>0.3</v>
      </c>
      <c r="D185">
        <v>-3.7499999999999999E-2</v>
      </c>
      <c r="E185">
        <v>2.12</v>
      </c>
      <c r="H185">
        <f t="shared" si="7"/>
        <v>0.3</v>
      </c>
      <c r="K185">
        <f t="shared" si="8"/>
        <v>0.3</v>
      </c>
      <c r="L185">
        <f t="shared" si="6"/>
        <v>2.12</v>
      </c>
      <c r="M185">
        <f t="shared" si="5"/>
        <v>-0.15</v>
      </c>
      <c r="N185" s="2">
        <f>+hist_ExAnteRealRate_wFG!D176-hist_RealNaturalRate_wFG!D176</f>
        <v>0.35114507033798015</v>
      </c>
      <c r="O185">
        <f>+hist_Forward5YearRealR_wFG!D176-hist_Forward5YearRNatR_wFG!D176</f>
        <v>-0.58168538648040991</v>
      </c>
      <c r="P185" s="2">
        <f>+hist_ExAnteRealRate_woFG!D176-hist_RealNaturalRate_woFG!D176</f>
        <v>0.19444205670528003</v>
      </c>
      <c r="Q185">
        <f>+hist_Forward5YearRealR_woFG!D176-hist_Forward5YearRNatR_woFG!D176</f>
        <v>-0.50880074526409791</v>
      </c>
    </row>
    <row r="186" spans="1:17">
      <c r="A186" s="1">
        <v>42460</v>
      </c>
      <c r="B186" t="s">
        <v>102</v>
      </c>
      <c r="C186">
        <v>0.1</v>
      </c>
      <c r="D186">
        <v>-6.5000000000000002E-2</v>
      </c>
      <c r="E186">
        <v>1.84</v>
      </c>
      <c r="H186">
        <f t="shared" si="7"/>
        <v>0.1</v>
      </c>
      <c r="K186">
        <f t="shared" si="8"/>
        <v>0.1</v>
      </c>
      <c r="L186">
        <f t="shared" si="6"/>
        <v>1.84</v>
      </c>
      <c r="M186">
        <f t="shared" si="5"/>
        <v>-0.26</v>
      </c>
      <c r="N186" s="2">
        <f>+hist_ExAnteRealRate_wFG!D177-hist_RealNaturalRate_wFG!D177</f>
        <v>0.97862088626551014</v>
      </c>
      <c r="O186">
        <f>+hist_Forward5YearRealR_wFG!D177-hist_Forward5YearRNatR_wFG!D177</f>
        <v>-0.89875138070729998</v>
      </c>
      <c r="P186" s="2">
        <f>+hist_ExAnteRealRate_woFG!D177-hist_RealNaturalRate_woFG!D177</f>
        <v>0.46822448300294006</v>
      </c>
      <c r="Q186">
        <f>+hist_Forward5YearRealR_woFG!D177-hist_Forward5YearRNatR_woFG!D177</f>
        <v>-0.47496195368422012</v>
      </c>
    </row>
    <row r="187" spans="1:17">
      <c r="A187" s="1">
        <v>42551</v>
      </c>
      <c r="B187" t="s">
        <v>103</v>
      </c>
      <c r="C187">
        <v>-0.1</v>
      </c>
      <c r="D187">
        <v>-8.7499999999999994E-2</v>
      </c>
      <c r="E187">
        <v>1.6</v>
      </c>
      <c r="H187">
        <f t="shared" si="7"/>
        <v>-0.1</v>
      </c>
      <c r="K187">
        <f t="shared" si="8"/>
        <v>-0.1</v>
      </c>
      <c r="L187">
        <f t="shared" si="6"/>
        <v>1.6</v>
      </c>
      <c r="M187">
        <f t="shared" si="5"/>
        <v>-0.35</v>
      </c>
      <c r="N187" s="2">
        <f>+hist_ExAnteRealRate_wFG!D178-hist_RealNaturalRate_wFG!D178</f>
        <v>0.66931213704526971</v>
      </c>
      <c r="O187">
        <f>+hist_Forward5YearRealR_wFG!D178-hist_Forward5YearRNatR_wFG!D178</f>
        <v>-0.98473002504285012</v>
      </c>
      <c r="P187" s="2">
        <f>+hist_ExAnteRealRate_woFG!D178-hist_RealNaturalRate_woFG!D178</f>
        <v>1.4618740633021154E-4</v>
      </c>
      <c r="Q187">
        <f>+hist_Forward5YearRealR_woFG!D178-hist_Forward5YearRNatR_woFG!D178</f>
        <v>-0.42608945451591007</v>
      </c>
    </row>
    <row r="188" spans="1:17">
      <c r="A188" s="1">
        <v>42643</v>
      </c>
      <c r="B188" t="s">
        <v>104</v>
      </c>
      <c r="C188">
        <v>0.3</v>
      </c>
      <c r="D188">
        <v>-9.2499999999999999E-2</v>
      </c>
      <c r="E188">
        <v>1.66</v>
      </c>
      <c r="H188">
        <f t="shared" si="7"/>
        <v>0.3</v>
      </c>
      <c r="K188">
        <f t="shared" si="8"/>
        <v>0.3</v>
      </c>
      <c r="L188">
        <f t="shared" si="6"/>
        <v>1.66</v>
      </c>
      <c r="M188">
        <f t="shared" si="5"/>
        <v>-0.37</v>
      </c>
      <c r="N188" s="2">
        <f>+hist_ExAnteRealRate_wFG!D179-hist_RealNaturalRate_wFG!D179</f>
        <v>0.47735583916863966</v>
      </c>
      <c r="O188">
        <f>+hist_Forward5YearRealR_wFG!D179-hist_Forward5YearRNatR_wFG!D179</f>
        <v>-1.1397603534644001</v>
      </c>
      <c r="P188" s="2">
        <f>+hist_ExAnteRealRate_woFG!D179-hist_RealNaturalRate_woFG!D179</f>
        <v>-0.13328833970780019</v>
      </c>
      <c r="Q188">
        <f>+hist_Forward5YearRealR_woFG!D179-hist_Forward5YearRNatR_woFG!D179</f>
        <v>-0.578190086470598</v>
      </c>
    </row>
    <row r="189" spans="1:17">
      <c r="A189" s="1">
        <v>42735</v>
      </c>
      <c r="B189" t="s">
        <v>105</v>
      </c>
      <c r="C189">
        <v>0.7</v>
      </c>
      <c r="D189">
        <v>-9.2499999999999999E-2</v>
      </c>
      <c r="E189">
        <v>1.92</v>
      </c>
      <c r="H189">
        <f t="shared" si="7"/>
        <v>0.7</v>
      </c>
      <c r="K189">
        <f t="shared" si="8"/>
        <v>0.7</v>
      </c>
      <c r="L189">
        <f t="shared" si="6"/>
        <v>1.92</v>
      </c>
      <c r="M189">
        <f t="shared" si="5"/>
        <v>-0.37</v>
      </c>
      <c r="N189" s="2">
        <f>+hist_ExAnteRealRate_wFG!D180-hist_RealNaturalRate_wFG!D180</f>
        <v>0.18801421120604989</v>
      </c>
      <c r="O189">
        <f>+hist_Forward5YearRealR_wFG!D180-hist_Forward5YearRNatR_wFG!D180</f>
        <v>-0.9558393558171201</v>
      </c>
      <c r="P189" s="2">
        <f>+hist_ExAnteRealRate_woFG!D180-hist_RealNaturalRate_woFG!D180</f>
        <v>-0.33282983319435</v>
      </c>
      <c r="Q189">
        <f>+hist_Forward5YearRealR_woFG!D180-hist_Forward5YearRNatR_woFG!D180</f>
        <v>-0.53851907511361496</v>
      </c>
    </row>
    <row r="190" spans="1:17">
      <c r="A190" s="1">
        <v>42825</v>
      </c>
      <c r="B190" t="s">
        <v>106</v>
      </c>
      <c r="C190">
        <v>1.7</v>
      </c>
      <c r="D190">
        <v>-9.2499999999999999E-2</v>
      </c>
      <c r="E190">
        <v>2.2599999999999998</v>
      </c>
      <c r="H190">
        <f t="shared" si="7"/>
        <v>1.7</v>
      </c>
      <c r="K190">
        <f t="shared" si="8"/>
        <v>1.7</v>
      </c>
      <c r="L190">
        <f t="shared" si="6"/>
        <v>2.2599999999999998</v>
      </c>
      <c r="M190">
        <f t="shared" si="5"/>
        <v>-0.37</v>
      </c>
      <c r="N190" s="2">
        <f>+hist_ExAnteRealRate_wFG!D181-hist_RealNaturalRate_wFG!D181</f>
        <v>0.25547599346900984</v>
      </c>
      <c r="O190">
        <f>+hist_Forward5YearRealR_wFG!D181-hist_Forward5YearRNatR_wFG!D181</f>
        <v>-0.87798289995426004</v>
      </c>
      <c r="P190" s="2">
        <f>+hist_ExAnteRealRate_woFG!D181-hist_RealNaturalRate_woFG!D181</f>
        <v>-0.28677369730442992</v>
      </c>
      <c r="Q190">
        <f>+hist_Forward5YearRealR_woFG!D181-hist_Forward5YearRNatR_woFG!D181</f>
        <v>-0.49290508531994004</v>
      </c>
    </row>
    <row r="191" spans="1:17">
      <c r="A191" s="1">
        <v>42916</v>
      </c>
      <c r="B191" t="s">
        <v>107</v>
      </c>
      <c r="C191">
        <v>1.5</v>
      </c>
      <c r="D191">
        <v>-9.2499999999999999E-2</v>
      </c>
      <c r="E191">
        <v>2.74</v>
      </c>
      <c r="H191">
        <f t="shared" si="7"/>
        <v>1.5</v>
      </c>
      <c r="K191">
        <f t="shared" si="8"/>
        <v>1.5</v>
      </c>
      <c r="L191">
        <f t="shared" si="6"/>
        <v>2.74</v>
      </c>
      <c r="M191">
        <f t="shared" si="5"/>
        <v>-0.37</v>
      </c>
      <c r="N191" s="2">
        <f>+hist_ExAnteRealRate_wFG!D182-hist_RealNaturalRate_wFG!D182</f>
        <v>-0.27915504071114006</v>
      </c>
      <c r="O191">
        <f>+hist_Forward5YearRealR_wFG!D182-hist_Forward5YearRNatR_wFG!D182</f>
        <v>-0.95011423284355012</v>
      </c>
      <c r="P191" s="2">
        <f>+hist_ExAnteRealRate_woFG!D182-hist_RealNaturalRate_woFG!D182</f>
        <v>-0.67927783131765973</v>
      </c>
      <c r="Q191">
        <f>+hist_Forward5YearRealR_woFG!D182-hist_Forward5YearRNatR_woFG!D182</f>
        <v>-0.67757299922820602</v>
      </c>
    </row>
    <row r="192" spans="1:17">
      <c r="A192" s="1">
        <v>43008</v>
      </c>
      <c r="B192" t="s">
        <v>108</v>
      </c>
      <c r="C192">
        <v>1.5</v>
      </c>
      <c r="D192">
        <v>-9.2499999999999999E-2</v>
      </c>
      <c r="E192">
        <v>3</v>
      </c>
      <c r="H192">
        <f t="shared" si="7"/>
        <v>1.5</v>
      </c>
      <c r="K192">
        <f t="shared" si="8"/>
        <v>1.5</v>
      </c>
      <c r="L192">
        <f t="shared" si="6"/>
        <v>3</v>
      </c>
      <c r="M192">
        <f t="shared" si="5"/>
        <v>-0.37</v>
      </c>
      <c r="N192" s="2">
        <f>+hist_ExAnteRealRate_wFG!D183-hist_RealNaturalRate_wFG!D183</f>
        <v>0.45417562312719006</v>
      </c>
      <c r="O192">
        <f>+hist_Forward5YearRealR_wFG!D183-hist_Forward5YearRNatR_wFG!D183</f>
        <v>-0.58774930610959975</v>
      </c>
      <c r="P192" s="2">
        <f>+hist_ExAnteRealRate_woFG!D183-hist_RealNaturalRate_woFG!D183</f>
        <v>0.2483084084950502</v>
      </c>
      <c r="Q192">
        <f>+hist_Forward5YearRealR_woFG!D183-hist_Forward5YearRNatR_woFG!D183</f>
        <v>-0.26328092914165002</v>
      </c>
    </row>
    <row r="193" spans="1:17">
      <c r="A193" s="1">
        <v>43100</v>
      </c>
      <c r="B193" t="s">
        <v>109</v>
      </c>
      <c r="C193">
        <v>1.4</v>
      </c>
      <c r="D193">
        <v>-9.2499999999999999E-2</v>
      </c>
      <c r="E193">
        <v>3.06</v>
      </c>
      <c r="H193">
        <f t="shared" si="7"/>
        <v>1.4</v>
      </c>
      <c r="K193">
        <f t="shared" si="8"/>
        <v>1.4</v>
      </c>
      <c r="L193">
        <f t="shared" si="6"/>
        <v>3.06</v>
      </c>
      <c r="M193">
        <f t="shared" si="5"/>
        <v>-0.37</v>
      </c>
      <c r="N193" s="2">
        <f>+hist_ExAnteRealRate_wFG!D184-hist_RealNaturalRate_wFG!D184</f>
        <v>0.12805530978247015</v>
      </c>
      <c r="O193">
        <f>+hist_Forward5YearRealR_wFG!D184-hist_Forward5YearRNatR_wFG!D184</f>
        <v>-0.79961842715436005</v>
      </c>
      <c r="P193" s="2">
        <f>+hist_ExAnteRealRate_woFG!D184-hist_RealNaturalRate_woFG!D184</f>
        <v>-0.20072492861684976</v>
      </c>
      <c r="Q193">
        <f>+hist_Forward5YearRealR_woFG!D184-hist_Forward5YearRNatR_woFG!D184</f>
        <v>-0.46139139633395909</v>
      </c>
    </row>
    <row r="194" spans="1:17">
      <c r="A194" s="1">
        <v>43190</v>
      </c>
      <c r="B194" t="s">
        <v>110</v>
      </c>
      <c r="C194">
        <v>1.3</v>
      </c>
      <c r="D194">
        <v>-9.2499999999999999E-2</v>
      </c>
      <c r="E194">
        <v>2.27</v>
      </c>
      <c r="H194">
        <f t="shared" si="7"/>
        <v>1.3</v>
      </c>
      <c r="K194">
        <f t="shared" si="8"/>
        <v>1.3</v>
      </c>
      <c r="L194">
        <f t="shared" si="6"/>
        <v>2.27</v>
      </c>
      <c r="M194">
        <f t="shared" si="5"/>
        <v>-0.37</v>
      </c>
      <c r="N194" s="2">
        <f>+hist_ExAnteRealRate_wFG!D185-hist_RealNaturalRate_wFG!D185</f>
        <v>3.5374541102739965E-2</v>
      </c>
      <c r="O194">
        <f>+hist_Forward5YearRealR_wFG!D185-hist_Forward5YearRNatR_wFG!D185</f>
        <v>-0.86121363429369002</v>
      </c>
      <c r="P194" s="2">
        <f>+hist_ExAnteRealRate_woFG!D185-hist_RealNaturalRate_woFG!D185</f>
        <v>-0.23847681862457004</v>
      </c>
      <c r="Q194">
        <f>+hist_Forward5YearRealR_woFG!D185-hist_Forward5YearRNatR_woFG!D185</f>
        <v>-0.5808203795138851</v>
      </c>
    </row>
    <row r="195" spans="1:17">
      <c r="A195" s="1">
        <v>43281</v>
      </c>
      <c r="B195" t="s">
        <v>111</v>
      </c>
      <c r="C195">
        <v>1.7</v>
      </c>
      <c r="D195">
        <v>-9.2499999999999999E-2</v>
      </c>
      <c r="E195">
        <v>2.12</v>
      </c>
      <c r="H195">
        <f t="shared" si="7"/>
        <v>1.7</v>
      </c>
      <c r="K195">
        <f t="shared" si="8"/>
        <v>1.7</v>
      </c>
      <c r="L195">
        <f t="shared" si="6"/>
        <v>2.12</v>
      </c>
      <c r="M195">
        <f t="shared" si="5"/>
        <v>-0.37</v>
      </c>
      <c r="N195" s="2">
        <f>+hist_ExAnteRealRate_wFG!D186-hist_RealNaturalRate_wFG!D186</f>
        <v>1.5257614693569899E-2</v>
      </c>
      <c r="O195">
        <f>+hist_Forward5YearRealR_wFG!D186-hist_Forward5YearRNatR_wFG!D186</f>
        <v>-0.95412034157491998</v>
      </c>
      <c r="P195" s="2">
        <f>+hist_ExAnteRealRate_woFG!D186-hist_RealNaturalRate_woFG!D186</f>
        <v>-0.32953028163243014</v>
      </c>
      <c r="Q195">
        <f>+hist_Forward5YearRealR_woFG!D186-hist_Forward5YearRNatR_woFG!D186</f>
        <v>-0.66621082307594404</v>
      </c>
    </row>
    <row r="196" spans="1:17">
      <c r="A196" s="1">
        <v>43373</v>
      </c>
      <c r="B196" t="s">
        <v>112</v>
      </c>
      <c r="C196">
        <v>2.1</v>
      </c>
      <c r="D196">
        <v>-9.2499999999999999E-2</v>
      </c>
      <c r="E196">
        <v>1.45</v>
      </c>
      <c r="H196">
        <f t="shared" si="7"/>
        <v>2.1</v>
      </c>
      <c r="I196">
        <v>4</v>
      </c>
      <c r="J196">
        <v>-1</v>
      </c>
      <c r="K196">
        <f t="shared" si="8"/>
        <v>2.1</v>
      </c>
      <c r="L196">
        <f t="shared" si="6"/>
        <v>1.45</v>
      </c>
      <c r="M196">
        <f t="shared" ref="M196:M220" si="9">+D196*4</f>
        <v>-0.37</v>
      </c>
      <c r="N196" s="2">
        <f>+hist_ExAnteRealRate_wFG!D187-hist_RealNaturalRate_wFG!D187</f>
        <v>0.13817163439076996</v>
      </c>
      <c r="O196">
        <f>+hist_Forward5YearRealR_wFG!D187-hist_Forward5YearRNatR_wFG!D187</f>
        <v>-1.0926565876985999</v>
      </c>
      <c r="P196" s="2">
        <f>+hist_ExAnteRealRate_woFG!D187-hist_RealNaturalRate_woFG!D187</f>
        <v>-0.27543558897819986</v>
      </c>
      <c r="Q196">
        <f>+hist_Forward5YearRealR_woFG!D187-hist_Forward5YearRNatR_woFG!D187</f>
        <v>-0.80264588676403992</v>
      </c>
    </row>
    <row r="197" spans="1:17">
      <c r="A197" s="1">
        <v>43465</v>
      </c>
      <c r="B197" t="s">
        <v>113</v>
      </c>
      <c r="C197">
        <v>1.9</v>
      </c>
      <c r="D197">
        <v>-9.2499999999999999E-2</v>
      </c>
      <c r="E197">
        <v>1.18</v>
      </c>
      <c r="H197">
        <f t="shared" si="7"/>
        <v>1.9</v>
      </c>
      <c r="I197">
        <v>4</v>
      </c>
      <c r="J197">
        <v>-1</v>
      </c>
      <c r="K197">
        <f t="shared" si="8"/>
        <v>1.9</v>
      </c>
      <c r="L197">
        <f t="shared" si="6"/>
        <v>1.18</v>
      </c>
      <c r="M197">
        <f t="shared" si="9"/>
        <v>-0.37</v>
      </c>
      <c r="N197" s="2">
        <f>+hist_ExAnteRealRate_wFG!D188-hist_RealNaturalRate_wFG!D188</f>
        <v>-0.26890848715095994</v>
      </c>
      <c r="O197">
        <f>+hist_Forward5YearRealR_wFG!D188-hist_Forward5YearRNatR_wFG!D188</f>
        <v>-1.1843598759020799</v>
      </c>
      <c r="P197" s="2">
        <f>+hist_ExAnteRealRate_woFG!D188-hist_RealNaturalRate_woFG!D188</f>
        <v>-0.73959542223319019</v>
      </c>
      <c r="Q197">
        <f>+hist_Forward5YearRealR_woFG!D188-hist_Forward5YearRNatR_woFG!D188</f>
        <v>-0.93486978959100786</v>
      </c>
    </row>
    <row r="198" spans="1:17">
      <c r="A198" s="1">
        <v>43555</v>
      </c>
      <c r="B198" t="s">
        <v>114</v>
      </c>
      <c r="C198">
        <v>1.4</v>
      </c>
      <c r="D198">
        <v>-9.2499999999999999E-2</v>
      </c>
      <c r="E198">
        <v>1.86</v>
      </c>
      <c r="H198">
        <f t="shared" si="7"/>
        <v>1.4</v>
      </c>
      <c r="I198">
        <v>4</v>
      </c>
      <c r="J198">
        <v>-1</v>
      </c>
      <c r="K198">
        <f t="shared" si="8"/>
        <v>1.4</v>
      </c>
      <c r="L198">
        <f t="shared" si="6"/>
        <v>1.86</v>
      </c>
      <c r="M198">
        <f t="shared" si="9"/>
        <v>-0.37</v>
      </c>
      <c r="N198" s="2">
        <f>+hist_ExAnteRealRate_wFG!D189-hist_RealNaturalRate_wFG!D189</f>
        <v>0.10615374478129991</v>
      </c>
      <c r="O198">
        <f>+hist_Forward5YearRealR_wFG!D189-hist_Forward5YearRNatR_wFG!D189</f>
        <v>-0.99413666600868988</v>
      </c>
      <c r="P198" s="2">
        <f>+hist_ExAnteRealRate_woFG!D189-hist_RealNaturalRate_woFG!D189</f>
        <v>-2.0231808784709981E-2</v>
      </c>
      <c r="Q198">
        <f>+hist_Forward5YearRealR_woFG!D189-hist_Forward5YearRNatR_woFG!D189</f>
        <v>-0.79649539643142087</v>
      </c>
    </row>
    <row r="199" spans="1:17">
      <c r="A199" s="1">
        <v>43646</v>
      </c>
      <c r="B199" t="s">
        <v>115</v>
      </c>
      <c r="C199">
        <v>1.4</v>
      </c>
      <c r="D199">
        <v>-9.2499999999999999E-2</v>
      </c>
      <c r="E199">
        <v>1.71</v>
      </c>
      <c r="H199">
        <f t="shared" si="7"/>
        <v>1.4</v>
      </c>
      <c r="I199">
        <v>4</v>
      </c>
      <c r="J199">
        <v>-1</v>
      </c>
      <c r="K199">
        <f t="shared" si="8"/>
        <v>1.4</v>
      </c>
      <c r="L199">
        <f t="shared" si="6"/>
        <v>1.71</v>
      </c>
      <c r="M199">
        <f t="shared" si="9"/>
        <v>-0.37</v>
      </c>
      <c r="N199" s="2">
        <f>+hist_ExAnteRealRate_wFG!D190-hist_RealNaturalRate_wFG!D190</f>
        <v>-0.53894504025355006</v>
      </c>
      <c r="O199">
        <f>+hist_Forward5YearRealR_wFG!D190-hist_Forward5YearRNatR_wFG!D190</f>
        <v>-1.3518896634685902</v>
      </c>
      <c r="P199" s="2">
        <f>+hist_ExAnteRealRate_woFG!D190-hist_RealNaturalRate_woFG!D190</f>
        <v>-0.92007459274226</v>
      </c>
      <c r="Q199">
        <f>+hist_Forward5YearRealR_woFG!D190-hist_Forward5YearRNatR_woFG!D190</f>
        <v>-1.050081938316811</v>
      </c>
    </row>
    <row r="200" spans="1:17">
      <c r="A200" s="1">
        <v>43738</v>
      </c>
      <c r="B200" t="s">
        <v>116</v>
      </c>
      <c r="C200">
        <v>0.9</v>
      </c>
      <c r="D200">
        <v>-0.105</v>
      </c>
      <c r="E200">
        <v>1.83</v>
      </c>
      <c r="H200">
        <f t="shared" si="7"/>
        <v>0.9</v>
      </c>
      <c r="I200">
        <v>4</v>
      </c>
      <c r="J200">
        <v>-1</v>
      </c>
      <c r="K200">
        <f t="shared" si="8"/>
        <v>0.9</v>
      </c>
      <c r="L200">
        <f t="shared" si="6"/>
        <v>1.83</v>
      </c>
      <c r="M200">
        <f t="shared" si="9"/>
        <v>-0.42</v>
      </c>
      <c r="N200" s="2">
        <f>+hist_ExAnteRealRate_wFG!D191-hist_RealNaturalRate_wFG!D191</f>
        <v>0.64706061035387985</v>
      </c>
      <c r="O200">
        <f>+hist_Forward5YearRealR_wFG!D191-hist_Forward5YearRNatR_wFG!D191</f>
        <v>-1.38088131339241</v>
      </c>
      <c r="P200" s="2">
        <f>+hist_ExAnteRealRate_woFG!D191-hist_RealNaturalRate_woFG!D191</f>
        <v>3.9949576508570006E-2</v>
      </c>
      <c r="Q200">
        <f>+hist_Forward5YearRealR_woFG!D191-hist_Forward5YearRNatR_woFG!D191</f>
        <v>-0.70812156588111796</v>
      </c>
    </row>
    <row r="201" spans="1:17">
      <c r="A201" s="1">
        <v>43830</v>
      </c>
      <c r="B201" t="s">
        <v>117</v>
      </c>
      <c r="C201">
        <v>1</v>
      </c>
      <c r="D201">
        <v>-0.1125</v>
      </c>
      <c r="E201">
        <v>1.17</v>
      </c>
      <c r="H201">
        <f t="shared" si="7"/>
        <v>1</v>
      </c>
      <c r="I201">
        <v>4</v>
      </c>
      <c r="J201">
        <v>-1</v>
      </c>
      <c r="K201">
        <f t="shared" si="8"/>
        <v>1</v>
      </c>
      <c r="L201">
        <f t="shared" si="6"/>
        <v>1.17</v>
      </c>
      <c r="M201">
        <f t="shared" si="9"/>
        <v>-0.45</v>
      </c>
      <c r="N201" s="2">
        <f>+hist_ExAnteRealRate_wFG!D192-hist_RealNaturalRate_wFG!D192</f>
        <v>-0.66277994694615994</v>
      </c>
      <c r="O201">
        <f>+hist_Forward5YearRealR_wFG!D192-hist_Forward5YearRNatR_wFG!D192</f>
        <v>-1.4604412738932</v>
      </c>
      <c r="P201" s="2">
        <f>+hist_ExAnteRealRate_woFG!D192-hist_RealNaturalRate_woFG!D192</f>
        <v>-1.2854132798901119</v>
      </c>
      <c r="Q201">
        <f>+hist_Forward5YearRealR_woFG!D192-hist_Forward5YearRNatR_woFG!D192</f>
        <v>-1.0671358848891832</v>
      </c>
    </row>
    <row r="202" spans="1:17">
      <c r="A202" s="1">
        <v>43921</v>
      </c>
      <c r="B202" t="s">
        <v>118</v>
      </c>
      <c r="C202">
        <v>1.1000000000000001</v>
      </c>
      <c r="D202">
        <v>-0.11749999999999999</v>
      </c>
      <c r="E202">
        <v>-2.86</v>
      </c>
      <c r="H202">
        <f t="shared" si="7"/>
        <v>1.1000000000000001</v>
      </c>
      <c r="K202">
        <f t="shared" si="8"/>
        <v>1.1000000000000001</v>
      </c>
      <c r="L202">
        <f t="shared" si="6"/>
        <v>-2.86</v>
      </c>
      <c r="M202">
        <f t="shared" si="9"/>
        <v>-0.47</v>
      </c>
      <c r="N202" s="2">
        <f>+hist_ExAnteRealRate_wFG!D193-hist_RealNaturalRate_wFG!D193</f>
        <v>4.5675535512160081E-2</v>
      </c>
      <c r="O202">
        <f>+hist_Forward5YearRealR_wFG!D193-hist_Forward5YearRNatR_wFG!D193</f>
        <v>-1.4166672452613298</v>
      </c>
      <c r="P202" s="2">
        <f>+hist_ExAnteRealRate_woFG!D193-hist_RealNaturalRate_woFG!D193</f>
        <v>-0.71349567938898018</v>
      </c>
      <c r="Q202">
        <f>+hist_Forward5YearRealR_woFG!D193-hist_Forward5YearRNatR_woFG!D193</f>
        <v>-0.91974816894872491</v>
      </c>
    </row>
    <row r="203" spans="1:17">
      <c r="A203" s="1">
        <v>44012</v>
      </c>
      <c r="B203" t="s">
        <v>119</v>
      </c>
      <c r="C203">
        <v>0.2</v>
      </c>
      <c r="D203">
        <v>-0.115</v>
      </c>
      <c r="E203">
        <v>-13.92</v>
      </c>
      <c r="H203">
        <f t="shared" si="7"/>
        <v>0.2</v>
      </c>
      <c r="K203">
        <f t="shared" si="8"/>
        <v>0.2</v>
      </c>
      <c r="L203">
        <f t="shared" si="6"/>
        <v>-13.92</v>
      </c>
      <c r="M203">
        <f t="shared" si="9"/>
        <v>-0.46</v>
      </c>
      <c r="N203" s="2">
        <f>+hist_ExAnteRealRate_wFG!D194-hist_RealNaturalRate_wFG!D194</f>
        <v>0.53218415533234009</v>
      </c>
      <c r="O203">
        <f>+hist_Forward5YearRealR_wFG!D194-hist_Forward5YearRNatR_wFG!D194</f>
        <v>-1.4451877051520001</v>
      </c>
      <c r="P203" s="2">
        <f>+hist_ExAnteRealRate_woFG!D194-hist_RealNaturalRate_woFG!D194</f>
        <v>-0.20051471958610989</v>
      </c>
      <c r="Q203">
        <f>+hist_Forward5YearRealR_woFG!D194-hist_Forward5YearRNatR_woFG!D194</f>
        <v>-0.90562505382120695</v>
      </c>
    </row>
    <row r="204" spans="1:17">
      <c r="A204" s="1">
        <v>44104</v>
      </c>
      <c r="B204" t="s">
        <v>120</v>
      </c>
      <c r="C204">
        <v>0</v>
      </c>
      <c r="D204">
        <v>-0.13</v>
      </c>
      <c r="E204">
        <v>-4.1500000000000004</v>
      </c>
      <c r="H204">
        <f t="shared" si="7"/>
        <v>0</v>
      </c>
      <c r="K204">
        <f t="shared" si="8"/>
        <v>0</v>
      </c>
      <c r="L204">
        <f t="shared" si="6"/>
        <v>-4.1500000000000004</v>
      </c>
      <c r="M204">
        <f t="shared" si="9"/>
        <v>-0.52</v>
      </c>
      <c r="N204" s="2">
        <f>+hist_ExAnteRealRate_wFG!D195-hist_RealNaturalRate_wFG!D195</f>
        <v>0.55227407958998986</v>
      </c>
      <c r="O204">
        <f>+hist_Forward5YearRealR_wFG!D195-hist_Forward5YearRNatR_wFG!D195</f>
        <v>-1.31219864936965</v>
      </c>
      <c r="P204" s="2">
        <f>+hist_ExAnteRealRate_woFG!D195-hist_RealNaturalRate_woFG!D195</f>
        <v>-0.13989261940897002</v>
      </c>
      <c r="Q204">
        <f>+hist_Forward5YearRealR_woFG!D195-hist_Forward5YearRNatR_woFG!D195</f>
        <v>-0.60086887354184992</v>
      </c>
    </row>
    <row r="205" spans="1:17">
      <c r="A205" s="1">
        <v>44196</v>
      </c>
      <c r="B205" t="s">
        <v>121</v>
      </c>
      <c r="C205">
        <v>-0.3</v>
      </c>
      <c r="D205">
        <v>-0.13750000000000001</v>
      </c>
      <c r="E205">
        <v>-3.74</v>
      </c>
      <c r="H205">
        <f t="shared" si="7"/>
        <v>-0.3</v>
      </c>
      <c r="K205">
        <f t="shared" si="8"/>
        <v>-0.3</v>
      </c>
      <c r="L205">
        <f t="shared" si="6"/>
        <v>-3.74</v>
      </c>
      <c r="M205">
        <f t="shared" si="9"/>
        <v>-0.55000000000000004</v>
      </c>
      <c r="N205" s="2">
        <f>+hist_ExAnteRealRate_wFG!D196-hist_RealNaturalRate_wFG!D196</f>
        <v>1.20603616316208</v>
      </c>
      <c r="O205">
        <f>+hist_Forward5YearRealR_wFG!D196-hist_Forward5YearRNatR_wFG!D196</f>
        <v>-1.43381308525275</v>
      </c>
      <c r="P205" s="2">
        <f>+hist_ExAnteRealRate_woFG!D196-hist_RealNaturalRate_woFG!D196</f>
        <v>0.4852274576829898</v>
      </c>
      <c r="Q205">
        <f>+hist_Forward5YearRealR_woFG!D196-hist_Forward5YearRNatR_woFG!D196</f>
        <v>-0.60221905956100996</v>
      </c>
    </row>
    <row r="206" spans="1:17">
      <c r="A206" s="1">
        <v>44286</v>
      </c>
      <c r="B206" t="s">
        <v>122</v>
      </c>
      <c r="C206">
        <v>1</v>
      </c>
      <c r="D206">
        <v>-0.13750000000000001</v>
      </c>
      <c r="E206">
        <v>0.34</v>
      </c>
      <c r="H206">
        <f t="shared" si="7"/>
        <v>1</v>
      </c>
      <c r="K206">
        <f t="shared" si="8"/>
        <v>1</v>
      </c>
      <c r="L206">
        <f t="shared" si="6"/>
        <v>0.34</v>
      </c>
      <c r="M206">
        <f t="shared" si="9"/>
        <v>-0.55000000000000004</v>
      </c>
      <c r="N206" s="2">
        <f>+hist_ExAnteRealRate_wFG!D197-hist_RealNaturalRate_wFG!D197</f>
        <v>1.4951771689876199</v>
      </c>
      <c r="O206">
        <f>+hist_Forward5YearRealR_wFG!D197-hist_Forward5YearRNatR_wFG!D197</f>
        <v>-1.2056094333351701</v>
      </c>
      <c r="P206" s="2">
        <f>+hist_ExAnteRealRate_woFG!D197-hist_RealNaturalRate_woFG!D197</f>
        <v>1.15129923563335</v>
      </c>
      <c r="Q206">
        <f>+hist_Forward5YearRealR_woFG!D197-hist_Forward5YearRNatR_woFG!D197</f>
        <v>-0.35273329968550993</v>
      </c>
    </row>
    <row r="207" spans="1:17">
      <c r="A207" s="1">
        <v>44377</v>
      </c>
      <c r="B207" t="s">
        <v>123</v>
      </c>
      <c r="C207">
        <v>1.8</v>
      </c>
      <c r="D207">
        <v>-0.14000000000000001</v>
      </c>
      <c r="E207">
        <v>15.26</v>
      </c>
      <c r="H207">
        <f t="shared" si="7"/>
        <v>1.8</v>
      </c>
      <c r="K207">
        <f t="shared" si="8"/>
        <v>1.8</v>
      </c>
      <c r="L207">
        <f t="shared" si="6"/>
        <v>15.26</v>
      </c>
      <c r="M207">
        <f t="shared" si="9"/>
        <v>-0.56000000000000005</v>
      </c>
      <c r="N207" s="2">
        <f>+hist_ExAnteRealRate_wFG!D198-hist_RealNaturalRate_wFG!D198</f>
        <v>0.49020125744742016</v>
      </c>
      <c r="O207">
        <f>+hist_Forward5YearRealR_wFG!D198-hist_Forward5YearRNatR_wFG!D198</f>
        <v>-1.4760593749477502</v>
      </c>
      <c r="P207" s="2">
        <f>+hist_ExAnteRealRate_woFG!D198-hist_RealNaturalRate_woFG!D198</f>
        <v>0.10460796787284998</v>
      </c>
      <c r="Q207">
        <f>+hist_Forward5YearRealR_woFG!D198-hist_Forward5YearRNatR_woFG!D198</f>
        <v>-0.65092224586353986</v>
      </c>
    </row>
    <row r="208" spans="1:17">
      <c r="A208" s="1">
        <v>44469</v>
      </c>
      <c r="B208" t="s">
        <v>124</v>
      </c>
      <c r="C208">
        <v>2.9</v>
      </c>
      <c r="D208">
        <v>-0.14000000000000001</v>
      </c>
      <c r="E208">
        <v>5.14</v>
      </c>
      <c r="H208">
        <f t="shared" si="7"/>
        <v>2.9</v>
      </c>
      <c r="K208">
        <f t="shared" si="8"/>
        <v>2.9</v>
      </c>
      <c r="L208">
        <f t="shared" si="6"/>
        <v>5.14</v>
      </c>
      <c r="M208">
        <f t="shared" si="9"/>
        <v>-0.56000000000000005</v>
      </c>
      <c r="N208" s="2">
        <f>+hist_ExAnteRealRate_wFG!D199-hist_RealNaturalRate_wFG!D199</f>
        <v>-4.3423667523490028E-2</v>
      </c>
      <c r="O208">
        <f>+hist_Forward5YearRealR_wFG!D199-hist_Forward5YearRNatR_wFG!D199</f>
        <v>-1.4623334594028898</v>
      </c>
      <c r="P208" s="2">
        <f>+hist_ExAnteRealRate_woFG!D199-hist_RealNaturalRate_woFG!D199</f>
        <v>-0.49892092659392984</v>
      </c>
      <c r="Q208">
        <f>+hist_Forward5YearRealR_woFG!D199-hist_Forward5YearRNatR_woFG!D199</f>
        <v>-0.65993176159539302</v>
      </c>
    </row>
    <row r="209" spans="1:17">
      <c r="A209" s="1">
        <v>44561</v>
      </c>
      <c r="B209" t="s">
        <v>125</v>
      </c>
      <c r="C209">
        <v>4.7</v>
      </c>
      <c r="D209">
        <v>-0.14499999999999999</v>
      </c>
      <c r="E209">
        <v>5.63</v>
      </c>
      <c r="H209">
        <f t="shared" si="7"/>
        <v>4.7</v>
      </c>
      <c r="K209">
        <f t="shared" si="8"/>
        <v>4.7</v>
      </c>
      <c r="L209">
        <f t="shared" si="6"/>
        <v>5.63</v>
      </c>
      <c r="M209">
        <f t="shared" si="9"/>
        <v>-0.57999999999999996</v>
      </c>
      <c r="N209" s="2">
        <f>+hist_ExAnteRealRate_wFG!D200-hist_RealNaturalRate_wFG!D200</f>
        <v>-0.11253447500814984</v>
      </c>
      <c r="O209">
        <f>+hist_Forward5YearRealR_wFG!D200-hist_Forward5YearRNatR_wFG!D200</f>
        <v>-1.4741969658064502</v>
      </c>
      <c r="P209" s="2">
        <f>+hist_ExAnteRealRate_woFG!D200-hist_RealNaturalRate_woFG!D200</f>
        <v>-0.88260492932789991</v>
      </c>
      <c r="Q209">
        <f>+hist_Forward5YearRealR_woFG!D200-hist_Forward5YearRNatR_woFG!D200</f>
        <v>-0.58267988652773006</v>
      </c>
    </row>
    <row r="210" spans="1:17">
      <c r="A210" s="1">
        <v>44651</v>
      </c>
      <c r="B210" t="s">
        <v>126</v>
      </c>
      <c r="C210">
        <v>6.1</v>
      </c>
      <c r="D210">
        <v>-0.13750000000000001</v>
      </c>
      <c r="E210">
        <v>5.56</v>
      </c>
      <c r="H210">
        <f t="shared" si="7"/>
        <v>6.1</v>
      </c>
      <c r="K210">
        <f t="shared" si="8"/>
        <v>6.1</v>
      </c>
      <c r="L210">
        <f t="shared" si="6"/>
        <v>5.56</v>
      </c>
      <c r="M210">
        <f t="shared" si="9"/>
        <v>-0.55000000000000004</v>
      </c>
      <c r="N210" s="2">
        <f>+hist_ExAnteRealRate_wFG!D201-hist_RealNaturalRate_wFG!D201</f>
        <v>-0.14140278815991003</v>
      </c>
      <c r="O210">
        <f>+hist_Forward5YearRealR_wFG!D201-hist_Forward5YearRNatR_wFG!D201</f>
        <v>-1.4228152626926001</v>
      </c>
      <c r="P210" s="2">
        <f>+hist_ExAnteRealRate_woFG!D201-hist_RealNaturalRate_woFG!D201</f>
        <v>-0.93589907252064997</v>
      </c>
      <c r="Q210">
        <f>+hist_Forward5YearRealR_woFG!D201-hist_Forward5YearRNatR_woFG!D201</f>
        <v>-0.58051185109648196</v>
      </c>
    </row>
    <row r="211" spans="1:17">
      <c r="A211" s="1">
        <v>44742</v>
      </c>
      <c r="B211" t="s">
        <v>127</v>
      </c>
      <c r="C211">
        <v>8</v>
      </c>
      <c r="D211">
        <v>-0.13500000000000001</v>
      </c>
      <c r="E211">
        <v>4.3</v>
      </c>
      <c r="H211">
        <f t="shared" si="7"/>
        <v>8</v>
      </c>
      <c r="K211">
        <f t="shared" si="8"/>
        <v>8</v>
      </c>
      <c r="L211">
        <f t="shared" si="6"/>
        <v>4.3</v>
      </c>
      <c r="M211">
        <f t="shared" si="9"/>
        <v>-0.54</v>
      </c>
      <c r="N211" s="2">
        <f>+hist_ExAnteRealRate_wFG!D202-hist_RealNaturalRate_wFG!D202</f>
        <v>-1.5953995783491899</v>
      </c>
      <c r="O211">
        <f>+hist_Forward5YearRealR_wFG!D202-hist_Forward5YearRNatR_wFG!D202</f>
        <v>-1.069138313620092</v>
      </c>
      <c r="P211" s="2">
        <f>+hist_ExAnteRealRate_woFG!D202-hist_RealNaturalRate_woFG!D202</f>
        <v>-1.7645258830489399</v>
      </c>
      <c r="Q211">
        <f>+hist_Forward5YearRealR_woFG!D202-hist_Forward5YearRNatR_woFG!D202</f>
        <v>-0.53642453590761408</v>
      </c>
    </row>
    <row r="212" spans="1:17">
      <c r="A212" s="1">
        <v>44834</v>
      </c>
      <c r="B212" t="s">
        <v>128</v>
      </c>
      <c r="C212">
        <v>9.3000000000000007</v>
      </c>
      <c r="D212">
        <v>2.2499999999999999E-2</v>
      </c>
      <c r="E212">
        <v>2.93</v>
      </c>
      <c r="H212">
        <f t="shared" si="7"/>
        <v>9.3000000000000007</v>
      </c>
      <c r="K212">
        <f t="shared" si="8"/>
        <v>9.3000000000000007</v>
      </c>
      <c r="L212">
        <f t="shared" si="6"/>
        <v>2.93</v>
      </c>
      <c r="M212">
        <f t="shared" si="9"/>
        <v>0.09</v>
      </c>
      <c r="N212" s="2">
        <f>+hist_ExAnteRealRate_wFG!D203-hist_RealNaturalRate_wFG!D203</f>
        <v>-1.6307537875092399</v>
      </c>
      <c r="O212">
        <f>+hist_Forward5YearRealR_wFG!D203-hist_Forward5YearRNatR_wFG!D203</f>
        <v>-0.94290198346587906</v>
      </c>
      <c r="P212" s="2">
        <f>+hist_ExAnteRealRate_woFG!D203-hist_RealNaturalRate_woFG!D203</f>
        <v>-1.5247657338432019</v>
      </c>
      <c r="Q212">
        <f>+hist_Forward5YearRealR_woFG!D203-hist_Forward5YearRNatR_woFG!D203</f>
        <v>-0.61561761573443963</v>
      </c>
    </row>
    <row r="213" spans="1:17">
      <c r="A213" s="1">
        <v>44926</v>
      </c>
      <c r="B213" t="s">
        <v>129</v>
      </c>
      <c r="C213">
        <v>10</v>
      </c>
      <c r="D213">
        <v>0.33750000000000002</v>
      </c>
      <c r="E213">
        <v>2.09</v>
      </c>
      <c r="H213">
        <f t="shared" si="7"/>
        <v>10</v>
      </c>
      <c r="K213">
        <f t="shared" si="8"/>
        <v>10</v>
      </c>
      <c r="L213">
        <f t="shared" si="6"/>
        <v>2.09</v>
      </c>
      <c r="M213">
        <f t="shared" si="9"/>
        <v>1.35</v>
      </c>
      <c r="N213" s="2">
        <f>+hist_ExAnteRealRate_wFG!D204-hist_RealNaturalRate_wFG!D204</f>
        <v>-0.79047763144567318</v>
      </c>
      <c r="O213">
        <f>+hist_Forward5YearRealR_wFG!D204-hist_Forward5YearRNatR_wFG!D204</f>
        <v>-0.47998869892825702</v>
      </c>
      <c r="P213" s="2">
        <f>+hist_ExAnteRealRate_woFG!D204-hist_RealNaturalRate_woFG!D204</f>
        <v>-0.54770618502500801</v>
      </c>
      <c r="Q213">
        <f>+hist_Forward5YearRealR_woFG!D204-hist_Forward5YearRNatR_woFG!D204</f>
        <v>-0.22407513984817917</v>
      </c>
    </row>
    <row r="214" spans="1:17">
      <c r="A214" s="1">
        <v>45016</v>
      </c>
      <c r="B214" t="s">
        <v>130</v>
      </c>
      <c r="C214">
        <v>8</v>
      </c>
      <c r="D214">
        <v>0.58750000000000002</v>
      </c>
      <c r="E214">
        <v>1.3</v>
      </c>
      <c r="H214">
        <f t="shared" si="7"/>
        <v>8</v>
      </c>
      <c r="K214">
        <f t="shared" si="8"/>
        <v>8</v>
      </c>
      <c r="L214">
        <f t="shared" si="6"/>
        <v>1.3</v>
      </c>
      <c r="M214">
        <f t="shared" si="9"/>
        <v>2.35</v>
      </c>
      <c r="N214" s="2">
        <f>+hist_ExAnteRealRate_wFG!D205-hist_RealNaturalRate_wFG!D205</f>
        <v>-0.20231863195480493</v>
      </c>
      <c r="O214">
        <f>+hist_Forward5YearRealR_wFG!D205-hist_Forward5YearRNatR_wFG!D205</f>
        <v>-0.36915384179779204</v>
      </c>
      <c r="P214" s="2">
        <f>+hist_ExAnteRealRate_woFG!D205-hist_RealNaturalRate_woFG!D205</f>
        <v>9.5793586115633503E-2</v>
      </c>
      <c r="Q214">
        <f>+hist_Forward5YearRealR_woFG!D205-hist_Forward5YearRNatR_woFG!D205</f>
        <v>-0.17695609426934961</v>
      </c>
    </row>
    <row r="215" spans="1:17">
      <c r="A215" s="1">
        <v>45107</v>
      </c>
      <c r="B215" t="s">
        <v>131</v>
      </c>
      <c r="C215">
        <v>6.2</v>
      </c>
      <c r="D215">
        <v>0.78749999999999998</v>
      </c>
      <c r="E215">
        <v>0.56000000000000005</v>
      </c>
      <c r="H215">
        <f t="shared" si="7"/>
        <v>6.2</v>
      </c>
      <c r="K215">
        <f t="shared" si="8"/>
        <v>6.2</v>
      </c>
      <c r="L215">
        <f t="shared" si="6"/>
        <v>0.56000000000000005</v>
      </c>
      <c r="M215">
        <f t="shared" si="9"/>
        <v>3.15</v>
      </c>
      <c r="N215" s="2">
        <f>+hist_ExAnteRealRate_wFG!D206-hist_RealNaturalRate_wFG!D206</f>
        <v>0.11722287077012405</v>
      </c>
      <c r="O215">
        <f>+hist_Forward5YearRealR_wFG!D206-hist_Forward5YearRNatR_wFG!D206</f>
        <v>-0.132932061205702</v>
      </c>
      <c r="P215" s="2">
        <f>+hist_ExAnteRealRate_woFG!D206-hist_RealNaturalRate_woFG!D206</f>
        <v>0.433148223244679</v>
      </c>
      <c r="Q215">
        <f>+hist_Forward5YearRealR_woFG!D206-hist_Forward5YearRNatR_woFG!D206</f>
        <v>1.5245198381700076E-3</v>
      </c>
    </row>
    <row r="216" spans="1:17">
      <c r="A216" s="1">
        <v>45199</v>
      </c>
      <c r="B216" t="s">
        <v>132</v>
      </c>
      <c r="C216">
        <v>4.9000000000000004</v>
      </c>
      <c r="D216">
        <v>0.90500000000000003</v>
      </c>
      <c r="E216">
        <v>0.06</v>
      </c>
      <c r="H216">
        <f t="shared" si="7"/>
        <v>4.9000000000000004</v>
      </c>
      <c r="K216">
        <f t="shared" si="8"/>
        <v>4.9000000000000004</v>
      </c>
      <c r="L216">
        <f t="shared" si="6"/>
        <v>0.06</v>
      </c>
      <c r="M216">
        <f t="shared" si="9"/>
        <v>3.62</v>
      </c>
      <c r="N216" s="2">
        <f>+hist_ExAnteRealRate_wFG!D207-hist_RealNaturalRate_wFG!D207</f>
        <v>0.1971861446248</v>
      </c>
      <c r="O216">
        <f>+hist_Forward5YearRealR_wFG!D207-hist_Forward5YearRNatR_wFG!D207</f>
        <v>7.0180901651768823E-2</v>
      </c>
      <c r="P216" s="2">
        <f>+hist_ExAnteRealRate_woFG!D207-hist_RealNaturalRate_woFG!D207</f>
        <v>0.51926738497508607</v>
      </c>
      <c r="Q216">
        <f>+hist_Forward5YearRealR_woFG!D207-hist_Forward5YearRNatR_woFG!D207</f>
        <v>0.15447457795718705</v>
      </c>
    </row>
    <row r="217" spans="1:17">
      <c r="A217" s="1">
        <v>45291</v>
      </c>
      <c r="B217" t="s">
        <v>133</v>
      </c>
      <c r="C217">
        <v>2.7</v>
      </c>
      <c r="D217">
        <v>0.96250000000000002</v>
      </c>
      <c r="E217">
        <v>0.15</v>
      </c>
      <c r="H217">
        <f t="shared" si="7"/>
        <v>2.7</v>
      </c>
      <c r="K217">
        <f t="shared" si="8"/>
        <v>2.7</v>
      </c>
      <c r="L217">
        <f t="shared" si="6"/>
        <v>0.15</v>
      </c>
      <c r="M217">
        <f t="shared" si="9"/>
        <v>3.85</v>
      </c>
      <c r="N217" s="2">
        <f>+hist_ExAnteRealRate_wFG!D208-hist_RealNaturalRate_wFG!D208</f>
        <v>0.28896096221677992</v>
      </c>
      <c r="O217">
        <f>+hist_Forward5YearRealR_wFG!D208-hist_Forward5YearRNatR_wFG!D208</f>
        <v>0.16168595568696481</v>
      </c>
      <c r="P217" s="2">
        <f>+hist_ExAnteRealRate_woFG!D208-hist_RealNaturalRate_woFG!D208</f>
        <v>0.60579566675148011</v>
      </c>
      <c r="Q217">
        <f>+hist_Forward5YearRealR_woFG!D208-hist_Forward5YearRNatR_woFG!D208</f>
        <v>0.23754990107625995</v>
      </c>
    </row>
    <row r="218" spans="1:17">
      <c r="A218" s="1">
        <v>45382</v>
      </c>
      <c r="B218" t="s">
        <v>134</v>
      </c>
      <c r="C218">
        <v>2.6</v>
      </c>
      <c r="D218">
        <v>0.96499999999999997</v>
      </c>
      <c r="E218">
        <v>0.49</v>
      </c>
      <c r="H218">
        <f t="shared" si="7"/>
        <v>2.6</v>
      </c>
      <c r="K218">
        <f t="shared" si="8"/>
        <v>2.6</v>
      </c>
      <c r="L218">
        <f t="shared" si="6"/>
        <v>0.49</v>
      </c>
      <c r="M218">
        <f t="shared" si="9"/>
        <v>3.86</v>
      </c>
      <c r="N218" s="2">
        <f>+hist_ExAnteRealRate_wFG!D209-hist_RealNaturalRate_wFG!D209</f>
        <v>0.56972874732999013</v>
      </c>
      <c r="O218">
        <f>+hist_Forward5YearRealR_wFG!D209-hist_Forward5YearRNatR_wFG!D209</f>
        <v>0.37792009328846898</v>
      </c>
      <c r="P218" s="2">
        <f>+hist_ExAnteRealRate_woFG!D209-hist_RealNaturalRate_woFG!D209</f>
        <v>0.86376138762646004</v>
      </c>
      <c r="Q218">
        <f>+hist_Forward5YearRealR_woFG!D209-hist_Forward5YearRNatR_woFG!D209</f>
        <v>0.43088598368318898</v>
      </c>
    </row>
    <row r="219" spans="1:17">
      <c r="A219" s="1">
        <v>45473</v>
      </c>
      <c r="B219" t="s">
        <v>135</v>
      </c>
      <c r="C219">
        <v>2.5</v>
      </c>
      <c r="D219">
        <v>0.9425</v>
      </c>
      <c r="E219">
        <v>0.49</v>
      </c>
      <c r="H219">
        <f t="shared" si="7"/>
        <v>2.5</v>
      </c>
      <c r="K219">
        <f t="shared" si="8"/>
        <v>2.5</v>
      </c>
      <c r="L219">
        <f t="shared" si="6"/>
        <v>0.49</v>
      </c>
      <c r="M219">
        <f t="shared" si="9"/>
        <v>3.77</v>
      </c>
      <c r="N219" s="2">
        <f>+hist_ExAnteRealRate_wFG!D210-hist_RealNaturalRate_wFG!D210</f>
        <v>0.59345110174358018</v>
      </c>
      <c r="O219">
        <f>+hist_Forward5YearRealR_wFG!D210-hist_Forward5YearRNatR_wFG!D210</f>
        <v>0.48832026107857501</v>
      </c>
      <c r="P219" s="2">
        <f>+hist_ExAnteRealRate_woFG!D210-hist_RealNaturalRate_woFG!D210</f>
        <v>0.83839142280321011</v>
      </c>
      <c r="Q219">
        <f>+hist_Forward5YearRealR_woFG!D210-hist_Forward5YearRNatR_woFG!D210</f>
        <v>0.561737053056241</v>
      </c>
    </row>
    <row r="220" spans="1:17">
      <c r="A220" s="1">
        <v>45565</v>
      </c>
      <c r="B220" t="s">
        <v>136</v>
      </c>
      <c r="C220">
        <v>2.2000000000000002</v>
      </c>
      <c r="D220">
        <v>0.88749999999999996</v>
      </c>
      <c r="E220">
        <v>0.94</v>
      </c>
      <c r="H220">
        <f t="shared" si="7"/>
        <v>2.2000000000000002</v>
      </c>
      <c r="K220">
        <f t="shared" si="8"/>
        <v>2.2000000000000002</v>
      </c>
      <c r="L220">
        <f t="shared" si="6"/>
        <v>0.94</v>
      </c>
      <c r="M220">
        <f t="shared" si="9"/>
        <v>3.55</v>
      </c>
      <c r="N220" s="2"/>
      <c r="P220" s="2"/>
    </row>
    <row r="221" spans="1:17">
      <c r="A221" s="1">
        <v>45658</v>
      </c>
      <c r="B221" t="s">
        <v>137</v>
      </c>
      <c r="C221">
        <v>2.2000000000000002</v>
      </c>
      <c r="E221">
        <v>1.29</v>
      </c>
      <c r="H221">
        <f t="shared" si="7"/>
        <v>2.2000000000000002</v>
      </c>
      <c r="K221">
        <f t="shared" si="8"/>
        <v>2.2000000000000002</v>
      </c>
      <c r="L221">
        <f t="shared" si="6"/>
        <v>1.29</v>
      </c>
      <c r="N221" s="2"/>
      <c r="P221" s="2"/>
    </row>
    <row r="222" spans="1:17">
      <c r="A222" s="1">
        <v>45748</v>
      </c>
      <c r="B222" t="s">
        <v>138</v>
      </c>
      <c r="C222">
        <v>2.2999999999999998</v>
      </c>
      <c r="E222">
        <v>1.58</v>
      </c>
      <c r="H222">
        <f t="shared" si="7"/>
        <v>2.2999999999999998</v>
      </c>
      <c r="K222">
        <f t="shared" si="8"/>
        <v>2.2999999999999998</v>
      </c>
      <c r="L222">
        <f t="shared" si="6"/>
        <v>1.58</v>
      </c>
      <c r="N222" s="2"/>
      <c r="P222" s="2"/>
    </row>
    <row r="223" spans="1:17">
      <c r="A223" s="1"/>
      <c r="B223" t="s">
        <v>139</v>
      </c>
      <c r="C223">
        <v>2</v>
      </c>
      <c r="E223">
        <v>1.49</v>
      </c>
      <c r="H223">
        <f t="shared" si="7"/>
        <v>2</v>
      </c>
      <c r="K223">
        <f t="shared" si="8"/>
        <v>2</v>
      </c>
      <c r="L223">
        <f t="shared" si="6"/>
        <v>1.49</v>
      </c>
      <c r="N223" s="2"/>
      <c r="P223" s="2"/>
    </row>
    <row r="224" spans="1:17">
      <c r="A224" s="1"/>
      <c r="B224" t="s">
        <v>140</v>
      </c>
      <c r="C224">
        <v>2.1</v>
      </c>
      <c r="H224">
        <f t="shared" si="7"/>
        <v>2.1</v>
      </c>
      <c r="K224">
        <f t="shared" si="8"/>
        <v>2.1</v>
      </c>
      <c r="N224" s="2"/>
      <c r="P224" s="2"/>
    </row>
    <row r="225" spans="1:16">
      <c r="A225" s="1"/>
      <c r="B225" s="1"/>
      <c r="C225" s="1"/>
      <c r="D225" s="1"/>
      <c r="E225" s="1"/>
      <c r="F225" s="1"/>
      <c r="G225" s="1"/>
      <c r="N225" s="2"/>
      <c r="P225" s="2"/>
    </row>
    <row r="226" spans="1:16">
      <c r="A226" s="1"/>
      <c r="B226" s="1"/>
      <c r="C226" s="1"/>
      <c r="D226" s="1"/>
      <c r="E226" s="1"/>
      <c r="F226" s="1"/>
      <c r="G226" s="1"/>
      <c r="N226" s="2"/>
      <c r="P226" s="2"/>
    </row>
    <row r="227" spans="1:16">
      <c r="A227" s="1"/>
      <c r="B227" s="1"/>
      <c r="C227" s="1"/>
      <c r="D227" s="1"/>
      <c r="E227" s="1"/>
      <c r="F227" s="1"/>
      <c r="G227" s="1"/>
      <c r="N227" s="2"/>
      <c r="P227" s="2"/>
    </row>
    <row r="228" spans="1:16">
      <c r="A228" s="1"/>
      <c r="B228" s="1"/>
      <c r="C228" s="1"/>
      <c r="D228" s="1"/>
      <c r="E228" s="1"/>
      <c r="F228" s="1"/>
      <c r="G228" s="1"/>
      <c r="N228" s="2"/>
      <c r="P228" s="2"/>
    </row>
    <row r="229" spans="1:16">
      <c r="A229" s="1"/>
      <c r="B229" s="1"/>
      <c r="C229" s="1"/>
      <c r="D229" s="1"/>
      <c r="E229" s="1"/>
      <c r="F229" s="1"/>
      <c r="G229" s="1"/>
      <c r="N229" s="2"/>
      <c r="P229" s="2"/>
    </row>
    <row r="230" spans="1:16">
      <c r="A230" s="1"/>
      <c r="B230" s="1"/>
      <c r="C230" s="1"/>
      <c r="D230" s="1"/>
      <c r="E230" s="1"/>
      <c r="F230" s="1"/>
      <c r="G230" s="1"/>
      <c r="N230" s="2"/>
      <c r="P230" s="2"/>
    </row>
    <row r="231" spans="1:16">
      <c r="A231" s="1"/>
      <c r="B231" s="1"/>
      <c r="C231" s="1"/>
      <c r="D231" s="1"/>
      <c r="E231" s="1"/>
      <c r="F231" s="1"/>
      <c r="G231" s="1"/>
      <c r="N231" s="2"/>
      <c r="P231" s="2"/>
    </row>
    <row r="232" spans="1:16">
      <c r="A232" s="1"/>
      <c r="B232" s="1"/>
      <c r="C232" s="1"/>
      <c r="D232" s="1"/>
      <c r="E232" s="1"/>
      <c r="F232" s="1"/>
      <c r="G232" s="1"/>
      <c r="N232" s="2"/>
      <c r="P232" s="2"/>
    </row>
    <row r="233" spans="1:16">
      <c r="A233" s="1"/>
      <c r="B233" s="1"/>
      <c r="C233" s="1"/>
      <c r="D233" s="1"/>
      <c r="E233" s="1"/>
      <c r="F233" s="1"/>
      <c r="G233" s="1"/>
      <c r="N233" s="2"/>
      <c r="P233" s="2"/>
    </row>
    <row r="234" spans="1:16">
      <c r="A234" s="1"/>
      <c r="B234" s="1"/>
      <c r="C234" s="1"/>
      <c r="D234" s="1"/>
      <c r="E234" s="1"/>
      <c r="F234" s="1"/>
      <c r="G234" s="1"/>
      <c r="N234" s="2"/>
      <c r="P234" s="2"/>
    </row>
    <row r="235" spans="1:16">
      <c r="A235" s="1"/>
      <c r="B235" s="1"/>
      <c r="C235" s="1"/>
      <c r="D235" s="1"/>
      <c r="E235" s="1"/>
      <c r="F235" s="1"/>
      <c r="G235" s="1"/>
      <c r="N235" s="2"/>
      <c r="P235" s="2"/>
    </row>
    <row r="236" spans="1:16">
      <c r="A236" s="1"/>
      <c r="B236" s="1"/>
      <c r="C236" s="1"/>
      <c r="D236" s="1"/>
      <c r="E236" s="1"/>
      <c r="F236" s="1"/>
      <c r="G236" s="1"/>
      <c r="N236" s="2"/>
      <c r="P236" s="2"/>
    </row>
    <row r="237" spans="1:16">
      <c r="A237" s="1"/>
      <c r="B237" s="1"/>
      <c r="C237" s="1"/>
      <c r="D237" s="1"/>
      <c r="E237" s="1"/>
      <c r="F237" s="1"/>
      <c r="G237" s="1"/>
      <c r="N237" s="2"/>
      <c r="P237" s="2"/>
    </row>
    <row r="238" spans="1:16">
      <c r="A238" s="1"/>
      <c r="B238" s="1"/>
      <c r="C238" s="1"/>
      <c r="D238" s="1"/>
      <c r="E238" s="1"/>
      <c r="F238" s="1"/>
      <c r="G238" s="1"/>
      <c r="N238" s="2"/>
      <c r="P238" s="2"/>
    </row>
    <row r="239" spans="1:16">
      <c r="A239" s="1"/>
      <c r="B239" s="1"/>
      <c r="C239" s="1"/>
      <c r="D239" s="1"/>
      <c r="E239" s="1"/>
      <c r="F239" s="1"/>
      <c r="G239" s="1"/>
      <c r="N239" s="2"/>
      <c r="P239" s="2"/>
    </row>
    <row r="240" spans="1:16">
      <c r="A240" s="1"/>
      <c r="B240" s="1"/>
      <c r="C240" s="1"/>
      <c r="D240" s="1"/>
      <c r="E240" s="1"/>
      <c r="F240" s="1"/>
      <c r="G240" s="1"/>
      <c r="N240" s="2"/>
      <c r="P240" s="2"/>
    </row>
    <row r="241" spans="1:16">
      <c r="A241" s="1"/>
      <c r="B241" s="1"/>
      <c r="C241" s="1"/>
      <c r="D241" s="1"/>
      <c r="E241" s="1"/>
      <c r="F241" s="1"/>
      <c r="G241" s="1"/>
      <c r="N241" s="2"/>
      <c r="P241" s="2"/>
    </row>
    <row r="242" spans="1:16">
      <c r="A242" s="1"/>
      <c r="B242" s="1"/>
      <c r="C242" s="1"/>
      <c r="D242" s="1"/>
      <c r="E242" s="1"/>
      <c r="F242" s="1"/>
      <c r="G242" s="1"/>
      <c r="N242" s="2"/>
      <c r="P242" s="2"/>
    </row>
    <row r="243" spans="1:16">
      <c r="A243" s="1"/>
      <c r="B243" s="1"/>
      <c r="C243" s="1"/>
      <c r="D243" s="1"/>
      <c r="E243" s="1"/>
      <c r="F243" s="1"/>
      <c r="G243" s="1"/>
      <c r="N243" s="2"/>
      <c r="P243" s="2"/>
    </row>
    <row r="244" spans="1:16">
      <c r="A244" s="1"/>
      <c r="B244" s="1"/>
      <c r="C244" s="1"/>
      <c r="D244" s="1"/>
      <c r="E244" s="1"/>
      <c r="F244" s="1"/>
      <c r="G244" s="1"/>
      <c r="N244" s="2"/>
      <c r="P244" s="2"/>
    </row>
    <row r="245" spans="1:16">
      <c r="A245" s="1"/>
      <c r="B245" s="1"/>
      <c r="C245" s="1"/>
      <c r="D245" s="1"/>
      <c r="E245" s="1"/>
      <c r="F245" s="1"/>
      <c r="G245" s="1"/>
      <c r="N245" s="2"/>
      <c r="P245" s="2"/>
    </row>
    <row r="246" spans="1:16">
      <c r="A246" s="1"/>
      <c r="B246" s="1"/>
      <c r="C246" s="1"/>
      <c r="D246" s="1"/>
      <c r="E246" s="1"/>
      <c r="F246" s="1"/>
      <c r="G246" s="1"/>
      <c r="N246" s="2"/>
      <c r="P246" s="2"/>
    </row>
    <row r="247" spans="1:16">
      <c r="A247" s="1"/>
      <c r="B247" s="1"/>
      <c r="C247" s="1"/>
      <c r="D247" s="1"/>
      <c r="E247" s="1"/>
      <c r="F247" s="1"/>
      <c r="G247" s="1"/>
      <c r="N247" s="2"/>
      <c r="P247" s="2"/>
    </row>
    <row r="248" spans="1:16">
      <c r="A248" s="1"/>
      <c r="B248" s="1"/>
      <c r="C248" s="1"/>
      <c r="D248" s="1"/>
      <c r="E248" s="1"/>
      <c r="F248" s="1"/>
      <c r="G248" s="1"/>
      <c r="N248" s="2"/>
      <c r="P248" s="2"/>
    </row>
    <row r="249" spans="1:16">
      <c r="A249" s="1"/>
      <c r="B249" s="1"/>
      <c r="C249" s="1"/>
      <c r="D249" s="1"/>
      <c r="E249" s="1"/>
      <c r="F249" s="1"/>
      <c r="G249" s="1"/>
      <c r="N249" s="2"/>
      <c r="P249" s="2"/>
    </row>
    <row r="250" spans="1:16">
      <c r="A250" s="1"/>
      <c r="B250" s="1"/>
      <c r="C250" s="1"/>
      <c r="D250" s="1"/>
      <c r="E250" s="1"/>
      <c r="F250" s="1"/>
      <c r="G250" s="1"/>
      <c r="N250" s="2"/>
      <c r="P250" s="2"/>
    </row>
    <row r="251" spans="1:16">
      <c r="A251" s="1"/>
      <c r="B251" s="1"/>
      <c r="C251" s="1"/>
      <c r="D251" s="1"/>
      <c r="E251" s="1"/>
      <c r="F251" s="1"/>
      <c r="G251" s="1"/>
      <c r="N251" s="2"/>
      <c r="P251" s="2"/>
    </row>
    <row r="252" spans="1:16">
      <c r="A252" s="1"/>
      <c r="B252" s="1"/>
      <c r="C252" s="1"/>
      <c r="D252" s="1"/>
      <c r="E252" s="1"/>
      <c r="F252" s="1"/>
      <c r="G252" s="1"/>
      <c r="N252" s="2"/>
      <c r="P252" s="2"/>
    </row>
    <row r="253" spans="1:16">
      <c r="A253" s="1"/>
      <c r="B253" s="1"/>
      <c r="C253" s="1"/>
      <c r="D253" s="1"/>
      <c r="E253" s="1"/>
      <c r="F253" s="1"/>
      <c r="G253" s="1"/>
      <c r="N253" s="2"/>
      <c r="P253" s="2"/>
    </row>
    <row r="254" spans="1:16">
      <c r="A254" s="1"/>
      <c r="B254" s="1"/>
      <c r="C254" s="1"/>
      <c r="D254" s="1"/>
      <c r="E254" s="1"/>
      <c r="F254" s="1"/>
      <c r="G254" s="1"/>
      <c r="N254" s="2"/>
      <c r="P254" s="2"/>
    </row>
    <row r="255" spans="1:16">
      <c r="A255" s="1"/>
      <c r="B255" s="1"/>
      <c r="C255" s="1"/>
      <c r="D255" s="1"/>
      <c r="E255" s="1"/>
      <c r="F255" s="1"/>
      <c r="G255" s="1"/>
      <c r="N255" s="2"/>
      <c r="P255" s="2"/>
    </row>
    <row r="256" spans="1:16">
      <c r="A256" s="1"/>
      <c r="B256" s="1"/>
      <c r="C256" s="1"/>
      <c r="D256" s="1"/>
      <c r="E256" s="1"/>
      <c r="F256" s="1"/>
      <c r="G256" s="1"/>
      <c r="N256" s="2"/>
      <c r="P256" s="2"/>
    </row>
    <row r="257" spans="1:16">
      <c r="A257" s="1"/>
      <c r="B257" s="1"/>
      <c r="C257" s="1"/>
      <c r="D257" s="1"/>
      <c r="E257" s="1"/>
      <c r="F257" s="1"/>
      <c r="G257" s="1"/>
      <c r="N257" s="2"/>
      <c r="P257" s="2"/>
    </row>
    <row r="258" spans="1:16">
      <c r="A258" s="1"/>
      <c r="B258" s="1"/>
      <c r="C258" s="1"/>
      <c r="D258" s="1"/>
      <c r="E258" s="1"/>
      <c r="F258" s="1"/>
      <c r="G258" s="1"/>
      <c r="N258" s="2"/>
      <c r="P258" s="2"/>
    </row>
    <row r="259" spans="1:16">
      <c r="A259" s="1"/>
      <c r="B259" s="1"/>
      <c r="C259" s="1"/>
      <c r="D259" s="1"/>
      <c r="E259" s="1"/>
      <c r="F259" s="1"/>
      <c r="G259" s="1"/>
      <c r="N259" s="2"/>
      <c r="P259" s="2"/>
    </row>
    <row r="260" spans="1:16">
      <c r="A260" s="1"/>
      <c r="B260" s="1"/>
      <c r="C260" s="1"/>
      <c r="D260" s="1"/>
      <c r="E260" s="1"/>
      <c r="F260" s="1"/>
      <c r="G260" s="1"/>
      <c r="N260" s="2"/>
      <c r="P260" s="2"/>
    </row>
    <row r="261" spans="1:16">
      <c r="A261" s="1"/>
      <c r="B261" s="1"/>
      <c r="C261" s="1"/>
      <c r="D261" s="1"/>
      <c r="E261" s="1"/>
      <c r="F261" s="1"/>
      <c r="G261" s="1"/>
      <c r="N261" s="2"/>
      <c r="P261" s="2"/>
    </row>
    <row r="262" spans="1:16">
      <c r="A262" s="1"/>
      <c r="B262" s="1"/>
      <c r="C262" s="1"/>
      <c r="D262" s="1"/>
      <c r="E262" s="1"/>
      <c r="F262" s="1"/>
      <c r="G262" s="1"/>
      <c r="N262" s="2"/>
      <c r="P262" s="2"/>
    </row>
    <row r="263" spans="1:16">
      <c r="A263" s="1"/>
      <c r="B263" s="1"/>
      <c r="C263" s="1"/>
      <c r="D263" s="1"/>
      <c r="E263" s="1"/>
      <c r="F263" s="1"/>
      <c r="G263" s="1"/>
      <c r="N263" s="2"/>
      <c r="P263" s="2"/>
    </row>
    <row r="264" spans="1:16">
      <c r="A264" s="1"/>
      <c r="B264" s="1"/>
      <c r="C264" s="1"/>
      <c r="D264" s="1"/>
      <c r="E264" s="1"/>
      <c r="F264" s="1"/>
      <c r="G264" s="1"/>
      <c r="N264" s="2"/>
      <c r="P264" s="2"/>
    </row>
    <row r="265" spans="1:16">
      <c r="A265" s="1"/>
      <c r="B265" s="1"/>
      <c r="C265" s="1"/>
      <c r="D265" s="1"/>
      <c r="E265" s="1"/>
      <c r="F265" s="1"/>
      <c r="G265" s="1"/>
      <c r="N265" s="2"/>
      <c r="P265" s="2"/>
    </row>
  </sheetData>
  <mergeCells count="2">
    <mergeCell ref="N1:O1"/>
    <mergeCell ref="P1:Q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68A0-F02E-4274-84FF-AA25C155BC88}">
  <sheetPr codeName="Sheet20"/>
  <dimension ref="A1:G259"/>
  <sheetViews>
    <sheetView zoomScaleNormal="100" workbookViewId="0">
      <selection activeCell="W28" sqref="W28"/>
    </sheetView>
  </sheetViews>
  <sheetFormatPr defaultColWidth="8.85546875" defaultRowHeight="15"/>
  <sheetData>
    <row r="1" spans="1:7">
      <c r="A1" s="8" t="s">
        <v>13</v>
      </c>
      <c r="B1" t="s">
        <v>146</v>
      </c>
      <c r="C1" t="s">
        <v>147</v>
      </c>
      <c r="D1" t="s">
        <v>156</v>
      </c>
      <c r="E1" t="s">
        <v>146</v>
      </c>
      <c r="F1" t="s">
        <v>147</v>
      </c>
      <c r="G1" t="s">
        <v>156</v>
      </c>
    </row>
    <row r="2" spans="1:7">
      <c r="A2" s="7">
        <v>22282</v>
      </c>
      <c r="B2" t="str">
        <f>+'2025Q2'!E7</f>
        <v>NA</v>
      </c>
      <c r="C2" t="str">
        <f>+'2025Q2'!I7</f>
        <v>NA</v>
      </c>
      <c r="D2" t="str">
        <f>+'2025Q2'!M7</f>
        <v>NA</v>
      </c>
    </row>
    <row r="3" spans="1:7">
      <c r="A3" s="7">
        <v>22372</v>
      </c>
      <c r="B3" t="str">
        <f>+'2025Q2'!E8</f>
        <v>NA</v>
      </c>
      <c r="C3" t="str">
        <f>+'2025Q2'!I8</f>
        <v>NA</v>
      </c>
      <c r="D3" t="str">
        <f>+'2025Q2'!M8</f>
        <v>NA</v>
      </c>
    </row>
    <row r="4" spans="1:7">
      <c r="A4" s="7">
        <v>22463</v>
      </c>
      <c r="B4" t="str">
        <f>+'2025Q2'!E9</f>
        <v>NA</v>
      </c>
      <c r="C4" t="str">
        <f>+'2025Q2'!I9</f>
        <v>NA</v>
      </c>
      <c r="D4" t="str">
        <f>+'2025Q2'!M9</f>
        <v>NA</v>
      </c>
    </row>
    <row r="5" spans="1:7">
      <c r="A5" s="7">
        <v>22555</v>
      </c>
      <c r="B5" t="str">
        <f>+'2025Q2'!E10</f>
        <v>NA</v>
      </c>
      <c r="C5" t="str">
        <f>+'2025Q2'!I10</f>
        <v>NA</v>
      </c>
      <c r="D5" t="str">
        <f>+'2025Q2'!M10</f>
        <v>NA</v>
      </c>
    </row>
    <row r="6" spans="1:7">
      <c r="A6" s="7">
        <v>22647</v>
      </c>
      <c r="B6" t="str">
        <f>+'2025Q2'!E11</f>
        <v>NA</v>
      </c>
      <c r="C6" t="str">
        <f>+'2025Q2'!I11</f>
        <v>NA</v>
      </c>
      <c r="D6" t="str">
        <f>+'2025Q2'!M11</f>
        <v>NA</v>
      </c>
    </row>
    <row r="7" spans="1:7">
      <c r="A7" s="7">
        <v>22737</v>
      </c>
      <c r="B7" t="str">
        <f>+'2025Q2'!E12</f>
        <v>NA</v>
      </c>
      <c r="C7" t="str">
        <f>+'2025Q2'!I12</f>
        <v>NA</v>
      </c>
      <c r="D7" t="str">
        <f>+'2025Q2'!M12</f>
        <v>NA</v>
      </c>
    </row>
    <row r="8" spans="1:7">
      <c r="A8" s="7">
        <v>22828</v>
      </c>
      <c r="B8" t="str">
        <f>+'2025Q2'!E13</f>
        <v>NA</v>
      </c>
      <c r="C8" t="str">
        <f>+'2025Q2'!I13</f>
        <v>NA</v>
      </c>
      <c r="D8" t="str">
        <f>+'2025Q2'!M13</f>
        <v>NA</v>
      </c>
    </row>
    <row r="9" spans="1:7">
      <c r="A9" s="7">
        <v>22920</v>
      </c>
      <c r="B9" t="str">
        <f>+'2025Q2'!E14</f>
        <v>NA</v>
      </c>
      <c r="C9" t="str">
        <f>+'2025Q2'!I14</f>
        <v>NA</v>
      </c>
      <c r="D9" t="str">
        <f>+'2025Q2'!M14</f>
        <v>NA</v>
      </c>
    </row>
    <row r="10" spans="1:7">
      <c r="A10" s="7">
        <v>23012</v>
      </c>
      <c r="B10" t="str">
        <f>+'2025Q2'!E15</f>
        <v>NA</v>
      </c>
      <c r="C10" t="str">
        <f>+'2025Q2'!I15</f>
        <v>NA</v>
      </c>
      <c r="D10" t="str">
        <f>+'2025Q2'!M15</f>
        <v>NA</v>
      </c>
    </row>
    <row r="11" spans="1:7">
      <c r="A11" s="7">
        <v>23102</v>
      </c>
      <c r="B11" t="str">
        <f>+'2025Q2'!E16</f>
        <v>NA</v>
      </c>
      <c r="C11" t="str">
        <f>+'2025Q2'!I16</f>
        <v>NA</v>
      </c>
      <c r="D11" t="str">
        <f>+'2025Q2'!M16</f>
        <v>NA</v>
      </c>
    </row>
    <row r="12" spans="1:7">
      <c r="A12" s="7">
        <v>23193</v>
      </c>
      <c r="B12" t="str">
        <f>+'2025Q2'!E17</f>
        <v>NA</v>
      </c>
      <c r="C12" t="str">
        <f>+'2025Q2'!I17</f>
        <v>NA</v>
      </c>
      <c r="D12" t="str">
        <f>+'2025Q2'!M17</f>
        <v>NA</v>
      </c>
    </row>
    <row r="13" spans="1:7">
      <c r="A13" s="7">
        <v>23285</v>
      </c>
      <c r="B13" t="str">
        <f>+'2025Q2'!E18</f>
        <v>NA</v>
      </c>
      <c r="C13" t="str">
        <f>+'2025Q2'!I18</f>
        <v>NA</v>
      </c>
      <c r="D13" t="str">
        <f>+'2025Q2'!M18</f>
        <v>NA</v>
      </c>
    </row>
    <row r="14" spans="1:7">
      <c r="A14" s="7">
        <v>23377</v>
      </c>
      <c r="B14" t="str">
        <f>+'2025Q2'!E19</f>
        <v>NA</v>
      </c>
      <c r="C14" t="str">
        <f>+'2025Q2'!I19</f>
        <v>NA</v>
      </c>
      <c r="D14" t="str">
        <f>+'2025Q2'!M19</f>
        <v>NA</v>
      </c>
    </row>
    <row r="15" spans="1:7">
      <c r="A15" s="7">
        <v>23468</v>
      </c>
      <c r="B15" t="str">
        <f>+'2025Q2'!E20</f>
        <v>NA</v>
      </c>
      <c r="C15" t="str">
        <f>+'2025Q2'!I20</f>
        <v>NA</v>
      </c>
      <c r="D15" t="str">
        <f>+'2025Q2'!M20</f>
        <v>NA</v>
      </c>
    </row>
    <row r="16" spans="1:7">
      <c r="A16" s="7">
        <v>23559</v>
      </c>
      <c r="B16" t="str">
        <f>+'2025Q2'!E21</f>
        <v>NA</v>
      </c>
      <c r="C16" t="str">
        <f>+'2025Q2'!I21</f>
        <v>NA</v>
      </c>
      <c r="D16" t="str">
        <f>+'2025Q2'!M21</f>
        <v>NA</v>
      </c>
    </row>
    <row r="17" spans="1:4">
      <c r="A17" s="7">
        <v>23651</v>
      </c>
      <c r="B17" t="str">
        <f>+'2025Q2'!E22</f>
        <v>NA</v>
      </c>
      <c r="C17" t="str">
        <f>+'2025Q2'!I22</f>
        <v>NA</v>
      </c>
      <c r="D17" t="str">
        <f>+'2025Q2'!M22</f>
        <v>NA</v>
      </c>
    </row>
    <row r="18" spans="1:4">
      <c r="A18" s="7">
        <v>23743</v>
      </c>
      <c r="B18" t="str">
        <f>+'2025Q2'!E23</f>
        <v>NA</v>
      </c>
      <c r="C18" t="str">
        <f>+'2025Q2'!I23</f>
        <v>NA</v>
      </c>
      <c r="D18" t="str">
        <f>+'2025Q2'!M23</f>
        <v>NA</v>
      </c>
    </row>
    <row r="19" spans="1:4">
      <c r="A19" s="7">
        <v>23833</v>
      </c>
      <c r="B19" t="str">
        <f>+'2025Q2'!E24</f>
        <v>NA</v>
      </c>
      <c r="C19" t="str">
        <f>+'2025Q2'!I24</f>
        <v>NA</v>
      </c>
      <c r="D19" t="str">
        <f>+'2025Q2'!M24</f>
        <v>NA</v>
      </c>
    </row>
    <row r="20" spans="1:4">
      <c r="A20" s="7">
        <v>23924</v>
      </c>
      <c r="B20" t="str">
        <f>+'2025Q2'!E25</f>
        <v>NA</v>
      </c>
      <c r="C20" t="str">
        <f>+'2025Q2'!I25</f>
        <v>NA</v>
      </c>
      <c r="D20" t="str">
        <f>+'2025Q2'!M25</f>
        <v>NA</v>
      </c>
    </row>
    <row r="21" spans="1:4">
      <c r="A21" s="7">
        <v>24016</v>
      </c>
      <c r="B21" t="str">
        <f>+'2025Q2'!E26</f>
        <v>NA</v>
      </c>
      <c r="C21" t="str">
        <f>+'2025Q2'!I26</f>
        <v>NA</v>
      </c>
      <c r="D21" t="str">
        <f>+'2025Q2'!M26</f>
        <v>NA</v>
      </c>
    </row>
    <row r="22" spans="1:4">
      <c r="A22" s="7">
        <v>24108</v>
      </c>
      <c r="B22" t="str">
        <f>+'2025Q2'!E27</f>
        <v>NA</v>
      </c>
      <c r="C22" t="str">
        <f>+'2025Q2'!I27</f>
        <v>NA</v>
      </c>
      <c r="D22" t="str">
        <f>+'2025Q2'!M27</f>
        <v>NA</v>
      </c>
    </row>
    <row r="23" spans="1:4">
      <c r="A23" s="7">
        <v>24198</v>
      </c>
      <c r="B23" t="str">
        <f>+'2025Q2'!E28</f>
        <v>NA</v>
      </c>
      <c r="C23" t="str">
        <f>+'2025Q2'!I28</f>
        <v>NA</v>
      </c>
      <c r="D23" t="str">
        <f>+'2025Q2'!M28</f>
        <v>NA</v>
      </c>
    </row>
    <row r="24" spans="1:4">
      <c r="A24" s="7">
        <v>24289</v>
      </c>
      <c r="B24" t="str">
        <f>+'2025Q2'!E29</f>
        <v>NA</v>
      </c>
      <c r="C24" t="str">
        <f>+'2025Q2'!I29</f>
        <v>NA</v>
      </c>
      <c r="D24" t="str">
        <f>+'2025Q2'!M29</f>
        <v>NA</v>
      </c>
    </row>
    <row r="25" spans="1:4">
      <c r="A25" s="7">
        <v>24381</v>
      </c>
      <c r="B25" t="str">
        <f>+'2025Q2'!E30</f>
        <v>NA</v>
      </c>
      <c r="C25" t="str">
        <f>+'2025Q2'!I30</f>
        <v>NA</v>
      </c>
      <c r="D25" t="str">
        <f>+'2025Q2'!M30</f>
        <v>NA</v>
      </c>
    </row>
    <row r="26" spans="1:4">
      <c r="A26" s="7">
        <v>24473</v>
      </c>
      <c r="B26" t="str">
        <f>+'2025Q2'!E31</f>
        <v>NA</v>
      </c>
      <c r="C26" t="str">
        <f>+'2025Q2'!I31</f>
        <v>NA</v>
      </c>
      <c r="D26" t="str">
        <f>+'2025Q2'!M31</f>
        <v>NA</v>
      </c>
    </row>
    <row r="27" spans="1:4">
      <c r="A27" s="7">
        <v>24563</v>
      </c>
      <c r="B27" t="str">
        <f>+'2025Q2'!E32</f>
        <v>NA</v>
      </c>
      <c r="C27" t="str">
        <f>+'2025Q2'!I32</f>
        <v>NA</v>
      </c>
      <c r="D27" t="str">
        <f>+'2025Q2'!M32</f>
        <v>NA</v>
      </c>
    </row>
    <row r="28" spans="1:4">
      <c r="A28" s="7">
        <v>24654</v>
      </c>
      <c r="B28" t="str">
        <f>+'2025Q2'!E33</f>
        <v>NA</v>
      </c>
      <c r="C28" t="str">
        <f>+'2025Q2'!I33</f>
        <v>NA</v>
      </c>
      <c r="D28" t="str">
        <f>+'2025Q2'!M33</f>
        <v>NA</v>
      </c>
    </row>
    <row r="29" spans="1:4">
      <c r="A29" s="7">
        <v>24746</v>
      </c>
      <c r="B29" t="str">
        <f>+'2025Q2'!E34</f>
        <v>NA</v>
      </c>
      <c r="C29" t="str">
        <f>+'2025Q2'!I34</f>
        <v>NA</v>
      </c>
      <c r="D29" t="str">
        <f>+'2025Q2'!M34</f>
        <v>NA</v>
      </c>
    </row>
    <row r="30" spans="1:4">
      <c r="A30" s="7">
        <v>24838</v>
      </c>
      <c r="B30" t="str">
        <f>+'2025Q2'!E35</f>
        <v>NA</v>
      </c>
      <c r="C30" t="str">
        <f>+'2025Q2'!I35</f>
        <v>NA</v>
      </c>
      <c r="D30" t="str">
        <f>+'2025Q2'!M35</f>
        <v>NA</v>
      </c>
    </row>
    <row r="31" spans="1:4">
      <c r="A31" s="7">
        <v>24929</v>
      </c>
      <c r="B31" t="str">
        <f>+'2025Q2'!E36</f>
        <v>NA</v>
      </c>
      <c r="C31" t="str">
        <f>+'2025Q2'!I36</f>
        <v>NA</v>
      </c>
      <c r="D31" t="str">
        <f>+'2025Q2'!M36</f>
        <v>NA</v>
      </c>
    </row>
    <row r="32" spans="1:4">
      <c r="A32" s="7">
        <v>25020</v>
      </c>
      <c r="B32" t="str">
        <f>+'2025Q2'!E37</f>
        <v>NA</v>
      </c>
      <c r="C32" t="str">
        <f>+'2025Q2'!I37</f>
        <v>NA</v>
      </c>
      <c r="D32" t="str">
        <f>+'2025Q2'!M37</f>
        <v>NA</v>
      </c>
    </row>
    <row r="33" spans="1:4">
      <c r="A33" s="7">
        <v>25112</v>
      </c>
      <c r="B33" t="str">
        <f>+'2025Q2'!E38</f>
        <v>NA</v>
      </c>
      <c r="C33" t="str">
        <f>+'2025Q2'!I38</f>
        <v>NA</v>
      </c>
      <c r="D33" t="str">
        <f>+'2025Q2'!M38</f>
        <v>NA</v>
      </c>
    </row>
    <row r="34" spans="1:4">
      <c r="A34" s="7">
        <v>25204</v>
      </c>
      <c r="B34" t="str">
        <f>+'2025Q2'!E39</f>
        <v>NA</v>
      </c>
      <c r="C34" t="str">
        <f>+'2025Q2'!I39</f>
        <v>NA</v>
      </c>
      <c r="D34" t="str">
        <f>+'2025Q2'!M39</f>
        <v>NA</v>
      </c>
    </row>
    <row r="35" spans="1:4">
      <c r="A35" s="7">
        <v>25294</v>
      </c>
      <c r="B35" t="str">
        <f>+'2025Q2'!E40</f>
        <v>NA</v>
      </c>
      <c r="C35" t="str">
        <f>+'2025Q2'!I40</f>
        <v>NA</v>
      </c>
      <c r="D35" t="str">
        <f>+'2025Q2'!M40</f>
        <v>NA</v>
      </c>
    </row>
    <row r="36" spans="1:4">
      <c r="A36" s="7">
        <v>25385</v>
      </c>
      <c r="B36" t="str">
        <f>+'2025Q2'!E41</f>
        <v>NA</v>
      </c>
      <c r="C36" t="str">
        <f>+'2025Q2'!I41</f>
        <v>NA</v>
      </c>
      <c r="D36" t="str">
        <f>+'2025Q2'!M41</f>
        <v>NA</v>
      </c>
    </row>
    <row r="37" spans="1:4">
      <c r="A37" s="7">
        <v>25477</v>
      </c>
      <c r="B37" t="str">
        <f>+'2025Q2'!E42</f>
        <v>NA</v>
      </c>
      <c r="C37" t="str">
        <f>+'2025Q2'!I42</f>
        <v>NA</v>
      </c>
      <c r="D37" t="str">
        <f>+'2025Q2'!M42</f>
        <v>NA</v>
      </c>
    </row>
    <row r="38" spans="1:4">
      <c r="A38" s="7">
        <v>25569</v>
      </c>
      <c r="B38" t="str">
        <f>+'2025Q2'!E43</f>
        <v>NA</v>
      </c>
      <c r="C38" t="str">
        <f>+'2025Q2'!I43</f>
        <v>NA</v>
      </c>
      <c r="D38" t="str">
        <f>+'2025Q2'!M43</f>
        <v>NA</v>
      </c>
    </row>
    <row r="39" spans="1:4">
      <c r="A39" s="7">
        <v>25659</v>
      </c>
      <c r="B39" t="str">
        <f>+'2025Q2'!E44</f>
        <v>NA</v>
      </c>
      <c r="C39" t="str">
        <f>+'2025Q2'!I44</f>
        <v>NA</v>
      </c>
      <c r="D39" t="str">
        <f>+'2025Q2'!M44</f>
        <v>NA</v>
      </c>
    </row>
    <row r="40" spans="1:4">
      <c r="A40" s="7">
        <v>25750</v>
      </c>
      <c r="B40" t="str">
        <f>+'2025Q2'!E45</f>
        <v>NA</v>
      </c>
      <c r="C40" t="str">
        <f>+'2025Q2'!I45</f>
        <v>NA</v>
      </c>
      <c r="D40" t="str">
        <f>+'2025Q2'!M45</f>
        <v>NA</v>
      </c>
    </row>
    <row r="41" spans="1:4">
      <c r="A41" s="7">
        <v>25842</v>
      </c>
      <c r="B41" t="str">
        <f>+'2025Q2'!E46</f>
        <v>NA</v>
      </c>
      <c r="C41" t="str">
        <f>+'2025Q2'!I46</f>
        <v>NA</v>
      </c>
      <c r="D41" t="str">
        <f>+'2025Q2'!M46</f>
        <v>NA</v>
      </c>
    </row>
    <row r="42" spans="1:4">
      <c r="A42" s="7">
        <v>25934</v>
      </c>
      <c r="B42" t="str">
        <f>+'2025Q2'!E47</f>
        <v>NA</v>
      </c>
      <c r="C42" t="str">
        <f>+'2025Q2'!I47</f>
        <v>NA</v>
      </c>
      <c r="D42" t="str">
        <f>+'2025Q2'!M47</f>
        <v>NA</v>
      </c>
    </row>
    <row r="43" spans="1:4">
      <c r="A43" s="7">
        <v>26024</v>
      </c>
      <c r="B43" t="str">
        <f>+'2025Q2'!E48</f>
        <v>NA</v>
      </c>
      <c r="C43" t="str">
        <f>+'2025Q2'!I48</f>
        <v>NA</v>
      </c>
      <c r="D43" t="str">
        <f>+'2025Q2'!M48</f>
        <v>NA</v>
      </c>
    </row>
    <row r="44" spans="1:4">
      <c r="A44" s="7">
        <v>26115</v>
      </c>
      <c r="B44" t="str">
        <f>+'2025Q2'!E49</f>
        <v>NA</v>
      </c>
      <c r="C44" t="str">
        <f>+'2025Q2'!I49</f>
        <v>NA</v>
      </c>
      <c r="D44" t="str">
        <f>+'2025Q2'!M49</f>
        <v>NA</v>
      </c>
    </row>
    <row r="45" spans="1:4">
      <c r="A45" s="7">
        <v>26207</v>
      </c>
      <c r="B45" t="str">
        <f>+'2025Q2'!E50</f>
        <v>NA</v>
      </c>
      <c r="C45" t="str">
        <f>+'2025Q2'!I50</f>
        <v>NA</v>
      </c>
      <c r="D45" t="str">
        <f>+'2025Q2'!M50</f>
        <v>NA</v>
      </c>
    </row>
    <row r="46" spans="1:4">
      <c r="A46" s="7">
        <v>26299</v>
      </c>
      <c r="B46">
        <f>+'HLW - 2025Q4'!E51</f>
        <v>3.4152448478270698</v>
      </c>
      <c r="C46">
        <f>+'HLW - 2025Q4'!I51</f>
        <v>9.7938857358237305E-3</v>
      </c>
      <c r="D46">
        <f>+'HLW - 2025Q4'!M51</f>
        <v>3.3617854225780501</v>
      </c>
    </row>
    <row r="47" spans="1:4">
      <c r="A47" s="7">
        <v>26390</v>
      </c>
      <c r="B47">
        <f>+'HLW - 2025Q4'!E52</f>
        <v>2.52961231759451</v>
      </c>
      <c r="C47">
        <f>+'HLW - 2025Q4'!I52</f>
        <v>-1.01073790125457E-2</v>
      </c>
      <c r="D47">
        <f>+'HLW - 2025Q4'!M52</f>
        <v>2.4726543138902399</v>
      </c>
    </row>
    <row r="48" spans="1:4">
      <c r="A48" s="7">
        <v>26481</v>
      </c>
      <c r="B48">
        <f>+'HLW - 2025Q4'!E53</f>
        <v>2.6179610872494399</v>
      </c>
      <c r="C48">
        <f>+'HLW - 2025Q4'!I53</f>
        <v>5.9607041436141204E-3</v>
      </c>
      <c r="D48">
        <f>+'HLW - 2025Q4'!M53</f>
        <v>2.57543487049093</v>
      </c>
    </row>
    <row r="49" spans="1:4">
      <c r="A49" s="7">
        <v>26573</v>
      </c>
      <c r="B49">
        <f>+'HLW - 2025Q4'!E54</f>
        <v>2.7758237215969799</v>
      </c>
      <c r="C49">
        <f>+'HLW - 2025Q4'!I54</f>
        <v>1.9142989997009498E-2</v>
      </c>
      <c r="D49">
        <f>+'HLW - 2025Q4'!M54</f>
        <v>2.7435560371256602</v>
      </c>
    </row>
    <row r="50" spans="1:4">
      <c r="A50" s="7">
        <v>26665</v>
      </c>
      <c r="B50">
        <f>+'HLW - 2025Q4'!E55</f>
        <v>3.3836834031718399</v>
      </c>
      <c r="C50">
        <f>+'HLW - 2025Q4'!I55</f>
        <v>3.4032356254982403E-2</v>
      </c>
      <c r="D50">
        <f>+'HLW - 2025Q4'!M55</f>
        <v>3.3550469939029499</v>
      </c>
    </row>
    <row r="51" spans="1:4">
      <c r="A51" s="7">
        <v>26755</v>
      </c>
      <c r="B51">
        <f>+'HLW - 2025Q4'!E56</f>
        <v>3.0619780054522701</v>
      </c>
      <c r="C51">
        <f>+'HLW - 2025Q4'!I56</f>
        <v>3.9878926408309701E-2</v>
      </c>
      <c r="D51">
        <f>+'HLW - 2025Q4'!M56</f>
        <v>3.04514643067035</v>
      </c>
    </row>
    <row r="52" spans="1:4">
      <c r="A52" s="7">
        <v>26846</v>
      </c>
      <c r="B52">
        <f>+'HLW - 2025Q4'!E57</f>
        <v>3.1617389639356799</v>
      </c>
      <c r="C52">
        <f>+'HLW - 2025Q4'!I57</f>
        <v>4.8041552147505398E-2</v>
      </c>
      <c r="D52">
        <f>+'HLW - 2025Q4'!M57</f>
        <v>3.1512223549996699</v>
      </c>
    </row>
    <row r="53" spans="1:4">
      <c r="A53" s="7">
        <v>26938</v>
      </c>
      <c r="B53">
        <f>+'HLW - 2025Q4'!E58</f>
        <v>3.0399224126483402</v>
      </c>
      <c r="C53">
        <f>+'HLW - 2025Q4'!I58</f>
        <v>7.4505709973130593E-2</v>
      </c>
      <c r="D53">
        <f>+'HLW - 2025Q4'!M58</f>
        <v>3.0581261102315298</v>
      </c>
    </row>
    <row r="54" spans="1:4">
      <c r="A54" s="7">
        <v>27030</v>
      </c>
      <c r="B54">
        <f>+'HLW - 2025Q4'!E59</f>
        <v>2.9809067437260102</v>
      </c>
      <c r="C54">
        <f>+'HLW - 2025Q4'!I59</f>
        <v>0.110882839561125</v>
      </c>
      <c r="D54">
        <f>+'HLW - 2025Q4'!M59</f>
        <v>3.03658059251809</v>
      </c>
    </row>
    <row r="55" spans="1:4">
      <c r="A55" s="7">
        <v>27120</v>
      </c>
      <c r="B55">
        <f>+'HLW - 2025Q4'!E60</f>
        <v>2.7243161157763298</v>
      </c>
      <c r="C55">
        <f>+'HLW - 2025Q4'!I60</f>
        <v>0.10407031200249101</v>
      </c>
      <c r="D55">
        <f>+'HLW - 2025Q4'!M60</f>
        <v>2.7779297190594301</v>
      </c>
    </row>
    <row r="56" spans="1:4">
      <c r="A56" s="7">
        <v>27211</v>
      </c>
      <c r="B56">
        <f>+'HLW - 2025Q4'!E61</f>
        <v>2.8173520522576498</v>
      </c>
      <c r="C56">
        <f>+'HLW - 2025Q4'!I61</f>
        <v>0.119023048381615</v>
      </c>
      <c r="D56">
        <f>+'HLW - 2025Q4'!M61</f>
        <v>2.88419528529495</v>
      </c>
    </row>
    <row r="57" spans="1:4">
      <c r="A57" s="7">
        <v>27303</v>
      </c>
      <c r="B57">
        <f>+'HLW - 2025Q4'!E62</f>
        <v>2.0607543734217502</v>
      </c>
      <c r="C57">
        <f>+'HLW - 2025Q4'!I62</f>
        <v>7.1756920392849199E-2</v>
      </c>
      <c r="D57">
        <f>+'HLW - 2025Q4'!M62</f>
        <v>2.0943443268610098</v>
      </c>
    </row>
    <row r="58" spans="1:4">
      <c r="A58" s="7">
        <v>27395</v>
      </c>
      <c r="B58">
        <f>+'HLW - 2025Q4'!E63</f>
        <v>2.1803692216936401</v>
      </c>
      <c r="C58">
        <f>+'HLW - 2025Q4'!I63</f>
        <v>-0.146220091622526</v>
      </c>
      <c r="D58">
        <f>+'HLW - 2025Q4'!M63</f>
        <v>1.9937667918825901</v>
      </c>
    </row>
    <row r="59" spans="1:4">
      <c r="A59" s="7">
        <v>27485</v>
      </c>
      <c r="B59">
        <f>+'HLW - 2025Q4'!E64</f>
        <v>2.3387149962744398</v>
      </c>
      <c r="C59">
        <f>+'HLW - 2025Q4'!I64</f>
        <v>-9.3436938788970594E-2</v>
      </c>
      <c r="D59">
        <f>+'HLW - 2025Q4'!M64</f>
        <v>2.2019630175525702</v>
      </c>
    </row>
    <row r="60" spans="1:4">
      <c r="A60" s="7">
        <v>27576</v>
      </c>
      <c r="B60">
        <f>+'HLW - 2025Q4'!E65</f>
        <v>2.5211664859690601</v>
      </c>
      <c r="C60">
        <f>+'HLW - 2025Q4'!I65</f>
        <v>-0.123156738717262</v>
      </c>
      <c r="D60">
        <f>+'HLW - 2025Q4'!M65</f>
        <v>2.3513155467223599</v>
      </c>
    </row>
    <row r="61" spans="1:4">
      <c r="A61" s="7">
        <v>27668</v>
      </c>
      <c r="B61">
        <f>+'HLW - 2025Q4'!E66</f>
        <v>2.5784891463794199</v>
      </c>
      <c r="C61">
        <f>+'HLW - 2025Q4'!I66</f>
        <v>-0.112712996141109</v>
      </c>
      <c r="D61">
        <f>+'HLW - 2025Q4'!M66</f>
        <v>2.41802028408109</v>
      </c>
    </row>
    <row r="62" spans="1:4">
      <c r="A62" s="7">
        <v>27760</v>
      </c>
      <c r="B62">
        <f>+'HLW - 2025Q4'!E67</f>
        <v>2.6763296536583101</v>
      </c>
      <c r="C62">
        <f>+'HLW - 2025Q4'!I67</f>
        <v>-2.9523156350125101E-2</v>
      </c>
      <c r="D62">
        <f>+'HLW - 2025Q4'!M67</f>
        <v>2.5972385396876598</v>
      </c>
    </row>
    <row r="63" spans="1:4">
      <c r="A63" s="7">
        <v>27851</v>
      </c>
      <c r="B63">
        <f>+'HLW - 2025Q4'!E68</f>
        <v>2.65191016512824</v>
      </c>
      <c r="C63">
        <f>+'HLW - 2025Q4'!I68</f>
        <v>3.2161814136934398E-2</v>
      </c>
      <c r="D63">
        <f>+'HLW - 2025Q4'!M68</f>
        <v>2.6349562918539302</v>
      </c>
    </row>
    <row r="64" spans="1:4">
      <c r="A64" s="7">
        <v>27942</v>
      </c>
      <c r="B64">
        <f>+'HLW - 2025Q4'!E69</f>
        <v>2.6800543782695101</v>
      </c>
      <c r="C64">
        <f>+'HLW - 2025Q4'!I69</f>
        <v>-9.2050015129485005E-2</v>
      </c>
      <c r="D64">
        <f>+'HLW - 2025Q4'!M69</f>
        <v>2.5383674203735902</v>
      </c>
    </row>
    <row r="65" spans="1:4">
      <c r="A65" s="7">
        <v>28034</v>
      </c>
      <c r="B65">
        <f>+'HLW - 2025Q4'!E70</f>
        <v>2.72649861639499</v>
      </c>
      <c r="C65">
        <f>+'HLW - 2025Q4'!I70</f>
        <v>7.9684335167281906E-2</v>
      </c>
      <c r="D65">
        <f>+'HLW - 2025Q4'!M70</f>
        <v>2.7556858210293602</v>
      </c>
    </row>
    <row r="66" spans="1:4">
      <c r="A66" s="7">
        <v>28126</v>
      </c>
      <c r="B66">
        <f>+'HLW - 2025Q4'!E71</f>
        <v>2.6498003168085602</v>
      </c>
      <c r="C66">
        <f>+'HLW - 2025Q4'!I71</f>
        <v>-8.0920925096080194E-3</v>
      </c>
      <c r="D66">
        <f>+'HLW - 2025Q4'!M71</f>
        <v>2.5926316131173399</v>
      </c>
    </row>
    <row r="67" spans="1:4">
      <c r="A67" s="7">
        <v>28216</v>
      </c>
      <c r="B67">
        <f>+'HLW - 2025Q4'!E72</f>
        <v>2.57022834790539</v>
      </c>
      <c r="C67">
        <f>+'HLW - 2025Q4'!I72</f>
        <v>-5.9371962802829602E-2</v>
      </c>
      <c r="D67">
        <f>+'HLW - 2025Q4'!M72</f>
        <v>2.4632535161323998</v>
      </c>
    </row>
    <row r="68" spans="1:4">
      <c r="A68" s="7">
        <v>28307</v>
      </c>
      <c r="B68">
        <f>+'HLW - 2025Q4'!E73</f>
        <v>2.5263501875022798</v>
      </c>
      <c r="C68">
        <f>+'HLW - 2025Q4'!I73</f>
        <v>-0.107617649811466</v>
      </c>
      <c r="D68">
        <f>+'HLW - 2025Q4'!M73</f>
        <v>2.3719423304913598</v>
      </c>
    </row>
    <row r="69" spans="1:4">
      <c r="A69" s="7">
        <v>28399</v>
      </c>
      <c r="B69">
        <f>+'HLW - 2025Q4'!E74</f>
        <v>2.7049542754771601</v>
      </c>
      <c r="C69">
        <f>+'HLW - 2025Q4'!I74</f>
        <v>-0.16583879809532501</v>
      </c>
      <c r="D69">
        <f>+'HLW - 2025Q4'!M74</f>
        <v>2.4890173668187301</v>
      </c>
    </row>
    <row r="70" spans="1:4">
      <c r="A70" s="7">
        <v>28491</v>
      </c>
      <c r="B70">
        <f>+'HLW - 2025Q4'!E75</f>
        <v>2.7388339909725898</v>
      </c>
      <c r="C70">
        <f>+'HLW - 2025Q4'!I75</f>
        <v>-0.29480122971165901</v>
      </c>
      <c r="D70">
        <f>+'HLW - 2025Q4'!M75</f>
        <v>2.3933071688404999</v>
      </c>
    </row>
    <row r="71" spans="1:4">
      <c r="A71" s="7">
        <v>28581</v>
      </c>
      <c r="B71">
        <f>+'HLW - 2025Q4'!E76</f>
        <v>2.78251922137812</v>
      </c>
      <c r="C71">
        <f>+'HLW - 2025Q4'!I76</f>
        <v>-0.22025516760283401</v>
      </c>
      <c r="D71">
        <f>+'HLW - 2025Q4'!M76</f>
        <v>2.5107293728158502</v>
      </c>
    </row>
    <row r="72" spans="1:4">
      <c r="A72" s="7">
        <v>28672</v>
      </c>
      <c r="B72">
        <f>+'HLW - 2025Q4'!E77</f>
        <v>2.7377590469218802</v>
      </c>
      <c r="C72">
        <f>+'HLW - 2025Q4'!I77</f>
        <v>-0.27147476013466199</v>
      </c>
      <c r="D72">
        <f>+'HLW - 2025Q4'!M77</f>
        <v>2.4155786032674298</v>
      </c>
    </row>
    <row r="73" spans="1:4">
      <c r="A73" s="7">
        <v>28764</v>
      </c>
      <c r="B73">
        <f>+'HLW - 2025Q4'!E78</f>
        <v>2.8209728303329902</v>
      </c>
      <c r="C73">
        <f>+'HLW - 2025Q4'!I78</f>
        <v>-0.26335355753156398</v>
      </c>
      <c r="D73">
        <f>+'HLW - 2025Q4'!M78</f>
        <v>2.5053723974916302</v>
      </c>
    </row>
    <row r="74" spans="1:4">
      <c r="A74" s="7">
        <v>28856</v>
      </c>
      <c r="B74">
        <f>+'HLW - 2025Q4'!E79</f>
        <v>2.7647085573392198</v>
      </c>
      <c r="C74">
        <f>+'HLW - 2025Q4'!I79</f>
        <v>-0.21958087357608599</v>
      </c>
      <c r="D74">
        <f>+'HLW - 2025Q4'!M79</f>
        <v>2.4939228718237798</v>
      </c>
    </row>
    <row r="75" spans="1:4">
      <c r="A75" s="7">
        <v>28946</v>
      </c>
      <c r="B75">
        <f>+'HLW - 2025Q4'!E80</f>
        <v>2.8799306928455</v>
      </c>
      <c r="C75">
        <f>+'HLW - 2025Q4'!I80</f>
        <v>-0.11650032486911201</v>
      </c>
      <c r="D75">
        <f>+'HLW - 2025Q4'!M80</f>
        <v>2.7100915416707898</v>
      </c>
    </row>
    <row r="76" spans="1:4">
      <c r="A76" s="7">
        <v>29037</v>
      </c>
      <c r="B76">
        <f>+'HLW - 2025Q4'!E81</f>
        <v>2.78765261104494</v>
      </c>
      <c r="C76">
        <f>+'HLW - 2025Q4'!I81</f>
        <v>-6.5939379415126302E-3</v>
      </c>
      <c r="D76">
        <f>+'HLW - 2025Q4'!M81</f>
        <v>2.7294289172935899</v>
      </c>
    </row>
    <row r="77" spans="1:4">
      <c r="A77" s="7">
        <v>29129</v>
      </c>
      <c r="B77">
        <f>+'HLW - 2025Q4'!E82</f>
        <v>2.8109494845684599</v>
      </c>
      <c r="C77">
        <f>+'HLW - 2025Q4'!I82</f>
        <v>8.5976162987686303E-2</v>
      </c>
      <c r="D77">
        <f>+'HLW - 2025Q4'!M82</f>
        <v>2.8448644133453</v>
      </c>
    </row>
    <row r="78" spans="1:4">
      <c r="A78" s="7">
        <v>29221</v>
      </c>
      <c r="B78">
        <f>+'HLW - 2025Q4'!E83</f>
        <v>2.8204567349729199</v>
      </c>
      <c r="C78">
        <f>+'HLW - 2025Q4'!I83</f>
        <v>0.23623416621011001</v>
      </c>
      <c r="D78">
        <f>+'HLW - 2025Q4'!M83</f>
        <v>3.0044535844090801</v>
      </c>
    </row>
    <row r="79" spans="1:4">
      <c r="A79" s="7">
        <v>29312</v>
      </c>
      <c r="B79">
        <f>+'HLW - 2025Q4'!E84</f>
        <v>2.7163630478762499</v>
      </c>
      <c r="C79">
        <f>+'HLW - 2025Q4'!I84</f>
        <v>5.8411059617860403E-2</v>
      </c>
      <c r="D79">
        <f>+'HLW - 2025Q4'!M84</f>
        <v>2.7244646965233699</v>
      </c>
    </row>
    <row r="80" spans="1:4">
      <c r="A80" s="7">
        <v>29403</v>
      </c>
      <c r="B80">
        <f>+'HLW - 2025Q4'!E85</f>
        <v>2.7010348123867298</v>
      </c>
      <c r="C80">
        <f>+'HLW - 2025Q4'!I85</f>
        <v>-4.2215184154403302E-3</v>
      </c>
      <c r="D80">
        <f>+'HLW - 2025Q4'!M85</f>
        <v>2.6467877752804498</v>
      </c>
    </row>
    <row r="81" spans="1:4">
      <c r="A81" s="7">
        <v>29495</v>
      </c>
      <c r="B81">
        <f>+'HLW - 2025Q4'!E86</f>
        <v>2.685125838362</v>
      </c>
      <c r="C81">
        <f>+'HLW - 2025Q4'!I86</f>
        <v>-9.9670964382523701E-3</v>
      </c>
      <c r="D81">
        <f>+'HLW - 2025Q4'!M86</f>
        <v>2.6254278712965902</v>
      </c>
    </row>
    <row r="82" spans="1:4">
      <c r="A82" s="7">
        <v>29587</v>
      </c>
      <c r="B82">
        <f>+'HLW - 2025Q4'!E87</f>
        <v>2.6497003126494501</v>
      </c>
      <c r="C82">
        <f>+'HLW - 2025Q4'!I87</f>
        <v>6.5940980238632693E-2</v>
      </c>
      <c r="D82">
        <f>+'HLW - 2025Q4'!M87</f>
        <v>2.6665665338706499</v>
      </c>
    </row>
    <row r="83" spans="1:4">
      <c r="A83" s="7">
        <v>29677</v>
      </c>
      <c r="B83">
        <f>+'HLW - 2025Q4'!E88</f>
        <v>2.661345187467</v>
      </c>
      <c r="C83">
        <f>+'HLW - 2025Q4'!I88</f>
        <v>1.9629990942809501E-2</v>
      </c>
      <c r="D83">
        <f>+'HLW - 2025Q4'!M88</f>
        <v>2.6316847461621902</v>
      </c>
    </row>
    <row r="84" spans="1:4">
      <c r="A84" s="7">
        <v>29768</v>
      </c>
      <c r="B84">
        <f>+'HLW - 2025Q4'!E89</f>
        <v>2.6491256138806398</v>
      </c>
      <c r="C84">
        <f>+'HLW - 2025Q4'!I89</f>
        <v>4.1852001813332901E-2</v>
      </c>
      <c r="D84">
        <f>+'HLW - 2025Q4'!M89</f>
        <v>2.6419135005985899</v>
      </c>
    </row>
    <row r="85" spans="1:4">
      <c r="A85" s="7">
        <v>29860</v>
      </c>
      <c r="B85">
        <f>+'HLW - 2025Q4'!E90</f>
        <v>2.6374208060247999</v>
      </c>
      <c r="C85">
        <f>+'HLW - 2025Q4'!I90</f>
        <v>4.4333423963071203E-2</v>
      </c>
      <c r="D85">
        <f>+'HLW - 2025Q4'!M90</f>
        <v>2.6329068981347801</v>
      </c>
    </row>
    <row r="86" spans="1:4">
      <c r="A86" s="7">
        <v>29952</v>
      </c>
      <c r="B86">
        <f>+'HLW - 2025Q4'!E91</f>
        <v>2.6837470033188602</v>
      </c>
      <c r="C86">
        <f>+'HLW - 2025Q4'!I91</f>
        <v>-0.16215199014475601</v>
      </c>
      <c r="D86">
        <f>+'HLW - 2025Q4'!M91</f>
        <v>2.4718896797736098</v>
      </c>
    </row>
    <row r="87" spans="1:4">
      <c r="A87" s="7">
        <v>30042</v>
      </c>
      <c r="B87">
        <f>+'HLW - 2025Q4'!E92</f>
        <v>2.64306806288671</v>
      </c>
      <c r="C87">
        <f>+'HLW - 2025Q4'!I92</f>
        <v>-0.15689520131439699</v>
      </c>
      <c r="D87">
        <f>+'HLW - 2025Q4'!M92</f>
        <v>2.4372209376005198</v>
      </c>
    </row>
    <row r="88" spans="1:4">
      <c r="A88" s="7">
        <v>30133</v>
      </c>
      <c r="B88">
        <f>+'HLW - 2025Q4'!E93</f>
        <v>2.55250330816743</v>
      </c>
      <c r="C88">
        <f>+'HLW - 2025Q4'!I93</f>
        <v>-0.30357243642091603</v>
      </c>
      <c r="D88">
        <f>+'HLW - 2025Q4'!M93</f>
        <v>2.2016562859597699</v>
      </c>
    </row>
    <row r="89" spans="1:4">
      <c r="A89" s="7">
        <v>30225</v>
      </c>
      <c r="B89">
        <f>+'HLW - 2025Q4'!E94</f>
        <v>2.5445791149822998</v>
      </c>
      <c r="C89">
        <f>+'HLW - 2025Q4'!I94</f>
        <v>-0.38258486630154398</v>
      </c>
      <c r="D89">
        <f>+'HLW - 2025Q4'!M94</f>
        <v>2.1148664258577701</v>
      </c>
    </row>
    <row r="90" spans="1:4">
      <c r="A90" s="7">
        <v>30317</v>
      </c>
      <c r="B90">
        <f>+'HLW - 2025Q4'!E95</f>
        <v>2.5914133664661798</v>
      </c>
      <c r="C90">
        <f>+'HLW - 2025Q4'!I95</f>
        <v>-0.45923898133701302</v>
      </c>
      <c r="D90">
        <f>+'HLW - 2025Q4'!M95</f>
        <v>2.0841791511524099</v>
      </c>
    </row>
    <row r="91" spans="1:4">
      <c r="A91" s="7">
        <v>30407</v>
      </c>
      <c r="B91">
        <f>+'HLW - 2025Q4'!E96</f>
        <v>2.5927269283690602</v>
      </c>
      <c r="C91">
        <f>+'HLW - 2025Q4'!I96</f>
        <v>-0.47352413195170701</v>
      </c>
      <c r="D91">
        <f>+'HLW - 2025Q4'!M96</f>
        <v>2.0711832341293901</v>
      </c>
    </row>
    <row r="92" spans="1:4">
      <c r="A92" s="7">
        <v>30498</v>
      </c>
      <c r="B92">
        <f>+'HLW - 2025Q4'!E97</f>
        <v>2.5309140722788999</v>
      </c>
      <c r="C92">
        <f>+'HLW - 2025Q4'!I97</f>
        <v>-0.44881526798031401</v>
      </c>
      <c r="D92">
        <f>+'HLW - 2025Q4'!M97</f>
        <v>2.0352240699756301</v>
      </c>
    </row>
    <row r="93" spans="1:4">
      <c r="A93" s="7">
        <v>30590</v>
      </c>
      <c r="B93">
        <f>+'HLW - 2025Q4'!E98</f>
        <v>2.5782483263063298</v>
      </c>
      <c r="C93">
        <f>+'HLW - 2025Q4'!I98</f>
        <v>-0.42467826603221198</v>
      </c>
      <c r="D93">
        <f>+'HLW - 2025Q4'!M98</f>
        <v>2.1058186543145299</v>
      </c>
    </row>
    <row r="94" spans="1:4">
      <c r="A94" s="7">
        <v>30682</v>
      </c>
      <c r="B94">
        <f>+'HLW - 2025Q4'!E99</f>
        <v>2.5887193489456699</v>
      </c>
      <c r="C94">
        <f>+'HLW - 2025Q4'!I99</f>
        <v>-0.50032722507187999</v>
      </c>
      <c r="D94">
        <f>+'HLW - 2025Q4'!M99</f>
        <v>2.0404467854493702</v>
      </c>
    </row>
    <row r="95" spans="1:4">
      <c r="A95" s="7">
        <v>30773</v>
      </c>
      <c r="B95">
        <f>+'HLW - 2025Q4'!E100</f>
        <v>2.46107172702889</v>
      </c>
      <c r="C95">
        <f>+'HLW - 2025Q4'!I100</f>
        <v>-0.66971391194808605</v>
      </c>
      <c r="D95">
        <f>+'HLW - 2025Q4'!M100</f>
        <v>1.7457766218598301</v>
      </c>
    </row>
    <row r="96" spans="1:4">
      <c r="A96" s="7">
        <v>30864</v>
      </c>
      <c r="B96">
        <f>+'HLW - 2025Q4'!E101</f>
        <v>2.5326511642607299</v>
      </c>
      <c r="C96">
        <f>+'HLW - 2025Q4'!I101</f>
        <v>-0.71472987711825497</v>
      </c>
      <c r="D96">
        <f>+'HLW - 2025Q4'!M101</f>
        <v>1.7710143803621201</v>
      </c>
    </row>
    <row r="97" spans="1:4">
      <c r="A97" s="7">
        <v>30956</v>
      </c>
      <c r="B97">
        <f>+'HLW - 2025Q4'!E102</f>
        <v>2.4992160624173998</v>
      </c>
      <c r="C97">
        <f>+'HLW - 2025Q4'!I102</f>
        <v>-0.69180372998510797</v>
      </c>
      <c r="D97">
        <f>+'HLW - 2025Q4'!M102</f>
        <v>1.7611246728769301</v>
      </c>
    </row>
    <row r="98" spans="1:4">
      <c r="A98" s="7">
        <v>31048</v>
      </c>
      <c r="B98">
        <f>+'HLW - 2025Q4'!E103</f>
        <v>2.43821388875838</v>
      </c>
      <c r="C98">
        <f>+'HLW - 2025Q4'!I103</f>
        <v>-0.65057462030485103</v>
      </c>
      <c r="D98">
        <f>+'HLW - 2025Q4'!M103</f>
        <v>1.74248142231804</v>
      </c>
    </row>
    <row r="99" spans="1:4">
      <c r="A99" s="7">
        <v>31138</v>
      </c>
      <c r="B99">
        <f>+'HLW - 2025Q4'!E104</f>
        <v>2.46996116532834</v>
      </c>
      <c r="C99">
        <f>+'HLW - 2025Q4'!I104</f>
        <v>-0.59815252532917096</v>
      </c>
      <c r="D99">
        <f>+'HLW - 2025Q4'!M104</f>
        <v>1.8260628066336899</v>
      </c>
    </row>
    <row r="100" spans="1:4">
      <c r="A100" s="7">
        <v>31229</v>
      </c>
      <c r="B100">
        <f>+'HLW - 2025Q4'!E105</f>
        <v>2.5112111284188199</v>
      </c>
      <c r="C100">
        <f>+'HLW - 2025Q4'!I105</f>
        <v>-0.88632953613921195</v>
      </c>
      <c r="D100">
        <f>+'HLW - 2025Q4'!M105</f>
        <v>1.57837177364815</v>
      </c>
    </row>
    <row r="101" spans="1:4">
      <c r="A101" s="7">
        <v>31321</v>
      </c>
      <c r="B101">
        <f>+'HLW - 2025Q4'!E106</f>
        <v>2.4807406918830499</v>
      </c>
      <c r="C101">
        <f>+'HLW - 2025Q4'!I106</f>
        <v>-0.86212557849813298</v>
      </c>
      <c r="D101">
        <f>+'HLW - 2025Q4'!M106</f>
        <v>1.57266963379324</v>
      </c>
    </row>
    <row r="102" spans="1:4">
      <c r="A102" s="7">
        <v>31413</v>
      </c>
      <c r="B102">
        <f>+'HLW - 2025Q4'!E107</f>
        <v>2.3907550997228602</v>
      </c>
      <c r="C102">
        <f>+'HLW - 2025Q4'!I107</f>
        <v>-1.12251485753631</v>
      </c>
      <c r="D102">
        <f>+'HLW - 2025Q4'!M107</f>
        <v>1.2239613741845701</v>
      </c>
    </row>
    <row r="103" spans="1:4">
      <c r="A103" s="7">
        <v>31503</v>
      </c>
      <c r="B103">
        <f>+'HLW - 2025Q4'!E108</f>
        <v>2.5392664159118801</v>
      </c>
      <c r="C103">
        <f>+'HLW - 2025Q4'!I108</f>
        <v>-1.1172850716481699</v>
      </c>
      <c r="D103">
        <f>+'HLW - 2025Q4'!M108</f>
        <v>1.3749519172575499</v>
      </c>
    </row>
    <row r="104" spans="1:4">
      <c r="A104" s="7">
        <v>31594</v>
      </c>
      <c r="B104">
        <f>+'HLW - 2025Q4'!E109</f>
        <v>2.48835704935254</v>
      </c>
      <c r="C104">
        <f>+'HLW - 2025Q4'!I109</f>
        <v>-1.14395388790661</v>
      </c>
      <c r="D104">
        <f>+'HLW - 2025Q4'!M109</f>
        <v>1.29831662027622</v>
      </c>
    </row>
    <row r="105" spans="1:4">
      <c r="A105" s="7">
        <v>31686</v>
      </c>
      <c r="B105">
        <f>+'HLW - 2025Q4'!E110</f>
        <v>2.4358985498522698</v>
      </c>
      <c r="C105">
        <f>+'HLW - 2025Q4'!I110</f>
        <v>-1.18055978812456</v>
      </c>
      <c r="D105">
        <f>+'HLW - 2025Q4'!M110</f>
        <v>1.2102237976865899</v>
      </c>
    </row>
    <row r="106" spans="1:4">
      <c r="A106" s="7">
        <v>31778</v>
      </c>
      <c r="B106">
        <f>+'HLW - 2025Q4'!E111</f>
        <v>2.3129282309814601</v>
      </c>
      <c r="C106">
        <f>+'HLW - 2025Q4'!I111</f>
        <v>-1.09714265281851</v>
      </c>
      <c r="D106">
        <f>+'HLW - 2025Q4'!M111</f>
        <v>1.17294813159657</v>
      </c>
    </row>
    <row r="107" spans="1:4">
      <c r="A107" s="7">
        <v>31868</v>
      </c>
      <c r="B107">
        <f>+'HLW - 2025Q4'!E112</f>
        <v>2.4442267520194401</v>
      </c>
      <c r="C107">
        <f>+'HLW - 2025Q4'!I112</f>
        <v>-0.91056405474445001</v>
      </c>
      <c r="D107">
        <f>+'HLW - 2025Q4'!M112</f>
        <v>1.48839348767166</v>
      </c>
    </row>
    <row r="108" spans="1:4">
      <c r="A108" s="7">
        <v>31959</v>
      </c>
      <c r="B108">
        <f>+'HLW - 2025Q4'!E113</f>
        <v>2.4607388518884199</v>
      </c>
      <c r="C108">
        <f>+'HLW - 2025Q4'!I113</f>
        <v>-0.83153004433575795</v>
      </c>
      <c r="D108">
        <f>+'HLW - 2025Q4'!M113</f>
        <v>1.58363377946939</v>
      </c>
    </row>
    <row r="109" spans="1:4">
      <c r="A109" s="7">
        <v>32051</v>
      </c>
      <c r="B109">
        <f>+'HLW - 2025Q4'!E114</f>
        <v>2.50039577767099</v>
      </c>
      <c r="C109">
        <f>+'HLW - 2025Q4'!I114</f>
        <v>-0.78644027572405195</v>
      </c>
      <c r="D109">
        <f>+'HLW - 2025Q4'!M114</f>
        <v>1.66764599303696</v>
      </c>
    </row>
    <row r="110" spans="1:4">
      <c r="A110" s="7">
        <v>32143</v>
      </c>
      <c r="B110">
        <f>+'HLW - 2025Q4'!E115</f>
        <v>2.4652996424770599</v>
      </c>
      <c r="C110">
        <f>+'HLW - 2025Q4'!I115</f>
        <v>-0.81485325960375199</v>
      </c>
      <c r="D110">
        <f>+'HLW - 2025Q4'!M115</f>
        <v>1.60478688497358</v>
      </c>
    </row>
    <row r="111" spans="1:4">
      <c r="A111" s="7">
        <v>32234</v>
      </c>
      <c r="B111">
        <f>+'HLW - 2025Q4'!E116</f>
        <v>2.4826584230272699</v>
      </c>
      <c r="C111">
        <f>+'HLW - 2025Q4'!I116</f>
        <v>-0.76720978138530405</v>
      </c>
      <c r="D111">
        <f>+'HLW - 2025Q4'!M116</f>
        <v>1.6694676439981799</v>
      </c>
    </row>
    <row r="112" spans="1:4">
      <c r="A112" s="7">
        <v>32325</v>
      </c>
      <c r="B112">
        <f>+'HLW - 2025Q4'!E117</f>
        <v>2.51697664190467</v>
      </c>
      <c r="C112">
        <f>+'HLW - 2025Q4'!I117</f>
        <v>-0.60890166413167102</v>
      </c>
      <c r="D112">
        <f>+'HLW - 2025Q4'!M117</f>
        <v>1.8614583768071</v>
      </c>
    </row>
    <row r="113" spans="1:4">
      <c r="A113" s="7">
        <v>32417</v>
      </c>
      <c r="B113">
        <f>+'HLW - 2025Q4'!E118</f>
        <v>2.5152343780829098</v>
      </c>
      <c r="C113">
        <f>+'HLW - 2025Q4'!I118</f>
        <v>-0.516783900635712</v>
      </c>
      <c r="D113">
        <f>+'HLW - 2025Q4'!M118</f>
        <v>1.95186614472568</v>
      </c>
    </row>
    <row r="114" spans="1:4">
      <c r="A114" s="7">
        <v>32509</v>
      </c>
      <c r="B114">
        <f>+'HLW - 2025Q4'!E119</f>
        <v>2.5484312109946199</v>
      </c>
      <c r="C114">
        <f>+'HLW - 2025Q4'!I119</f>
        <v>-0.41389243018217198</v>
      </c>
      <c r="D114">
        <f>+'HLW - 2025Q4'!M119</f>
        <v>2.0873396138141902</v>
      </c>
    </row>
    <row r="115" spans="1:4">
      <c r="A115" s="7">
        <v>32599</v>
      </c>
      <c r="B115">
        <f>+'HLW - 2025Q4'!E120</f>
        <v>2.5559730702976302</v>
      </c>
      <c r="C115">
        <f>+'HLW - 2025Q4'!I120</f>
        <v>-0.30179225363891399</v>
      </c>
      <c r="D115">
        <f>+'HLW - 2025Q4'!M120</f>
        <v>2.2068419678533999</v>
      </c>
    </row>
    <row r="116" spans="1:4">
      <c r="A116" s="7">
        <v>32690</v>
      </c>
      <c r="B116">
        <f>+'HLW - 2025Q4'!E121</f>
        <v>2.5522058713237499</v>
      </c>
      <c r="C116">
        <f>+'HLW - 2025Q4'!I121</f>
        <v>-0.35275662194942098</v>
      </c>
      <c r="D116">
        <f>+'HLW - 2025Q4'!M121</f>
        <v>2.1521801723771401</v>
      </c>
    </row>
    <row r="117" spans="1:4">
      <c r="A117" s="7">
        <v>32782</v>
      </c>
      <c r="B117">
        <f>+'HLW - 2025Q4'!E122</f>
        <v>2.5947913427057601</v>
      </c>
      <c r="C117">
        <f>+'HLW - 2025Q4'!I122</f>
        <v>-0.24642273753755001</v>
      </c>
      <c r="D117">
        <f>+'HLW - 2025Q4'!M122</f>
        <v>2.3003108081275698</v>
      </c>
    </row>
    <row r="118" spans="1:4">
      <c r="A118" s="7">
        <v>32874</v>
      </c>
      <c r="B118">
        <f>+'HLW - 2025Q4'!E123</f>
        <v>2.6608825009916202</v>
      </c>
      <c r="C118">
        <f>+'HLW - 2025Q4'!I123</f>
        <v>-0.120567520762034</v>
      </c>
      <c r="D118">
        <f>+'HLW - 2025Q4'!M123</f>
        <v>2.4910331173387199</v>
      </c>
    </row>
    <row r="119" spans="1:4">
      <c r="A119" s="7">
        <v>32964</v>
      </c>
      <c r="B119">
        <f>+'HLW - 2025Q4'!E124</f>
        <v>2.64016650853655</v>
      </c>
      <c r="C119">
        <f>+'HLW - 2025Q4'!I124</f>
        <v>-0.181262355070549</v>
      </c>
      <c r="D119">
        <f>+'HLW - 2025Q4'!M124</f>
        <v>2.4100059688095001</v>
      </c>
    </row>
    <row r="120" spans="1:4">
      <c r="A120" s="7">
        <v>33055</v>
      </c>
      <c r="B120">
        <f>+'HLW - 2025Q4'!E125</f>
        <v>2.6873771383089902</v>
      </c>
      <c r="C120">
        <f>+'HLW - 2025Q4'!I125</f>
        <v>-0.187008994054985</v>
      </c>
      <c r="D120">
        <f>+'HLW - 2025Q4'!M125</f>
        <v>2.4505955775898101</v>
      </c>
    </row>
    <row r="121" spans="1:4">
      <c r="A121" s="7">
        <v>33147</v>
      </c>
      <c r="B121">
        <f>+'HLW - 2025Q4'!E126</f>
        <v>2.6776470358053501</v>
      </c>
      <c r="C121">
        <f>+'HLW - 2025Q4'!I126</f>
        <v>-7.52740441414151E-2</v>
      </c>
      <c r="D121">
        <f>+'HLW - 2025Q4'!M126</f>
        <v>2.5527806349779398</v>
      </c>
    </row>
    <row r="122" spans="1:4">
      <c r="A122" s="7">
        <v>33239</v>
      </c>
      <c r="B122">
        <f>+'HLW - 2025Q4'!E127</f>
        <v>2.6974929470784401</v>
      </c>
      <c r="C122">
        <f>+'HLW - 2025Q4'!I127</f>
        <v>-4.2102389210767699E-2</v>
      </c>
      <c r="D122">
        <f>+'HLW - 2025Q4'!M127</f>
        <v>2.6054306376090901</v>
      </c>
    </row>
    <row r="123" spans="1:4">
      <c r="A123" s="7">
        <v>33329</v>
      </c>
      <c r="B123">
        <f>+'HLW - 2025Q4'!E128</f>
        <v>2.6717468684004602</v>
      </c>
      <c r="C123">
        <f>+'HLW - 2025Q4'!I128</f>
        <v>3.5547308430196198E-2</v>
      </c>
      <c r="D123">
        <f>+'HLW - 2025Q4'!M128</f>
        <v>2.6578110963870301</v>
      </c>
    </row>
    <row r="124" spans="1:4">
      <c r="A124" s="7">
        <v>33420</v>
      </c>
      <c r="B124">
        <f>+'HLW - 2025Q4'!E129</f>
        <v>2.6212651614135298</v>
      </c>
      <c r="C124">
        <f>+'HLW - 2025Q4'!I129</f>
        <v>0.13829415741088</v>
      </c>
      <c r="D124">
        <f>+'HLW - 2025Q4'!M129</f>
        <v>2.7110112035892402</v>
      </c>
    </row>
    <row r="125" spans="1:4">
      <c r="A125" s="7">
        <v>33512</v>
      </c>
      <c r="B125">
        <f>+'HLW - 2025Q4'!E130</f>
        <v>2.6955494486107798</v>
      </c>
      <c r="C125">
        <f>+'HLW - 2025Q4'!I130</f>
        <v>0.106407491503926</v>
      </c>
      <c r="D125">
        <f>+'HLW - 2025Q4'!M130</f>
        <v>2.75203301514152</v>
      </c>
    </row>
    <row r="126" spans="1:4">
      <c r="A126" s="7">
        <v>33604</v>
      </c>
      <c r="B126">
        <f>+'HLW - 2025Q4'!E131</f>
        <v>2.7862386010150799</v>
      </c>
      <c r="C126">
        <f>+'HLW - 2025Q4'!I131</f>
        <v>0.176941359371345</v>
      </c>
      <c r="D126">
        <f>+'HLW - 2025Q4'!M131</f>
        <v>2.9115763932746499</v>
      </c>
    </row>
    <row r="127" spans="1:4">
      <c r="A127" s="7">
        <v>33695</v>
      </c>
      <c r="B127">
        <f>+'HLW - 2025Q4'!E132</f>
        <v>2.6330977440465202</v>
      </c>
      <c r="C127">
        <f>+'HLW - 2025Q4'!I132</f>
        <v>1.2108979327471601E-2</v>
      </c>
      <c r="D127">
        <f>+'HLW - 2025Q4'!M132</f>
        <v>2.5964394583963002</v>
      </c>
    </row>
    <row r="128" spans="1:4">
      <c r="A128" s="7">
        <v>33786</v>
      </c>
      <c r="B128">
        <f>+'HLW - 2025Q4'!E133</f>
        <v>2.5957609012251899</v>
      </c>
      <c r="C128">
        <f>+'HLW - 2025Q4'!I133</f>
        <v>-0.154137743151049</v>
      </c>
      <c r="D128">
        <f>+'HLW - 2025Q4'!M133</f>
        <v>2.39354740396475</v>
      </c>
    </row>
    <row r="129" spans="1:4">
      <c r="A129" s="7">
        <v>33878</v>
      </c>
      <c r="B129">
        <f>+'HLW - 2025Q4'!E134</f>
        <v>2.5622933699235499</v>
      </c>
      <c r="C129">
        <f>+'HLW - 2025Q4'!I134</f>
        <v>-0.17048737157190999</v>
      </c>
      <c r="D129">
        <f>+'HLW - 2025Q4'!M134</f>
        <v>2.3443500920890799</v>
      </c>
    </row>
    <row r="130" spans="1:4">
      <c r="A130" s="7">
        <v>33970</v>
      </c>
      <c r="B130">
        <f>+'HLW - 2025Q4'!E135</f>
        <v>2.4716620875400501</v>
      </c>
      <c r="C130">
        <f>+'HLW - 2025Q4'!I135</f>
        <v>-0.102494716451709</v>
      </c>
      <c r="D130">
        <f>+'HLW - 2025Q4'!M135</f>
        <v>2.3233900351611401</v>
      </c>
    </row>
    <row r="131" spans="1:4">
      <c r="A131" s="7">
        <v>34060</v>
      </c>
      <c r="B131">
        <f>+'HLW - 2025Q4'!E136</f>
        <v>2.47961347569764</v>
      </c>
      <c r="C131">
        <f>+'HLW - 2025Q4'!I136</f>
        <v>-0.13380448514877499</v>
      </c>
      <c r="D131">
        <f>+'HLW - 2025Q4'!M136</f>
        <v>2.29988438798331</v>
      </c>
    </row>
    <row r="132" spans="1:4">
      <c r="A132" s="7">
        <v>34151</v>
      </c>
      <c r="B132">
        <f>+'HLW - 2025Q4'!E137</f>
        <v>2.4874958575728301</v>
      </c>
      <c r="C132">
        <f>+'HLW - 2025Q4'!I137</f>
        <v>-8.6971551208666897E-2</v>
      </c>
      <c r="D132">
        <f>+'HLW - 2025Q4'!M137</f>
        <v>2.3544537152167502</v>
      </c>
    </row>
    <row r="133" spans="1:4">
      <c r="A133" s="7">
        <v>34243</v>
      </c>
      <c r="B133">
        <f>+'HLW - 2025Q4'!E138</f>
        <v>2.45775610042854</v>
      </c>
      <c r="C133">
        <f>+'HLW - 2025Q4'!I138</f>
        <v>-0.113735565123938</v>
      </c>
      <c r="D133">
        <f>+'HLW - 2025Q4'!M138</f>
        <v>2.2985007503778498</v>
      </c>
    </row>
    <row r="134" spans="1:4">
      <c r="A134" s="7">
        <v>34335</v>
      </c>
      <c r="B134">
        <f>+'HLW - 2025Q4'!E139</f>
        <v>2.48907925689242</v>
      </c>
      <c r="C134">
        <f>+'HLW - 2025Q4'!I139</f>
        <v>-0.16415227059041501</v>
      </c>
      <c r="D134">
        <f>+'HLW - 2025Q4'!M139</f>
        <v>2.27882706921925</v>
      </c>
    </row>
    <row r="135" spans="1:4">
      <c r="A135" s="7">
        <v>34425</v>
      </c>
      <c r="B135">
        <f>+'HLW - 2025Q4'!E140</f>
        <v>2.4534720032571999</v>
      </c>
      <c r="C135">
        <f>+'HLW - 2025Q4'!I140</f>
        <v>-0.10386818332379801</v>
      </c>
      <c r="D135">
        <f>+'HLW - 2025Q4'!M140</f>
        <v>2.3041633802198702</v>
      </c>
    </row>
    <row r="136" spans="1:4">
      <c r="A136" s="7">
        <v>34516</v>
      </c>
      <c r="B136">
        <f>+'HLW - 2025Q4'!E141</f>
        <v>2.4217717064741402</v>
      </c>
      <c r="C136">
        <f>+'HLW - 2025Q4'!I141</f>
        <v>-1.06485102366209E-2</v>
      </c>
      <c r="D136">
        <f>+'HLW - 2025Q4'!M141</f>
        <v>2.3662698736473802</v>
      </c>
    </row>
    <row r="137" spans="1:4">
      <c r="A137" s="7">
        <v>34608</v>
      </c>
      <c r="B137">
        <f>+'HLW - 2025Q4'!E142</f>
        <v>2.4094714841246101</v>
      </c>
      <c r="C137">
        <f>+'HLW - 2025Q4'!I142</f>
        <v>4.0744483805255898E-3</v>
      </c>
      <c r="D137">
        <f>+'HLW - 2025Q4'!M142</f>
        <v>2.36892042075262</v>
      </c>
    </row>
    <row r="138" spans="1:4">
      <c r="A138" s="7">
        <v>34700</v>
      </c>
      <c r="B138">
        <f>+'HLW - 2025Q4'!E143</f>
        <v>2.3716277389121299</v>
      </c>
      <c r="C138">
        <f>+'HLW - 2025Q4'!I143</f>
        <v>1.1990083146648099E-3</v>
      </c>
      <c r="D138">
        <f>+'HLW - 2025Q4'!M143</f>
        <v>2.3289021346166301</v>
      </c>
    </row>
    <row r="139" spans="1:4">
      <c r="A139" s="7">
        <v>34790</v>
      </c>
      <c r="B139">
        <f>+'HLW - 2025Q4'!E144</f>
        <v>2.3689133763196599</v>
      </c>
      <c r="C139">
        <f>+'HLW - 2025Q4'!I144</f>
        <v>1.67062157340154E-2</v>
      </c>
      <c r="D139">
        <f>+'HLW - 2025Q4'!M144</f>
        <v>2.3417452518042898</v>
      </c>
    </row>
    <row r="140" spans="1:4">
      <c r="A140" s="7">
        <v>34881</v>
      </c>
      <c r="B140">
        <f>+'HLW - 2025Q4'!E145</f>
        <v>2.3127515025464098</v>
      </c>
      <c r="C140">
        <f>+'HLW - 2025Q4'!I145</f>
        <v>-1.9545451188350701E-3</v>
      </c>
      <c r="D140">
        <f>+'HLW - 2025Q4'!M145</f>
        <v>2.2679627840258401</v>
      </c>
    </row>
    <row r="141" spans="1:4">
      <c r="A141" s="7">
        <v>34973</v>
      </c>
      <c r="B141">
        <f>+'HLW - 2025Q4'!E146</f>
        <v>2.2718805797716199</v>
      </c>
      <c r="C141">
        <f>+'HLW - 2025Q4'!I146</f>
        <v>-6.2331211254349803E-2</v>
      </c>
      <c r="D141">
        <f>+'HLW - 2025Q4'!M146</f>
        <v>2.1674721602245302</v>
      </c>
    </row>
    <row r="142" spans="1:4">
      <c r="A142" s="7">
        <v>35065</v>
      </c>
      <c r="B142">
        <f>+'HLW - 2025Q4'!E147</f>
        <v>2.2287892717903701</v>
      </c>
      <c r="C142">
        <f>+'HLW - 2025Q4'!I147</f>
        <v>-4.7173808946011801E-2</v>
      </c>
      <c r="D142">
        <f>+'HLW - 2025Q4'!M147</f>
        <v>2.14033634312973</v>
      </c>
    </row>
    <row r="143" spans="1:4">
      <c r="A143" s="7">
        <v>35156</v>
      </c>
      <c r="B143">
        <f>+'HLW - 2025Q4'!E148</f>
        <v>2.2509992798851099</v>
      </c>
      <c r="C143">
        <f>+'HLW - 2025Q4'!I148</f>
        <v>1.7475240812776301E-2</v>
      </c>
      <c r="D143">
        <f>+'HLW - 2025Q4'!M148</f>
        <v>2.2267840522772002</v>
      </c>
    </row>
    <row r="144" spans="1:4">
      <c r="A144" s="7">
        <v>35247</v>
      </c>
      <c r="B144">
        <f>+'HLW - 2025Q4'!E149</f>
        <v>2.2421646782315401</v>
      </c>
      <c r="C144">
        <f>+'HLW - 2025Q4'!I149</f>
        <v>-0.20495622697677901</v>
      </c>
      <c r="D144">
        <f>+'HLW - 2025Q4'!M149</f>
        <v>1.9956816073560999</v>
      </c>
    </row>
    <row r="145" spans="1:4">
      <c r="A145" s="7">
        <v>35339</v>
      </c>
      <c r="B145">
        <f>+'HLW - 2025Q4'!E150</f>
        <v>2.22213861097292</v>
      </c>
      <c r="C145">
        <f>+'HLW - 2025Q4'!I150</f>
        <v>-0.18770989768730001</v>
      </c>
      <c r="D145">
        <f>+'HLW - 2025Q4'!M150</f>
        <v>1.99327276960541</v>
      </c>
    </row>
    <row r="146" spans="1:4">
      <c r="A146" s="7">
        <v>35431</v>
      </c>
      <c r="B146">
        <f>+'HLW - 2025Q4'!E151</f>
        <v>2.1757975100872602</v>
      </c>
      <c r="C146">
        <f>+'HLW - 2025Q4'!I151</f>
        <v>-0.16110751084417599</v>
      </c>
      <c r="D146">
        <f>+'HLW - 2025Q4'!M151</f>
        <v>1.97439233313778</v>
      </c>
    </row>
    <row r="147" spans="1:4">
      <c r="A147" s="7">
        <v>35521</v>
      </c>
      <c r="B147">
        <f>+'HLW - 2025Q4'!E152</f>
        <v>2.23113633804443</v>
      </c>
      <c r="C147">
        <f>+'HLW - 2025Q4'!I152</f>
        <v>-0.14064547697593399</v>
      </c>
      <c r="D147">
        <f>+'HLW - 2025Q4'!M152</f>
        <v>2.04916827164136</v>
      </c>
    </row>
    <row r="148" spans="1:4">
      <c r="A148" s="7">
        <v>35612</v>
      </c>
      <c r="B148">
        <f>+'HLW - 2025Q4'!E153</f>
        <v>2.2112324140157198</v>
      </c>
      <c r="C148">
        <f>+'HLW - 2025Q4'!I153</f>
        <v>-2.63376438823676E-2</v>
      </c>
      <c r="D148">
        <f>+'HLW - 2025Q4'!M153</f>
        <v>2.1439408187255999</v>
      </c>
    </row>
    <row r="149" spans="1:4">
      <c r="A149" s="7">
        <v>35704</v>
      </c>
      <c r="B149">
        <f>+'HLW - 2025Q4'!E154</f>
        <v>2.2299213514156602</v>
      </c>
      <c r="C149">
        <f>+'HLW - 2025Q4'!I154</f>
        <v>3.7635647874625401E-2</v>
      </c>
      <c r="D149">
        <f>+'HLW - 2025Q4'!M154</f>
        <v>2.2262569124743701</v>
      </c>
    </row>
    <row r="150" spans="1:4">
      <c r="A150" s="7">
        <v>35796</v>
      </c>
      <c r="B150">
        <f>+'HLW - 2025Q4'!E155</f>
        <v>2.2206941455459099</v>
      </c>
      <c r="C150">
        <f>+'HLW - 2025Q4'!I155</f>
        <v>-5.3795415317461098E-2</v>
      </c>
      <c r="D150">
        <f>+'HLW - 2025Q4'!M155</f>
        <v>2.1257695393068099</v>
      </c>
    </row>
    <row r="151" spans="1:4">
      <c r="A151" s="7">
        <v>35886</v>
      </c>
      <c r="B151">
        <f>+'HLW - 2025Q4'!E156</f>
        <v>2.1715592350329902</v>
      </c>
      <c r="C151">
        <f>+'HLW - 2025Q4'!I156</f>
        <v>7.9410154931054897E-2</v>
      </c>
      <c r="D151">
        <f>+'HLW - 2025Q4'!M156</f>
        <v>2.2107502204064202</v>
      </c>
    </row>
    <row r="152" spans="1:4">
      <c r="A152" s="7">
        <v>35977</v>
      </c>
      <c r="B152">
        <f>+'HLW - 2025Q4'!E157</f>
        <v>2.1681093321854199</v>
      </c>
      <c r="C152">
        <f>+'HLW - 2025Q4'!I157</f>
        <v>5.6611727527972897E-3</v>
      </c>
      <c r="D152">
        <f>+'HLW - 2025Q4'!M157</f>
        <v>2.1336152305879401</v>
      </c>
    </row>
    <row r="153" spans="1:4">
      <c r="A153" s="7">
        <v>36069</v>
      </c>
      <c r="B153">
        <f>+'HLW - 2025Q4'!E158</f>
        <v>2.1505433365297302</v>
      </c>
      <c r="C153">
        <f>+'HLW - 2025Q4'!I158</f>
        <v>-0.16137352124731899</v>
      </c>
      <c r="D153">
        <f>+'HLW - 2025Q4'!M158</f>
        <v>1.94933987848054</v>
      </c>
    </row>
    <row r="154" spans="1:4">
      <c r="A154" s="7">
        <v>36161</v>
      </c>
      <c r="B154">
        <f>+'HLW - 2025Q4'!E159</f>
        <v>2.19658804010332</v>
      </c>
      <c r="C154">
        <f>+'HLW - 2025Q4'!I159</f>
        <v>-0.120730174241862</v>
      </c>
      <c r="D154">
        <f>+'HLW - 2025Q4'!M159</f>
        <v>2.0351751410211998</v>
      </c>
    </row>
    <row r="155" spans="1:4">
      <c r="A155" s="7">
        <v>36251</v>
      </c>
      <c r="B155">
        <f>+'HLW - 2025Q4'!E160</f>
        <v>2.1747668663414101</v>
      </c>
      <c r="C155">
        <f>+'HLW - 2025Q4'!I160</f>
        <v>-0.19329784520518101</v>
      </c>
      <c r="D155">
        <f>+'HLW - 2025Q4'!M160</f>
        <v>1.9411904434513101</v>
      </c>
    </row>
    <row r="156" spans="1:4">
      <c r="A156" s="7">
        <v>36342</v>
      </c>
      <c r="B156">
        <f>+'HLW - 2025Q4'!E161</f>
        <v>2.2376274418414099</v>
      </c>
      <c r="C156">
        <f>+'HLW - 2025Q4'!I161</f>
        <v>-0.12634480335901899</v>
      </c>
      <c r="D156">
        <f>+'HLW - 2025Q4'!M161</f>
        <v>2.0698398281558998</v>
      </c>
    </row>
    <row r="157" spans="1:4">
      <c r="A157" s="7">
        <v>36434</v>
      </c>
      <c r="B157">
        <f>+'HLW - 2025Q4'!E162</f>
        <v>2.2506839667437299</v>
      </c>
      <c r="C157">
        <f>+'HLW - 2025Q4'!I162</f>
        <v>-4.9116625874804601E-2</v>
      </c>
      <c r="D157">
        <f>+'HLW - 2025Q4'!M162</f>
        <v>2.1598827123224198</v>
      </c>
    </row>
    <row r="158" spans="1:4">
      <c r="A158" s="7">
        <v>36526</v>
      </c>
      <c r="B158">
        <f>+'HLW - 2025Q4'!E163</f>
        <v>2.2898109725745202</v>
      </c>
      <c r="C158">
        <f>+'HLW - 2025Q4'!I163</f>
        <v>-4.8265612735061102E-3</v>
      </c>
      <c r="D158">
        <f>+'HLW - 2025Q4'!M163</f>
        <v>2.2425751165071399</v>
      </c>
    </row>
    <row r="159" spans="1:4">
      <c r="A159" s="7">
        <v>36617</v>
      </c>
      <c r="B159">
        <f>+'HLW - 2025Q4'!E164</f>
        <v>2.2938225318807799</v>
      </c>
      <c r="C159">
        <f>+'HLW - 2025Q4'!I164</f>
        <v>-1.32173050874097E-2</v>
      </c>
      <c r="D159">
        <f>+'HLW - 2025Q4'!M164</f>
        <v>2.2381216344250499</v>
      </c>
    </row>
    <row r="160" spans="1:4">
      <c r="A160" s="7">
        <v>36708</v>
      </c>
      <c r="B160">
        <f>+'HLW - 2025Q4'!E165</f>
        <v>2.2722678141779702</v>
      </c>
      <c r="C160">
        <f>+'HLW - 2025Q4'!I165</f>
        <v>0.18645343249974</v>
      </c>
      <c r="D160">
        <f>+'HLW - 2025Q4'!M165</f>
        <v>2.4166368664662898</v>
      </c>
    </row>
    <row r="161" spans="1:4">
      <c r="A161" s="7">
        <v>36800</v>
      </c>
      <c r="B161">
        <f>+'HLW - 2025Q4'!E166</f>
        <v>2.2596176406002102</v>
      </c>
      <c r="C161">
        <f>+'HLW - 2025Q4'!I166</f>
        <v>0.22087984589645601</v>
      </c>
      <c r="D161">
        <f>+'HLW - 2025Q4'!M166</f>
        <v>2.4386473985246</v>
      </c>
    </row>
    <row r="162" spans="1:4">
      <c r="A162" s="7">
        <v>36892</v>
      </c>
      <c r="B162">
        <f>+'HLW - 2025Q4'!E167</f>
        <v>2.3173918065197201</v>
      </c>
      <c r="C162">
        <f>+'HLW - 2025Q4'!I167</f>
        <v>0.34197718533134802</v>
      </c>
      <c r="D162">
        <f>+'HLW - 2025Q4'!M167</f>
        <v>2.6164488759756899</v>
      </c>
    </row>
    <row r="163" spans="1:4">
      <c r="A163" s="7">
        <v>36982</v>
      </c>
      <c r="B163">
        <f>+'HLW - 2025Q4'!E168</f>
        <v>2.2352978025431698</v>
      </c>
      <c r="C163">
        <f>+'HLW - 2025Q4'!I168</f>
        <v>0.68194463632962898</v>
      </c>
      <c r="D163">
        <f>+'HLW - 2025Q4'!M168</f>
        <v>2.8758427754964102</v>
      </c>
    </row>
    <row r="164" spans="1:4">
      <c r="A164" s="7">
        <v>37073</v>
      </c>
      <c r="B164">
        <f>+'HLW - 2025Q4'!E169</f>
        <v>2.2413504968047802</v>
      </c>
      <c r="C164">
        <f>+'HLW - 2025Q4'!I169</f>
        <v>0.420136009706639</v>
      </c>
      <c r="D164">
        <f>+'HLW - 2025Q4'!M169</f>
        <v>2.6199747419623498</v>
      </c>
    </row>
    <row r="165" spans="1:4">
      <c r="A165" s="7">
        <v>37165</v>
      </c>
      <c r="B165">
        <f>+'HLW - 2025Q4'!E170</f>
        <v>2.2050872405674999</v>
      </c>
      <c r="C165">
        <f>+'HLW - 2025Q4'!I170</f>
        <v>0.37292070683454598</v>
      </c>
      <c r="D165">
        <f>+'HLW - 2025Q4'!M170</f>
        <v>2.53716780996211</v>
      </c>
    </row>
    <row r="166" spans="1:4">
      <c r="A166" s="7">
        <v>37257</v>
      </c>
      <c r="B166">
        <f>+'HLW - 2025Q4'!E171</f>
        <v>2.1915045695114399</v>
      </c>
      <c r="C166">
        <f>+'HLW - 2025Q4'!I171</f>
        <v>0.48434721262161601</v>
      </c>
      <c r="D166">
        <f>+'HLW - 2025Q4'!M171</f>
        <v>2.6352632075984399</v>
      </c>
    </row>
    <row r="167" spans="1:4">
      <c r="A167" s="7">
        <v>37347</v>
      </c>
      <c r="B167">
        <f>+'HLW - 2025Q4'!E172</f>
        <v>2.2173426145067898</v>
      </c>
      <c r="C167">
        <f>+'HLW - 2025Q4'!I172</f>
        <v>0.240374832816283</v>
      </c>
      <c r="D167">
        <f>+'HLW - 2025Q4'!M172</f>
        <v>2.41665032967716</v>
      </c>
    </row>
    <row r="168" spans="1:4">
      <c r="A168" s="7">
        <v>37438</v>
      </c>
      <c r="B168">
        <f>+'HLW - 2025Q4'!E173</f>
        <v>2.21637024983688</v>
      </c>
      <c r="C168">
        <f>+'HLW - 2025Q4'!I173</f>
        <v>0.16895208241979101</v>
      </c>
      <c r="D168">
        <f>+'HLW - 2025Q4'!M173</f>
        <v>2.34427322365186</v>
      </c>
    </row>
    <row r="169" spans="1:4">
      <c r="A169" s="7">
        <v>37530</v>
      </c>
      <c r="B169">
        <f>+'HLW - 2025Q4'!E174</f>
        <v>2.18408568376968</v>
      </c>
      <c r="C169">
        <f>+'HLW - 2025Q4'!I174</f>
        <v>8.9094921037044306E-2</v>
      </c>
      <c r="D169">
        <f>+'HLW - 2025Q4'!M174</f>
        <v>2.2327294345016302</v>
      </c>
    </row>
    <row r="170" spans="1:4">
      <c r="A170" s="7">
        <v>37622</v>
      </c>
      <c r="B170">
        <f>+'HLW - 2025Q4'!E175</f>
        <v>2.1121046686775502</v>
      </c>
      <c r="C170">
        <f>+'HLW - 2025Q4'!I175</f>
        <v>6.8347227476223699E-3</v>
      </c>
      <c r="D170">
        <f>+'HLW - 2025Q4'!M175</f>
        <v>2.0798213722514101</v>
      </c>
    </row>
    <row r="171" spans="1:4">
      <c r="A171" s="7">
        <v>37712</v>
      </c>
      <c r="B171">
        <f>+'HLW - 2025Q4'!E176</f>
        <v>2.0828596082643598</v>
      </c>
      <c r="C171">
        <f>+'HLW - 2025Q4'!I176</f>
        <v>3.0742957177083901E-2</v>
      </c>
      <c r="D171">
        <f>+'HLW - 2025Q4'!M176</f>
        <v>2.0750261902737499</v>
      </c>
    </row>
    <row r="172" spans="1:4">
      <c r="A172" s="7">
        <v>37803</v>
      </c>
      <c r="B172">
        <f>+'HLW - 2025Q4'!E177</f>
        <v>2.1080425289239502</v>
      </c>
      <c r="C172">
        <f>+'HLW - 2025Q4'!I177</f>
        <v>7.8223953355772397E-2</v>
      </c>
      <c r="D172">
        <f>+'HLW - 2025Q4'!M177</f>
        <v>2.1472236974743701</v>
      </c>
    </row>
    <row r="173" spans="1:4">
      <c r="A173" s="7">
        <v>37895</v>
      </c>
      <c r="B173">
        <f>+'HLW - 2025Q4'!E178</f>
        <v>2.1100637068674</v>
      </c>
      <c r="C173">
        <f>+'HLW - 2025Q4'!I178</f>
        <v>8.7952458505685505E-2</v>
      </c>
      <c r="D173">
        <f>+'HLW - 2025Q4'!M178</f>
        <v>2.1589359465907498</v>
      </c>
    </row>
    <row r="174" spans="1:4">
      <c r="A174" s="7">
        <v>37987</v>
      </c>
      <c r="B174">
        <f>+'HLW - 2025Q4'!E179</f>
        <v>2.0934583335820101</v>
      </c>
      <c r="C174">
        <f>+'HLW - 2025Q4'!I179</f>
        <v>6.8258931444924606E-2</v>
      </c>
      <c r="D174">
        <f>+'HLW - 2025Q4'!M179</f>
        <v>2.12294459222952</v>
      </c>
    </row>
    <row r="175" spans="1:4">
      <c r="A175" s="7">
        <v>38078</v>
      </c>
      <c r="B175">
        <f>+'HLW - 2025Q4'!E180</f>
        <v>2.0855670813265998</v>
      </c>
      <c r="C175">
        <f>+'HLW - 2025Q4'!I180</f>
        <v>9.5756360039226301E-2</v>
      </c>
      <c r="D175">
        <f>+'HLW - 2025Q4'!M180</f>
        <v>2.1426969214374401</v>
      </c>
    </row>
    <row r="176" spans="1:4">
      <c r="A176" s="7">
        <v>38169</v>
      </c>
      <c r="B176">
        <f>+'HLW - 2025Q4'!E181</f>
        <v>2.0478234001471201</v>
      </c>
      <c r="C176">
        <f>+'HLW - 2025Q4'!I181</f>
        <v>-6.4654047570684506E-2</v>
      </c>
      <c r="D176">
        <f>+'HLW - 2025Q4'!M181</f>
        <v>1.9452418785173</v>
      </c>
    </row>
    <row r="177" spans="1:7">
      <c r="A177" s="7">
        <v>38261</v>
      </c>
      <c r="B177">
        <f>+'HLW - 2025Q4'!E182</f>
        <v>2.0411580896727299</v>
      </c>
      <c r="C177">
        <f>+'HLW - 2025Q4'!I182</f>
        <v>-0.162920509013946</v>
      </c>
      <c r="D177">
        <f>+'HLW - 2025Q4'!M182</f>
        <v>1.84043355395849</v>
      </c>
    </row>
    <row r="178" spans="1:7">
      <c r="A178" s="7">
        <v>38353</v>
      </c>
      <c r="B178">
        <f>+'HLW - 2025Q4'!E183</f>
        <v>2.01327818813551</v>
      </c>
      <c r="C178">
        <f>+'HLW - 2025Q4'!I183</f>
        <v>-0.21076286479938899</v>
      </c>
      <c r="D178">
        <f>+'HLW - 2025Q4'!M183</f>
        <v>1.76522765670977</v>
      </c>
    </row>
    <row r="179" spans="1:7">
      <c r="A179" s="7">
        <v>38443</v>
      </c>
      <c r="B179">
        <f>+'HLW - 2025Q4'!E184</f>
        <v>2.0216043513306401</v>
      </c>
      <c r="C179">
        <f>+'HLW - 2025Q4'!I184</f>
        <v>-0.22108441522285899</v>
      </c>
      <c r="D179">
        <f>+'HLW - 2025Q4'!M184</f>
        <v>1.7630780616827699</v>
      </c>
    </row>
    <row r="180" spans="1:7">
      <c r="A180" s="7">
        <v>38534</v>
      </c>
      <c r="B180">
        <f>+'HLW - 2025Q4'!E185</f>
        <v>2.0347236557269701</v>
      </c>
      <c r="C180">
        <f>+'HLW - 2025Q4'!I185</f>
        <v>-0.20533940985700599</v>
      </c>
      <c r="D180">
        <f>+'HLW - 2025Q4'!M185</f>
        <v>1.79169939049398</v>
      </c>
    </row>
    <row r="181" spans="1:7">
      <c r="A181" s="7">
        <v>38626</v>
      </c>
      <c r="B181">
        <f>+'HLW - 2025Q4'!E186</f>
        <v>2.0306127279691601</v>
      </c>
      <c r="C181">
        <f>+'HLW - 2025Q4'!I186</f>
        <v>-0.10623328482109499</v>
      </c>
      <c r="D181">
        <f>+'HLW - 2025Q4'!M186</f>
        <v>1.88677072573686</v>
      </c>
    </row>
    <row r="182" spans="1:7">
      <c r="A182" s="7">
        <v>38718</v>
      </c>
      <c r="B182">
        <f>+'HLW - 2025Q4'!E187</f>
        <v>2.0621845057738302</v>
      </c>
      <c r="C182">
        <f>+'HLW - 2025Q4'!I187</f>
        <v>-0.15436796416123499</v>
      </c>
      <c r="D182">
        <f>+'HLW - 2025Q4'!M187</f>
        <v>1.8696230873614901</v>
      </c>
    </row>
    <row r="183" spans="1:7">
      <c r="A183" s="7">
        <v>38808</v>
      </c>
      <c r="B183">
        <f>+'HLW - 2025Q4'!E188</f>
        <v>2.0876308144118201</v>
      </c>
      <c r="C183">
        <f>+'HLW - 2025Q4'!I188</f>
        <v>1.9943134753912701E-2</v>
      </c>
      <c r="D183">
        <f>+'HLW - 2025Q4'!M188</f>
        <v>2.0689092071020601</v>
      </c>
    </row>
    <row r="184" spans="1:7">
      <c r="A184" s="7">
        <v>38899</v>
      </c>
      <c r="B184">
        <f>+'HLW - 2025Q4'!E189</f>
        <v>2.0611413095367301</v>
      </c>
      <c r="C184">
        <f>+'HLW - 2025Q4'!I189</f>
        <v>5.25245976562227E-2</v>
      </c>
      <c r="D184">
        <f>+'HLW - 2025Q4'!M189</f>
        <v>2.0754917738452998</v>
      </c>
    </row>
    <row r="185" spans="1:7">
      <c r="A185" s="7">
        <v>38991</v>
      </c>
      <c r="B185">
        <f>+'HLW - 2025Q4'!E190</f>
        <v>2.1154428262255802</v>
      </c>
      <c r="C185">
        <f>+'HLW - 2025Q4'!I190</f>
        <v>0.104953660306059</v>
      </c>
      <c r="D185">
        <f>+'HLW - 2025Q4'!M190</f>
        <v>2.1812166417708698</v>
      </c>
      <c r="E185">
        <f>+B185-$B$185</f>
        <v>0</v>
      </c>
      <c r="F185">
        <f>+C185-$C$185</f>
        <v>0</v>
      </c>
      <c r="G185">
        <f>+D185-$D$185</f>
        <v>0</v>
      </c>
    </row>
    <row r="186" spans="1:7">
      <c r="A186" s="7">
        <v>39083</v>
      </c>
      <c r="B186">
        <f>+'HLW - 2025Q4'!E191</f>
        <v>2.1126897532888802</v>
      </c>
      <c r="C186">
        <f>+'HLW - 2025Q4'!I191</f>
        <v>0.107368171475877</v>
      </c>
      <c r="D186">
        <f>+'HLW - 2025Q4'!M191</f>
        <v>2.1809290693140899</v>
      </c>
      <c r="E186">
        <f t="shared" ref="E186:E249" si="0">+B186-$B$185</f>
        <v>-2.7530729367000184E-3</v>
      </c>
      <c r="F186">
        <f t="shared" ref="F186:F249" si="1">+C186-$C$185</f>
        <v>2.4145111698180011E-3</v>
      </c>
      <c r="G186">
        <f t="shared" ref="G186:G249" si="2">+D186-$D$185</f>
        <v>-2.8757245677990539E-4</v>
      </c>
    </row>
    <row r="187" spans="1:7">
      <c r="A187" s="7">
        <v>39173</v>
      </c>
      <c r="B187">
        <f>+'HLW - 2025Q4'!E192</f>
        <v>2.1193394774604202</v>
      </c>
      <c r="C187">
        <f>+'HLW - 2025Q4'!I192</f>
        <v>0.118011175990691</v>
      </c>
      <c r="D187">
        <f>+'HLW - 2025Q4'!M192</f>
        <v>2.19809863931351</v>
      </c>
      <c r="E187">
        <f t="shared" si="0"/>
        <v>3.896651234839954E-3</v>
      </c>
      <c r="F187">
        <f t="shared" si="1"/>
        <v>1.3057515684631996E-2</v>
      </c>
      <c r="G187">
        <f t="shared" si="2"/>
        <v>1.6881997542640192E-2</v>
      </c>
    </row>
    <row r="188" spans="1:7">
      <c r="A188" s="7">
        <v>39264</v>
      </c>
      <c r="B188">
        <f>+'HLW - 2025Q4'!E193</f>
        <v>2.1066760445758699</v>
      </c>
      <c r="C188">
        <f>+'HLW - 2025Q4'!I193</f>
        <v>7.9302213849808706E-2</v>
      </c>
      <c r="D188">
        <f>+'HLW - 2025Q4'!M193</f>
        <v>2.1469607821013499</v>
      </c>
      <c r="E188">
        <f t="shared" si="0"/>
        <v>-8.7667816497103424E-3</v>
      </c>
      <c r="F188">
        <f t="shared" si="1"/>
        <v>-2.5651446456250296E-2</v>
      </c>
      <c r="G188">
        <f t="shared" si="2"/>
        <v>-3.4255859669519939E-2</v>
      </c>
    </row>
    <row r="189" spans="1:7">
      <c r="A189" s="7">
        <v>39356</v>
      </c>
      <c r="B189">
        <f>+'HLW - 2025Q4'!E194</f>
        <v>2.1030754781532601</v>
      </c>
      <c r="C189">
        <f>+'HLW - 2025Q4'!I194</f>
        <v>0.28849251536903697</v>
      </c>
      <c r="D189">
        <f>+'HLW - 2025Q4'!M194</f>
        <v>2.3526172028260302</v>
      </c>
      <c r="E189">
        <f t="shared" si="0"/>
        <v>-1.2367348072320095E-2</v>
      </c>
      <c r="F189">
        <f t="shared" si="1"/>
        <v>0.18353885506297796</v>
      </c>
      <c r="G189">
        <f t="shared" si="2"/>
        <v>0.17140056105516033</v>
      </c>
    </row>
    <row r="190" spans="1:7">
      <c r="A190" s="7">
        <v>39448</v>
      </c>
      <c r="B190">
        <f>+'HLW - 2025Q4'!E195</f>
        <v>2.1211424282736999</v>
      </c>
      <c r="C190">
        <f>+'HLW - 2025Q4'!I195</f>
        <v>0.38376912484627501</v>
      </c>
      <c r="D190">
        <f>+'HLW - 2025Q4'!M195</f>
        <v>2.4656261467620402</v>
      </c>
      <c r="E190">
        <f t="shared" si="0"/>
        <v>5.6996020481197007E-3</v>
      </c>
      <c r="F190">
        <f t="shared" si="1"/>
        <v>0.278815464540216</v>
      </c>
      <c r="G190">
        <f t="shared" si="2"/>
        <v>0.28440950499117035</v>
      </c>
    </row>
    <row r="191" spans="1:7">
      <c r="A191" s="7">
        <v>39539</v>
      </c>
      <c r="B191">
        <f>+'HLW - 2025Q4'!E196</f>
        <v>2.0480339104425398</v>
      </c>
      <c r="C191">
        <f>+'HLW - 2025Q4'!I196</f>
        <v>4.3436656835616698E-2</v>
      </c>
      <c r="D191">
        <f>+'HLW - 2025Q4'!M196</f>
        <v>2.0535391943848902</v>
      </c>
      <c r="E191">
        <f t="shared" si="0"/>
        <v>-6.7408915783040424E-2</v>
      </c>
      <c r="F191">
        <f t="shared" si="1"/>
        <v>-6.1517003470442304E-2</v>
      </c>
      <c r="G191">
        <f t="shared" si="2"/>
        <v>-0.12767744738597964</v>
      </c>
    </row>
    <row r="192" spans="1:7">
      <c r="A192" s="7">
        <v>39630</v>
      </c>
      <c r="B192">
        <f>+'HLW - 2025Q4'!E197</f>
        <v>1.9858530494717701</v>
      </c>
      <c r="C192">
        <f>+'HLW - 2025Q4'!I197</f>
        <v>-2.5739988937818301E-2</v>
      </c>
      <c r="D192">
        <f>+'HLW - 2025Q4'!M197</f>
        <v>1.9233333313768</v>
      </c>
      <c r="E192">
        <f t="shared" si="0"/>
        <v>-0.12958977675381012</v>
      </c>
      <c r="F192">
        <f t="shared" si="1"/>
        <v>-0.1306936492438773</v>
      </c>
      <c r="G192">
        <f t="shared" si="2"/>
        <v>-0.25788331039406986</v>
      </c>
    </row>
    <row r="193" spans="1:7">
      <c r="A193" s="7">
        <v>39722</v>
      </c>
      <c r="B193">
        <f>+'HLW - 2025Q4'!E198</f>
        <v>1.8367826322846399</v>
      </c>
      <c r="C193">
        <f>+'HLW - 2025Q4'!I198</f>
        <v>-0.43147733457506998</v>
      </c>
      <c r="D193">
        <f>+'HLW - 2025Q4'!M198</f>
        <v>1.3712864825943401</v>
      </c>
      <c r="E193">
        <f t="shared" si="0"/>
        <v>-0.27866019394094033</v>
      </c>
      <c r="F193">
        <f t="shared" si="1"/>
        <v>-0.536430994881129</v>
      </c>
      <c r="G193">
        <f t="shared" si="2"/>
        <v>-0.80993015917652977</v>
      </c>
    </row>
    <row r="194" spans="1:7">
      <c r="A194" s="7">
        <v>39814</v>
      </c>
      <c r="B194">
        <f>+'HLW - 2025Q4'!E199</f>
        <v>1.5934205360398199</v>
      </c>
      <c r="C194">
        <f>+'HLW - 2025Q4'!I199</f>
        <v>-0.90586740453693804</v>
      </c>
      <c r="D194">
        <f>+'HLW - 2025Q4'!M199</f>
        <v>0.65804159450140598</v>
      </c>
      <c r="E194">
        <f t="shared" si="0"/>
        <v>-0.5220222901857603</v>
      </c>
      <c r="F194">
        <f t="shared" si="1"/>
        <v>-1.0108210648429969</v>
      </c>
      <c r="G194">
        <f t="shared" si="2"/>
        <v>-1.5231750472694638</v>
      </c>
    </row>
    <row r="195" spans="1:7">
      <c r="A195" s="7">
        <v>39904</v>
      </c>
      <c r="B195">
        <f>+'HLW - 2025Q4'!E200</f>
        <v>1.68911981263778</v>
      </c>
      <c r="C195">
        <f>+'HLW - 2025Q4'!I200</f>
        <v>-0.93180785442045599</v>
      </c>
      <c r="D195">
        <f>+'HLW - 2025Q4'!M200</f>
        <v>0.72602798721085104</v>
      </c>
      <c r="E195">
        <f t="shared" si="0"/>
        <v>-0.42632301358780023</v>
      </c>
      <c r="F195">
        <f t="shared" si="1"/>
        <v>-1.036761514726515</v>
      </c>
      <c r="G195">
        <f t="shared" si="2"/>
        <v>-1.4551886545600188</v>
      </c>
    </row>
    <row r="196" spans="1:7">
      <c r="A196" s="7">
        <v>39995</v>
      </c>
      <c r="B196">
        <f>+'HLW - 2025Q4'!E201</f>
        <v>1.7226020508667901</v>
      </c>
      <c r="C196">
        <f>+'HLW - 2025Q4'!I201</f>
        <v>-0.88369775693198704</v>
      </c>
      <c r="D196">
        <f>+'HLW - 2025Q4'!M201</f>
        <v>0.80700020269638295</v>
      </c>
      <c r="E196">
        <f t="shared" si="0"/>
        <v>-0.39284077535879014</v>
      </c>
      <c r="F196">
        <f t="shared" si="1"/>
        <v>-0.98865141723804606</v>
      </c>
      <c r="G196">
        <f t="shared" si="2"/>
        <v>-1.3742164390744869</v>
      </c>
    </row>
    <row r="197" spans="1:7">
      <c r="A197" s="7">
        <v>40087</v>
      </c>
      <c r="B197">
        <f>+'HLW - 2025Q4'!E202</f>
        <v>1.7100698043886999</v>
      </c>
      <c r="C197">
        <f>+'HLW - 2025Q4'!I202</f>
        <v>-0.79825698921468202</v>
      </c>
      <c r="D197">
        <f>+'HLW - 2025Q4'!M202</f>
        <v>0.88014083206228899</v>
      </c>
      <c r="E197">
        <f t="shared" si="0"/>
        <v>-0.40537302183688029</v>
      </c>
      <c r="F197">
        <f t="shared" si="1"/>
        <v>-0.90321064952074104</v>
      </c>
      <c r="G197">
        <f t="shared" si="2"/>
        <v>-1.3010758097085808</v>
      </c>
    </row>
    <row r="198" spans="1:7">
      <c r="A198" s="7">
        <v>40179</v>
      </c>
      <c r="B198">
        <f>+'HLW - 2025Q4'!E203</f>
        <v>1.67181954843142</v>
      </c>
      <c r="C198">
        <f>+'HLW - 2025Q4'!I203</f>
        <v>-0.69975328268496395</v>
      </c>
      <c r="D198">
        <f>+'HLW - 2025Q4'!M203</f>
        <v>0.94110271071035501</v>
      </c>
      <c r="E198">
        <f t="shared" si="0"/>
        <v>-0.44362327779416022</v>
      </c>
      <c r="F198">
        <f t="shared" si="1"/>
        <v>-0.80470694299102297</v>
      </c>
      <c r="G198">
        <f t="shared" si="2"/>
        <v>-1.2401139310605149</v>
      </c>
    </row>
    <row r="199" spans="1:7">
      <c r="A199" s="7">
        <v>40269</v>
      </c>
      <c r="B199">
        <f>+'HLW - 2025Q4'!E204</f>
        <v>1.68279003031626</v>
      </c>
      <c r="C199">
        <f>+'HLW - 2025Q4'!I204</f>
        <v>-0.58255032886911395</v>
      </c>
      <c r="D199">
        <f>+'HLW - 2025Q4'!M204</f>
        <v>1.0690729635256999</v>
      </c>
      <c r="E199">
        <f t="shared" si="0"/>
        <v>-0.43265279590932026</v>
      </c>
      <c r="F199">
        <f t="shared" si="1"/>
        <v>-0.68750398917517297</v>
      </c>
      <c r="G199">
        <f t="shared" si="2"/>
        <v>-1.1121436782451699</v>
      </c>
    </row>
    <row r="200" spans="1:7">
      <c r="A200" s="7">
        <v>40360</v>
      </c>
      <c r="B200">
        <f>+'HLW - 2025Q4'!E205</f>
        <v>1.6242218641955499</v>
      </c>
      <c r="C200">
        <f>+'HLW - 2025Q4'!I205</f>
        <v>-0.44600193702782698</v>
      </c>
      <c r="D200">
        <f>+'HLW - 2025Q4'!M205</f>
        <v>1.1481379227252899</v>
      </c>
      <c r="E200">
        <f t="shared" si="0"/>
        <v>-0.49122096203003029</v>
      </c>
      <c r="F200">
        <f t="shared" si="1"/>
        <v>-0.55095559733388599</v>
      </c>
      <c r="G200">
        <f t="shared" si="2"/>
        <v>-1.0330787190455799</v>
      </c>
    </row>
    <row r="201" spans="1:7">
      <c r="A201" s="7">
        <v>40452</v>
      </c>
      <c r="B201">
        <f>+'HLW - 2025Q4'!E206</f>
        <v>1.60387940529781</v>
      </c>
      <c r="C201">
        <f>+'HLW - 2025Q4'!I206</f>
        <v>-0.44449389973179398</v>
      </c>
      <c r="D201">
        <f>+'HLW - 2025Q4'!M206</f>
        <v>1.12968026119092</v>
      </c>
      <c r="E201">
        <f t="shared" si="0"/>
        <v>-0.51156342092777018</v>
      </c>
      <c r="F201">
        <f t="shared" si="1"/>
        <v>-0.549447560037853</v>
      </c>
      <c r="G201">
        <f t="shared" si="2"/>
        <v>-1.0515363805799498</v>
      </c>
    </row>
    <row r="202" spans="1:7">
      <c r="A202" s="7">
        <v>40544</v>
      </c>
      <c r="B202">
        <f>+'HLW - 2025Q4'!E207</f>
        <v>1.6113433516067801</v>
      </c>
      <c r="C202">
        <f>+'HLW - 2025Q4'!I207</f>
        <v>-0.27483400068653802</v>
      </c>
      <c r="D202">
        <f>+'HLW - 2025Q4'!M207</f>
        <v>1.3066658677546401</v>
      </c>
      <c r="E202">
        <f t="shared" si="0"/>
        <v>-0.50409947461880011</v>
      </c>
      <c r="F202">
        <f t="shared" si="1"/>
        <v>-0.37978766099259703</v>
      </c>
      <c r="G202">
        <f t="shared" si="2"/>
        <v>-0.87455077401622972</v>
      </c>
    </row>
    <row r="203" spans="1:7">
      <c r="A203" s="7">
        <v>40634</v>
      </c>
      <c r="B203">
        <f>+'HLW - 2025Q4'!E208</f>
        <v>1.5176851878155</v>
      </c>
      <c r="C203">
        <f>+'HLW - 2025Q4'!I208</f>
        <v>-0.19007721013793999</v>
      </c>
      <c r="D203">
        <f>+'HLW - 2025Q4'!M208</f>
        <v>1.2994991253289301</v>
      </c>
      <c r="E203">
        <f t="shared" si="0"/>
        <v>-0.59775763841008023</v>
      </c>
      <c r="F203">
        <f t="shared" si="1"/>
        <v>-0.295030870443999</v>
      </c>
      <c r="G203">
        <f t="shared" si="2"/>
        <v>-0.88171751644193974</v>
      </c>
    </row>
    <row r="204" spans="1:7">
      <c r="A204" s="7">
        <v>40725</v>
      </c>
      <c r="B204">
        <f>+'HLW - 2025Q4'!E209</f>
        <v>1.47938835496004</v>
      </c>
      <c r="C204">
        <f>+'HLW - 2025Q4'!I209</f>
        <v>-0.41380880169284101</v>
      </c>
      <c r="D204">
        <f>+'HLW - 2025Q4'!M209</f>
        <v>1.03817999163893</v>
      </c>
      <c r="E204">
        <f t="shared" si="0"/>
        <v>-0.63605447126554027</v>
      </c>
      <c r="F204">
        <f t="shared" si="1"/>
        <v>-0.51876246199889997</v>
      </c>
      <c r="G204">
        <f t="shared" si="2"/>
        <v>-1.1430366501319398</v>
      </c>
    </row>
    <row r="205" spans="1:7">
      <c r="A205" s="7">
        <v>40817</v>
      </c>
      <c r="B205">
        <f>+'HLW - 2025Q4'!E210</f>
        <v>1.39519855571215</v>
      </c>
      <c r="C205">
        <f>+'HLW - 2025Q4'!I210</f>
        <v>-0.25872042447677102</v>
      </c>
      <c r="D205">
        <f>+'HLW - 2025Q4'!M210</f>
        <v>1.11063783806102</v>
      </c>
      <c r="E205">
        <f t="shared" si="0"/>
        <v>-0.72024427051343021</v>
      </c>
      <c r="F205">
        <f t="shared" si="1"/>
        <v>-0.36367408478283003</v>
      </c>
      <c r="G205">
        <f t="shared" si="2"/>
        <v>-1.0705788037098498</v>
      </c>
    </row>
    <row r="206" spans="1:7">
      <c r="A206" s="7">
        <v>40909</v>
      </c>
      <c r="B206">
        <f>+'HLW - 2025Q4'!E211</f>
        <v>1.35475337275509</v>
      </c>
      <c r="C206">
        <f>+'HLW - 2025Q4'!I211</f>
        <v>-0.41832879317982902</v>
      </c>
      <c r="D206">
        <f>+'HLW - 2025Q4'!M211</f>
        <v>0.911333366437446</v>
      </c>
      <c r="E206">
        <f t="shared" si="0"/>
        <v>-0.76068945347049022</v>
      </c>
      <c r="F206">
        <f t="shared" si="1"/>
        <v>-0.52328245348588798</v>
      </c>
      <c r="G206">
        <f t="shared" si="2"/>
        <v>-1.2698832753334237</v>
      </c>
    </row>
    <row r="207" spans="1:7">
      <c r="A207" s="7">
        <v>41000</v>
      </c>
      <c r="B207">
        <f>+'HLW - 2025Q4'!E212</f>
        <v>1.2942781127409899</v>
      </c>
      <c r="C207">
        <f>+'HLW - 2025Q4'!I212</f>
        <v>-0.41968616806153097</v>
      </c>
      <c r="D207">
        <f>+'HLW - 2025Q4'!M212</f>
        <v>0.85062078606160696</v>
      </c>
      <c r="E207">
        <f t="shared" si="0"/>
        <v>-0.8211647134845903</v>
      </c>
      <c r="F207">
        <f t="shared" si="1"/>
        <v>-0.52463982836758993</v>
      </c>
      <c r="G207">
        <f t="shared" si="2"/>
        <v>-1.3305958557092628</v>
      </c>
    </row>
    <row r="208" spans="1:7">
      <c r="A208" s="7">
        <v>41091</v>
      </c>
      <c r="B208">
        <f>+'HLW - 2025Q4'!E213</f>
        <v>1.2700626657486001</v>
      </c>
      <c r="C208">
        <f>+'HLW - 2025Q4'!I213</f>
        <v>-0.582592000125707</v>
      </c>
      <c r="D208">
        <f>+'HLW - 2025Q4'!M213</f>
        <v>0.66394799818722205</v>
      </c>
      <c r="E208">
        <f t="shared" si="0"/>
        <v>-0.84538016047698017</v>
      </c>
      <c r="F208">
        <f t="shared" si="1"/>
        <v>-0.68754566043176601</v>
      </c>
      <c r="G208">
        <f t="shared" si="2"/>
        <v>-1.5172686435836478</v>
      </c>
    </row>
    <row r="209" spans="1:7">
      <c r="A209" s="7">
        <v>41183</v>
      </c>
      <c r="B209">
        <f>+'HLW - 2025Q4'!E214</f>
        <v>1.1898518698312099</v>
      </c>
      <c r="C209">
        <f>+'HLW - 2025Q4'!I214</f>
        <v>-0.475919349343638</v>
      </c>
      <c r="D209">
        <f>+'HLW - 2025Q4'!M214</f>
        <v>0.69189542689639805</v>
      </c>
      <c r="E209">
        <f t="shared" si="0"/>
        <v>-0.92559095639437028</v>
      </c>
      <c r="F209">
        <f t="shared" si="1"/>
        <v>-0.58087300964969701</v>
      </c>
      <c r="G209">
        <f t="shared" si="2"/>
        <v>-1.4893212148744719</v>
      </c>
    </row>
    <row r="210" spans="1:7">
      <c r="A210" s="7">
        <v>41275</v>
      </c>
      <c r="B210">
        <f>+'HLW - 2025Q4'!E215</f>
        <v>1.1463835293434801</v>
      </c>
      <c r="C210">
        <f>+'HLW - 2025Q4'!I215</f>
        <v>-0.67270363164942704</v>
      </c>
      <c r="D210">
        <f>+'HLW - 2025Q4'!M215</f>
        <v>0.452447875651589</v>
      </c>
      <c r="E210">
        <f t="shared" si="0"/>
        <v>-0.96905929688210013</v>
      </c>
      <c r="F210">
        <f t="shared" si="1"/>
        <v>-0.77765729195548605</v>
      </c>
      <c r="G210">
        <f t="shared" si="2"/>
        <v>-1.7287687661192808</v>
      </c>
    </row>
    <row r="211" spans="1:7">
      <c r="A211" s="7">
        <v>41365</v>
      </c>
      <c r="B211">
        <f>+'HLW - 2025Q4'!E216</f>
        <v>1.1853520975404399</v>
      </c>
      <c r="C211">
        <f>+'HLW - 2025Q4'!I216</f>
        <v>-0.61422130074824199</v>
      </c>
      <c r="D211">
        <f>+'HLW - 2025Q4'!M216</f>
        <v>0.54917704290542302</v>
      </c>
      <c r="E211">
        <f t="shared" si="0"/>
        <v>-0.93009072868514031</v>
      </c>
      <c r="F211">
        <f t="shared" si="1"/>
        <v>-0.71917496105430101</v>
      </c>
      <c r="G211">
        <f t="shared" si="2"/>
        <v>-1.6320395988654468</v>
      </c>
    </row>
    <row r="212" spans="1:7">
      <c r="A212" s="7">
        <v>41456</v>
      </c>
      <c r="B212">
        <f>+'HLW - 2025Q4'!E217</f>
        <v>1.16389592978977</v>
      </c>
      <c r="C212">
        <f>+'HLW - 2025Q4'!I217</f>
        <v>-0.69666856980564196</v>
      </c>
      <c r="D212">
        <f>+'HLW - 2025Q4'!M217</f>
        <v>0.44567099302326002</v>
      </c>
      <c r="E212">
        <f t="shared" si="0"/>
        <v>-0.95154689643581025</v>
      </c>
      <c r="F212">
        <f t="shared" si="1"/>
        <v>-0.80162223011170097</v>
      </c>
      <c r="G212">
        <f t="shared" si="2"/>
        <v>-1.7355456487476097</v>
      </c>
    </row>
    <row r="213" spans="1:7">
      <c r="A213" s="7">
        <v>41548</v>
      </c>
      <c r="B213">
        <f>+'HLW - 2025Q4'!E218</f>
        <v>1.1391581139874301</v>
      </c>
      <c r="C213">
        <f>+'HLW - 2025Q4'!I218</f>
        <v>-0.85916330772361404</v>
      </c>
      <c r="D213">
        <f>+'HLW - 2025Q4'!M218</f>
        <v>0.25889660521073798</v>
      </c>
      <c r="E213">
        <f t="shared" si="0"/>
        <v>-0.97628471223815017</v>
      </c>
      <c r="F213">
        <f t="shared" si="1"/>
        <v>-0.96411696802967306</v>
      </c>
      <c r="G213">
        <f t="shared" si="2"/>
        <v>-1.9223200365601318</v>
      </c>
    </row>
    <row r="214" spans="1:7">
      <c r="A214" s="7">
        <v>41640</v>
      </c>
      <c r="B214">
        <f>+'HLW - 2025Q4'!E219</f>
        <v>1.12999645262319</v>
      </c>
      <c r="C214">
        <f>+'HLW - 2025Q4'!I219</f>
        <v>-0.758464377370761</v>
      </c>
      <c r="D214">
        <f>+'HLW - 2025Q4'!M219</f>
        <v>0.35060355615225203</v>
      </c>
      <c r="E214">
        <f t="shared" si="0"/>
        <v>-0.98544637360239018</v>
      </c>
      <c r="F214">
        <f t="shared" si="1"/>
        <v>-0.86341803767682002</v>
      </c>
      <c r="G214">
        <f t="shared" si="2"/>
        <v>-1.8306130856186178</v>
      </c>
    </row>
    <row r="215" spans="1:7">
      <c r="A215" s="7">
        <v>41730</v>
      </c>
      <c r="B215">
        <f>+'HLW - 2025Q4'!E220</f>
        <v>1.1100374838637199</v>
      </c>
      <c r="C215">
        <f>+'HLW - 2025Q4'!I220</f>
        <v>-0.93788148680639305</v>
      </c>
      <c r="D215">
        <f>+'HLW - 2025Q4'!M220</f>
        <v>0.15159713545291401</v>
      </c>
      <c r="E215">
        <f t="shared" si="0"/>
        <v>-1.0054053423618603</v>
      </c>
      <c r="F215">
        <f t="shared" si="1"/>
        <v>-1.042835147112452</v>
      </c>
      <c r="G215">
        <f t="shared" si="2"/>
        <v>-2.0296195063179558</v>
      </c>
    </row>
    <row r="216" spans="1:7">
      <c r="A216" s="7">
        <v>41821</v>
      </c>
      <c r="B216">
        <f>+'HLW - 2025Q4'!E221</f>
        <v>1.10841325243452</v>
      </c>
      <c r="C216">
        <f>+'HLW - 2025Q4'!I221</f>
        <v>-0.87112785537352799</v>
      </c>
      <c r="D216">
        <f>+'HLW - 2025Q4'!M221</f>
        <v>0.216756617638175</v>
      </c>
      <c r="E216">
        <f t="shared" si="0"/>
        <v>-1.0070295737910602</v>
      </c>
      <c r="F216">
        <f t="shared" si="1"/>
        <v>-0.97608151567958701</v>
      </c>
      <c r="G216">
        <f t="shared" si="2"/>
        <v>-1.9644600241326948</v>
      </c>
    </row>
    <row r="217" spans="1:7">
      <c r="A217" s="7">
        <v>41913</v>
      </c>
      <c r="B217">
        <f>+'HLW - 2025Q4'!E222</f>
        <v>1.09343108291256</v>
      </c>
      <c r="C217">
        <f>+'HLW - 2025Q4'!I222</f>
        <v>-0.84326705470733598</v>
      </c>
      <c r="D217">
        <f>+'HLW - 2025Q4'!M222</f>
        <v>0.22991273161899201</v>
      </c>
      <c r="E217">
        <f t="shared" si="0"/>
        <v>-1.0220117433130202</v>
      </c>
      <c r="F217">
        <f t="shared" si="1"/>
        <v>-0.948220715013395</v>
      </c>
      <c r="G217">
        <f t="shared" si="2"/>
        <v>-1.9513039101518779</v>
      </c>
    </row>
    <row r="218" spans="1:7">
      <c r="A218" s="7">
        <v>42005</v>
      </c>
      <c r="B218">
        <f>+'HLW - 2025Q4'!E223</f>
        <v>1.11650335978809</v>
      </c>
      <c r="C218">
        <f>+'HLW - 2025Q4'!I223</f>
        <v>-0.73582040535596305</v>
      </c>
      <c r="D218">
        <f>+'HLW - 2025Q4'!M223</f>
        <v>0.36000433917055302</v>
      </c>
      <c r="E218">
        <f t="shared" si="0"/>
        <v>-0.99893946643749021</v>
      </c>
      <c r="F218">
        <f t="shared" si="1"/>
        <v>-0.84077406566202206</v>
      </c>
      <c r="G218">
        <f t="shared" si="2"/>
        <v>-1.8212123026003169</v>
      </c>
    </row>
    <row r="219" spans="1:7">
      <c r="A219" s="7">
        <v>42095</v>
      </c>
      <c r="B219">
        <f>+'HLW - 2025Q4'!E224</f>
        <v>1.09600208538407</v>
      </c>
      <c r="C219">
        <f>+'HLW - 2025Q4'!I224</f>
        <v>-0.63250273235205101</v>
      </c>
      <c r="D219">
        <f>+'HLW - 2025Q4'!M224</f>
        <v>0.44320043923937302</v>
      </c>
      <c r="E219">
        <f t="shared" si="0"/>
        <v>-1.0194407408415103</v>
      </c>
      <c r="F219">
        <f t="shared" si="1"/>
        <v>-0.73745639265811003</v>
      </c>
      <c r="G219">
        <f t="shared" si="2"/>
        <v>-1.7380162025314969</v>
      </c>
    </row>
    <row r="220" spans="1:7">
      <c r="A220" s="7">
        <v>42186</v>
      </c>
      <c r="B220">
        <f>+'HLW - 2025Q4'!E225</f>
        <v>1.0934029296246499</v>
      </c>
      <c r="C220">
        <f>+'HLW - 2025Q4'!I225</f>
        <v>-0.67123948730155902</v>
      </c>
      <c r="D220">
        <f>+'HLW - 2025Q4'!M225</f>
        <v>0.40191266716028101</v>
      </c>
      <c r="E220">
        <f t="shared" si="0"/>
        <v>-1.0220398966009303</v>
      </c>
      <c r="F220">
        <f t="shared" si="1"/>
        <v>-0.77619314760761804</v>
      </c>
      <c r="G220">
        <f t="shared" si="2"/>
        <v>-1.7793039746105888</v>
      </c>
    </row>
    <row r="221" spans="1:7">
      <c r="A221" s="7">
        <v>42278</v>
      </c>
      <c r="B221">
        <f>+'HLW - 2025Q4'!E226</f>
        <v>1.09582215291311</v>
      </c>
      <c r="C221">
        <f>+'HLW - 2025Q4'!I226</f>
        <v>-0.611203541747246</v>
      </c>
      <c r="D221">
        <f>+'HLW - 2025Q4'!M226</f>
        <v>0.46432302987939</v>
      </c>
      <c r="E221">
        <f t="shared" si="0"/>
        <v>-1.0196206733124702</v>
      </c>
      <c r="F221">
        <f t="shared" si="1"/>
        <v>-0.71615720205330502</v>
      </c>
      <c r="G221">
        <f t="shared" si="2"/>
        <v>-1.7168936118914799</v>
      </c>
    </row>
    <row r="222" spans="1:7">
      <c r="A222" s="7">
        <v>42370</v>
      </c>
      <c r="B222">
        <f>+'HLW - 2025Q4'!E227</f>
        <v>1.10990509751527</v>
      </c>
      <c r="C222">
        <f>+'HLW - 2025Q4'!I227</f>
        <v>-0.79543923566687802</v>
      </c>
      <c r="D222">
        <f>+'HLW - 2025Q4'!M227</f>
        <v>0.29390945215453002</v>
      </c>
      <c r="E222">
        <f t="shared" si="0"/>
        <v>-1.0055377287103102</v>
      </c>
      <c r="F222">
        <f t="shared" si="1"/>
        <v>-0.90039289597293704</v>
      </c>
      <c r="G222">
        <f t="shared" si="2"/>
        <v>-1.8873071896163398</v>
      </c>
    </row>
    <row r="223" spans="1:7">
      <c r="A223" s="7">
        <v>42461</v>
      </c>
      <c r="B223">
        <f>+'HLW - 2025Q4'!E228</f>
        <v>1.0834428401129499</v>
      </c>
      <c r="C223">
        <f>+'HLW - 2025Q4'!I228</f>
        <v>-0.75812157284764703</v>
      </c>
      <c r="D223">
        <f>+'HLW - 2025Q4'!M228</f>
        <v>0.30525496164052301</v>
      </c>
      <c r="E223">
        <f t="shared" si="0"/>
        <v>-1.0319999861126303</v>
      </c>
      <c r="F223">
        <f t="shared" si="1"/>
        <v>-0.86307523315370605</v>
      </c>
      <c r="G223">
        <f t="shared" si="2"/>
        <v>-1.8759616801303469</v>
      </c>
    </row>
    <row r="224" spans="1:7">
      <c r="A224" s="7">
        <v>42552</v>
      </c>
      <c r="B224">
        <f>+'HLW - 2025Q4'!E229</f>
        <v>1.09550318887658</v>
      </c>
      <c r="C224">
        <f>+'HLW - 2025Q4'!I229</f>
        <v>-0.69751789215061299</v>
      </c>
      <c r="D224">
        <f>+'HLW - 2025Q4'!M229</f>
        <v>0.37769562293143</v>
      </c>
      <c r="E224">
        <f t="shared" si="0"/>
        <v>-1.0199396373490002</v>
      </c>
      <c r="F224">
        <f t="shared" si="1"/>
        <v>-0.80247155245667201</v>
      </c>
      <c r="G224">
        <f t="shared" si="2"/>
        <v>-1.8035210188394397</v>
      </c>
    </row>
    <row r="225" spans="1:7">
      <c r="A225" s="7">
        <v>42644</v>
      </c>
      <c r="B225">
        <f>+'HLW - 2025Q4'!E230</f>
        <v>1.1322559388404301</v>
      </c>
      <c r="C225">
        <f>+'HLW - 2025Q4'!I230</f>
        <v>-0.66099496533350299</v>
      </c>
      <c r="D225">
        <f>+'HLW - 2025Q4'!M230</f>
        <v>0.45029060675284699</v>
      </c>
      <c r="E225">
        <f t="shared" si="0"/>
        <v>-0.98318688738515014</v>
      </c>
      <c r="F225">
        <f t="shared" si="1"/>
        <v>-0.76594862563956201</v>
      </c>
      <c r="G225">
        <f t="shared" si="2"/>
        <v>-1.7309260350180229</v>
      </c>
    </row>
    <row r="226" spans="1:7">
      <c r="A226" s="7">
        <v>42736</v>
      </c>
      <c r="B226">
        <f>+'HLW - 2025Q4'!E231</f>
        <v>1.15611423034981</v>
      </c>
      <c r="C226">
        <f>+'HLW - 2025Q4'!I231</f>
        <v>-0.51966283904263</v>
      </c>
      <c r="D226">
        <f>+'HLW - 2025Q4'!M231</f>
        <v>0.61503914820172401</v>
      </c>
      <c r="E226">
        <f t="shared" si="0"/>
        <v>-0.95932859587577024</v>
      </c>
      <c r="F226">
        <f t="shared" si="1"/>
        <v>-0.62461649934868901</v>
      </c>
      <c r="G226">
        <f t="shared" si="2"/>
        <v>-1.5661774935691457</v>
      </c>
    </row>
    <row r="227" spans="1:7">
      <c r="A227" s="7">
        <v>42826</v>
      </c>
      <c r="B227">
        <f>+'HLW - 2025Q4'!E232</f>
        <v>1.1712435027425501</v>
      </c>
      <c r="C227">
        <f>+'HLW - 2025Q4'!I232</f>
        <v>-0.53368351963949501</v>
      </c>
      <c r="D227">
        <f>+'HLW - 2025Q4'!M232</f>
        <v>0.61586753268765304</v>
      </c>
      <c r="E227">
        <f t="shared" si="0"/>
        <v>-0.94419932348303015</v>
      </c>
      <c r="F227">
        <f t="shared" si="1"/>
        <v>-0.63863717994555402</v>
      </c>
      <c r="G227">
        <f t="shared" si="2"/>
        <v>-1.5653491090832168</v>
      </c>
    </row>
    <row r="228" spans="1:7">
      <c r="A228" s="7">
        <v>42917</v>
      </c>
      <c r="B228">
        <f>+'HLW - 2025Q4'!E233</f>
        <v>1.19531566796621</v>
      </c>
      <c r="C228">
        <f>+'HLW - 2025Q4'!I233</f>
        <v>-0.52829399520057596</v>
      </c>
      <c r="D228">
        <f>+'HLW - 2025Q4'!M233</f>
        <v>0.64488338487127395</v>
      </c>
      <c r="E228">
        <f t="shared" si="0"/>
        <v>-0.92012715825937019</v>
      </c>
      <c r="F228">
        <f t="shared" si="1"/>
        <v>-0.63324765550663498</v>
      </c>
      <c r="G228">
        <f t="shared" si="2"/>
        <v>-1.5363332568995958</v>
      </c>
    </row>
    <row r="229" spans="1:7">
      <c r="A229" s="7">
        <v>43009</v>
      </c>
      <c r="B229">
        <f>+'HLW - 2025Q4'!E234</f>
        <v>1.2318582608203701</v>
      </c>
      <c r="C229">
        <f>+'HLW - 2025Q4'!I234</f>
        <v>-0.585038543707596</v>
      </c>
      <c r="D229">
        <f>+'HLW - 2025Q4'!M234</f>
        <v>0.62400462855170302</v>
      </c>
      <c r="E229">
        <f t="shared" si="0"/>
        <v>-0.88358456540521013</v>
      </c>
      <c r="F229">
        <f t="shared" si="1"/>
        <v>-0.68999220401365502</v>
      </c>
      <c r="G229">
        <f t="shared" si="2"/>
        <v>-1.5572120132191669</v>
      </c>
    </row>
    <row r="230" spans="1:7">
      <c r="A230" s="7">
        <v>43101</v>
      </c>
      <c r="B230">
        <f>+'HLW - 2025Q4'!E235</f>
        <v>1.1847139308667201</v>
      </c>
      <c r="C230">
        <f>+'HLW - 2025Q4'!I235</f>
        <v>-0.593420284177546</v>
      </c>
      <c r="D230">
        <f>+'HLW - 2025Q4'!M235</f>
        <v>0.56935171220536396</v>
      </c>
      <c r="E230">
        <f t="shared" si="0"/>
        <v>-0.93072889535886016</v>
      </c>
      <c r="F230">
        <f t="shared" si="1"/>
        <v>-0.69837394448360501</v>
      </c>
      <c r="G230">
        <f t="shared" si="2"/>
        <v>-1.6118649295655059</v>
      </c>
    </row>
    <row r="231" spans="1:7">
      <c r="A231" s="7">
        <v>43191</v>
      </c>
      <c r="B231">
        <f>+'HLW - 2025Q4'!E236</f>
        <v>1.20877688235481</v>
      </c>
      <c r="C231">
        <f>+'HLW - 2025Q4'!I236</f>
        <v>-0.567327251301319</v>
      </c>
      <c r="D231">
        <f>+'HLW - 2025Q4'!M236</f>
        <v>0.61906202973713798</v>
      </c>
      <c r="E231">
        <f t="shared" si="0"/>
        <v>-0.90666594387077026</v>
      </c>
      <c r="F231">
        <f t="shared" si="1"/>
        <v>-0.67228091160737802</v>
      </c>
      <c r="G231">
        <f t="shared" si="2"/>
        <v>-1.5621546120337317</v>
      </c>
    </row>
    <row r="232" spans="1:7">
      <c r="A232" s="7">
        <v>43282</v>
      </c>
      <c r="B232">
        <f>+'HLW - 2025Q4'!E237</f>
        <v>1.1915632756293499</v>
      </c>
      <c r="C232">
        <f>+'HLW - 2025Q4'!I237</f>
        <v>-0.67136203296744301</v>
      </c>
      <c r="D232">
        <f>+'HLW - 2025Q4'!M237</f>
        <v>0.498132452343858</v>
      </c>
      <c r="E232">
        <f t="shared" si="0"/>
        <v>-0.92387955059623028</v>
      </c>
      <c r="F232">
        <f t="shared" si="1"/>
        <v>-0.77631569327350203</v>
      </c>
      <c r="G232">
        <f t="shared" si="2"/>
        <v>-1.6830841894270119</v>
      </c>
    </row>
    <row r="233" spans="1:7">
      <c r="A233" s="7">
        <v>43374</v>
      </c>
      <c r="B233">
        <f>+'HLW - 2025Q4'!E238</f>
        <v>1.2330226066318399</v>
      </c>
      <c r="C233">
        <f>+'HLW - 2025Q4'!I238</f>
        <v>-0.77383585974479496</v>
      </c>
      <c r="D233">
        <f>+'HLW - 2025Q4'!M238</f>
        <v>0.43635009362681298</v>
      </c>
      <c r="E233">
        <f t="shared" si="0"/>
        <v>-0.88242021959374028</v>
      </c>
      <c r="F233">
        <f t="shared" si="1"/>
        <v>-0.87878952005085398</v>
      </c>
      <c r="G233">
        <f t="shared" si="2"/>
        <v>-1.7448665481440568</v>
      </c>
    </row>
    <row r="234" spans="1:7">
      <c r="A234" s="7">
        <v>43466</v>
      </c>
      <c r="B234">
        <f>+'HLW - 2025Q4'!E239</f>
        <v>1.2742542806875701</v>
      </c>
      <c r="C234">
        <f>+'HLW - 2025Q4'!I239</f>
        <v>-0.78190124440054798</v>
      </c>
      <c r="D234">
        <f>+'HLW - 2025Q4'!M239</f>
        <v>0.46875273648966398</v>
      </c>
      <c r="E234">
        <f t="shared" si="0"/>
        <v>-0.84118854553801015</v>
      </c>
      <c r="F234">
        <f t="shared" si="1"/>
        <v>-0.88685490470660699</v>
      </c>
      <c r="G234">
        <f t="shared" si="2"/>
        <v>-1.7124639052812058</v>
      </c>
    </row>
    <row r="235" spans="1:7">
      <c r="A235" s="7">
        <v>43556</v>
      </c>
      <c r="B235">
        <f>+'HLW - 2025Q4'!E240</f>
        <v>1.26192710739581</v>
      </c>
      <c r="C235">
        <f>+'HLW - 2025Q4'!I240</f>
        <v>-0.669196994200291</v>
      </c>
      <c r="D235">
        <f>+'HLW - 2025Q4'!M240</f>
        <v>0.56935812339071701</v>
      </c>
      <c r="E235">
        <f t="shared" si="0"/>
        <v>-0.85351571882977018</v>
      </c>
      <c r="F235">
        <f t="shared" si="1"/>
        <v>-0.77415065450635001</v>
      </c>
      <c r="G235">
        <f t="shared" si="2"/>
        <v>-1.6118585183801528</v>
      </c>
    </row>
    <row r="236" spans="1:7">
      <c r="A236" s="7">
        <v>43647</v>
      </c>
      <c r="B236">
        <f>+'HLW - 2025Q4'!E241</f>
        <v>1.24847052507713</v>
      </c>
      <c r="C236">
        <f>+'HLW - 2025Q4'!I241</f>
        <v>-0.67311856494994904</v>
      </c>
      <c r="D236">
        <f>+'HLW - 2025Q4'!M241</f>
        <v>0.55222919795440195</v>
      </c>
      <c r="E236">
        <f t="shared" si="0"/>
        <v>-0.86697230114845025</v>
      </c>
      <c r="F236">
        <f t="shared" si="1"/>
        <v>-0.77807222525600805</v>
      </c>
      <c r="G236">
        <f t="shared" si="2"/>
        <v>-1.628987443816468</v>
      </c>
    </row>
    <row r="237" spans="1:7">
      <c r="A237" s="7">
        <v>43739</v>
      </c>
      <c r="B237">
        <f>+'HLW - 2025Q4'!E242</f>
        <v>1.2208276833731999</v>
      </c>
      <c r="C237">
        <f>+'HLW - 2025Q4'!I242</f>
        <v>-0.78200781150879195</v>
      </c>
      <c r="D237">
        <f>+'HLW - 2025Q4'!M242</f>
        <v>0.41620907921085698</v>
      </c>
      <c r="E237">
        <f t="shared" si="0"/>
        <v>-0.89461514285238031</v>
      </c>
      <c r="F237">
        <f t="shared" si="1"/>
        <v>-0.88696147181485097</v>
      </c>
      <c r="G237">
        <f t="shared" si="2"/>
        <v>-1.7650075625600128</v>
      </c>
    </row>
    <row r="238" spans="1:7">
      <c r="A238" s="7">
        <v>43831</v>
      </c>
      <c r="B238">
        <f>+'HLW - 2025Q4'!E243</f>
        <v>1.1780156894915801</v>
      </c>
      <c r="C238">
        <f>+'HLW - 2025Q4'!I243</f>
        <v>-1.0141129389087</v>
      </c>
      <c r="D238">
        <f>+'HLW - 2025Q4'!M243</f>
        <v>0.14208487336688899</v>
      </c>
      <c r="E238">
        <f t="shared" si="0"/>
        <v>-0.93742713673400013</v>
      </c>
      <c r="F238">
        <f t="shared" si="1"/>
        <v>-1.119066599214759</v>
      </c>
      <c r="G238">
        <f t="shared" si="2"/>
        <v>-2.0391317684039807</v>
      </c>
    </row>
    <row r="239" spans="1:7">
      <c r="A239" s="7">
        <v>43922</v>
      </c>
      <c r="B239">
        <f>+'HLW - 2025Q4'!E244</f>
        <v>1.1734565550687299</v>
      </c>
      <c r="C239">
        <f>+'HLW - 2025Q4'!I244</f>
        <v>-1.01965259058175</v>
      </c>
      <c r="D239">
        <f>+'HLW - 2025Q4'!M244</f>
        <v>0.132070526413814</v>
      </c>
      <c r="E239">
        <f t="shared" si="0"/>
        <v>-0.9419862711568503</v>
      </c>
      <c r="F239">
        <f t="shared" si="1"/>
        <v>-1.124606250887809</v>
      </c>
      <c r="G239">
        <f t="shared" si="2"/>
        <v>-2.0491461153570558</v>
      </c>
    </row>
    <row r="240" spans="1:7">
      <c r="A240" s="7">
        <v>44013</v>
      </c>
      <c r="B240">
        <f>+'HLW - 2025Q4'!E245</f>
        <v>1.1801973903762299</v>
      </c>
      <c r="C240">
        <f>+'HLW - 2025Q4'!I245</f>
        <v>-1.0129877805592999</v>
      </c>
      <c r="D240">
        <f>+'HLW - 2025Q4'!M245</f>
        <v>0.14535132559919101</v>
      </c>
      <c r="E240">
        <f t="shared" si="0"/>
        <v>-0.93524543584935027</v>
      </c>
      <c r="F240">
        <f t="shared" si="1"/>
        <v>-1.117941440865359</v>
      </c>
      <c r="G240">
        <f t="shared" si="2"/>
        <v>-2.0358653161716789</v>
      </c>
    </row>
    <row r="241" spans="1:7">
      <c r="A241" s="7">
        <v>44105</v>
      </c>
      <c r="B241">
        <f>+'HLW - 2025Q4'!E246</f>
        <v>1.1777172248718699</v>
      </c>
      <c r="C241">
        <f>+'HLW - 2025Q4'!I246</f>
        <v>-1.0155725569523499</v>
      </c>
      <c r="D241">
        <f>+'HLW - 2025Q4'!M246</f>
        <v>0.140332318528403</v>
      </c>
      <c r="E241">
        <f t="shared" si="0"/>
        <v>-0.9377256013537103</v>
      </c>
      <c r="F241">
        <f t="shared" si="1"/>
        <v>-1.120526217258409</v>
      </c>
      <c r="G241">
        <f t="shared" si="2"/>
        <v>-2.0408843232424667</v>
      </c>
    </row>
    <row r="242" spans="1:7">
      <c r="A242" s="7">
        <v>44197</v>
      </c>
      <c r="B242">
        <f>+'HLW - 2025Q4'!E247</f>
        <v>1.1850078699829001</v>
      </c>
      <c r="C242">
        <f>+'HLW - 2025Q4'!I247</f>
        <v>-0.788479943433952</v>
      </c>
      <c r="D242">
        <f>+'HLW - 2025Q4'!M247</f>
        <v>0.37458054805653701</v>
      </c>
      <c r="E242">
        <f t="shared" si="0"/>
        <v>-0.93043495624268013</v>
      </c>
      <c r="F242">
        <f t="shared" si="1"/>
        <v>-0.89343360374001102</v>
      </c>
      <c r="G242">
        <f t="shared" si="2"/>
        <v>-1.8066360937143329</v>
      </c>
    </row>
    <row r="243" spans="1:7">
      <c r="A243" s="7">
        <v>44287</v>
      </c>
      <c r="B243">
        <f>+'HLW - 2025Q4'!E248</f>
        <v>1.23852059720186</v>
      </c>
      <c r="C243">
        <f>+'HLW - 2025Q4'!I248</f>
        <v>-0.965671059662781</v>
      </c>
      <c r="D243">
        <f>+'HLW - 2025Q4'!M248</f>
        <v>0.24991105670196101</v>
      </c>
      <c r="E243">
        <f t="shared" si="0"/>
        <v>-0.87692222902372019</v>
      </c>
      <c r="F243">
        <f t="shared" si="1"/>
        <v>-1.0706247199688399</v>
      </c>
      <c r="G243">
        <f t="shared" si="2"/>
        <v>-1.9313055850689089</v>
      </c>
    </row>
    <row r="244" spans="1:7">
      <c r="A244" s="7">
        <v>44378</v>
      </c>
      <c r="B244">
        <f>+'HLW - 2025Q4'!E249</f>
        <v>1.1456767101888401</v>
      </c>
      <c r="C244">
        <f>+'HLW - 2025Q4'!I249</f>
        <v>-0.899482006164952</v>
      </c>
      <c r="D244">
        <f>+'HLW - 2025Q4'!M249</f>
        <v>0.224975772888167</v>
      </c>
      <c r="E244">
        <f t="shared" si="0"/>
        <v>-0.96976611603674012</v>
      </c>
      <c r="F244">
        <f t="shared" si="1"/>
        <v>-1.004435666471011</v>
      </c>
      <c r="G244">
        <f t="shared" si="2"/>
        <v>-1.9562408688827029</v>
      </c>
    </row>
    <row r="245" spans="1:7">
      <c r="A245" s="7">
        <v>44470</v>
      </c>
      <c r="B245">
        <f>+'HLW - 2025Q4'!E250</f>
        <v>1.17353892924279</v>
      </c>
      <c r="C245">
        <f>+'HLW - 2025Q4'!I250</f>
        <v>-0.81614135411122901</v>
      </c>
      <c r="D245">
        <f>+'HLW - 2025Q4'!M250</f>
        <v>0.33566261141690201</v>
      </c>
      <c r="E245">
        <f t="shared" si="0"/>
        <v>-0.9419038969827902</v>
      </c>
      <c r="F245">
        <f t="shared" si="1"/>
        <v>-0.92109501441728803</v>
      </c>
      <c r="G245">
        <f t="shared" si="2"/>
        <v>-1.8455540303539677</v>
      </c>
    </row>
    <row r="246" spans="1:7">
      <c r="A246" s="7">
        <v>44562</v>
      </c>
      <c r="B246">
        <f>+'HLW - 2025Q4'!E251</f>
        <v>1.2119061307901799</v>
      </c>
      <c r="C246">
        <f>+'HLW - 2025Q4'!I251</f>
        <v>-0.62453732770390102</v>
      </c>
      <c r="D246">
        <f>+'HLW - 2025Q4'!M251</f>
        <v>0.56492324536174499</v>
      </c>
      <c r="E246">
        <f t="shared" si="0"/>
        <v>-0.90353669543540027</v>
      </c>
      <c r="F246">
        <f t="shared" si="1"/>
        <v>-0.72949098800996004</v>
      </c>
      <c r="G246">
        <f t="shared" si="2"/>
        <v>-1.6162933964091248</v>
      </c>
    </row>
    <row r="247" spans="1:7">
      <c r="A247" s="7">
        <v>44652</v>
      </c>
      <c r="B247">
        <f>+'HLW - 2025Q4'!E252</f>
        <v>1.0961454197144</v>
      </c>
      <c r="C247">
        <f>+'HLW - 2025Q4'!I252</f>
        <v>-0.510385130847266</v>
      </c>
      <c r="D247">
        <f>+'HLW - 2025Q4'!M252</f>
        <v>0.56545872039776901</v>
      </c>
      <c r="E247">
        <f t="shared" si="0"/>
        <v>-1.0192974065111802</v>
      </c>
      <c r="F247">
        <f t="shared" si="1"/>
        <v>-0.61533879115332502</v>
      </c>
      <c r="G247">
        <f t="shared" si="2"/>
        <v>-1.6157579213731008</v>
      </c>
    </row>
    <row r="248" spans="1:7">
      <c r="A248" s="7">
        <v>44743</v>
      </c>
      <c r="B248">
        <f>+'HLW - 2025Q4'!E253</f>
        <v>1.1176259684015499</v>
      </c>
      <c r="C248">
        <f>+'HLW - 2025Q4'!I253</f>
        <v>-0.37330031342222098</v>
      </c>
      <c r="D248">
        <f>+'HLW - 2025Q4'!M253</f>
        <v>0.72362624802787301</v>
      </c>
      <c r="E248">
        <f t="shared" si="0"/>
        <v>-0.99781685782403029</v>
      </c>
      <c r="F248">
        <f t="shared" si="1"/>
        <v>-0.47825397372827999</v>
      </c>
      <c r="G248">
        <f t="shared" si="2"/>
        <v>-1.4575903937429968</v>
      </c>
    </row>
    <row r="249" spans="1:7">
      <c r="A249" s="7">
        <v>44835</v>
      </c>
      <c r="B249">
        <f>+'HLW - 2025Q4'!E254</f>
        <v>1.1237805702474399</v>
      </c>
      <c r="C249">
        <f>+'HLW - 2025Q4'!I254</f>
        <v>-0.24868137230141399</v>
      </c>
      <c r="D249">
        <f>+'HLW - 2025Q4'!M254</f>
        <v>0.85428580240461605</v>
      </c>
      <c r="E249">
        <f t="shared" si="0"/>
        <v>-0.99166225597814028</v>
      </c>
      <c r="F249">
        <f t="shared" si="1"/>
        <v>-0.35363503260747298</v>
      </c>
      <c r="G249">
        <f t="shared" si="2"/>
        <v>-1.3269308393662538</v>
      </c>
    </row>
    <row r="250" spans="1:7">
      <c r="A250" s="7">
        <v>44927</v>
      </c>
      <c r="B250">
        <f>+'HLW - 2025Q4'!E255</f>
        <v>1.12369315424014</v>
      </c>
      <c r="C250">
        <f>+'HLW - 2025Q4'!I255</f>
        <v>-0.303272695248547</v>
      </c>
      <c r="D250">
        <f>+'HLW - 2025Q4'!M255</f>
        <v>0.79960868247082695</v>
      </c>
      <c r="E250">
        <f t="shared" ref="E250:E259" si="3">+B250-$B$185</f>
        <v>-0.99174967198544017</v>
      </c>
      <c r="F250">
        <f t="shared" ref="F250:F259" si="4">+C250-$C$185</f>
        <v>-0.40822635555460601</v>
      </c>
      <c r="G250">
        <f t="shared" ref="G250:G259" si="5">+D250-$D$185</f>
        <v>-1.3816079593000428</v>
      </c>
    </row>
    <row r="251" spans="1:7">
      <c r="A251" s="7">
        <v>45017</v>
      </c>
      <c r="B251">
        <f>+'HLW - 2025Q4'!E256</f>
        <v>1.1534993489293199</v>
      </c>
      <c r="C251">
        <f>+'HLW - 2025Q4'!I256</f>
        <v>-0.52143624380535802</v>
      </c>
      <c r="D251">
        <f>+'HLW - 2025Q4'!M256</f>
        <v>0.61069929190129901</v>
      </c>
      <c r="E251">
        <f t="shared" si="3"/>
        <v>-0.96194347729626029</v>
      </c>
      <c r="F251">
        <f t="shared" si="4"/>
        <v>-0.62638990411141704</v>
      </c>
      <c r="G251">
        <f t="shared" si="5"/>
        <v>-1.5705173498695708</v>
      </c>
    </row>
    <row r="252" spans="1:7">
      <c r="A252" s="7">
        <v>45108</v>
      </c>
      <c r="B252">
        <f>+'HLW - 2025Q4'!E257</f>
        <v>1.1593786197245299</v>
      </c>
      <c r="C252">
        <f>+'HLW - 2025Q4'!I257</f>
        <v>-0.72430169515845499</v>
      </c>
      <c r="D252">
        <f>+'HLW - 2025Q4'!M257</f>
        <v>0.41360422212446801</v>
      </c>
      <c r="E252">
        <f t="shared" si="3"/>
        <v>-0.95606420650105028</v>
      </c>
      <c r="F252">
        <f t="shared" si="4"/>
        <v>-0.82925535546451401</v>
      </c>
      <c r="G252">
        <f t="shared" si="5"/>
        <v>-1.7676124196464018</v>
      </c>
    </row>
    <row r="253" spans="1:7">
      <c r="A253" s="7">
        <v>45200</v>
      </c>
      <c r="B253">
        <f>+'HLW - 2025Q4'!E258</f>
        <v>1.17391071306183</v>
      </c>
      <c r="C253">
        <f>+'HLW - 2025Q4'!I258</f>
        <v>-0.91134405241263206</v>
      </c>
      <c r="D253">
        <f>+'HLW - 2025Q4'!M258</f>
        <v>0.24082481117419599</v>
      </c>
      <c r="E253">
        <f t="shared" si="3"/>
        <v>-0.94153211316375018</v>
      </c>
      <c r="F253">
        <f t="shared" si="4"/>
        <v>-1.016297712718691</v>
      </c>
      <c r="G253">
        <f t="shared" si="5"/>
        <v>-1.9403918305966739</v>
      </c>
    </row>
    <row r="254" spans="1:7">
      <c r="A254" s="7">
        <v>45292</v>
      </c>
      <c r="B254">
        <f>+'HLW - 2025Q4'!E259</f>
        <v>1.19407238744846</v>
      </c>
      <c r="C254">
        <f>+'HLW - 2025Q4'!I259</f>
        <v>-0.93929511431062995</v>
      </c>
      <c r="D254">
        <f>+'HLW - 2025Q4'!M259</f>
        <v>0.23266201188218599</v>
      </c>
      <c r="E254">
        <f t="shared" si="3"/>
        <v>-0.92137043877712022</v>
      </c>
      <c r="F254">
        <f t="shared" si="4"/>
        <v>-1.0442487746166889</v>
      </c>
      <c r="G254">
        <f t="shared" si="5"/>
        <v>-1.9485546298886838</v>
      </c>
    </row>
    <row r="255" spans="1:7">
      <c r="A255" s="7">
        <v>45383</v>
      </c>
      <c r="B255">
        <f>+'HLW - 2025Q4'!E260</f>
        <v>1.21402769815423</v>
      </c>
      <c r="C255">
        <f>+'HLW - 2025Q4'!I260</f>
        <v>-1.1135679510752801</v>
      </c>
      <c r="D255">
        <f>+'HLW - 2025Q4'!M260</f>
        <v>7.7974896077871905E-2</v>
      </c>
      <c r="E255">
        <f t="shared" si="3"/>
        <v>-0.90141512807135027</v>
      </c>
      <c r="F255">
        <f t="shared" si="4"/>
        <v>-1.2185216113813391</v>
      </c>
      <c r="G255">
        <f t="shared" si="5"/>
        <v>-2.1032417456929977</v>
      </c>
    </row>
    <row r="256" spans="1:7">
      <c r="A256" s="7">
        <v>45474</v>
      </c>
      <c r="B256">
        <f>+'HLW - 2025Q4'!E261</f>
        <v>1.23996147940139</v>
      </c>
      <c r="C256">
        <f>+'HLW - 2025Q4'!I261</f>
        <v>-1.07270286928418</v>
      </c>
      <c r="D256">
        <f>+'HLW - 2025Q4'!M261</f>
        <v>0.144293442886019</v>
      </c>
      <c r="E256">
        <f t="shared" si="3"/>
        <v>-0.87548134682419021</v>
      </c>
      <c r="F256">
        <f t="shared" si="4"/>
        <v>-1.177656529590239</v>
      </c>
      <c r="G256">
        <f t="shared" si="5"/>
        <v>-2.0369231988848506</v>
      </c>
    </row>
    <row r="257" spans="1:7">
      <c r="A257" s="7">
        <v>45566</v>
      </c>
      <c r="B257">
        <f>+'HLW - 2025Q4'!E262</f>
        <v>1.2521168520580599</v>
      </c>
      <c r="C257">
        <f>+'HLW - 2025Q4'!I262</f>
        <v>-1.12790106017404</v>
      </c>
      <c r="D257">
        <f>+'HLW - 2025Q4'!M262</f>
        <v>0.101025496557759</v>
      </c>
      <c r="E257">
        <f t="shared" si="3"/>
        <v>-0.86332597416752033</v>
      </c>
      <c r="F257">
        <f t="shared" si="4"/>
        <v>-1.232854720480099</v>
      </c>
      <c r="G257">
        <f t="shared" si="5"/>
        <v>-2.080191145213111</v>
      </c>
    </row>
    <row r="258" spans="1:7">
      <c r="A258" s="7">
        <v>45658</v>
      </c>
      <c r="B258">
        <f>+'HLW - 2025Q4'!E263</f>
        <v>1.3048549035731201</v>
      </c>
      <c r="C258">
        <f>+'HLW - 2025Q4'!I263</f>
        <v>-1.12197561244692</v>
      </c>
      <c r="D258">
        <f>+'HLW - 2025Q4'!M263</f>
        <v>0.15871224112440399</v>
      </c>
      <c r="E258">
        <f t="shared" si="3"/>
        <v>-0.81058792265246016</v>
      </c>
      <c r="F258">
        <f t="shared" si="4"/>
        <v>-1.226929272752979</v>
      </c>
      <c r="G258">
        <f t="shared" si="5"/>
        <v>-2.0225044006464659</v>
      </c>
    </row>
    <row r="259" spans="1:7">
      <c r="A259" s="7">
        <v>45748</v>
      </c>
      <c r="B259">
        <f>+'HLW - 2025Q4'!E264</f>
        <v>1.28074101375385</v>
      </c>
      <c r="C259">
        <f>+'HLW - 2025Q4'!I264</f>
        <v>-1.09012454428532</v>
      </c>
      <c r="D259">
        <f>+'HLW - 2025Q4'!M264</f>
        <v>0.166896029721572</v>
      </c>
      <c r="E259">
        <f t="shared" si="3"/>
        <v>-0.83470181247173025</v>
      </c>
      <c r="F259">
        <f t="shared" si="4"/>
        <v>-1.195078204591379</v>
      </c>
      <c r="G259">
        <f t="shared" si="5"/>
        <v>-2.014320612049298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20BB-F451-427C-9D69-8D96C08CE72F}">
  <sheetPr codeName="Sheet21"/>
  <dimension ref="A1:BV132"/>
  <sheetViews>
    <sheetView topLeftCell="Z1" zoomScale="115" zoomScaleNormal="115" workbookViewId="0">
      <selection activeCell="AP47" activeCellId="1" sqref="Z2 AP47"/>
    </sheetView>
  </sheetViews>
  <sheetFormatPr defaultColWidth="8.85546875" defaultRowHeight="15"/>
  <cols>
    <col min="1" max="1" width="12.42578125" bestFit="1" customWidth="1"/>
    <col min="21" max="21" width="9.140625" style="11"/>
    <col min="25" max="25" width="10" bestFit="1" customWidth="1"/>
  </cols>
  <sheetData>
    <row r="1" spans="1:49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154</v>
      </c>
    </row>
    <row r="2" spans="1:49">
      <c r="A2" s="1">
        <v>39172</v>
      </c>
      <c r="B2">
        <v>-7.8284073900903001E-2</v>
      </c>
      <c r="C2">
        <v>-3.3536928302706301</v>
      </c>
      <c r="D2">
        <v>4.0625681022601698</v>
      </c>
      <c r="E2">
        <v>-7.8929587169350002E-2</v>
      </c>
      <c r="F2">
        <v>-2.1463586978441801E-4</v>
      </c>
      <c r="G2" s="16">
        <v>-1.7325995877994099E-14</v>
      </c>
      <c r="H2" s="16">
        <v>4.982871432875E-14</v>
      </c>
      <c r="I2" s="16">
        <v>9.7037389211994698E-14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1.0116916101746701E-14</v>
      </c>
      <c r="Q2">
        <v>-7.9101283198465294E-2</v>
      </c>
      <c r="R2">
        <v>0</v>
      </c>
      <c r="S2">
        <v>1.8951412120813899E-4</v>
      </c>
      <c r="T2">
        <v>0.75299374895978999</v>
      </c>
      <c r="U2" s="11">
        <f>+SUM(B2:T2)</f>
        <v>1.2255289549321744</v>
      </c>
      <c r="Y2" s="1">
        <f>+A2</f>
        <v>39172</v>
      </c>
      <c r="Z2" s="14">
        <f>+B2</f>
        <v>-7.8284073900903001E-2</v>
      </c>
      <c r="AA2" s="14">
        <f>+C2</f>
        <v>-3.3536928302706301</v>
      </c>
      <c r="AB2" s="14">
        <f>+D2</f>
        <v>4.0625681022601698</v>
      </c>
      <c r="AC2" s="14">
        <f>+F2+S2</f>
        <v>-2.5121748576279027E-5</v>
      </c>
      <c r="AD2" s="14">
        <f>+E2</f>
        <v>-7.8929587169350002E-2</v>
      </c>
      <c r="AE2" s="14">
        <f>+Q2</f>
        <v>-7.9101283198465294E-2</v>
      </c>
      <c r="AF2" s="14">
        <f>+G2</f>
        <v>-1.7325995877994099E-14</v>
      </c>
      <c r="AG2" s="14">
        <f>+H2</f>
        <v>4.982871432875E-14</v>
      </c>
      <c r="AH2" s="14">
        <f>+SUM(T2,I2:P2)</f>
        <v>0.75299374895989712</v>
      </c>
      <c r="AI2" s="14">
        <f t="shared" ref="AI2:AI33" si="0">+SUM(Z2:AH2)</f>
        <v>1.2255289549321744</v>
      </c>
    </row>
    <row r="3" spans="1:49">
      <c r="A3" s="1">
        <v>39263</v>
      </c>
      <c r="B3">
        <v>-6.8935731625465999E-2</v>
      </c>
      <c r="C3">
        <v>-3.68207868446963</v>
      </c>
      <c r="D3">
        <v>4.8583333667768898</v>
      </c>
      <c r="E3">
        <v>-6.5752493656886402E-2</v>
      </c>
      <c r="F3">
        <v>-3.3729862415136301E-4</v>
      </c>
      <c r="G3" s="16">
        <v>-1.7397731717788701E-14</v>
      </c>
      <c r="H3" s="16">
        <v>5.05689706291115E-14</v>
      </c>
      <c r="I3" s="16">
        <v>9.9168847779057694E-14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1.02406817547786E-14</v>
      </c>
      <c r="Q3">
        <v>-7.3240177697760006E-2</v>
      </c>
      <c r="R3">
        <v>0</v>
      </c>
      <c r="S3">
        <v>-1.9716767029997101E-4</v>
      </c>
      <c r="T3">
        <v>0.74523244761372898</v>
      </c>
      <c r="U3" s="11">
        <f t="shared" ref="U3:U66" si="1">+SUM(B3:T3)</f>
        <v>1.7130242606465675</v>
      </c>
      <c r="Y3" s="1">
        <f t="shared" ref="Y3:Y34" si="2">+A3</f>
        <v>39263</v>
      </c>
      <c r="Z3" s="14">
        <f t="shared" ref="Z3:AB66" si="3">+B3</f>
        <v>-6.8935731625465999E-2</v>
      </c>
      <c r="AA3" s="14">
        <f t="shared" si="3"/>
        <v>-3.68207868446963</v>
      </c>
      <c r="AB3" s="14">
        <f t="shared" si="3"/>
        <v>4.8583333667768898</v>
      </c>
      <c r="AC3" s="14">
        <f t="shared" ref="AC3:AC66" si="4">+F3+S3</f>
        <v>-5.3446629445133402E-4</v>
      </c>
      <c r="AD3" s="14">
        <f t="shared" ref="AD3:AD66" si="5">+E3</f>
        <v>-6.5752493656886402E-2</v>
      </c>
      <c r="AE3" s="14">
        <f t="shared" ref="AE3:AE66" si="6">+Q3</f>
        <v>-7.3240177697760006E-2</v>
      </c>
      <c r="AF3" s="14">
        <f t="shared" ref="AF3:AG66" si="7">+G3</f>
        <v>-1.7397731717788701E-14</v>
      </c>
      <c r="AG3" s="14">
        <f t="shared" si="7"/>
        <v>5.05689706291115E-14</v>
      </c>
      <c r="AH3" s="14">
        <f t="shared" ref="AH3:AH66" si="8">+SUM(T3,I3:P3)</f>
        <v>0.74523244761383833</v>
      </c>
      <c r="AI3" s="14">
        <f t="shared" si="0"/>
        <v>1.7130242606465671</v>
      </c>
    </row>
    <row r="4" spans="1:49">
      <c r="A4" s="1">
        <v>39355</v>
      </c>
      <c r="B4">
        <v>-7.1663740558801495E-2</v>
      </c>
      <c r="C4">
        <v>-3.93972605934152</v>
      </c>
      <c r="D4">
        <v>5.2294426455382297</v>
      </c>
      <c r="E4">
        <v>-5.0365319293527798E-2</v>
      </c>
      <c r="F4">
        <v>-2.31777843539956E-4</v>
      </c>
      <c r="G4" s="16">
        <v>-1.60299705524177E-14</v>
      </c>
      <c r="H4" s="16">
        <v>4.8456026800898997E-14</v>
      </c>
      <c r="I4" s="16">
        <v>9.7349024161445795E-14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1.0401760820849801E-14</v>
      </c>
      <c r="Q4">
        <v>-2.9467411769400102E-2</v>
      </c>
      <c r="R4">
        <v>0</v>
      </c>
      <c r="S4">
        <v>-7.6596643015668195E-4</v>
      </c>
      <c r="T4">
        <v>0.73754993644147704</v>
      </c>
      <c r="U4" s="11">
        <f t="shared" si="1"/>
        <v>1.874772306742901</v>
      </c>
      <c r="Y4" s="1">
        <f t="shared" si="2"/>
        <v>39355</v>
      </c>
      <c r="Z4" s="14">
        <f t="shared" si="3"/>
        <v>-7.1663740558801495E-2</v>
      </c>
      <c r="AA4" s="14">
        <f t="shared" si="3"/>
        <v>-3.93972605934152</v>
      </c>
      <c r="AB4" s="14">
        <f t="shared" si="3"/>
        <v>5.2294426455382297</v>
      </c>
      <c r="AC4" s="14">
        <f t="shared" si="4"/>
        <v>-9.977442736966379E-4</v>
      </c>
      <c r="AD4" s="14">
        <f t="shared" si="5"/>
        <v>-5.0365319293527798E-2</v>
      </c>
      <c r="AE4" s="14">
        <f t="shared" si="6"/>
        <v>-2.9467411769400102E-2</v>
      </c>
      <c r="AF4" s="14">
        <f t="shared" si="7"/>
        <v>-1.60299705524177E-14</v>
      </c>
      <c r="AG4" s="14">
        <f t="shared" si="7"/>
        <v>4.8456026800898997E-14</v>
      </c>
      <c r="AH4" s="14">
        <f t="shared" si="8"/>
        <v>0.73754993644158484</v>
      </c>
      <c r="AI4" s="14">
        <f t="shared" si="0"/>
        <v>1.874772306742901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>
      <c r="A5" s="1">
        <v>39447</v>
      </c>
      <c r="B5">
        <v>-6.3542093821704199E-2</v>
      </c>
      <c r="C5">
        <v>-4.1234372358258202</v>
      </c>
      <c r="D5">
        <v>5.4945508683535298</v>
      </c>
      <c r="E5">
        <v>-5.8856391753360202E-2</v>
      </c>
      <c r="F5">
        <v>-1.3881449512628599E-4</v>
      </c>
      <c r="G5" s="16">
        <v>-1.71168643325858E-14</v>
      </c>
      <c r="H5" s="16">
        <v>4.84236077888982E-14</v>
      </c>
      <c r="I5" s="16">
        <v>9.9035455459559103E-14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1.04891785132495E-14</v>
      </c>
      <c r="Q5">
        <v>-2.3544619592071701E-4</v>
      </c>
      <c r="R5">
        <v>0</v>
      </c>
      <c r="S5">
        <v>-7.5334577499050297E-4</v>
      </c>
      <c r="T5">
        <v>0.72994540730555602</v>
      </c>
      <c r="U5" s="11">
        <f t="shared" si="1"/>
        <v>1.9775329477923047</v>
      </c>
      <c r="Y5" s="1">
        <f t="shared" si="2"/>
        <v>39447</v>
      </c>
      <c r="Z5" s="14">
        <f t="shared" si="3"/>
        <v>-6.3542093821704199E-2</v>
      </c>
      <c r="AA5" s="14">
        <f t="shared" si="3"/>
        <v>-4.1234372358258202</v>
      </c>
      <c r="AB5" s="14">
        <f t="shared" si="3"/>
        <v>5.4945508683535298</v>
      </c>
      <c r="AC5" s="14">
        <f t="shared" si="4"/>
        <v>-8.9216027011678899E-4</v>
      </c>
      <c r="AD5" s="14">
        <f t="shared" si="5"/>
        <v>-5.8856391753360202E-2</v>
      </c>
      <c r="AE5" s="14">
        <f t="shared" si="6"/>
        <v>-2.3544619592071701E-4</v>
      </c>
      <c r="AF5" s="14">
        <f t="shared" si="7"/>
        <v>-1.71168643325858E-14</v>
      </c>
      <c r="AG5" s="14">
        <f t="shared" si="7"/>
        <v>4.84236077888982E-14</v>
      </c>
      <c r="AH5" s="14">
        <f t="shared" si="8"/>
        <v>0.72994540730566548</v>
      </c>
      <c r="AI5" s="14">
        <f t="shared" si="0"/>
        <v>1.9775329477923045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>
      <c r="A6" s="1">
        <v>39538</v>
      </c>
      <c r="B6">
        <v>-6.4728899470428397E-2</v>
      </c>
      <c r="C6">
        <v>-4.1837788751068699</v>
      </c>
      <c r="D6">
        <v>5.4841231893871196</v>
      </c>
      <c r="E6">
        <v>9.8443971340964592E-3</v>
      </c>
      <c r="F6">
        <v>-7.45001904431705E-4</v>
      </c>
      <c r="G6" s="16">
        <v>-1.58122439955553E-14</v>
      </c>
      <c r="H6" s="16">
        <v>4.40778330025343E-14</v>
      </c>
      <c r="I6" s="16">
        <v>1.01864879127082E-13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1.06595921497741E-14</v>
      </c>
      <c r="Q6">
        <v>5.4260300799283699E-2</v>
      </c>
      <c r="R6">
        <v>0</v>
      </c>
      <c r="S6">
        <v>-8.0888740078491101E-4</v>
      </c>
      <c r="T6">
        <v>0.72241806079811999</v>
      </c>
      <c r="U6" s="11">
        <f t="shared" si="1"/>
        <v>2.0205842842362456</v>
      </c>
      <c r="Y6" s="1">
        <f t="shared" si="2"/>
        <v>39538</v>
      </c>
      <c r="Z6" s="14">
        <f t="shared" si="3"/>
        <v>-6.4728899470428397E-2</v>
      </c>
      <c r="AA6" s="14">
        <f t="shared" si="3"/>
        <v>-4.1837788751068699</v>
      </c>
      <c r="AB6" s="14">
        <f t="shared" si="3"/>
        <v>5.4841231893871196</v>
      </c>
      <c r="AC6" s="14">
        <f t="shared" si="4"/>
        <v>-1.553889305216616E-3</v>
      </c>
      <c r="AD6" s="14">
        <f t="shared" si="5"/>
        <v>9.8443971340964592E-3</v>
      </c>
      <c r="AE6" s="14">
        <f t="shared" si="6"/>
        <v>5.4260300799283699E-2</v>
      </c>
      <c r="AF6" s="14">
        <f t="shared" si="7"/>
        <v>-1.58122439955553E-14</v>
      </c>
      <c r="AG6" s="14">
        <f t="shared" si="7"/>
        <v>4.40778330025343E-14</v>
      </c>
      <c r="AH6" s="14">
        <f t="shared" si="8"/>
        <v>0.72241806079823256</v>
      </c>
      <c r="AI6" s="14">
        <f t="shared" si="0"/>
        <v>2.0205842842362456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>
      <c r="A7" s="1">
        <v>39629</v>
      </c>
      <c r="B7">
        <v>-6.1585402646968997E-2</v>
      </c>
      <c r="C7">
        <v>-4.3355729371570604</v>
      </c>
      <c r="D7">
        <v>5.8403263060719999</v>
      </c>
      <c r="E7">
        <v>1.17447219153093E-2</v>
      </c>
      <c r="F7">
        <v>-7.1597614473409396E-4</v>
      </c>
      <c r="G7" s="16">
        <v>-1.6856279288175399E-14</v>
      </c>
      <c r="H7" s="16">
        <v>4.7147638421334998E-14</v>
      </c>
      <c r="I7" s="16">
        <v>9.8624591125588196E-14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1.0771832150367799E-14</v>
      </c>
      <c r="Q7">
        <v>3.6064207637652397E-2</v>
      </c>
      <c r="R7">
        <v>0</v>
      </c>
      <c r="S7">
        <v>-1.5668548306690499E-3</v>
      </c>
      <c r="T7">
        <v>0.71496710612969405</v>
      </c>
      <c r="U7" s="11">
        <f t="shared" si="1"/>
        <v>2.2036611709753626</v>
      </c>
      <c r="Y7" s="1">
        <f t="shared" si="2"/>
        <v>39629</v>
      </c>
      <c r="Z7" s="14">
        <f t="shared" si="3"/>
        <v>-6.1585402646968997E-2</v>
      </c>
      <c r="AA7" s="14">
        <f t="shared" si="3"/>
        <v>-4.3355729371570604</v>
      </c>
      <c r="AB7" s="14">
        <f t="shared" si="3"/>
        <v>5.8403263060719999</v>
      </c>
      <c r="AC7" s="14">
        <f t="shared" si="4"/>
        <v>-2.2828309754031441E-3</v>
      </c>
      <c r="AD7" s="14">
        <f t="shared" si="5"/>
        <v>1.17447219153093E-2</v>
      </c>
      <c r="AE7" s="14">
        <f t="shared" si="6"/>
        <v>3.6064207637652397E-2</v>
      </c>
      <c r="AF7" s="14">
        <f t="shared" si="7"/>
        <v>-1.6856279288175399E-14</v>
      </c>
      <c r="AG7" s="14">
        <f t="shared" si="7"/>
        <v>4.7147638421334998E-14</v>
      </c>
      <c r="AH7" s="14">
        <f t="shared" si="8"/>
        <v>0.71496710612980341</v>
      </c>
      <c r="AI7" s="14">
        <f t="shared" si="0"/>
        <v>2.2036611709753626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>
      <c r="A8" s="1">
        <v>39721</v>
      </c>
      <c r="B8">
        <v>-5.1207574061310497E-2</v>
      </c>
      <c r="C8">
        <v>-4.4226039308312801</v>
      </c>
      <c r="D8">
        <v>6.0498804531069998</v>
      </c>
      <c r="E8">
        <v>4.5598631628121798E-2</v>
      </c>
      <c r="F8">
        <v>-5.3713845412575105E-4</v>
      </c>
      <c r="G8" s="16">
        <v>-1.57309928157008E-14</v>
      </c>
      <c r="H8" s="16">
        <v>3.8444488628753397E-14</v>
      </c>
      <c r="I8" s="16">
        <v>9.7722346959945896E-14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1.0974834754083501E-14</v>
      </c>
      <c r="Q8">
        <v>9.8057091508697597E-2</v>
      </c>
      <c r="R8">
        <v>0</v>
      </c>
      <c r="S8">
        <v>-1.39545412087248E-3</v>
      </c>
      <c r="T8">
        <v>0.70759176101997801</v>
      </c>
      <c r="U8" s="11">
        <f t="shared" si="1"/>
        <v>2.4253838397963401</v>
      </c>
      <c r="Y8" s="1">
        <f t="shared" si="2"/>
        <v>39721</v>
      </c>
      <c r="Z8" s="14">
        <f t="shared" si="3"/>
        <v>-5.1207574061310497E-2</v>
      </c>
      <c r="AA8" s="14">
        <f t="shared" si="3"/>
        <v>-4.4226039308312801</v>
      </c>
      <c r="AB8" s="14">
        <f t="shared" si="3"/>
        <v>6.0498804531069998</v>
      </c>
      <c r="AC8" s="14">
        <f t="shared" si="4"/>
        <v>-1.932592574998231E-3</v>
      </c>
      <c r="AD8" s="14">
        <f t="shared" si="5"/>
        <v>4.5598631628121798E-2</v>
      </c>
      <c r="AE8" s="14">
        <f t="shared" si="6"/>
        <v>9.8057091508697597E-2</v>
      </c>
      <c r="AF8" s="14">
        <f t="shared" si="7"/>
        <v>-1.57309928157008E-14</v>
      </c>
      <c r="AG8" s="14">
        <f t="shared" si="7"/>
        <v>3.8444488628753397E-14</v>
      </c>
      <c r="AH8" s="14">
        <f t="shared" si="8"/>
        <v>0.7075917610200867</v>
      </c>
      <c r="AI8" s="14">
        <f t="shared" si="0"/>
        <v>2.4253838397963401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>
      <c r="A9" s="1">
        <v>39813</v>
      </c>
      <c r="B9">
        <v>-6.8689601239522405E-2</v>
      </c>
      <c r="C9">
        <v>-4.7838092781992003</v>
      </c>
      <c r="D9">
        <v>5.3758770675350798</v>
      </c>
      <c r="E9">
        <v>0.15728435086914699</v>
      </c>
      <c r="F9">
        <v>5.0732850625129298E-4</v>
      </c>
      <c r="G9" s="16">
        <v>-1.5008818185652301E-14</v>
      </c>
      <c r="H9" s="16">
        <v>3.70238178398656E-14</v>
      </c>
      <c r="I9" s="16">
        <v>9.5618367851490703E-14</v>
      </c>
      <c r="J9" s="16">
        <v>7.7636183317881503E-16</v>
      </c>
      <c r="K9" s="16">
        <v>-1.9932397578323298E-15</v>
      </c>
      <c r="L9" s="16">
        <v>1.6186512125063501E-15</v>
      </c>
      <c r="M9" s="16">
        <v>-1.66031786034041E-16</v>
      </c>
      <c r="N9" s="16">
        <v>-3.94305292761751E-16</v>
      </c>
      <c r="O9" s="16">
        <v>-8.8999268026966106E-16</v>
      </c>
      <c r="P9" s="16">
        <v>1.11610546184907E-14</v>
      </c>
      <c r="Q9">
        <v>0.360173572333296</v>
      </c>
      <c r="R9">
        <v>0</v>
      </c>
      <c r="S9">
        <v>-5.6760182652000103E-4</v>
      </c>
      <c r="T9">
        <v>0.70029125159066496</v>
      </c>
      <c r="U9" s="11">
        <f t="shared" si="1"/>
        <v>1.7410670895693245</v>
      </c>
      <c r="Y9" s="1">
        <f t="shared" si="2"/>
        <v>39813</v>
      </c>
      <c r="Z9" s="14">
        <f t="shared" si="3"/>
        <v>-6.8689601239522405E-2</v>
      </c>
      <c r="AA9" s="14">
        <f t="shared" si="3"/>
        <v>-4.7838092781992003</v>
      </c>
      <c r="AB9" s="14">
        <f t="shared" si="3"/>
        <v>5.3758770675350798</v>
      </c>
      <c r="AC9" s="14">
        <f t="shared" si="4"/>
        <v>-6.0273320268708049E-5</v>
      </c>
      <c r="AD9" s="14">
        <f t="shared" si="5"/>
        <v>0.15728435086914699</v>
      </c>
      <c r="AE9" s="14">
        <f t="shared" si="6"/>
        <v>0.360173572333296</v>
      </c>
      <c r="AF9" s="14">
        <f t="shared" si="7"/>
        <v>-1.5008818185652301E-14</v>
      </c>
      <c r="AG9" s="14">
        <f t="shared" si="7"/>
        <v>3.70238178398656E-14</v>
      </c>
      <c r="AH9" s="14">
        <f t="shared" si="8"/>
        <v>0.70029125159077077</v>
      </c>
      <c r="AI9" s="14">
        <f t="shared" si="0"/>
        <v>1.7410670895693241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>
      <c r="A10" s="1">
        <v>39903</v>
      </c>
      <c r="B10">
        <v>-7.3441058030094694E-2</v>
      </c>
      <c r="C10">
        <v>-4.5362461390598199</v>
      </c>
      <c r="D10">
        <v>5.1776753377236302</v>
      </c>
      <c r="E10">
        <v>0.206776128779355</v>
      </c>
      <c r="F10">
        <v>9.1370680107222095E-4</v>
      </c>
      <c r="G10" s="16">
        <v>-1.5907450684962699E-14</v>
      </c>
      <c r="H10" s="16">
        <v>3.6269444073328602E-14</v>
      </c>
      <c r="I10" s="16">
        <v>1.0114035698909899E-13</v>
      </c>
      <c r="J10" s="16">
        <v>-2.1294429607376999E-14</v>
      </c>
      <c r="K10" s="16">
        <v>9.5471162728620093E-16</v>
      </c>
      <c r="L10" s="16">
        <v>1.52239125124741E-15</v>
      </c>
      <c r="M10" s="16">
        <v>-6.1157007873803198E-16</v>
      </c>
      <c r="N10" s="16">
        <v>-1.16801212328632E-15</v>
      </c>
      <c r="O10" s="16">
        <v>-3.8019970076173999E-15</v>
      </c>
      <c r="P10" s="16">
        <v>1.13063745348071E-14</v>
      </c>
      <c r="Q10">
        <v>0.32451926832765599</v>
      </c>
      <c r="R10">
        <v>0</v>
      </c>
      <c r="S10">
        <v>1.9847908902216999E-3</v>
      </c>
      <c r="T10">
        <v>0.69306481226021399</v>
      </c>
      <c r="U10" s="11">
        <f t="shared" si="1"/>
        <v>1.7952468476923436</v>
      </c>
      <c r="Y10" s="1">
        <f t="shared" si="2"/>
        <v>39903</v>
      </c>
      <c r="Z10" s="14">
        <f t="shared" si="3"/>
        <v>-7.3441058030094694E-2</v>
      </c>
      <c r="AA10" s="14">
        <f t="shared" si="3"/>
        <v>-4.5362461390598199</v>
      </c>
      <c r="AB10" s="14">
        <f t="shared" si="3"/>
        <v>5.1776753377236302</v>
      </c>
      <c r="AC10" s="14">
        <f t="shared" si="4"/>
        <v>2.8984976912939209E-3</v>
      </c>
      <c r="AD10" s="14">
        <f t="shared" si="5"/>
        <v>0.206776128779355</v>
      </c>
      <c r="AE10" s="14">
        <f t="shared" si="6"/>
        <v>0.32451926832765599</v>
      </c>
      <c r="AF10" s="14">
        <f t="shared" si="7"/>
        <v>-1.5907450684962699E-14</v>
      </c>
      <c r="AG10" s="14">
        <f t="shared" si="7"/>
        <v>3.6269444073328602E-14</v>
      </c>
      <c r="AH10" s="14">
        <f t="shared" si="8"/>
        <v>0.69306481226030203</v>
      </c>
      <c r="AI10" s="14">
        <f t="shared" si="0"/>
        <v>1.7952468476923431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>
      <c r="A11" s="1">
        <v>39994</v>
      </c>
      <c r="B11">
        <v>-7.3986420362977701E-2</v>
      </c>
      <c r="C11">
        <v>-4.1428581608929198</v>
      </c>
      <c r="D11">
        <v>4.6096002006732197</v>
      </c>
      <c r="E11">
        <v>0.175430630252325</v>
      </c>
      <c r="F11" s="16">
        <v>-6.3751944804385003E-5</v>
      </c>
      <c r="G11" s="16">
        <v>-1.58957979274459E-14</v>
      </c>
      <c r="H11" s="16">
        <v>3.0183393843279401E-14</v>
      </c>
      <c r="I11" s="16">
        <v>1.2512190106967E-13</v>
      </c>
      <c r="J11" s="16">
        <v>-4.4403667757146502E-14</v>
      </c>
      <c r="K11" s="16">
        <v>3.8133759644425502E-15</v>
      </c>
      <c r="L11" s="16">
        <v>1.3146738821961499E-15</v>
      </c>
      <c r="M11" s="16">
        <v>-1.41791500865835E-15</v>
      </c>
      <c r="N11" s="16">
        <v>-1.1748694167843499E-15</v>
      </c>
      <c r="O11" s="16">
        <v>-7.5474058126468398E-15</v>
      </c>
      <c r="P11" s="16">
        <v>1.14689676573221E-14</v>
      </c>
      <c r="Q11">
        <v>0.20851280557992299</v>
      </c>
      <c r="R11">
        <v>0</v>
      </c>
      <c r="S11">
        <v>3.8869689809664801E-3</v>
      </c>
      <c r="T11">
        <v>0.68591168564053395</v>
      </c>
      <c r="U11" s="11">
        <f t="shared" si="1"/>
        <v>1.4664339579263674</v>
      </c>
      <c r="Y11" s="1">
        <f t="shared" si="2"/>
        <v>39994</v>
      </c>
      <c r="Z11" s="14">
        <f t="shared" si="3"/>
        <v>-7.3986420362977701E-2</v>
      </c>
      <c r="AA11" s="14">
        <f t="shared" si="3"/>
        <v>-4.1428581608929198</v>
      </c>
      <c r="AB11" s="14">
        <f t="shared" si="3"/>
        <v>4.6096002006732197</v>
      </c>
      <c r="AC11" s="14">
        <f t="shared" si="4"/>
        <v>3.8232170361620953E-3</v>
      </c>
      <c r="AD11" s="14">
        <f t="shared" si="5"/>
        <v>0.175430630252325</v>
      </c>
      <c r="AE11" s="14">
        <f t="shared" si="6"/>
        <v>0.20851280557992299</v>
      </c>
      <c r="AF11" s="14">
        <f t="shared" si="7"/>
        <v>-1.58957979274459E-14</v>
      </c>
      <c r="AG11" s="14">
        <f t="shared" si="7"/>
        <v>3.0183393843279401E-14</v>
      </c>
      <c r="AH11" s="14">
        <f t="shared" si="8"/>
        <v>0.68591168564062099</v>
      </c>
      <c r="AI11" s="14">
        <f t="shared" si="0"/>
        <v>1.4664339579263674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>
      <c r="A12" s="1">
        <v>40086</v>
      </c>
      <c r="B12">
        <v>-7.3653071827380207E-2</v>
      </c>
      <c r="C12">
        <v>-3.459942660092</v>
      </c>
      <c r="D12">
        <v>3.9612346154656901</v>
      </c>
      <c r="E12">
        <v>0.13057814810419699</v>
      </c>
      <c r="F12">
        <v>-2.2882545972098401E-4</v>
      </c>
      <c r="G12" s="16">
        <v>-1.4643909913928501E-14</v>
      </c>
      <c r="H12" s="16">
        <v>2.3612202272624101E-14</v>
      </c>
      <c r="I12" s="16">
        <v>1.4448187133826601E-13</v>
      </c>
      <c r="J12" s="16">
        <v>-5.9618656107273299E-14</v>
      </c>
      <c r="K12" s="16">
        <v>4.5553952237247597E-15</v>
      </c>
      <c r="L12" s="16">
        <v>6.4309241249370698E-16</v>
      </c>
      <c r="M12" s="16">
        <v>-2.8006834486022901E-15</v>
      </c>
      <c r="N12" s="16">
        <v>-2.1829047912592701E-15</v>
      </c>
      <c r="O12" s="16">
        <v>-1.2848328313841901E-14</v>
      </c>
      <c r="P12" s="16">
        <v>1.16610220883552E-14</v>
      </c>
      <c r="Q12">
        <v>4.0595185103570797E-2</v>
      </c>
      <c r="R12">
        <v>0</v>
      </c>
      <c r="S12">
        <v>3.2288967809538101E-3</v>
      </c>
      <c r="T12">
        <v>0.67883112243550603</v>
      </c>
      <c r="U12" s="11">
        <f t="shared" si="1"/>
        <v>1.2806434105109092</v>
      </c>
      <c r="Y12" s="1">
        <f t="shared" si="2"/>
        <v>40086</v>
      </c>
      <c r="Z12" s="14">
        <f t="shared" si="3"/>
        <v>-7.3653071827380207E-2</v>
      </c>
      <c r="AA12" s="14">
        <f t="shared" si="3"/>
        <v>-3.459942660092</v>
      </c>
      <c r="AB12" s="14">
        <f t="shared" si="3"/>
        <v>3.9612346154656901</v>
      </c>
      <c r="AC12" s="14">
        <f t="shared" si="4"/>
        <v>3.0000713212328259E-3</v>
      </c>
      <c r="AD12" s="14">
        <f t="shared" si="5"/>
        <v>0.13057814810419699</v>
      </c>
      <c r="AE12" s="14">
        <f t="shared" si="6"/>
        <v>4.0595185103570797E-2</v>
      </c>
      <c r="AF12" s="14">
        <f t="shared" si="7"/>
        <v>-1.4643909913928501E-14</v>
      </c>
      <c r="AG12" s="14">
        <f t="shared" si="7"/>
        <v>2.3612202272624101E-14</v>
      </c>
      <c r="AH12" s="14">
        <f t="shared" si="8"/>
        <v>0.67883112243558985</v>
      </c>
      <c r="AI12" s="14">
        <f t="shared" si="0"/>
        <v>1.2806434105109092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>
      <c r="A13" s="1">
        <v>40178</v>
      </c>
      <c r="B13">
        <v>-6.4194390074682195E-2</v>
      </c>
      <c r="C13">
        <v>-3.05590983299569</v>
      </c>
      <c r="D13">
        <v>3.8581322005674998</v>
      </c>
      <c r="E13">
        <v>0.1070394656366</v>
      </c>
      <c r="F13" s="16">
        <v>4.54291656098418E-5</v>
      </c>
      <c r="G13" s="16">
        <v>-1.58232585566046E-14</v>
      </c>
      <c r="H13" s="16">
        <v>2.35473949166541E-14</v>
      </c>
      <c r="I13" s="16">
        <v>1.57667866384996E-13</v>
      </c>
      <c r="J13" s="16">
        <v>-7.3239750493027697E-14</v>
      </c>
      <c r="K13" s="16">
        <v>6.6079108994170503E-15</v>
      </c>
      <c r="L13" s="16">
        <v>3.6756253609830899E-16</v>
      </c>
      <c r="M13" s="16">
        <v>-3.5615798623363202E-15</v>
      </c>
      <c r="N13" s="16">
        <v>-2.0156895032189299E-15</v>
      </c>
      <c r="O13" s="16">
        <v>-1.8016608694333199E-14</v>
      </c>
      <c r="P13" s="16">
        <v>1.18054657811164E-14</v>
      </c>
      <c r="Q13">
        <v>-4.5205747169063601E-2</v>
      </c>
      <c r="R13">
        <v>0</v>
      </c>
      <c r="S13">
        <v>2.9033729959419899E-3</v>
      </c>
      <c r="T13">
        <v>0.671822381341321</v>
      </c>
      <c r="U13" s="11">
        <f t="shared" si="1"/>
        <v>1.474632879467624</v>
      </c>
      <c r="Y13" s="1">
        <f t="shared" si="2"/>
        <v>40178</v>
      </c>
      <c r="Z13" s="14">
        <f t="shared" si="3"/>
        <v>-6.4194390074682195E-2</v>
      </c>
      <c r="AA13" s="14">
        <f t="shared" si="3"/>
        <v>-3.05590983299569</v>
      </c>
      <c r="AB13" s="14">
        <f t="shared" si="3"/>
        <v>3.8581322005674998</v>
      </c>
      <c r="AC13" s="14">
        <f t="shared" si="4"/>
        <v>2.9488021615518317E-3</v>
      </c>
      <c r="AD13" s="14">
        <f t="shared" si="5"/>
        <v>0.1070394656366</v>
      </c>
      <c r="AE13" s="14">
        <f t="shared" si="6"/>
        <v>-4.5205747169063601E-2</v>
      </c>
      <c r="AF13" s="14">
        <f t="shared" si="7"/>
        <v>-1.58232585566046E-14</v>
      </c>
      <c r="AG13" s="14">
        <f t="shared" si="7"/>
        <v>2.35473949166541E-14</v>
      </c>
      <c r="AH13" s="14">
        <f t="shared" si="8"/>
        <v>0.6718223813414006</v>
      </c>
      <c r="AI13" s="14">
        <f t="shared" si="0"/>
        <v>1.474632879467624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>
      <c r="A14" s="1">
        <v>40268</v>
      </c>
      <c r="B14">
        <v>-6.0329499192550998E-2</v>
      </c>
      <c r="C14">
        <v>-2.8937839610117502</v>
      </c>
      <c r="D14">
        <v>3.4531266866524701</v>
      </c>
      <c r="E14">
        <v>0.101443696777523</v>
      </c>
      <c r="F14">
        <v>-1.2181755547688099E-4</v>
      </c>
      <c r="G14" s="16">
        <v>-1.5675464933401101E-14</v>
      </c>
      <c r="H14" s="16">
        <v>2.6767755963900001E-14</v>
      </c>
      <c r="I14" s="16">
        <v>1.7462692960327801E-13</v>
      </c>
      <c r="J14" s="16">
        <v>-8.4268615707084902E-14</v>
      </c>
      <c r="K14" s="16">
        <v>9.9636198588660606E-15</v>
      </c>
      <c r="L14" s="16">
        <v>1.8963749648088901E-15</v>
      </c>
      <c r="M14" s="16">
        <v>-3.0468555709611899E-15</v>
      </c>
      <c r="N14" s="16">
        <v>-1.07724201529075E-15</v>
      </c>
      <c r="O14" s="16">
        <v>-2.2238877662929601E-14</v>
      </c>
      <c r="P14" s="16">
        <v>1.19870191245865E-14</v>
      </c>
      <c r="Q14">
        <v>-8.8133049425820897E-2</v>
      </c>
      <c r="R14">
        <v>0</v>
      </c>
      <c r="S14">
        <v>3.0845201150916401E-3</v>
      </c>
      <c r="T14">
        <v>0.664884728948545</v>
      </c>
      <c r="U14" s="11">
        <f t="shared" si="1"/>
        <v>1.1801713053081295</v>
      </c>
      <c r="Y14" s="1">
        <f t="shared" si="2"/>
        <v>40268</v>
      </c>
      <c r="Z14" s="14">
        <f t="shared" si="3"/>
        <v>-6.0329499192550998E-2</v>
      </c>
      <c r="AA14" s="14">
        <f t="shared" si="3"/>
        <v>-2.8937839610117502</v>
      </c>
      <c r="AB14" s="14">
        <f t="shared" si="3"/>
        <v>3.4531266866524701</v>
      </c>
      <c r="AC14" s="14">
        <f t="shared" si="4"/>
        <v>2.9627025596147593E-3</v>
      </c>
      <c r="AD14" s="14">
        <f t="shared" si="5"/>
        <v>0.101443696777523</v>
      </c>
      <c r="AE14" s="14">
        <f t="shared" si="6"/>
        <v>-8.8133049425820897E-2</v>
      </c>
      <c r="AF14" s="14">
        <f t="shared" si="7"/>
        <v>-1.5675464933401101E-14</v>
      </c>
      <c r="AG14" s="14">
        <f t="shared" si="7"/>
        <v>2.6767755963900001E-14</v>
      </c>
      <c r="AH14" s="14">
        <f t="shared" si="8"/>
        <v>0.66488472894863293</v>
      </c>
      <c r="AI14" s="14">
        <f t="shared" si="0"/>
        <v>1.1801713053081295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>
      <c r="A15" s="1">
        <v>40359</v>
      </c>
      <c r="B15">
        <v>-5.4516903358184099E-2</v>
      </c>
      <c r="C15">
        <v>-2.7867589591438202</v>
      </c>
      <c r="D15">
        <v>2.8157058402681998</v>
      </c>
      <c r="E15">
        <v>6.8607061846585396E-2</v>
      </c>
      <c r="F15">
        <v>2.46506468787213E-4</v>
      </c>
      <c r="G15" s="16">
        <v>-1.5453809048751101E-14</v>
      </c>
      <c r="H15" s="16">
        <v>2.5337112273445801E-14</v>
      </c>
      <c r="I15" s="16">
        <v>1.8804567998123701E-13</v>
      </c>
      <c r="J15" s="16">
        <v>-9.7186564698991196E-14</v>
      </c>
      <c r="K15" s="16">
        <v>1.33811980735738E-14</v>
      </c>
      <c r="L15" s="16">
        <v>4.6702045262837197E-15</v>
      </c>
      <c r="M15" s="16">
        <v>-8.68898321095762E-16</v>
      </c>
      <c r="N15" s="16">
        <v>9.1935244050237403E-16</v>
      </c>
      <c r="O15" s="16">
        <v>-2.46234347539809E-14</v>
      </c>
      <c r="P15" s="16">
        <v>1.21715382136286E-14</v>
      </c>
      <c r="Q15">
        <v>-8.5939799889392696E-2</v>
      </c>
      <c r="R15">
        <v>0</v>
      </c>
      <c r="S15">
        <v>3.0723966803646902E-3</v>
      </c>
      <c r="T15">
        <v>0.65801743964589798</v>
      </c>
      <c r="U15" s="11">
        <f t="shared" si="1"/>
        <v>0.6184335825185443</v>
      </c>
      <c r="Y15" s="1">
        <f t="shared" si="2"/>
        <v>40359</v>
      </c>
      <c r="Z15" s="14">
        <f t="shared" si="3"/>
        <v>-5.4516903358184099E-2</v>
      </c>
      <c r="AA15" s="14">
        <f t="shared" si="3"/>
        <v>-2.7867589591438202</v>
      </c>
      <c r="AB15" s="14">
        <f t="shared" si="3"/>
        <v>2.8157058402681998</v>
      </c>
      <c r="AC15" s="14">
        <f t="shared" si="4"/>
        <v>3.3189031491519033E-3</v>
      </c>
      <c r="AD15" s="14">
        <f t="shared" si="5"/>
        <v>6.8607061846585396E-2</v>
      </c>
      <c r="AE15" s="14">
        <f t="shared" si="6"/>
        <v>-8.5939799889392696E-2</v>
      </c>
      <c r="AF15" s="14">
        <f t="shared" si="7"/>
        <v>-1.5453809048751101E-14</v>
      </c>
      <c r="AG15" s="14">
        <f t="shared" si="7"/>
        <v>2.5337112273445801E-14</v>
      </c>
      <c r="AH15" s="14">
        <f t="shared" si="8"/>
        <v>0.65801743964599457</v>
      </c>
      <c r="AI15" s="14">
        <f t="shared" si="0"/>
        <v>0.61843358251854441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>
      <c r="A16" s="1">
        <v>40451</v>
      </c>
      <c r="B16">
        <v>-5.34048529618662E-2</v>
      </c>
      <c r="C16">
        <v>-2.69174345073779</v>
      </c>
      <c r="D16">
        <v>2.8842362709185001</v>
      </c>
      <c r="E16">
        <v>0.100595404373355</v>
      </c>
      <c r="F16">
        <v>2.1875955164943399E-4</v>
      </c>
      <c r="G16" s="16">
        <v>-1.39710959372746E-14</v>
      </c>
      <c r="H16" s="16">
        <v>2.8282318532954001E-14</v>
      </c>
      <c r="I16" s="16">
        <v>2.0119544798573E-13</v>
      </c>
      <c r="J16" s="16">
        <v>-1.1405432672727601E-13</v>
      </c>
      <c r="K16" s="16">
        <v>1.52305911632116E-14</v>
      </c>
      <c r="L16" s="16">
        <v>4.8842958583147297E-15</v>
      </c>
      <c r="M16" s="16">
        <v>-5.5348680084051298E-16</v>
      </c>
      <c r="N16" s="16">
        <v>1.4709551055519901E-15</v>
      </c>
      <c r="O16" s="16">
        <v>-2.65594129068935E-14</v>
      </c>
      <c r="P16" s="16">
        <v>1.24014869653622E-14</v>
      </c>
      <c r="Q16">
        <v>-9.9474519757869403E-2</v>
      </c>
      <c r="R16">
        <v>0</v>
      </c>
      <c r="S16">
        <v>3.4512099530974098E-3</v>
      </c>
      <c r="T16">
        <v>0.65121979552567</v>
      </c>
      <c r="U16" s="11">
        <f t="shared" si="1"/>
        <v>0.79509861686485495</v>
      </c>
      <c r="Y16" s="1">
        <f t="shared" si="2"/>
        <v>40451</v>
      </c>
      <c r="Z16" s="14">
        <f t="shared" si="3"/>
        <v>-5.34048529618662E-2</v>
      </c>
      <c r="AA16" s="14">
        <f t="shared" si="3"/>
        <v>-2.69174345073779</v>
      </c>
      <c r="AB16" s="14">
        <f t="shared" si="3"/>
        <v>2.8842362709185001</v>
      </c>
      <c r="AC16" s="14">
        <f t="shared" si="4"/>
        <v>3.6699695047468436E-3</v>
      </c>
      <c r="AD16" s="14">
        <f t="shared" si="5"/>
        <v>0.100595404373355</v>
      </c>
      <c r="AE16" s="14">
        <f t="shared" si="6"/>
        <v>-9.9474519757869403E-2</v>
      </c>
      <c r="AF16" s="14">
        <f t="shared" si="7"/>
        <v>-1.39710959372746E-14</v>
      </c>
      <c r="AG16" s="14">
        <f t="shared" si="7"/>
        <v>2.8282318532954001E-14</v>
      </c>
      <c r="AH16" s="14">
        <f t="shared" si="8"/>
        <v>0.65121979552576403</v>
      </c>
      <c r="AI16" s="14">
        <f t="shared" si="0"/>
        <v>0.79509861686485483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>
      <c r="A17" s="1">
        <v>40543</v>
      </c>
      <c r="B17">
        <v>-4.5745809181879801E-2</v>
      </c>
      <c r="C17">
        <v>-2.8103465578004201</v>
      </c>
      <c r="D17">
        <v>3.6837703337577801</v>
      </c>
      <c r="E17">
        <v>8.1914328659949701E-2</v>
      </c>
      <c r="F17">
        <v>-1.4959403564937399E-4</v>
      </c>
      <c r="G17" s="16">
        <v>-1.52044746254228E-14</v>
      </c>
      <c r="H17" s="16">
        <v>3.0297835920547399E-14</v>
      </c>
      <c r="I17" s="16">
        <v>2.1930145568842299E-13</v>
      </c>
      <c r="J17" s="16">
        <v>-1.3647369746216201E-13</v>
      </c>
      <c r="K17" s="16">
        <v>1.7219672841651799E-14</v>
      </c>
      <c r="L17" s="16">
        <v>4.6866446657754999E-15</v>
      </c>
      <c r="M17" s="16">
        <v>-1.0196134282733101E-15</v>
      </c>
      <c r="N17" s="16">
        <v>8.8584750851544399E-16</v>
      </c>
      <c r="O17" s="16">
        <v>-2.9245639290441399E-14</v>
      </c>
      <c r="P17" s="16">
        <v>1.2589127896586401E-14</v>
      </c>
      <c r="Q17">
        <v>-0.101569323117292</v>
      </c>
      <c r="R17">
        <v>0</v>
      </c>
      <c r="S17">
        <v>3.6207093424368299E-3</v>
      </c>
      <c r="T17">
        <v>0.64449108629074903</v>
      </c>
      <c r="U17" s="11">
        <f t="shared" si="1"/>
        <v>1.4559851739157774</v>
      </c>
      <c r="Y17" s="1">
        <f t="shared" si="2"/>
        <v>40543</v>
      </c>
      <c r="Z17" s="14">
        <f t="shared" si="3"/>
        <v>-4.5745809181879801E-2</v>
      </c>
      <c r="AA17" s="14">
        <f t="shared" si="3"/>
        <v>-2.8103465578004201</v>
      </c>
      <c r="AB17" s="14">
        <f t="shared" si="3"/>
        <v>3.6837703337577801</v>
      </c>
      <c r="AC17" s="14">
        <f t="shared" si="4"/>
        <v>3.471115306787456E-3</v>
      </c>
      <c r="AD17" s="14">
        <f t="shared" si="5"/>
        <v>8.1914328659949701E-2</v>
      </c>
      <c r="AE17" s="14">
        <f t="shared" si="6"/>
        <v>-0.101569323117292</v>
      </c>
      <c r="AF17" s="14">
        <f t="shared" si="7"/>
        <v>-1.52044746254228E-14</v>
      </c>
      <c r="AG17" s="14">
        <f t="shared" si="7"/>
        <v>3.0297835920547399E-14</v>
      </c>
      <c r="AH17" s="14">
        <f t="shared" si="8"/>
        <v>0.64449108629083696</v>
      </c>
      <c r="AI17" s="14">
        <f t="shared" si="0"/>
        <v>1.4559851739157774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>
      <c r="A18" s="1">
        <v>40633</v>
      </c>
      <c r="B18">
        <v>-5.9839461884176902E-2</v>
      </c>
      <c r="C18">
        <v>-2.98207579869135</v>
      </c>
      <c r="D18">
        <v>4.9208437863393</v>
      </c>
      <c r="E18">
        <v>6.1609738095354701E-2</v>
      </c>
      <c r="F18">
        <v>-4.4255268174124698E-4</v>
      </c>
      <c r="G18" s="16">
        <v>-1.4226695940134199E-14</v>
      </c>
      <c r="H18" s="16">
        <v>2.5814831657628299E-14</v>
      </c>
      <c r="I18" s="16">
        <v>2.4134199829442901E-13</v>
      </c>
      <c r="J18" s="16">
        <v>-1.64267872339328E-13</v>
      </c>
      <c r="K18" s="16">
        <v>1.6878722544541099E-14</v>
      </c>
      <c r="L18" s="16">
        <v>1.76119574246226E-15</v>
      </c>
      <c r="M18" s="16">
        <v>-3.7459160086958203E-15</v>
      </c>
      <c r="N18" s="16">
        <v>-1.4547865331591901E-15</v>
      </c>
      <c r="O18" s="16">
        <v>-3.4133645689066797E-14</v>
      </c>
      <c r="P18" s="16">
        <v>1.28372463929725E-14</v>
      </c>
      <c r="Q18">
        <v>-8.3116373428554394E-2</v>
      </c>
      <c r="R18">
        <v>0</v>
      </c>
      <c r="S18">
        <v>2.8998059977579801E-3</v>
      </c>
      <c r="T18">
        <v>0.63783060916319301</v>
      </c>
      <c r="U18" s="11">
        <f t="shared" si="1"/>
        <v>2.4977097529098637</v>
      </c>
      <c r="Y18" s="1">
        <f t="shared" si="2"/>
        <v>40633</v>
      </c>
      <c r="Z18" s="14">
        <f t="shared" si="3"/>
        <v>-5.9839461884176902E-2</v>
      </c>
      <c r="AA18" s="14">
        <f t="shared" si="3"/>
        <v>-2.98207579869135</v>
      </c>
      <c r="AB18" s="14">
        <f t="shared" si="3"/>
        <v>4.9208437863393</v>
      </c>
      <c r="AC18" s="14">
        <f t="shared" si="4"/>
        <v>2.4572533160167331E-3</v>
      </c>
      <c r="AD18" s="14">
        <f t="shared" si="5"/>
        <v>6.1609738095354701E-2</v>
      </c>
      <c r="AE18" s="14">
        <f t="shared" si="6"/>
        <v>-8.3116373428554394E-2</v>
      </c>
      <c r="AF18" s="14">
        <f t="shared" si="7"/>
        <v>-1.4226695940134199E-14</v>
      </c>
      <c r="AG18" s="14">
        <f t="shared" si="7"/>
        <v>2.5814831657628299E-14</v>
      </c>
      <c r="AH18" s="14">
        <f t="shared" si="8"/>
        <v>0.63783060916326229</v>
      </c>
      <c r="AI18" s="14">
        <f t="shared" si="0"/>
        <v>2.4977097529098637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>
      <c r="A19" s="1">
        <v>40724</v>
      </c>
      <c r="B19">
        <v>-4.8491058432781002E-2</v>
      </c>
      <c r="C19">
        <v>-2.7843613074638398</v>
      </c>
      <c r="D19">
        <v>5.4985865534077396</v>
      </c>
      <c r="E19">
        <v>8.8801793425577993E-2</v>
      </c>
      <c r="F19">
        <v>3.4083102521552101E-4</v>
      </c>
      <c r="G19" s="16">
        <v>-1.4283260841225199E-14</v>
      </c>
      <c r="H19" s="16">
        <v>2.4802606467269199E-14</v>
      </c>
      <c r="I19" s="16">
        <v>2.6643251519840699E-13</v>
      </c>
      <c r="J19" s="16">
        <v>-2.0004663341269801E-13</v>
      </c>
      <c r="K19" s="16">
        <v>1.9470461618968899E-14</v>
      </c>
      <c r="L19" s="16">
        <v>1.1628314444229701E-15</v>
      </c>
      <c r="M19" s="16">
        <v>-4.2006736858924397E-15</v>
      </c>
      <c r="N19" s="16">
        <v>-1.5799396659960499E-15</v>
      </c>
      <c r="O19" s="16">
        <v>-3.8785297221048398E-14</v>
      </c>
      <c r="P19" s="16">
        <v>1.30770218842414E-14</v>
      </c>
      <c r="Q19">
        <v>-6.7312298137151394E-2</v>
      </c>
      <c r="R19">
        <v>0</v>
      </c>
      <c r="S19">
        <v>2.3190743339912201E-3</v>
      </c>
      <c r="T19">
        <v>0.63123766879432597</v>
      </c>
      <c r="U19" s="11">
        <f t="shared" si="1"/>
        <v>3.3211212569531448</v>
      </c>
      <c r="Y19" s="1">
        <f t="shared" si="2"/>
        <v>40724</v>
      </c>
      <c r="Z19" s="14">
        <f t="shared" si="3"/>
        <v>-4.8491058432781002E-2</v>
      </c>
      <c r="AA19" s="14">
        <f t="shared" si="3"/>
        <v>-2.7843613074638398</v>
      </c>
      <c r="AB19" s="14">
        <f t="shared" si="3"/>
        <v>5.4985865534077396</v>
      </c>
      <c r="AC19" s="14">
        <f t="shared" si="4"/>
        <v>2.6599053592067409E-3</v>
      </c>
      <c r="AD19" s="14">
        <f t="shared" si="5"/>
        <v>8.8801793425577993E-2</v>
      </c>
      <c r="AE19" s="14">
        <f t="shared" si="6"/>
        <v>-6.7312298137151394E-2</v>
      </c>
      <c r="AF19" s="14">
        <f t="shared" si="7"/>
        <v>-1.4283260841225199E-14</v>
      </c>
      <c r="AG19" s="14">
        <f t="shared" si="7"/>
        <v>2.4802606467269199E-14</v>
      </c>
      <c r="AH19" s="14">
        <f t="shared" si="8"/>
        <v>0.63123766879438148</v>
      </c>
      <c r="AI19" s="14">
        <f t="shared" si="0"/>
        <v>3.3211212569531439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>
      <c r="A20" s="1">
        <v>40816</v>
      </c>
      <c r="B20">
        <v>-5.80371997037092E-2</v>
      </c>
      <c r="C20">
        <v>-2.6858103098720698</v>
      </c>
      <c r="D20">
        <v>3.3070980052813201</v>
      </c>
      <c r="E20">
        <v>9.8457670004026707E-2</v>
      </c>
      <c r="F20">
        <v>-3.2642417395750901E-4</v>
      </c>
      <c r="G20" s="16">
        <v>-1.33322515468842E-14</v>
      </c>
      <c r="H20" s="16">
        <v>2.7937196999316801E-14</v>
      </c>
      <c r="I20" s="16">
        <v>3.0064002033127199E-13</v>
      </c>
      <c r="J20" s="16">
        <v>-2.2938072691082002E-13</v>
      </c>
      <c r="K20" s="16">
        <v>2.8517703584947301E-14</v>
      </c>
      <c r="L20" s="16">
        <v>5.6586973117598602E-15</v>
      </c>
      <c r="M20" s="16">
        <v>-5.2765959582088496E-16</v>
      </c>
      <c r="N20" s="16">
        <v>1.5177793712257101E-15</v>
      </c>
      <c r="O20" s="16">
        <v>-4.0493918189194601E-14</v>
      </c>
      <c r="P20" s="16">
        <v>1.32832155555925E-14</v>
      </c>
      <c r="Q20">
        <v>-4.40424337503822E-2</v>
      </c>
      <c r="R20">
        <v>0</v>
      </c>
      <c r="S20">
        <v>2.8179122624632999E-3</v>
      </c>
      <c r="T20">
        <v>0.62471157717630099</v>
      </c>
      <c r="U20" s="11">
        <f t="shared" si="1"/>
        <v>1.2448687972240862</v>
      </c>
      <c r="Y20" s="1">
        <f t="shared" si="2"/>
        <v>40816</v>
      </c>
      <c r="Z20" s="14">
        <f t="shared" si="3"/>
        <v>-5.80371997037092E-2</v>
      </c>
      <c r="AA20" s="14">
        <f t="shared" si="3"/>
        <v>-2.6858103098720698</v>
      </c>
      <c r="AB20" s="14">
        <f t="shared" si="3"/>
        <v>3.3070980052813201</v>
      </c>
      <c r="AC20" s="14">
        <f t="shared" si="4"/>
        <v>2.4914880885057908E-3</v>
      </c>
      <c r="AD20" s="14">
        <f t="shared" si="5"/>
        <v>9.8457670004026707E-2</v>
      </c>
      <c r="AE20" s="14">
        <f t="shared" si="6"/>
        <v>-4.40424337503822E-2</v>
      </c>
      <c r="AF20" s="14">
        <f t="shared" si="7"/>
        <v>-1.33322515468842E-14</v>
      </c>
      <c r="AG20" s="14">
        <f t="shared" si="7"/>
        <v>2.7937196999316801E-14</v>
      </c>
      <c r="AH20" s="14">
        <f t="shared" si="8"/>
        <v>0.62471157717638026</v>
      </c>
      <c r="AI20" s="14">
        <f t="shared" si="0"/>
        <v>1.2448687972240862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>
      <c r="A21" s="1">
        <v>40908</v>
      </c>
      <c r="B21">
        <v>-5.5234703640661E-2</v>
      </c>
      <c r="C21">
        <v>-2.56235109229939</v>
      </c>
      <c r="D21">
        <v>1.90522735460842</v>
      </c>
      <c r="E21">
        <v>0.11075587840593699</v>
      </c>
      <c r="F21">
        <v>1.6805591086164901E-4</v>
      </c>
      <c r="G21" s="16">
        <v>-1.26658403366108E-14</v>
      </c>
      <c r="H21" s="16">
        <v>2.6460660912191201E-14</v>
      </c>
      <c r="I21" s="16">
        <v>3.31645034111787E-13</v>
      </c>
      <c r="J21" s="16">
        <v>-2.5337353065096799E-13</v>
      </c>
      <c r="K21" s="16">
        <v>3.3756187314664698E-14</v>
      </c>
      <c r="L21" s="16">
        <v>6.99292323459516E-15</v>
      </c>
      <c r="M21" s="16">
        <v>7.59150101485162E-16</v>
      </c>
      <c r="N21" s="16">
        <v>2.5107862506676798E-15</v>
      </c>
      <c r="O21" s="16">
        <v>-4.1858373129565898E-14</v>
      </c>
      <c r="P21" s="16">
        <v>1.3497466973817001E-14</v>
      </c>
      <c r="Q21">
        <v>-3.1181323602846599E-2</v>
      </c>
      <c r="R21">
        <v>0</v>
      </c>
      <c r="S21">
        <v>1.9026130932699901E-3</v>
      </c>
      <c r="T21">
        <v>0.61825165355508604</v>
      </c>
      <c r="U21" s="11">
        <f t="shared" si="1"/>
        <v>-1.2461563969214939E-2</v>
      </c>
      <c r="Y21" s="1">
        <f t="shared" si="2"/>
        <v>40908</v>
      </c>
      <c r="Z21" s="14">
        <f t="shared" si="3"/>
        <v>-5.5234703640661E-2</v>
      </c>
      <c r="AA21" s="14">
        <f t="shared" si="3"/>
        <v>-2.56235109229939</v>
      </c>
      <c r="AB21" s="14">
        <f t="shared" si="3"/>
        <v>1.90522735460842</v>
      </c>
      <c r="AC21" s="14">
        <f t="shared" si="4"/>
        <v>2.0706690041316393E-3</v>
      </c>
      <c r="AD21" s="14">
        <f t="shared" si="5"/>
        <v>0.11075587840593699</v>
      </c>
      <c r="AE21" s="14">
        <f t="shared" si="6"/>
        <v>-3.1181323602846599E-2</v>
      </c>
      <c r="AF21" s="14">
        <f t="shared" si="7"/>
        <v>-1.26658403366108E-14</v>
      </c>
      <c r="AG21" s="14">
        <f t="shared" si="7"/>
        <v>2.6460660912191201E-14</v>
      </c>
      <c r="AH21" s="14">
        <f t="shared" si="8"/>
        <v>0.61825165355518008</v>
      </c>
      <c r="AI21" s="14">
        <f t="shared" si="0"/>
        <v>-1.2461563969214939E-2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>
      <c r="A22" s="1">
        <v>40999</v>
      </c>
      <c r="B22">
        <v>-5.7028536792177002E-2</v>
      </c>
      <c r="C22">
        <v>-2.1898915637799998</v>
      </c>
      <c r="D22">
        <v>0.93756069060783398</v>
      </c>
      <c r="E22">
        <v>0.11208315526094</v>
      </c>
      <c r="F22" s="16">
        <v>-8.93769040298103E-5</v>
      </c>
      <c r="G22" s="16">
        <v>-1.20994412459993E-14</v>
      </c>
      <c r="H22" s="16">
        <v>2.70064798155273E-14</v>
      </c>
      <c r="I22" s="16">
        <v>3.5563213209211898E-13</v>
      </c>
      <c r="J22" s="16">
        <v>-2.7550140975662702E-13</v>
      </c>
      <c r="K22" s="16">
        <v>3.6195088177541699E-14</v>
      </c>
      <c r="L22" s="16">
        <v>7.1389601219294902E-15</v>
      </c>
      <c r="M22" s="16">
        <v>1.0987855059749E-15</v>
      </c>
      <c r="N22" s="16">
        <v>3.1293868576556201E-15</v>
      </c>
      <c r="O22" s="16">
        <v>-4.3123060469559699E-14</v>
      </c>
      <c r="P22" s="16">
        <v>1.37058840972922E-14</v>
      </c>
      <c r="Q22">
        <v>-7.4619890696199606E-2</v>
      </c>
      <c r="R22">
        <v>0</v>
      </c>
      <c r="S22">
        <v>2.0054318349587599E-3</v>
      </c>
      <c r="T22">
        <v>0.61185722434485601</v>
      </c>
      <c r="U22" s="11">
        <f t="shared" si="1"/>
        <v>-0.65812286612370385</v>
      </c>
      <c r="Y22" s="1">
        <f t="shared" si="2"/>
        <v>40999</v>
      </c>
      <c r="Z22" s="14">
        <f t="shared" si="3"/>
        <v>-5.7028536792177002E-2</v>
      </c>
      <c r="AA22" s="14">
        <f t="shared" si="3"/>
        <v>-2.1898915637799998</v>
      </c>
      <c r="AB22" s="14">
        <f t="shared" si="3"/>
        <v>0.93756069060783398</v>
      </c>
      <c r="AC22" s="14">
        <f t="shared" si="4"/>
        <v>1.9160549309289495E-3</v>
      </c>
      <c r="AD22" s="14">
        <f t="shared" si="5"/>
        <v>0.11208315526094</v>
      </c>
      <c r="AE22" s="14">
        <f t="shared" si="6"/>
        <v>-7.4619890696199606E-2</v>
      </c>
      <c r="AF22" s="14">
        <f t="shared" si="7"/>
        <v>-1.20994412459993E-14</v>
      </c>
      <c r="AG22" s="14">
        <f t="shared" si="7"/>
        <v>2.70064798155273E-14</v>
      </c>
      <c r="AH22" s="14">
        <f t="shared" si="8"/>
        <v>0.61185722434495426</v>
      </c>
      <c r="AI22" s="14">
        <f t="shared" si="0"/>
        <v>-0.65812286612370396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>
      <c r="A23" s="1">
        <v>41090</v>
      </c>
      <c r="B23">
        <v>-5.5915764565412397E-2</v>
      </c>
      <c r="C23">
        <v>-1.6990517594912899</v>
      </c>
      <c r="D23">
        <v>7.4503080381743705E-2</v>
      </c>
      <c r="E23">
        <v>8.4247485059488106E-2</v>
      </c>
      <c r="F23">
        <v>-1.01586378245394E-4</v>
      </c>
      <c r="G23" s="16">
        <v>-1.16415307811356E-14</v>
      </c>
      <c r="H23" s="16">
        <v>2.4206065187382599E-14</v>
      </c>
      <c r="I23" s="16">
        <v>3.72593233546885E-13</v>
      </c>
      <c r="J23" s="16">
        <v>-2.9658133257553401E-13</v>
      </c>
      <c r="K23" s="16">
        <v>3.8886968515510298E-14</v>
      </c>
      <c r="L23" s="16">
        <v>7.6020405481814601E-15</v>
      </c>
      <c r="M23" s="16">
        <v>1.5820519342706701E-15</v>
      </c>
      <c r="N23" s="16">
        <v>3.7333031997005401E-15</v>
      </c>
      <c r="O23" s="16">
        <v>-4.4277800065583599E-14</v>
      </c>
      <c r="P23" s="16">
        <v>1.39232823091041E-14</v>
      </c>
      <c r="Q23">
        <v>-7.8964642034786106E-2</v>
      </c>
      <c r="R23">
        <v>0</v>
      </c>
      <c r="S23">
        <v>1.61151837591073E-3</v>
      </c>
      <c r="T23">
        <v>0.60552762304371899</v>
      </c>
      <c r="U23" s="11">
        <f t="shared" si="1"/>
        <v>-1.0681440456087623</v>
      </c>
      <c r="Y23" s="1">
        <f t="shared" si="2"/>
        <v>41090</v>
      </c>
      <c r="Z23" s="14">
        <f t="shared" si="3"/>
        <v>-5.5915764565412397E-2</v>
      </c>
      <c r="AA23" s="14">
        <f t="shared" si="3"/>
        <v>-1.6990517594912899</v>
      </c>
      <c r="AB23" s="14">
        <f t="shared" si="3"/>
        <v>7.4503080381743705E-2</v>
      </c>
      <c r="AC23" s="14">
        <f t="shared" si="4"/>
        <v>1.5099319976653359E-3</v>
      </c>
      <c r="AD23" s="14">
        <f t="shared" si="5"/>
        <v>8.4247485059488106E-2</v>
      </c>
      <c r="AE23" s="14">
        <f t="shared" si="6"/>
        <v>-7.8964642034786106E-2</v>
      </c>
      <c r="AF23" s="14">
        <f t="shared" si="7"/>
        <v>-1.16415307811356E-14</v>
      </c>
      <c r="AG23" s="14">
        <f t="shared" si="7"/>
        <v>2.4206065187382599E-14</v>
      </c>
      <c r="AH23" s="14">
        <f t="shared" si="8"/>
        <v>0.60552762304381635</v>
      </c>
      <c r="AI23" s="14">
        <f t="shared" si="0"/>
        <v>-1.0681440456087623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>
      <c r="A24" s="1">
        <v>41182</v>
      </c>
      <c r="B24">
        <v>-6.0632483121844799E-2</v>
      </c>
      <c r="C24">
        <v>-1.4152841367939599</v>
      </c>
      <c r="D24">
        <v>-0.82448652225256702</v>
      </c>
      <c r="E24">
        <v>8.6472678427963398E-2</v>
      </c>
      <c r="F24" s="16">
        <v>8.74917477029395E-5</v>
      </c>
      <c r="G24" s="16">
        <v>-1.1076898362175701E-14</v>
      </c>
      <c r="H24" s="16">
        <v>2.3837068255533599E-14</v>
      </c>
      <c r="I24" s="16">
        <v>3.9043555362318498E-13</v>
      </c>
      <c r="J24" s="16">
        <v>-3.1269215626787999E-13</v>
      </c>
      <c r="K24" s="16">
        <v>4.0987582354184799E-14</v>
      </c>
      <c r="L24" s="16">
        <v>8.1526569744301797E-15</v>
      </c>
      <c r="M24" s="16">
        <v>2.1734225094132098E-15</v>
      </c>
      <c r="N24" s="16">
        <v>4.39060623351238E-15</v>
      </c>
      <c r="O24" s="16">
        <v>-4.5283082032478802E-14</v>
      </c>
      <c r="P24" s="16">
        <v>1.4135322844824601E-14</v>
      </c>
      <c r="Q24">
        <v>-0.10788635928715699</v>
      </c>
      <c r="R24">
        <v>0</v>
      </c>
      <c r="S24">
        <v>1.2839370034071901E-3</v>
      </c>
      <c r="T24">
        <v>0.59926219015077897</v>
      </c>
      <c r="U24" s="11">
        <f t="shared" si="1"/>
        <v>-1.7211832041255613</v>
      </c>
      <c r="Y24" s="1">
        <f t="shared" si="2"/>
        <v>41182</v>
      </c>
      <c r="Z24" s="14">
        <f t="shared" si="3"/>
        <v>-6.0632483121844799E-2</v>
      </c>
      <c r="AA24" s="14">
        <f t="shared" si="3"/>
        <v>-1.4152841367939599</v>
      </c>
      <c r="AB24" s="14">
        <f t="shared" si="3"/>
        <v>-0.82448652225256702</v>
      </c>
      <c r="AC24" s="14">
        <f t="shared" si="4"/>
        <v>1.3714287511101297E-3</v>
      </c>
      <c r="AD24" s="14">
        <f t="shared" si="5"/>
        <v>8.6472678427963398E-2</v>
      </c>
      <c r="AE24" s="14">
        <f t="shared" si="6"/>
        <v>-0.10788635928715699</v>
      </c>
      <c r="AF24" s="14">
        <f t="shared" si="7"/>
        <v>-1.1076898362175701E-14</v>
      </c>
      <c r="AG24" s="14">
        <f t="shared" si="7"/>
        <v>2.3837068255533599E-14</v>
      </c>
      <c r="AH24" s="14">
        <f t="shared" si="8"/>
        <v>0.59926219015088134</v>
      </c>
      <c r="AI24" s="14">
        <f t="shared" si="0"/>
        <v>-1.7211832041255613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>
      <c r="A25" s="1">
        <v>41274</v>
      </c>
      <c r="B25">
        <v>-5.51203208829232E-2</v>
      </c>
      <c r="C25">
        <v>-1.2708302740735</v>
      </c>
      <c r="D25">
        <v>-1.0504451348111301</v>
      </c>
      <c r="E25">
        <v>6.1701951908211997E-2</v>
      </c>
      <c r="F25" s="16">
        <v>9.0839658931494494E-5</v>
      </c>
      <c r="G25" s="16">
        <v>-1.07126029270641E-14</v>
      </c>
      <c r="H25" s="16">
        <v>2.22404493441622E-14</v>
      </c>
      <c r="I25" s="16">
        <v>4.03171215754796E-13</v>
      </c>
      <c r="J25" s="16">
        <v>-3.2783220112512602E-13</v>
      </c>
      <c r="K25" s="16">
        <v>4.2821520969648998E-14</v>
      </c>
      <c r="L25" s="16">
        <v>8.2432544597518898E-15</v>
      </c>
      <c r="M25" s="16">
        <v>2.43558948818127E-15</v>
      </c>
      <c r="N25" s="16">
        <v>4.7914747669397203E-15</v>
      </c>
      <c r="O25" s="16">
        <v>-4.6361719374837802E-14</v>
      </c>
      <c r="P25" s="16">
        <v>1.43563445387475E-14</v>
      </c>
      <c r="Q25">
        <v>-0.13943982218246001</v>
      </c>
      <c r="R25">
        <v>0</v>
      </c>
      <c r="S25">
        <v>1.4267057077522499E-3</v>
      </c>
      <c r="T25">
        <v>0.59306027308446896</v>
      </c>
      <c r="U25" s="11">
        <f t="shared" si="1"/>
        <v>-1.8595557815905359</v>
      </c>
      <c r="Y25" s="1">
        <f t="shared" si="2"/>
        <v>41274</v>
      </c>
      <c r="Z25" s="14">
        <f t="shared" si="3"/>
        <v>-5.51203208829232E-2</v>
      </c>
      <c r="AA25" s="14">
        <f t="shared" si="3"/>
        <v>-1.2708302740735</v>
      </c>
      <c r="AB25" s="14">
        <f t="shared" si="3"/>
        <v>-1.0504451348111301</v>
      </c>
      <c r="AC25" s="14">
        <f t="shared" si="4"/>
        <v>1.5175453666837445E-3</v>
      </c>
      <c r="AD25" s="14">
        <f t="shared" si="5"/>
        <v>6.1701951908211997E-2</v>
      </c>
      <c r="AE25" s="14">
        <f t="shared" si="6"/>
        <v>-0.13943982218246001</v>
      </c>
      <c r="AF25" s="14">
        <f t="shared" si="7"/>
        <v>-1.07126029270641E-14</v>
      </c>
      <c r="AG25" s="14">
        <f t="shared" si="7"/>
        <v>2.22404493441622E-14</v>
      </c>
      <c r="AH25" s="14">
        <f t="shared" si="8"/>
        <v>0.59306027308457043</v>
      </c>
      <c r="AI25" s="14">
        <f t="shared" si="0"/>
        <v>-1.8595557815905361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>
      <c r="A26" s="1">
        <v>41364</v>
      </c>
      <c r="B26">
        <v>-6.2864697437520003E-2</v>
      </c>
      <c r="C26">
        <v>-1.1920065086990701</v>
      </c>
      <c r="D26">
        <v>-0.88353740290524596</v>
      </c>
      <c r="E26">
        <v>5.6820567180014402E-2</v>
      </c>
      <c r="F26" s="16">
        <v>7.4104463229764098E-5</v>
      </c>
      <c r="G26" s="16">
        <v>-1.0463697652319199E-14</v>
      </c>
      <c r="H26" s="16">
        <v>1.9040905916847502E-14</v>
      </c>
      <c r="I26" s="16">
        <v>4.1192737356741102E-13</v>
      </c>
      <c r="J26" s="16">
        <v>-3.43866263607084E-13</v>
      </c>
      <c r="K26" s="16">
        <v>4.3480355869238303E-14</v>
      </c>
      <c r="L26" s="16">
        <v>7.6825949540446902E-15</v>
      </c>
      <c r="M26" s="16">
        <v>1.9848326573553701E-15</v>
      </c>
      <c r="N26" s="16">
        <v>4.5969937543429103E-15</v>
      </c>
      <c r="O26" s="16">
        <v>-4.7888330083736401E-14</v>
      </c>
      <c r="P26" s="16">
        <v>1.4568473647691099E-14</v>
      </c>
      <c r="Q26">
        <v>-0.15428323669070301</v>
      </c>
      <c r="R26">
        <v>0</v>
      </c>
      <c r="S26">
        <v>1.35061099170943E-3</v>
      </c>
      <c r="T26">
        <v>0.58692122610214204</v>
      </c>
      <c r="U26" s="11">
        <f t="shared" si="1"/>
        <v>-1.6475253369953422</v>
      </c>
      <c r="Y26" s="1">
        <f t="shared" si="2"/>
        <v>41364</v>
      </c>
      <c r="Z26" s="14">
        <f t="shared" si="3"/>
        <v>-6.2864697437520003E-2</v>
      </c>
      <c r="AA26" s="14">
        <f t="shared" si="3"/>
        <v>-1.1920065086990701</v>
      </c>
      <c r="AB26" s="14">
        <f t="shared" si="3"/>
        <v>-0.88353740290524596</v>
      </c>
      <c r="AC26" s="14">
        <f t="shared" si="4"/>
        <v>1.4247154549391942E-3</v>
      </c>
      <c r="AD26" s="14">
        <f t="shared" si="5"/>
        <v>5.6820567180014402E-2</v>
      </c>
      <c r="AE26" s="14">
        <f t="shared" si="6"/>
        <v>-0.15428323669070301</v>
      </c>
      <c r="AF26" s="14">
        <f t="shared" si="7"/>
        <v>-1.0463697652319199E-14</v>
      </c>
      <c r="AG26" s="14">
        <f t="shared" si="7"/>
        <v>1.9040905916847502E-14</v>
      </c>
      <c r="AH26" s="14">
        <f t="shared" si="8"/>
        <v>0.58692122610223452</v>
      </c>
      <c r="AI26" s="14">
        <f t="shared" si="0"/>
        <v>-1.6475253369953422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>
      <c r="A27" s="1">
        <v>41455</v>
      </c>
      <c r="B27">
        <v>-7.1837239912929798E-2</v>
      </c>
      <c r="C27">
        <v>-1.4533997107168</v>
      </c>
      <c r="D27">
        <v>-0.71725926988420596</v>
      </c>
      <c r="E27">
        <v>6.1147821845011696E-3</v>
      </c>
      <c r="F27">
        <v>-5.4114747231898195E-4</v>
      </c>
      <c r="G27" s="16">
        <v>-1.0187956140733001E-14</v>
      </c>
      <c r="H27" s="16">
        <v>1.7078375765282099E-14</v>
      </c>
      <c r="I27" s="16">
        <v>4.2503991648974299E-13</v>
      </c>
      <c r="J27" s="16">
        <v>-3.5719469387770302E-13</v>
      </c>
      <c r="K27" s="16">
        <v>4.5725977966923702E-14</v>
      </c>
      <c r="L27" s="16">
        <v>8.3277804683301295E-15</v>
      </c>
      <c r="M27" s="16">
        <v>2.53255649121246E-15</v>
      </c>
      <c r="N27" s="16">
        <v>5.1749858055490102E-15</v>
      </c>
      <c r="O27" s="16">
        <v>-4.9157318872517003E-14</v>
      </c>
      <c r="P27" s="16">
        <v>1.47968588633901E-14</v>
      </c>
      <c r="Q27">
        <v>-0.14437715254314301</v>
      </c>
      <c r="R27">
        <v>0</v>
      </c>
      <c r="S27">
        <v>1.1509801290400001E-3</v>
      </c>
      <c r="T27">
        <v>0.58084441022087496</v>
      </c>
      <c r="U27" s="11">
        <f t="shared" si="1"/>
        <v>-1.7993043479948794</v>
      </c>
      <c r="Y27" s="1">
        <f t="shared" si="2"/>
        <v>41455</v>
      </c>
      <c r="Z27" s="14">
        <f t="shared" si="3"/>
        <v>-7.1837239912929798E-2</v>
      </c>
      <c r="AA27" s="14">
        <f t="shared" si="3"/>
        <v>-1.4533997107168</v>
      </c>
      <c r="AB27" s="14">
        <f t="shared" si="3"/>
        <v>-0.71725926988420596</v>
      </c>
      <c r="AC27" s="14">
        <f t="shared" si="4"/>
        <v>6.098326567210181E-4</v>
      </c>
      <c r="AD27" s="14">
        <f t="shared" si="5"/>
        <v>6.1147821845011696E-3</v>
      </c>
      <c r="AE27" s="14">
        <f t="shared" si="6"/>
        <v>-0.14437715254314301</v>
      </c>
      <c r="AF27" s="14">
        <f t="shared" si="7"/>
        <v>-1.0187956140733001E-14</v>
      </c>
      <c r="AG27" s="14">
        <f t="shared" si="7"/>
        <v>1.7078375765282099E-14</v>
      </c>
      <c r="AH27" s="14">
        <f t="shared" si="8"/>
        <v>0.58084441022097022</v>
      </c>
      <c r="AI27" s="14">
        <f t="shared" si="0"/>
        <v>-1.7993043479948796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>
      <c r="A28" s="1">
        <v>41547</v>
      </c>
      <c r="B28">
        <v>-6.4236184142757002E-2</v>
      </c>
      <c r="C28">
        <v>-1.7934255222128801</v>
      </c>
      <c r="D28">
        <v>-6.9806584840194696E-2</v>
      </c>
      <c r="E28">
        <v>2.9250852058915599E-3</v>
      </c>
      <c r="F28">
        <v>2.03158542647665E-4</v>
      </c>
      <c r="G28" s="16">
        <v>-1.00487966299597E-14</v>
      </c>
      <c r="H28" s="16">
        <v>1.6396496794910898E-14</v>
      </c>
      <c r="I28" s="16">
        <v>4.3846100651194802E-13</v>
      </c>
      <c r="J28" s="16">
        <v>-3.7103739852331501E-13</v>
      </c>
      <c r="K28" s="16">
        <v>4.7402380950248397E-14</v>
      </c>
      <c r="L28" s="16">
        <v>8.2482079373267606E-15</v>
      </c>
      <c r="M28" s="16">
        <v>2.2266880067683901E-15</v>
      </c>
      <c r="N28" s="16">
        <v>5.02965460888066E-15</v>
      </c>
      <c r="O28" s="16">
        <v>-5.0844066866733702E-14</v>
      </c>
      <c r="P28" s="16">
        <v>1.5027571991042401E-14</v>
      </c>
      <c r="Q28">
        <v>-0.128427842474967</v>
      </c>
      <c r="R28">
        <v>0</v>
      </c>
      <c r="S28">
        <v>1.7140547313576699E-4</v>
      </c>
      <c r="T28">
        <v>0.57482919313947101</v>
      </c>
      <c r="U28" s="11">
        <f t="shared" si="1"/>
        <v>-1.4777672913095521</v>
      </c>
      <c r="Y28" s="1">
        <f t="shared" si="2"/>
        <v>41547</v>
      </c>
      <c r="Z28" s="14">
        <f t="shared" si="3"/>
        <v>-6.4236184142757002E-2</v>
      </c>
      <c r="AA28" s="14">
        <f t="shared" si="3"/>
        <v>-1.7934255222128801</v>
      </c>
      <c r="AB28" s="14">
        <f t="shared" si="3"/>
        <v>-6.9806584840194696E-2</v>
      </c>
      <c r="AC28" s="14">
        <f t="shared" si="4"/>
        <v>3.7456401578343199E-4</v>
      </c>
      <c r="AD28" s="14">
        <f t="shared" si="5"/>
        <v>2.9250852058915599E-3</v>
      </c>
      <c r="AE28" s="14">
        <f t="shared" si="6"/>
        <v>-0.128427842474967</v>
      </c>
      <c r="AF28" s="14">
        <f t="shared" si="7"/>
        <v>-1.00487966299597E-14</v>
      </c>
      <c r="AG28" s="14">
        <f t="shared" si="7"/>
        <v>1.6396496794910898E-14</v>
      </c>
      <c r="AH28" s="14">
        <f t="shared" si="8"/>
        <v>0.57482919313956538</v>
      </c>
      <c r="AI28" s="14">
        <f t="shared" si="0"/>
        <v>-1.4777672913095521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>
      <c r="A29" s="1">
        <v>41639</v>
      </c>
      <c r="B29">
        <v>-7.3267208138964604E-2</v>
      </c>
      <c r="C29">
        <v>-1.8758593889072701</v>
      </c>
      <c r="D29">
        <v>-2.9213855135586001E-2</v>
      </c>
      <c r="E29">
        <v>-2.0265046709582801E-2</v>
      </c>
      <c r="F29" s="16">
        <v>-2.00050973887691E-5</v>
      </c>
      <c r="G29" s="16">
        <v>-1.1048842473316899E-14</v>
      </c>
      <c r="H29" s="16">
        <v>1.7565838771740001E-14</v>
      </c>
      <c r="I29" s="16">
        <v>4.4977904869556701E-13</v>
      </c>
      <c r="J29" s="16">
        <v>-3.8534044999039898E-13</v>
      </c>
      <c r="K29" s="16">
        <v>4.9662157399659202E-14</v>
      </c>
      <c r="L29" s="16">
        <v>8.95582805815985E-15</v>
      </c>
      <c r="M29" s="16">
        <v>2.8820003853039602E-15</v>
      </c>
      <c r="N29" s="16">
        <v>5.7414559177958997E-15</v>
      </c>
      <c r="O29" s="16">
        <v>-5.2108463197494297E-14</v>
      </c>
      <c r="P29" s="16">
        <v>1.5214773866929699E-14</v>
      </c>
      <c r="Q29">
        <v>-0.14224431586716599</v>
      </c>
      <c r="R29">
        <v>0</v>
      </c>
      <c r="S29">
        <v>7.2544688458412701E-4</v>
      </c>
      <c r="T29">
        <v>0.56887494916160997</v>
      </c>
      <c r="U29" s="11">
        <f t="shared" si="1"/>
        <v>-1.5712694238096629</v>
      </c>
      <c r="Y29" s="1">
        <f t="shared" si="2"/>
        <v>41639</v>
      </c>
      <c r="Z29" s="14">
        <f t="shared" si="3"/>
        <v>-7.3267208138964604E-2</v>
      </c>
      <c r="AA29" s="14">
        <f t="shared" si="3"/>
        <v>-1.8758593889072701</v>
      </c>
      <c r="AB29" s="14">
        <f t="shared" si="3"/>
        <v>-2.9213855135586001E-2</v>
      </c>
      <c r="AC29" s="14">
        <f t="shared" si="4"/>
        <v>7.0544178719535795E-4</v>
      </c>
      <c r="AD29" s="14">
        <f t="shared" si="5"/>
        <v>-2.0265046709582801E-2</v>
      </c>
      <c r="AE29" s="14">
        <f t="shared" si="6"/>
        <v>-0.14224431586716599</v>
      </c>
      <c r="AF29" s="14">
        <f t="shared" si="7"/>
        <v>-1.1048842473316899E-14</v>
      </c>
      <c r="AG29" s="14">
        <f t="shared" si="7"/>
        <v>1.7565838771740001E-14</v>
      </c>
      <c r="AH29" s="14">
        <f t="shared" si="8"/>
        <v>0.56887494916170478</v>
      </c>
      <c r="AI29" s="14">
        <f t="shared" si="0"/>
        <v>-1.5712694238096625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>
      <c r="A30" s="1">
        <v>41729</v>
      </c>
      <c r="B30">
        <v>-8.5141242653410804E-2</v>
      </c>
      <c r="C30">
        <v>-1.7582259850573501</v>
      </c>
      <c r="D30">
        <v>-0.30110630243456799</v>
      </c>
      <c r="E30">
        <v>-1.9671857864870902E-2</v>
      </c>
      <c r="F30">
        <v>-2.12656556472191E-4</v>
      </c>
      <c r="G30" s="16">
        <v>-1.08475842892748E-14</v>
      </c>
      <c r="H30" s="16">
        <v>1.5029843158469001E-14</v>
      </c>
      <c r="I30" s="16">
        <v>4.5650914809482499E-13</v>
      </c>
      <c r="J30" s="16">
        <v>-4.0110094421799598E-13</v>
      </c>
      <c r="K30" s="16">
        <v>5.1750097323509701E-14</v>
      </c>
      <c r="L30" s="16">
        <v>9.4290386205635608E-15</v>
      </c>
      <c r="M30" s="16">
        <v>3.4475338280010599E-15</v>
      </c>
      <c r="N30" s="16">
        <v>6.3628645958499899E-15</v>
      </c>
      <c r="O30" s="16">
        <v>-5.3070885983757903E-14</v>
      </c>
      <c r="P30" s="16">
        <v>1.5404911702527301E-14</v>
      </c>
      <c r="Q30">
        <v>-0.16214875168721499</v>
      </c>
      <c r="R30">
        <v>0</v>
      </c>
      <c r="S30">
        <v>5.9208692427804497E-4</v>
      </c>
      <c r="T30">
        <v>0.56298105912014296</v>
      </c>
      <c r="U30" s="11">
        <f t="shared" si="1"/>
        <v>-1.7629336502093726</v>
      </c>
      <c r="Y30" s="1">
        <f t="shared" si="2"/>
        <v>41729</v>
      </c>
      <c r="Z30" s="14">
        <f t="shared" si="3"/>
        <v>-8.5141242653410804E-2</v>
      </c>
      <c r="AA30" s="14">
        <f t="shared" si="3"/>
        <v>-1.7582259850573501</v>
      </c>
      <c r="AB30" s="14">
        <f t="shared" si="3"/>
        <v>-0.30110630243456799</v>
      </c>
      <c r="AC30" s="14">
        <f t="shared" si="4"/>
        <v>3.7943036780585396E-4</v>
      </c>
      <c r="AD30" s="14">
        <f t="shared" si="5"/>
        <v>-1.9671857864870902E-2</v>
      </c>
      <c r="AE30" s="14">
        <f t="shared" si="6"/>
        <v>-0.16214875168721499</v>
      </c>
      <c r="AF30" s="14">
        <f t="shared" si="7"/>
        <v>-1.08475842892748E-14</v>
      </c>
      <c r="AG30" s="14">
        <f t="shared" si="7"/>
        <v>1.5029843158469001E-14</v>
      </c>
      <c r="AH30" s="14">
        <f t="shared" si="8"/>
        <v>0.56298105912023166</v>
      </c>
      <c r="AI30" s="14">
        <f t="shared" si="0"/>
        <v>-1.7629336502093729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>
      <c r="A31" s="1">
        <v>41820</v>
      </c>
      <c r="B31">
        <v>-8.4101336236431706E-2</v>
      </c>
      <c r="C31">
        <v>-1.5631125318341901</v>
      </c>
      <c r="D31">
        <v>-0.58063798205188599</v>
      </c>
      <c r="E31">
        <v>-2.6943059291936002E-2</v>
      </c>
      <c r="F31" s="16">
        <v>8.9433170605605797E-5</v>
      </c>
      <c r="G31" s="16">
        <v>-1.19781599971422E-14</v>
      </c>
      <c r="H31" s="16">
        <v>1.61652098066996E-14</v>
      </c>
      <c r="I31" s="16">
        <v>4.6947578938826E-13</v>
      </c>
      <c r="J31" s="16">
        <v>-4.1493367934386102E-13</v>
      </c>
      <c r="K31" s="16">
        <v>5.4065863826924697E-14</v>
      </c>
      <c r="L31" s="16">
        <v>9.6694327353225906E-15</v>
      </c>
      <c r="M31" s="16">
        <v>3.7313565755252297E-15</v>
      </c>
      <c r="N31" s="16">
        <v>6.7427855613517897E-15</v>
      </c>
      <c r="O31" s="16">
        <v>-5.38737776750712E-14</v>
      </c>
      <c r="P31" s="16">
        <v>1.5582723306023799E-14</v>
      </c>
      <c r="Q31">
        <v>-0.163588596118005</v>
      </c>
      <c r="R31">
        <v>0</v>
      </c>
      <c r="S31">
        <v>1.98633819485594E-4</v>
      </c>
      <c r="T31">
        <v>0.55714691030247998</v>
      </c>
      <c r="U31" s="11">
        <f t="shared" si="1"/>
        <v>-1.8609485282397831</v>
      </c>
      <c r="Y31" s="1">
        <f t="shared" si="2"/>
        <v>41820</v>
      </c>
      <c r="Z31" s="14">
        <f t="shared" si="3"/>
        <v>-8.4101336236431706E-2</v>
      </c>
      <c r="AA31" s="14">
        <f t="shared" si="3"/>
        <v>-1.5631125318341901</v>
      </c>
      <c r="AB31" s="14">
        <f t="shared" si="3"/>
        <v>-0.58063798205188599</v>
      </c>
      <c r="AC31" s="14">
        <f t="shared" si="4"/>
        <v>2.880669900911998E-4</v>
      </c>
      <c r="AD31" s="14">
        <f t="shared" si="5"/>
        <v>-2.6943059291936002E-2</v>
      </c>
      <c r="AE31" s="14">
        <f t="shared" si="6"/>
        <v>-0.163588596118005</v>
      </c>
      <c r="AF31" s="14">
        <f t="shared" si="7"/>
        <v>-1.19781599971422E-14</v>
      </c>
      <c r="AG31" s="14">
        <f t="shared" si="7"/>
        <v>1.61652098066996E-14</v>
      </c>
      <c r="AH31" s="14">
        <f t="shared" si="8"/>
        <v>0.55714691030257057</v>
      </c>
      <c r="AI31" s="14">
        <f t="shared" si="0"/>
        <v>-1.8609485282397831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>
      <c r="A32" s="1">
        <v>41912</v>
      </c>
      <c r="B32">
        <v>-8.4267408044669007E-2</v>
      </c>
      <c r="C32">
        <v>-1.3099989040337101</v>
      </c>
      <c r="D32">
        <v>-1.1895006906144101</v>
      </c>
      <c r="E32">
        <v>-4.6725424856887701E-2</v>
      </c>
      <c r="F32">
        <v>1.40562466233989E-4</v>
      </c>
      <c r="G32" s="16">
        <v>-1.0560005796963499E-14</v>
      </c>
      <c r="H32" s="16">
        <v>1.49081829401644E-14</v>
      </c>
      <c r="I32" s="16">
        <v>4.8241241344875399E-13</v>
      </c>
      <c r="J32" s="16">
        <v>-4.26321514786833E-13</v>
      </c>
      <c r="K32" s="16">
        <v>5.52990220936802E-14</v>
      </c>
      <c r="L32" s="16">
        <v>1.01065626607411E-14</v>
      </c>
      <c r="M32" s="16">
        <v>4.2303386589800599E-15</v>
      </c>
      <c r="N32" s="16">
        <v>7.0862711247122098E-15</v>
      </c>
      <c r="O32" s="16">
        <v>-5.44902150265397E-14</v>
      </c>
      <c r="P32" s="16">
        <v>1.5804301650500201E-14</v>
      </c>
      <c r="Q32">
        <v>-0.144945036328403</v>
      </c>
      <c r="R32">
        <v>0</v>
      </c>
      <c r="S32">
        <v>2.23543203295595E-4</v>
      </c>
      <c r="T32">
        <v>0.55137189637707595</v>
      </c>
      <c r="U32" s="11">
        <f t="shared" si="1"/>
        <v>-2.2237014618313751</v>
      </c>
      <c r="Y32" s="1">
        <f t="shared" si="2"/>
        <v>41912</v>
      </c>
      <c r="Z32" s="14">
        <f t="shared" si="3"/>
        <v>-8.4267408044669007E-2</v>
      </c>
      <c r="AA32" s="14">
        <f t="shared" si="3"/>
        <v>-1.3099989040337101</v>
      </c>
      <c r="AB32" s="14">
        <f t="shared" si="3"/>
        <v>-1.1895006906144101</v>
      </c>
      <c r="AC32" s="14">
        <f t="shared" si="4"/>
        <v>3.6410566952958399E-4</v>
      </c>
      <c r="AD32" s="14">
        <f t="shared" si="5"/>
        <v>-4.6725424856887701E-2</v>
      </c>
      <c r="AE32" s="14">
        <f t="shared" si="6"/>
        <v>-0.144945036328403</v>
      </c>
      <c r="AF32" s="14">
        <f t="shared" si="7"/>
        <v>-1.0560005796963499E-14</v>
      </c>
      <c r="AG32" s="14">
        <f t="shared" si="7"/>
        <v>1.49081829401644E-14</v>
      </c>
      <c r="AH32" s="14">
        <f t="shared" si="8"/>
        <v>0.55137189637716999</v>
      </c>
      <c r="AI32" s="14">
        <f t="shared" si="0"/>
        <v>-2.223701461831376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>
      <c r="A33" s="1">
        <v>42004</v>
      </c>
      <c r="B33">
        <v>-9.1539050967678198E-2</v>
      </c>
      <c r="C33">
        <v>-1.0094416406355999</v>
      </c>
      <c r="D33">
        <v>-1.6569522510710899</v>
      </c>
      <c r="E33">
        <v>-4.3760819336515197E-2</v>
      </c>
      <c r="F33" s="16">
        <v>1.2086648455692801E-5</v>
      </c>
      <c r="G33" s="16">
        <v>-1.1569848447864E-14</v>
      </c>
      <c r="H33" s="16">
        <v>1.5717628720888399E-14</v>
      </c>
      <c r="I33" s="16">
        <v>4.9080819519383E-13</v>
      </c>
      <c r="J33" s="16">
        <v>-4.3588912737481198E-13</v>
      </c>
      <c r="K33" s="16">
        <v>5.6371563272766701E-14</v>
      </c>
      <c r="L33" s="16">
        <v>1.03216567804118E-14</v>
      </c>
      <c r="M33" s="16">
        <v>4.5530492603037204E-15</v>
      </c>
      <c r="N33" s="16">
        <v>7.1714756671696195E-15</v>
      </c>
      <c r="O33" s="16">
        <v>-5.5118274186636397E-14</v>
      </c>
      <c r="P33" s="16">
        <v>1.5958560073855701E-14</v>
      </c>
      <c r="Q33">
        <v>-0.130786951442004</v>
      </c>
      <c r="R33">
        <v>0</v>
      </c>
      <c r="S33">
        <v>3.0768596663328598E-4</v>
      </c>
      <c r="T33">
        <v>0.54565541732095202</v>
      </c>
      <c r="U33" s="11">
        <f t="shared" si="1"/>
        <v>-2.3865055235167487</v>
      </c>
      <c r="Y33" s="1">
        <f t="shared" si="2"/>
        <v>42004</v>
      </c>
      <c r="Z33" s="14">
        <f t="shared" si="3"/>
        <v>-9.1539050967678198E-2</v>
      </c>
      <c r="AA33" s="14">
        <f t="shared" si="3"/>
        <v>-1.0094416406355999</v>
      </c>
      <c r="AB33" s="14">
        <f t="shared" si="3"/>
        <v>-1.6569522510710899</v>
      </c>
      <c r="AC33" s="14">
        <f t="shared" si="4"/>
        <v>3.1977261508897879E-4</v>
      </c>
      <c r="AD33" s="14">
        <f t="shared" si="5"/>
        <v>-4.3760819336515197E-2</v>
      </c>
      <c r="AE33" s="14">
        <f t="shared" si="6"/>
        <v>-0.130786951442004</v>
      </c>
      <c r="AF33" s="14">
        <f t="shared" si="7"/>
        <v>-1.1569848447864E-14</v>
      </c>
      <c r="AG33" s="14">
        <f t="shared" si="7"/>
        <v>1.5717628720888399E-14</v>
      </c>
      <c r="AH33" s="14">
        <f t="shared" si="8"/>
        <v>0.54565541732104639</v>
      </c>
      <c r="AI33" s="14">
        <f t="shared" si="0"/>
        <v>-2.3865055235167478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>
      <c r="A34" s="1">
        <v>42094</v>
      </c>
      <c r="B34">
        <v>-9.3752966571548593E-2</v>
      </c>
      <c r="C34">
        <v>-0.75918936806621595</v>
      </c>
      <c r="D34">
        <v>-2.1978345335702398</v>
      </c>
      <c r="E34">
        <v>-4.6738896299841397E-2</v>
      </c>
      <c r="F34">
        <v>-1.71068597383566E-4</v>
      </c>
      <c r="G34" s="16">
        <v>-1.1345486944430899E-14</v>
      </c>
      <c r="H34" s="16">
        <v>1.5812352636505501E-14</v>
      </c>
      <c r="I34" s="16">
        <v>4.94944138047724E-13</v>
      </c>
      <c r="J34" s="16">
        <v>-4.4432101373959598E-13</v>
      </c>
      <c r="K34" s="16">
        <v>5.7436854619109806E-14</v>
      </c>
      <c r="L34" s="16">
        <v>1.04153635494487E-14</v>
      </c>
      <c r="M34" s="16">
        <v>4.7999460440828302E-15</v>
      </c>
      <c r="N34" s="16">
        <v>7.2758194460509703E-15</v>
      </c>
      <c r="O34" s="16">
        <v>-5.5711289042789101E-14</v>
      </c>
      <c r="P34" s="16">
        <v>1.6114674354340199E-14</v>
      </c>
      <c r="Q34">
        <v>-0.133013092316423</v>
      </c>
      <c r="R34">
        <v>0</v>
      </c>
      <c r="S34" s="16">
        <v>-4.4799215239743803E-5</v>
      </c>
      <c r="T34">
        <v>0.53999687934826801</v>
      </c>
      <c r="U34" s="11">
        <f t="shared" si="1"/>
        <v>-2.6907478452885294</v>
      </c>
      <c r="Y34" s="1">
        <f t="shared" si="2"/>
        <v>42094</v>
      </c>
      <c r="Z34" s="14">
        <f t="shared" si="3"/>
        <v>-9.3752966571548593E-2</v>
      </c>
      <c r="AA34" s="14">
        <f t="shared" si="3"/>
        <v>-0.75918936806621595</v>
      </c>
      <c r="AB34" s="14">
        <f t="shared" si="3"/>
        <v>-2.1978345335702398</v>
      </c>
      <c r="AC34" s="14">
        <f t="shared" si="4"/>
        <v>-2.158678126233098E-4</v>
      </c>
      <c r="AD34" s="14">
        <f t="shared" si="5"/>
        <v>-4.6738896299841397E-2</v>
      </c>
      <c r="AE34" s="14">
        <f t="shared" si="6"/>
        <v>-0.133013092316423</v>
      </c>
      <c r="AF34" s="14">
        <f t="shared" si="7"/>
        <v>-1.1345486944430899E-14</v>
      </c>
      <c r="AG34" s="14">
        <f t="shared" si="7"/>
        <v>1.5812352636505501E-14</v>
      </c>
      <c r="AH34" s="14">
        <f t="shared" si="8"/>
        <v>0.53999687934835894</v>
      </c>
      <c r="AI34" s="14">
        <f t="shared" ref="AI34:AI65" si="9">+SUM(Z34:AH34)</f>
        <v>-2.6907478452885289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>
      <c r="A35" s="1">
        <v>42185</v>
      </c>
      <c r="B35">
        <v>-8.4940230526311694E-2</v>
      </c>
      <c r="C35">
        <v>-0.94844324301994698</v>
      </c>
      <c r="D35">
        <v>-1.9893803344857901</v>
      </c>
      <c r="E35">
        <v>-0.16875464727529799</v>
      </c>
      <c r="F35" s="16">
        <v>-4.7874524964632402E-5</v>
      </c>
      <c r="G35" s="16">
        <v>-1.12607183043928E-14</v>
      </c>
      <c r="H35" s="16">
        <v>1.7679806896855601E-14</v>
      </c>
      <c r="I35" s="16">
        <v>5.0410564103147604E-13</v>
      </c>
      <c r="J35" s="16">
        <v>-4.49803020729563E-13</v>
      </c>
      <c r="K35" s="16">
        <v>5.8010526646792601E-14</v>
      </c>
      <c r="L35" s="16">
        <v>1.02419848270243E-14</v>
      </c>
      <c r="M35" s="16">
        <v>4.6917559510240798E-15</v>
      </c>
      <c r="N35" s="16">
        <v>7.0675083632439899E-15</v>
      </c>
      <c r="O35" s="16">
        <v>-5.65913894704801E-14</v>
      </c>
      <c r="P35" s="16">
        <v>1.6290135186643301E-14</v>
      </c>
      <c r="Q35">
        <v>-9.9605112603215196E-2</v>
      </c>
      <c r="R35">
        <v>0</v>
      </c>
      <c r="S35">
        <v>-6.7749981207749295E-4</v>
      </c>
      <c r="T35">
        <v>0.53439569483989602</v>
      </c>
      <c r="U35" s="11">
        <f t="shared" si="1"/>
        <v>-2.7574532474076072</v>
      </c>
      <c r="Y35" s="1">
        <f t="shared" ref="Y35:Y66" si="10">+A35</f>
        <v>42185</v>
      </c>
      <c r="Z35" s="14">
        <f t="shared" si="3"/>
        <v>-8.4940230526311694E-2</v>
      </c>
      <c r="AA35" s="14">
        <f t="shared" si="3"/>
        <v>-0.94844324301994698</v>
      </c>
      <c r="AB35" s="14">
        <f t="shared" si="3"/>
        <v>-1.9893803344857901</v>
      </c>
      <c r="AC35" s="14">
        <f t="shared" si="4"/>
        <v>-7.2537433704212531E-4</v>
      </c>
      <c r="AD35" s="14">
        <f t="shared" si="5"/>
        <v>-0.16875464727529799</v>
      </c>
      <c r="AE35" s="14">
        <f t="shared" si="6"/>
        <v>-9.9605112603215196E-2</v>
      </c>
      <c r="AF35" s="14">
        <f t="shared" si="7"/>
        <v>-1.12607183043928E-14</v>
      </c>
      <c r="AG35" s="14">
        <f t="shared" si="7"/>
        <v>1.7679806896855601E-14</v>
      </c>
      <c r="AH35" s="14">
        <f t="shared" si="8"/>
        <v>0.53439569483999017</v>
      </c>
      <c r="AI35" s="14">
        <f t="shared" si="9"/>
        <v>-2.7574532474076072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>
      <c r="A36" s="1">
        <v>42277</v>
      </c>
      <c r="B36">
        <v>-0.101872551132868</v>
      </c>
      <c r="C36">
        <v>-1.0725641056078901</v>
      </c>
      <c r="D36">
        <v>-1.93297719677277</v>
      </c>
      <c r="E36">
        <v>1.4869667072892501E-2</v>
      </c>
      <c r="F36">
        <v>-1.29459397720053E-4</v>
      </c>
      <c r="G36" s="16">
        <v>-9.7990453428978393E-15</v>
      </c>
      <c r="H36" s="16">
        <v>1.97021963764345E-14</v>
      </c>
      <c r="I36" s="16">
        <v>5.0647944554778796E-13</v>
      </c>
      <c r="J36" s="16">
        <v>-4.5377589917091498E-13</v>
      </c>
      <c r="K36" s="16">
        <v>5.9282706850971502E-14</v>
      </c>
      <c r="L36" s="16">
        <v>1.1125972595042299E-14</v>
      </c>
      <c r="M36" s="16">
        <v>5.60327790293507E-15</v>
      </c>
      <c r="N36" s="16">
        <v>7.8013524506733101E-15</v>
      </c>
      <c r="O36" s="16">
        <v>-5.6916163418980904E-14</v>
      </c>
      <c r="P36" s="16">
        <v>1.6506627098317399E-14</v>
      </c>
      <c r="Q36">
        <v>-0.121174392631674</v>
      </c>
      <c r="R36">
        <v>0</v>
      </c>
      <c r="S36">
        <v>-7.5244914572888304E-4</v>
      </c>
      <c r="T36">
        <v>0.52885128227398104</v>
      </c>
      <c r="U36" s="11">
        <f t="shared" si="1"/>
        <v>-2.6857492053416721</v>
      </c>
      <c r="Y36" s="1">
        <f t="shared" si="10"/>
        <v>42277</v>
      </c>
      <c r="Z36" s="14">
        <f t="shared" si="3"/>
        <v>-0.101872551132868</v>
      </c>
      <c r="AA36" s="14">
        <f t="shared" si="3"/>
        <v>-1.0725641056078901</v>
      </c>
      <c r="AB36" s="14">
        <f t="shared" si="3"/>
        <v>-1.93297719677277</v>
      </c>
      <c r="AC36" s="14">
        <f t="shared" si="4"/>
        <v>-8.8190854344893607E-4</v>
      </c>
      <c r="AD36" s="14">
        <f t="shared" si="5"/>
        <v>1.4869667072892501E-2</v>
      </c>
      <c r="AE36" s="14">
        <f t="shared" si="6"/>
        <v>-0.121174392631674</v>
      </c>
      <c r="AF36" s="14">
        <f t="shared" si="7"/>
        <v>-9.7990453428978393E-15</v>
      </c>
      <c r="AG36" s="14">
        <f t="shared" si="7"/>
        <v>1.97021963764345E-14</v>
      </c>
      <c r="AH36" s="14">
        <f t="shared" si="8"/>
        <v>0.52885128227407707</v>
      </c>
      <c r="AI36" s="14">
        <f t="shared" si="9"/>
        <v>-2.6857492053416721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>
      <c r="A37" s="1">
        <v>42369</v>
      </c>
      <c r="B37">
        <v>-0.10024345999109401</v>
      </c>
      <c r="C37">
        <v>-1.02482479001481</v>
      </c>
      <c r="D37">
        <v>-2.3588948495162598</v>
      </c>
      <c r="E37">
        <v>-0.10999533276017499</v>
      </c>
      <c r="F37" s="16">
        <v>-5.1825621237234601E-5</v>
      </c>
      <c r="G37" s="16">
        <v>-9.4478716738163102E-15</v>
      </c>
      <c r="H37" s="16">
        <v>1.7132530802399299E-14</v>
      </c>
      <c r="I37" s="16">
        <v>5.0936721769882105E-13</v>
      </c>
      <c r="J37" s="16">
        <v>-4.5504501819448301E-13</v>
      </c>
      <c r="K37" s="16">
        <v>5.9942769898607103E-14</v>
      </c>
      <c r="L37" s="16">
        <v>1.1448546095070199E-14</v>
      </c>
      <c r="M37" s="16">
        <v>5.8791827193964501E-15</v>
      </c>
      <c r="N37" s="16">
        <v>7.9431026968206495E-15</v>
      </c>
      <c r="O37" s="16">
        <v>-5.7199930869815703E-14</v>
      </c>
      <c r="P37" s="16">
        <v>1.6667621482300901E-14</v>
      </c>
      <c r="Q37">
        <v>-8.5389918038098298E-2</v>
      </c>
      <c r="R37">
        <v>0</v>
      </c>
      <c r="S37">
        <v>-1.0859315893973101E-3</v>
      </c>
      <c r="T37">
        <v>0.52336306615747696</v>
      </c>
      <c r="U37" s="11">
        <f t="shared" si="1"/>
        <v>-3.1571230413734876</v>
      </c>
      <c r="Y37" s="1">
        <f t="shared" si="10"/>
        <v>42369</v>
      </c>
      <c r="Z37" s="14">
        <f t="shared" si="3"/>
        <v>-0.10024345999109401</v>
      </c>
      <c r="AA37" s="14">
        <f t="shared" si="3"/>
        <v>-1.02482479001481</v>
      </c>
      <c r="AB37" s="14">
        <f t="shared" si="3"/>
        <v>-2.3588948495162598</v>
      </c>
      <c r="AC37" s="14">
        <f t="shared" si="4"/>
        <v>-1.1377572106345446E-3</v>
      </c>
      <c r="AD37" s="14">
        <f t="shared" si="5"/>
        <v>-0.10999533276017499</v>
      </c>
      <c r="AE37" s="14">
        <f t="shared" si="6"/>
        <v>-8.5389918038098298E-2</v>
      </c>
      <c r="AF37" s="14">
        <f t="shared" si="7"/>
        <v>-9.4478716738163102E-15</v>
      </c>
      <c r="AG37" s="14">
        <f t="shared" si="7"/>
        <v>1.7132530802399299E-14</v>
      </c>
      <c r="AH37" s="14">
        <f t="shared" si="8"/>
        <v>0.523363066157576</v>
      </c>
      <c r="AI37" s="14">
        <f t="shared" si="9"/>
        <v>-3.1571230413734876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>
      <c r="A38" s="1">
        <v>42460</v>
      </c>
      <c r="B38">
        <v>-0.121707515149707</v>
      </c>
      <c r="C38">
        <v>-0.79990964318563795</v>
      </c>
      <c r="D38">
        <v>-2.94453174041448</v>
      </c>
      <c r="E38">
        <v>-4.89353221268981E-2</v>
      </c>
      <c r="F38">
        <v>-1.75394871986366E-4</v>
      </c>
      <c r="G38" s="16">
        <v>-1.03578776844937E-14</v>
      </c>
      <c r="H38" s="16">
        <v>1.8879434467915E-14</v>
      </c>
      <c r="I38" s="16">
        <v>5.0885146341738201E-13</v>
      </c>
      <c r="J38" s="16">
        <v>-4.52802175517431E-13</v>
      </c>
      <c r="K38" s="16">
        <v>6.0707503583239996E-14</v>
      </c>
      <c r="L38" s="16">
        <v>1.24236365040218E-14</v>
      </c>
      <c r="M38" s="16">
        <v>6.6922138909857298E-15</v>
      </c>
      <c r="N38" s="16">
        <v>8.3671764725630693E-15</v>
      </c>
      <c r="O38" s="16">
        <v>-5.7177889889269504E-14</v>
      </c>
      <c r="P38" s="16">
        <v>1.6788211107986801E-14</v>
      </c>
      <c r="Q38">
        <v>-8.3681140586431293E-2</v>
      </c>
      <c r="R38">
        <v>0</v>
      </c>
      <c r="S38">
        <v>-1.06349757093733E-3</v>
      </c>
      <c r="T38">
        <v>0.51793047695862704</v>
      </c>
      <c r="U38" s="11">
        <f t="shared" si="1"/>
        <v>-3.4820737769473382</v>
      </c>
      <c r="Y38" s="1">
        <f t="shared" si="10"/>
        <v>42460</v>
      </c>
      <c r="Z38" s="14">
        <f t="shared" si="3"/>
        <v>-0.121707515149707</v>
      </c>
      <c r="AA38" s="14">
        <f t="shared" si="3"/>
        <v>-0.79990964318563795</v>
      </c>
      <c r="AB38" s="14">
        <f t="shared" si="3"/>
        <v>-2.94453174041448</v>
      </c>
      <c r="AC38" s="14">
        <f t="shared" si="4"/>
        <v>-1.2388924429236961E-3</v>
      </c>
      <c r="AD38" s="14">
        <f t="shared" si="5"/>
        <v>-4.89353221268981E-2</v>
      </c>
      <c r="AE38" s="14">
        <f t="shared" si="6"/>
        <v>-8.3681140586431293E-2</v>
      </c>
      <c r="AF38" s="14">
        <f t="shared" si="7"/>
        <v>-1.03578776844937E-14</v>
      </c>
      <c r="AG38" s="14">
        <f t="shared" si="7"/>
        <v>1.8879434467915E-14</v>
      </c>
      <c r="AH38" s="14">
        <f t="shared" si="8"/>
        <v>0.51793047695873085</v>
      </c>
      <c r="AI38" s="14">
        <f t="shared" si="9"/>
        <v>-3.4820737769473391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>
      <c r="A39" s="1">
        <v>42551</v>
      </c>
      <c r="B39">
        <v>-0.119254160910577</v>
      </c>
      <c r="C39">
        <v>-0.52801441513932101</v>
      </c>
      <c r="D39">
        <v>-3.2043340932325499</v>
      </c>
      <c r="E39">
        <v>-6.9555700116258196E-2</v>
      </c>
      <c r="F39">
        <v>2.7456396481463901E-4</v>
      </c>
      <c r="G39" s="16">
        <v>-1.02511038315406E-14</v>
      </c>
      <c r="H39" s="16">
        <v>2.06221421509792E-14</v>
      </c>
      <c r="I39" s="16">
        <v>5.0649665596698498E-13</v>
      </c>
      <c r="J39" s="16">
        <v>-4.4927206307632198E-13</v>
      </c>
      <c r="K39" s="16">
        <v>6.0271276608736094E-14</v>
      </c>
      <c r="L39" s="16">
        <v>1.2683096627347101E-14</v>
      </c>
      <c r="M39" s="16">
        <v>7.1875921789326492E-15</v>
      </c>
      <c r="N39" s="16">
        <v>8.7166575198850002E-15</v>
      </c>
      <c r="O39" s="16">
        <v>-5.6941733590530803E-14</v>
      </c>
      <c r="P39" s="16">
        <v>1.6934729799168699E-14</v>
      </c>
      <c r="Q39">
        <v>-0.107301414642022</v>
      </c>
      <c r="R39">
        <v>0</v>
      </c>
      <c r="S39">
        <v>-1.29451787228435E-3</v>
      </c>
      <c r="T39">
        <v>0.51255295104036802</v>
      </c>
      <c r="U39" s="11">
        <f t="shared" si="1"/>
        <v>-3.5169267869077125</v>
      </c>
      <c r="Y39" s="1">
        <f t="shared" si="10"/>
        <v>42551</v>
      </c>
      <c r="Z39" s="14">
        <f t="shared" si="3"/>
        <v>-0.119254160910577</v>
      </c>
      <c r="AA39" s="14">
        <f t="shared" si="3"/>
        <v>-0.52801441513932101</v>
      </c>
      <c r="AB39" s="14">
        <f t="shared" si="3"/>
        <v>-3.2043340932325499</v>
      </c>
      <c r="AC39" s="14">
        <f t="shared" si="4"/>
        <v>-1.019953907469711E-3</v>
      </c>
      <c r="AD39" s="14">
        <f t="shared" si="5"/>
        <v>-6.9555700116258196E-2</v>
      </c>
      <c r="AE39" s="14">
        <f t="shared" si="6"/>
        <v>-0.107301414642022</v>
      </c>
      <c r="AF39" s="14">
        <f t="shared" si="7"/>
        <v>-1.02511038315406E-14</v>
      </c>
      <c r="AG39" s="14">
        <f t="shared" si="7"/>
        <v>2.06221421509792E-14</v>
      </c>
      <c r="AH39" s="14">
        <f t="shared" si="8"/>
        <v>0.51255295104047416</v>
      </c>
      <c r="AI39" s="14">
        <f t="shared" si="9"/>
        <v>-3.5169267869077139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>
      <c r="A40" s="1">
        <v>42643</v>
      </c>
      <c r="B40">
        <v>-0.11924801441918199</v>
      </c>
      <c r="C40">
        <v>-0.31976346449749099</v>
      </c>
      <c r="D40">
        <v>-3.4795891750468302</v>
      </c>
      <c r="E40">
        <v>-8.7637564765738404E-2</v>
      </c>
      <c r="F40" s="16">
        <v>-8.7339130175519695E-5</v>
      </c>
      <c r="G40" s="16">
        <v>-1.01145250799208E-14</v>
      </c>
      <c r="H40" s="16">
        <v>2.0079595828910201E-14</v>
      </c>
      <c r="I40" s="16">
        <v>5.01108559668839E-13</v>
      </c>
      <c r="J40" s="16">
        <v>-4.4446403581831199E-13</v>
      </c>
      <c r="K40" s="16">
        <v>6.00612129199934E-14</v>
      </c>
      <c r="L40" s="16">
        <v>1.29135815052382E-14</v>
      </c>
      <c r="M40" s="16">
        <v>7.4732354029253407E-15</v>
      </c>
      <c r="N40" s="16">
        <v>8.9563668232788197E-15</v>
      </c>
      <c r="O40" s="16">
        <v>-5.6586666292792701E-14</v>
      </c>
      <c r="P40" s="16">
        <v>1.70591211259414E-14</v>
      </c>
      <c r="Q40">
        <v>-0.11877473979698901</v>
      </c>
      <c r="R40">
        <v>0</v>
      </c>
      <c r="S40">
        <v>-7.4347368345332098E-4</v>
      </c>
      <c r="T40">
        <v>0.50722993059465604</v>
      </c>
      <c r="U40" s="11">
        <f t="shared" si="1"/>
        <v>-3.6186138407450859</v>
      </c>
      <c r="Y40" s="1">
        <f t="shared" si="10"/>
        <v>42643</v>
      </c>
      <c r="Z40" s="14">
        <f t="shared" si="3"/>
        <v>-0.11924801441918199</v>
      </c>
      <c r="AA40" s="14">
        <f t="shared" si="3"/>
        <v>-0.31976346449749099</v>
      </c>
      <c r="AB40" s="14">
        <f t="shared" si="3"/>
        <v>-3.4795891750468302</v>
      </c>
      <c r="AC40" s="14">
        <f t="shared" si="4"/>
        <v>-8.3081281362884073E-4</v>
      </c>
      <c r="AD40" s="14">
        <f t="shared" si="5"/>
        <v>-8.7637564765738404E-2</v>
      </c>
      <c r="AE40" s="14">
        <f t="shared" si="6"/>
        <v>-0.11877473979698901</v>
      </c>
      <c r="AF40" s="14">
        <f t="shared" si="7"/>
        <v>-1.01145250799208E-14</v>
      </c>
      <c r="AG40" s="14">
        <f t="shared" si="7"/>
        <v>2.0079595828910201E-14</v>
      </c>
      <c r="AH40" s="14">
        <f t="shared" si="8"/>
        <v>0.50722993059476262</v>
      </c>
      <c r="AI40" s="14">
        <f t="shared" si="9"/>
        <v>-3.6186138407450859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>
      <c r="A41" s="1">
        <v>42735</v>
      </c>
      <c r="B41">
        <v>-0.104789074840504</v>
      </c>
      <c r="C41">
        <v>-0.38631260807203799</v>
      </c>
      <c r="D41">
        <v>-3.0966708357216399</v>
      </c>
      <c r="E41">
        <v>-9.3660457314296702E-2</v>
      </c>
      <c r="F41">
        <v>1.6312460235505299E-4</v>
      </c>
      <c r="G41" s="16">
        <v>-1.01566887983866E-14</v>
      </c>
      <c r="H41" s="16">
        <v>2.0823778864218299E-14</v>
      </c>
      <c r="I41" s="16">
        <v>4.9864121008469701E-13</v>
      </c>
      <c r="J41" s="16">
        <v>-4.3785214756392899E-13</v>
      </c>
      <c r="K41" s="16">
        <v>5.9349680670456394E-14</v>
      </c>
      <c r="L41" s="16">
        <v>1.2805917174155999E-14</v>
      </c>
      <c r="M41" s="16">
        <v>7.3049973817917893E-15</v>
      </c>
      <c r="N41" s="16">
        <v>8.72119993476229E-15</v>
      </c>
      <c r="O41" s="16">
        <v>-5.6569496689138103E-14</v>
      </c>
      <c r="P41" s="16">
        <v>1.71865163640527E-14</v>
      </c>
      <c r="Q41">
        <v>-0.113947831960025</v>
      </c>
      <c r="R41">
        <v>0</v>
      </c>
      <c r="S41">
        <v>-1.0356110486444E-3</v>
      </c>
      <c r="T41">
        <v>0.501960863577674</v>
      </c>
      <c r="U41" s="11">
        <f t="shared" si="1"/>
        <v>-3.2942924307769976</v>
      </c>
      <c r="Y41" s="1">
        <f t="shared" si="10"/>
        <v>42735</v>
      </c>
      <c r="Z41" s="14">
        <f t="shared" si="3"/>
        <v>-0.104789074840504</v>
      </c>
      <c r="AA41" s="14">
        <f t="shared" si="3"/>
        <v>-0.38631260807203799</v>
      </c>
      <c r="AB41" s="14">
        <f t="shared" si="3"/>
        <v>-3.0966708357216399</v>
      </c>
      <c r="AC41" s="14">
        <f t="shared" si="4"/>
        <v>-8.7248644628934707E-4</v>
      </c>
      <c r="AD41" s="14">
        <f t="shared" si="5"/>
        <v>-9.3660457314296702E-2</v>
      </c>
      <c r="AE41" s="14">
        <f t="shared" si="6"/>
        <v>-0.113947831960025</v>
      </c>
      <c r="AF41" s="14">
        <f t="shared" si="7"/>
        <v>-1.01566887983866E-14</v>
      </c>
      <c r="AG41" s="14">
        <f t="shared" si="7"/>
        <v>2.0823778864218299E-14</v>
      </c>
      <c r="AH41" s="14">
        <f t="shared" si="8"/>
        <v>0.50196086357778358</v>
      </c>
      <c r="AI41" s="14">
        <f t="shared" si="9"/>
        <v>-3.2942924307769985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>
      <c r="A42" s="1">
        <v>42825</v>
      </c>
      <c r="B42">
        <v>-0.111542137340696</v>
      </c>
      <c r="C42">
        <v>-0.47895096039665602</v>
      </c>
      <c r="D42">
        <v>-2.8371653663047001</v>
      </c>
      <c r="E42">
        <v>-5.3863664953351299E-2</v>
      </c>
      <c r="F42" s="16">
        <v>-2.0571051364421802E-6</v>
      </c>
      <c r="G42" s="16">
        <v>-1.00789721404925E-14</v>
      </c>
      <c r="H42" s="16">
        <v>2.3095662696851299E-14</v>
      </c>
      <c r="I42" s="16">
        <v>4.9245593466949001E-13</v>
      </c>
      <c r="J42" s="16">
        <v>-4.2999047859286999E-13</v>
      </c>
      <c r="K42" s="16">
        <v>5.8735184153454001E-14</v>
      </c>
      <c r="L42" s="16">
        <v>1.2918115069375E-14</v>
      </c>
      <c r="M42" s="16">
        <v>7.3330600400639199E-15</v>
      </c>
      <c r="N42" s="16">
        <v>8.7045739132685697E-15</v>
      </c>
      <c r="O42" s="16">
        <v>-5.6713472837214802E-14</v>
      </c>
      <c r="P42" s="16">
        <v>1.7304735986360199E-14</v>
      </c>
      <c r="Q42">
        <v>-0.12847416641339199</v>
      </c>
      <c r="R42">
        <v>0</v>
      </c>
      <c r="S42">
        <v>-9.5431955650834095E-4</v>
      </c>
      <c r="T42">
        <v>0.49674520364591501</v>
      </c>
      <c r="U42" s="11">
        <f t="shared" si="1"/>
        <v>-3.1142074684244014</v>
      </c>
      <c r="Y42" s="1">
        <f t="shared" si="10"/>
        <v>42825</v>
      </c>
      <c r="Z42" s="14">
        <f t="shared" si="3"/>
        <v>-0.111542137340696</v>
      </c>
      <c r="AA42" s="14">
        <f t="shared" si="3"/>
        <v>-0.47895096039665602</v>
      </c>
      <c r="AB42" s="14">
        <f t="shared" si="3"/>
        <v>-2.8371653663047001</v>
      </c>
      <c r="AC42" s="14">
        <f t="shared" si="4"/>
        <v>-9.5637666164478312E-4</v>
      </c>
      <c r="AD42" s="14">
        <f t="shared" si="5"/>
        <v>-5.3863664953351299E-2</v>
      </c>
      <c r="AE42" s="14">
        <f t="shared" si="6"/>
        <v>-0.12847416641339199</v>
      </c>
      <c r="AF42" s="14">
        <f t="shared" si="7"/>
        <v>-1.00789721404925E-14</v>
      </c>
      <c r="AG42" s="14">
        <f t="shared" si="7"/>
        <v>2.3095662696851299E-14</v>
      </c>
      <c r="AH42" s="14">
        <f t="shared" si="8"/>
        <v>0.49674520364602576</v>
      </c>
      <c r="AI42" s="14">
        <f t="shared" si="9"/>
        <v>-3.1142074684244019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>
      <c r="A43" s="1">
        <v>42916</v>
      </c>
      <c r="B43">
        <v>-0.109695929604574</v>
      </c>
      <c r="C43">
        <v>-0.51007670774582703</v>
      </c>
      <c r="D43">
        <v>-2.8415789632294199</v>
      </c>
      <c r="E43">
        <v>-0.199487296713246</v>
      </c>
      <c r="F43">
        <v>-1.1097920755328999E-4</v>
      </c>
      <c r="G43" s="16">
        <v>-9.8540033710186204E-15</v>
      </c>
      <c r="H43" s="16">
        <v>2.5224362592046E-14</v>
      </c>
      <c r="I43" s="16">
        <v>4.8467267070148105E-13</v>
      </c>
      <c r="J43" s="16">
        <v>-4.2127139578939798E-13</v>
      </c>
      <c r="K43" s="16">
        <v>5.7504625497785596E-14</v>
      </c>
      <c r="L43" s="16">
        <v>1.2617220374998E-14</v>
      </c>
      <c r="M43" s="16">
        <v>6.9319760332144498E-15</v>
      </c>
      <c r="N43" s="16">
        <v>8.3704364973652695E-15</v>
      </c>
      <c r="O43" s="16">
        <v>-5.7262926618946101E-14</v>
      </c>
      <c r="P43" s="16">
        <v>1.7395800113908699E-14</v>
      </c>
      <c r="Q43">
        <v>-0.103751479563424</v>
      </c>
      <c r="R43">
        <v>0</v>
      </c>
      <c r="S43">
        <v>-1.39653663212772E-3</v>
      </c>
      <c r="T43">
        <v>0.49158241009313303</v>
      </c>
      <c r="U43" s="11">
        <f t="shared" si="1"/>
        <v>-3.274515482602915</v>
      </c>
      <c r="Y43" s="1">
        <f t="shared" si="10"/>
        <v>42916</v>
      </c>
      <c r="Z43" s="14">
        <f t="shared" si="3"/>
        <v>-0.109695929604574</v>
      </c>
      <c r="AA43" s="14">
        <f t="shared" si="3"/>
        <v>-0.51007670774582703</v>
      </c>
      <c r="AB43" s="14">
        <f t="shared" si="3"/>
        <v>-2.8415789632294199</v>
      </c>
      <c r="AC43" s="14">
        <f t="shared" si="4"/>
        <v>-1.5075158396810101E-3</v>
      </c>
      <c r="AD43" s="14">
        <f t="shared" si="5"/>
        <v>-0.199487296713246</v>
      </c>
      <c r="AE43" s="14">
        <f t="shared" si="6"/>
        <v>-0.103751479563424</v>
      </c>
      <c r="AF43" s="14">
        <f t="shared" si="7"/>
        <v>-9.8540033710186204E-15</v>
      </c>
      <c r="AG43" s="14">
        <f t="shared" si="7"/>
        <v>2.5224362592046E-14</v>
      </c>
      <c r="AH43" s="14">
        <f t="shared" si="8"/>
        <v>0.49158241009324194</v>
      </c>
      <c r="AI43" s="14">
        <f t="shared" si="9"/>
        <v>-3.2745154826029146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>
      <c r="A44" s="1">
        <v>43008</v>
      </c>
      <c r="B44">
        <v>-0.119749870113603</v>
      </c>
      <c r="C44">
        <v>-0.50706848070064003</v>
      </c>
      <c r="D44">
        <v>-2.71700391689975</v>
      </c>
      <c r="E44">
        <v>-2.15764653079373E-2</v>
      </c>
      <c r="F44">
        <v>-1.46565272463235E-4</v>
      </c>
      <c r="G44" s="16">
        <v>-9.8388474744017506E-15</v>
      </c>
      <c r="H44" s="16">
        <v>2.4995889910047301E-14</v>
      </c>
      <c r="I44" s="16">
        <v>4.7559528709152799E-13</v>
      </c>
      <c r="J44" s="16">
        <v>-4.1052150109102498E-13</v>
      </c>
      <c r="K44" s="16">
        <v>5.7245656144216201E-14</v>
      </c>
      <c r="L44" s="16">
        <v>1.35679279792086E-14</v>
      </c>
      <c r="M44" s="16">
        <v>7.6905672656054298E-15</v>
      </c>
      <c r="N44" s="16">
        <v>9.0348844556372897E-15</v>
      </c>
      <c r="O44" s="16">
        <v>-5.7345587929058296E-14</v>
      </c>
      <c r="P44" s="16">
        <v>1.7509841803042901E-14</v>
      </c>
      <c r="Q44">
        <v>-0.15112047080792401</v>
      </c>
      <c r="R44">
        <v>0</v>
      </c>
      <c r="S44">
        <v>-1.6395507024749101E-3</v>
      </c>
      <c r="T44">
        <v>0.48647194778812303</v>
      </c>
      <c r="U44" s="11">
        <f t="shared" si="1"/>
        <v>-3.0318333720165414</v>
      </c>
      <c r="Y44" s="1">
        <f t="shared" si="10"/>
        <v>43008</v>
      </c>
      <c r="Z44" s="14">
        <f t="shared" si="3"/>
        <v>-0.119749870113603</v>
      </c>
      <c r="AA44" s="14">
        <f t="shared" si="3"/>
        <v>-0.50706848070064003</v>
      </c>
      <c r="AB44" s="14">
        <f t="shared" si="3"/>
        <v>-2.71700391689975</v>
      </c>
      <c r="AC44" s="14">
        <f t="shared" si="4"/>
        <v>-1.786115974938145E-3</v>
      </c>
      <c r="AD44" s="14">
        <f t="shared" si="5"/>
        <v>-2.15764653079373E-2</v>
      </c>
      <c r="AE44" s="14">
        <f t="shared" si="6"/>
        <v>-0.15112047080792401</v>
      </c>
      <c r="AF44" s="14">
        <f t="shared" si="7"/>
        <v>-9.8388474744017506E-15</v>
      </c>
      <c r="AG44" s="14">
        <f t="shared" si="7"/>
        <v>2.4995889910047301E-14</v>
      </c>
      <c r="AH44" s="14">
        <f t="shared" si="8"/>
        <v>0.48647194778823583</v>
      </c>
      <c r="AI44" s="14">
        <f t="shared" si="9"/>
        <v>-3.0318333720165414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>
      <c r="A45" s="1">
        <v>43100</v>
      </c>
      <c r="B45">
        <v>-0.124184140950752</v>
      </c>
      <c r="C45">
        <v>-0.47842167662138901</v>
      </c>
      <c r="D45">
        <v>-2.7691653505724201</v>
      </c>
      <c r="E45">
        <v>-9.2213673461974094E-2</v>
      </c>
      <c r="F45">
        <v>-4.1212554466079498E-4</v>
      </c>
      <c r="G45" s="16">
        <v>-8.4453765430146199E-15</v>
      </c>
      <c r="H45" s="16">
        <v>2.3567577972022699E-14</v>
      </c>
      <c r="I45" s="16">
        <v>4.6744262545579204E-13</v>
      </c>
      <c r="J45" s="16">
        <v>-3.99027217307683E-13</v>
      </c>
      <c r="K45" s="16">
        <v>5.6479357907299698E-14</v>
      </c>
      <c r="L45" s="16">
        <v>1.3917498178377001E-14</v>
      </c>
      <c r="M45" s="16">
        <v>7.9585332605764496E-15</v>
      </c>
      <c r="N45" s="16">
        <v>9.2925612543674198E-15</v>
      </c>
      <c r="O45" s="16">
        <v>-5.7412838145540304E-14</v>
      </c>
      <c r="P45" s="16">
        <v>1.7629898221258201E-14</v>
      </c>
      <c r="Q45">
        <v>-0.13412698209896401</v>
      </c>
      <c r="R45">
        <v>0</v>
      </c>
      <c r="S45">
        <v>-2.1390625995286001E-3</v>
      </c>
      <c r="T45">
        <v>0.48141328711333398</v>
      </c>
      <c r="U45" s="11">
        <f t="shared" si="1"/>
        <v>-3.1192497247362239</v>
      </c>
      <c r="Y45" s="1">
        <f t="shared" si="10"/>
        <v>43100</v>
      </c>
      <c r="Z45" s="14">
        <f t="shared" si="3"/>
        <v>-0.124184140950752</v>
      </c>
      <c r="AA45" s="14">
        <f t="shared" si="3"/>
        <v>-0.47842167662138901</v>
      </c>
      <c r="AB45" s="14">
        <f t="shared" si="3"/>
        <v>-2.7691653505724201</v>
      </c>
      <c r="AC45" s="14">
        <f t="shared" si="4"/>
        <v>-2.551188144189395E-3</v>
      </c>
      <c r="AD45" s="14">
        <f t="shared" si="5"/>
        <v>-9.2213673461974094E-2</v>
      </c>
      <c r="AE45" s="14">
        <f t="shared" si="6"/>
        <v>-0.13412698209896401</v>
      </c>
      <c r="AF45" s="14">
        <f t="shared" si="7"/>
        <v>-8.4453765430146199E-15</v>
      </c>
      <c r="AG45" s="14">
        <f t="shared" si="7"/>
        <v>2.3567577972022699E-14</v>
      </c>
      <c r="AH45" s="14">
        <f t="shared" si="8"/>
        <v>0.48141328711345027</v>
      </c>
      <c r="AI45" s="14">
        <f t="shared" si="9"/>
        <v>-3.1192497247362239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>
      <c r="A46" s="1">
        <v>43190</v>
      </c>
      <c r="B46">
        <v>-0.11214129069560901</v>
      </c>
      <c r="C46">
        <v>-0.50970249494070197</v>
      </c>
      <c r="D46">
        <v>-2.6387245786697102</v>
      </c>
      <c r="E46">
        <v>-9.1028335932658105E-2</v>
      </c>
      <c r="F46" s="16">
        <v>4.3161213358869298E-5</v>
      </c>
      <c r="G46" s="16">
        <v>-8.1172151620356294E-15</v>
      </c>
      <c r="H46" s="16">
        <v>2.8077041591070799E-14</v>
      </c>
      <c r="I46" s="16">
        <v>4.5869399462372004E-13</v>
      </c>
      <c r="J46" s="16">
        <v>-3.86741466171704E-13</v>
      </c>
      <c r="K46" s="16">
        <v>5.5542272509521602E-14</v>
      </c>
      <c r="L46" s="16">
        <v>1.4264851366464E-14</v>
      </c>
      <c r="M46" s="16">
        <v>8.2104659117160093E-15</v>
      </c>
      <c r="N46" s="16">
        <v>9.3956213305924795E-15</v>
      </c>
      <c r="O46" s="16">
        <v>-5.78463280045561E-14</v>
      </c>
      <c r="P46" s="16">
        <v>1.77074520979605E-14</v>
      </c>
      <c r="Q46">
        <v>-0.124315797195542</v>
      </c>
      <c r="R46">
        <v>0</v>
      </c>
      <c r="S46">
        <v>-2.6670538019736298E-3</v>
      </c>
      <c r="T46">
        <v>0.476405903904289</v>
      </c>
      <c r="U46" s="11">
        <f t="shared" si="1"/>
        <v>-3.0021304861184084</v>
      </c>
      <c r="Y46" s="1">
        <f t="shared" si="10"/>
        <v>43190</v>
      </c>
      <c r="Z46" s="14">
        <f t="shared" si="3"/>
        <v>-0.11214129069560901</v>
      </c>
      <c r="AA46" s="14">
        <f t="shared" si="3"/>
        <v>-0.50970249494070197</v>
      </c>
      <c r="AB46" s="14">
        <f t="shared" si="3"/>
        <v>-2.6387245786697102</v>
      </c>
      <c r="AC46" s="14">
        <f t="shared" si="4"/>
        <v>-2.6238925886147607E-3</v>
      </c>
      <c r="AD46" s="14">
        <f t="shared" si="5"/>
        <v>-9.1028335932658105E-2</v>
      </c>
      <c r="AE46" s="14">
        <f t="shared" si="6"/>
        <v>-0.124315797195542</v>
      </c>
      <c r="AF46" s="14">
        <f t="shared" si="7"/>
        <v>-8.1172151620356294E-15</v>
      </c>
      <c r="AG46" s="14">
        <f t="shared" si="7"/>
        <v>2.8077041591070799E-14</v>
      </c>
      <c r="AH46" s="14">
        <f t="shared" si="8"/>
        <v>0.47640590390440823</v>
      </c>
      <c r="AI46" s="14">
        <f t="shared" si="9"/>
        <v>-3.0021304861184079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>
      <c r="A47" s="1">
        <v>43281</v>
      </c>
      <c r="B47">
        <v>-0.123432542308437</v>
      </c>
      <c r="C47">
        <v>-0.50976155849524596</v>
      </c>
      <c r="D47">
        <v>-2.6423902187874599</v>
      </c>
      <c r="E47">
        <v>-0.109486555746449</v>
      </c>
      <c r="F47">
        <v>-2.6624443903864198E-4</v>
      </c>
      <c r="G47" s="16">
        <v>-7.9392008073421501E-15</v>
      </c>
      <c r="H47" s="16">
        <v>2.60052471542256E-14</v>
      </c>
      <c r="I47" s="16">
        <v>4.4908563880063E-13</v>
      </c>
      <c r="J47" s="16">
        <v>-3.7307392461265101E-13</v>
      </c>
      <c r="K47" s="16">
        <v>5.4546698028949901E-14</v>
      </c>
      <c r="L47" s="16">
        <v>1.4716378211648101E-14</v>
      </c>
      <c r="M47" s="16">
        <v>8.6999659876384597E-15</v>
      </c>
      <c r="N47" s="16">
        <v>9.9887765673753095E-15</v>
      </c>
      <c r="O47" s="16">
        <v>-5.8086105466086799E-14</v>
      </c>
      <c r="P47" s="16">
        <v>1.7785413792655801E-14</v>
      </c>
      <c r="Q47">
        <v>-0.10334581560858</v>
      </c>
      <c r="R47">
        <v>0</v>
      </c>
      <c r="S47">
        <v>-2.1520199456809001E-3</v>
      </c>
      <c r="T47">
        <v>0.47144927938980602</v>
      </c>
      <c r="U47" s="11">
        <f t="shared" si="1"/>
        <v>-3.0193856759409434</v>
      </c>
      <c r="Y47" s="1">
        <f t="shared" si="10"/>
        <v>43281</v>
      </c>
      <c r="Z47" s="14">
        <f t="shared" si="3"/>
        <v>-0.123432542308437</v>
      </c>
      <c r="AA47" s="14">
        <f t="shared" si="3"/>
        <v>-0.50976155849524596</v>
      </c>
      <c r="AB47" s="14">
        <f t="shared" si="3"/>
        <v>-2.6423902187874599</v>
      </c>
      <c r="AC47" s="14">
        <f t="shared" si="4"/>
        <v>-2.4182643847195421E-3</v>
      </c>
      <c r="AD47" s="14">
        <f t="shared" si="5"/>
        <v>-0.109486555746449</v>
      </c>
      <c r="AE47" s="14">
        <f t="shared" si="6"/>
        <v>-0.10334581560858</v>
      </c>
      <c r="AF47" s="14">
        <f t="shared" si="7"/>
        <v>-7.9392008073421501E-15</v>
      </c>
      <c r="AG47" s="14">
        <f t="shared" si="7"/>
        <v>2.60052471542256E-14</v>
      </c>
      <c r="AH47" s="14">
        <f t="shared" si="8"/>
        <v>0.4714492793899297</v>
      </c>
      <c r="AI47" s="14">
        <f t="shared" si="9"/>
        <v>-3.0193856759409434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>
      <c r="A48" s="1">
        <v>43373</v>
      </c>
      <c r="B48">
        <v>-0.12702520885812199</v>
      </c>
      <c r="C48">
        <v>-0.44366842873977502</v>
      </c>
      <c r="D48">
        <v>-2.7303906728573399</v>
      </c>
      <c r="E48">
        <v>-9.0301548152748295E-2</v>
      </c>
      <c r="F48">
        <v>1.9010349927416E-4</v>
      </c>
      <c r="G48" s="16">
        <v>-7.7198328983325304E-15</v>
      </c>
      <c r="H48" s="16">
        <v>2.4463924172323898E-14</v>
      </c>
      <c r="I48" s="16">
        <v>4.3556428456889698E-13</v>
      </c>
      <c r="J48" s="16">
        <v>-3.5906098696102398E-13</v>
      </c>
      <c r="K48" s="16">
        <v>5.3271508056871598E-14</v>
      </c>
      <c r="L48" s="16">
        <v>1.5174012845854099E-14</v>
      </c>
      <c r="M48" s="16">
        <v>9.2485319303487405E-15</v>
      </c>
      <c r="N48" s="16">
        <v>1.0554874818925101E-14</v>
      </c>
      <c r="O48" s="16">
        <v>-5.8243747750274298E-14</v>
      </c>
      <c r="P48" s="16">
        <v>1.78420500970392E-14</v>
      </c>
      <c r="Q48">
        <v>-9.8568059382655004E-2</v>
      </c>
      <c r="R48">
        <v>0</v>
      </c>
      <c r="S48">
        <v>-2.1942111778616401E-3</v>
      </c>
      <c r="T48">
        <v>0.46654290013298899</v>
      </c>
      <c r="U48" s="11">
        <f t="shared" si="1"/>
        <v>-3.0254151255360977</v>
      </c>
      <c r="Y48" s="1">
        <f t="shared" si="10"/>
        <v>43373</v>
      </c>
      <c r="Z48" s="14">
        <f t="shared" si="3"/>
        <v>-0.12702520885812199</v>
      </c>
      <c r="AA48" s="14">
        <f t="shared" si="3"/>
        <v>-0.44366842873977502</v>
      </c>
      <c r="AB48" s="14">
        <f t="shared" si="3"/>
        <v>-2.7303906728573399</v>
      </c>
      <c r="AC48" s="14">
        <f t="shared" si="4"/>
        <v>-2.0041076785874802E-3</v>
      </c>
      <c r="AD48" s="14">
        <f t="shared" si="5"/>
        <v>-9.0301548152748295E-2</v>
      </c>
      <c r="AE48" s="14">
        <f t="shared" si="6"/>
        <v>-9.8568059382655004E-2</v>
      </c>
      <c r="AF48" s="14">
        <f t="shared" si="7"/>
        <v>-7.7198328983325304E-15</v>
      </c>
      <c r="AG48" s="14">
        <f t="shared" si="7"/>
        <v>2.4463924172323898E-14</v>
      </c>
      <c r="AH48" s="14">
        <f t="shared" si="8"/>
        <v>0.46654290013311334</v>
      </c>
      <c r="AI48" s="14">
        <f t="shared" si="9"/>
        <v>-3.0254151255360973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>
      <c r="A49" s="1">
        <v>43465</v>
      </c>
      <c r="B49">
        <v>-0.124683074341936</v>
      </c>
      <c r="C49">
        <v>-0.44616047227850503</v>
      </c>
      <c r="D49">
        <v>-2.7045867594930799</v>
      </c>
      <c r="E49">
        <v>-0.149214067101368</v>
      </c>
      <c r="F49">
        <v>-1.2727112791029399E-4</v>
      </c>
      <c r="G49" s="16">
        <v>-7.4275998081876105E-15</v>
      </c>
      <c r="H49" s="16">
        <v>2.72423925804712E-14</v>
      </c>
      <c r="I49" s="16">
        <v>4.23845638825117E-13</v>
      </c>
      <c r="J49" s="16">
        <v>-3.4402554312080601E-13</v>
      </c>
      <c r="K49" s="16">
        <v>5.1909268044034799E-14</v>
      </c>
      <c r="L49" s="16">
        <v>1.52102221844964E-14</v>
      </c>
      <c r="M49" s="16">
        <v>9.3521196847010598E-15</v>
      </c>
      <c r="N49" s="16">
        <v>1.07367910886504E-14</v>
      </c>
      <c r="O49" s="16">
        <v>-5.8648259995232799E-14</v>
      </c>
      <c r="P49" s="16">
        <v>1.789064257308E-14</v>
      </c>
      <c r="Q49">
        <v>-6.1787657307452601E-2</v>
      </c>
      <c r="R49">
        <v>0</v>
      </c>
      <c r="S49">
        <v>-1.5732435909259501E-3</v>
      </c>
      <c r="T49">
        <v>0.461686257973</v>
      </c>
      <c r="U49" s="11">
        <f t="shared" si="1"/>
        <v>-3.0264462872680329</v>
      </c>
      <c r="Y49" s="1">
        <f t="shared" si="10"/>
        <v>43465</v>
      </c>
      <c r="Z49" s="14">
        <f t="shared" si="3"/>
        <v>-0.124683074341936</v>
      </c>
      <c r="AA49" s="14">
        <f t="shared" si="3"/>
        <v>-0.44616047227850503</v>
      </c>
      <c r="AB49" s="14">
        <f t="shared" si="3"/>
        <v>-2.7045867594930799</v>
      </c>
      <c r="AC49" s="14">
        <f t="shared" si="4"/>
        <v>-1.7005147188362442E-3</v>
      </c>
      <c r="AD49" s="14">
        <f t="shared" si="5"/>
        <v>-0.149214067101368</v>
      </c>
      <c r="AE49" s="14">
        <f t="shared" si="6"/>
        <v>-6.1787657307452601E-2</v>
      </c>
      <c r="AF49" s="14">
        <f t="shared" si="7"/>
        <v>-7.4275998081876105E-15</v>
      </c>
      <c r="AG49" s="14">
        <f t="shared" si="7"/>
        <v>2.72423925804712E-14</v>
      </c>
      <c r="AH49" s="14">
        <f t="shared" si="8"/>
        <v>0.46168625797312618</v>
      </c>
      <c r="AI49" s="14">
        <f t="shared" si="9"/>
        <v>-3.026446287268032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>
      <c r="A50" s="1">
        <v>43555</v>
      </c>
      <c r="B50">
        <v>-0.14594508138946399</v>
      </c>
      <c r="C50">
        <v>-0.39083742245694703</v>
      </c>
      <c r="D50">
        <v>-2.7055349194439899</v>
      </c>
      <c r="E50">
        <v>-4.7605624265441598E-2</v>
      </c>
      <c r="F50">
        <v>1.59483802876167E-4</v>
      </c>
      <c r="G50" s="16">
        <v>-8.5263393521307706E-15</v>
      </c>
      <c r="H50" s="16">
        <v>2.7866015101024399E-14</v>
      </c>
      <c r="I50" s="16">
        <v>4.0863779156712999E-13</v>
      </c>
      <c r="J50" s="16">
        <v>-3.2841393330656599E-13</v>
      </c>
      <c r="K50" s="16">
        <v>5.0836152256446803E-14</v>
      </c>
      <c r="L50" s="16">
        <v>1.5801264536040801E-14</v>
      </c>
      <c r="M50" s="16">
        <v>1.0008690495876299E-14</v>
      </c>
      <c r="N50" s="16">
        <v>1.1570476146741699E-14</v>
      </c>
      <c r="O50" s="16">
        <v>-5.8493766217467497E-14</v>
      </c>
      <c r="P50" s="16">
        <v>1.79082493136542E-14</v>
      </c>
      <c r="Q50">
        <v>-8.5655136304926896E-2</v>
      </c>
      <c r="R50">
        <v>0</v>
      </c>
      <c r="S50">
        <v>-1.45057333172347E-3</v>
      </c>
      <c r="T50">
        <v>0.456878849967571</v>
      </c>
      <c r="U50" s="11">
        <f t="shared" si="1"/>
        <v>-2.9199904234218987</v>
      </c>
      <c r="Y50" s="1">
        <f t="shared" si="10"/>
        <v>43555</v>
      </c>
      <c r="Z50" s="14">
        <f t="shared" si="3"/>
        <v>-0.14594508138946399</v>
      </c>
      <c r="AA50" s="14">
        <f t="shared" si="3"/>
        <v>-0.39083742245694703</v>
      </c>
      <c r="AB50" s="14">
        <f t="shared" si="3"/>
        <v>-2.7055349194439899</v>
      </c>
      <c r="AC50" s="14">
        <f t="shared" si="4"/>
        <v>-1.291089528847303E-3</v>
      </c>
      <c r="AD50" s="14">
        <f t="shared" si="5"/>
        <v>-4.7605624265441598E-2</v>
      </c>
      <c r="AE50" s="14">
        <f t="shared" si="6"/>
        <v>-8.5655136304926896E-2</v>
      </c>
      <c r="AF50" s="14">
        <f t="shared" si="7"/>
        <v>-8.5263393521307706E-15</v>
      </c>
      <c r="AG50" s="14">
        <f t="shared" si="7"/>
        <v>2.7866015101024399E-14</v>
      </c>
      <c r="AH50" s="14">
        <f t="shared" si="8"/>
        <v>0.45687884996769884</v>
      </c>
      <c r="AI50" s="14">
        <f t="shared" si="9"/>
        <v>-2.9199904234218979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>
      <c r="A51" s="1">
        <v>43646</v>
      </c>
      <c r="B51">
        <v>-0.121689704880525</v>
      </c>
      <c r="C51">
        <v>-0.20087975742780101</v>
      </c>
      <c r="D51">
        <v>-3.0755110871167801</v>
      </c>
      <c r="E51">
        <v>-0.19770485473614899</v>
      </c>
      <c r="F51">
        <v>-2.6046211841960798E-4</v>
      </c>
      <c r="G51" s="16">
        <v>-8.4597984794151395E-15</v>
      </c>
      <c r="H51" s="16">
        <v>2.5904395564776802E-14</v>
      </c>
      <c r="I51" s="16">
        <v>3.9609685618468802E-13</v>
      </c>
      <c r="J51" s="16">
        <v>-3.11455602275748E-13</v>
      </c>
      <c r="K51" s="16">
        <v>4.9892608182127201E-14</v>
      </c>
      <c r="L51" s="16">
        <v>1.63753888257011E-14</v>
      </c>
      <c r="M51" s="16">
        <v>1.0563644239161001E-14</v>
      </c>
      <c r="N51" s="16">
        <v>1.21210800728588E-14</v>
      </c>
      <c r="O51" s="16">
        <v>-5.7991594979574798E-14</v>
      </c>
      <c r="P51" s="16">
        <v>1.7909490756774E-14</v>
      </c>
      <c r="Q51">
        <v>-7.1057149749891801E-2</v>
      </c>
      <c r="R51">
        <v>0</v>
      </c>
      <c r="S51">
        <v>-1.1980172886420499E-3</v>
      </c>
      <c r="T51">
        <v>0.452120178336265</v>
      </c>
      <c r="U51" s="11">
        <f t="shared" si="1"/>
        <v>-3.2161808549817925</v>
      </c>
      <c r="Y51" s="1">
        <f t="shared" si="10"/>
        <v>43646</v>
      </c>
      <c r="Z51" s="14">
        <f t="shared" si="3"/>
        <v>-0.121689704880525</v>
      </c>
      <c r="AA51" s="14">
        <f t="shared" si="3"/>
        <v>-0.20087975742780101</v>
      </c>
      <c r="AB51" s="14">
        <f t="shared" si="3"/>
        <v>-3.0755110871167801</v>
      </c>
      <c r="AC51" s="14">
        <f t="shared" si="4"/>
        <v>-1.458479407061658E-3</v>
      </c>
      <c r="AD51" s="14">
        <f t="shared" si="5"/>
        <v>-0.19770485473614899</v>
      </c>
      <c r="AE51" s="14">
        <f t="shared" si="6"/>
        <v>-7.1057149749891801E-2</v>
      </c>
      <c r="AF51" s="14">
        <f t="shared" si="7"/>
        <v>-8.4597984794151395E-15</v>
      </c>
      <c r="AG51" s="14">
        <f t="shared" si="7"/>
        <v>2.5904395564776802E-14</v>
      </c>
      <c r="AH51" s="14">
        <f t="shared" si="8"/>
        <v>0.45212017833639845</v>
      </c>
      <c r="AI51" s="14">
        <f t="shared" si="9"/>
        <v>-3.2161808549817925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>
      <c r="A52" s="1">
        <v>43738</v>
      </c>
      <c r="B52">
        <v>-0.132317481557298</v>
      </c>
      <c r="C52">
        <v>-1.6587050840997399E-2</v>
      </c>
      <c r="D52">
        <v>-3.61760981741718</v>
      </c>
      <c r="E52">
        <v>-8.4456896518595205E-3</v>
      </c>
      <c r="F52">
        <v>-1.1242150417359E-4</v>
      </c>
      <c r="G52" s="16">
        <v>-9.5982388944575293E-15</v>
      </c>
      <c r="H52" s="16">
        <v>2.7370613872653601E-14</v>
      </c>
      <c r="I52" s="16">
        <v>3.8006582733524798E-13</v>
      </c>
      <c r="J52" s="16">
        <v>-2.91439555484267E-13</v>
      </c>
      <c r="K52" s="16">
        <v>5.0550569265212703E-14</v>
      </c>
      <c r="L52" s="16">
        <v>1.8482164955564799E-14</v>
      </c>
      <c r="M52" s="16">
        <v>1.23766106021041E-14</v>
      </c>
      <c r="N52" s="16">
        <v>1.36442805336501E-14</v>
      </c>
      <c r="O52" s="16">
        <v>-5.6311658312530402E-14</v>
      </c>
      <c r="P52" s="16">
        <v>1.78887650190162E-14</v>
      </c>
      <c r="Q52">
        <v>-0.130100107061419</v>
      </c>
      <c r="R52">
        <v>0</v>
      </c>
      <c r="S52">
        <v>-1.5418537972717401E-3</v>
      </c>
      <c r="T52">
        <v>0.44740975040445702</v>
      </c>
      <c r="U52" s="11">
        <f t="shared" si="1"/>
        <v>-3.4593046714255786</v>
      </c>
      <c r="Y52" s="1">
        <f t="shared" si="10"/>
        <v>43738</v>
      </c>
      <c r="Z52" s="14">
        <f t="shared" si="3"/>
        <v>-0.132317481557298</v>
      </c>
      <c r="AA52" s="14">
        <f t="shared" si="3"/>
        <v>-1.6587050840997399E-2</v>
      </c>
      <c r="AB52" s="14">
        <f t="shared" si="3"/>
        <v>-3.61760981741718</v>
      </c>
      <c r="AC52" s="14">
        <f t="shared" si="4"/>
        <v>-1.65427530144533E-3</v>
      </c>
      <c r="AD52" s="14">
        <f t="shared" si="5"/>
        <v>-8.4456896518595205E-3</v>
      </c>
      <c r="AE52" s="14">
        <f t="shared" si="6"/>
        <v>-0.130100107061419</v>
      </c>
      <c r="AF52" s="14">
        <f t="shared" si="7"/>
        <v>-9.5982388944575293E-15</v>
      </c>
      <c r="AG52" s="14">
        <f t="shared" si="7"/>
        <v>2.7370613872653601E-14</v>
      </c>
      <c r="AH52" s="14">
        <f t="shared" si="8"/>
        <v>0.44740975040460235</v>
      </c>
      <c r="AI52" s="14">
        <f t="shared" si="9"/>
        <v>-3.4593046714255795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>
      <c r="A53" s="1">
        <v>43830</v>
      </c>
      <c r="B53">
        <v>-0.118743391839906</v>
      </c>
      <c r="C53">
        <v>-6.1160485631709498E-2</v>
      </c>
      <c r="D53">
        <v>-3.3683747132304198</v>
      </c>
      <c r="E53">
        <v>-0.25734415802018701</v>
      </c>
      <c r="F53">
        <v>-3.3530640530544199E-4</v>
      </c>
      <c r="G53" s="16">
        <v>-9.5627674121097701E-15</v>
      </c>
      <c r="H53" s="16">
        <v>2.9276993641505097E-14</v>
      </c>
      <c r="I53" s="16">
        <v>3.5986649449551299E-13</v>
      </c>
      <c r="J53" s="16">
        <v>-2.7348870939107402E-13</v>
      </c>
      <c r="K53" s="16">
        <v>4.71734054146979E-14</v>
      </c>
      <c r="L53" s="16">
        <v>1.76447675593812E-14</v>
      </c>
      <c r="M53" s="16">
        <v>1.17318568803567E-14</v>
      </c>
      <c r="N53" s="16">
        <v>1.2953947075672701E-14</v>
      </c>
      <c r="O53" s="16">
        <v>-5.5540754618509699E-14</v>
      </c>
      <c r="P53" s="16">
        <v>1.7861875167830299E-14</v>
      </c>
      <c r="Q53">
        <v>-7.1413962903230002E-2</v>
      </c>
      <c r="R53">
        <v>0</v>
      </c>
      <c r="S53">
        <v>-1.9618290023266801E-3</v>
      </c>
      <c r="T53">
        <v>0.44274707854803602</v>
      </c>
      <c r="U53" s="11">
        <f t="shared" si="1"/>
        <v>-3.4365867684848914</v>
      </c>
      <c r="Y53" s="1">
        <f t="shared" si="10"/>
        <v>43830</v>
      </c>
      <c r="Z53" s="14">
        <f t="shared" si="3"/>
        <v>-0.118743391839906</v>
      </c>
      <c r="AA53" s="14">
        <f t="shared" si="3"/>
        <v>-6.1160485631709498E-2</v>
      </c>
      <c r="AB53" s="14">
        <f t="shared" si="3"/>
        <v>-3.3683747132304198</v>
      </c>
      <c r="AC53" s="14">
        <f t="shared" si="4"/>
        <v>-2.2971354076321221E-3</v>
      </c>
      <c r="AD53" s="14">
        <f t="shared" si="5"/>
        <v>-0.25734415802018701</v>
      </c>
      <c r="AE53" s="14">
        <f t="shared" si="6"/>
        <v>-7.1413962903230002E-2</v>
      </c>
      <c r="AF53" s="14">
        <f t="shared" si="7"/>
        <v>-9.5627674121097701E-15</v>
      </c>
      <c r="AG53" s="14">
        <f t="shared" si="7"/>
        <v>2.9276993641505097E-14</v>
      </c>
      <c r="AH53" s="14">
        <f t="shared" si="8"/>
        <v>0.44274707854817419</v>
      </c>
      <c r="AI53" s="14">
        <f t="shared" si="9"/>
        <v>-3.436586768484891</v>
      </c>
    </row>
    <row r="54" spans="1:74">
      <c r="A54" s="1">
        <v>43921</v>
      </c>
      <c r="B54">
        <v>-0.150260030948487</v>
      </c>
      <c r="C54">
        <v>-7.2667367947123803E-3</v>
      </c>
      <c r="D54">
        <v>-1.8492642660973999</v>
      </c>
      <c r="E54">
        <v>-0.21028255657498601</v>
      </c>
      <c r="F54">
        <v>-3.5297282381952801E-4</v>
      </c>
      <c r="G54" s="16">
        <v>-1.1309358234891999E-14</v>
      </c>
      <c r="H54" s="16">
        <v>3.6233827396015299E-14</v>
      </c>
      <c r="I54" s="16">
        <v>4.1833341099726602E-13</v>
      </c>
      <c r="J54" s="16">
        <v>-2.3458151477656201E-13</v>
      </c>
      <c r="K54" s="16">
        <v>5.27363312992117E-14</v>
      </c>
      <c r="L54" s="16">
        <v>2.13855516113434E-14</v>
      </c>
      <c r="M54" s="16">
        <v>1.3881221234037599E-14</v>
      </c>
      <c r="N54" s="16">
        <v>1.4214003716265399E-14</v>
      </c>
      <c r="O54" s="16">
        <v>-5.3993362105221902E-14</v>
      </c>
      <c r="P54" s="16">
        <v>1.7848685097194001E-14</v>
      </c>
      <c r="Q54">
        <v>-1.4277285612770901E-2</v>
      </c>
      <c r="R54">
        <v>0</v>
      </c>
      <c r="S54">
        <v>-1.6393925110658599E-3</v>
      </c>
      <c r="T54">
        <v>0.438131680138799</v>
      </c>
      <c r="U54" s="11">
        <f t="shared" si="1"/>
        <v>-1.7952115612241681</v>
      </c>
      <c r="Y54" s="1">
        <f t="shared" si="10"/>
        <v>43921</v>
      </c>
      <c r="Z54" s="14">
        <f t="shared" si="3"/>
        <v>-0.150260030948487</v>
      </c>
      <c r="AA54" s="14">
        <f t="shared" si="3"/>
        <v>-7.2667367947123803E-3</v>
      </c>
      <c r="AB54" s="14">
        <f t="shared" si="3"/>
        <v>-1.8492642660973999</v>
      </c>
      <c r="AC54" s="14">
        <f t="shared" si="4"/>
        <v>-1.9923653348853879E-3</v>
      </c>
      <c r="AD54" s="14">
        <f t="shared" si="5"/>
        <v>-0.21028255657498601</v>
      </c>
      <c r="AE54" s="14">
        <f t="shared" si="6"/>
        <v>-1.4277285612770901E-2</v>
      </c>
      <c r="AF54" s="14">
        <f t="shared" si="7"/>
        <v>-1.1309358234891999E-14</v>
      </c>
      <c r="AG54" s="14">
        <f t="shared" si="7"/>
        <v>3.6233827396015299E-14</v>
      </c>
      <c r="AH54" s="14">
        <f t="shared" si="8"/>
        <v>0.4381316801390488</v>
      </c>
      <c r="AI54" s="14">
        <f t="shared" si="9"/>
        <v>-1.7952115612241677</v>
      </c>
    </row>
    <row r="55" spans="1:74">
      <c r="A55" s="1">
        <v>44012</v>
      </c>
      <c r="B55">
        <v>-0.18128734824496301</v>
      </c>
      <c r="C55">
        <v>-5.014086350613E-2</v>
      </c>
      <c r="D55">
        <v>-0.71505107379803401</v>
      </c>
      <c r="E55">
        <v>-0.12179356115586799</v>
      </c>
      <c r="F55">
        <v>-3.4727883876328899E-4</v>
      </c>
      <c r="G55" s="16">
        <v>-1.2659713864823701E-14</v>
      </c>
      <c r="H55" s="16">
        <v>4.5637860627116401E-14</v>
      </c>
      <c r="I55" s="16">
        <v>4.6249264432484296E-13</v>
      </c>
      <c r="J55" s="16">
        <v>-1.98198755323661E-13</v>
      </c>
      <c r="K55" s="16">
        <v>5.6755809611099803E-14</v>
      </c>
      <c r="L55" s="16">
        <v>2.4557653729550999E-14</v>
      </c>
      <c r="M55" s="16">
        <v>1.5951804256702701E-14</v>
      </c>
      <c r="N55" s="16">
        <v>1.5655464216089799E-14</v>
      </c>
      <c r="O55" s="16">
        <v>-5.1673877055385203E-14</v>
      </c>
      <c r="P55" s="16">
        <v>1.7799721695103499E-14</v>
      </c>
      <c r="Q55">
        <v>4.0636990372476298E-2</v>
      </c>
      <c r="R55">
        <v>0</v>
      </c>
      <c r="S55">
        <v>-1.3920776822491799E-3</v>
      </c>
      <c r="T55">
        <v>0.43356307749054201</v>
      </c>
      <c r="U55" s="11">
        <f t="shared" si="1"/>
        <v>-0.59581213536261257</v>
      </c>
      <c r="Y55" s="1">
        <f t="shared" si="10"/>
        <v>44012</v>
      </c>
      <c r="Z55" s="14">
        <f t="shared" si="3"/>
        <v>-0.18128734824496301</v>
      </c>
      <c r="AA55" s="14">
        <f t="shared" si="3"/>
        <v>-5.014086350613E-2</v>
      </c>
      <c r="AB55" s="14">
        <f t="shared" si="3"/>
        <v>-0.71505107379803401</v>
      </c>
      <c r="AC55" s="14">
        <f t="shared" si="4"/>
        <v>-1.7393565210124689E-3</v>
      </c>
      <c r="AD55" s="14">
        <f t="shared" si="5"/>
        <v>-0.12179356115586799</v>
      </c>
      <c r="AE55" s="14">
        <f t="shared" si="6"/>
        <v>4.0636990372476298E-2</v>
      </c>
      <c r="AF55" s="14">
        <f t="shared" si="7"/>
        <v>-1.2659713864823701E-14</v>
      </c>
      <c r="AG55" s="14">
        <f t="shared" si="7"/>
        <v>4.5637860627116401E-14</v>
      </c>
      <c r="AH55" s="14">
        <f t="shared" si="8"/>
        <v>0.43356307749088535</v>
      </c>
      <c r="AI55" s="14">
        <f t="shared" si="9"/>
        <v>-0.59581213536261268</v>
      </c>
    </row>
    <row r="56" spans="1:74">
      <c r="A56" s="1">
        <v>44104</v>
      </c>
      <c r="B56">
        <v>-0.21182089886375899</v>
      </c>
      <c r="C56">
        <v>0.24028055264123199</v>
      </c>
      <c r="D56">
        <v>-0.15442187043943101</v>
      </c>
      <c r="E56">
        <v>-6.3406512720492704E-3</v>
      </c>
      <c r="F56">
        <v>-2.76534062711484E-4</v>
      </c>
      <c r="G56" s="16">
        <v>-1.5040461430383799E-14</v>
      </c>
      <c r="H56" s="16">
        <v>5.50273316935552E-14</v>
      </c>
      <c r="I56" s="16">
        <v>4.9172640262305395E-13</v>
      </c>
      <c r="J56" s="16">
        <v>-1.6498838598775101E-13</v>
      </c>
      <c r="K56" s="16">
        <v>5.94789826405381E-14</v>
      </c>
      <c r="L56" s="16">
        <v>2.7068866031341801E-14</v>
      </c>
      <c r="M56" s="16">
        <v>1.7536050690020901E-14</v>
      </c>
      <c r="N56" s="16">
        <v>1.67867693100049E-14</v>
      </c>
      <c r="O56" s="16">
        <v>-4.8952461257720903E-14</v>
      </c>
      <c r="P56" s="16">
        <v>1.7789476907266398E-14</v>
      </c>
      <c r="Q56">
        <v>-9.1146993757602393E-3</v>
      </c>
      <c r="R56">
        <v>0</v>
      </c>
      <c r="S56">
        <v>-1.3360457992736901E-3</v>
      </c>
      <c r="T56">
        <v>0.42904079780583199</v>
      </c>
      <c r="U56" s="11">
        <f t="shared" si="1"/>
        <v>0.28601065063453573</v>
      </c>
      <c r="Y56" s="1">
        <f t="shared" si="10"/>
        <v>44104</v>
      </c>
      <c r="Z56" s="14">
        <f t="shared" si="3"/>
        <v>-0.21182089886375899</v>
      </c>
      <c r="AA56" s="14">
        <f t="shared" si="3"/>
        <v>0.24028055264123199</v>
      </c>
      <c r="AB56" s="14">
        <f t="shared" si="3"/>
        <v>-0.15442187043943101</v>
      </c>
      <c r="AC56" s="14">
        <f t="shared" si="4"/>
        <v>-1.612579861985174E-3</v>
      </c>
      <c r="AD56" s="14">
        <f t="shared" si="5"/>
        <v>-6.3406512720492704E-3</v>
      </c>
      <c r="AE56" s="14">
        <f t="shared" si="6"/>
        <v>-9.1146993757602393E-3</v>
      </c>
      <c r="AF56" s="14">
        <f t="shared" si="7"/>
        <v>-1.5040461430383799E-14</v>
      </c>
      <c r="AG56" s="14">
        <f t="shared" si="7"/>
        <v>5.50273316935552E-14</v>
      </c>
      <c r="AH56" s="14">
        <f t="shared" si="8"/>
        <v>0.42904079780624838</v>
      </c>
      <c r="AI56" s="14">
        <f t="shared" si="9"/>
        <v>0.28601065063453568</v>
      </c>
    </row>
    <row r="57" spans="1:74">
      <c r="A57" s="1">
        <v>44196</v>
      </c>
      <c r="B57">
        <v>-0.26327288523054798</v>
      </c>
      <c r="C57">
        <v>0.20210232804768199</v>
      </c>
      <c r="D57">
        <v>-0.87701203892120605</v>
      </c>
      <c r="E57">
        <v>0.17466504479240899</v>
      </c>
      <c r="F57" s="16">
        <v>-9.2443475245102693E-5</v>
      </c>
      <c r="G57" s="16">
        <v>-1.29195559466426E-14</v>
      </c>
      <c r="H57" s="16">
        <v>7.2070359722426404E-14</v>
      </c>
      <c r="I57" s="16">
        <v>4.5535164566820096E-13</v>
      </c>
      <c r="J57" s="16">
        <v>-1.4561196096200199E-13</v>
      </c>
      <c r="K57" s="16">
        <v>5.5997855974502901E-14</v>
      </c>
      <c r="L57" s="16">
        <v>2.7156748510623801E-14</v>
      </c>
      <c r="M57" s="16">
        <v>1.7962548983346899E-14</v>
      </c>
      <c r="N57" s="16">
        <v>1.7185922634449599E-14</v>
      </c>
      <c r="O57" s="16">
        <v>-4.6394361589023703E-14</v>
      </c>
      <c r="P57" s="16">
        <v>1.7742139836702099E-14</v>
      </c>
      <c r="Q57">
        <v>-9.6340428606724093E-2</v>
      </c>
      <c r="R57">
        <v>0</v>
      </c>
      <c r="S57">
        <v>-1.54448414570183E-3</v>
      </c>
      <c r="T57">
        <v>0.42456437312342798</v>
      </c>
      <c r="U57" s="11">
        <f t="shared" si="1"/>
        <v>-0.4369305344154476</v>
      </c>
      <c r="Y57" s="1">
        <f t="shared" si="10"/>
        <v>44196</v>
      </c>
      <c r="Z57" s="14">
        <f t="shared" si="3"/>
        <v>-0.26327288523054798</v>
      </c>
      <c r="AA57" s="14">
        <f t="shared" si="3"/>
        <v>0.20210232804768199</v>
      </c>
      <c r="AB57" s="14">
        <f t="shared" si="3"/>
        <v>-0.87701203892120605</v>
      </c>
      <c r="AC57" s="14">
        <f t="shared" si="4"/>
        <v>-1.6369276209469326E-3</v>
      </c>
      <c r="AD57" s="14">
        <f t="shared" si="5"/>
        <v>0.17466504479240899</v>
      </c>
      <c r="AE57" s="14">
        <f t="shared" si="6"/>
        <v>-9.6340428606724093E-2</v>
      </c>
      <c r="AF57" s="14">
        <f t="shared" si="7"/>
        <v>-1.29195559466426E-14</v>
      </c>
      <c r="AG57" s="14">
        <f t="shared" si="7"/>
        <v>7.2070359722426404E-14</v>
      </c>
      <c r="AH57" s="14">
        <f t="shared" si="8"/>
        <v>0.42456437312382744</v>
      </c>
      <c r="AI57" s="14">
        <f t="shared" si="9"/>
        <v>-0.43693053441544749</v>
      </c>
    </row>
    <row r="58" spans="1:74">
      <c r="A58" s="1">
        <v>44286</v>
      </c>
      <c r="B58">
        <v>-0.292925351280999</v>
      </c>
      <c r="C58">
        <v>9.6778710880238802E-2</v>
      </c>
      <c r="D58">
        <v>-0.67620018008761396</v>
      </c>
      <c r="E58">
        <v>0.23459126417147799</v>
      </c>
      <c r="F58" s="16">
        <v>-4.8371887748954001E-5</v>
      </c>
      <c r="G58" s="16">
        <v>-1.2748842315819699E-14</v>
      </c>
      <c r="H58" s="16">
        <v>8.2135544862364199E-14</v>
      </c>
      <c r="I58" s="16">
        <v>4.4910494292778202E-13</v>
      </c>
      <c r="J58" s="16">
        <v>-1.18789880683383E-13</v>
      </c>
      <c r="K58" s="16">
        <v>5.4820484857219901E-14</v>
      </c>
      <c r="L58" s="16">
        <v>2.7741782002496001E-14</v>
      </c>
      <c r="M58" s="16">
        <v>1.8442125806571701E-14</v>
      </c>
      <c r="N58" s="16">
        <v>1.75375032379991E-14</v>
      </c>
      <c r="O58" s="16">
        <v>-4.3995058380099199E-14</v>
      </c>
      <c r="P58" s="16">
        <v>1.7652474258923099E-14</v>
      </c>
      <c r="Q58">
        <v>-0.130777801507626</v>
      </c>
      <c r="R58">
        <v>0</v>
      </c>
      <c r="S58">
        <v>-8.1548163512547105E-4</v>
      </c>
      <c r="T58">
        <v>0.420133340266379</v>
      </c>
      <c r="U58" s="11">
        <f t="shared" si="1"/>
        <v>-0.34926387108052565</v>
      </c>
      <c r="Y58" s="1">
        <f t="shared" si="10"/>
        <v>44286</v>
      </c>
      <c r="Z58" s="14">
        <f t="shared" si="3"/>
        <v>-0.292925351280999</v>
      </c>
      <c r="AA58" s="14">
        <f t="shared" si="3"/>
        <v>9.6778710880238802E-2</v>
      </c>
      <c r="AB58" s="14">
        <f t="shared" si="3"/>
        <v>-0.67620018008761396</v>
      </c>
      <c r="AC58" s="14">
        <f t="shared" si="4"/>
        <v>-8.63853522874425E-4</v>
      </c>
      <c r="AD58" s="14">
        <f t="shared" si="5"/>
        <v>0.23459126417147799</v>
      </c>
      <c r="AE58" s="14">
        <f t="shared" si="6"/>
        <v>-0.130777801507626</v>
      </c>
      <c r="AF58" s="14">
        <f t="shared" si="7"/>
        <v>-1.2748842315819699E-14</v>
      </c>
      <c r="AG58" s="14">
        <f t="shared" si="7"/>
        <v>8.2135544862364199E-14</v>
      </c>
      <c r="AH58" s="14">
        <f t="shared" si="8"/>
        <v>0.42013334026680149</v>
      </c>
      <c r="AI58" s="14">
        <f t="shared" si="9"/>
        <v>-0.3492638710805257</v>
      </c>
    </row>
    <row r="59" spans="1:74">
      <c r="A59" s="1">
        <v>44377</v>
      </c>
      <c r="B59">
        <v>-0.285880881427653</v>
      </c>
      <c r="C59">
        <v>-1.4338714586985201E-2</v>
      </c>
      <c r="D59">
        <v>-9.5660388373674798E-2</v>
      </c>
      <c r="E59">
        <v>0.21230961787438199</v>
      </c>
      <c r="F59">
        <v>1.6089407012703501E-4</v>
      </c>
      <c r="G59" s="16">
        <v>-1.3018372724365599E-14</v>
      </c>
      <c r="H59" s="16">
        <v>9.5525137300425404E-14</v>
      </c>
      <c r="I59" s="16">
        <v>4.6493390396165699E-13</v>
      </c>
      <c r="J59" s="16">
        <v>-8.6442577997398701E-14</v>
      </c>
      <c r="K59" s="16">
        <v>5.56450764941528E-14</v>
      </c>
      <c r="L59" s="16">
        <v>2.9444337609482998E-14</v>
      </c>
      <c r="M59" s="16">
        <v>1.94634129582211E-14</v>
      </c>
      <c r="N59" s="16">
        <v>1.80458645993911E-14</v>
      </c>
      <c r="O59" s="16">
        <v>-4.1655984904215499E-14</v>
      </c>
      <c r="P59" s="16">
        <v>1.7600812943754101E-14</v>
      </c>
      <c r="Q59">
        <v>-0.119482206365969</v>
      </c>
      <c r="R59">
        <v>0</v>
      </c>
      <c r="S59">
        <v>-1.4532168066674401E-4</v>
      </c>
      <c r="T59">
        <v>0.41574724079074699</v>
      </c>
      <c r="U59" s="11">
        <f t="shared" si="1"/>
        <v>0.11271024030086685</v>
      </c>
      <c r="Y59" s="1">
        <f t="shared" si="10"/>
        <v>44377</v>
      </c>
      <c r="Z59" s="14">
        <f t="shared" si="3"/>
        <v>-0.285880881427653</v>
      </c>
      <c r="AA59" s="14">
        <f t="shared" si="3"/>
        <v>-1.4338714586985201E-2</v>
      </c>
      <c r="AB59" s="14">
        <f t="shared" si="3"/>
        <v>-9.5660388373674798E-2</v>
      </c>
      <c r="AC59" s="14">
        <f t="shared" si="4"/>
        <v>1.5572389460290995E-5</v>
      </c>
      <c r="AD59" s="14">
        <f t="shared" si="5"/>
        <v>0.21230961787438199</v>
      </c>
      <c r="AE59" s="14">
        <f t="shared" si="6"/>
        <v>-0.119482206365969</v>
      </c>
      <c r="AF59" s="14">
        <f t="shared" si="7"/>
        <v>-1.3018372724365599E-14</v>
      </c>
      <c r="AG59" s="14">
        <f t="shared" si="7"/>
        <v>9.5525137300425404E-14</v>
      </c>
      <c r="AH59" s="14">
        <f t="shared" si="8"/>
        <v>0.41574724079122405</v>
      </c>
      <c r="AI59" s="14">
        <f t="shared" si="9"/>
        <v>0.11271024030086685</v>
      </c>
    </row>
    <row r="60" spans="1:74">
      <c r="A60" s="1">
        <v>44469</v>
      </c>
      <c r="B60">
        <v>-0.24833933167385999</v>
      </c>
      <c r="C60">
        <v>-5.4161340704160399E-2</v>
      </c>
      <c r="D60">
        <v>3.63565439373746E-2</v>
      </c>
      <c r="E60">
        <v>0.25919450586938902</v>
      </c>
      <c r="F60">
        <v>-2.1872816110190299E-4</v>
      </c>
      <c r="G60" s="16">
        <v>-1.17695474935264E-14</v>
      </c>
      <c r="H60" s="16">
        <v>1.04290726416523E-13</v>
      </c>
      <c r="I60" s="16">
        <v>4.7200266190695899E-13</v>
      </c>
      <c r="J60" s="16">
        <v>-5.5155032314737099E-14</v>
      </c>
      <c r="K60" s="16">
        <v>5.5629448391161202E-14</v>
      </c>
      <c r="L60" s="16">
        <v>3.0889919622929299E-14</v>
      </c>
      <c r="M60" s="16">
        <v>2.0566045419218602E-14</v>
      </c>
      <c r="N60" s="16">
        <v>1.86871091050441E-14</v>
      </c>
      <c r="O60" s="16">
        <v>-3.9247412416489303E-14</v>
      </c>
      <c r="P60" s="16">
        <v>1.75094735558169E-14</v>
      </c>
      <c r="Q60">
        <v>-0.12516695636112701</v>
      </c>
      <c r="R60">
        <v>0</v>
      </c>
      <c r="S60">
        <v>6.6013401797822301E-4</v>
      </c>
      <c r="T60">
        <v>0.41140562093497701</v>
      </c>
      <c r="U60" s="11">
        <f t="shared" si="1"/>
        <v>0.27973044786008294</v>
      </c>
      <c r="Y60" s="1">
        <f t="shared" si="10"/>
        <v>44469</v>
      </c>
      <c r="Z60" s="14">
        <f t="shared" si="3"/>
        <v>-0.24833933167385999</v>
      </c>
      <c r="AA60" s="14">
        <f t="shared" si="3"/>
        <v>-5.4161340704160399E-2</v>
      </c>
      <c r="AB60" s="14">
        <f t="shared" si="3"/>
        <v>3.63565439373746E-2</v>
      </c>
      <c r="AC60" s="14">
        <f t="shared" si="4"/>
        <v>4.4140585687632003E-4</v>
      </c>
      <c r="AD60" s="14">
        <f t="shared" si="5"/>
        <v>0.25919450586938902</v>
      </c>
      <c r="AE60" s="14">
        <f t="shared" si="6"/>
        <v>-0.12516695636112701</v>
      </c>
      <c r="AF60" s="14">
        <f t="shared" si="7"/>
        <v>-1.17695474935264E-14</v>
      </c>
      <c r="AG60" s="14">
        <f t="shared" si="7"/>
        <v>1.04290726416523E-13</v>
      </c>
      <c r="AH60" s="14">
        <f t="shared" si="8"/>
        <v>0.41140562093549782</v>
      </c>
      <c r="AI60" s="14">
        <f t="shared" si="9"/>
        <v>0.27973044786008283</v>
      </c>
    </row>
    <row r="61" spans="1:74">
      <c r="A61" s="1">
        <v>44561</v>
      </c>
      <c r="B61">
        <v>-0.25010142582999401</v>
      </c>
      <c r="C61">
        <v>-0.30939180115166498</v>
      </c>
      <c r="D61">
        <v>0.29652780453801703</v>
      </c>
      <c r="E61">
        <v>0.16335243796997301</v>
      </c>
      <c r="F61">
        <v>-1.86331908543392E-4</v>
      </c>
      <c r="G61" s="16">
        <v>-1.01469372774036E-14</v>
      </c>
      <c r="H61" s="16">
        <v>1.0740086955076001E-13</v>
      </c>
      <c r="I61" s="16">
        <v>4.6479650947621502E-13</v>
      </c>
      <c r="J61" s="16">
        <v>-2.6930281093925299E-14</v>
      </c>
      <c r="K61" s="16">
        <v>5.3852929902821798E-14</v>
      </c>
      <c r="L61" s="16">
        <v>3.1137871812133102E-14</v>
      </c>
      <c r="M61" s="16">
        <v>2.07654021577728E-14</v>
      </c>
      <c r="N61" s="16">
        <v>1.82272941376524E-14</v>
      </c>
      <c r="O61" s="16">
        <v>-3.8995097667559799E-14</v>
      </c>
      <c r="P61" s="16">
        <v>1.74391192966476E-14</v>
      </c>
      <c r="Q61">
        <v>-9.4699231685655999E-2</v>
      </c>
      <c r="R61">
        <v>0</v>
      </c>
      <c r="S61">
        <v>2.9821391672478801E-4</v>
      </c>
      <c r="T61">
        <v>0.40710803156988001</v>
      </c>
      <c r="U61" s="11">
        <f t="shared" si="1"/>
        <v>0.21290769741937396</v>
      </c>
      <c r="Y61" s="1">
        <f t="shared" si="10"/>
        <v>44561</v>
      </c>
      <c r="Z61" s="14">
        <f t="shared" si="3"/>
        <v>-0.25010142582999401</v>
      </c>
      <c r="AA61" s="14">
        <f t="shared" si="3"/>
        <v>-0.30939180115166498</v>
      </c>
      <c r="AB61" s="14">
        <f t="shared" si="3"/>
        <v>0.29652780453801703</v>
      </c>
      <c r="AC61" s="14">
        <f t="shared" si="4"/>
        <v>1.1188200818139601E-4</v>
      </c>
      <c r="AD61" s="14">
        <f t="shared" si="5"/>
        <v>0.16335243796997301</v>
      </c>
      <c r="AE61" s="14">
        <f t="shared" si="6"/>
        <v>-9.4699231685655999E-2</v>
      </c>
      <c r="AF61" s="14">
        <f t="shared" si="7"/>
        <v>-1.01469372774036E-14</v>
      </c>
      <c r="AG61" s="14">
        <f t="shared" si="7"/>
        <v>1.0740086955076001E-13</v>
      </c>
      <c r="AH61" s="14">
        <f t="shared" si="8"/>
        <v>0.4071080315704203</v>
      </c>
      <c r="AI61" s="14">
        <f t="shared" si="9"/>
        <v>0.21290769741937396</v>
      </c>
    </row>
    <row r="62" spans="1:74">
      <c r="A62" s="1">
        <v>44651</v>
      </c>
      <c r="B62">
        <v>-0.24937103873990299</v>
      </c>
      <c r="C62">
        <v>-0.78744518304922195</v>
      </c>
      <c r="D62">
        <v>1.1323890676958801</v>
      </c>
      <c r="E62">
        <v>0.209185768643707</v>
      </c>
      <c r="F62" s="16">
        <v>3.9070559471379703E-5</v>
      </c>
      <c r="G62" s="16">
        <v>-8.5629133856708397E-15</v>
      </c>
      <c r="H62" s="16">
        <v>1.1419403776411101E-13</v>
      </c>
      <c r="I62" s="16">
        <v>4.6493075924284997E-13</v>
      </c>
      <c r="J62" s="16">
        <v>4.1119716052820597E-15</v>
      </c>
      <c r="K62" s="16">
        <v>5.2463049725545703E-14</v>
      </c>
      <c r="L62" s="16">
        <v>3.1059026099540199E-14</v>
      </c>
      <c r="M62" s="16">
        <v>2.0897407159351201E-14</v>
      </c>
      <c r="N62" s="16">
        <v>1.8495113654982002E-14</v>
      </c>
      <c r="O62" s="16">
        <v>-3.7894190895009303E-14</v>
      </c>
      <c r="P62" s="16">
        <v>1.7369570278565801E-14</v>
      </c>
      <c r="Q62">
        <v>-8.0690333054909802E-2</v>
      </c>
      <c r="R62">
        <v>0</v>
      </c>
      <c r="S62">
        <v>3.77329461345949E-4</v>
      </c>
      <c r="T62">
        <v>0.40285402814923299</v>
      </c>
      <c r="U62" s="11">
        <f t="shared" si="1"/>
        <v>0.62733870966627958</v>
      </c>
      <c r="Y62" s="1">
        <f t="shared" si="10"/>
        <v>44651</v>
      </c>
      <c r="Z62" s="14">
        <f t="shared" si="3"/>
        <v>-0.24937103873990299</v>
      </c>
      <c r="AA62" s="14">
        <f t="shared" si="3"/>
        <v>-0.78744518304922195</v>
      </c>
      <c r="AB62" s="14">
        <f t="shared" si="3"/>
        <v>1.1323890676958801</v>
      </c>
      <c r="AC62" s="14">
        <f t="shared" si="4"/>
        <v>4.1640002081732869E-4</v>
      </c>
      <c r="AD62" s="14">
        <f t="shared" si="5"/>
        <v>0.209185768643707</v>
      </c>
      <c r="AE62" s="14">
        <f t="shared" si="6"/>
        <v>-8.0690333054909802E-2</v>
      </c>
      <c r="AF62" s="14">
        <f t="shared" si="7"/>
        <v>-8.5629133856708397E-15</v>
      </c>
      <c r="AG62" s="14">
        <f t="shared" si="7"/>
        <v>1.1419403776411101E-13</v>
      </c>
      <c r="AH62" s="14">
        <f t="shared" si="8"/>
        <v>0.40285402814980437</v>
      </c>
      <c r="AI62" s="14">
        <f t="shared" si="9"/>
        <v>0.62733870966627958</v>
      </c>
    </row>
    <row r="63" spans="1:74">
      <c r="A63" s="1">
        <v>44742</v>
      </c>
      <c r="B63">
        <v>-0.22275693061912899</v>
      </c>
      <c r="C63">
        <v>-1.3969820290408801</v>
      </c>
      <c r="D63">
        <v>2.49227660812259</v>
      </c>
      <c r="E63">
        <v>0.168842289827593</v>
      </c>
      <c r="F63">
        <v>-2.0516077778611001E-4</v>
      </c>
      <c r="G63" s="16">
        <v>-6.9954956468817001E-15</v>
      </c>
      <c r="H63" s="16">
        <v>1.2045128405696699E-13</v>
      </c>
      <c r="I63" s="16">
        <v>4.6617560406703596E-13</v>
      </c>
      <c r="J63" s="16">
        <v>2.5887008509607899E-14</v>
      </c>
      <c r="K63" s="16">
        <v>5.2483370837125498E-14</v>
      </c>
      <c r="L63" s="16">
        <v>3.19894666538573E-14</v>
      </c>
      <c r="M63" s="16">
        <v>2.18659190316745E-14</v>
      </c>
      <c r="N63" s="16">
        <v>1.9462779031659899E-14</v>
      </c>
      <c r="O63" s="16">
        <v>-3.6035903538155302E-14</v>
      </c>
      <c r="P63" s="16">
        <v>1.7302052508414901E-14</v>
      </c>
      <c r="Q63">
        <v>-3.1008640845022601E-2</v>
      </c>
      <c r="R63">
        <v>0</v>
      </c>
      <c r="S63">
        <v>9.3636967230283899E-4</v>
      </c>
      <c r="T63">
        <v>0.39864317066097799</v>
      </c>
      <c r="U63" s="11">
        <f t="shared" si="1"/>
        <v>1.4097456770013581</v>
      </c>
      <c r="Y63" s="1">
        <f t="shared" si="10"/>
        <v>44742</v>
      </c>
      <c r="Z63" s="14">
        <f t="shared" si="3"/>
        <v>-0.22275693061912899</v>
      </c>
      <c r="AA63" s="14">
        <f t="shared" si="3"/>
        <v>-1.3969820290408801</v>
      </c>
      <c r="AB63" s="14">
        <f t="shared" si="3"/>
        <v>2.49227660812259</v>
      </c>
      <c r="AC63" s="14">
        <f t="shared" si="4"/>
        <v>7.3120889451672904E-4</v>
      </c>
      <c r="AD63" s="14">
        <f t="shared" si="5"/>
        <v>0.168842289827593</v>
      </c>
      <c r="AE63" s="14">
        <f t="shared" si="6"/>
        <v>-3.1008640845022601E-2</v>
      </c>
      <c r="AF63" s="14">
        <f t="shared" si="7"/>
        <v>-6.9954956468817001E-15</v>
      </c>
      <c r="AG63" s="14">
        <f t="shared" si="7"/>
        <v>1.2045128405696699E-13</v>
      </c>
      <c r="AH63" s="14">
        <f t="shared" si="8"/>
        <v>0.39864317066157712</v>
      </c>
      <c r="AI63" s="14">
        <f t="shared" si="9"/>
        <v>1.4097456770013586</v>
      </c>
    </row>
    <row r="64" spans="1:74">
      <c r="A64" s="1">
        <v>44834</v>
      </c>
      <c r="B64">
        <v>-0.195101403204584</v>
      </c>
      <c r="C64">
        <v>-1.82081185692841</v>
      </c>
      <c r="D64">
        <v>3.3492087844443299</v>
      </c>
      <c r="E64">
        <v>0.177289422747482</v>
      </c>
      <c r="F64">
        <v>-6.2490577794243804E-4</v>
      </c>
      <c r="G64" s="16">
        <v>-5.4225602040492304E-15</v>
      </c>
      <c r="H64" s="16">
        <v>1.19229546028137E-13</v>
      </c>
      <c r="I64" s="16">
        <v>4.7215662620547695E-13</v>
      </c>
      <c r="J64" s="16">
        <v>4.5671971619812899E-14</v>
      </c>
      <c r="K64" s="16">
        <v>5.3081312897527098E-14</v>
      </c>
      <c r="L64" s="16">
        <v>3.3227474550651602E-14</v>
      </c>
      <c r="M64" s="16">
        <v>2.3069111299287601E-14</v>
      </c>
      <c r="N64" s="16">
        <v>2.0613507727181799E-14</v>
      </c>
      <c r="O64" s="16">
        <v>-3.3906201579017202E-14</v>
      </c>
      <c r="P64" s="16">
        <v>1.7231168450748899E-14</v>
      </c>
      <c r="Q64">
        <v>6.5138856375235397E-4</v>
      </c>
      <c r="R64">
        <v>0</v>
      </c>
      <c r="S64">
        <v>9.6710292929298605E-4</v>
      </c>
      <c r="T64">
        <v>0.39447502357901898</v>
      </c>
      <c r="U64" s="11">
        <f t="shared" si="1"/>
        <v>1.9060535563536849</v>
      </c>
      <c r="Y64" s="1">
        <f t="shared" si="10"/>
        <v>44834</v>
      </c>
      <c r="Z64" s="14">
        <f t="shared" si="3"/>
        <v>-0.195101403204584</v>
      </c>
      <c r="AA64" s="14">
        <f t="shared" si="3"/>
        <v>-1.82081185692841</v>
      </c>
      <c r="AB64" s="14">
        <f t="shared" si="3"/>
        <v>3.3492087844443299</v>
      </c>
      <c r="AC64" s="14">
        <f t="shared" si="4"/>
        <v>3.4219715135054801E-4</v>
      </c>
      <c r="AD64" s="14">
        <f t="shared" si="5"/>
        <v>0.177289422747482</v>
      </c>
      <c r="AE64" s="14">
        <f t="shared" si="6"/>
        <v>6.5138856375235397E-4</v>
      </c>
      <c r="AF64" s="14">
        <f t="shared" si="7"/>
        <v>-5.4225602040492304E-15</v>
      </c>
      <c r="AG64" s="14">
        <f t="shared" si="7"/>
        <v>1.19229546028137E-13</v>
      </c>
      <c r="AH64" s="14">
        <f t="shared" si="8"/>
        <v>0.39447502357965014</v>
      </c>
      <c r="AI64" s="14">
        <f t="shared" si="9"/>
        <v>1.9060535563536849</v>
      </c>
    </row>
    <row r="65" spans="1:35">
      <c r="A65" s="1">
        <v>44926</v>
      </c>
      <c r="B65">
        <v>-0.20619430226053501</v>
      </c>
      <c r="C65">
        <v>-2.21884962184392</v>
      </c>
      <c r="D65">
        <v>4.2075922702704203</v>
      </c>
      <c r="E65">
        <v>0.17113458551938701</v>
      </c>
      <c r="F65">
        <v>-5.3025297166007102E-4</v>
      </c>
      <c r="G65" s="16">
        <v>-4.9252847601398999E-15</v>
      </c>
      <c r="H65" s="16">
        <v>1.1825581630114399E-13</v>
      </c>
      <c r="I65" s="16">
        <v>4.6673460336512896E-13</v>
      </c>
      <c r="J65" s="16">
        <v>6.4263972656001999E-14</v>
      </c>
      <c r="K65" s="16">
        <v>5.3650685547694799E-14</v>
      </c>
      <c r="L65" s="16">
        <v>3.4372515309184999E-14</v>
      </c>
      <c r="M65" s="16">
        <v>2.4145289211951801E-14</v>
      </c>
      <c r="N65" s="16">
        <v>2.1662331781135501E-14</v>
      </c>
      <c r="O65" s="16">
        <v>-3.1920328251003703E-14</v>
      </c>
      <c r="P65" s="16">
        <v>1.7106396439049099E-14</v>
      </c>
      <c r="Q65">
        <v>-3.1571438027622801E-3</v>
      </c>
      <c r="R65">
        <v>0</v>
      </c>
      <c r="S65">
        <v>4.9297141725923403E-4</v>
      </c>
      <c r="T65">
        <v>0.39034915581559698</v>
      </c>
      <c r="U65" s="11">
        <f t="shared" si="1"/>
        <v>2.3408376621445504</v>
      </c>
      <c r="Y65" s="1">
        <f t="shared" si="10"/>
        <v>44926</v>
      </c>
      <c r="Z65" s="14">
        <f t="shared" si="3"/>
        <v>-0.20619430226053501</v>
      </c>
      <c r="AA65" s="14">
        <f t="shared" si="3"/>
        <v>-2.21884962184392</v>
      </c>
      <c r="AB65" s="14">
        <f t="shared" si="3"/>
        <v>4.2075922702704203</v>
      </c>
      <c r="AC65" s="14">
        <f t="shared" si="4"/>
        <v>-3.728155440083699E-5</v>
      </c>
      <c r="AD65" s="14">
        <f t="shared" si="5"/>
        <v>0.17113458551938701</v>
      </c>
      <c r="AE65" s="14">
        <f t="shared" si="6"/>
        <v>-3.1571438027622801E-3</v>
      </c>
      <c r="AF65" s="14">
        <f t="shared" si="7"/>
        <v>-4.9252847601398999E-15</v>
      </c>
      <c r="AG65" s="14">
        <f t="shared" si="7"/>
        <v>1.1825581630114399E-13</v>
      </c>
      <c r="AH65" s="14">
        <f t="shared" si="8"/>
        <v>0.39034915581624696</v>
      </c>
      <c r="AI65" s="14">
        <f t="shared" si="9"/>
        <v>2.3408376621445499</v>
      </c>
    </row>
    <row r="66" spans="1:35">
      <c r="A66" s="1">
        <v>45016</v>
      </c>
      <c r="B66">
        <v>-0.22715616821659701</v>
      </c>
      <c r="C66">
        <v>-2.3332876017047801</v>
      </c>
      <c r="D66">
        <v>4.6350877362841203</v>
      </c>
      <c r="E66">
        <v>0.14403862550581001</v>
      </c>
      <c r="F66">
        <v>-1.72969593113586E-4</v>
      </c>
      <c r="G66" s="16">
        <v>-5.7755803424216E-15</v>
      </c>
      <c r="H66" s="16">
        <v>1.1805212261996E-13</v>
      </c>
      <c r="I66" s="16">
        <v>4.6389880990566897E-13</v>
      </c>
      <c r="J66" s="16">
        <v>8.4291977048868006E-14</v>
      </c>
      <c r="K66" s="16">
        <v>5.4261410428762101E-14</v>
      </c>
      <c r="L66" s="16">
        <v>3.5447754770558698E-14</v>
      </c>
      <c r="M66" s="16">
        <v>2.51773361541607E-14</v>
      </c>
      <c r="N66" s="16">
        <v>2.2651481048711601E-14</v>
      </c>
      <c r="O66" s="16">
        <v>-2.9850896448876802E-14</v>
      </c>
      <c r="P66" s="16">
        <v>1.6946429388099101E-14</v>
      </c>
      <c r="Q66">
        <v>-2.5693031617683101E-2</v>
      </c>
      <c r="R66">
        <v>0</v>
      </c>
      <c r="S66">
        <v>6.6851944929677797E-4</v>
      </c>
      <c r="T66">
        <v>0.38626514067423701</v>
      </c>
      <c r="U66" s="11">
        <f t="shared" si="1"/>
        <v>2.5797502507820758</v>
      </c>
      <c r="Y66" s="1">
        <f t="shared" si="10"/>
        <v>45016</v>
      </c>
      <c r="Z66" s="14">
        <f t="shared" si="3"/>
        <v>-0.22715616821659701</v>
      </c>
      <c r="AA66" s="14">
        <f t="shared" si="3"/>
        <v>-2.3332876017047801</v>
      </c>
      <c r="AB66" s="14">
        <f t="shared" si="3"/>
        <v>4.6350877362841203</v>
      </c>
      <c r="AC66" s="14">
        <f t="shared" si="4"/>
        <v>4.9554985618319191E-4</v>
      </c>
      <c r="AD66" s="14">
        <f t="shared" si="5"/>
        <v>0.14403862550581001</v>
      </c>
      <c r="AE66" s="14">
        <f t="shared" si="6"/>
        <v>-2.5693031617683101E-2</v>
      </c>
      <c r="AF66" s="14">
        <f t="shared" si="7"/>
        <v>-5.7755803424216E-15</v>
      </c>
      <c r="AG66" s="14">
        <f t="shared" si="7"/>
        <v>1.1805212261996E-13</v>
      </c>
      <c r="AH66" s="14">
        <f t="shared" si="8"/>
        <v>0.3862651406749098</v>
      </c>
      <c r="AI66" s="14">
        <f t="shared" ref="AI66:AI97" si="11">+SUM(Z66:AH66)</f>
        <v>2.5797502507820753</v>
      </c>
    </row>
    <row r="67" spans="1:35">
      <c r="A67" s="1">
        <v>45107</v>
      </c>
      <c r="B67">
        <v>-0.218829908974807</v>
      </c>
      <c r="C67">
        <v>-2.4070748138921201</v>
      </c>
      <c r="D67">
        <v>5.0594807243552102</v>
      </c>
      <c r="E67">
        <v>0.14443141298144299</v>
      </c>
      <c r="F67">
        <v>-2.7216007491608898E-4</v>
      </c>
      <c r="G67" s="16">
        <v>-5.6163227161431999E-15</v>
      </c>
      <c r="H67" s="16">
        <v>1.1680387105608799E-13</v>
      </c>
      <c r="I67" s="16">
        <v>4.6328538812280399E-13</v>
      </c>
      <c r="J67" s="16">
        <v>1.05360377545073E-13</v>
      </c>
      <c r="K67" s="16">
        <v>5.4981007227454598E-14</v>
      </c>
      <c r="L67" s="16">
        <v>3.6617849738572703E-14</v>
      </c>
      <c r="M67" s="16">
        <v>2.6322424511305501E-14</v>
      </c>
      <c r="N67" s="16">
        <v>2.3916038779005398E-14</v>
      </c>
      <c r="O67" s="16">
        <v>-2.7826459290173302E-14</v>
      </c>
      <c r="P67" s="16">
        <v>1.6856818404697599E-14</v>
      </c>
      <c r="Q67">
        <v>-1.9136911027582498E-2</v>
      </c>
      <c r="R67">
        <v>0</v>
      </c>
      <c r="S67">
        <v>1.59365063805328E-3</v>
      </c>
      <c r="T67">
        <v>0.38222255580326597</v>
      </c>
      <c r="U67" s="11">
        <f t="shared" ref="U67:U130" si="12">+SUM(B67:T67)</f>
        <v>2.942414549809357</v>
      </c>
      <c r="Y67" s="1">
        <f t="shared" ref="Y67:Y98" si="13">+A67</f>
        <v>45107</v>
      </c>
      <c r="Z67" s="14">
        <f t="shared" ref="Z67:AB130" si="14">+B67</f>
        <v>-0.218829908974807</v>
      </c>
      <c r="AA67" s="14">
        <f t="shared" si="14"/>
        <v>-2.4070748138921201</v>
      </c>
      <c r="AB67" s="14">
        <f t="shared" si="14"/>
        <v>5.0594807243552102</v>
      </c>
      <c r="AC67" s="14">
        <f t="shared" ref="AC67:AC130" si="15">+F67+S67</f>
        <v>1.321490563137191E-3</v>
      </c>
      <c r="AD67" s="14">
        <f t="shared" ref="AD67:AD130" si="16">+E67</f>
        <v>0.14443141298144299</v>
      </c>
      <c r="AE67" s="14">
        <f t="shared" ref="AE67:AE130" si="17">+Q67</f>
        <v>-1.9136911027582498E-2</v>
      </c>
      <c r="AF67" s="14">
        <f t="shared" ref="AF67:AG130" si="18">+G67</f>
        <v>-5.6163227161431999E-15</v>
      </c>
      <c r="AG67" s="14">
        <f t="shared" si="18"/>
        <v>1.1680387105608799E-13</v>
      </c>
      <c r="AH67" s="14">
        <f t="shared" ref="AH67:AH130" si="19">+SUM(T67,I67:P67)</f>
        <v>0.38222255580396552</v>
      </c>
      <c r="AI67" s="14">
        <f t="shared" si="11"/>
        <v>2.9424145498093575</v>
      </c>
    </row>
    <row r="68" spans="1:35">
      <c r="A68" s="1">
        <v>45199</v>
      </c>
      <c r="B68">
        <v>-0.21815512747410801</v>
      </c>
      <c r="C68">
        <v>-2.4052494488453502</v>
      </c>
      <c r="D68">
        <v>5.4287697282963299</v>
      </c>
      <c r="E68">
        <v>0.129174520546538</v>
      </c>
      <c r="F68">
        <v>-1.5707882985220299E-4</v>
      </c>
      <c r="G68" s="16">
        <v>-5.6042931557411202E-15</v>
      </c>
      <c r="H68" s="16">
        <v>1.09026667372299E-13</v>
      </c>
      <c r="I68" s="16">
        <v>4.6100055350797298E-13</v>
      </c>
      <c r="J68" s="16">
        <v>1.25030899338175E-13</v>
      </c>
      <c r="K68" s="16">
        <v>5.5766902628754397E-14</v>
      </c>
      <c r="L68" s="16">
        <v>3.7812601198050003E-14</v>
      </c>
      <c r="M68" s="16">
        <v>2.7638511182151299E-14</v>
      </c>
      <c r="N68" s="16">
        <v>2.5025945769000499E-14</v>
      </c>
      <c r="O68" s="16">
        <v>-2.5980051112947E-14</v>
      </c>
      <c r="P68" s="16">
        <v>1.6757614152843501E-14</v>
      </c>
      <c r="Q68">
        <v>-2.0557170524832101E-2</v>
      </c>
      <c r="R68">
        <v>0</v>
      </c>
      <c r="S68">
        <v>2.34270971395716E-3</v>
      </c>
      <c r="T68">
        <v>0.37822098314988101</v>
      </c>
      <c r="U68" s="11">
        <f t="shared" si="12"/>
        <v>3.2943891160333894</v>
      </c>
      <c r="Y68" s="1">
        <f t="shared" si="13"/>
        <v>45199</v>
      </c>
      <c r="Z68" s="14">
        <f t="shared" si="14"/>
        <v>-0.21815512747410801</v>
      </c>
      <c r="AA68" s="14">
        <f t="shared" si="14"/>
        <v>-2.4052494488453502</v>
      </c>
      <c r="AB68" s="14">
        <f t="shared" si="14"/>
        <v>5.4287697282963299</v>
      </c>
      <c r="AC68" s="14">
        <f t="shared" si="15"/>
        <v>2.1856308841049568E-3</v>
      </c>
      <c r="AD68" s="14">
        <f t="shared" si="16"/>
        <v>0.129174520546538</v>
      </c>
      <c r="AE68" s="14">
        <f t="shared" si="17"/>
        <v>-2.0557170524832101E-2</v>
      </c>
      <c r="AF68" s="14">
        <f t="shared" si="18"/>
        <v>-5.6042931557411202E-15</v>
      </c>
      <c r="AG68" s="14">
        <f t="shared" si="18"/>
        <v>1.09026667372299E-13</v>
      </c>
      <c r="AH68" s="14">
        <f t="shared" si="19"/>
        <v>0.3782209831506041</v>
      </c>
      <c r="AI68" s="14">
        <f t="shared" si="11"/>
        <v>3.2943891160333898</v>
      </c>
    </row>
    <row r="69" spans="1:35">
      <c r="A69" s="1">
        <v>45291</v>
      </c>
      <c r="B69">
        <v>-0.22881097476496301</v>
      </c>
      <c r="C69">
        <v>-2.3823639219549202</v>
      </c>
      <c r="D69">
        <v>5.50708051006945</v>
      </c>
      <c r="E69">
        <v>9.1098803528771199E-2</v>
      </c>
      <c r="F69" s="16">
        <v>4.9802396470060499E-5</v>
      </c>
      <c r="G69" s="16">
        <v>-5.4088544333575998E-15</v>
      </c>
      <c r="H69" s="16">
        <v>1.01951481049528E-13</v>
      </c>
      <c r="I69" s="16">
        <v>4.5559199269320096E-13</v>
      </c>
      <c r="J69" s="16">
        <v>1.42377327018377E-13</v>
      </c>
      <c r="K69" s="16">
        <v>5.6402515732776599E-14</v>
      </c>
      <c r="L69" s="16">
        <v>3.9045027629509002E-14</v>
      </c>
      <c r="M69" s="16">
        <v>2.8662625840746302E-14</v>
      </c>
      <c r="N69" s="16">
        <v>2.58705957255946E-14</v>
      </c>
      <c r="O69" s="16">
        <v>-2.4458310904012401E-14</v>
      </c>
      <c r="P69" s="16">
        <v>1.66425562697421E-14</v>
      </c>
      <c r="Q69">
        <v>-1.4463727548563199E-2</v>
      </c>
      <c r="R69">
        <v>0</v>
      </c>
      <c r="S69">
        <v>3.18918693033985E-3</v>
      </c>
      <c r="T69">
        <v>0.37426000891476102</v>
      </c>
      <c r="U69" s="11">
        <f t="shared" si="12"/>
        <v>3.3500396875721825</v>
      </c>
      <c r="Y69" s="1">
        <f t="shared" si="13"/>
        <v>45291</v>
      </c>
      <c r="Z69" s="14">
        <f t="shared" si="14"/>
        <v>-0.22881097476496301</v>
      </c>
      <c r="AA69" s="14">
        <f t="shared" si="14"/>
        <v>-2.3823639219549202</v>
      </c>
      <c r="AB69" s="14">
        <f t="shared" si="14"/>
        <v>5.50708051006945</v>
      </c>
      <c r="AC69" s="14">
        <f t="shared" si="15"/>
        <v>3.2389893268099106E-3</v>
      </c>
      <c r="AD69" s="14">
        <f t="shared" si="16"/>
        <v>9.1098803528771199E-2</v>
      </c>
      <c r="AE69" s="14">
        <f t="shared" si="17"/>
        <v>-1.4463727548563199E-2</v>
      </c>
      <c r="AF69" s="14">
        <f t="shared" si="18"/>
        <v>-5.4088544333575998E-15</v>
      </c>
      <c r="AG69" s="14">
        <f t="shared" si="18"/>
        <v>1.01951481049528E-13</v>
      </c>
      <c r="AH69" s="14">
        <f t="shared" si="19"/>
        <v>0.3742600089155011</v>
      </c>
      <c r="AI69" s="14">
        <f t="shared" si="11"/>
        <v>3.3500396875721825</v>
      </c>
    </row>
    <row r="70" spans="1:35">
      <c r="A70" s="1">
        <v>45382</v>
      </c>
      <c r="B70">
        <v>-0.22684676803606299</v>
      </c>
      <c r="C70">
        <v>-2.28407287285903</v>
      </c>
      <c r="D70">
        <v>5.4697004103713196</v>
      </c>
      <c r="E70">
        <v>0.133340672339711</v>
      </c>
      <c r="F70" s="16">
        <v>8.3930129413442098E-6</v>
      </c>
      <c r="G70" s="16">
        <v>-6.5884737168525299E-15</v>
      </c>
      <c r="H70" s="16">
        <v>9.8446583360231404E-14</v>
      </c>
      <c r="I70" s="16">
        <v>4.5812814121562899E-13</v>
      </c>
      <c r="J70" s="16">
        <v>1.63360737656261E-13</v>
      </c>
      <c r="K70" s="16">
        <v>5.7539541869501095E-14</v>
      </c>
      <c r="L70" s="16">
        <v>4.0113144719021498E-14</v>
      </c>
      <c r="M70" s="16">
        <v>2.9536925148248097E-14</v>
      </c>
      <c r="N70" s="16">
        <v>2.6573426340560201E-14</v>
      </c>
      <c r="O70" s="16">
        <v>-2.3116332751277301E-14</v>
      </c>
      <c r="P70" s="16">
        <v>1.6487616429844001E-14</v>
      </c>
      <c r="Q70">
        <v>-5.1914408359820099E-2</v>
      </c>
      <c r="R70">
        <v>0</v>
      </c>
      <c r="S70">
        <v>4.2920346210189196E-3</v>
      </c>
      <c r="T70">
        <v>0.37033922350722998</v>
      </c>
      <c r="U70" s="11">
        <f t="shared" si="12"/>
        <v>3.4148466845981691</v>
      </c>
      <c r="Y70" s="1">
        <f t="shared" si="13"/>
        <v>45382</v>
      </c>
      <c r="Z70" s="14">
        <f t="shared" si="14"/>
        <v>-0.22684676803606299</v>
      </c>
      <c r="AA70" s="14">
        <f t="shared" si="14"/>
        <v>-2.28407287285903</v>
      </c>
      <c r="AB70" s="14">
        <f t="shared" si="14"/>
        <v>5.4697004103713196</v>
      </c>
      <c r="AC70" s="14">
        <f t="shared" si="15"/>
        <v>4.3004276339602635E-3</v>
      </c>
      <c r="AD70" s="14">
        <f t="shared" si="16"/>
        <v>0.133340672339711</v>
      </c>
      <c r="AE70" s="14">
        <f t="shared" si="17"/>
        <v>-5.1914408359820099E-2</v>
      </c>
      <c r="AF70" s="14">
        <f t="shared" si="18"/>
        <v>-6.5884737168525299E-15</v>
      </c>
      <c r="AG70" s="14">
        <f t="shared" si="18"/>
        <v>9.8446583360231404E-14</v>
      </c>
      <c r="AH70" s="14">
        <f t="shared" si="19"/>
        <v>0.37033922350799869</v>
      </c>
      <c r="AI70" s="14">
        <f t="shared" si="11"/>
        <v>3.4148466845981686</v>
      </c>
    </row>
    <row r="71" spans="1:35">
      <c r="A71" s="1">
        <v>45473</v>
      </c>
      <c r="B71">
        <v>-0.234701277479063</v>
      </c>
      <c r="C71">
        <v>-2.3708681744180198</v>
      </c>
      <c r="D71">
        <v>5.6438536145618103</v>
      </c>
      <c r="E71">
        <v>0.119919198170434</v>
      </c>
      <c r="F71">
        <v>1.4426542748593299E-4</v>
      </c>
      <c r="G71" s="16">
        <v>-6.5462486835415797E-15</v>
      </c>
      <c r="H71" s="16">
        <v>9.3448770609524097E-14</v>
      </c>
      <c r="I71" s="16">
        <v>4.5277060592947599E-13</v>
      </c>
      <c r="J71" s="16">
        <v>1.82603288546925E-13</v>
      </c>
      <c r="K71" s="16">
        <v>5.8020237361156896E-14</v>
      </c>
      <c r="L71" s="16">
        <v>4.0864204354599E-14</v>
      </c>
      <c r="M71" s="16">
        <v>3.0181168120663301E-14</v>
      </c>
      <c r="N71" s="16">
        <v>2.7095586020636401E-14</v>
      </c>
      <c r="O71" s="16">
        <v>-2.1969263845845999E-14</v>
      </c>
      <c r="P71" s="16">
        <v>1.63600170419195E-14</v>
      </c>
      <c r="Q71">
        <v>-5.6158691683771501E-2</v>
      </c>
      <c r="R71">
        <v>0</v>
      </c>
      <c r="S71">
        <v>4.91143045143744E-3</v>
      </c>
      <c r="T71">
        <v>0.36645822150093099</v>
      </c>
      <c r="U71" s="11">
        <f t="shared" si="12"/>
        <v>3.4735585865321177</v>
      </c>
      <c r="Y71" s="1">
        <f t="shared" si="13"/>
        <v>45473</v>
      </c>
      <c r="Z71" s="14">
        <f t="shared" si="14"/>
        <v>-0.234701277479063</v>
      </c>
      <c r="AA71" s="14">
        <f t="shared" si="14"/>
        <v>-2.3708681744180198</v>
      </c>
      <c r="AB71" s="14">
        <f t="shared" si="14"/>
        <v>5.6438536145618103</v>
      </c>
      <c r="AC71" s="14">
        <f t="shared" si="15"/>
        <v>5.0556958789233731E-3</v>
      </c>
      <c r="AD71" s="14">
        <f t="shared" si="16"/>
        <v>0.119919198170434</v>
      </c>
      <c r="AE71" s="14">
        <f t="shared" si="17"/>
        <v>-5.6158691683771501E-2</v>
      </c>
      <c r="AF71" s="14">
        <f t="shared" si="18"/>
        <v>-6.5462486835415797E-15</v>
      </c>
      <c r="AG71" s="14">
        <f t="shared" si="18"/>
        <v>9.3448770609524097E-14</v>
      </c>
      <c r="AH71" s="14">
        <f t="shared" si="19"/>
        <v>0.36645822150171686</v>
      </c>
      <c r="AI71" s="14">
        <f t="shared" si="11"/>
        <v>3.4735585865321168</v>
      </c>
    </row>
    <row r="72" spans="1:35">
      <c r="A72" s="1">
        <v>45565</v>
      </c>
      <c r="B72">
        <v>-0.230902198796964</v>
      </c>
      <c r="C72">
        <v>-2.3596834647285401</v>
      </c>
      <c r="D72">
        <v>5.5874150784161998</v>
      </c>
      <c r="E72">
        <v>0.1075970495757</v>
      </c>
      <c r="F72">
        <v>1.3640770728529E-4</v>
      </c>
      <c r="G72" s="16">
        <v>-6.3067514124471198E-15</v>
      </c>
      <c r="H72" s="16">
        <v>8.9317051452021299E-14</v>
      </c>
      <c r="I72" s="16">
        <v>4.5151513127958902E-13</v>
      </c>
      <c r="J72" s="16">
        <v>1.9629165290941801E-13</v>
      </c>
      <c r="K72" s="16">
        <v>5.8134861243099494E-14</v>
      </c>
      <c r="L72" s="16">
        <v>4.14090239712087E-14</v>
      </c>
      <c r="M72" s="16">
        <v>3.0660970649088997E-14</v>
      </c>
      <c r="N72" s="16">
        <v>2.74756687069493E-14</v>
      </c>
      <c r="O72" s="16">
        <v>-2.0995325092735501E-14</v>
      </c>
      <c r="P72" s="16">
        <v>1.6224438726555E-14</v>
      </c>
      <c r="Q72">
        <v>-5.9773337565468099E-2</v>
      </c>
      <c r="R72">
        <v>0</v>
      </c>
      <c r="S72">
        <v>5.5012851331888504E-3</v>
      </c>
      <c r="T72">
        <v>0.362616601590038</v>
      </c>
      <c r="U72" s="11">
        <f t="shared" si="12"/>
        <v>3.4129074213323238</v>
      </c>
      <c r="Y72" s="1">
        <f t="shared" si="13"/>
        <v>45565</v>
      </c>
      <c r="Z72" s="14">
        <f t="shared" si="14"/>
        <v>-0.230902198796964</v>
      </c>
      <c r="AA72" s="14">
        <f t="shared" si="14"/>
        <v>-2.3596834647285401</v>
      </c>
      <c r="AB72" s="14">
        <f t="shared" si="14"/>
        <v>5.5874150784161998</v>
      </c>
      <c r="AC72" s="14">
        <f t="shared" si="15"/>
        <v>5.6376928404741405E-3</v>
      </c>
      <c r="AD72" s="14">
        <f t="shared" si="16"/>
        <v>0.1075970495757</v>
      </c>
      <c r="AE72" s="14">
        <f t="shared" si="17"/>
        <v>-5.9773337565468099E-2</v>
      </c>
      <c r="AF72" s="14">
        <f t="shared" si="18"/>
        <v>-6.3067514124471198E-15</v>
      </c>
      <c r="AG72" s="14">
        <f t="shared" si="18"/>
        <v>8.9317051452021299E-14</v>
      </c>
      <c r="AH72" s="14">
        <f t="shared" si="19"/>
        <v>0.36261660159083869</v>
      </c>
      <c r="AI72" s="14">
        <f t="shared" si="11"/>
        <v>3.4129074213323229</v>
      </c>
    </row>
    <row r="73" spans="1:35">
      <c r="A73" s="1">
        <v>45657</v>
      </c>
      <c r="B73">
        <v>-0.227183406638823</v>
      </c>
      <c r="C73">
        <v>-2.3467087144767702</v>
      </c>
      <c r="D73">
        <v>5.53154092763205</v>
      </c>
      <c r="E73">
        <v>9.5851053414213502E-2</v>
      </c>
      <c r="F73">
        <v>1.2751700622308201E-4</v>
      </c>
      <c r="G73" s="16">
        <v>-6.0708889294940401E-15</v>
      </c>
      <c r="H73" s="16">
        <v>8.53211387349209E-14</v>
      </c>
      <c r="I73" s="16">
        <v>4.50134805975873E-13</v>
      </c>
      <c r="J73" s="16">
        <v>2.0929081782728801E-13</v>
      </c>
      <c r="K73" s="16">
        <v>5.8240560304724901E-14</v>
      </c>
      <c r="L73" s="16">
        <v>4.1922963154011898E-14</v>
      </c>
      <c r="M73" s="16">
        <v>3.1117845428771601E-14</v>
      </c>
      <c r="N73" s="16">
        <v>2.7839492464986299E-14</v>
      </c>
      <c r="O73" s="16">
        <v>-2.00483802022645E-14</v>
      </c>
      <c r="P73" s="16">
        <v>1.6084937027464499E-14</v>
      </c>
      <c r="Q73">
        <v>-6.2862133019368396E-2</v>
      </c>
      <c r="R73">
        <v>0</v>
      </c>
      <c r="S73">
        <v>5.8188436793806097E-3</v>
      </c>
      <c r="T73">
        <v>0.35881396654596898</v>
      </c>
      <c r="U73" s="11">
        <f t="shared" si="12"/>
        <v>3.3553980541437682</v>
      </c>
      <c r="Y73" s="1">
        <f t="shared" si="13"/>
        <v>45657</v>
      </c>
      <c r="Z73" s="14">
        <f t="shared" si="14"/>
        <v>-0.227183406638823</v>
      </c>
      <c r="AA73" s="14">
        <f t="shared" si="14"/>
        <v>-2.3467087144767702</v>
      </c>
      <c r="AB73" s="14">
        <f t="shared" si="14"/>
        <v>5.53154092763205</v>
      </c>
      <c r="AC73" s="14">
        <f t="shared" si="15"/>
        <v>5.9463606856036914E-3</v>
      </c>
      <c r="AD73" s="14">
        <f t="shared" si="16"/>
        <v>9.5851053414213502E-2</v>
      </c>
      <c r="AE73" s="14">
        <f t="shared" si="17"/>
        <v>-6.2862133019368396E-2</v>
      </c>
      <c r="AF73" s="14">
        <f t="shared" si="18"/>
        <v>-6.0708889294940401E-15</v>
      </c>
      <c r="AG73" s="14">
        <f t="shared" si="18"/>
        <v>8.53211387349209E-14</v>
      </c>
      <c r="AH73" s="14">
        <f t="shared" si="19"/>
        <v>0.3588139665467836</v>
      </c>
      <c r="AI73" s="14">
        <f t="shared" si="11"/>
        <v>3.3553980541437682</v>
      </c>
    </row>
    <row r="74" spans="1:35">
      <c r="A74" s="1">
        <v>45747</v>
      </c>
      <c r="B74">
        <v>-0.22355727415725901</v>
      </c>
      <c r="C74">
        <v>-2.3322506443125999</v>
      </c>
      <c r="D74">
        <v>5.47622551835574</v>
      </c>
      <c r="E74">
        <v>8.4765070673422205E-2</v>
      </c>
      <c r="F74">
        <v>1.17896326478549E-4</v>
      </c>
      <c r="G74" s="16">
        <v>-5.8382710058050301E-15</v>
      </c>
      <c r="H74" s="16">
        <v>8.1462522545438096E-14</v>
      </c>
      <c r="I74" s="16">
        <v>4.4863900512768199E-13</v>
      </c>
      <c r="J74" s="16">
        <v>2.21606626172307E-13</v>
      </c>
      <c r="K74" s="16">
        <v>5.8335192897495396E-14</v>
      </c>
      <c r="L74" s="16">
        <v>4.2405461032799097E-14</v>
      </c>
      <c r="M74" s="16">
        <v>3.15508165568705E-14</v>
      </c>
      <c r="N74" s="16">
        <v>2.8185815928826E-14</v>
      </c>
      <c r="O74" s="16">
        <v>-1.9130611091519001E-14</v>
      </c>
      <c r="P74" s="16">
        <v>1.5941796454946E-14</v>
      </c>
      <c r="Q74">
        <v>-6.5477933034502098E-2</v>
      </c>
      <c r="R74">
        <v>0</v>
      </c>
      <c r="S74">
        <v>5.91941473626362E-3</v>
      </c>
      <c r="T74">
        <v>0.35504992317461498</v>
      </c>
      <c r="U74" s="11">
        <f t="shared" si="12"/>
        <v>3.3007919717630609</v>
      </c>
      <c r="Y74" s="1">
        <f t="shared" si="13"/>
        <v>45747</v>
      </c>
      <c r="Z74" s="14">
        <f t="shared" si="14"/>
        <v>-0.22355727415725901</v>
      </c>
      <c r="AA74" s="14">
        <f t="shared" si="14"/>
        <v>-2.3322506443125999</v>
      </c>
      <c r="AB74" s="14">
        <f t="shared" si="14"/>
        <v>5.47622551835574</v>
      </c>
      <c r="AC74" s="14">
        <f t="shared" si="15"/>
        <v>6.0373110627421692E-3</v>
      </c>
      <c r="AD74" s="14">
        <f t="shared" si="16"/>
        <v>8.4765070673422205E-2</v>
      </c>
      <c r="AE74" s="14">
        <f t="shared" si="17"/>
        <v>-6.5477933034502098E-2</v>
      </c>
      <c r="AF74" s="14">
        <f t="shared" si="18"/>
        <v>-5.8382710058050301E-15</v>
      </c>
      <c r="AG74" s="14">
        <f t="shared" si="18"/>
        <v>8.1462522545438096E-14</v>
      </c>
      <c r="AH74" s="14">
        <f t="shared" si="19"/>
        <v>0.35504992317544248</v>
      </c>
      <c r="AI74" s="14">
        <f t="shared" si="11"/>
        <v>3.3007919717630614</v>
      </c>
    </row>
    <row r="75" spans="1:35">
      <c r="A75" s="1">
        <v>45838</v>
      </c>
      <c r="B75">
        <v>-0.220033014738029</v>
      </c>
      <c r="C75">
        <v>-2.31656904750026</v>
      </c>
      <c r="D75">
        <v>5.42146326317219</v>
      </c>
      <c r="E75">
        <v>7.4398967181368E-2</v>
      </c>
      <c r="F75">
        <v>1.078140697013E-4</v>
      </c>
      <c r="G75" s="16">
        <v>-5.608571092046E-15</v>
      </c>
      <c r="H75" s="16">
        <v>7.7741070059917496E-14</v>
      </c>
      <c r="I75" s="16">
        <v>4.4703682303488702E-13</v>
      </c>
      <c r="J75" s="16">
        <v>2.3325034969132601E-13</v>
      </c>
      <c r="K75" s="16">
        <v>5.8416995199122904E-14</v>
      </c>
      <c r="L75" s="16">
        <v>4.2856303180248302E-14</v>
      </c>
      <c r="M75" s="16">
        <v>3.1959248488447299E-14</v>
      </c>
      <c r="N75" s="16">
        <v>2.85137168062744E-14</v>
      </c>
      <c r="O75" s="16">
        <v>-1.82435804745067E-14</v>
      </c>
      <c r="P75" s="16">
        <v>1.5795284369832899E-14</v>
      </c>
      <c r="Q75">
        <v>-6.7671634120214805E-2</v>
      </c>
      <c r="R75">
        <v>0</v>
      </c>
      <c r="S75">
        <v>5.8489957291592903E-3</v>
      </c>
      <c r="T75">
        <v>0.35132408227406098</v>
      </c>
      <c r="U75" s="11">
        <f t="shared" si="12"/>
        <v>3.2488694260688877</v>
      </c>
      <c r="Y75" s="1">
        <f t="shared" si="13"/>
        <v>45838</v>
      </c>
      <c r="Z75" s="14">
        <f t="shared" si="14"/>
        <v>-0.220033014738029</v>
      </c>
      <c r="AA75" s="14">
        <f t="shared" si="14"/>
        <v>-2.31656904750026</v>
      </c>
      <c r="AB75" s="14">
        <f t="shared" si="14"/>
        <v>5.42146326317219</v>
      </c>
      <c r="AC75" s="14">
        <f t="shared" si="15"/>
        <v>5.9568097988605901E-3</v>
      </c>
      <c r="AD75" s="14">
        <f t="shared" si="16"/>
        <v>7.4398967181368E-2</v>
      </c>
      <c r="AE75" s="14">
        <f t="shared" si="17"/>
        <v>-6.7671634120214805E-2</v>
      </c>
      <c r="AF75" s="14">
        <f t="shared" si="18"/>
        <v>-5.608571092046E-15</v>
      </c>
      <c r="AG75" s="14">
        <f t="shared" si="18"/>
        <v>7.7741070059917496E-14</v>
      </c>
      <c r="AH75" s="14">
        <f t="shared" si="19"/>
        <v>0.35132408227490058</v>
      </c>
      <c r="AI75" s="14">
        <f t="shared" si="11"/>
        <v>3.2488694260688873</v>
      </c>
    </row>
    <row r="76" spans="1:35">
      <c r="A76" s="1">
        <v>45930</v>
      </c>
      <c r="B76">
        <v>-0.21661705520253899</v>
      </c>
      <c r="C76">
        <v>-2.2998839197893899</v>
      </c>
      <c r="D76">
        <v>5.3672486305404803</v>
      </c>
      <c r="E76">
        <v>6.4791621869441998E-2</v>
      </c>
      <c r="F76" s="16">
        <v>9.7503562674319699E-5</v>
      </c>
      <c r="G76" s="16">
        <v>-5.3815237169253902E-15</v>
      </c>
      <c r="H76" s="16">
        <v>7.4155287167545201E-14</v>
      </c>
      <c r="I76" s="16">
        <v>4.4533699135311799E-13</v>
      </c>
      <c r="J76" s="16">
        <v>2.4423772505904302E-13</v>
      </c>
      <c r="K76" s="16">
        <v>5.8484552291981296E-14</v>
      </c>
      <c r="L76" s="16">
        <v>4.3275574499484203E-14</v>
      </c>
      <c r="M76" s="16">
        <v>3.2342805384937298E-14</v>
      </c>
      <c r="N76" s="16">
        <v>2.8822558587221202E-14</v>
      </c>
      <c r="O76" s="16">
        <v>-1.7388305458437899E-14</v>
      </c>
      <c r="P76" s="16">
        <v>1.56456517301982E-14</v>
      </c>
      <c r="Q76">
        <v>-6.9491722791528293E-2</v>
      </c>
      <c r="R76">
        <v>0</v>
      </c>
      <c r="S76">
        <v>5.6459749801264E-3</v>
      </c>
      <c r="T76">
        <v>0.347636058592796</v>
      </c>
      <c r="U76" s="11">
        <f t="shared" si="12"/>
        <v>3.1994270917629821</v>
      </c>
      <c r="Y76" s="1">
        <f t="shared" si="13"/>
        <v>45930</v>
      </c>
      <c r="Z76" s="14">
        <f t="shared" si="14"/>
        <v>-0.21661705520253899</v>
      </c>
      <c r="AA76" s="14">
        <f t="shared" si="14"/>
        <v>-2.2998839197893899</v>
      </c>
      <c r="AB76" s="14">
        <f t="shared" si="14"/>
        <v>5.3672486305404803</v>
      </c>
      <c r="AC76" s="14">
        <f t="shared" si="15"/>
        <v>5.7434785428007199E-3</v>
      </c>
      <c r="AD76" s="14">
        <f t="shared" si="16"/>
        <v>6.4791621869441998E-2</v>
      </c>
      <c r="AE76" s="14">
        <f t="shared" si="17"/>
        <v>-6.9491722791528293E-2</v>
      </c>
      <c r="AF76" s="14">
        <f t="shared" si="18"/>
        <v>-5.3815237169253902E-15</v>
      </c>
      <c r="AG76" s="14">
        <f t="shared" si="18"/>
        <v>7.4155287167545201E-14</v>
      </c>
      <c r="AH76" s="14">
        <f t="shared" si="19"/>
        <v>0.34763605859364682</v>
      </c>
      <c r="AI76" s="14">
        <f t="shared" si="11"/>
        <v>3.1994270917629821</v>
      </c>
    </row>
    <row r="77" spans="1:35">
      <c r="A77" s="1">
        <v>46022</v>
      </c>
      <c r="B77">
        <v>-0.213313391294745</v>
      </c>
      <c r="C77">
        <v>-2.2823815065105499</v>
      </c>
      <c r="D77">
        <v>5.3135761442350899</v>
      </c>
      <c r="E77">
        <v>5.5963768945692702E-2</v>
      </c>
      <c r="F77" s="16">
        <v>8.7164212812730201E-5</v>
      </c>
      <c r="G77" s="16">
        <v>-5.1569207605779401E-15</v>
      </c>
      <c r="H77" s="16">
        <v>7.0702558823378705E-14</v>
      </c>
      <c r="I77" s="16">
        <v>4.4354781905107498E-13</v>
      </c>
      <c r="J77" s="16">
        <v>2.5458807538887902E-13</v>
      </c>
      <c r="K77" s="16">
        <v>5.8536767906714898E-14</v>
      </c>
      <c r="L77" s="16">
        <v>4.36636148128285E-14</v>
      </c>
      <c r="M77" s="16">
        <v>3.2701412031874998E-14</v>
      </c>
      <c r="N77" s="16">
        <v>2.9111957763386601E-14</v>
      </c>
      <c r="O77" s="16">
        <v>-1.65653282043098E-14</v>
      </c>
      <c r="P77" s="16">
        <v>1.54931339013261E-14</v>
      </c>
      <c r="Q77">
        <v>-7.0983935393379702E-2</v>
      </c>
      <c r="R77">
        <v>0</v>
      </c>
      <c r="S77">
        <v>5.3424512194613603E-3</v>
      </c>
      <c r="T77">
        <v>0.34398547078841102</v>
      </c>
      <c r="U77" s="11">
        <f t="shared" si="12"/>
        <v>3.1522761662037202</v>
      </c>
      <c r="Y77" s="1">
        <f t="shared" si="13"/>
        <v>46022</v>
      </c>
      <c r="Z77" s="14">
        <f t="shared" si="14"/>
        <v>-0.213313391294745</v>
      </c>
      <c r="AA77" s="14">
        <f t="shared" si="14"/>
        <v>-2.2823815065105499</v>
      </c>
      <c r="AB77" s="14">
        <f t="shared" si="14"/>
        <v>5.3135761442350899</v>
      </c>
      <c r="AC77" s="14">
        <f t="shared" si="15"/>
        <v>5.4296154322740903E-3</v>
      </c>
      <c r="AD77" s="14">
        <f t="shared" si="16"/>
        <v>5.5963768945692702E-2</v>
      </c>
      <c r="AE77" s="14">
        <f t="shared" si="17"/>
        <v>-7.0983935393379702E-2</v>
      </c>
      <c r="AF77" s="14">
        <f t="shared" si="18"/>
        <v>-5.1569207605779401E-15</v>
      </c>
      <c r="AG77" s="14">
        <f t="shared" si="18"/>
        <v>7.0702558823378705E-14</v>
      </c>
      <c r="AH77" s="14">
        <f t="shared" si="19"/>
        <v>0.34398547078927211</v>
      </c>
      <c r="AI77" s="14">
        <f t="shared" si="11"/>
        <v>3.1522761662037193</v>
      </c>
    </row>
    <row r="78" spans="1:35">
      <c r="A78" s="1">
        <v>46112</v>
      </c>
      <c r="B78">
        <v>-0.21012392276915701</v>
      </c>
      <c r="C78">
        <v>-2.2642194313256399</v>
      </c>
      <c r="D78">
        <v>5.2604403827927504</v>
      </c>
      <c r="E78">
        <v>4.79206567259245E-2</v>
      </c>
      <c r="F78" s="16">
        <v>7.6963497318481794E-5</v>
      </c>
      <c r="G78" s="16">
        <v>-4.93460695440881E-15</v>
      </c>
      <c r="H78" s="16">
        <v>6.7379367529729406E-14</v>
      </c>
      <c r="I78" s="16">
        <v>4.41677150921374E-13</v>
      </c>
      <c r="J78" s="16">
        <v>2.6432351804534E-13</v>
      </c>
      <c r="K78" s="16">
        <v>5.8572833678876199E-14</v>
      </c>
      <c r="L78" s="16">
        <v>4.40209775053539E-14</v>
      </c>
      <c r="M78" s="16">
        <v>3.3035216797820901E-14</v>
      </c>
      <c r="N78" s="16">
        <v>2.9381752118561001E-14</v>
      </c>
      <c r="O78" s="16">
        <v>-1.5774782811379699E-14</v>
      </c>
      <c r="P78" s="16">
        <v>1.53379515079427E-14</v>
      </c>
      <c r="Q78">
        <v>-7.2191016298730704E-2</v>
      </c>
      <c r="R78">
        <v>0</v>
      </c>
      <c r="S78">
        <v>4.96526804465684E-3</v>
      </c>
      <c r="T78">
        <v>0.34037194138676802</v>
      </c>
      <c r="U78" s="11">
        <f t="shared" si="12"/>
        <v>3.1072408420548241</v>
      </c>
      <c r="Y78" s="1">
        <f t="shared" si="13"/>
        <v>46112</v>
      </c>
      <c r="Z78" s="14">
        <f t="shared" si="14"/>
        <v>-0.21012392276915701</v>
      </c>
      <c r="AA78" s="14">
        <f t="shared" si="14"/>
        <v>-2.2642194313256399</v>
      </c>
      <c r="AB78" s="14">
        <f t="shared" si="14"/>
        <v>5.2604403827927504</v>
      </c>
      <c r="AC78" s="14">
        <f t="shared" si="15"/>
        <v>5.0422315419753217E-3</v>
      </c>
      <c r="AD78" s="14">
        <f t="shared" si="16"/>
        <v>4.79206567259245E-2</v>
      </c>
      <c r="AE78" s="14">
        <f t="shared" si="17"/>
        <v>-7.2191016298730704E-2</v>
      </c>
      <c r="AF78" s="14">
        <f t="shared" si="18"/>
        <v>-4.93460695440881E-15</v>
      </c>
      <c r="AG78" s="14">
        <f t="shared" si="18"/>
        <v>6.7379367529729406E-14</v>
      </c>
      <c r="AH78" s="14">
        <f t="shared" si="19"/>
        <v>0.3403719413876386</v>
      </c>
      <c r="AI78" s="14">
        <f t="shared" si="11"/>
        <v>3.1072408420548241</v>
      </c>
    </row>
    <row r="79" spans="1:35">
      <c r="A79" s="1">
        <v>46203</v>
      </c>
      <c r="B79">
        <v>-0.20704876617137499</v>
      </c>
      <c r="C79">
        <v>-2.2455310460931601</v>
      </c>
      <c r="D79">
        <v>5.2078359789648303</v>
      </c>
      <c r="E79">
        <v>4.0654511589929998E-2</v>
      </c>
      <c r="F79" s="16">
        <v>6.7039366367850994E-5</v>
      </c>
      <c r="G79" s="16">
        <v>-4.7144748939347902E-15</v>
      </c>
      <c r="H79" s="16">
        <v>6.4181489880802695E-14</v>
      </c>
      <c r="I79" s="16">
        <v>4.3973234173372598E-13</v>
      </c>
      <c r="J79" s="16">
        <v>2.73468257758395E-13</v>
      </c>
      <c r="K79" s="16">
        <v>5.8592198603996402E-14</v>
      </c>
      <c r="L79" s="16">
        <v>4.4348391445721098E-14</v>
      </c>
      <c r="M79" s="16">
        <v>3.3344556969727103E-14</v>
      </c>
      <c r="N79" s="16">
        <v>2.9631970511047597E-14</v>
      </c>
      <c r="O79" s="16">
        <v>-1.5016457835478902E-14</v>
      </c>
      <c r="P79" s="16">
        <v>1.51803113103034E-14</v>
      </c>
      <c r="Q79">
        <v>-7.3152562099783103E-2</v>
      </c>
      <c r="R79">
        <v>0</v>
      </c>
      <c r="S79">
        <v>4.5368355277144402E-3</v>
      </c>
      <c r="T79">
        <v>0.33679509674164498</v>
      </c>
      <c r="U79" s="11">
        <f t="shared" si="12"/>
        <v>3.0641570878271081</v>
      </c>
      <c r="Y79" s="1">
        <f t="shared" si="13"/>
        <v>46203</v>
      </c>
      <c r="Z79" s="14">
        <f t="shared" si="14"/>
        <v>-0.20704876617137499</v>
      </c>
      <c r="AA79" s="14">
        <f t="shared" si="14"/>
        <v>-2.2455310460931601</v>
      </c>
      <c r="AB79" s="14">
        <f t="shared" si="14"/>
        <v>5.2078359789648303</v>
      </c>
      <c r="AC79" s="14">
        <f t="shared" si="15"/>
        <v>4.6038748940822908E-3</v>
      </c>
      <c r="AD79" s="14">
        <f t="shared" si="16"/>
        <v>4.0654511589929998E-2</v>
      </c>
      <c r="AE79" s="14">
        <f t="shared" si="17"/>
        <v>-7.3152562099783103E-2</v>
      </c>
      <c r="AF79" s="14">
        <f t="shared" si="18"/>
        <v>-4.7144748939347902E-15</v>
      </c>
      <c r="AG79" s="14">
        <f t="shared" si="18"/>
        <v>6.4181489880802695E-14</v>
      </c>
      <c r="AH79" s="14">
        <f t="shared" si="19"/>
        <v>0.33679509674252428</v>
      </c>
      <c r="AI79" s="14">
        <f t="shared" si="11"/>
        <v>3.0641570878271081</v>
      </c>
    </row>
    <row r="80" spans="1:35">
      <c r="A80" s="1">
        <v>46295</v>
      </c>
      <c r="B80">
        <v>-0.204086544073072</v>
      </c>
      <c r="C80">
        <v>-2.2264291201300899</v>
      </c>
      <c r="D80">
        <v>5.1557576191751897</v>
      </c>
      <c r="E80">
        <v>3.41468004898723E-2</v>
      </c>
      <c r="F80" s="16">
        <v>5.7502831177375298E-5</v>
      </c>
      <c r="G80" s="16">
        <v>-4.4964597958288101E-15</v>
      </c>
      <c r="H80" s="16">
        <v>6.1104171537002798E-14</v>
      </c>
      <c r="I80" s="16">
        <v>4.3772024342803001E-13</v>
      </c>
      <c r="J80" s="16">
        <v>2.8204796259164199E-13</v>
      </c>
      <c r="K80" s="16">
        <v>5.8594539235070304E-14</v>
      </c>
      <c r="L80" s="16">
        <v>4.4646726298584402E-14</v>
      </c>
      <c r="M80" s="16">
        <v>3.3629926685703898E-14</v>
      </c>
      <c r="N80" s="16">
        <v>2.9862804454331399E-14</v>
      </c>
      <c r="O80" s="16">
        <v>-1.4289854057992601E-14</v>
      </c>
      <c r="P80" s="16">
        <v>1.5020407088262701E-14</v>
      </c>
      <c r="Q80">
        <v>-7.3904940097712701E-2</v>
      </c>
      <c r="R80">
        <v>0</v>
      </c>
      <c r="S80">
        <v>4.0757922816468499E-3</v>
      </c>
      <c r="T80">
        <v>0.33325456699483302</v>
      </c>
      <c r="U80" s="11">
        <f t="shared" si="12"/>
        <v>3.0228716774727893</v>
      </c>
      <c r="Y80" s="1">
        <f t="shared" si="13"/>
        <v>46295</v>
      </c>
      <c r="Z80" s="14">
        <f t="shared" si="14"/>
        <v>-0.204086544073072</v>
      </c>
      <c r="AA80" s="14">
        <f t="shared" si="14"/>
        <v>-2.2264291201300899</v>
      </c>
      <c r="AB80" s="14">
        <f t="shared" si="14"/>
        <v>5.1557576191751897</v>
      </c>
      <c r="AC80" s="14">
        <f t="shared" si="15"/>
        <v>4.1332951128242252E-3</v>
      </c>
      <c r="AD80" s="14">
        <f t="shared" si="16"/>
        <v>3.41468004898723E-2</v>
      </c>
      <c r="AE80" s="14">
        <f t="shared" si="17"/>
        <v>-7.3904940097712701E-2</v>
      </c>
      <c r="AF80" s="14">
        <f t="shared" si="18"/>
        <v>-4.4964597958288101E-15</v>
      </c>
      <c r="AG80" s="14">
        <f t="shared" si="18"/>
        <v>6.1104171537002798E-14</v>
      </c>
      <c r="AH80" s="14">
        <f t="shared" si="19"/>
        <v>0.33325456699572031</v>
      </c>
      <c r="AI80" s="14">
        <f t="shared" si="11"/>
        <v>3.0228716774727888</v>
      </c>
    </row>
    <row r="81" spans="1:35">
      <c r="A81" s="1">
        <v>46387</v>
      </c>
      <c r="B81">
        <v>-0.20123465009965799</v>
      </c>
      <c r="C81">
        <v>-2.2070089691896602</v>
      </c>
      <c r="D81">
        <v>5.1042000429834502</v>
      </c>
      <c r="E81">
        <v>2.8370289683888099E-2</v>
      </c>
      <c r="F81" s="16">
        <v>4.8440605594595599E-5</v>
      </c>
      <c r="G81" s="16">
        <v>-4.2805341832625104E-15</v>
      </c>
      <c r="H81" s="16">
        <v>5.8142281334929494E-14</v>
      </c>
      <c r="I81" s="16">
        <v>4.3564720303500899E-13</v>
      </c>
      <c r="J81" s="16">
        <v>2.9008921920563599E-13</v>
      </c>
      <c r="K81" s="16">
        <v>5.8579731043919603E-14</v>
      </c>
      <c r="L81" s="16">
        <v>4.4916961254613602E-14</v>
      </c>
      <c r="M81" s="16">
        <v>3.3891947591344199E-14</v>
      </c>
      <c r="N81" s="16">
        <v>3.0074581704883999E-14</v>
      </c>
      <c r="O81" s="16">
        <v>-1.35942372926533E-14</v>
      </c>
      <c r="P81" s="16">
        <v>1.4858420519859999E-14</v>
      </c>
      <c r="Q81">
        <v>-7.4481270154800799E-2</v>
      </c>
      <c r="R81">
        <v>0</v>
      </c>
      <c r="S81">
        <v>3.5975472550807399E-3</v>
      </c>
      <c r="T81">
        <v>0.32974998603670103</v>
      </c>
      <c r="U81" s="11">
        <f t="shared" si="12"/>
        <v>2.983241417121544</v>
      </c>
      <c r="Y81" s="1">
        <f t="shared" si="13"/>
        <v>46387</v>
      </c>
      <c r="Z81" s="14">
        <f t="shared" si="14"/>
        <v>-0.20123465009965799</v>
      </c>
      <c r="AA81" s="14">
        <f t="shared" si="14"/>
        <v>-2.2070089691896602</v>
      </c>
      <c r="AB81" s="14">
        <f t="shared" si="14"/>
        <v>5.1042000429834502</v>
      </c>
      <c r="AC81" s="14">
        <f t="shared" si="15"/>
        <v>3.6459878606753355E-3</v>
      </c>
      <c r="AD81" s="14">
        <f t="shared" si="16"/>
        <v>2.8370289683888099E-2</v>
      </c>
      <c r="AE81" s="14">
        <f t="shared" si="17"/>
        <v>-7.4481270154800799E-2</v>
      </c>
      <c r="AF81" s="14">
        <f t="shared" si="18"/>
        <v>-4.2805341832625104E-15</v>
      </c>
      <c r="AG81" s="14">
        <f t="shared" si="18"/>
        <v>5.8142281334929494E-14</v>
      </c>
      <c r="AH81" s="14">
        <f t="shared" si="19"/>
        <v>0.32974998603759553</v>
      </c>
      <c r="AI81" s="14">
        <f t="shared" si="11"/>
        <v>2.983241417121544</v>
      </c>
    </row>
    <row r="82" spans="1:35">
      <c r="A82" s="1">
        <v>46477</v>
      </c>
      <c r="B82">
        <v>-0.19848948957918</v>
      </c>
      <c r="C82">
        <v>-2.1873511092401898</v>
      </c>
      <c r="D82">
        <v>5.05315804255362</v>
      </c>
      <c r="E82">
        <v>2.32909009509603E-2</v>
      </c>
      <c r="F82" s="16">
        <v>3.9917721540322598E-5</v>
      </c>
      <c r="G82" s="16">
        <v>-4.0667026436123399E-15</v>
      </c>
      <c r="H82" s="16">
        <v>5.5290445498671901E-14</v>
      </c>
      <c r="I82" s="16">
        <v>4.3351906928281702E-13</v>
      </c>
      <c r="J82" s="16">
        <v>2.97619063036666E-13</v>
      </c>
      <c r="K82" s="16">
        <v>5.8547821262473595E-14</v>
      </c>
      <c r="L82" s="16">
        <v>4.5160157133324199E-14</v>
      </c>
      <c r="M82" s="16">
        <v>3.4131342267967498E-14</v>
      </c>
      <c r="N82" s="16">
        <v>3.0267741985061899E-14</v>
      </c>
      <c r="O82" s="16">
        <v>-1.29286861562766E-14</v>
      </c>
      <c r="P82" s="16">
        <v>1.4694522043212E-14</v>
      </c>
      <c r="Q82">
        <v>-7.4911459778727804E-2</v>
      </c>
      <c r="R82">
        <v>0</v>
      </c>
      <c r="S82">
        <v>3.1147301130101499E-3</v>
      </c>
      <c r="T82">
        <v>0.32628099146719203</v>
      </c>
      <c r="U82" s="11">
        <f t="shared" si="12"/>
        <v>2.9451325242091775</v>
      </c>
      <c r="Y82" s="1">
        <f t="shared" si="13"/>
        <v>46477</v>
      </c>
      <c r="Z82" s="14">
        <f t="shared" si="14"/>
        <v>-0.19848948957918</v>
      </c>
      <c r="AA82" s="14">
        <f t="shared" si="14"/>
        <v>-2.1873511092401898</v>
      </c>
      <c r="AB82" s="14">
        <f t="shared" si="14"/>
        <v>5.05315804255362</v>
      </c>
      <c r="AC82" s="14">
        <f t="shared" si="15"/>
        <v>3.1546478345504726E-3</v>
      </c>
      <c r="AD82" s="14">
        <f t="shared" si="16"/>
        <v>2.32909009509603E-2</v>
      </c>
      <c r="AE82" s="14">
        <f t="shared" si="17"/>
        <v>-7.4911459778727804E-2</v>
      </c>
      <c r="AF82" s="14">
        <f t="shared" si="18"/>
        <v>-4.0667026436123399E-15</v>
      </c>
      <c r="AG82" s="14">
        <f t="shared" si="18"/>
        <v>5.5290445498671901E-14</v>
      </c>
      <c r="AH82" s="14">
        <f t="shared" si="19"/>
        <v>0.32628099146809308</v>
      </c>
      <c r="AI82" s="14">
        <f t="shared" si="11"/>
        <v>2.9451325242091775</v>
      </c>
    </row>
    <row r="83" spans="1:35">
      <c r="A83" s="1">
        <v>46568</v>
      </c>
      <c r="B83">
        <v>-0.19584669605258101</v>
      </c>
      <c r="C83">
        <v>-2.1675235072087</v>
      </c>
      <c r="D83">
        <v>5.0026264621280996</v>
      </c>
      <c r="E83">
        <v>1.8869369515951199E-2</v>
      </c>
      <c r="F83" s="16">
        <v>3.1980067263076797E-5</v>
      </c>
      <c r="G83" s="16">
        <v>-3.8549967687236597E-15</v>
      </c>
      <c r="H83" s="16">
        <v>5.2543163108537997E-14</v>
      </c>
      <c r="I83" s="16">
        <v>4.3134120609941799E-13</v>
      </c>
      <c r="J83" s="16">
        <v>3.0466457843567802E-13</v>
      </c>
      <c r="K83" s="16">
        <v>5.8499003430011096E-14</v>
      </c>
      <c r="L83" s="16">
        <v>4.5377431758142201E-14</v>
      </c>
      <c r="M83" s="16">
        <v>3.4348910418225098E-14</v>
      </c>
      <c r="N83" s="16">
        <v>3.0442814902276503E-14</v>
      </c>
      <c r="O83" s="16">
        <v>-1.22921348414827E-14</v>
      </c>
      <c r="P83" s="16">
        <v>1.4528871692579101E-14</v>
      </c>
      <c r="Q83">
        <v>-7.5222283141500507E-2</v>
      </c>
      <c r="R83">
        <v>0</v>
      </c>
      <c r="S83">
        <v>2.6375713660876498E-3</v>
      </c>
      <c r="T83">
        <v>0.32284722455728398</v>
      </c>
      <c r="U83" s="11">
        <f t="shared" si="12"/>
        <v>2.9084201212328598</v>
      </c>
      <c r="Y83" s="1">
        <f t="shared" si="13"/>
        <v>46568</v>
      </c>
      <c r="Z83" s="14">
        <f t="shared" si="14"/>
        <v>-0.19584669605258101</v>
      </c>
      <c r="AA83" s="14">
        <f t="shared" si="14"/>
        <v>-2.1675235072087</v>
      </c>
      <c r="AB83" s="14">
        <f t="shared" si="14"/>
        <v>5.0026264621280996</v>
      </c>
      <c r="AC83" s="14">
        <f t="shared" si="15"/>
        <v>2.6695514333507264E-3</v>
      </c>
      <c r="AD83" s="14">
        <f t="shared" si="16"/>
        <v>1.8869369515951199E-2</v>
      </c>
      <c r="AE83" s="14">
        <f t="shared" si="17"/>
        <v>-7.5222283141500507E-2</v>
      </c>
      <c r="AF83" s="14">
        <f t="shared" si="18"/>
        <v>-3.8549967687236597E-15</v>
      </c>
      <c r="AG83" s="14">
        <f t="shared" si="18"/>
        <v>5.2543163108537997E-14</v>
      </c>
      <c r="AH83" s="14">
        <f t="shared" si="19"/>
        <v>0.32284722455819087</v>
      </c>
      <c r="AI83" s="14">
        <f t="shared" si="11"/>
        <v>2.9084201212328593</v>
      </c>
    </row>
    <row r="84" spans="1:35">
      <c r="A84" s="1">
        <v>46660</v>
      </c>
      <c r="B84">
        <v>-0.19330132422504601</v>
      </c>
      <c r="C84">
        <v>-2.14758348989466</v>
      </c>
      <c r="D84">
        <v>4.9526001975068299</v>
      </c>
      <c r="E84">
        <v>1.5062710330164999E-2</v>
      </c>
      <c r="F84" s="16">
        <v>2.4656814345927201E-5</v>
      </c>
      <c r="G84" s="16">
        <v>-3.6454703594308499E-15</v>
      </c>
      <c r="H84" s="16">
        <v>4.9894904114974599E-14</v>
      </c>
      <c r="I84" s="16">
        <v>4.2911851145223802E-13</v>
      </c>
      <c r="J84" s="16">
        <v>3.11252563443118E-13</v>
      </c>
      <c r="K84" s="16">
        <v>5.8433593796299195E-14</v>
      </c>
      <c r="L84" s="16">
        <v>4.55699384603974E-14</v>
      </c>
      <c r="M84" s="16">
        <v>3.4545507744539503E-14</v>
      </c>
      <c r="N84" s="16">
        <v>3.0600400071241701E-14</v>
      </c>
      <c r="O84" s="16">
        <v>-1.16834110179408E-14</v>
      </c>
      <c r="P84" s="16">
        <v>1.43616199013698E-14</v>
      </c>
      <c r="Q84">
        <v>-7.5437495576915398E-2</v>
      </c>
      <c r="R84">
        <v>0</v>
      </c>
      <c r="S84">
        <v>2.17422774202876E-3</v>
      </c>
      <c r="T84">
        <v>0.319448330210864</v>
      </c>
      <c r="U84" s="11">
        <f t="shared" si="12"/>
        <v>2.8729878129085709</v>
      </c>
      <c r="Y84" s="1">
        <f t="shared" si="13"/>
        <v>46660</v>
      </c>
      <c r="Z84" s="14">
        <f t="shared" si="14"/>
        <v>-0.19330132422504601</v>
      </c>
      <c r="AA84" s="14">
        <f t="shared" si="14"/>
        <v>-2.14758348989466</v>
      </c>
      <c r="AB84" s="14">
        <f t="shared" si="14"/>
        <v>4.9526001975068299</v>
      </c>
      <c r="AC84" s="14">
        <f t="shared" si="15"/>
        <v>2.1988845563746871E-3</v>
      </c>
      <c r="AD84" s="14">
        <f t="shared" si="16"/>
        <v>1.5062710330164999E-2</v>
      </c>
      <c r="AE84" s="14">
        <f t="shared" si="17"/>
        <v>-7.5437495576915398E-2</v>
      </c>
      <c r="AF84" s="14">
        <f t="shared" si="18"/>
        <v>-3.6454703594308499E-15</v>
      </c>
      <c r="AG84" s="14">
        <f t="shared" si="18"/>
        <v>4.9894904114974599E-14</v>
      </c>
      <c r="AH84" s="14">
        <f t="shared" si="19"/>
        <v>0.31944833021177621</v>
      </c>
      <c r="AI84" s="14">
        <f t="shared" si="11"/>
        <v>2.8729878129085704</v>
      </c>
    </row>
    <row r="85" spans="1:35">
      <c r="A85" s="1">
        <v>46752</v>
      </c>
      <c r="B85">
        <v>-0.19084802021262701</v>
      </c>
      <c r="C85">
        <v>-2.1275793629642501</v>
      </c>
      <c r="D85">
        <v>4.9030741955317696</v>
      </c>
      <c r="E85">
        <v>1.18255012666908E-2</v>
      </c>
      <c r="F85" s="16">
        <v>1.7962710341471199E-5</v>
      </c>
      <c r="G85" s="16">
        <v>-3.4381949522288498E-15</v>
      </c>
      <c r="H85" s="16">
        <v>4.73401912673399E-14</v>
      </c>
      <c r="I85" s="16">
        <v>4.2685544017889798E-13</v>
      </c>
      <c r="J85" s="16">
        <v>3.17409253678352E-13</v>
      </c>
      <c r="K85" s="16">
        <v>5.83520096668946E-14</v>
      </c>
      <c r="L85" s="16">
        <v>4.5738847537392201E-14</v>
      </c>
      <c r="M85" s="16">
        <v>3.4722027417111198E-14</v>
      </c>
      <c r="N85" s="16">
        <v>3.07411494025817E-14</v>
      </c>
      <c r="O85" s="16">
        <v>-1.11012690569726E-14</v>
      </c>
      <c r="P85" s="16">
        <v>1.4192908266544E-14</v>
      </c>
      <c r="Q85">
        <v>-7.5577975936293895E-2</v>
      </c>
      <c r="R85">
        <v>0</v>
      </c>
      <c r="S85">
        <v>1.7310641338925601E-3</v>
      </c>
      <c r="T85">
        <v>0.31608395692705099</v>
      </c>
      <c r="U85" s="11">
        <f t="shared" si="12"/>
        <v>2.8387273214575344</v>
      </c>
      <c r="Y85" s="1">
        <f t="shared" si="13"/>
        <v>46752</v>
      </c>
      <c r="Z85" s="14">
        <f t="shared" si="14"/>
        <v>-0.19084802021262701</v>
      </c>
      <c r="AA85" s="14">
        <f t="shared" si="14"/>
        <v>-2.1275793629642501</v>
      </c>
      <c r="AB85" s="14">
        <f t="shared" si="14"/>
        <v>4.9030741955317696</v>
      </c>
      <c r="AC85" s="14">
        <f t="shared" si="15"/>
        <v>1.7490268442340313E-3</v>
      </c>
      <c r="AD85" s="14">
        <f t="shared" si="16"/>
        <v>1.18255012666908E-2</v>
      </c>
      <c r="AE85" s="14">
        <f t="shared" si="17"/>
        <v>-7.5577975936293895E-2</v>
      </c>
      <c r="AF85" s="14">
        <f t="shared" si="18"/>
        <v>-3.4381949522288498E-15</v>
      </c>
      <c r="AG85" s="14">
        <f t="shared" si="18"/>
        <v>4.73401912673399E-14</v>
      </c>
      <c r="AH85" s="14">
        <f t="shared" si="19"/>
        <v>0.31608395692796792</v>
      </c>
      <c r="AI85" s="14">
        <f t="shared" si="11"/>
        <v>2.8387273214575353</v>
      </c>
    </row>
    <row r="86" spans="1:35">
      <c r="A86" s="1">
        <v>46843</v>
      </c>
      <c r="B86">
        <v>-0.188481170154008</v>
      </c>
      <c r="C86">
        <v>-2.1075517840526699</v>
      </c>
      <c r="D86">
        <v>4.8540434535764598</v>
      </c>
      <c r="E86">
        <v>9.1109932538045897E-3</v>
      </c>
      <c r="F86" s="16">
        <v>1.1900221565247401E-5</v>
      </c>
      <c r="G86" s="16">
        <v>-3.23325570628163E-15</v>
      </c>
      <c r="H86" s="16">
        <v>4.48736673676903E-14</v>
      </c>
      <c r="I86" s="16">
        <v>4.2455602965611898E-13</v>
      </c>
      <c r="J86" s="16">
        <v>3.2316009976659099E-13</v>
      </c>
      <c r="K86" s="16">
        <v>5.8254749724264003E-14</v>
      </c>
      <c r="L86" s="16">
        <v>4.58853304676559E-14</v>
      </c>
      <c r="M86" s="16">
        <v>3.4879383999146398E-14</v>
      </c>
      <c r="N86" s="16">
        <v>3.0865751486982599E-14</v>
      </c>
      <c r="O86" s="16">
        <v>-1.0544418825329E-14</v>
      </c>
      <c r="P86" s="16">
        <v>1.4022870270386901E-14</v>
      </c>
      <c r="Q86">
        <v>-7.5661889999789497E-2</v>
      </c>
      <c r="R86">
        <v>0</v>
      </c>
      <c r="S86">
        <v>1.31290042345393E-3</v>
      </c>
      <c r="T86">
        <v>0.31275375676292799</v>
      </c>
      <c r="U86" s="11">
        <f t="shared" si="12"/>
        <v>2.8055381600327074</v>
      </c>
      <c r="Y86" s="1">
        <f t="shared" si="13"/>
        <v>46843</v>
      </c>
      <c r="Z86" s="14">
        <f t="shared" si="14"/>
        <v>-0.188481170154008</v>
      </c>
      <c r="AA86" s="14">
        <f t="shared" si="14"/>
        <v>-2.1075517840526699</v>
      </c>
      <c r="AB86" s="14">
        <f t="shared" si="14"/>
        <v>4.8540434535764598</v>
      </c>
      <c r="AC86" s="14">
        <f t="shared" si="15"/>
        <v>1.3248006450191775E-3</v>
      </c>
      <c r="AD86" s="14">
        <f t="shared" si="16"/>
        <v>9.1109932538045897E-3</v>
      </c>
      <c r="AE86" s="14">
        <f t="shared" si="17"/>
        <v>-7.5661889999789497E-2</v>
      </c>
      <c r="AF86" s="14">
        <f t="shared" si="18"/>
        <v>-3.23325570628163E-15</v>
      </c>
      <c r="AG86" s="14">
        <f t="shared" si="18"/>
        <v>4.48736673676903E-14</v>
      </c>
      <c r="AH86" s="14">
        <f t="shared" si="19"/>
        <v>0.31275375676384909</v>
      </c>
      <c r="AI86" s="14">
        <f t="shared" si="11"/>
        <v>2.805538160032707</v>
      </c>
    </row>
    <row r="87" spans="1:35">
      <c r="A87" s="1">
        <v>46934</v>
      </c>
      <c r="B87">
        <v>-0.186195028420649</v>
      </c>
      <c r="C87">
        <v>-2.0875349273159101</v>
      </c>
      <c r="D87">
        <v>4.8055030190407004</v>
      </c>
      <c r="E87">
        <v>6.8720584350609E-3</v>
      </c>
      <c r="F87" s="16">
        <v>6.4615163188699901E-6</v>
      </c>
      <c r="G87" s="16">
        <v>-3.03074767280301E-15</v>
      </c>
      <c r="H87" s="16">
        <v>4.2490149266245001E-14</v>
      </c>
      <c r="I87" s="16">
        <v>4.2222392732867098E-13</v>
      </c>
      <c r="J87" s="16">
        <v>3.2852959278458999E-13</v>
      </c>
      <c r="K87" s="16">
        <v>5.8142376315565397E-14</v>
      </c>
      <c r="L87" s="16">
        <v>4.6010546672463602E-14</v>
      </c>
      <c r="M87" s="16">
        <v>3.5018499676124198E-14</v>
      </c>
      <c r="N87" s="16">
        <v>3.0974917978108401E-14</v>
      </c>
      <c r="O87" s="16">
        <v>-1.00115503301934E-14</v>
      </c>
      <c r="P87" s="16">
        <v>1.38516319569483E-14</v>
      </c>
      <c r="Q87">
        <v>-7.5704868930445104E-2</v>
      </c>
      <c r="R87">
        <v>0</v>
      </c>
      <c r="S87">
        <v>9.2322927300592301E-4</v>
      </c>
      <c r="T87">
        <v>0.30945738529670203</v>
      </c>
      <c r="U87" s="11">
        <f t="shared" si="12"/>
        <v>2.773327328895749</v>
      </c>
      <c r="Y87" s="1">
        <f t="shared" si="13"/>
        <v>46934</v>
      </c>
      <c r="Z87" s="14">
        <f t="shared" si="14"/>
        <v>-0.186195028420649</v>
      </c>
      <c r="AA87" s="14">
        <f t="shared" si="14"/>
        <v>-2.0875349273159101</v>
      </c>
      <c r="AB87" s="14">
        <f t="shared" si="14"/>
        <v>4.8055030190407004</v>
      </c>
      <c r="AC87" s="14">
        <f t="shared" si="15"/>
        <v>9.2969078932479297E-4</v>
      </c>
      <c r="AD87" s="14">
        <f t="shared" si="16"/>
        <v>6.8720584350609E-3</v>
      </c>
      <c r="AE87" s="14">
        <f t="shared" si="17"/>
        <v>-7.5704868930445104E-2</v>
      </c>
      <c r="AF87" s="14">
        <f t="shared" si="18"/>
        <v>-3.03074767280301E-15</v>
      </c>
      <c r="AG87" s="14">
        <f t="shared" si="18"/>
        <v>4.2490149266245001E-14</v>
      </c>
      <c r="AH87" s="14">
        <f t="shared" si="19"/>
        <v>0.30945738529762679</v>
      </c>
      <c r="AI87" s="14">
        <f t="shared" si="11"/>
        <v>2.7733273288957481</v>
      </c>
    </row>
    <row r="88" spans="1:35">
      <c r="A88" s="1">
        <v>47026</v>
      </c>
      <c r="B88">
        <v>-0.18398382677554401</v>
      </c>
      <c r="C88">
        <v>-2.0675574711026701</v>
      </c>
      <c r="D88">
        <v>4.7574479888503003</v>
      </c>
      <c r="E88">
        <v>5.0619881603602397E-3</v>
      </c>
      <c r="F88" s="16">
        <v>1.6302833279774699E-6</v>
      </c>
      <c r="G88" s="16">
        <v>-2.8307724557767901E-15</v>
      </c>
      <c r="H88" s="16">
        <v>4.0184669994263098E-14</v>
      </c>
      <c r="I88" s="16">
        <v>4.1986241927742202E-13</v>
      </c>
      <c r="J88" s="16">
        <v>3.3354113235543299E-13</v>
      </c>
      <c r="K88" s="16">
        <v>5.8015499663710102E-14</v>
      </c>
      <c r="L88" s="16">
        <v>4.6115632605342798E-14</v>
      </c>
      <c r="M88" s="16">
        <v>3.5140292622062401E-14</v>
      </c>
      <c r="N88" s="16">
        <v>3.1069371858510602E-14</v>
      </c>
      <c r="O88" s="16">
        <v>-9.5013545212592804E-15</v>
      </c>
      <c r="P88" s="16">
        <v>1.3679312561583401E-14</v>
      </c>
      <c r="Q88">
        <v>-7.5720197512145204E-2</v>
      </c>
      <c r="R88">
        <v>0</v>
      </c>
      <c r="S88">
        <v>5.64409388174863E-4</v>
      </c>
      <c r="T88">
        <v>0.30619450159127198</v>
      </c>
      <c r="U88" s="11">
        <f t="shared" si="12"/>
        <v>2.7420090228840412</v>
      </c>
      <c r="Y88" s="1">
        <f t="shared" si="13"/>
        <v>47026</v>
      </c>
      <c r="Z88" s="14">
        <f t="shared" si="14"/>
        <v>-0.18398382677554401</v>
      </c>
      <c r="AA88" s="14">
        <f t="shared" si="14"/>
        <v>-2.0675574711026701</v>
      </c>
      <c r="AB88" s="14">
        <f t="shared" si="14"/>
        <v>4.7574479888503003</v>
      </c>
      <c r="AC88" s="14">
        <f t="shared" si="15"/>
        <v>5.6603967150284048E-4</v>
      </c>
      <c r="AD88" s="14">
        <f t="shared" si="16"/>
        <v>5.0619881603602397E-3</v>
      </c>
      <c r="AE88" s="14">
        <f t="shared" si="17"/>
        <v>-7.5720197512145204E-2</v>
      </c>
      <c r="AF88" s="14">
        <f t="shared" si="18"/>
        <v>-2.8307724557767901E-15</v>
      </c>
      <c r="AG88" s="14">
        <f t="shared" si="18"/>
        <v>4.0184669994263098E-14</v>
      </c>
      <c r="AH88" s="14">
        <f t="shared" si="19"/>
        <v>0.30619450159219996</v>
      </c>
      <c r="AI88" s="14">
        <f t="shared" si="11"/>
        <v>2.7420090228840412</v>
      </c>
    </row>
    <row r="89" spans="1:35">
      <c r="A89" s="1">
        <v>47118</v>
      </c>
      <c r="B89">
        <v>-0.18184186590739199</v>
      </c>
      <c r="C89">
        <v>-2.0476434356077098</v>
      </c>
      <c r="D89">
        <v>4.7098735089618096</v>
      </c>
      <c r="E89">
        <v>3.6351530246050701E-3</v>
      </c>
      <c r="F89" s="16">
        <v>-2.6166161779555999E-6</v>
      </c>
      <c r="G89" s="16">
        <v>-2.6334352625727702E-15</v>
      </c>
      <c r="H89" s="16">
        <v>3.7952510387459902E-14</v>
      </c>
      <c r="I89" s="16">
        <v>4.17474459145917E-13</v>
      </c>
      <c r="J89" s="16">
        <v>3.3821693224169998E-13</v>
      </c>
      <c r="K89" s="16">
        <v>5.7874763931605202E-14</v>
      </c>
      <c r="L89" s="16">
        <v>4.6201692949410602E-14</v>
      </c>
      <c r="M89" s="16">
        <v>3.5245667327709101E-14</v>
      </c>
      <c r="N89" s="16">
        <v>3.1149837459681401E-14</v>
      </c>
      <c r="O89" s="16">
        <v>-9.0125405691539603E-15</v>
      </c>
      <c r="P89" s="16">
        <v>1.35060250930097E-14</v>
      </c>
      <c r="Q89">
        <v>-7.5719007624999696E-2</v>
      </c>
      <c r="R89">
        <v>0</v>
      </c>
      <c r="S89">
        <v>2.3783761505706601E-4</v>
      </c>
      <c r="T89">
        <v>0.3029647681582</v>
      </c>
      <c r="U89" s="11">
        <f t="shared" si="12"/>
        <v>2.7115043420043579</v>
      </c>
      <c r="Y89" s="1">
        <f t="shared" si="13"/>
        <v>47118</v>
      </c>
      <c r="Z89" s="14">
        <f t="shared" si="14"/>
        <v>-0.18184186590739199</v>
      </c>
      <c r="AA89" s="14">
        <f t="shared" si="14"/>
        <v>-2.0476434356077098</v>
      </c>
      <c r="AB89" s="14">
        <f t="shared" si="14"/>
        <v>4.7098735089618096</v>
      </c>
      <c r="AC89" s="14">
        <f t="shared" si="15"/>
        <v>2.3522099887911041E-4</v>
      </c>
      <c r="AD89" s="14">
        <f t="shared" si="16"/>
        <v>3.6351530246050701E-3</v>
      </c>
      <c r="AE89" s="14">
        <f t="shared" si="17"/>
        <v>-7.5719007624999696E-2</v>
      </c>
      <c r="AF89" s="14">
        <f t="shared" si="18"/>
        <v>-2.6334352625727702E-15</v>
      </c>
      <c r="AG89" s="14">
        <f t="shared" si="18"/>
        <v>3.7952510387459902E-14</v>
      </c>
      <c r="AH89" s="14">
        <f t="shared" si="19"/>
        <v>0.3029647681591307</v>
      </c>
      <c r="AI89" s="14">
        <f t="shared" si="11"/>
        <v>2.7115043420043583</v>
      </c>
    </row>
    <row r="90" spans="1:35">
      <c r="A90" s="1">
        <v>47208</v>
      </c>
      <c r="B90">
        <v>-0.17976359080849599</v>
      </c>
      <c r="C90">
        <v>-2.02781289328877</v>
      </c>
      <c r="D90">
        <v>4.6627747738721999</v>
      </c>
      <c r="E90">
        <v>2.5475373231459799E-3</v>
      </c>
      <c r="F90" s="16">
        <v>-6.3076613517607396E-6</v>
      </c>
      <c r="G90" s="16">
        <v>-2.4388423348831101E-15</v>
      </c>
      <c r="H90" s="16">
        <v>3.5789221493826901E-14</v>
      </c>
      <c r="I90" s="16">
        <v>4.15062696869456E-13</v>
      </c>
      <c r="J90" s="16">
        <v>3.4257795855766298E-13</v>
      </c>
      <c r="K90" s="16">
        <v>5.77208350492383E-14</v>
      </c>
      <c r="L90" s="16">
        <v>4.6269793704934499E-14</v>
      </c>
      <c r="M90" s="16">
        <v>3.53355067123781E-14</v>
      </c>
      <c r="N90" s="16">
        <v>3.1217032099295799E-14</v>
      </c>
      <c r="O90" s="16">
        <v>-8.5438499443400005E-15</v>
      </c>
      <c r="P90" s="16">
        <v>1.3331876868113201E-14</v>
      </c>
      <c r="Q90">
        <v>-7.57104730780431E-2</v>
      </c>
      <c r="R90">
        <v>0</v>
      </c>
      <c r="S90" s="16">
        <v>-5.5897574184384497E-5</v>
      </c>
      <c r="T90">
        <v>0.29976785092209302</v>
      </c>
      <c r="U90" s="11">
        <f t="shared" si="12"/>
        <v>2.6817409997075603</v>
      </c>
      <c r="Y90" s="1">
        <f t="shared" si="13"/>
        <v>47208</v>
      </c>
      <c r="Z90" s="14">
        <f t="shared" si="14"/>
        <v>-0.17976359080849599</v>
      </c>
      <c r="AA90" s="14">
        <f t="shared" si="14"/>
        <v>-2.02781289328877</v>
      </c>
      <c r="AB90" s="14">
        <f t="shared" si="14"/>
        <v>4.6627747738721999</v>
      </c>
      <c r="AC90" s="14">
        <f t="shared" si="15"/>
        <v>-6.220523553614524E-5</v>
      </c>
      <c r="AD90" s="14">
        <f t="shared" si="16"/>
        <v>2.5475373231459799E-3</v>
      </c>
      <c r="AE90" s="14">
        <f t="shared" si="17"/>
        <v>-7.57104730780431E-2</v>
      </c>
      <c r="AF90" s="14">
        <f t="shared" si="18"/>
        <v>-2.4388423348831101E-15</v>
      </c>
      <c r="AG90" s="14">
        <f t="shared" si="18"/>
        <v>3.5789221493826901E-14</v>
      </c>
      <c r="AH90" s="14">
        <f t="shared" si="19"/>
        <v>0.29976785092302599</v>
      </c>
      <c r="AI90" s="14">
        <f t="shared" si="11"/>
        <v>2.6817409997075603</v>
      </c>
    </row>
    <row r="91" spans="1:35">
      <c r="A91" s="1">
        <v>47299</v>
      </c>
      <c r="B91">
        <v>-0.17774365147632601</v>
      </c>
      <c r="C91">
        <v>-2.0080825713694201</v>
      </c>
      <c r="D91">
        <v>4.6161470261334898</v>
      </c>
      <c r="E91">
        <v>1.7571602264069199E-3</v>
      </c>
      <c r="F91" s="16">
        <v>-9.4753457827084897E-6</v>
      </c>
      <c r="G91" s="16">
        <v>-2.2470987442117E-15</v>
      </c>
      <c r="H91" s="16">
        <v>3.3690638988119702E-14</v>
      </c>
      <c r="I91" s="16">
        <v>4.1262950676047898E-13</v>
      </c>
      <c r="J91" s="16">
        <v>3.4664389602970901E-13</v>
      </c>
      <c r="K91" s="16">
        <v>5.75543901985952E-14</v>
      </c>
      <c r="L91" s="16">
        <v>4.6320956955570997E-14</v>
      </c>
      <c r="M91" s="16">
        <v>3.5410665841853499E-14</v>
      </c>
      <c r="N91" s="16">
        <v>3.1271659194707299E-14</v>
      </c>
      <c r="O91" s="16">
        <v>-8.0940676185491395E-15</v>
      </c>
      <c r="P91" s="16">
        <v>1.31569700004136E-14</v>
      </c>
      <c r="Q91">
        <v>-7.5702002536607596E-2</v>
      </c>
      <c r="R91">
        <v>0</v>
      </c>
      <c r="S91">
        <v>-3.1687922256801599E-4</v>
      </c>
      <c r="T91">
        <v>0.29660341918536598</v>
      </c>
      <c r="U91" s="11">
        <f t="shared" si="12"/>
        <v>2.6526530255955252</v>
      </c>
      <c r="Y91" s="1">
        <f t="shared" si="13"/>
        <v>47299</v>
      </c>
      <c r="Z91" s="14">
        <f t="shared" si="14"/>
        <v>-0.17774365147632601</v>
      </c>
      <c r="AA91" s="14">
        <f t="shared" si="14"/>
        <v>-2.0080825713694201</v>
      </c>
      <c r="AB91" s="14">
        <f t="shared" si="14"/>
        <v>4.6161470261334898</v>
      </c>
      <c r="AC91" s="14">
        <f t="shared" si="15"/>
        <v>-3.263545683507245E-4</v>
      </c>
      <c r="AD91" s="14">
        <f t="shared" si="16"/>
        <v>1.7571602264069199E-3</v>
      </c>
      <c r="AE91" s="14">
        <f t="shared" si="17"/>
        <v>-7.5702002536607596E-2</v>
      </c>
      <c r="AF91" s="14">
        <f t="shared" si="18"/>
        <v>-2.2470987442117E-15</v>
      </c>
      <c r="AG91" s="14">
        <f t="shared" si="18"/>
        <v>3.3690638988119702E-14</v>
      </c>
      <c r="AH91" s="14">
        <f t="shared" si="19"/>
        <v>0.29660341918630084</v>
      </c>
      <c r="AI91" s="14">
        <f t="shared" si="11"/>
        <v>2.6526530255955247</v>
      </c>
    </row>
    <row r="92" spans="1:35">
      <c r="A92" s="1">
        <v>47391</v>
      </c>
      <c r="B92">
        <v>-0.17577695040515101</v>
      </c>
      <c r="C92">
        <v>-1.98846636281591</v>
      </c>
      <c r="D92">
        <v>4.5699855558721598</v>
      </c>
      <c r="E92">
        <v>1.2243957271376299E-3</v>
      </c>
      <c r="F92" s="16">
        <v>-1.21550069945113E-5</v>
      </c>
      <c r="G92" s="16">
        <v>-2.05830653160014E-15</v>
      </c>
      <c r="H92" s="16">
        <v>3.1652890735033499E-14</v>
      </c>
      <c r="I92" s="16">
        <v>4.1017701460013202E-13</v>
      </c>
      <c r="J92" s="16">
        <v>3.50433138067073E-13</v>
      </c>
      <c r="K92" s="16">
        <v>5.7376108841456998E-14</v>
      </c>
      <c r="L92" s="16">
        <v>4.63561571105063E-14</v>
      </c>
      <c r="M92" s="16">
        <v>3.5471967078630303E-14</v>
      </c>
      <c r="N92" s="16">
        <v>3.1314402711165102E-14</v>
      </c>
      <c r="O92" s="16">
        <v>-7.6620307031902997E-15</v>
      </c>
      <c r="P92" s="16">
        <v>1.2981401843644901E-14</v>
      </c>
      <c r="Q92">
        <v>-7.5699427848683207E-2</v>
      </c>
      <c r="R92">
        <v>0</v>
      </c>
      <c r="S92">
        <v>-5.4574006851877395E-4</v>
      </c>
      <c r="T92">
        <v>0.29347114559340698</v>
      </c>
      <c r="U92" s="11">
        <f t="shared" si="12"/>
        <v>2.6241804610484127</v>
      </c>
      <c r="Y92" s="1">
        <f t="shared" si="13"/>
        <v>47391</v>
      </c>
      <c r="Z92" s="14">
        <f t="shared" si="14"/>
        <v>-0.17577695040515101</v>
      </c>
      <c r="AA92" s="14">
        <f t="shared" si="14"/>
        <v>-1.98846636281591</v>
      </c>
      <c r="AB92" s="14">
        <f t="shared" si="14"/>
        <v>4.5699855558721598</v>
      </c>
      <c r="AC92" s="14">
        <f t="shared" si="15"/>
        <v>-5.5789507551328528E-4</v>
      </c>
      <c r="AD92" s="14">
        <f t="shared" si="16"/>
        <v>1.2243957271376299E-3</v>
      </c>
      <c r="AE92" s="14">
        <f t="shared" si="17"/>
        <v>-7.5699427848683207E-2</v>
      </c>
      <c r="AF92" s="14">
        <f t="shared" si="18"/>
        <v>-2.05830653160014E-15</v>
      </c>
      <c r="AG92" s="14">
        <f t="shared" si="18"/>
        <v>3.1652890735033499E-14</v>
      </c>
      <c r="AH92" s="14">
        <f t="shared" si="19"/>
        <v>0.29347114559434345</v>
      </c>
      <c r="AI92" s="14">
        <f t="shared" si="11"/>
        <v>2.6241804610484127</v>
      </c>
    </row>
    <row r="93" spans="1:35">
      <c r="A93" s="1">
        <v>47483</v>
      </c>
      <c r="B93">
        <v>-0.173858678299838</v>
      </c>
      <c r="C93">
        <v>-1.9689757596875299</v>
      </c>
      <c r="D93">
        <v>4.5242857003134498</v>
      </c>
      <c r="E93">
        <v>9.1220301656325597E-4</v>
      </c>
      <c r="F93" s="16">
        <v>-1.43838041555352E-5</v>
      </c>
      <c r="G93" s="16">
        <v>-1.8725631681009902E-15</v>
      </c>
      <c r="H93" s="16">
        <v>2.9672398557330399E-14</v>
      </c>
      <c r="I93" s="16">
        <v>4.07707123469404E-13</v>
      </c>
      <c r="J93" s="16">
        <v>3.5396279675157499E-13</v>
      </c>
      <c r="K93" s="16">
        <v>5.7186665169157698E-14</v>
      </c>
      <c r="L93" s="16">
        <v>4.63763184305161E-14</v>
      </c>
      <c r="M93" s="16">
        <v>3.5520196497046002E-14</v>
      </c>
      <c r="N93" s="16">
        <v>3.1345922805338502E-14</v>
      </c>
      <c r="O93" s="16">
        <v>-7.2466348272570793E-15</v>
      </c>
      <c r="P93" s="16">
        <v>1.2805265392337501E-14</v>
      </c>
      <c r="Q93">
        <v>-7.5707185590432297E-2</v>
      </c>
      <c r="R93">
        <v>0</v>
      </c>
      <c r="S93">
        <v>-7.4355445104828401E-4</v>
      </c>
      <c r="T93">
        <v>0.290370706100122</v>
      </c>
      <c r="U93" s="11">
        <f t="shared" si="12"/>
        <v>2.596269047598097</v>
      </c>
      <c r="Y93" s="1">
        <f t="shared" si="13"/>
        <v>47483</v>
      </c>
      <c r="Z93" s="14">
        <f t="shared" si="14"/>
        <v>-0.173858678299838</v>
      </c>
      <c r="AA93" s="14">
        <f t="shared" si="14"/>
        <v>-1.9689757596875299</v>
      </c>
      <c r="AB93" s="14">
        <f t="shared" si="14"/>
        <v>4.5242857003134498</v>
      </c>
      <c r="AC93" s="14">
        <f t="shared" si="15"/>
        <v>-7.5793825520381922E-4</v>
      </c>
      <c r="AD93" s="14">
        <f t="shared" si="16"/>
        <v>9.1220301656325597E-4</v>
      </c>
      <c r="AE93" s="14">
        <f t="shared" si="17"/>
        <v>-7.5707185590432297E-2</v>
      </c>
      <c r="AF93" s="14">
        <f t="shared" si="18"/>
        <v>-1.8725631681009902E-15</v>
      </c>
      <c r="AG93" s="14">
        <f t="shared" si="18"/>
        <v>2.9672398557330399E-14</v>
      </c>
      <c r="AH93" s="14">
        <f t="shared" si="19"/>
        <v>0.29037070610105964</v>
      </c>
      <c r="AI93" s="14">
        <f t="shared" si="11"/>
        <v>2.5962690475980965</v>
      </c>
    </row>
    <row r="94" spans="1:35">
      <c r="A94" s="1">
        <v>47573</v>
      </c>
      <c r="B94">
        <v>-0.17198433939275001</v>
      </c>
      <c r="C94">
        <v>-1.9496202206490501</v>
      </c>
      <c r="D94">
        <v>4.47904284331032</v>
      </c>
      <c r="E94">
        <v>7.8627843097813801E-4</v>
      </c>
      <c r="F94" s="16">
        <v>-1.6199835629443101E-5</v>
      </c>
      <c r="G94" s="16">
        <v>-1.6899603104817701E-15</v>
      </c>
      <c r="H94" s="16">
        <v>2.7745875176508501E-14</v>
      </c>
      <c r="I94" s="16">
        <v>4.05221538125132E-13</v>
      </c>
      <c r="J94" s="16">
        <v>3.5724872920642499E-13</v>
      </c>
      <c r="K94" s="16">
        <v>5.6986721850717996E-14</v>
      </c>
      <c r="L94" s="16">
        <v>4.6382313658185402E-14</v>
      </c>
      <c r="M94" s="16">
        <v>3.5556101403996997E-14</v>
      </c>
      <c r="N94" s="16">
        <v>3.1366852529009898E-14</v>
      </c>
      <c r="O94" s="16">
        <v>-6.8468385421009497E-15</v>
      </c>
      <c r="P94" s="16">
        <v>1.26286496416144E-14</v>
      </c>
      <c r="Q94">
        <v>-7.5728490116102096E-2</v>
      </c>
      <c r="R94">
        <v>0</v>
      </c>
      <c r="S94">
        <v>-9.1174281329151497E-4</v>
      </c>
      <c r="T94">
        <v>0.28730177993385803</v>
      </c>
      <c r="U94" s="11">
        <f t="shared" si="12"/>
        <v>2.5688699088692966</v>
      </c>
      <c r="Y94" s="1">
        <f t="shared" si="13"/>
        <v>47573</v>
      </c>
      <c r="Z94" s="14">
        <f t="shared" si="14"/>
        <v>-0.17198433939275001</v>
      </c>
      <c r="AA94" s="14">
        <f t="shared" si="14"/>
        <v>-1.9496202206490501</v>
      </c>
      <c r="AB94" s="14">
        <f t="shared" si="14"/>
        <v>4.47904284331032</v>
      </c>
      <c r="AC94" s="14">
        <f t="shared" si="15"/>
        <v>-9.2794264892095805E-4</v>
      </c>
      <c r="AD94" s="14">
        <f t="shared" si="16"/>
        <v>7.8627843097813801E-4</v>
      </c>
      <c r="AE94" s="14">
        <f t="shared" si="17"/>
        <v>-7.5728490116102096E-2</v>
      </c>
      <c r="AF94" s="14">
        <f t="shared" si="18"/>
        <v>-1.6899603104817701E-15</v>
      </c>
      <c r="AG94" s="14">
        <f t="shared" si="18"/>
        <v>2.7745875176508501E-14</v>
      </c>
      <c r="AH94" s="14">
        <f t="shared" si="19"/>
        <v>0.28730177993479666</v>
      </c>
      <c r="AI94" s="14">
        <f t="shared" si="11"/>
        <v>2.568869908869297</v>
      </c>
    </row>
    <row r="95" spans="1:35">
      <c r="A95" s="1">
        <v>47664</v>
      </c>
      <c r="B95">
        <v>-0.170149767680287</v>
      </c>
      <c r="C95">
        <v>-1.9304074826437301</v>
      </c>
      <c r="D95">
        <v>4.4342524148772204</v>
      </c>
      <c r="E95">
        <v>8.15139505504957E-4</v>
      </c>
      <c r="F95" s="16">
        <v>-1.76413871763316E-5</v>
      </c>
      <c r="G95" s="16">
        <v>-1.51058282555544E-15</v>
      </c>
      <c r="H95" s="16">
        <v>2.5870317204182699E-14</v>
      </c>
      <c r="I95" s="16">
        <v>4.0272178778760399E-13</v>
      </c>
      <c r="J95" s="16">
        <v>3.60305577153134E-13</v>
      </c>
      <c r="K95" s="16">
        <v>5.6776924955818599E-14</v>
      </c>
      <c r="L95" s="16">
        <v>4.63749635856895E-14</v>
      </c>
      <c r="M95" s="16">
        <v>3.5580388815417502E-14</v>
      </c>
      <c r="N95" s="16">
        <v>3.1377795463707997E-14</v>
      </c>
      <c r="O95" s="16">
        <v>-6.4616660229417103E-15</v>
      </c>
      <c r="P95" s="16">
        <v>1.24516399086474E-14</v>
      </c>
      <c r="Q95">
        <v>-7.5765496812959604E-2</v>
      </c>
      <c r="R95">
        <v>0</v>
      </c>
      <c r="S95">
        <v>-1.0519878055449601E-3</v>
      </c>
      <c r="T95">
        <v>0.28426404956370399</v>
      </c>
      <c r="U95" s="11">
        <f t="shared" si="12"/>
        <v>2.5419392276176951</v>
      </c>
      <c r="Y95" s="1">
        <f t="shared" si="13"/>
        <v>47664</v>
      </c>
      <c r="Z95" s="14">
        <f t="shared" si="14"/>
        <v>-0.170149767680287</v>
      </c>
      <c r="AA95" s="14">
        <f t="shared" si="14"/>
        <v>-1.9304074826437301</v>
      </c>
      <c r="AB95" s="14">
        <f t="shared" si="14"/>
        <v>4.4342524148772204</v>
      </c>
      <c r="AC95" s="14">
        <f t="shared" si="15"/>
        <v>-1.0696291927212917E-3</v>
      </c>
      <c r="AD95" s="14">
        <f t="shared" si="16"/>
        <v>8.15139505504957E-4</v>
      </c>
      <c r="AE95" s="14">
        <f t="shared" si="17"/>
        <v>-7.5765496812959604E-2</v>
      </c>
      <c r="AF95" s="14">
        <f t="shared" si="18"/>
        <v>-1.51058282555544E-15</v>
      </c>
      <c r="AG95" s="14">
        <f t="shared" si="18"/>
        <v>2.5870317204182699E-14</v>
      </c>
      <c r="AH95" s="14">
        <f t="shared" si="19"/>
        <v>0.28426404956464313</v>
      </c>
      <c r="AI95" s="14">
        <f t="shared" si="11"/>
        <v>2.5419392276176955</v>
      </c>
    </row>
    <row r="96" spans="1:35">
      <c r="A96" s="1">
        <v>47756</v>
      </c>
      <c r="B96">
        <v>-0.168351135321159</v>
      </c>
      <c r="C96">
        <v>-1.91134382520681</v>
      </c>
      <c r="D96">
        <v>4.3899098907284602</v>
      </c>
      <c r="E96">
        <v>9.7015100116188704E-4</v>
      </c>
      <c r="F96" s="16">
        <v>-1.87463010766407E-5</v>
      </c>
      <c r="G96" s="16">
        <v>-1.3345080562093601E-15</v>
      </c>
      <c r="H96" s="16">
        <v>2.4042994973908701E-14</v>
      </c>
      <c r="I96" s="16">
        <v>4.00209247258424E-13</v>
      </c>
      <c r="J96" s="16">
        <v>3.6314681680634902E-13</v>
      </c>
      <c r="K96" s="16">
        <v>5.6557899931297902E-14</v>
      </c>
      <c r="L96" s="16">
        <v>4.63550374072099E-14</v>
      </c>
      <c r="M96" s="16">
        <v>3.5593724749091601E-14</v>
      </c>
      <c r="N96" s="16">
        <v>3.1379324164192698E-14</v>
      </c>
      <c r="O96" s="16">
        <v>-6.0902083179274797E-15</v>
      </c>
      <c r="P96" s="16">
        <v>1.2274318118378301E-14</v>
      </c>
      <c r="Q96">
        <v>-7.5819454629195801E-2</v>
      </c>
      <c r="R96">
        <v>0</v>
      </c>
      <c r="S96">
        <v>-1.1661610764423099E-3</v>
      </c>
      <c r="T96">
        <v>0.281257200666159</v>
      </c>
      <c r="U96" s="11">
        <f t="shared" si="12"/>
        <v>2.5154379198620589</v>
      </c>
      <c r="Y96" s="1">
        <f t="shared" si="13"/>
        <v>47756</v>
      </c>
      <c r="Z96" s="14">
        <f t="shared" si="14"/>
        <v>-0.168351135321159</v>
      </c>
      <c r="AA96" s="14">
        <f t="shared" si="14"/>
        <v>-1.91134382520681</v>
      </c>
      <c r="AB96" s="14">
        <f t="shared" si="14"/>
        <v>4.3899098907284602</v>
      </c>
      <c r="AC96" s="14">
        <f t="shared" si="15"/>
        <v>-1.1849073775189506E-3</v>
      </c>
      <c r="AD96" s="14">
        <f t="shared" si="16"/>
        <v>9.7015100116188704E-4</v>
      </c>
      <c r="AE96" s="14">
        <f t="shared" si="17"/>
        <v>-7.5819454629195801E-2</v>
      </c>
      <c r="AF96" s="14">
        <f t="shared" si="18"/>
        <v>-1.3345080562093601E-15</v>
      </c>
      <c r="AG96" s="14">
        <f t="shared" si="18"/>
        <v>2.4042994973908701E-14</v>
      </c>
      <c r="AH96" s="14">
        <f t="shared" si="19"/>
        <v>0.28125720066709842</v>
      </c>
      <c r="AI96" s="14">
        <f t="shared" si="11"/>
        <v>2.5154379198620598</v>
      </c>
    </row>
    <row r="97" spans="1:35">
      <c r="A97" s="1">
        <v>47848</v>
      </c>
      <c r="B97">
        <v>-0.16658495435679799</v>
      </c>
      <c r="C97">
        <v>-1.89243429461204</v>
      </c>
      <c r="D97">
        <v>4.3460107918211799</v>
      </c>
      <c r="E97">
        <v>1.22550205642678E-3</v>
      </c>
      <c r="F97" s="16">
        <v>-1.9551456154302298E-5</v>
      </c>
      <c r="G97" s="16">
        <v>-1.16180530248883E-15</v>
      </c>
      <c r="H97" s="16">
        <v>2.22614399171234E-14</v>
      </c>
      <c r="I97" s="16">
        <v>3.9768515633071602E-13</v>
      </c>
      <c r="J97" s="16">
        <v>3.6578481658455701E-13</v>
      </c>
      <c r="K97" s="16">
        <v>5.6330248513807099E-14</v>
      </c>
      <c r="L97" s="16">
        <v>4.6323253716908201E-14</v>
      </c>
      <c r="M97" s="16">
        <v>3.5596734205311598E-14</v>
      </c>
      <c r="N97" s="16">
        <v>3.1371979296687601E-14</v>
      </c>
      <c r="O97" s="16">
        <v>-5.7316233755781601E-15</v>
      </c>
      <c r="P97" s="16">
        <v>1.20967630561939E-14</v>
      </c>
      <c r="Q97">
        <v>-7.5890847264186004E-2</v>
      </c>
      <c r="R97">
        <v>0</v>
      </c>
      <c r="S97">
        <v>-1.2562599021032101E-3</v>
      </c>
      <c r="T97">
        <v>0.27828092209216498</v>
      </c>
      <c r="U97" s="11">
        <f t="shared" si="12"/>
        <v>2.4893313083794504</v>
      </c>
      <c r="Y97" s="1">
        <f t="shared" si="13"/>
        <v>47848</v>
      </c>
      <c r="Z97" s="14">
        <f t="shared" si="14"/>
        <v>-0.16658495435679799</v>
      </c>
      <c r="AA97" s="14">
        <f t="shared" si="14"/>
        <v>-1.89243429461204</v>
      </c>
      <c r="AB97" s="14">
        <f t="shared" si="14"/>
        <v>4.3460107918211799</v>
      </c>
      <c r="AC97" s="14">
        <f t="shared" si="15"/>
        <v>-1.2758113582575124E-3</v>
      </c>
      <c r="AD97" s="14">
        <f t="shared" si="16"/>
        <v>1.22550205642678E-3</v>
      </c>
      <c r="AE97" s="14">
        <f t="shared" si="17"/>
        <v>-7.5890847264186004E-2</v>
      </c>
      <c r="AF97" s="14">
        <f t="shared" si="18"/>
        <v>-1.16180530248883E-15</v>
      </c>
      <c r="AG97" s="14">
        <f t="shared" si="18"/>
        <v>2.22614399171234E-14</v>
      </c>
      <c r="AH97" s="14">
        <f t="shared" si="19"/>
        <v>0.2782809220931044</v>
      </c>
      <c r="AI97" s="14">
        <f t="shared" si="11"/>
        <v>2.4893313083794499</v>
      </c>
    </row>
    <row r="98" spans="1:35">
      <c r="A98" s="1">
        <v>47938</v>
      </c>
      <c r="B98">
        <v>-0.16484807282786901</v>
      </c>
      <c r="C98">
        <v>-1.87368289395094</v>
      </c>
      <c r="D98">
        <v>4.3025506839029797</v>
      </c>
      <c r="E98">
        <v>1.5581428736768E-3</v>
      </c>
      <c r="F98" s="16">
        <v>-2.0092348586196201E-5</v>
      </c>
      <c r="G98" s="16">
        <v>-9.92535491852046E-16</v>
      </c>
      <c r="H98" s="16">
        <v>2.0523430104279799E-14</v>
      </c>
      <c r="I98" s="16">
        <v>3.95150637489516E-13</v>
      </c>
      <c r="J98" s="16">
        <v>3.6823090042658902E-13</v>
      </c>
      <c r="K98" s="16">
        <v>5.6094546466513797E-14</v>
      </c>
      <c r="L98" s="16">
        <v>4.6280282027119497E-14</v>
      </c>
      <c r="M98" s="16">
        <v>3.5590001718079101E-14</v>
      </c>
      <c r="N98" s="16">
        <v>3.1356269366287999E-14</v>
      </c>
      <c r="O98" s="16">
        <v>-5.3851350610865004E-15</v>
      </c>
      <c r="P98" s="16">
        <v>1.19190505902766E-14</v>
      </c>
      <c r="Q98">
        <v>-7.5979522688576703E-2</v>
      </c>
      <c r="R98">
        <v>0</v>
      </c>
      <c r="S98">
        <v>-1.32435284790258E-3</v>
      </c>
      <c r="T98">
        <v>0.27533490583450099</v>
      </c>
      <c r="U98" s="11">
        <f t="shared" si="12"/>
        <v>2.4635887979482414</v>
      </c>
      <c r="Y98" s="1">
        <f t="shared" si="13"/>
        <v>47938</v>
      </c>
      <c r="Z98" s="14">
        <f t="shared" si="14"/>
        <v>-0.16484807282786901</v>
      </c>
      <c r="AA98" s="14">
        <f t="shared" si="14"/>
        <v>-1.87368289395094</v>
      </c>
      <c r="AB98" s="14">
        <f t="shared" si="14"/>
        <v>4.3025506839029797</v>
      </c>
      <c r="AC98" s="14">
        <f t="shared" si="15"/>
        <v>-1.3444451964887761E-3</v>
      </c>
      <c r="AD98" s="14">
        <f t="shared" si="16"/>
        <v>1.5581428736768E-3</v>
      </c>
      <c r="AE98" s="14">
        <f t="shared" si="17"/>
        <v>-7.5979522688576703E-2</v>
      </c>
      <c r="AF98" s="14">
        <f t="shared" si="18"/>
        <v>-9.92535491852046E-16</v>
      </c>
      <c r="AG98" s="14">
        <f t="shared" si="18"/>
        <v>2.0523430104279799E-14</v>
      </c>
      <c r="AH98" s="14">
        <f t="shared" si="19"/>
        <v>0.27533490583544024</v>
      </c>
      <c r="AI98" s="14">
        <f t="shared" ref="AI98:AI129" si="20">+SUM(Z98:AH98)</f>
        <v>2.4635887979482418</v>
      </c>
    </row>
    <row r="99" spans="1:35">
      <c r="A99" s="1">
        <v>48029</v>
      </c>
      <c r="B99">
        <v>-0.163137666271812</v>
      </c>
      <c r="C99">
        <v>-1.8550927443188401</v>
      </c>
      <c r="D99">
        <v>4.2595251770639599</v>
      </c>
      <c r="E99">
        <v>1.9476886001310099E-3</v>
      </c>
      <c r="F99" s="16">
        <v>-2.0402763469240101E-5</v>
      </c>
      <c r="G99" s="16">
        <v>-8.2675101383628698E-16</v>
      </c>
      <c r="H99" s="16">
        <v>1.88269744939159E-14</v>
      </c>
      <c r="I99" s="16">
        <v>3.9260671192930202E-13</v>
      </c>
      <c r="J99" s="16">
        <v>3.7049541479731398E-13</v>
      </c>
      <c r="K99" s="16">
        <v>5.58513420339856E-14</v>
      </c>
      <c r="L99" s="16">
        <v>4.6226744694831798E-14</v>
      </c>
      <c r="M99" s="16">
        <v>3.5574072370735298E-14</v>
      </c>
      <c r="N99" s="16">
        <v>3.1332670936787701E-14</v>
      </c>
      <c r="O99" s="16">
        <v>-5.0500313516445E-15</v>
      </c>
      <c r="P99" s="16">
        <v>1.17412538663355E-14</v>
      </c>
      <c r="Q99">
        <v>-7.6084810899146593E-2</v>
      </c>
      <c r="R99">
        <v>0</v>
      </c>
      <c r="S99">
        <v>-1.37253369283016E-3</v>
      </c>
      <c r="T99">
        <v>0.27241884699553098</v>
      </c>
      <c r="U99" s="11">
        <f t="shared" si="12"/>
        <v>2.4381835547144801</v>
      </c>
      <c r="Y99" s="1">
        <f t="shared" ref="Y99:Y132" si="21">+A99</f>
        <v>48029</v>
      </c>
      <c r="Z99" s="14">
        <f t="shared" si="14"/>
        <v>-0.163137666271812</v>
      </c>
      <c r="AA99" s="14">
        <f t="shared" si="14"/>
        <v>-1.8550927443188401</v>
      </c>
      <c r="AB99" s="14">
        <f t="shared" si="14"/>
        <v>4.2595251770639599</v>
      </c>
      <c r="AC99" s="14">
        <f t="shared" si="15"/>
        <v>-1.3929364562994002E-3</v>
      </c>
      <c r="AD99" s="14">
        <f t="shared" si="16"/>
        <v>1.9476886001310099E-3</v>
      </c>
      <c r="AE99" s="14">
        <f t="shared" si="17"/>
        <v>-7.6084810899146593E-2</v>
      </c>
      <c r="AF99" s="14">
        <f t="shared" si="18"/>
        <v>-8.2675101383628698E-16</v>
      </c>
      <c r="AG99" s="14">
        <f t="shared" si="18"/>
        <v>1.88269744939159E-14</v>
      </c>
      <c r="AH99" s="14">
        <f t="shared" si="19"/>
        <v>0.27241884699646979</v>
      </c>
      <c r="AI99" s="14">
        <f t="shared" si="20"/>
        <v>2.4381835547144806</v>
      </c>
    </row>
    <row r="100" spans="1:35">
      <c r="A100" s="1">
        <v>48121</v>
      </c>
      <c r="B100">
        <v>-0.16145122549647001</v>
      </c>
      <c r="C100">
        <v>-1.8366662214955001</v>
      </c>
      <c r="D100">
        <v>4.2169299252933197</v>
      </c>
      <c r="E100">
        <v>2.3762973156467001E-3</v>
      </c>
      <c r="F100" s="16">
        <v>-2.0514527344333102E-5</v>
      </c>
      <c r="G100" s="16">
        <v>-6.6449569576359895E-16</v>
      </c>
      <c r="H100" s="16">
        <v>1.7170296358914601E-14</v>
      </c>
      <c r="I100" s="16">
        <v>3.9005431393868499E-13</v>
      </c>
      <c r="J100" s="16">
        <v>3.7258779773913199E-13</v>
      </c>
      <c r="K100" s="16">
        <v>5.5601155016296602E-14</v>
      </c>
      <c r="L100" s="16">
        <v>4.6163219157420598E-14</v>
      </c>
      <c r="M100" s="16">
        <v>3.5549453180883901E-14</v>
      </c>
      <c r="N100" s="16">
        <v>3.1301629255055499E-14</v>
      </c>
      <c r="O100" s="16">
        <v>-4.7256618810652297E-15</v>
      </c>
      <c r="P100" s="16">
        <v>1.1563443477362699E-14</v>
      </c>
      <c r="Q100">
        <v>-7.6205630013197495E-2</v>
      </c>
      <c r="R100">
        <v>0</v>
      </c>
      <c r="S100">
        <v>-1.4028828769321699E-3</v>
      </c>
      <c r="T100">
        <v>0.269532443755305</v>
      </c>
      <c r="U100" s="11">
        <f t="shared" si="12"/>
        <v>2.4130921919557813</v>
      </c>
      <c r="Y100" s="1">
        <f t="shared" si="21"/>
        <v>48121</v>
      </c>
      <c r="Z100" s="14">
        <f t="shared" si="14"/>
        <v>-0.16145122549647001</v>
      </c>
      <c r="AA100" s="14">
        <f t="shared" si="14"/>
        <v>-1.8366662214955001</v>
      </c>
      <c r="AB100" s="14">
        <f t="shared" si="14"/>
        <v>4.2169299252933197</v>
      </c>
      <c r="AC100" s="14">
        <f t="shared" si="15"/>
        <v>-1.423397404276503E-3</v>
      </c>
      <c r="AD100" s="14">
        <f t="shared" si="16"/>
        <v>2.3762973156467001E-3</v>
      </c>
      <c r="AE100" s="14">
        <f t="shared" si="17"/>
        <v>-7.6205630013197495E-2</v>
      </c>
      <c r="AF100" s="14">
        <f t="shared" si="18"/>
        <v>-6.6449569576359895E-16</v>
      </c>
      <c r="AG100" s="14">
        <f t="shared" si="18"/>
        <v>1.7170296358914601E-14</v>
      </c>
      <c r="AH100" s="14">
        <f t="shared" si="19"/>
        <v>0.26953244375624313</v>
      </c>
      <c r="AI100" s="14">
        <f t="shared" si="20"/>
        <v>2.4130921919557822</v>
      </c>
    </row>
    <row r="101" spans="1:35">
      <c r="A101" s="1">
        <v>48213</v>
      </c>
      <c r="B101">
        <v>-0.15978654143582399</v>
      </c>
      <c r="C101">
        <v>-1.8184050718420099</v>
      </c>
      <c r="D101">
        <v>4.1747606260404</v>
      </c>
      <c r="E101">
        <v>2.82852830707014E-3</v>
      </c>
      <c r="F101" s="16">
        <v>-2.0457332220614999E-5</v>
      </c>
      <c r="G101" s="16">
        <v>-5.05804897687675E-16</v>
      </c>
      <c r="H101" s="16">
        <v>1.55518162909493E-14</v>
      </c>
      <c r="I101" s="16">
        <v>3.8749430372024698E-13</v>
      </c>
      <c r="J101" s="16">
        <v>3.7451664857784099E-13</v>
      </c>
      <c r="K101" s="16">
        <v>5.5344476370743499E-14</v>
      </c>
      <c r="L101" s="16">
        <v>4.6090240390864199E-14</v>
      </c>
      <c r="M101" s="16">
        <v>3.55166147701025E-14</v>
      </c>
      <c r="N101" s="16">
        <v>3.1263559200883701E-14</v>
      </c>
      <c r="O101" s="16">
        <v>-4.4114349847533302E-15</v>
      </c>
      <c r="P101" s="16">
        <v>1.1385687610973601E-14</v>
      </c>
      <c r="Q101">
        <v>-7.6340580972616895E-2</v>
      </c>
      <c r="R101">
        <v>0</v>
      </c>
      <c r="S101">
        <v>-1.41743576112103E-3</v>
      </c>
      <c r="T101">
        <v>0.26667539734000401</v>
      </c>
      <c r="U101" s="11">
        <f t="shared" si="12"/>
        <v>2.3882944643446349</v>
      </c>
      <c r="Y101" s="1">
        <f t="shared" si="21"/>
        <v>48213</v>
      </c>
      <c r="Z101" s="14">
        <f t="shared" si="14"/>
        <v>-0.15978654143582399</v>
      </c>
      <c r="AA101" s="14">
        <f t="shared" si="14"/>
        <v>-1.8184050718420099</v>
      </c>
      <c r="AB101" s="14">
        <f t="shared" si="14"/>
        <v>4.1747606260404</v>
      </c>
      <c r="AC101" s="14">
        <f t="shared" si="15"/>
        <v>-1.4378930933416449E-3</v>
      </c>
      <c r="AD101" s="14">
        <f t="shared" si="16"/>
        <v>2.82852830707014E-3</v>
      </c>
      <c r="AE101" s="14">
        <f t="shared" si="17"/>
        <v>-7.6340580972616895E-2</v>
      </c>
      <c r="AF101" s="14">
        <f t="shared" si="18"/>
        <v>-5.05804897687675E-16</v>
      </c>
      <c r="AG101" s="14">
        <f t="shared" si="18"/>
        <v>1.55518162909493E-14</v>
      </c>
      <c r="AH101" s="14">
        <f t="shared" si="19"/>
        <v>0.2666753973409412</v>
      </c>
      <c r="AI101" s="14">
        <f t="shared" si="20"/>
        <v>2.3882944643446344</v>
      </c>
    </row>
    <row r="102" spans="1:35">
      <c r="A102" s="1">
        <v>48304</v>
      </c>
      <c r="B102">
        <v>-0.15814168780676599</v>
      </c>
      <c r="C102">
        <v>-1.8003105105705299</v>
      </c>
      <c r="D102">
        <v>4.1330130197799999</v>
      </c>
      <c r="E102">
        <v>3.2911860999302301E-3</v>
      </c>
      <c r="F102" s="16">
        <v>-2.02586220794968E-5</v>
      </c>
      <c r="G102" s="16">
        <v>-3.5070570647318898E-16</v>
      </c>
      <c r="H102" s="16">
        <v>1.39701351212978E-14</v>
      </c>
      <c r="I102" s="16">
        <v>3.8492747872693698E-13</v>
      </c>
      <c r="J102" s="16">
        <v>3.7628979712178299E-13</v>
      </c>
      <c r="K102" s="16">
        <v>5.5081768257119002E-14</v>
      </c>
      <c r="L102" s="16">
        <v>4.6008303515194298E-14</v>
      </c>
      <c r="M102" s="16">
        <v>3.5475993244083099E-14</v>
      </c>
      <c r="N102" s="16">
        <v>3.1218846491778802E-14</v>
      </c>
      <c r="O102" s="16">
        <v>-4.1068143777557201E-15</v>
      </c>
      <c r="P102" s="16">
        <v>1.12080521767764E-14</v>
      </c>
      <c r="Q102">
        <v>-7.6488031261421202E-2</v>
      </c>
      <c r="R102">
        <v>0</v>
      </c>
      <c r="S102">
        <v>-1.41815701761009E-3</v>
      </c>
      <c r="T102">
        <v>0.26384741199072298</v>
      </c>
      <c r="U102" s="11">
        <f t="shared" si="12"/>
        <v>2.3637729725931953</v>
      </c>
      <c r="Y102" s="1">
        <f t="shared" si="21"/>
        <v>48304</v>
      </c>
      <c r="Z102" s="14">
        <f t="shared" si="14"/>
        <v>-0.15814168780676599</v>
      </c>
      <c r="AA102" s="14">
        <f t="shared" si="14"/>
        <v>-1.8003105105705299</v>
      </c>
      <c r="AB102" s="14">
        <f t="shared" si="14"/>
        <v>4.1330130197799999</v>
      </c>
      <c r="AC102" s="14">
        <f t="shared" si="15"/>
        <v>-1.4384156396895869E-3</v>
      </c>
      <c r="AD102" s="14">
        <f t="shared" si="16"/>
        <v>3.2911860999302301E-3</v>
      </c>
      <c r="AE102" s="14">
        <f t="shared" si="17"/>
        <v>-7.6488031261421202E-2</v>
      </c>
      <c r="AF102" s="14">
        <f t="shared" si="18"/>
        <v>-3.5070570647318898E-16</v>
      </c>
      <c r="AG102" s="14">
        <f t="shared" si="18"/>
        <v>1.39701351212978E-14</v>
      </c>
      <c r="AH102" s="14">
        <f t="shared" si="19"/>
        <v>0.26384741199165906</v>
      </c>
      <c r="AI102" s="14">
        <f t="shared" si="20"/>
        <v>2.3637729725931953</v>
      </c>
    </row>
    <row r="103" spans="1:35">
      <c r="A103" s="1">
        <v>48395</v>
      </c>
      <c r="B103">
        <v>-0.15651500220185999</v>
      </c>
      <c r="C103">
        <v>-1.78238330506391</v>
      </c>
      <c r="D103">
        <v>4.0916828895822102</v>
      </c>
      <c r="E103">
        <v>3.75315504029318E-3</v>
      </c>
      <c r="F103" s="16">
        <v>-1.9943533343691899E-5</v>
      </c>
      <c r="G103" s="16">
        <v>-1.9921721064923001E-16</v>
      </c>
      <c r="H103" s="16">
        <v>1.24240170389255E-14</v>
      </c>
      <c r="I103" s="16">
        <v>3.8235458360597699E-13</v>
      </c>
      <c r="J103" s="16">
        <v>3.7791437140184002E-13</v>
      </c>
      <c r="K103" s="16">
        <v>5.4813464450102099E-14</v>
      </c>
      <c r="L103" s="16">
        <v>4.5917866482660702E-14</v>
      </c>
      <c r="M103" s="16">
        <v>3.5427992218424498E-14</v>
      </c>
      <c r="N103" s="16">
        <v>3.1167849080379199E-14</v>
      </c>
      <c r="O103" s="16">
        <v>-3.8113155813490103E-15</v>
      </c>
      <c r="P103" s="16">
        <v>1.1030600916084E-14</v>
      </c>
      <c r="Q103">
        <v>-7.6646188146194894E-2</v>
      </c>
      <c r="R103">
        <v>0</v>
      </c>
      <c r="S103">
        <v>-1.4069204994504E-3</v>
      </c>
      <c r="T103">
        <v>0.26104819493260201</v>
      </c>
      <c r="U103" s="11">
        <f t="shared" si="12"/>
        <v>2.3395128801112932</v>
      </c>
      <c r="Y103" s="1">
        <f t="shared" si="21"/>
        <v>48395</v>
      </c>
      <c r="Z103" s="14">
        <f t="shared" si="14"/>
        <v>-0.15651500220185999</v>
      </c>
      <c r="AA103" s="14">
        <f t="shared" si="14"/>
        <v>-1.78238330506391</v>
      </c>
      <c r="AB103" s="14">
        <f t="shared" si="14"/>
        <v>4.0916828895822102</v>
      </c>
      <c r="AC103" s="14">
        <f t="shared" si="15"/>
        <v>-1.4268640327940918E-3</v>
      </c>
      <c r="AD103" s="14">
        <f t="shared" si="16"/>
        <v>3.75315504029318E-3</v>
      </c>
      <c r="AE103" s="14">
        <f t="shared" si="17"/>
        <v>-7.6646188146194894E-2</v>
      </c>
      <c r="AF103" s="14">
        <f t="shared" si="18"/>
        <v>-1.9921721064923001E-16</v>
      </c>
      <c r="AG103" s="14">
        <f t="shared" si="18"/>
        <v>1.24240170389255E-14</v>
      </c>
      <c r="AH103" s="14">
        <f t="shared" si="19"/>
        <v>0.26104819493353676</v>
      </c>
      <c r="AI103" s="14">
        <f t="shared" si="20"/>
        <v>2.3395128801112932</v>
      </c>
    </row>
    <row r="104" spans="1:35">
      <c r="A104" s="1">
        <v>48487</v>
      </c>
      <c r="B104">
        <v>-0.15490506617293501</v>
      </c>
      <c r="C104">
        <v>-1.7646238455158201</v>
      </c>
      <c r="D104">
        <v>4.0507660606864002</v>
      </c>
      <c r="E104">
        <v>4.20522857811754E-3</v>
      </c>
      <c r="F104" s="16">
        <v>-1.9534881352572998E-5</v>
      </c>
      <c r="G104" s="16">
        <v>-5.1350839443633403E-17</v>
      </c>
      <c r="H104" s="16">
        <v>1.09123731349502E-14</v>
      </c>
      <c r="I104" s="16">
        <v>3.7977631884752802E-13</v>
      </c>
      <c r="J104" s="16">
        <v>3.7939686318726702E-13</v>
      </c>
      <c r="K104" s="16">
        <v>5.4539971049839102E-14</v>
      </c>
      <c r="L104" s="16">
        <v>4.5819352793981998E-14</v>
      </c>
      <c r="M104" s="16">
        <v>3.5372984934255402E-14</v>
      </c>
      <c r="N104" s="16">
        <v>3.1110898689967202E-14</v>
      </c>
      <c r="O104" s="16">
        <v>-3.5245021975001199E-15</v>
      </c>
      <c r="P104" s="16">
        <v>1.08533954961365E-14</v>
      </c>
      <c r="Q104">
        <v>-7.6813162028777499E-2</v>
      </c>
      <c r="R104">
        <v>0</v>
      </c>
      <c r="S104">
        <v>-1.3854939696015501E-3</v>
      </c>
      <c r="T104">
        <v>0.25827745634427901</v>
      </c>
      <c r="U104" s="11">
        <f t="shared" si="12"/>
        <v>2.3155016430412538</v>
      </c>
      <c r="Y104" s="1">
        <f t="shared" si="21"/>
        <v>48487</v>
      </c>
      <c r="Z104" s="14">
        <f t="shared" si="14"/>
        <v>-0.15490506617293501</v>
      </c>
      <c r="AA104" s="14">
        <f t="shared" si="14"/>
        <v>-1.7646238455158201</v>
      </c>
      <c r="AB104" s="14">
        <f t="shared" si="14"/>
        <v>4.0507660606864002</v>
      </c>
      <c r="AC104" s="14">
        <f t="shared" si="15"/>
        <v>-1.4050288509541231E-3</v>
      </c>
      <c r="AD104" s="14">
        <f t="shared" si="16"/>
        <v>4.20522857811754E-3</v>
      </c>
      <c r="AE104" s="14">
        <f t="shared" si="17"/>
        <v>-7.6813162028777499E-2</v>
      </c>
      <c r="AF104" s="14">
        <f t="shared" si="18"/>
        <v>-5.1350839443633403E-17</v>
      </c>
      <c r="AG104" s="14">
        <f t="shared" si="18"/>
        <v>1.09123731349502E-14</v>
      </c>
      <c r="AH104" s="14">
        <f t="shared" si="19"/>
        <v>0.25827745634521238</v>
      </c>
      <c r="AI104" s="14">
        <f t="shared" si="20"/>
        <v>2.3155016430412543</v>
      </c>
    </row>
    <row r="105" spans="1:35">
      <c r="A105" s="1">
        <v>48579</v>
      </c>
      <c r="B105">
        <v>-0.15331068478471699</v>
      </c>
      <c r="C105">
        <v>-1.74703220481719</v>
      </c>
      <c r="D105">
        <v>4.0102584000795396</v>
      </c>
      <c r="E105">
        <v>4.6399368025166901E-3</v>
      </c>
      <c r="F105" s="16">
        <v>-1.90531854745832E-5</v>
      </c>
      <c r="G105" s="16">
        <v>9.2889248851410896E-17</v>
      </c>
      <c r="H105" s="16">
        <v>9.4342455561942603E-15</v>
      </c>
      <c r="I105" s="16">
        <v>3.7719334823881701E-13</v>
      </c>
      <c r="J105" s="16">
        <v>3.8074319067922998E-13</v>
      </c>
      <c r="K105" s="16">
        <v>5.4261667429101202E-14</v>
      </c>
      <c r="L105" s="16">
        <v>4.5713154197086902E-14</v>
      </c>
      <c r="M105" s="16">
        <v>3.5311316416150399E-14</v>
      </c>
      <c r="N105" s="16">
        <v>3.1048302440849799E-14</v>
      </c>
      <c r="O105" s="16">
        <v>-3.2459821156361402E-15</v>
      </c>
      <c r="P105" s="16">
        <v>1.06764955908495E-14</v>
      </c>
      <c r="Q105">
        <v>-7.6987020558282895E-2</v>
      </c>
      <c r="R105">
        <v>0</v>
      </c>
      <c r="S105">
        <v>-1.3555281037478E-3</v>
      </c>
      <c r="T105">
        <v>0.25553490932768003</v>
      </c>
      <c r="U105" s="11">
        <f t="shared" si="12"/>
        <v>2.291728754761265</v>
      </c>
      <c r="Y105" s="1">
        <f t="shared" si="21"/>
        <v>48579</v>
      </c>
      <c r="Z105" s="14">
        <f t="shared" si="14"/>
        <v>-0.15331068478471699</v>
      </c>
      <c r="AA105" s="14">
        <f t="shared" si="14"/>
        <v>-1.74703220481719</v>
      </c>
      <c r="AB105" s="14">
        <f t="shared" si="14"/>
        <v>4.0102584000795396</v>
      </c>
      <c r="AC105" s="14">
        <f t="shared" si="15"/>
        <v>-1.3745812892223832E-3</v>
      </c>
      <c r="AD105" s="14">
        <f t="shared" si="16"/>
        <v>4.6399368025166901E-3</v>
      </c>
      <c r="AE105" s="14">
        <f t="shared" si="17"/>
        <v>-7.6987020558282895E-2</v>
      </c>
      <c r="AF105" s="14">
        <f t="shared" si="18"/>
        <v>9.2889248851410896E-17</v>
      </c>
      <c r="AG105" s="14">
        <f t="shared" si="18"/>
        <v>9.4342455561942603E-15</v>
      </c>
      <c r="AH105" s="14">
        <f t="shared" si="19"/>
        <v>0.25553490932861167</v>
      </c>
      <c r="AI105" s="14">
        <f t="shared" si="20"/>
        <v>2.291728754761265</v>
      </c>
    </row>
    <row r="106" spans="1:35">
      <c r="A106" s="1">
        <v>48669</v>
      </c>
      <c r="B106">
        <v>-0.151730866047038</v>
      </c>
      <c r="C106">
        <v>-1.72960818932217</v>
      </c>
      <c r="D106">
        <v>3.97015581607875</v>
      </c>
      <c r="E106">
        <v>5.0513752217063402E-3</v>
      </c>
      <c r="F106" s="16">
        <v>-1.8516726095390899E-5</v>
      </c>
      <c r="G106" s="16">
        <v>2.3350574233887698E-16</v>
      </c>
      <c r="H106" s="16">
        <v>7.9887924093140797E-15</v>
      </c>
      <c r="I106" s="16">
        <v>3.74606305225619E-13</v>
      </c>
      <c r="J106" s="16">
        <v>3.8195875793110198E-13</v>
      </c>
      <c r="K106" s="16">
        <v>5.3978907362427598E-14</v>
      </c>
      <c r="L106" s="16">
        <v>4.5599633330940503E-14</v>
      </c>
      <c r="M106" s="16">
        <v>3.5243305632404899E-14</v>
      </c>
      <c r="N106" s="16">
        <v>3.0980344527172701E-14</v>
      </c>
      <c r="O106" s="16">
        <v>-2.9754037225111501E-15</v>
      </c>
      <c r="P106" s="16">
        <v>1.04999589499463E-14</v>
      </c>
      <c r="Q106">
        <v>-7.7165834187526094E-2</v>
      </c>
      <c r="R106">
        <v>0</v>
      </c>
      <c r="S106">
        <v>-1.31854921650044E-3</v>
      </c>
      <c r="T106">
        <v>0.252820269878126</v>
      </c>
      <c r="U106" s="11">
        <f t="shared" si="12"/>
        <v>2.2681855056801909</v>
      </c>
      <c r="Y106" s="1">
        <f t="shared" si="21"/>
        <v>48669</v>
      </c>
      <c r="Z106" s="14">
        <f t="shared" si="14"/>
        <v>-0.151730866047038</v>
      </c>
      <c r="AA106" s="14">
        <f t="shared" si="14"/>
        <v>-1.72960818932217</v>
      </c>
      <c r="AB106" s="14">
        <f t="shared" si="14"/>
        <v>3.97015581607875</v>
      </c>
      <c r="AC106" s="14">
        <f t="shared" si="15"/>
        <v>-1.3370659425958309E-3</v>
      </c>
      <c r="AD106" s="14">
        <f t="shared" si="16"/>
        <v>5.0513752217063402E-3</v>
      </c>
      <c r="AE106" s="14">
        <f t="shared" si="17"/>
        <v>-7.7165834187526094E-2</v>
      </c>
      <c r="AF106" s="14">
        <f t="shared" si="18"/>
        <v>2.3350574233887698E-16</v>
      </c>
      <c r="AG106" s="14">
        <f t="shared" si="18"/>
        <v>7.9887924093140797E-15</v>
      </c>
      <c r="AH106" s="14">
        <f t="shared" si="19"/>
        <v>0.25282026987905581</v>
      </c>
      <c r="AI106" s="14">
        <f t="shared" si="20"/>
        <v>2.2681855056801909</v>
      </c>
    </row>
    <row r="107" spans="1:35">
      <c r="A107" s="1">
        <v>48760</v>
      </c>
      <c r="B107">
        <v>-0.15016480056870701</v>
      </c>
      <c r="C107">
        <v>-1.7123513818790601</v>
      </c>
      <c r="D107">
        <v>3.9304542579179702</v>
      </c>
      <c r="E107">
        <v>5.4350372677014298E-3</v>
      </c>
      <c r="F107" s="16">
        <v>-1.7941627334386901E-5</v>
      </c>
      <c r="G107" s="16">
        <v>3.7050772633715098E-16</v>
      </c>
      <c r="H107" s="16">
        <v>6.5752735207187598E-15</v>
      </c>
      <c r="I107" s="16">
        <v>3.7201579828224502E-13</v>
      </c>
      <c r="J107" s="16">
        <v>3.8304851067325302E-13</v>
      </c>
      <c r="K107" s="16">
        <v>5.3692020289321703E-14</v>
      </c>
      <c r="L107" s="16">
        <v>4.5479126284397703E-14</v>
      </c>
      <c r="M107" s="16">
        <v>3.5169247624640203E-14</v>
      </c>
      <c r="N107" s="16">
        <v>3.0907287909981599E-14</v>
      </c>
      <c r="O107" s="16">
        <v>-2.7124521735659299E-15</v>
      </c>
      <c r="P107" s="16">
        <v>1.0323841458170699E-14</v>
      </c>
      <c r="Q107">
        <v>-7.7347713879859795E-2</v>
      </c>
      <c r="R107">
        <v>0</v>
      </c>
      <c r="S107">
        <v>-1.27595519737212E-3</v>
      </c>
      <c r="T107">
        <v>0.250133256854768</v>
      </c>
      <c r="U107" s="11">
        <f t="shared" si="12"/>
        <v>2.2448647588890411</v>
      </c>
      <c r="Y107" s="1">
        <f t="shared" si="21"/>
        <v>48760</v>
      </c>
      <c r="Z107" s="14">
        <f t="shared" si="14"/>
        <v>-0.15016480056870701</v>
      </c>
      <c r="AA107" s="14">
        <f t="shared" si="14"/>
        <v>-1.7123513818790601</v>
      </c>
      <c r="AB107" s="14">
        <f t="shared" si="14"/>
        <v>3.9304542579179702</v>
      </c>
      <c r="AC107" s="14">
        <f t="shared" si="15"/>
        <v>-1.293896824706507E-3</v>
      </c>
      <c r="AD107" s="14">
        <f t="shared" si="16"/>
        <v>5.4350372677014298E-3</v>
      </c>
      <c r="AE107" s="14">
        <f t="shared" si="17"/>
        <v>-7.7347713879859795E-2</v>
      </c>
      <c r="AF107" s="14">
        <f t="shared" si="18"/>
        <v>3.7050772633715098E-16</v>
      </c>
      <c r="AG107" s="14">
        <f t="shared" si="18"/>
        <v>6.5752735207187598E-15</v>
      </c>
      <c r="AH107" s="14">
        <f t="shared" si="19"/>
        <v>0.25013325685569593</v>
      </c>
      <c r="AI107" s="14">
        <f t="shared" si="20"/>
        <v>2.2448647588890411</v>
      </c>
    </row>
    <row r="108" spans="1:35">
      <c r="A108" s="1">
        <v>48852</v>
      </c>
      <c r="B108">
        <v>-0.14861184171608199</v>
      </c>
      <c r="C108">
        <v>-1.6952611783009699</v>
      </c>
      <c r="D108">
        <v>3.8911497153388002</v>
      </c>
      <c r="E108">
        <v>5.7876525386781098E-3</v>
      </c>
      <c r="F108" s="16">
        <v>-1.7341959951367602E-5</v>
      </c>
      <c r="G108" s="16">
        <v>5.0391021956421903E-16</v>
      </c>
      <c r="H108" s="16">
        <v>5.19303712588007E-15</v>
      </c>
      <c r="I108" s="16">
        <v>3.6942241538893398E-13</v>
      </c>
      <c r="J108" s="16">
        <v>3.8401698833131701E-13</v>
      </c>
      <c r="K108" s="16">
        <v>5.34013126698319E-14</v>
      </c>
      <c r="L108" s="16">
        <v>4.5351945046569199E-14</v>
      </c>
      <c r="M108" s="16">
        <v>3.50894155799385E-14</v>
      </c>
      <c r="N108" s="16">
        <v>3.0829375998044999E-14</v>
      </c>
      <c r="O108" s="16">
        <v>-2.4568457730218702E-15</v>
      </c>
      <c r="P108" s="16">
        <v>1.01481971861222E-14</v>
      </c>
      <c r="Q108">
        <v>-7.7530841678993198E-2</v>
      </c>
      <c r="R108">
        <v>0</v>
      </c>
      <c r="S108">
        <v>-1.22901418054699E-3</v>
      </c>
      <c r="T108">
        <v>0.247473591951336</v>
      </c>
      <c r="U108" s="11">
        <f t="shared" si="12"/>
        <v>2.2217607419932022</v>
      </c>
      <c r="Y108" s="1">
        <f t="shared" si="21"/>
        <v>48852</v>
      </c>
      <c r="Z108" s="14">
        <f t="shared" si="14"/>
        <v>-0.14861184171608199</v>
      </c>
      <c r="AA108" s="14">
        <f t="shared" si="14"/>
        <v>-1.6952611783009699</v>
      </c>
      <c r="AB108" s="14">
        <f t="shared" si="14"/>
        <v>3.8911497153388002</v>
      </c>
      <c r="AC108" s="14">
        <f t="shared" si="15"/>
        <v>-1.2463561404983576E-3</v>
      </c>
      <c r="AD108" s="14">
        <f t="shared" si="16"/>
        <v>5.7876525386781098E-3</v>
      </c>
      <c r="AE108" s="14">
        <f t="shared" si="17"/>
        <v>-7.7530841678993198E-2</v>
      </c>
      <c r="AF108" s="14">
        <f t="shared" si="18"/>
        <v>5.0391021956421903E-16</v>
      </c>
      <c r="AG108" s="14">
        <f t="shared" si="18"/>
        <v>5.19303712588007E-15</v>
      </c>
      <c r="AH108" s="14">
        <f t="shared" si="19"/>
        <v>0.24747359195226182</v>
      </c>
      <c r="AI108" s="14">
        <f t="shared" si="20"/>
        <v>2.2217607419932017</v>
      </c>
    </row>
    <row r="109" spans="1:35">
      <c r="A109" s="1">
        <v>48944</v>
      </c>
      <c r="B109">
        <v>-0.14707148650481799</v>
      </c>
      <c r="C109">
        <v>-1.67833681827279</v>
      </c>
      <c r="D109">
        <v>3.8522382181854198</v>
      </c>
      <c r="E109">
        <v>6.1070323701652102E-3</v>
      </c>
      <c r="F109" s="16">
        <v>-1.6729859501032001E-5</v>
      </c>
      <c r="G109" s="16">
        <v>6.3373370425666196E-16</v>
      </c>
      <c r="H109" s="16">
        <v>3.8415075343719902E-15</v>
      </c>
      <c r="I109" s="16">
        <v>3.6682672771204401E-13</v>
      </c>
      <c r="J109" s="16">
        <v>3.8486837212210499E-13</v>
      </c>
      <c r="K109" s="16">
        <v>5.3107069396666398E-14</v>
      </c>
      <c r="L109" s="16">
        <v>4.5218379830955101E-14</v>
      </c>
      <c r="M109" s="16">
        <v>3.5004062824271E-14</v>
      </c>
      <c r="N109" s="16">
        <v>3.0746834293114702E-14</v>
      </c>
      <c r="O109" s="16">
        <v>-2.2083324999979699E-15</v>
      </c>
      <c r="P109" s="16">
        <v>9.9730784340998997E-15</v>
      </c>
      <c r="Q109">
        <v>-7.7713494848521206E-2</v>
      </c>
      <c r="R109">
        <v>0</v>
      </c>
      <c r="S109">
        <v>-1.1788655105401001E-3</v>
      </c>
      <c r="T109">
        <v>0.24484099966719999</v>
      </c>
      <c r="U109" s="11">
        <f t="shared" si="12"/>
        <v>2.1988688552275431</v>
      </c>
      <c r="Y109" s="1">
        <f t="shared" si="21"/>
        <v>48944</v>
      </c>
      <c r="Z109" s="14">
        <f t="shared" si="14"/>
        <v>-0.14707148650481799</v>
      </c>
      <c r="AA109" s="14">
        <f t="shared" si="14"/>
        <v>-1.67833681827279</v>
      </c>
      <c r="AB109" s="14">
        <f t="shared" si="14"/>
        <v>3.8522382181854198</v>
      </c>
      <c r="AC109" s="14">
        <f t="shared" si="15"/>
        <v>-1.1955953700411321E-3</v>
      </c>
      <c r="AD109" s="14">
        <f t="shared" si="16"/>
        <v>6.1070323701652102E-3</v>
      </c>
      <c r="AE109" s="14">
        <f t="shared" si="17"/>
        <v>-7.7713494848521206E-2</v>
      </c>
      <c r="AF109" s="14">
        <f t="shared" si="18"/>
        <v>6.3373370425666196E-16</v>
      </c>
      <c r="AG109" s="14">
        <f t="shared" si="18"/>
        <v>3.8415075343719902E-15</v>
      </c>
      <c r="AH109" s="14">
        <f t="shared" si="19"/>
        <v>0.24484099966812348</v>
      </c>
      <c r="AI109" s="14">
        <f t="shared" si="20"/>
        <v>2.1988688552275426</v>
      </c>
    </row>
    <row r="110" spans="1:35">
      <c r="A110" s="1">
        <v>49034</v>
      </c>
      <c r="B110">
        <v>-0.14554335740404001</v>
      </c>
      <c r="C110">
        <v>-1.6615774115395801</v>
      </c>
      <c r="D110">
        <v>3.8137158360035701</v>
      </c>
      <c r="E110">
        <v>6.3919239489850397E-3</v>
      </c>
      <c r="F110" s="16">
        <v>-1.61156553680965E-5</v>
      </c>
      <c r="G110" s="16">
        <v>7.6000365746891105E-16</v>
      </c>
      <c r="H110" s="16">
        <v>2.5201737937395298E-15</v>
      </c>
      <c r="I110" s="16">
        <v>3.6422929257808601E-13</v>
      </c>
      <c r="J110" s="16">
        <v>3.8560652919173202E-13</v>
      </c>
      <c r="K110" s="16">
        <v>5.2809555233367802E-14</v>
      </c>
      <c r="L110" s="16">
        <v>4.50787012606472E-14</v>
      </c>
      <c r="M110" s="16">
        <v>3.4913424720906699E-14</v>
      </c>
      <c r="N110" s="16">
        <v>3.0659871980921301E-14</v>
      </c>
      <c r="O110" s="16">
        <v>-1.96668670913789E-15</v>
      </c>
      <c r="P110" s="16">
        <v>9.7985357701917295E-15</v>
      </c>
      <c r="Q110">
        <v>-7.78940642719812E-2</v>
      </c>
      <c r="R110">
        <v>0</v>
      </c>
      <c r="S110">
        <v>-1.12652260388131E-3</v>
      </c>
      <c r="T110">
        <v>0.24223520727873901</v>
      </c>
      <c r="U110" s="11">
        <f t="shared" si="12"/>
        <v>2.1761854957573687</v>
      </c>
      <c r="Y110" s="1">
        <f t="shared" si="21"/>
        <v>49034</v>
      </c>
      <c r="Z110" s="14">
        <f t="shared" si="14"/>
        <v>-0.14554335740404001</v>
      </c>
      <c r="AA110" s="14">
        <f t="shared" si="14"/>
        <v>-1.6615774115395801</v>
      </c>
      <c r="AB110" s="14">
        <f t="shared" si="14"/>
        <v>3.8137158360035701</v>
      </c>
      <c r="AC110" s="14">
        <f t="shared" si="15"/>
        <v>-1.1426382592494065E-3</v>
      </c>
      <c r="AD110" s="14">
        <f t="shared" si="16"/>
        <v>6.3919239489850397E-3</v>
      </c>
      <c r="AE110" s="14">
        <f t="shared" si="17"/>
        <v>-7.78940642719812E-2</v>
      </c>
      <c r="AF110" s="14">
        <f t="shared" si="18"/>
        <v>7.6000365746891105E-16</v>
      </c>
      <c r="AG110" s="14">
        <f t="shared" si="18"/>
        <v>2.5201737937395298E-15</v>
      </c>
      <c r="AH110" s="14">
        <f t="shared" si="19"/>
        <v>0.24223520727966016</v>
      </c>
      <c r="AI110" s="14">
        <f t="shared" si="20"/>
        <v>2.1761854957573679</v>
      </c>
    </row>
    <row r="111" spans="1:35">
      <c r="A111" s="1">
        <v>49125</v>
      </c>
      <c r="B111">
        <v>-0.14402718518834901</v>
      </c>
      <c r="C111">
        <v>-1.6449819600932101</v>
      </c>
      <c r="D111">
        <v>3.7755786776435398</v>
      </c>
      <c r="E111">
        <v>6.64187384977067E-3</v>
      </c>
      <c r="F111" s="16">
        <v>-1.5508006864784801E-5</v>
      </c>
      <c r="G111" s="16">
        <v>8.8275008958393097E-16</v>
      </c>
      <c r="H111" s="16">
        <v>1.2285793557459899E-15</v>
      </c>
      <c r="I111" s="16">
        <v>3.61630655827489E-13</v>
      </c>
      <c r="J111" s="16">
        <v>3.86235052827424E-13</v>
      </c>
      <c r="K111" s="16">
        <v>5.2509016252976101E-14</v>
      </c>
      <c r="L111" s="16">
        <v>4.4933162406256503E-14</v>
      </c>
      <c r="M111" s="16">
        <v>3.4817720461810998E-14</v>
      </c>
      <c r="N111" s="16">
        <v>3.0568683453319001E-14</v>
      </c>
      <c r="O111" s="16">
        <v>-1.73170602652301E-15</v>
      </c>
      <c r="P111" s="16">
        <v>9.6246180637075604E-15</v>
      </c>
      <c r="Q111">
        <v>-7.8071067780207296E-2</v>
      </c>
      <c r="R111">
        <v>0</v>
      </c>
      <c r="S111">
        <v>-1.07287734453721E-3</v>
      </c>
      <c r="T111">
        <v>0.23965594481101901</v>
      </c>
      <c r="U111" s="11">
        <f t="shared" si="12"/>
        <v>2.1537078978920818</v>
      </c>
      <c r="Y111" s="1">
        <f t="shared" si="21"/>
        <v>49125</v>
      </c>
      <c r="Z111" s="14">
        <f t="shared" si="14"/>
        <v>-0.14402718518834901</v>
      </c>
      <c r="AA111" s="14">
        <f t="shared" si="14"/>
        <v>-1.6449819600932101</v>
      </c>
      <c r="AB111" s="14">
        <f t="shared" si="14"/>
        <v>3.7755786776435398</v>
      </c>
      <c r="AC111" s="14">
        <f t="shared" si="15"/>
        <v>-1.0883853514019948E-3</v>
      </c>
      <c r="AD111" s="14">
        <f t="shared" si="16"/>
        <v>6.64187384977067E-3</v>
      </c>
      <c r="AE111" s="14">
        <f t="shared" si="17"/>
        <v>-7.8071067780207296E-2</v>
      </c>
      <c r="AF111" s="14">
        <f t="shared" si="18"/>
        <v>8.8275008958393097E-16</v>
      </c>
      <c r="AG111" s="14">
        <f t="shared" si="18"/>
        <v>1.2285793557459899E-15</v>
      </c>
      <c r="AH111" s="14">
        <f t="shared" si="19"/>
        <v>0.23965594481193761</v>
      </c>
      <c r="AI111" s="14">
        <f t="shared" si="20"/>
        <v>2.1537078978920818</v>
      </c>
    </row>
    <row r="112" spans="1:35">
      <c r="A112" s="1">
        <v>49217</v>
      </c>
      <c r="B112">
        <v>-0.14252279293425901</v>
      </c>
      <c r="C112">
        <v>-1.6285493769652299</v>
      </c>
      <c r="D112">
        <v>3.7378228908671098</v>
      </c>
      <c r="E112">
        <v>6.8571015810091999E-3</v>
      </c>
      <c r="F112" s="16">
        <v>-1.49140430908634E-5</v>
      </c>
      <c r="G112" s="16">
        <v>1.00200709496404E-15</v>
      </c>
      <c r="H112" s="16">
        <v>-3.3687267650488398E-17</v>
      </c>
      <c r="I112" s="16">
        <v>3.59031353628494E-13</v>
      </c>
      <c r="J112" s="16">
        <v>3.86757298829239E-13</v>
      </c>
      <c r="K112" s="16">
        <v>5.2205681256065399E-14</v>
      </c>
      <c r="L112" s="16">
        <v>4.4782000671956199E-14</v>
      </c>
      <c r="M112" s="16">
        <v>3.4717154743800101E-14</v>
      </c>
      <c r="N112" s="16">
        <v>3.04734497506115E-14</v>
      </c>
      <c r="O112" s="16">
        <v>-1.5032084549593101E-15</v>
      </c>
      <c r="P112" s="16">
        <v>9.4513725149171301E-15</v>
      </c>
      <c r="Q112">
        <v>-7.8243159042088603E-2</v>
      </c>
      <c r="R112">
        <v>0</v>
      </c>
      <c r="S112">
        <v>-1.0187056875021799E-3</v>
      </c>
      <c r="T112">
        <v>0.237102945009769</v>
      </c>
      <c r="U112" s="11">
        <f t="shared" si="12"/>
        <v>2.1314339887866343</v>
      </c>
      <c r="Y112" s="1">
        <f t="shared" si="21"/>
        <v>49217</v>
      </c>
      <c r="Z112" s="14">
        <f t="shared" si="14"/>
        <v>-0.14252279293425901</v>
      </c>
      <c r="AA112" s="14">
        <f t="shared" si="14"/>
        <v>-1.6285493769652299</v>
      </c>
      <c r="AB112" s="14">
        <f t="shared" si="14"/>
        <v>3.7378228908671098</v>
      </c>
      <c r="AC112" s="14">
        <f t="shared" si="15"/>
        <v>-1.0336197305930433E-3</v>
      </c>
      <c r="AD112" s="14">
        <f t="shared" si="16"/>
        <v>6.8571015810091999E-3</v>
      </c>
      <c r="AE112" s="14">
        <f t="shared" si="17"/>
        <v>-7.8243159042088603E-2</v>
      </c>
      <c r="AF112" s="14">
        <f t="shared" si="18"/>
        <v>1.00200709496404E-15</v>
      </c>
      <c r="AG112" s="14">
        <f t="shared" si="18"/>
        <v>-3.3687267650488398E-17</v>
      </c>
      <c r="AH112" s="14">
        <f t="shared" si="19"/>
        <v>0.23710294501068491</v>
      </c>
      <c r="AI112" s="14">
        <f t="shared" si="20"/>
        <v>2.1314339887866343</v>
      </c>
    </row>
    <row r="113" spans="1:35">
      <c r="A113" s="1">
        <v>49309</v>
      </c>
      <c r="B113">
        <v>-0.14103008122378399</v>
      </c>
      <c r="C113">
        <v>-1.61227850214151</v>
      </c>
      <c r="D113">
        <v>3.7004446619584499</v>
      </c>
      <c r="E113">
        <v>7.0383834737495904E-3</v>
      </c>
      <c r="F113" s="16">
        <v>-1.4339503741176099E-5</v>
      </c>
      <c r="G113" s="16">
        <v>1.1178124186791199E-15</v>
      </c>
      <c r="H113" s="16">
        <v>-1.26700088441698E-15</v>
      </c>
      <c r="I113" s="16">
        <v>3.5643191382565202E-13</v>
      </c>
      <c r="J113" s="16">
        <v>3.8717641817176998E-13</v>
      </c>
      <c r="K113" s="16">
        <v>5.1899763151038802E-14</v>
      </c>
      <c r="L113" s="16">
        <v>4.4625439528176501E-14</v>
      </c>
      <c r="M113" s="16">
        <v>3.4611919324440402E-14</v>
      </c>
      <c r="N113" s="16">
        <v>3.0374339916254503E-14</v>
      </c>
      <c r="O113" s="16">
        <v>-1.28102969698705E-15</v>
      </c>
      <c r="P113" s="16">
        <v>9.2788446819315802E-15</v>
      </c>
      <c r="Q113">
        <v>-7.8409132619330704E-2</v>
      </c>
      <c r="R113">
        <v>0</v>
      </c>
      <c r="S113">
        <v>-9.6467418050121499E-4</v>
      </c>
      <c r="T113">
        <v>0.234575943313658</v>
      </c>
      <c r="U113" s="11">
        <f t="shared" si="12"/>
        <v>2.1093622590779035</v>
      </c>
      <c r="Y113" s="1">
        <f t="shared" si="21"/>
        <v>49309</v>
      </c>
      <c r="Z113" s="14">
        <f t="shared" si="14"/>
        <v>-0.14103008122378399</v>
      </c>
      <c r="AA113" s="14">
        <f t="shared" si="14"/>
        <v>-1.61227850214151</v>
      </c>
      <c r="AB113" s="14">
        <f t="shared" si="14"/>
        <v>3.7004446619584499</v>
      </c>
      <c r="AC113" s="14">
        <f t="shared" si="15"/>
        <v>-9.7901368424239119E-4</v>
      </c>
      <c r="AD113" s="14">
        <f t="shared" si="16"/>
        <v>7.0383834737495904E-3</v>
      </c>
      <c r="AE113" s="14">
        <f t="shared" si="17"/>
        <v>-7.8409132619330704E-2</v>
      </c>
      <c r="AF113" s="14">
        <f t="shared" si="18"/>
        <v>1.1178124186791199E-15</v>
      </c>
      <c r="AG113" s="14">
        <f t="shared" si="18"/>
        <v>-1.26700088441698E-15</v>
      </c>
      <c r="AH113" s="14">
        <f t="shared" si="19"/>
        <v>0.23457594331457113</v>
      </c>
      <c r="AI113" s="14">
        <f t="shared" si="20"/>
        <v>2.1093622590779031</v>
      </c>
    </row>
    <row r="114" spans="1:35">
      <c r="A114" s="1">
        <v>49399</v>
      </c>
      <c r="B114">
        <v>-0.139549014588565</v>
      </c>
      <c r="C114">
        <v>-1.5961681160361001</v>
      </c>
      <c r="D114">
        <v>3.6634402153388699</v>
      </c>
      <c r="E114">
        <v>7.1869470289229499E-3</v>
      </c>
      <c r="F114" s="16">
        <v>-1.37888784947071E-5</v>
      </c>
      <c r="G114" s="16">
        <v>1.2302070423655399E-15</v>
      </c>
      <c r="H114" s="16">
        <v>-2.4717070749650501E-15</v>
      </c>
      <c r="I114" s="16">
        <v>3.5383285689144802E-13</v>
      </c>
      <c r="J114" s="16">
        <v>3.8749538612010398E-13</v>
      </c>
      <c r="K114" s="16">
        <v>5.1591460283134201E-14</v>
      </c>
      <c r="L114" s="16">
        <v>4.4463690092111197E-14</v>
      </c>
      <c r="M114" s="16">
        <v>3.4502194455424699E-14</v>
      </c>
      <c r="N114" s="16">
        <v>3.0271512258859202E-14</v>
      </c>
      <c r="O114" s="16">
        <v>-1.0650206990978399E-15</v>
      </c>
      <c r="P114" s="16">
        <v>9.1070785054499599E-15</v>
      </c>
      <c r="Q114">
        <v>-7.8567925746744594E-2</v>
      </c>
      <c r="R114">
        <v>0</v>
      </c>
      <c r="S114">
        <v>-9.11347147759438E-4</v>
      </c>
      <c r="T114">
        <v>0.232074677826863</v>
      </c>
      <c r="U114" s="11">
        <f t="shared" si="12"/>
        <v>2.0874916477979006</v>
      </c>
      <c r="Y114" s="1">
        <f t="shared" si="21"/>
        <v>49399</v>
      </c>
      <c r="Z114" s="14">
        <f t="shared" si="14"/>
        <v>-0.139549014588565</v>
      </c>
      <c r="AA114" s="14">
        <f t="shared" si="14"/>
        <v>-1.5961681160361001</v>
      </c>
      <c r="AB114" s="14">
        <f t="shared" si="14"/>
        <v>3.6634402153388699</v>
      </c>
      <c r="AC114" s="14">
        <f t="shared" si="15"/>
        <v>-9.2513602625414514E-4</v>
      </c>
      <c r="AD114" s="14">
        <f t="shared" si="16"/>
        <v>7.1869470289229499E-3</v>
      </c>
      <c r="AE114" s="14">
        <f t="shared" si="17"/>
        <v>-7.8567925746744594E-2</v>
      </c>
      <c r="AF114" s="14">
        <f t="shared" si="18"/>
        <v>1.2302070423655399E-15</v>
      </c>
      <c r="AG114" s="14">
        <f t="shared" si="18"/>
        <v>-2.4717070749650501E-15</v>
      </c>
      <c r="AH114" s="14">
        <f t="shared" si="19"/>
        <v>0.23207467782777322</v>
      </c>
      <c r="AI114" s="14">
        <f t="shared" si="20"/>
        <v>2.0874916477979011</v>
      </c>
    </row>
    <row r="115" spans="1:35">
      <c r="A115" s="1">
        <v>49490</v>
      </c>
      <c r="B115">
        <v>-0.138079609202967</v>
      </c>
      <c r="C115">
        <v>-1.5802169508950701</v>
      </c>
      <c r="D115">
        <v>3.6268058131854901</v>
      </c>
      <c r="E115">
        <v>7.3043756559670603E-3</v>
      </c>
      <c r="F115" s="16">
        <v>-1.32655430314084E-5</v>
      </c>
      <c r="G115" s="16">
        <v>1.3392347914892E-15</v>
      </c>
      <c r="H115" s="16">
        <v>-3.6481287614553504E-15</v>
      </c>
      <c r="I115" s="16">
        <v>3.5123469654351499E-13</v>
      </c>
      <c r="J115" s="16">
        <v>3.8771702798993302E-13</v>
      </c>
      <c r="K115" s="16">
        <v>5.1280957701749698E-14</v>
      </c>
      <c r="L115" s="16">
        <v>4.42969525593395E-14</v>
      </c>
      <c r="M115" s="16">
        <v>3.4388150193451398E-14</v>
      </c>
      <c r="N115" s="16">
        <v>3.0165115518749998E-14</v>
      </c>
      <c r="O115" s="16">
        <v>-8.5504541657770297E-16</v>
      </c>
      <c r="P115" s="16">
        <v>8.93611633198608E-15</v>
      </c>
      <c r="Q115">
        <v>-7.8718617358129295E-2</v>
      </c>
      <c r="R115">
        <v>0</v>
      </c>
      <c r="S115">
        <v>-8.5919431206983999E-4</v>
      </c>
      <c r="T115">
        <v>0.22959888929192801</v>
      </c>
      <c r="U115" s="11">
        <f t="shared" si="12"/>
        <v>2.0658214408230222</v>
      </c>
      <c r="Y115" s="1">
        <f t="shared" si="21"/>
        <v>49490</v>
      </c>
      <c r="Z115" s="14">
        <f t="shared" si="14"/>
        <v>-0.138079609202967</v>
      </c>
      <c r="AA115" s="14">
        <f t="shared" si="14"/>
        <v>-1.5802169508950701</v>
      </c>
      <c r="AB115" s="14">
        <f t="shared" si="14"/>
        <v>3.6268058131854901</v>
      </c>
      <c r="AC115" s="14">
        <f t="shared" si="15"/>
        <v>-8.724598551012484E-4</v>
      </c>
      <c r="AD115" s="14">
        <f t="shared" si="16"/>
        <v>7.3043756559670603E-3</v>
      </c>
      <c r="AE115" s="14">
        <f t="shared" si="17"/>
        <v>-7.8718617358129295E-2</v>
      </c>
      <c r="AF115" s="14">
        <f t="shared" si="18"/>
        <v>1.3392347914892E-15</v>
      </c>
      <c r="AG115" s="14">
        <f t="shared" si="18"/>
        <v>-3.6481287614553504E-15</v>
      </c>
      <c r="AH115" s="14">
        <f t="shared" si="19"/>
        <v>0.2295988892928352</v>
      </c>
      <c r="AI115" s="14">
        <f t="shared" si="20"/>
        <v>2.0658214408230222</v>
      </c>
    </row>
    <row r="116" spans="1:35">
      <c r="A116" s="1">
        <v>49582</v>
      </c>
      <c r="B116">
        <v>-0.13662192181354099</v>
      </c>
      <c r="C116">
        <v>-1.5644237004450501</v>
      </c>
      <c r="D116">
        <v>3.5905377550536399</v>
      </c>
      <c r="E116">
        <v>7.3925235834881899E-3</v>
      </c>
      <c r="F116" s="16">
        <v>-1.27718900979684E-5</v>
      </c>
      <c r="G116" s="16">
        <v>1.4449419656037099E-15</v>
      </c>
      <c r="H116" s="16">
        <v>-4.7965719442582004E-15</v>
      </c>
      <c r="I116" s="16">
        <v>3.4863794008397399E-13</v>
      </c>
      <c r="J116" s="16">
        <v>3.8784404175999E-13</v>
      </c>
      <c r="K116" s="16">
        <v>5.0968428358457798E-14</v>
      </c>
      <c r="L116" s="16">
        <v>4.4125417491583099E-14</v>
      </c>
      <c r="M116" s="16">
        <v>3.4269947590526903E-14</v>
      </c>
      <c r="N116" s="16">
        <v>3.0055289938298098E-14</v>
      </c>
      <c r="O116" s="16">
        <v>-6.5097879505020104E-16</v>
      </c>
      <c r="P116" s="16">
        <v>8.7659989360934593E-15</v>
      </c>
      <c r="Q116">
        <v>-7.8860424835018803E-2</v>
      </c>
      <c r="R116">
        <v>0</v>
      </c>
      <c r="S116">
        <v>-8.08598661746981E-4</v>
      </c>
      <c r="T116">
        <v>0.22714832106291499</v>
      </c>
      <c r="U116" s="11">
        <f t="shared" si="12"/>
        <v>2.0443511820554887</v>
      </c>
      <c r="Y116" s="1">
        <f t="shared" si="21"/>
        <v>49582</v>
      </c>
      <c r="Z116" s="14">
        <f t="shared" si="14"/>
        <v>-0.13662192181354099</v>
      </c>
      <c r="AA116" s="14">
        <f t="shared" si="14"/>
        <v>-1.5644237004450501</v>
      </c>
      <c r="AB116" s="14">
        <f t="shared" si="14"/>
        <v>3.5905377550536399</v>
      </c>
      <c r="AC116" s="14">
        <f t="shared" si="15"/>
        <v>-8.2137055184494938E-4</v>
      </c>
      <c r="AD116" s="14">
        <f t="shared" si="16"/>
        <v>7.3925235834881899E-3</v>
      </c>
      <c r="AE116" s="14">
        <f t="shared" si="17"/>
        <v>-7.8860424835018803E-2</v>
      </c>
      <c r="AF116" s="14">
        <f t="shared" si="18"/>
        <v>1.4449419656037099E-15</v>
      </c>
      <c r="AG116" s="14">
        <f t="shared" si="18"/>
        <v>-4.7965719442582004E-15</v>
      </c>
      <c r="AH116" s="14">
        <f t="shared" si="19"/>
        <v>0.22714832106381905</v>
      </c>
      <c r="AI116" s="14">
        <f t="shared" si="20"/>
        <v>2.0443511820554892</v>
      </c>
    </row>
    <row r="117" spans="1:35">
      <c r="A117" s="1">
        <v>49674</v>
      </c>
      <c r="B117">
        <v>-0.13517603987492599</v>
      </c>
      <c r="C117">
        <v>-1.5487870280531899</v>
      </c>
      <c r="D117">
        <v>3.5546323775031099</v>
      </c>
      <c r="E117">
        <v>7.45344059919724E-3</v>
      </c>
      <c r="F117" s="16">
        <v>-1.23094543816298E-5</v>
      </c>
      <c r="G117" s="16">
        <v>1.5473769926047401E-15</v>
      </c>
      <c r="H117" s="16">
        <v>-5.9173306600975704E-15</v>
      </c>
      <c r="I117" s="16">
        <v>3.4604308851165398E-13</v>
      </c>
      <c r="J117" s="16">
        <v>3.8787901775677701E-13</v>
      </c>
      <c r="K117" s="16">
        <v>5.06540342304769E-14</v>
      </c>
      <c r="L117" s="16">
        <v>4.3949266966958698E-14</v>
      </c>
      <c r="M117" s="16">
        <v>3.4147739767142001E-14</v>
      </c>
      <c r="N117" s="16">
        <v>2.9942168236881397E-14</v>
      </c>
      <c r="O117" s="16">
        <v>-4.5270496209791398E-16</v>
      </c>
      <c r="P117" s="16">
        <v>8.5967655420182402E-15</v>
      </c>
      <c r="Q117">
        <v>-7.8992698912396506E-2</v>
      </c>
      <c r="R117">
        <v>0</v>
      </c>
      <c r="S117">
        <v>-7.5986439735992997E-4</v>
      </c>
      <c r="T117">
        <v>0.22472271907883001</v>
      </c>
      <c r="U117" s="11">
        <f t="shared" si="12"/>
        <v>2.0230805964897796</v>
      </c>
      <c r="Y117" s="1">
        <f t="shared" si="21"/>
        <v>49674</v>
      </c>
      <c r="Z117" s="14">
        <f t="shared" si="14"/>
        <v>-0.13517603987492599</v>
      </c>
      <c r="AA117" s="14">
        <f t="shared" si="14"/>
        <v>-1.5487870280531899</v>
      </c>
      <c r="AB117" s="14">
        <f t="shared" si="14"/>
        <v>3.5546323775031099</v>
      </c>
      <c r="AC117" s="14">
        <f t="shared" si="15"/>
        <v>-7.7217385174155979E-4</v>
      </c>
      <c r="AD117" s="14">
        <f t="shared" si="16"/>
        <v>7.45344059919724E-3</v>
      </c>
      <c r="AE117" s="14">
        <f t="shared" si="17"/>
        <v>-7.8992698912396506E-2</v>
      </c>
      <c r="AF117" s="14">
        <f t="shared" si="18"/>
        <v>1.5473769926047401E-15</v>
      </c>
      <c r="AG117" s="14">
        <f t="shared" si="18"/>
        <v>-5.9173306600975704E-15</v>
      </c>
      <c r="AH117" s="14">
        <f t="shared" si="19"/>
        <v>0.22472271907973079</v>
      </c>
      <c r="AI117" s="14">
        <f t="shared" si="20"/>
        <v>2.0230805964897796</v>
      </c>
    </row>
    <row r="118" spans="1:35">
      <c r="A118" s="1">
        <v>49765</v>
      </c>
      <c r="B118">
        <v>-0.13374207284821599</v>
      </c>
      <c r="C118">
        <v>-1.53330557362483</v>
      </c>
      <c r="D118">
        <v>3.5190860537280901</v>
      </c>
      <c r="E118">
        <v>7.48930617860738E-3</v>
      </c>
      <c r="F118" s="16">
        <v>-1.18790302528816E-5</v>
      </c>
      <c r="G118" s="16">
        <v>1.6465901074770999E-15</v>
      </c>
      <c r="H118" s="16">
        <v>-7.0106912189905903E-15</v>
      </c>
      <c r="I118" s="16">
        <v>3.4345063645236902E-13</v>
      </c>
      <c r="J118" s="16">
        <v>3.8782445563793401E-13</v>
      </c>
      <c r="K118" s="16">
        <v>5.0337927366423402E-14</v>
      </c>
      <c r="L118" s="16">
        <v>4.3768675600090401E-14</v>
      </c>
      <c r="M118" s="16">
        <v>3.40216728729818E-14</v>
      </c>
      <c r="N118" s="16">
        <v>2.9825876492655199E-14</v>
      </c>
      <c r="O118" s="16">
        <v>-2.6011562022091598E-16</v>
      </c>
      <c r="P118" s="16">
        <v>8.4284538451310093E-15</v>
      </c>
      <c r="Q118">
        <v>-7.9114917132545801E-2</v>
      </c>
      <c r="R118">
        <v>0</v>
      </c>
      <c r="S118">
        <v>-7.1322481930557102E-4</v>
      </c>
      <c r="T118">
        <v>0.222321831837338</v>
      </c>
      <c r="U118" s="11">
        <f t="shared" si="12"/>
        <v>2.0020095242897775</v>
      </c>
      <c r="Y118" s="1">
        <f t="shared" si="21"/>
        <v>49765</v>
      </c>
      <c r="Z118" s="14">
        <f t="shared" si="14"/>
        <v>-0.13374207284821599</v>
      </c>
      <c r="AA118" s="14">
        <f t="shared" si="14"/>
        <v>-1.53330557362483</v>
      </c>
      <c r="AB118" s="14">
        <f t="shared" si="14"/>
        <v>3.5190860537280901</v>
      </c>
      <c r="AC118" s="14">
        <f t="shared" si="15"/>
        <v>-7.2510384955845261E-4</v>
      </c>
      <c r="AD118" s="14">
        <f t="shared" si="16"/>
        <v>7.48930617860738E-3</v>
      </c>
      <c r="AE118" s="14">
        <f t="shared" si="17"/>
        <v>-7.9114917132545801E-2</v>
      </c>
      <c r="AF118" s="14">
        <f t="shared" si="18"/>
        <v>1.6465901074770999E-15</v>
      </c>
      <c r="AG118" s="14">
        <f t="shared" si="18"/>
        <v>-7.0106912189905903E-15</v>
      </c>
      <c r="AH118" s="14">
        <f t="shared" si="19"/>
        <v>0.22232183183823545</v>
      </c>
      <c r="AI118" s="14">
        <f t="shared" si="20"/>
        <v>2.0020095242897775</v>
      </c>
    </row>
    <row r="119" spans="1:35">
      <c r="A119" s="1">
        <v>49856</v>
      </c>
      <c r="B119">
        <v>-0.13232014460684599</v>
      </c>
      <c r="C119">
        <v>-1.51797795943085</v>
      </c>
      <c r="D119">
        <v>3.48389519319081</v>
      </c>
      <c r="E119">
        <v>7.5023724872482897E-3</v>
      </c>
      <c r="F119" s="16">
        <v>-1.1480781704581401E-5</v>
      </c>
      <c r="G119" s="16">
        <v>1.7426330556049799E-15</v>
      </c>
      <c r="H119" s="16">
        <v>-8.0769357783442407E-15</v>
      </c>
      <c r="I119" s="16">
        <v>3.4086107194718699E-13</v>
      </c>
      <c r="J119" s="16">
        <v>3.8768277890232698E-13</v>
      </c>
      <c r="K119" s="16">
        <v>5.0020250852915297E-14</v>
      </c>
      <c r="L119" s="16">
        <v>4.3583811440160597E-14</v>
      </c>
      <c r="M119" s="16">
        <v>3.3891886940753197E-14</v>
      </c>
      <c r="N119" s="16">
        <v>2.9706534934384398E-14</v>
      </c>
      <c r="O119" s="16">
        <v>-7.3108630780376195E-17</v>
      </c>
      <c r="P119" s="16">
        <v>8.2611000334177305E-15</v>
      </c>
      <c r="Q119">
        <v>-7.9226676196310394E-2</v>
      </c>
      <c r="R119">
        <v>0</v>
      </c>
      <c r="S119">
        <v>-6.6885004127188795E-4</v>
      </c>
      <c r="T119">
        <v>0.21994541036875201</v>
      </c>
      <c r="U119" s="11">
        <f t="shared" si="12"/>
        <v>1.981137864990715</v>
      </c>
      <c r="Y119" s="1">
        <f t="shared" si="21"/>
        <v>49856</v>
      </c>
      <c r="Z119" s="14">
        <f t="shared" si="14"/>
        <v>-0.13232014460684599</v>
      </c>
      <c r="AA119" s="14">
        <f t="shared" si="14"/>
        <v>-1.51797795943085</v>
      </c>
      <c r="AB119" s="14">
        <f t="shared" si="14"/>
        <v>3.48389519319081</v>
      </c>
      <c r="AC119" s="14">
        <f t="shared" si="15"/>
        <v>-6.8033082297646935E-4</v>
      </c>
      <c r="AD119" s="14">
        <f t="shared" si="16"/>
        <v>7.5023724872482897E-3</v>
      </c>
      <c r="AE119" s="14">
        <f t="shared" si="17"/>
        <v>-7.9226676196310394E-2</v>
      </c>
      <c r="AF119" s="14">
        <f t="shared" si="18"/>
        <v>1.7426330556049799E-15</v>
      </c>
      <c r="AG119" s="14">
        <f t="shared" si="18"/>
        <v>-8.0769357783442407E-15</v>
      </c>
      <c r="AH119" s="14">
        <f t="shared" si="19"/>
        <v>0.21994541036964593</v>
      </c>
      <c r="AI119" s="14">
        <f t="shared" si="20"/>
        <v>1.9811378649907152</v>
      </c>
    </row>
    <row r="120" spans="1:35">
      <c r="A120" s="1">
        <v>49948</v>
      </c>
      <c r="B120">
        <v>-0.130910386886674</v>
      </c>
      <c r="C120">
        <v>-1.5028027950273899</v>
      </c>
      <c r="D120">
        <v>3.4490562412589099</v>
      </c>
      <c r="E120">
        <v>7.4949156868254103E-3</v>
      </c>
      <c r="F120" s="16">
        <v>-1.11143440483933E-5</v>
      </c>
      <c r="G120" s="16">
        <v>1.8355588203615401E-15</v>
      </c>
      <c r="H120" s="16">
        <v>-9.1163453126955992E-15</v>
      </c>
      <c r="I120" s="16">
        <v>3.3827487613360702E-13</v>
      </c>
      <c r="J120" s="16">
        <v>3.8745634715288201E-13</v>
      </c>
      <c r="K120" s="16">
        <v>4.9701139702057102E-14</v>
      </c>
      <c r="L120" s="16">
        <v>4.33948367554415E-14</v>
      </c>
      <c r="M120" s="16">
        <v>3.37585166393883E-14</v>
      </c>
      <c r="N120" s="16">
        <v>2.9584258647409501E-14</v>
      </c>
      <c r="O120" s="16">
        <v>1.08413222590679E-16</v>
      </c>
      <c r="P120" s="16">
        <v>8.0947388092480993E-15</v>
      </c>
      <c r="Q120">
        <v>-7.9327683520462197E-2</v>
      </c>
      <c r="R120">
        <v>0</v>
      </c>
      <c r="S120">
        <v>-6.2685443644388097E-4</v>
      </c>
      <c r="T120">
        <v>0.21759320821029399</v>
      </c>
      <c r="U120" s="11">
        <f t="shared" si="12"/>
        <v>1.9604655309418935</v>
      </c>
      <c r="Y120" s="1">
        <f t="shared" si="21"/>
        <v>49948</v>
      </c>
      <c r="Z120" s="14">
        <f t="shared" si="14"/>
        <v>-0.130910386886674</v>
      </c>
      <c r="AA120" s="14">
        <f t="shared" si="14"/>
        <v>-1.5028027950273899</v>
      </c>
      <c r="AB120" s="14">
        <f t="shared" si="14"/>
        <v>3.4490562412589099</v>
      </c>
      <c r="AC120" s="14">
        <f t="shared" si="15"/>
        <v>-6.3796878049227426E-4</v>
      </c>
      <c r="AD120" s="14">
        <f t="shared" si="16"/>
        <v>7.4949156868254103E-3</v>
      </c>
      <c r="AE120" s="14">
        <f t="shared" si="17"/>
        <v>-7.9327683520462197E-2</v>
      </c>
      <c r="AF120" s="14">
        <f t="shared" si="18"/>
        <v>1.8355588203615401E-15</v>
      </c>
      <c r="AG120" s="14">
        <f t="shared" si="18"/>
        <v>-9.1163453126955992E-15</v>
      </c>
      <c r="AH120" s="14">
        <f t="shared" si="19"/>
        <v>0.21759320821118439</v>
      </c>
      <c r="AI120" s="14">
        <f t="shared" si="20"/>
        <v>1.9604655309418939</v>
      </c>
    </row>
    <row r="121" spans="1:35">
      <c r="A121" s="1">
        <v>50040</v>
      </c>
      <c r="B121">
        <v>-0.12951293371099001</v>
      </c>
      <c r="C121">
        <v>-1.48777868140609</v>
      </c>
      <c r="D121">
        <v>3.4145656788463299</v>
      </c>
      <c r="E121">
        <v>7.46919493933112E-3</v>
      </c>
      <c r="F121" s="16">
        <v>-1.0778917131189001E-5</v>
      </c>
      <c r="G121" s="16">
        <v>1.92542137440465E-15</v>
      </c>
      <c r="H121" s="16">
        <v>-1.01292020367812E-14</v>
      </c>
      <c r="I121" s="16">
        <v>3.3569252284996801E-13</v>
      </c>
      <c r="J121" s="16">
        <v>3.8714746633295899E-13</v>
      </c>
      <c r="K121" s="16">
        <v>4.9380721661041302E-14</v>
      </c>
      <c r="L121" s="16">
        <v>4.32019087130991E-14</v>
      </c>
      <c r="M121" s="16">
        <v>3.3621691933341498E-14</v>
      </c>
      <c r="N121" s="16">
        <v>2.94591581984419E-14</v>
      </c>
      <c r="O121" s="16">
        <v>2.8454330340889002E-16</v>
      </c>
      <c r="P121" s="16">
        <v>7.9294034115851205E-15</v>
      </c>
      <c r="Q121">
        <v>-7.9417748271250393E-2</v>
      </c>
      <c r="R121">
        <v>0</v>
      </c>
      <c r="S121">
        <v>-5.8730374294940898E-4</v>
      </c>
      <c r="T121">
        <v>0.21526498138062899</v>
      </c>
      <c r="U121" s="11">
        <f t="shared" si="12"/>
        <v>1.9399924091187577</v>
      </c>
      <c r="Y121" s="1">
        <f t="shared" si="21"/>
        <v>50040</v>
      </c>
      <c r="Z121" s="14">
        <f t="shared" si="14"/>
        <v>-0.12951293371099001</v>
      </c>
      <c r="AA121" s="14">
        <f t="shared" si="14"/>
        <v>-1.48777868140609</v>
      </c>
      <c r="AB121" s="14">
        <f t="shared" si="14"/>
        <v>3.4145656788463299</v>
      </c>
      <c r="AC121" s="14">
        <f t="shared" si="15"/>
        <v>-5.9808266008059803E-4</v>
      </c>
      <c r="AD121" s="14">
        <f t="shared" si="16"/>
        <v>7.46919493933112E-3</v>
      </c>
      <c r="AE121" s="14">
        <f t="shared" si="17"/>
        <v>-7.9417748271250393E-2</v>
      </c>
      <c r="AF121" s="14">
        <f t="shared" si="18"/>
        <v>1.92542137440465E-15</v>
      </c>
      <c r="AG121" s="14">
        <f t="shared" si="18"/>
        <v>-1.01292020367812E-14</v>
      </c>
      <c r="AH121" s="14">
        <f t="shared" si="19"/>
        <v>0.2152649813815157</v>
      </c>
      <c r="AI121" s="14">
        <f t="shared" si="20"/>
        <v>1.9399924091187575</v>
      </c>
    </row>
    <row r="122" spans="1:35">
      <c r="A122" s="1">
        <v>50130</v>
      </c>
      <c r="B122">
        <v>-0.12812791671728399</v>
      </c>
      <c r="C122">
        <v>-1.47290421449187</v>
      </c>
      <c r="D122">
        <v>3.3804200220578702</v>
      </c>
      <c r="E122">
        <v>7.4274184821909303E-3</v>
      </c>
      <c r="F122" s="16">
        <v>-1.04733500062982E-5</v>
      </c>
      <c r="G122" s="16">
        <v>2.01227545387395E-15</v>
      </c>
      <c r="H122" s="16">
        <v>-1.1115791338065299E-14</v>
      </c>
      <c r="I122" s="16">
        <v>3.3311447818909498E-13</v>
      </c>
      <c r="J122" s="16">
        <v>3.8675839714937702E-13</v>
      </c>
      <c r="K122" s="16">
        <v>4.90591179460733E-14</v>
      </c>
      <c r="L122" s="16">
        <v>4.3005179963130599E-14</v>
      </c>
      <c r="M122" s="16">
        <v>3.34815386549701E-14</v>
      </c>
      <c r="N122" s="16">
        <v>2.93313401843149E-14</v>
      </c>
      <c r="O122" s="16">
        <v>4.5537203734595802E-16</v>
      </c>
      <c r="P122" s="16">
        <v>7.7651256387523897E-15</v>
      </c>
      <c r="Q122">
        <v>-7.9496772107665606E-2</v>
      </c>
      <c r="R122">
        <v>0</v>
      </c>
      <c r="S122">
        <v>-5.5022177258239296E-4</v>
      </c>
      <c r="T122">
        <v>0.212960488354664</v>
      </c>
      <c r="U122" s="11">
        <f t="shared" si="12"/>
        <v>1.9197183304561909</v>
      </c>
      <c r="Y122" s="1">
        <f t="shared" si="21"/>
        <v>50130</v>
      </c>
      <c r="Z122" s="14">
        <f t="shared" si="14"/>
        <v>-0.12812791671728399</v>
      </c>
      <c r="AA122" s="14">
        <f t="shared" si="14"/>
        <v>-1.47290421449187</v>
      </c>
      <c r="AB122" s="14">
        <f t="shared" si="14"/>
        <v>3.3804200220578702</v>
      </c>
      <c r="AC122" s="14">
        <f t="shared" si="15"/>
        <v>-5.606951225886912E-4</v>
      </c>
      <c r="AD122" s="14">
        <f t="shared" si="16"/>
        <v>7.4274184821909303E-3</v>
      </c>
      <c r="AE122" s="14">
        <f t="shared" si="17"/>
        <v>-7.9496772107665606E-2</v>
      </c>
      <c r="AF122" s="14">
        <f t="shared" si="18"/>
        <v>2.01227545387395E-15</v>
      </c>
      <c r="AG122" s="14">
        <f t="shared" si="18"/>
        <v>-1.1115791338065299E-14</v>
      </c>
      <c r="AH122" s="14">
        <f t="shared" si="19"/>
        <v>0.21296048835554696</v>
      </c>
      <c r="AI122" s="14">
        <f t="shared" si="20"/>
        <v>1.9197183304561907</v>
      </c>
    </row>
    <row r="123" spans="1:35">
      <c r="A123" s="1">
        <v>50221</v>
      </c>
      <c r="B123">
        <v>-0.126755461310499</v>
      </c>
      <c r="C123">
        <v>-1.4581779880875201</v>
      </c>
      <c r="D123">
        <v>3.3466158218372999</v>
      </c>
      <c r="E123">
        <v>7.37171613990888E-3</v>
      </c>
      <c r="F123" s="16">
        <v>-1.01962171393637E-5</v>
      </c>
      <c r="G123" s="16">
        <v>2.0961763545049002E-15</v>
      </c>
      <c r="H123" s="16">
        <v>-1.20764032727064E-14</v>
      </c>
      <c r="I123" s="16">
        <v>3.3054120002325699E-13</v>
      </c>
      <c r="J123" s="16">
        <v>3.86291361885581E-13</v>
      </c>
      <c r="K123" s="16">
        <v>4.8736443903593301E-14</v>
      </c>
      <c r="L123" s="16">
        <v>4.2804799135214803E-14</v>
      </c>
      <c r="M123" s="16">
        <v>3.3338178997106798E-14</v>
      </c>
      <c r="N123" s="16">
        <v>2.9200907710099403E-14</v>
      </c>
      <c r="O123" s="16">
        <v>6.2098768574307599E-16</v>
      </c>
      <c r="P123" s="16">
        <v>7.6019358718352697E-15</v>
      </c>
      <c r="Q123">
        <v>-7.9564739833769396E-2</v>
      </c>
      <c r="R123">
        <v>0</v>
      </c>
      <c r="S123">
        <v>-5.1559668235283504E-4</v>
      </c>
      <c r="T123">
        <v>0.210679490038613</v>
      </c>
      <c r="U123" s="11">
        <f t="shared" si="12"/>
        <v>1.8996430458854106</v>
      </c>
      <c r="Y123" s="1">
        <f t="shared" si="21"/>
        <v>50221</v>
      </c>
      <c r="Z123" s="14">
        <f t="shared" si="14"/>
        <v>-0.126755461310499</v>
      </c>
      <c r="AA123" s="14">
        <f t="shared" si="14"/>
        <v>-1.4581779880875201</v>
      </c>
      <c r="AB123" s="14">
        <f t="shared" si="14"/>
        <v>3.3466158218372999</v>
      </c>
      <c r="AC123" s="14">
        <f t="shared" si="15"/>
        <v>-5.2579289949219879E-4</v>
      </c>
      <c r="AD123" s="14">
        <f t="shared" si="16"/>
        <v>7.37171613990888E-3</v>
      </c>
      <c r="AE123" s="14">
        <f t="shared" si="17"/>
        <v>-7.9564739833769396E-2</v>
      </c>
      <c r="AF123" s="14">
        <f t="shared" si="18"/>
        <v>2.0961763545049002E-15</v>
      </c>
      <c r="AG123" s="14">
        <f t="shared" si="18"/>
        <v>-1.20764032727064E-14</v>
      </c>
      <c r="AH123" s="14">
        <f t="shared" si="19"/>
        <v>0.21067949003949213</v>
      </c>
      <c r="AI123" s="14">
        <f t="shared" si="20"/>
        <v>1.8996430458854103</v>
      </c>
    </row>
    <row r="124" spans="1:35">
      <c r="A124" s="1">
        <v>50313</v>
      </c>
      <c r="B124">
        <v>-0.125395683566908</v>
      </c>
      <c r="C124">
        <v>-1.44359859634947</v>
      </c>
      <c r="D124">
        <v>3.3131496636189302</v>
      </c>
      <c r="E124">
        <v>7.3041176412643599E-3</v>
      </c>
      <c r="F124" s="16">
        <v>-9.9458863482993304E-6</v>
      </c>
      <c r="G124" s="16">
        <v>2.1771797485407099E-15</v>
      </c>
      <c r="H124" s="16">
        <v>-1.30113336763288E-14</v>
      </c>
      <c r="I124" s="16">
        <v>3.2797313751895201E-13</v>
      </c>
      <c r="J124" s="16">
        <v>3.8574854979732502E-13</v>
      </c>
      <c r="K124" s="16">
        <v>4.8412809602357297E-14</v>
      </c>
      <c r="L124" s="16">
        <v>4.2600911257054601E-14</v>
      </c>
      <c r="M124" s="16">
        <v>3.3191731932917098E-14</v>
      </c>
      <c r="N124" s="16">
        <v>2.90679608021361E-14</v>
      </c>
      <c r="O124" s="16">
        <v>7.8147699050136299E-16</v>
      </c>
      <c r="P124" s="16">
        <v>7.4398630987574703E-15</v>
      </c>
      <c r="Q124">
        <v>-7.9621710127809303E-2</v>
      </c>
      <c r="R124">
        <v>0</v>
      </c>
      <c r="S124">
        <v>-4.83386781991989E-4</v>
      </c>
      <c r="T124">
        <v>0.20842174974532501</v>
      </c>
      <c r="U124" s="11">
        <f t="shared" si="12"/>
        <v>1.879766208293856</v>
      </c>
      <c r="Y124" s="1">
        <f t="shared" si="21"/>
        <v>50313</v>
      </c>
      <c r="Z124" s="14">
        <f t="shared" si="14"/>
        <v>-0.125395683566908</v>
      </c>
      <c r="AA124" s="14">
        <f t="shared" si="14"/>
        <v>-1.44359859634947</v>
      </c>
      <c r="AB124" s="14">
        <f t="shared" si="14"/>
        <v>3.3131496636189302</v>
      </c>
      <c r="AC124" s="14">
        <f t="shared" si="15"/>
        <v>-4.9333266834028836E-4</v>
      </c>
      <c r="AD124" s="14">
        <f t="shared" si="16"/>
        <v>7.3041176412643599E-3</v>
      </c>
      <c r="AE124" s="14">
        <f t="shared" si="17"/>
        <v>-7.9621710127809303E-2</v>
      </c>
      <c r="AF124" s="14">
        <f t="shared" si="18"/>
        <v>2.1771797485407099E-15</v>
      </c>
      <c r="AG124" s="14">
        <f t="shared" si="18"/>
        <v>-1.30113336763288E-14</v>
      </c>
      <c r="AH124" s="14">
        <f t="shared" si="19"/>
        <v>0.2084217497462002</v>
      </c>
      <c r="AI124" s="14">
        <f t="shared" si="20"/>
        <v>1.879766208293856</v>
      </c>
    </row>
    <row r="125" spans="1:35">
      <c r="A125" s="1">
        <v>50405</v>
      </c>
      <c r="B125">
        <v>-0.12404868781348601</v>
      </c>
      <c r="C125">
        <v>-1.42916463586595</v>
      </c>
      <c r="D125">
        <v>3.2800181669827499</v>
      </c>
      <c r="E125">
        <v>7.2265361240170098E-3</v>
      </c>
      <c r="F125" s="16">
        <v>-9.7205787737213101E-6</v>
      </c>
      <c r="G125" s="16">
        <v>2.25534152122844E-15</v>
      </c>
      <c r="H125" s="16">
        <v>-1.39208849380209E-14</v>
      </c>
      <c r="I125" s="16">
        <v>3.2541073065676301E-13</v>
      </c>
      <c r="J125" s="16">
        <v>3.8513212127117401E-13</v>
      </c>
      <c r="K125" s="16">
        <v>4.8088320360364403E-14</v>
      </c>
      <c r="L125" s="16">
        <v>4.2393658102487402E-14</v>
      </c>
      <c r="M125" s="16">
        <v>3.3042313570011002E-14</v>
      </c>
      <c r="N125" s="16">
        <v>2.8932596761570397E-14</v>
      </c>
      <c r="O125" s="16">
        <v>9.3692570296618702E-16</v>
      </c>
      <c r="P125" s="16">
        <v>7.2789349390462207E-15</v>
      </c>
      <c r="Q125">
        <v>-7.9667806486751994E-2</v>
      </c>
      <c r="R125">
        <v>0</v>
      </c>
      <c r="S125">
        <v>-4.5352586229426798E-4</v>
      </c>
      <c r="T125">
        <v>0.206187033169868</v>
      </c>
      <c r="U125" s="11">
        <f t="shared" si="12"/>
        <v>1.8600873596702385</v>
      </c>
      <c r="Y125" s="1">
        <f t="shared" si="21"/>
        <v>50405</v>
      </c>
      <c r="Z125" s="14">
        <f t="shared" si="14"/>
        <v>-0.12404868781348601</v>
      </c>
      <c r="AA125" s="14">
        <f t="shared" si="14"/>
        <v>-1.42916463586595</v>
      </c>
      <c r="AB125" s="14">
        <f t="shared" si="14"/>
        <v>3.2800181669827499</v>
      </c>
      <c r="AC125" s="14">
        <f t="shared" si="15"/>
        <v>-4.6324644106798926E-4</v>
      </c>
      <c r="AD125" s="14">
        <f t="shared" si="16"/>
        <v>7.2265361240170098E-3</v>
      </c>
      <c r="AE125" s="14">
        <f t="shared" si="17"/>
        <v>-7.9667806486751994E-2</v>
      </c>
      <c r="AF125" s="14">
        <f t="shared" si="18"/>
        <v>2.25534152122844E-15</v>
      </c>
      <c r="AG125" s="14">
        <f t="shared" si="18"/>
        <v>-1.39208849380209E-14</v>
      </c>
      <c r="AH125" s="14">
        <f t="shared" si="19"/>
        <v>0.20618703317073919</v>
      </c>
      <c r="AI125" s="14">
        <f t="shared" si="20"/>
        <v>1.8600873596702381</v>
      </c>
    </row>
    <row r="126" spans="1:35">
      <c r="A126" s="1">
        <v>50495</v>
      </c>
      <c r="B126">
        <v>-0.122714564809408</v>
      </c>
      <c r="C126">
        <v>-1.4148747073983201</v>
      </c>
      <c r="D126">
        <v>3.2472179853129299</v>
      </c>
      <c r="E126">
        <v>7.1407562295562298E-3</v>
      </c>
      <c r="F126" s="16">
        <v>-9.5184212524777103E-6</v>
      </c>
      <c r="G126" s="16">
        <v>2.3307176256248198E-15</v>
      </c>
      <c r="H126" s="16">
        <v>-1.48053664827956E-14</v>
      </c>
      <c r="I126" s="16">
        <v>3.2285440976865901E-13</v>
      </c>
      <c r="J126" s="16">
        <v>3.8444421091334499E-13</v>
      </c>
      <c r="K126" s="16">
        <v>4.77630772109105E-14</v>
      </c>
      <c r="L126" s="16">
        <v>4.2183178477265801E-14</v>
      </c>
      <c r="M126" s="16">
        <v>3.2890037445572102E-14</v>
      </c>
      <c r="N126" s="16">
        <v>2.8794910463917602E-14</v>
      </c>
      <c r="O126" s="16">
        <v>1.0874190090217399E-15</v>
      </c>
      <c r="P126" s="16">
        <v>7.1191776692749803E-15</v>
      </c>
      <c r="Q126">
        <v>-7.9703208498445102E-2</v>
      </c>
      <c r="R126">
        <v>0</v>
      </c>
      <c r="S126">
        <v>-4.2592803922440102E-4</v>
      </c>
      <c r="T126">
        <v>0.203975108365366</v>
      </c>
      <c r="U126" s="11">
        <f t="shared" si="12"/>
        <v>1.8406059227420566</v>
      </c>
      <c r="Y126" s="1">
        <f t="shared" si="21"/>
        <v>50495</v>
      </c>
      <c r="Z126" s="14">
        <f t="shared" si="14"/>
        <v>-0.122714564809408</v>
      </c>
      <c r="AA126" s="14">
        <f t="shared" si="14"/>
        <v>-1.4148747073983201</v>
      </c>
      <c r="AB126" s="14">
        <f t="shared" si="14"/>
        <v>3.2472179853129299</v>
      </c>
      <c r="AC126" s="14">
        <f t="shared" si="15"/>
        <v>-4.3544646047687872E-4</v>
      </c>
      <c r="AD126" s="14">
        <f t="shared" si="16"/>
        <v>7.1407562295562298E-3</v>
      </c>
      <c r="AE126" s="14">
        <f t="shared" si="17"/>
        <v>-7.9703208498445102E-2</v>
      </c>
      <c r="AF126" s="14">
        <f t="shared" si="18"/>
        <v>2.3307176256248198E-15</v>
      </c>
      <c r="AG126" s="14">
        <f t="shared" si="18"/>
        <v>-1.48053664827956E-14</v>
      </c>
      <c r="AH126" s="14">
        <f t="shared" si="19"/>
        <v>0.20397510836623312</v>
      </c>
      <c r="AI126" s="14">
        <f t="shared" si="20"/>
        <v>1.8406059227420568</v>
      </c>
    </row>
    <row r="127" spans="1:35">
      <c r="A127" s="1">
        <v>50586</v>
      </c>
      <c r="B127">
        <v>-0.12139339045893099</v>
      </c>
      <c r="C127">
        <v>-1.4007274173368101</v>
      </c>
      <c r="D127">
        <v>3.2147458054597999</v>
      </c>
      <c r="E127">
        <v>7.0484262164113498E-3</v>
      </c>
      <c r="F127" s="16">
        <v>-9.3374915247372601E-6</v>
      </c>
      <c r="G127" s="16">
        <v>2.4033639544057402E-15</v>
      </c>
      <c r="H127" s="16">
        <v>-1.56650950044277E-14</v>
      </c>
      <c r="I127" s="16">
        <v>3.2030459510252899E-13</v>
      </c>
      <c r="J127" s="16">
        <v>3.8368692972331999E-13</v>
      </c>
      <c r="K127" s="16">
        <v>4.7437177312220501E-14</v>
      </c>
      <c r="L127" s="16">
        <v>4.1969608449978098E-14</v>
      </c>
      <c r="M127" s="16">
        <v>3.2735014768986302E-14</v>
      </c>
      <c r="N127" s="16">
        <v>2.86549946100475E-14</v>
      </c>
      <c r="O127" s="16">
        <v>1.2330418620905499E-15</v>
      </c>
      <c r="P127" s="16">
        <v>6.9606162491538802E-15</v>
      </c>
      <c r="Q127">
        <v>-7.9728143529769493E-2</v>
      </c>
      <c r="R127">
        <v>0</v>
      </c>
      <c r="S127">
        <v>-4.0049211718348201E-4</v>
      </c>
      <c r="T127">
        <v>0.201785745719092</v>
      </c>
      <c r="U127" s="11">
        <f t="shared" si="12"/>
        <v>1.8213211964619345</v>
      </c>
      <c r="Y127" s="1">
        <f t="shared" si="21"/>
        <v>50586</v>
      </c>
      <c r="Z127" s="14">
        <f t="shared" si="14"/>
        <v>-0.12139339045893099</v>
      </c>
      <c r="AA127" s="14">
        <f t="shared" si="14"/>
        <v>-1.4007274173368101</v>
      </c>
      <c r="AB127" s="14">
        <f t="shared" si="14"/>
        <v>3.2147458054597999</v>
      </c>
      <c r="AC127" s="14">
        <f t="shared" si="15"/>
        <v>-4.0982960870821926E-4</v>
      </c>
      <c r="AD127" s="14">
        <f t="shared" si="16"/>
        <v>7.0484262164113498E-3</v>
      </c>
      <c r="AE127" s="14">
        <f t="shared" si="17"/>
        <v>-7.9728143529769493E-2</v>
      </c>
      <c r="AF127" s="14">
        <f t="shared" si="18"/>
        <v>2.4033639544057402E-15</v>
      </c>
      <c r="AG127" s="14">
        <f t="shared" si="18"/>
        <v>-1.56650950044277E-14</v>
      </c>
      <c r="AH127" s="14">
        <f t="shared" si="19"/>
        <v>0.20178574571995495</v>
      </c>
      <c r="AI127" s="14">
        <f t="shared" si="20"/>
        <v>1.8213211964619342</v>
      </c>
    </row>
    <row r="128" spans="1:35">
      <c r="A128" s="1">
        <v>50678</v>
      </c>
      <c r="B128">
        <v>-0.12008522498824201</v>
      </c>
      <c r="C128">
        <v>-1.38672137891432</v>
      </c>
      <c r="D128">
        <v>3.18259834740521</v>
      </c>
      <c r="E128">
        <v>6.9510535526276403E-3</v>
      </c>
      <c r="F128" s="16">
        <v>-9.1758567466434792E-6</v>
      </c>
      <c r="G128" s="16">
        <v>2.4733362273664699E-15</v>
      </c>
      <c r="H128" s="16">
        <v>-1.6500394487189199E-14</v>
      </c>
      <c r="I128" s="16">
        <v>3.1776169642146099E-13</v>
      </c>
      <c r="J128" s="16">
        <v>3.8286236649346502E-13</v>
      </c>
      <c r="K128" s="16">
        <v>4.7110714305185203E-14</v>
      </c>
      <c r="L128" s="16">
        <v>4.1753081535104401E-14</v>
      </c>
      <c r="M128" s="16">
        <v>3.2577354618124302E-14</v>
      </c>
      <c r="N128" s="16">
        <v>2.8512939933784698E-14</v>
      </c>
      <c r="O128" s="16">
        <v>1.3738792351206299E-15</v>
      </c>
      <c r="P128" s="16">
        <v>6.8032743482227096E-15</v>
      </c>
      <c r="Q128">
        <v>-7.9742878897858596E-2</v>
      </c>
      <c r="R128">
        <v>0</v>
      </c>
      <c r="S128">
        <v>-3.7710548184016502E-4</v>
      </c>
      <c r="T128">
        <v>0.199618717928813</v>
      </c>
      <c r="U128" s="11">
        <f t="shared" si="12"/>
        <v>1.8022323547484875</v>
      </c>
      <c r="Y128" s="1">
        <f t="shared" si="21"/>
        <v>50678</v>
      </c>
      <c r="Z128" s="14">
        <f t="shared" si="14"/>
        <v>-0.12008522498824201</v>
      </c>
      <c r="AA128" s="14">
        <f t="shared" si="14"/>
        <v>-1.38672137891432</v>
      </c>
      <c r="AB128" s="14">
        <f t="shared" si="14"/>
        <v>3.18259834740521</v>
      </c>
      <c r="AC128" s="14">
        <f t="shared" si="15"/>
        <v>-3.8628133858680848E-4</v>
      </c>
      <c r="AD128" s="14">
        <f t="shared" si="16"/>
        <v>6.9510535526276403E-3</v>
      </c>
      <c r="AE128" s="14">
        <f t="shared" si="17"/>
        <v>-7.9742878897858596E-2</v>
      </c>
      <c r="AF128" s="14">
        <f t="shared" si="18"/>
        <v>2.4733362273664699E-15</v>
      </c>
      <c r="AG128" s="14">
        <f t="shared" si="18"/>
        <v>-1.6500394487189199E-14</v>
      </c>
      <c r="AH128" s="14">
        <f t="shared" si="19"/>
        <v>0.19961871792967173</v>
      </c>
      <c r="AI128" s="14">
        <f t="shared" si="20"/>
        <v>1.8022323547484878</v>
      </c>
    </row>
    <row r="129" spans="1:35">
      <c r="A129" s="1">
        <v>50770</v>
      </c>
      <c r="B129">
        <v>-0.118790112522678</v>
      </c>
      <c r="C129">
        <v>-1.3728552132152001</v>
      </c>
      <c r="D129">
        <v>3.1507723639311598</v>
      </c>
      <c r="E129">
        <v>6.8500034814388501E-3</v>
      </c>
      <c r="F129" s="16">
        <v>-9.0316058078276398E-6</v>
      </c>
      <c r="G129" s="16">
        <v>2.54068989331311E-15</v>
      </c>
      <c r="H129" s="16">
        <v>-1.7311596051611399E-14</v>
      </c>
      <c r="I129" s="16">
        <v>3.1522611264329101E-13</v>
      </c>
      <c r="J129" s="16">
        <v>3.8197258856286798E-13</v>
      </c>
      <c r="K129" s="16">
        <v>4.6783778623719803E-14</v>
      </c>
      <c r="L129" s="16">
        <v>4.1533728834709298E-14</v>
      </c>
      <c r="M129" s="16">
        <v>3.24171640950652E-14</v>
      </c>
      <c r="N129" s="16">
        <v>2.8368835371077101E-14</v>
      </c>
      <c r="O129" s="16">
        <v>1.5100163019658001E-15</v>
      </c>
      <c r="P129" s="16">
        <v>6.6471743730896001E-15</v>
      </c>
      <c r="Q129">
        <v>-7.9747714572626097E-2</v>
      </c>
      <c r="R129">
        <v>0</v>
      </c>
      <c r="S129">
        <v>-3.5564753862354199E-4</v>
      </c>
      <c r="T129">
        <v>0.19747379997937101</v>
      </c>
      <c r="U129" s="11">
        <f t="shared" si="12"/>
        <v>1.7833384479378738</v>
      </c>
      <c r="Y129" s="1">
        <f t="shared" si="21"/>
        <v>50770</v>
      </c>
      <c r="Z129" s="14">
        <f t="shared" si="14"/>
        <v>-0.118790112522678</v>
      </c>
      <c r="AA129" s="14">
        <f t="shared" si="14"/>
        <v>-1.3728552132152001</v>
      </c>
      <c r="AB129" s="14">
        <f t="shared" si="14"/>
        <v>3.1507723639311598</v>
      </c>
      <c r="AC129" s="14">
        <f t="shared" si="15"/>
        <v>-3.6467914443136961E-4</v>
      </c>
      <c r="AD129" s="14">
        <f t="shared" si="16"/>
        <v>6.8500034814388501E-3</v>
      </c>
      <c r="AE129" s="14">
        <f t="shared" si="17"/>
        <v>-7.9747714572626097E-2</v>
      </c>
      <c r="AF129" s="14">
        <f t="shared" si="18"/>
        <v>2.54068989331311E-15</v>
      </c>
      <c r="AG129" s="14">
        <f t="shared" si="18"/>
        <v>-1.7311596051611399E-14</v>
      </c>
      <c r="AH129" s="14">
        <f t="shared" si="19"/>
        <v>0.19747379998022543</v>
      </c>
      <c r="AI129" s="14">
        <f t="shared" si="20"/>
        <v>1.7833384479378735</v>
      </c>
    </row>
    <row r="130" spans="1:35">
      <c r="A130" s="1">
        <v>50860</v>
      </c>
      <c r="B130">
        <v>-0.117508081004897</v>
      </c>
      <c r="C130">
        <v>-1.3591275500103399</v>
      </c>
      <c r="D130">
        <v>3.1192646402918598</v>
      </c>
      <c r="E130">
        <v>6.7465000913752796E-3</v>
      </c>
      <c r="F130" s="16">
        <v>-8.9028759680260496E-6</v>
      </c>
      <c r="G130" s="16">
        <v>2.6054800450755901E-15</v>
      </c>
      <c r="H130" s="16">
        <v>-1.80990376560591E-14</v>
      </c>
      <c r="I130" s="16">
        <v>3.1269823152425299E-13</v>
      </c>
      <c r="J130" s="16">
        <v>3.81019642040861E-13</v>
      </c>
      <c r="K130" s="16">
        <v>4.6456457762182903E-14</v>
      </c>
      <c r="L130" s="16">
        <v>4.1311679144757797E-14</v>
      </c>
      <c r="M130" s="16">
        <v>3.22545484466539E-14</v>
      </c>
      <c r="N130" s="16">
        <v>2.8222768195409601E-14</v>
      </c>
      <c r="O130" s="16">
        <v>1.64153855784473E-15</v>
      </c>
      <c r="P130" s="16">
        <v>6.4923374951502904E-15</v>
      </c>
      <c r="Q130">
        <v>-7.9742976442384497E-2</v>
      </c>
      <c r="R130">
        <v>0</v>
      </c>
      <c r="S130">
        <v>-3.35992717471432E-4</v>
      </c>
      <c r="T130">
        <v>0.19535076911952101</v>
      </c>
      <c r="U130" s="11">
        <f t="shared" si="12"/>
        <v>1.7646384064525296</v>
      </c>
      <c r="Y130" s="1">
        <f t="shared" si="21"/>
        <v>50860</v>
      </c>
      <c r="Z130" s="14">
        <f t="shared" si="14"/>
        <v>-0.117508081004897</v>
      </c>
      <c r="AA130" s="14">
        <f t="shared" si="14"/>
        <v>-1.3591275500103399</v>
      </c>
      <c r="AB130" s="14">
        <f t="shared" si="14"/>
        <v>3.1192646402918598</v>
      </c>
      <c r="AC130" s="14">
        <f t="shared" si="15"/>
        <v>-3.4489559343945807E-4</v>
      </c>
      <c r="AD130" s="14">
        <f t="shared" si="16"/>
        <v>6.7465000913752796E-3</v>
      </c>
      <c r="AE130" s="14">
        <f t="shared" si="17"/>
        <v>-7.9742976442384497E-2</v>
      </c>
      <c r="AF130" s="14">
        <f t="shared" si="18"/>
        <v>2.6054800450755901E-15</v>
      </c>
      <c r="AG130" s="14">
        <f t="shared" si="18"/>
        <v>-1.80990376560591E-14</v>
      </c>
      <c r="AH130" s="14">
        <f t="shared" si="19"/>
        <v>0.19535076912037111</v>
      </c>
      <c r="AI130" s="14">
        <f t="shared" ref="AI130:AI132" si="22">+SUM(Z130:AH130)</f>
        <v>1.7646384064525298</v>
      </c>
    </row>
    <row r="131" spans="1:35">
      <c r="A131" s="1">
        <v>50951</v>
      </c>
      <c r="B131">
        <v>-0.11623914239902999</v>
      </c>
      <c r="C131">
        <v>-1.3455370284452299</v>
      </c>
      <c r="D131">
        <v>3.08807199388895</v>
      </c>
      <c r="E131">
        <v>6.6416294599415298E-3</v>
      </c>
      <c r="F131" s="16">
        <v>-8.7878743314600892E-6</v>
      </c>
      <c r="G131" s="16">
        <v>2.6677613464162001E-15</v>
      </c>
      <c r="H131" s="16">
        <v>-1.8863063682652001E-14</v>
      </c>
      <c r="I131" s="16">
        <v>3.1017842938903502E-13</v>
      </c>
      <c r="J131" s="16">
        <v>3.8000555160342102E-13</v>
      </c>
      <c r="K131" s="16">
        <v>4.61288365041641E-14</v>
      </c>
      <c r="L131" s="16">
        <v>4.1087059031529298E-14</v>
      </c>
      <c r="M131" s="16">
        <v>3.2089611154878298E-14</v>
      </c>
      <c r="N131" s="16">
        <v>2.8074824123836401E-14</v>
      </c>
      <c r="O131" s="16">
        <v>1.7685318878197699E-15</v>
      </c>
      <c r="P131" s="16">
        <v>6.3387836787167199E-15</v>
      </c>
      <c r="Q131">
        <v>-7.97290101600822E-2</v>
      </c>
      <c r="R131">
        <v>0</v>
      </c>
      <c r="S131">
        <v>-3.1801306785854899E-4</v>
      </c>
      <c r="T131">
        <v>0.193249404838997</v>
      </c>
      <c r="U131" s="11">
        <f t="shared" ref="U131:U132" si="23">+SUM(B131:T131)</f>
        <v>1.7461310462421857</v>
      </c>
      <c r="Y131" s="1">
        <f t="shared" si="21"/>
        <v>50951</v>
      </c>
      <c r="Z131" s="14">
        <f t="shared" ref="Z131:AB132" si="24">+B131</f>
        <v>-0.11623914239902999</v>
      </c>
      <c r="AA131" s="14">
        <f t="shared" si="24"/>
        <v>-1.3455370284452299</v>
      </c>
      <c r="AB131" s="14">
        <f t="shared" si="24"/>
        <v>3.08807199388895</v>
      </c>
      <c r="AC131" s="14">
        <f t="shared" ref="AC131:AC132" si="25">+F131+S131</f>
        <v>-3.2680094219000909E-4</v>
      </c>
      <c r="AD131" s="14">
        <f t="shared" ref="AD131:AD132" si="26">+E131</f>
        <v>6.6416294599415298E-3</v>
      </c>
      <c r="AE131" s="14">
        <f t="shared" ref="AE131:AE132" si="27">+Q131</f>
        <v>-7.97290101600822E-2</v>
      </c>
      <c r="AF131" s="14">
        <f t="shared" ref="AF131:AG132" si="28">+G131</f>
        <v>2.6677613464162001E-15</v>
      </c>
      <c r="AG131" s="14">
        <f t="shared" si="28"/>
        <v>-1.8863063682652001E-14</v>
      </c>
      <c r="AH131" s="14">
        <f t="shared" ref="AH131:AH132" si="29">+SUM(T131,I131:P131)</f>
        <v>0.19324940483984265</v>
      </c>
      <c r="AI131" s="14">
        <f t="shared" si="22"/>
        <v>1.7461310462421857</v>
      </c>
    </row>
    <row r="132" spans="1:35">
      <c r="A132" s="1">
        <v>51043</v>
      </c>
      <c r="U132" s="11">
        <f t="shared" si="23"/>
        <v>0</v>
      </c>
      <c r="Y132" s="1">
        <f t="shared" si="21"/>
        <v>51043</v>
      </c>
      <c r="Z132" s="14">
        <f t="shared" si="24"/>
        <v>0</v>
      </c>
      <c r="AA132" s="14">
        <f t="shared" si="24"/>
        <v>0</v>
      </c>
      <c r="AB132" s="14">
        <f t="shared" si="24"/>
        <v>0</v>
      </c>
      <c r="AC132" s="14">
        <f t="shared" si="25"/>
        <v>0</v>
      </c>
      <c r="AD132" s="14">
        <f t="shared" si="26"/>
        <v>0</v>
      </c>
      <c r="AE132" s="14">
        <f t="shared" si="27"/>
        <v>0</v>
      </c>
      <c r="AF132" s="14">
        <f t="shared" si="28"/>
        <v>0</v>
      </c>
      <c r="AG132" s="14">
        <f t="shared" si="28"/>
        <v>0</v>
      </c>
      <c r="AH132" s="14">
        <f t="shared" si="29"/>
        <v>0</v>
      </c>
      <c r="AI132" s="14">
        <f t="shared" si="22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D476-BD80-4BC3-89B7-547B0F7B8E5F}">
  <sheetPr codeName="Sheet39"/>
  <dimension ref="A1:AO136"/>
  <sheetViews>
    <sheetView topLeftCell="K1" zoomScale="85" zoomScaleNormal="85" workbookViewId="0">
      <selection activeCell="AO2" sqref="AO2:AO132"/>
    </sheetView>
  </sheetViews>
  <sheetFormatPr defaultColWidth="8.85546875" defaultRowHeight="15"/>
  <cols>
    <col min="36" max="38" width="8.85546875" style="19"/>
  </cols>
  <sheetData>
    <row r="1" spans="1:41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H1" t="s">
        <v>242</v>
      </c>
      <c r="AI1" t="s">
        <v>243</v>
      </c>
      <c r="AJ1" s="19" t="s">
        <v>245</v>
      </c>
      <c r="AK1" s="19" t="s">
        <v>244</v>
      </c>
      <c r="AL1" s="19" t="s">
        <v>246</v>
      </c>
      <c r="AN1" s="19" t="s">
        <v>334</v>
      </c>
      <c r="AO1" s="19" t="s">
        <v>335</v>
      </c>
    </row>
    <row r="2" spans="1:41">
      <c r="A2" s="1">
        <v>39172</v>
      </c>
      <c r="B2">
        <v>2.7635952586534098</v>
      </c>
      <c r="C2">
        <v>0.53358880285180399</v>
      </c>
      <c r="D2">
        <v>-5.1863341545923198</v>
      </c>
      <c r="E2">
        <v>-5.1136693853279496E-4</v>
      </c>
      <c r="F2">
        <v>5.8541529290486798</v>
      </c>
      <c r="G2">
        <v>13.670674508395299</v>
      </c>
      <c r="H2">
        <v>-2.8184244149140499E-2</v>
      </c>
      <c r="I2">
        <v>0.24054811008572699</v>
      </c>
      <c r="J2">
        <v>-5.6232887071745903E-2</v>
      </c>
      <c r="K2">
        <v>1.7648647988989701</v>
      </c>
      <c r="L2">
        <v>0.247084288828337</v>
      </c>
      <c r="M2">
        <v>0</v>
      </c>
      <c r="N2">
        <v>0</v>
      </c>
      <c r="O2">
        <v>0.62949386615724101</v>
      </c>
      <c r="P2">
        <v>0</v>
      </c>
      <c r="Q2">
        <v>-1.6141787294981499E-2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6.0022738688657098</v>
      </c>
      <c r="AF2">
        <v>26.418871991738801</v>
      </c>
      <c r="AH2">
        <f>+AF2-AVERAGE($AF$2:$AF$131)</f>
        <v>3.3779379679222714</v>
      </c>
      <c r="AI2">
        <f>AH2-K2-SUM(Y2:AD2)</f>
        <v>1.6130731690233013</v>
      </c>
      <c r="AJ2" s="19">
        <v>2.7370000000000001</v>
      </c>
      <c r="AK2" s="19">
        <v>1.1661531999999999</v>
      </c>
      <c r="AL2" s="19">
        <v>2.4409062499999998</v>
      </c>
      <c r="AN2">
        <f>SUM(C2:F2)</f>
        <v>1.2008962103696312</v>
      </c>
      <c r="AO2">
        <f>SUM(Y2:AD2)+K2</f>
        <v>1.7648647988989701</v>
      </c>
    </row>
    <row r="3" spans="1:41">
      <c r="A3" s="1">
        <v>39263</v>
      </c>
      <c r="B3">
        <v>2.4185381968345898</v>
      </c>
      <c r="C3">
        <v>0.70412513494681905</v>
      </c>
      <c r="D3">
        <v>-5.5959395679763499</v>
      </c>
      <c r="E3">
        <v>4.27978300730269E-4</v>
      </c>
      <c r="F3">
        <v>6.6786249309630703</v>
      </c>
      <c r="G3">
        <v>13.583154423512401</v>
      </c>
      <c r="H3">
        <v>-1.7772615653225899E-2</v>
      </c>
      <c r="I3">
        <v>0.23374734685402801</v>
      </c>
      <c r="J3">
        <v>-5.7029453164329502E-2</v>
      </c>
      <c r="K3">
        <v>1.86770737708546</v>
      </c>
      <c r="L3">
        <v>0.286298168921711</v>
      </c>
      <c r="M3">
        <v>0</v>
      </c>
      <c r="N3">
        <v>0</v>
      </c>
      <c r="O3">
        <v>0.64684597885220896</v>
      </c>
      <c r="P3">
        <v>0</v>
      </c>
      <c r="Q3">
        <v>-2.3892897490239502E-2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5.9831843538585296</v>
      </c>
      <c r="AF3">
        <v>26.708019355845799</v>
      </c>
      <c r="AH3">
        <f t="shared" ref="AH3:AH66" si="0">+AF3-AVERAGE($AF$2:$AF$131)</f>
        <v>3.66708533202927</v>
      </c>
      <c r="AI3">
        <f t="shared" ref="AI3:AI66" si="1">AH3-K3-SUM(Y3:AD3)</f>
        <v>1.79937795494381</v>
      </c>
      <c r="AJ3" s="19">
        <v>3.0494018114075221</v>
      </c>
      <c r="AK3" s="19">
        <v>0.63073330000000005</v>
      </c>
      <c r="AL3" s="19">
        <v>2.7138437500000001</v>
      </c>
      <c r="AN3">
        <f t="shared" ref="AN3:AN66" si="2">SUM(C3:F3)</f>
        <v>1.7872384762342701</v>
      </c>
      <c r="AO3">
        <f t="shared" ref="AO3:AO66" si="3">SUM(Y3:AD3)+K3</f>
        <v>1.86770737708546</v>
      </c>
    </row>
    <row r="4" spans="1:41">
      <c r="A4" s="1">
        <v>39355</v>
      </c>
      <c r="B4">
        <v>2.5350173349111298</v>
      </c>
      <c r="C4">
        <v>0.72508576551358594</v>
      </c>
      <c r="D4">
        <v>-5.9842759788331801</v>
      </c>
      <c r="E4">
        <v>-2.5395133664712102E-4</v>
      </c>
      <c r="F4">
        <v>7.2392268018807702</v>
      </c>
      <c r="G4">
        <v>13.6147101607633</v>
      </c>
      <c r="H4">
        <v>9.8715234791808496E-3</v>
      </c>
      <c r="I4">
        <v>0.308917533745872</v>
      </c>
      <c r="J4">
        <v>-6.0382074122759199E-2</v>
      </c>
      <c r="K4">
        <v>1.70183828413242</v>
      </c>
      <c r="L4">
        <v>0.28102681397686902</v>
      </c>
      <c r="M4">
        <v>0</v>
      </c>
      <c r="N4">
        <v>0</v>
      </c>
      <c r="O4">
        <v>0.67094272931125798</v>
      </c>
      <c r="P4">
        <v>0</v>
      </c>
      <c r="Q4">
        <v>-3.8548943930537601E-2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5.9641673703749598</v>
      </c>
      <c r="AF4">
        <v>26.967343369866601</v>
      </c>
      <c r="AH4">
        <f t="shared" si="0"/>
        <v>3.9264093460500717</v>
      </c>
      <c r="AI4">
        <f t="shared" si="1"/>
        <v>2.2245710619176515</v>
      </c>
      <c r="AJ4" s="19">
        <v>2.9951680354802281</v>
      </c>
      <c r="AK4" s="19">
        <v>0.49029679999999998</v>
      </c>
      <c r="AL4" s="19">
        <v>2.8524687499999999</v>
      </c>
      <c r="AN4">
        <f t="shared" si="2"/>
        <v>1.9797826372245284</v>
      </c>
      <c r="AO4">
        <f t="shared" si="3"/>
        <v>1.70183828413242</v>
      </c>
    </row>
    <row r="5" spans="1:41">
      <c r="A5" s="1">
        <v>39447</v>
      </c>
      <c r="B5">
        <v>2.2410346928991598</v>
      </c>
      <c r="C5">
        <v>0.97044204856943395</v>
      </c>
      <c r="D5">
        <v>-6.3219052358626202</v>
      </c>
      <c r="E5">
        <v>6.4600100159333299E-4</v>
      </c>
      <c r="F5">
        <v>7.61285221313753</v>
      </c>
      <c r="G5">
        <v>13.691824041722599</v>
      </c>
      <c r="H5">
        <v>1.5466452227457499E-2</v>
      </c>
      <c r="I5">
        <v>0.24743542184397899</v>
      </c>
      <c r="J5">
        <v>-6.1609691622041399E-2</v>
      </c>
      <c r="K5">
        <v>1.83642174062227</v>
      </c>
      <c r="L5">
        <v>0.32689838961467899</v>
      </c>
      <c r="M5">
        <v>0</v>
      </c>
      <c r="N5">
        <v>0</v>
      </c>
      <c r="O5">
        <v>0.68436817872482802</v>
      </c>
      <c r="P5">
        <v>0</v>
      </c>
      <c r="Q5">
        <v>-4.25485229889365E-2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5.9452225176407296</v>
      </c>
      <c r="AF5">
        <v>27.146548247531001</v>
      </c>
      <c r="AH5">
        <f t="shared" si="0"/>
        <v>4.1056142237144719</v>
      </c>
      <c r="AI5">
        <f t="shared" si="1"/>
        <v>2.2691924830922021</v>
      </c>
      <c r="AJ5" s="19">
        <v>2.5742986722182222</v>
      </c>
      <c r="AK5" s="19">
        <v>0.58647769999999999</v>
      </c>
      <c r="AL5" s="19">
        <v>2.85678125</v>
      </c>
      <c r="AN5">
        <f t="shared" si="2"/>
        <v>2.262035026845937</v>
      </c>
      <c r="AO5">
        <f t="shared" si="3"/>
        <v>1.83642174062227</v>
      </c>
    </row>
    <row r="6" spans="1:41">
      <c r="A6" s="1">
        <v>39538</v>
      </c>
      <c r="B6">
        <v>2.30065974478129</v>
      </c>
      <c r="C6">
        <v>0.99223487357693596</v>
      </c>
      <c r="D6">
        <v>-6.5011129990968701</v>
      </c>
      <c r="E6" s="16">
        <v>-8.8904040135464194E-5</v>
      </c>
      <c r="F6">
        <v>7.6534890355567899</v>
      </c>
      <c r="G6">
        <v>13.892708450460701</v>
      </c>
      <c r="H6">
        <v>-5.2870440405784203E-2</v>
      </c>
      <c r="I6">
        <v>0.30752984749239998</v>
      </c>
      <c r="J6">
        <v>-6.4995450314590905E-2</v>
      </c>
      <c r="K6">
        <v>2.1682746140016298</v>
      </c>
      <c r="L6">
        <v>0.124524155407142</v>
      </c>
      <c r="M6">
        <v>0</v>
      </c>
      <c r="N6">
        <v>0</v>
      </c>
      <c r="O6">
        <v>0.70702001565299899</v>
      </c>
      <c r="P6">
        <v>0</v>
      </c>
      <c r="Q6">
        <v>-4.7090067189112302E-2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5.9263494030006996</v>
      </c>
      <c r="AF6">
        <v>27.406632278884501</v>
      </c>
      <c r="AH6">
        <f t="shared" si="0"/>
        <v>4.3656982550679722</v>
      </c>
      <c r="AI6">
        <f t="shared" si="1"/>
        <v>2.1974236410663424</v>
      </c>
      <c r="AJ6" s="19">
        <v>1.786793721620711</v>
      </c>
      <c r="AK6" s="19">
        <v>7.7620499999999995E-2</v>
      </c>
      <c r="AL6" s="19">
        <v>3.1066250000000002</v>
      </c>
      <c r="AN6">
        <f t="shared" si="2"/>
        <v>2.1445220059967207</v>
      </c>
      <c r="AO6">
        <f t="shared" si="3"/>
        <v>2.1682746140016298</v>
      </c>
    </row>
    <row r="7" spans="1:41">
      <c r="A7" s="1">
        <v>39629</v>
      </c>
      <c r="B7">
        <v>2.1957412420712701</v>
      </c>
      <c r="C7">
        <v>1.0622311105961699</v>
      </c>
      <c r="D7">
        <v>-6.7292587089463902</v>
      </c>
      <c r="E7">
        <v>5.7165975564672398E-4</v>
      </c>
      <c r="F7">
        <v>7.9318984696753096</v>
      </c>
      <c r="G7">
        <v>13.9987356488472</v>
      </c>
      <c r="H7">
        <v>-1.63580030312968E-3</v>
      </c>
      <c r="I7">
        <v>0.247336139219548</v>
      </c>
      <c r="J7">
        <v>-6.1540507674257297E-2</v>
      </c>
      <c r="K7">
        <v>1.9007008984845699</v>
      </c>
      <c r="L7">
        <v>1.18653573055194E-2</v>
      </c>
      <c r="M7">
        <v>0</v>
      </c>
      <c r="N7">
        <v>0</v>
      </c>
      <c r="O7">
        <v>0.72206585018925595</v>
      </c>
      <c r="P7">
        <v>0</v>
      </c>
      <c r="Q7">
        <v>-6.9132875165193994E-2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5.9075476414717896</v>
      </c>
      <c r="AF7">
        <v>27.117126125527701</v>
      </c>
      <c r="AH7">
        <f t="shared" si="0"/>
        <v>4.0761921017111717</v>
      </c>
      <c r="AI7">
        <f t="shared" si="1"/>
        <v>2.1754912032266018</v>
      </c>
      <c r="AJ7" s="19">
        <v>0.63265318368917689</v>
      </c>
      <c r="AK7" s="19">
        <v>-0.26664339999999997</v>
      </c>
      <c r="AL7" s="19">
        <v>2.690375</v>
      </c>
      <c r="AN7">
        <f t="shared" si="2"/>
        <v>2.265442531080736</v>
      </c>
      <c r="AO7">
        <f t="shared" si="3"/>
        <v>1.9007008984845699</v>
      </c>
    </row>
    <row r="8" spans="1:41">
      <c r="A8" s="1">
        <v>39721</v>
      </c>
      <c r="B8">
        <v>1.8156830332901901</v>
      </c>
      <c r="C8">
        <v>1.02796479842443</v>
      </c>
      <c r="D8">
        <v>-6.8848364553238</v>
      </c>
      <c r="E8">
        <v>1.2437061439819299E-3</v>
      </c>
      <c r="F8">
        <v>8.1074063171665305</v>
      </c>
      <c r="G8">
        <v>14.2931927891835</v>
      </c>
      <c r="H8">
        <v>3.0955305682511699E-2</v>
      </c>
      <c r="I8">
        <v>0.29890398628015102</v>
      </c>
      <c r="J8">
        <v>-6.5921088672255004E-2</v>
      </c>
      <c r="K8">
        <v>1.7251778650818399</v>
      </c>
      <c r="L8">
        <v>-0.18187323538804501</v>
      </c>
      <c r="M8">
        <v>0</v>
      </c>
      <c r="N8">
        <v>0</v>
      </c>
      <c r="O8">
        <v>0.74826174964827097</v>
      </c>
      <c r="P8">
        <v>0</v>
      </c>
      <c r="Q8">
        <v>-7.5721677230376594E-2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5.8888168553171703</v>
      </c>
      <c r="AF8">
        <v>26.729253949604502</v>
      </c>
      <c r="AH8">
        <f t="shared" si="0"/>
        <v>3.6883199257879724</v>
      </c>
      <c r="AI8">
        <f t="shared" si="1"/>
        <v>1.9631420607061325</v>
      </c>
      <c r="AJ8" s="19">
        <v>-0.88812294157855254</v>
      </c>
      <c r="AK8" s="19">
        <v>-0.43865599999999999</v>
      </c>
      <c r="AL8" s="19">
        <v>1.9878750000000001</v>
      </c>
      <c r="AN8">
        <f t="shared" si="2"/>
        <v>2.2517783664111422</v>
      </c>
      <c r="AO8">
        <f t="shared" si="3"/>
        <v>1.7251778650818399</v>
      </c>
    </row>
    <row r="9" spans="1:41">
      <c r="A9" s="1">
        <v>39813</v>
      </c>
      <c r="B9">
        <v>2.4849744386430301</v>
      </c>
      <c r="C9">
        <v>0.47384976561592201</v>
      </c>
      <c r="D9">
        <v>-7.2606887602556904</v>
      </c>
      <c r="E9">
        <v>3.31581288910011E-4</v>
      </c>
      <c r="F9">
        <v>7.1362063801794804</v>
      </c>
      <c r="G9">
        <v>15.255116728018599</v>
      </c>
      <c r="H9">
        <v>0.12021790441838399</v>
      </c>
      <c r="I9">
        <v>0.34584488672295399</v>
      </c>
      <c r="J9">
        <v>-6.32324721311215E-2</v>
      </c>
      <c r="K9">
        <v>1.4704649541377901</v>
      </c>
      <c r="L9">
        <v>-0.69654914393352096</v>
      </c>
      <c r="M9">
        <v>0</v>
      </c>
      <c r="N9">
        <v>0</v>
      </c>
      <c r="O9">
        <v>0.77229014667665696</v>
      </c>
      <c r="P9">
        <v>0</v>
      </c>
      <c r="Q9">
        <v>-6.9842762842814099E-2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0.56631389423517697</v>
      </c>
      <c r="Z9">
        <v>6.3026907074849202E-3</v>
      </c>
      <c r="AA9">
        <v>-1.5169401664048499E-2</v>
      </c>
      <c r="AB9">
        <v>-2.3377679825732901E-2</v>
      </c>
      <c r="AC9">
        <v>-2.1845582781797001E-2</v>
      </c>
      <c r="AD9">
        <v>-2.6279751105535501E-2</v>
      </c>
      <c r="AE9">
        <v>5.8701566736412198</v>
      </c>
      <c r="AF9">
        <v>26.325084489745802</v>
      </c>
      <c r="AH9">
        <f t="shared" si="0"/>
        <v>3.2841504659292724</v>
      </c>
      <c r="AI9">
        <f t="shared" si="1"/>
        <v>1.3277413422259343</v>
      </c>
      <c r="AJ9" s="19">
        <v>-2.469180645817433</v>
      </c>
      <c r="AK9" s="19">
        <v>-1.9018168</v>
      </c>
      <c r="AL9" s="19">
        <v>0.99912500000000104</v>
      </c>
      <c r="AN9">
        <f t="shared" si="2"/>
        <v>0.34969896682862256</v>
      </c>
      <c r="AO9">
        <f t="shared" si="3"/>
        <v>1.9564091237033381</v>
      </c>
    </row>
    <row r="10" spans="1:41">
      <c r="A10" s="1">
        <v>39903</v>
      </c>
      <c r="B10">
        <v>2.65808009135614</v>
      </c>
      <c r="C10">
        <v>1.00327089659876E-2</v>
      </c>
      <c r="D10">
        <v>-7.1595582154449797</v>
      </c>
      <c r="E10">
        <v>1.2587193133845701E-4</v>
      </c>
      <c r="F10">
        <v>6.1793452887295404</v>
      </c>
      <c r="G10">
        <v>15.8832273842575</v>
      </c>
      <c r="H10">
        <v>6.42548474119502E-2</v>
      </c>
      <c r="I10">
        <v>0.293329007339234</v>
      </c>
      <c r="J10">
        <v>-5.7580814497784703E-2</v>
      </c>
      <c r="K10">
        <v>1.4416603868525499</v>
      </c>
      <c r="L10">
        <v>-1.1793969710533601</v>
      </c>
      <c r="M10">
        <v>0</v>
      </c>
      <c r="N10">
        <v>0</v>
      </c>
      <c r="O10">
        <v>0.786957671838724</v>
      </c>
      <c r="P10">
        <v>0</v>
      </c>
      <c r="Q10">
        <v>-2.4449283235369001E-2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0.39839237008028799</v>
      </c>
      <c r="Z10">
        <v>-5.7750042537360297E-2</v>
      </c>
      <c r="AA10">
        <v>-6.8723541514232905E-2</v>
      </c>
      <c r="AB10">
        <v>-7.2978712572878898E-2</v>
      </c>
      <c r="AC10">
        <v>-6.6235511740040096E-2</v>
      </c>
      <c r="AD10">
        <v>-7.8456678480932601E-2</v>
      </c>
      <c r="AE10">
        <v>5.8515667320053</v>
      </c>
      <c r="AF10">
        <v>24.8018425896921</v>
      </c>
      <c r="AH10">
        <f t="shared" si="0"/>
        <v>1.760908565875571</v>
      </c>
      <c r="AI10">
        <f t="shared" si="1"/>
        <v>0.26500029578817785</v>
      </c>
      <c r="AJ10" s="19">
        <v>-3.4688020633500409</v>
      </c>
      <c r="AK10" s="19">
        <v>-2.6583602000000002</v>
      </c>
      <c r="AL10" s="19">
        <v>-1.9980624999999901</v>
      </c>
      <c r="AN10">
        <f t="shared" si="2"/>
        <v>-0.97005434581811301</v>
      </c>
      <c r="AO10">
        <f t="shared" si="3"/>
        <v>1.4959082700873931</v>
      </c>
    </row>
    <row r="11" spans="1:41">
      <c r="A11" s="1">
        <v>39994</v>
      </c>
      <c r="B11">
        <v>2.6637480614731301</v>
      </c>
      <c r="C11">
        <v>-0.32371184524924601</v>
      </c>
      <c r="D11">
        <v>-6.7119362977000803</v>
      </c>
      <c r="E11">
        <v>-1.7021307713662001E-4</v>
      </c>
      <c r="F11">
        <v>5.4867252720092896</v>
      </c>
      <c r="G11">
        <v>16.2402015498823</v>
      </c>
      <c r="H11">
        <v>-9.30638276417219E-2</v>
      </c>
      <c r="I11">
        <v>0.27012196285505402</v>
      </c>
      <c r="J11">
        <v>-5.5451358756107003E-2</v>
      </c>
      <c r="K11">
        <v>2.0432022964591599</v>
      </c>
      <c r="L11">
        <v>-1.3936728033008099</v>
      </c>
      <c r="M11">
        <v>0</v>
      </c>
      <c r="N11">
        <v>0</v>
      </c>
      <c r="O11">
        <v>0.80204206948288004</v>
      </c>
      <c r="P11">
        <v>0</v>
      </c>
      <c r="Q11">
        <v>1.8993929664221199E-2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2.00883208755437E-2</v>
      </c>
      <c r="Z11">
        <v>-0.14112321923243701</v>
      </c>
      <c r="AA11">
        <v>-0.126542220628899</v>
      </c>
      <c r="AB11">
        <v>-0.126864628262808</v>
      </c>
      <c r="AC11">
        <v>-0.11613537014707601</v>
      </c>
      <c r="AD11">
        <v>-0.13432340764980399</v>
      </c>
      <c r="AE11">
        <v>5.8330466720637402</v>
      </c>
      <c r="AF11">
        <v>24.155174943119601</v>
      </c>
      <c r="AH11">
        <f t="shared" si="0"/>
        <v>1.1142409193030716</v>
      </c>
      <c r="AI11">
        <f t="shared" si="1"/>
        <v>-0.30406085211060796</v>
      </c>
      <c r="AJ11" s="19">
        <v>-3.8667303168868918</v>
      </c>
      <c r="AK11" s="19">
        <v>-2.4732533000000001</v>
      </c>
      <c r="AL11" s="19">
        <v>-2.8704374999999902</v>
      </c>
      <c r="AN11">
        <f t="shared" si="2"/>
        <v>-1.5490930840171737</v>
      </c>
      <c r="AO11">
        <f t="shared" si="3"/>
        <v>1.4183017714136796</v>
      </c>
    </row>
    <row r="12" spans="1:41">
      <c r="A12" s="1">
        <v>40086</v>
      </c>
      <c r="B12">
        <v>2.64648652930161</v>
      </c>
      <c r="C12">
        <v>-0.49697009020644101</v>
      </c>
      <c r="D12">
        <v>-5.8989707288828299</v>
      </c>
      <c r="E12">
        <v>-8.5282597174508705E-4</v>
      </c>
      <c r="F12">
        <v>4.8187611075590304</v>
      </c>
      <c r="G12">
        <v>16.280470393051999</v>
      </c>
      <c r="H12">
        <v>-4.1453154774747397E-2</v>
      </c>
      <c r="I12">
        <v>0.326222681325605</v>
      </c>
      <c r="J12">
        <v>-5.2667600989789898E-2</v>
      </c>
      <c r="K12">
        <v>2.7116802832764999</v>
      </c>
      <c r="L12">
        <v>-1.4274337315127801</v>
      </c>
      <c r="M12">
        <v>0</v>
      </c>
      <c r="N12">
        <v>0</v>
      </c>
      <c r="O12">
        <v>0.82116193512917202</v>
      </c>
      <c r="P12">
        <v>0</v>
      </c>
      <c r="Q12">
        <v>6.59495819272851E-3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-0.52183368882416403</v>
      </c>
      <c r="Z12">
        <v>-0.229552862614082</v>
      </c>
      <c r="AA12">
        <v>-0.187712878633334</v>
      </c>
      <c r="AB12">
        <v>-0.18563739184995001</v>
      </c>
      <c r="AC12">
        <v>-0.16784278950964601</v>
      </c>
      <c r="AD12">
        <v>-0.19038061970367101</v>
      </c>
      <c r="AE12">
        <v>5.8145961412198099</v>
      </c>
      <c r="AF12">
        <v>24.024665665583701</v>
      </c>
      <c r="AH12">
        <f t="shared" si="0"/>
        <v>0.98373164176717154</v>
      </c>
      <c r="AI12">
        <f t="shared" si="1"/>
        <v>-0.24498841037448127</v>
      </c>
      <c r="AJ12" s="19">
        <v>-3.6629654064287331</v>
      </c>
      <c r="AK12" s="19">
        <v>-2.2970006999999999</v>
      </c>
      <c r="AL12" s="19">
        <v>-3.3401874999999901</v>
      </c>
      <c r="AN12">
        <f t="shared" si="2"/>
        <v>-1.5780325375019855</v>
      </c>
      <c r="AO12">
        <f t="shared" si="3"/>
        <v>1.2287200521416528</v>
      </c>
    </row>
    <row r="13" spans="1:41">
      <c r="A13" s="1">
        <v>40178</v>
      </c>
      <c r="B13">
        <v>2.2888246479300198</v>
      </c>
      <c r="C13">
        <v>-0.50904332325326296</v>
      </c>
      <c r="D13">
        <v>-5.3160927160603402</v>
      </c>
      <c r="E13">
        <v>-5.5594602516816701E-4</v>
      </c>
      <c r="F13">
        <v>4.2882368616916198</v>
      </c>
      <c r="G13">
        <v>16.249555008615602</v>
      </c>
      <c r="H13">
        <v>1.85563981295114E-2</v>
      </c>
      <c r="I13">
        <v>0.25596289234552999</v>
      </c>
      <c r="J13">
        <v>-4.2751472872151801E-2</v>
      </c>
      <c r="K13">
        <v>3.5495392373519001</v>
      </c>
      <c r="L13">
        <v>-1.4197621652974</v>
      </c>
      <c r="M13">
        <v>0</v>
      </c>
      <c r="N13">
        <v>0</v>
      </c>
      <c r="O13">
        <v>0.83099889848882802</v>
      </c>
      <c r="P13">
        <v>0</v>
      </c>
      <c r="Q13">
        <v>-1.2286747275770799E-2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-0.83795186634651897</v>
      </c>
      <c r="Z13">
        <v>-0.30599989426203</v>
      </c>
      <c r="AA13">
        <v>-0.25186740115075801</v>
      </c>
      <c r="AB13">
        <v>-0.24856534030555999</v>
      </c>
      <c r="AC13">
        <v>-0.22252550647268399</v>
      </c>
      <c r="AD13">
        <v>-0.25361724539569502</v>
      </c>
      <c r="AE13">
        <v>5.7962147923010399</v>
      </c>
      <c r="AF13">
        <v>23.856869112137101</v>
      </c>
      <c r="AH13">
        <f t="shared" si="0"/>
        <v>0.81593508832057182</v>
      </c>
      <c r="AI13">
        <f t="shared" si="1"/>
        <v>-0.61307689509808228</v>
      </c>
      <c r="AJ13" s="19">
        <v>-3.0097138680330628</v>
      </c>
      <c r="AK13" s="19">
        <v>-1.4258796</v>
      </c>
      <c r="AL13" s="19">
        <v>-3.40731249999999</v>
      </c>
      <c r="AN13">
        <f t="shared" si="2"/>
        <v>-1.5374551236471516</v>
      </c>
      <c r="AO13">
        <f t="shared" si="3"/>
        <v>1.4290119834186541</v>
      </c>
    </row>
    <row r="14" spans="1:41">
      <c r="A14" s="1">
        <v>40268</v>
      </c>
      <c r="B14">
        <v>2.13448509271125</v>
      </c>
      <c r="C14">
        <v>-0.502071203851019</v>
      </c>
      <c r="D14">
        <v>-4.9316537777121301</v>
      </c>
      <c r="E14" s="16">
        <v>-1.0758917484848199E-5</v>
      </c>
      <c r="F14">
        <v>4.07081877232116</v>
      </c>
      <c r="G14">
        <v>16.252351686272199</v>
      </c>
      <c r="H14">
        <v>-1.0113129123214101E-2</v>
      </c>
      <c r="I14">
        <v>0.23699757454684101</v>
      </c>
      <c r="J14">
        <v>-2.99627134252664E-2</v>
      </c>
      <c r="K14">
        <v>4.4228008986310297</v>
      </c>
      <c r="L14">
        <v>-1.4299681189484901</v>
      </c>
      <c r="M14">
        <v>0</v>
      </c>
      <c r="N14">
        <v>0</v>
      </c>
      <c r="O14">
        <v>0.84399359905497096</v>
      </c>
      <c r="P14">
        <v>0</v>
      </c>
      <c r="Q14">
        <v>-1.62645047697926E-2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-1.01291449247057</v>
      </c>
      <c r="Z14">
        <v>-0.37092853720490698</v>
      </c>
      <c r="AA14">
        <v>-0.30391488612113698</v>
      </c>
      <c r="AB14">
        <v>-0.30438651726914501</v>
      </c>
      <c r="AC14">
        <v>-0.27931444991096299</v>
      </c>
      <c r="AD14">
        <v>-0.31625078800788697</v>
      </c>
      <c r="AE14">
        <v>5.7779022832533604</v>
      </c>
      <c r="AF14">
        <v>24.2315960290593</v>
      </c>
      <c r="AH14">
        <f t="shared" si="0"/>
        <v>1.1906620052427712</v>
      </c>
      <c r="AI14">
        <f t="shared" si="1"/>
        <v>-0.64442922240364942</v>
      </c>
      <c r="AJ14" s="19">
        <v>-2.4148134426936441</v>
      </c>
      <c r="AK14" s="19">
        <v>-1.2296765999999999</v>
      </c>
      <c r="AL14" s="19">
        <v>-2.0075937499999998</v>
      </c>
      <c r="AN14">
        <f t="shared" si="2"/>
        <v>-1.3629169681594737</v>
      </c>
      <c r="AO14">
        <f t="shared" si="3"/>
        <v>1.8350912276464206</v>
      </c>
    </row>
    <row r="15" spans="1:41">
      <c r="A15" s="1">
        <v>40359</v>
      </c>
      <c r="B15">
        <v>1.9105896521933701</v>
      </c>
      <c r="C15">
        <v>-0.51128086760438096</v>
      </c>
      <c r="D15">
        <v>-4.6505616794638698</v>
      </c>
      <c r="E15">
        <v>-3.9693506794293801E-4</v>
      </c>
      <c r="F15">
        <v>3.66309380947534</v>
      </c>
      <c r="G15">
        <v>16.331081453013699</v>
      </c>
      <c r="H15">
        <v>3.4284563907660402E-2</v>
      </c>
      <c r="I15">
        <v>0.23505783909537101</v>
      </c>
      <c r="J15">
        <v>-2.24778196143324E-2</v>
      </c>
      <c r="K15">
        <v>5.1140291148891199</v>
      </c>
      <c r="L15">
        <v>-1.3442767756871601</v>
      </c>
      <c r="M15">
        <v>0</v>
      </c>
      <c r="N15">
        <v>0</v>
      </c>
      <c r="O15">
        <v>0.856932300067487</v>
      </c>
      <c r="P15">
        <v>0</v>
      </c>
      <c r="Q15">
        <v>-2.03764083166765E-2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-1.15210726297164</v>
      </c>
      <c r="Z15">
        <v>-0.41241849208095399</v>
      </c>
      <c r="AA15">
        <v>-0.33819867729278902</v>
      </c>
      <c r="AB15">
        <v>-0.34798529842055798</v>
      </c>
      <c r="AC15">
        <v>-0.328681794419802</v>
      </c>
      <c r="AD15">
        <v>-0.37551264883712698</v>
      </c>
      <c r="AE15">
        <v>5.75965827685354</v>
      </c>
      <c r="AF15">
        <v>24.400452349718801</v>
      </c>
      <c r="AH15">
        <f t="shared" si="0"/>
        <v>1.3595183259022718</v>
      </c>
      <c r="AI15">
        <f t="shared" si="1"/>
        <v>-0.79960661496397822</v>
      </c>
      <c r="AJ15" s="19">
        <v>-1.9189852607478819</v>
      </c>
      <c r="AK15" s="19">
        <v>-0.90648519999999999</v>
      </c>
      <c r="AL15" s="19">
        <v>-1.6951562499999999</v>
      </c>
      <c r="AN15">
        <f t="shared" si="2"/>
        <v>-1.4991456726608536</v>
      </c>
      <c r="AO15">
        <f t="shared" si="3"/>
        <v>2.1591249408662501</v>
      </c>
    </row>
    <row r="16" spans="1:41">
      <c r="A16" s="1">
        <v>40451</v>
      </c>
      <c r="B16">
        <v>1.86802585267687</v>
      </c>
      <c r="C16">
        <v>-0.53141670466728497</v>
      </c>
      <c r="D16">
        <v>-4.45977404505512</v>
      </c>
      <c r="E16">
        <v>-2.3632599541123801E-4</v>
      </c>
      <c r="F16">
        <v>3.3086746365664799</v>
      </c>
      <c r="G16">
        <v>16.339471330064399</v>
      </c>
      <c r="H16">
        <v>4.7274976437766897E-3</v>
      </c>
      <c r="I16">
        <v>0.320218997205588</v>
      </c>
      <c r="J16">
        <v>-1.3124238605347E-2</v>
      </c>
      <c r="K16">
        <v>5.5454223379267802</v>
      </c>
      <c r="L16">
        <v>-1.4186166542327101</v>
      </c>
      <c r="M16">
        <v>0</v>
      </c>
      <c r="N16">
        <v>0</v>
      </c>
      <c r="O16">
        <v>0.874988480302472</v>
      </c>
      <c r="P16">
        <v>0</v>
      </c>
      <c r="Q16">
        <v>-1.2695830390574101E-2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-1.24327335607414</v>
      </c>
      <c r="Z16">
        <v>-0.43663665579406502</v>
      </c>
      <c r="AA16">
        <v>-0.36453028520816999</v>
      </c>
      <c r="AB16">
        <v>-0.37901505696826798</v>
      </c>
      <c r="AC16">
        <v>-0.36294402459131803</v>
      </c>
      <c r="AD16">
        <v>-0.42560196096587599</v>
      </c>
      <c r="AE16">
        <v>5.74148244043913</v>
      </c>
      <c r="AF16">
        <v>24.3551464342776</v>
      </c>
      <c r="AH16">
        <f t="shared" si="0"/>
        <v>1.3142124104610708</v>
      </c>
      <c r="AI16">
        <f t="shared" si="1"/>
        <v>-1.0192085878638721</v>
      </c>
      <c r="AJ16" s="19">
        <v>-1.522229322194844</v>
      </c>
      <c r="AK16" s="19">
        <v>-0.66063400000000005</v>
      </c>
      <c r="AL16" s="19">
        <v>-1.40578125</v>
      </c>
      <c r="AN16">
        <f t="shared" si="2"/>
        <v>-1.682752439151336</v>
      </c>
      <c r="AO16">
        <f t="shared" si="3"/>
        <v>2.333420998324943</v>
      </c>
    </row>
    <row r="17" spans="1:41">
      <c r="A17" s="1">
        <v>40543</v>
      </c>
      <c r="B17">
        <v>1.56593323135647</v>
      </c>
      <c r="C17">
        <v>-0.529277961308668</v>
      </c>
      <c r="D17">
        <v>-4.5196100927760003</v>
      </c>
      <c r="E17">
        <v>3.1673039957445099E-4</v>
      </c>
      <c r="F17">
        <v>3.3340197374377398</v>
      </c>
      <c r="G17">
        <v>16.3000643437077</v>
      </c>
      <c r="H17">
        <v>-3.7996459506692802E-2</v>
      </c>
      <c r="I17">
        <v>0.25984598364634998</v>
      </c>
      <c r="J17">
        <v>-5.5661724522876399E-3</v>
      </c>
      <c r="K17">
        <v>5.9697727128032598</v>
      </c>
      <c r="L17">
        <v>-1.38587021962348</v>
      </c>
      <c r="M17">
        <v>0</v>
      </c>
      <c r="N17">
        <v>0</v>
      </c>
      <c r="O17">
        <v>0.885524596452816</v>
      </c>
      <c r="P17">
        <v>0</v>
      </c>
      <c r="Q17">
        <v>-6.8739960544283397E-3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-1.11992904582133</v>
      </c>
      <c r="Z17">
        <v>-0.44800286103782899</v>
      </c>
      <c r="AA17">
        <v>-0.377114594326106</v>
      </c>
      <c r="AB17">
        <v>-0.39386430114910198</v>
      </c>
      <c r="AC17">
        <v>-0.38344072366762899</v>
      </c>
      <c r="AD17">
        <v>-0.46449789285815302</v>
      </c>
      <c r="AE17">
        <v>5.7233744456553204</v>
      </c>
      <c r="AF17">
        <v>24.366807460878</v>
      </c>
      <c r="AH17">
        <f t="shared" si="0"/>
        <v>1.3258734370614711</v>
      </c>
      <c r="AI17">
        <f t="shared" si="1"/>
        <v>-1.4570498568816395</v>
      </c>
      <c r="AJ17" s="19">
        <v>-1.236979562278554</v>
      </c>
      <c r="AK17" s="19">
        <v>-0.20269400000000001</v>
      </c>
      <c r="AL17" s="19">
        <v>-1.13946874999999</v>
      </c>
      <c r="AN17">
        <f t="shared" si="2"/>
        <v>-1.7145515862473539</v>
      </c>
      <c r="AO17">
        <f t="shared" si="3"/>
        <v>2.7829232939431106</v>
      </c>
    </row>
    <row r="18" spans="1:41">
      <c r="A18" s="1">
        <v>40633</v>
      </c>
      <c r="B18">
        <v>2.0707164165207401</v>
      </c>
      <c r="C18">
        <v>-0.68872679237651402</v>
      </c>
      <c r="D18">
        <v>-4.72115335538202</v>
      </c>
      <c r="E18">
        <v>-1.09257252496806E-4</v>
      </c>
      <c r="F18">
        <v>3.7085035974927401</v>
      </c>
      <c r="G18">
        <v>16.258667257555601</v>
      </c>
      <c r="H18">
        <v>-3.4258359485844402E-2</v>
      </c>
      <c r="I18">
        <v>0.31356859509685497</v>
      </c>
      <c r="J18">
        <v>-4.5248964588668599E-3</v>
      </c>
      <c r="K18">
        <v>6.0023310503371796</v>
      </c>
      <c r="L18">
        <v>-1.27892219354881</v>
      </c>
      <c r="M18">
        <v>0</v>
      </c>
      <c r="N18">
        <v>0</v>
      </c>
      <c r="O18">
        <v>0.90195145333919302</v>
      </c>
      <c r="P18">
        <v>0</v>
      </c>
      <c r="Q18">
        <v>-1.7795681303938101E-2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-1.1513930998472199</v>
      </c>
      <c r="Z18">
        <v>-0.44755426942227899</v>
      </c>
      <c r="AA18">
        <v>-0.37319108639195903</v>
      </c>
      <c r="AB18">
        <v>-0.39332595565943601</v>
      </c>
      <c r="AC18">
        <v>-0.392453280129757</v>
      </c>
      <c r="AD18">
        <v>-0.49079433127072702</v>
      </c>
      <c r="AE18">
        <v>5.7053339682180004</v>
      </c>
      <c r="AF18">
        <v>24.966869780030802</v>
      </c>
      <c r="AH18">
        <f t="shared" si="0"/>
        <v>1.9259357562142725</v>
      </c>
      <c r="AI18">
        <f t="shared" si="1"/>
        <v>-0.8276832714015292</v>
      </c>
      <c r="AJ18" s="19">
        <v>-1.1314463403104229</v>
      </c>
      <c r="AK18" s="19">
        <v>5.4567900000000003E-2</v>
      </c>
      <c r="AL18" s="19">
        <v>-0.56574999999999998</v>
      </c>
      <c r="AN18">
        <f t="shared" si="2"/>
        <v>-1.7014858075182904</v>
      </c>
      <c r="AO18">
        <f t="shared" si="3"/>
        <v>2.7536190276158017</v>
      </c>
    </row>
    <row r="19" spans="1:41">
      <c r="A19" s="1">
        <v>40724</v>
      </c>
      <c r="B19">
        <v>1.58644109210731</v>
      </c>
      <c r="C19">
        <v>-0.72275378352007702</v>
      </c>
      <c r="D19">
        <v>-4.6744776225906399</v>
      </c>
      <c r="E19">
        <v>1.26737306363395E-4</v>
      </c>
      <c r="F19">
        <v>3.7691491520000202</v>
      </c>
      <c r="G19">
        <v>16.207523469841401</v>
      </c>
      <c r="H19">
        <v>7.0281992396727E-2</v>
      </c>
      <c r="I19">
        <v>0.320244866892895</v>
      </c>
      <c r="J19">
        <v>-1.85431994027692E-3</v>
      </c>
      <c r="K19">
        <v>5.9680686826257601</v>
      </c>
      <c r="L19">
        <v>-1.2801473808377899</v>
      </c>
      <c r="M19">
        <v>0</v>
      </c>
      <c r="N19">
        <v>0</v>
      </c>
      <c r="O19">
        <v>0.91651452576217696</v>
      </c>
      <c r="P19">
        <v>0</v>
      </c>
      <c r="Q19">
        <v>-3.3422121512353499E-2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-1.1123327937037599</v>
      </c>
      <c r="Z19">
        <v>-0.42881792383050099</v>
      </c>
      <c r="AA19">
        <v>-0.36117051971244801</v>
      </c>
      <c r="AB19">
        <v>-0.38829531838132098</v>
      </c>
      <c r="AC19">
        <v>-0.398054238658268</v>
      </c>
      <c r="AD19">
        <v>-0.51422803037783105</v>
      </c>
      <c r="AE19">
        <v>5.6873606876921903</v>
      </c>
      <c r="AF19">
        <v>24.610157153559999</v>
      </c>
      <c r="AH19">
        <f t="shared" si="0"/>
        <v>1.5692231297434702</v>
      </c>
      <c r="AI19">
        <f t="shared" si="1"/>
        <v>-1.1959467282181611</v>
      </c>
      <c r="AJ19" s="19">
        <v>-1.215995186427282</v>
      </c>
      <c r="AK19" s="19">
        <v>0.43834099999999998</v>
      </c>
      <c r="AL19" s="19">
        <v>-0.47775000000000001</v>
      </c>
      <c r="AN19">
        <f t="shared" si="2"/>
        <v>-1.6279555168043336</v>
      </c>
      <c r="AO19">
        <f t="shared" si="3"/>
        <v>2.7651698579616313</v>
      </c>
    </row>
    <row r="20" spans="1:41">
      <c r="A20" s="1">
        <v>40816</v>
      </c>
      <c r="B20">
        <v>1.8766830838820101</v>
      </c>
      <c r="C20">
        <v>-0.68996841032947698</v>
      </c>
      <c r="D20">
        <v>-4.3866230612985104</v>
      </c>
      <c r="E20">
        <v>1.8982216519152601E-4</v>
      </c>
      <c r="F20">
        <v>3.2566206137232099</v>
      </c>
      <c r="G20">
        <v>16.342517245104499</v>
      </c>
      <c r="H20">
        <v>-5.3504154061561698E-2</v>
      </c>
      <c r="I20">
        <v>0.330426644423639</v>
      </c>
      <c r="J20">
        <v>2.3280141278007199E-3</v>
      </c>
      <c r="K20">
        <v>5.5840663303796898</v>
      </c>
      <c r="L20">
        <v>-1.28637135571396</v>
      </c>
      <c r="M20">
        <v>0</v>
      </c>
      <c r="N20">
        <v>0</v>
      </c>
      <c r="O20">
        <v>0.928848579707929</v>
      </c>
      <c r="P20">
        <v>0</v>
      </c>
      <c r="Q20">
        <v>-2.0083166168356599E-2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-1.07051469050727</v>
      </c>
      <c r="Z20">
        <v>-0.41072891709150999</v>
      </c>
      <c r="AA20">
        <v>-0.35262580207944499</v>
      </c>
      <c r="AB20">
        <v>-0.387278960162312</v>
      </c>
      <c r="AC20">
        <v>-0.40639224078756803</v>
      </c>
      <c r="AD20">
        <v>-0.53404588834546496</v>
      </c>
      <c r="AE20">
        <v>5.6694542872853102</v>
      </c>
      <c r="AF20">
        <v>24.3929979742542</v>
      </c>
      <c r="AH20">
        <f t="shared" si="0"/>
        <v>1.352063950437671</v>
      </c>
      <c r="AI20">
        <f t="shared" si="1"/>
        <v>-1.0704158809684485</v>
      </c>
      <c r="AJ20" s="19">
        <v>-1.4906261006292909</v>
      </c>
      <c r="AK20" s="19">
        <v>0.44553039999999999</v>
      </c>
      <c r="AL20" s="19">
        <v>-0.54500000000000104</v>
      </c>
      <c r="AN20">
        <f t="shared" si="2"/>
        <v>-1.8197810357395854</v>
      </c>
      <c r="AO20">
        <f t="shared" si="3"/>
        <v>2.4224798314061196</v>
      </c>
    </row>
    <row r="21" spans="1:41">
      <c r="A21" s="1">
        <v>40908</v>
      </c>
      <c r="B21">
        <v>1.7411809447297999</v>
      </c>
      <c r="C21">
        <v>-0.72643715521937302</v>
      </c>
      <c r="D21">
        <v>-4.1369295289945702</v>
      </c>
      <c r="E21" s="16">
        <v>-5.5323415814257198E-5</v>
      </c>
      <c r="F21">
        <v>2.7539401780459301</v>
      </c>
      <c r="G21">
        <v>16.511659274711501</v>
      </c>
      <c r="H21">
        <v>3.5116190552376803E-2</v>
      </c>
      <c r="I21">
        <v>0.32907529161916899</v>
      </c>
      <c r="J21">
        <v>2.38428013148479E-3</v>
      </c>
      <c r="K21">
        <v>5.34628595455096</v>
      </c>
      <c r="L21">
        <v>-1.3300140974544901</v>
      </c>
      <c r="M21">
        <v>0</v>
      </c>
      <c r="N21">
        <v>0</v>
      </c>
      <c r="O21">
        <v>0.94067776180038298</v>
      </c>
      <c r="P21">
        <v>0</v>
      </c>
      <c r="Q21">
        <v>-2.92676254890708E-2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-0.94542287088647103</v>
      </c>
      <c r="Z21">
        <v>-0.39615872495571502</v>
      </c>
      <c r="AA21">
        <v>-0.34806214159881999</v>
      </c>
      <c r="AB21">
        <v>-0.39015589217102697</v>
      </c>
      <c r="AC21">
        <v>-0.41313928726427401</v>
      </c>
      <c r="AD21">
        <v>-0.54769800565094195</v>
      </c>
      <c r="AE21">
        <v>5.6516144536542603</v>
      </c>
      <c r="AF21">
        <v>24.048593676695699</v>
      </c>
      <c r="AH21">
        <f t="shared" si="0"/>
        <v>1.0076596528791697</v>
      </c>
      <c r="AI21">
        <f t="shared" si="1"/>
        <v>-1.2979893791445418</v>
      </c>
      <c r="AJ21" s="19">
        <v>-1.93595021188762</v>
      </c>
      <c r="AK21" s="19">
        <v>0.58010090000000003</v>
      </c>
      <c r="AL21" s="19">
        <v>-0.76750000000000096</v>
      </c>
      <c r="AN21">
        <f t="shared" si="2"/>
        <v>-2.1094818295838271</v>
      </c>
      <c r="AO21">
        <f t="shared" si="3"/>
        <v>2.3056490320237115</v>
      </c>
    </row>
    <row r="22" spans="1:41">
      <c r="A22" s="1">
        <v>40999</v>
      </c>
      <c r="B22">
        <v>1.80496276707689</v>
      </c>
      <c r="C22">
        <v>-0.69638199994515404</v>
      </c>
      <c r="D22">
        <v>-3.7254738291111198</v>
      </c>
      <c r="E22">
        <v>1.7858188505940001E-4</v>
      </c>
      <c r="F22">
        <v>2.06308183332647</v>
      </c>
      <c r="G22">
        <v>16.5261041903699</v>
      </c>
      <c r="H22">
        <v>-1.7612435724647799E-2</v>
      </c>
      <c r="I22">
        <v>0.32942508155313299</v>
      </c>
      <c r="J22">
        <v>4.0565663301814301E-3</v>
      </c>
      <c r="K22">
        <v>5.3482474600076504</v>
      </c>
      <c r="L22">
        <v>-1.36876173098187</v>
      </c>
      <c r="M22">
        <v>0</v>
      </c>
      <c r="N22">
        <v>0</v>
      </c>
      <c r="O22">
        <v>0.94946671659714299</v>
      </c>
      <c r="P22">
        <v>0</v>
      </c>
      <c r="Q22">
        <v>-2.2626232805180699E-2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-0.93947480341964096</v>
      </c>
      <c r="Z22">
        <v>-0.40358430948653801</v>
      </c>
      <c r="AA22">
        <v>-0.35794986351166802</v>
      </c>
      <c r="AB22">
        <v>-0.39968134578913</v>
      </c>
      <c r="AC22">
        <v>-0.423573152026198</v>
      </c>
      <c r="AD22">
        <v>-0.56785815048400301</v>
      </c>
      <c r="AE22">
        <v>5.6338408767258796</v>
      </c>
      <c r="AF22">
        <v>23.736386220587502</v>
      </c>
      <c r="AH22">
        <f t="shared" si="0"/>
        <v>0.69545219677097236</v>
      </c>
      <c r="AI22">
        <f t="shared" si="1"/>
        <v>-1.5606736385194999</v>
      </c>
      <c r="AJ22" s="19">
        <v>-2.3604940326081478</v>
      </c>
      <c r="AK22" s="19">
        <v>1.2355438000000001</v>
      </c>
      <c r="AL22" s="19">
        <v>-1.6313437500000001</v>
      </c>
      <c r="AN22">
        <f t="shared" si="2"/>
        <v>-2.3585954138447449</v>
      </c>
      <c r="AO22">
        <f t="shared" si="3"/>
        <v>2.2561258352904723</v>
      </c>
    </row>
    <row r="23" spans="1:41">
      <c r="A23" s="1">
        <v>41090</v>
      </c>
      <c r="B23">
        <v>1.7654757052336501</v>
      </c>
      <c r="C23">
        <v>-0.63468418250933401</v>
      </c>
      <c r="D23">
        <v>-3.1288429798836099</v>
      </c>
      <c r="E23">
        <v>-2.4720659919706298E-4</v>
      </c>
      <c r="F23">
        <v>1.31924951753117</v>
      </c>
      <c r="G23">
        <v>16.560332034701599</v>
      </c>
      <c r="H23">
        <v>-6.5159365018192103E-3</v>
      </c>
      <c r="I23">
        <v>0.32455524405831798</v>
      </c>
      <c r="J23">
        <v>3.6609053621151598E-3</v>
      </c>
      <c r="K23">
        <v>5.1501148307999598</v>
      </c>
      <c r="L23">
        <v>-1.31027960695784</v>
      </c>
      <c r="M23">
        <v>0</v>
      </c>
      <c r="N23">
        <v>0</v>
      </c>
      <c r="O23">
        <v>0.95782195948373305</v>
      </c>
      <c r="P23">
        <v>0</v>
      </c>
      <c r="Q23">
        <v>-2.4489070230673499E-2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-1.1874511624327799</v>
      </c>
      <c r="Z23">
        <v>-0.43448321406294599</v>
      </c>
      <c r="AA23">
        <v>-0.37490143504433698</v>
      </c>
      <c r="AB23">
        <v>-0.413409983307648</v>
      </c>
      <c r="AC23">
        <v>-0.44015463661790899</v>
      </c>
      <c r="AD23">
        <v>-0.59360278875928996</v>
      </c>
      <c r="AE23">
        <v>5.6161332495298204</v>
      </c>
      <c r="AF23">
        <v>23.148281243793399</v>
      </c>
      <c r="AH23">
        <f t="shared" si="0"/>
        <v>0.10734721997686947</v>
      </c>
      <c r="AI23">
        <f t="shared" si="1"/>
        <v>-1.5987643905981801</v>
      </c>
      <c r="AJ23" s="19">
        <v>-2.715349303346136</v>
      </c>
      <c r="AK23" s="19">
        <v>1.2491973999999999</v>
      </c>
      <c r="AL23" s="19">
        <v>-1.96990625</v>
      </c>
      <c r="AN23">
        <f t="shared" si="2"/>
        <v>-2.444524851460971</v>
      </c>
      <c r="AO23">
        <f t="shared" si="3"/>
        <v>1.7061116105750496</v>
      </c>
    </row>
    <row r="24" spans="1:41">
      <c r="A24" s="1">
        <v>41182</v>
      </c>
      <c r="B24">
        <v>1.95286152912473</v>
      </c>
      <c r="C24">
        <v>-0.56654300144769498</v>
      </c>
      <c r="D24">
        <v>-2.6342555064861499</v>
      </c>
      <c r="E24">
        <v>-1.4512472495200999E-4</v>
      </c>
      <c r="F24">
        <v>0.57794369511922405</v>
      </c>
      <c r="G24">
        <v>16.536242720322502</v>
      </c>
      <c r="H24">
        <v>1.8654783573481101E-2</v>
      </c>
      <c r="I24">
        <v>0.32299629206749503</v>
      </c>
      <c r="J24">
        <v>5.42573803382344E-3</v>
      </c>
      <c r="K24">
        <v>5.2117562564132696</v>
      </c>
      <c r="L24">
        <v>-1.3073908054313701</v>
      </c>
      <c r="M24">
        <v>0</v>
      </c>
      <c r="N24">
        <v>0</v>
      </c>
      <c r="O24">
        <v>0.96488017651577496</v>
      </c>
      <c r="P24">
        <v>0</v>
      </c>
      <c r="Q24">
        <v>-2.5552925511163799E-2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-1.5022272417939699</v>
      </c>
      <c r="Z24">
        <v>-0.46515188995374901</v>
      </c>
      <c r="AA24">
        <v>-0.39190791057313601</v>
      </c>
      <c r="AB24">
        <v>-0.43364986840799302</v>
      </c>
      <c r="AC24">
        <v>-0.46213584119039203</v>
      </c>
      <c r="AD24">
        <v>-0.62117113218139297</v>
      </c>
      <c r="AE24">
        <v>5.59849126804321</v>
      </c>
      <c r="AF24">
        <v>22.779121211511999</v>
      </c>
      <c r="AH24">
        <f t="shared" si="0"/>
        <v>-0.26181281230453024</v>
      </c>
      <c r="AI24">
        <f t="shared" si="1"/>
        <v>-1.597325184617167</v>
      </c>
      <c r="AJ24" s="19">
        <v>-3.0005160241009179</v>
      </c>
      <c r="AK24" s="19">
        <v>1.1368252000000001</v>
      </c>
      <c r="AL24" s="19">
        <v>-2.2692812500000001</v>
      </c>
      <c r="AN24">
        <f t="shared" si="2"/>
        <v>-2.6229999375395732</v>
      </c>
      <c r="AO24">
        <f t="shared" si="3"/>
        <v>1.3355123723126368</v>
      </c>
    </row>
    <row r="25" spans="1:41">
      <c r="A25" s="1">
        <v>41274</v>
      </c>
      <c r="B25">
        <v>1.7597461944492701</v>
      </c>
      <c r="C25">
        <v>-0.54835370442245601</v>
      </c>
      <c r="D25">
        <v>-2.3588679204268099</v>
      </c>
      <c r="E25" s="16">
        <v>-4.4604970978626097E-5</v>
      </c>
      <c r="F25">
        <v>-2.1452792105499802E-2</v>
      </c>
      <c r="G25">
        <v>16.4191126544223</v>
      </c>
      <c r="H25">
        <v>3.6230114203585299E-3</v>
      </c>
      <c r="I25">
        <v>0.31952274054670898</v>
      </c>
      <c r="J25">
        <v>7.1017109444904501E-3</v>
      </c>
      <c r="K25">
        <v>5.3522091628293804</v>
      </c>
      <c r="L25">
        <v>-1.2346776565917099</v>
      </c>
      <c r="M25">
        <v>0</v>
      </c>
      <c r="N25">
        <v>0</v>
      </c>
      <c r="O25">
        <v>0.97106359172714296</v>
      </c>
      <c r="P25">
        <v>0</v>
      </c>
      <c r="Q25">
        <v>-1.7703733503336899E-2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-1.5957795296960999</v>
      </c>
      <c r="Z25">
        <v>-0.48136535289903098</v>
      </c>
      <c r="AA25">
        <v>-0.41024033478447403</v>
      </c>
      <c r="AB25">
        <v>-0.45505118268946598</v>
      </c>
      <c r="AC25">
        <v>-0.48400287866543301</v>
      </c>
      <c r="AD25">
        <v>-0.64703806233864003</v>
      </c>
      <c r="AE25">
        <v>5.5809146310464097</v>
      </c>
      <c r="AF25">
        <v>22.158715944292499</v>
      </c>
      <c r="AH25">
        <f t="shared" si="0"/>
        <v>-0.88221807952402997</v>
      </c>
      <c r="AI25">
        <f t="shared" si="1"/>
        <v>-2.1609499012802669</v>
      </c>
      <c r="AJ25" s="19">
        <v>-3.2150264319633841</v>
      </c>
      <c r="AK25" s="19">
        <v>1.2547473</v>
      </c>
      <c r="AL25" s="19">
        <v>-2.5294687499999999</v>
      </c>
      <c r="AN25">
        <f t="shared" si="2"/>
        <v>-2.9287190219257444</v>
      </c>
      <c r="AO25">
        <f t="shared" si="3"/>
        <v>1.2787318217562369</v>
      </c>
    </row>
    <row r="26" spans="1:41">
      <c r="A26" s="1">
        <v>41364</v>
      </c>
      <c r="B26">
        <v>2.0638715435136001</v>
      </c>
      <c r="C26">
        <v>-0.56841478616993102</v>
      </c>
      <c r="D26">
        <v>-2.1778787446333499</v>
      </c>
      <c r="E26">
        <v>-1.53024236043974E-4</v>
      </c>
      <c r="F26">
        <v>-0.100737764104731</v>
      </c>
      <c r="G26">
        <v>16.284049154753799</v>
      </c>
      <c r="H26">
        <v>-1.3046871612799999E-3</v>
      </c>
      <c r="I26">
        <v>0.30741216870592702</v>
      </c>
      <c r="J26">
        <v>7.8542236240080193E-3</v>
      </c>
      <c r="K26">
        <v>4.9021291461023502</v>
      </c>
      <c r="L26">
        <v>-1.18826297653381</v>
      </c>
      <c r="M26">
        <v>0</v>
      </c>
      <c r="N26">
        <v>0</v>
      </c>
      <c r="O26">
        <v>0.97540014135478403</v>
      </c>
      <c r="P26">
        <v>0</v>
      </c>
      <c r="Q26">
        <v>-1.0827229819154001E-2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-1.88891089984578</v>
      </c>
      <c r="Z26">
        <v>-0.51717326246298201</v>
      </c>
      <c r="AA26">
        <v>-0.43532162612307701</v>
      </c>
      <c r="AB26">
        <v>-0.478303388447614</v>
      </c>
      <c r="AC26">
        <v>-0.50456423842667097</v>
      </c>
      <c r="AD26">
        <v>-0.67154722968011704</v>
      </c>
      <c r="AE26">
        <v>5.5634030399891996</v>
      </c>
      <c r="AF26">
        <v>21.560719560399502</v>
      </c>
      <c r="AH26">
        <f t="shared" si="0"/>
        <v>-1.4802144634170276</v>
      </c>
      <c r="AI26">
        <f t="shared" si="1"/>
        <v>-1.8865229645331372</v>
      </c>
      <c r="AJ26" s="19">
        <v>-3.3375897429209438</v>
      </c>
      <c r="AK26" s="19">
        <v>1.347278</v>
      </c>
      <c r="AL26" s="19">
        <v>-2.8424999999999998</v>
      </c>
      <c r="AN26">
        <f t="shared" si="2"/>
        <v>-2.847184319144056</v>
      </c>
      <c r="AO26">
        <f t="shared" si="3"/>
        <v>0.40630850111610961</v>
      </c>
    </row>
    <row r="27" spans="1:41">
      <c r="A27" s="1">
        <v>41455</v>
      </c>
      <c r="B27">
        <v>2.4122363442574399</v>
      </c>
      <c r="C27">
        <v>-0.68608417130882904</v>
      </c>
      <c r="D27">
        <v>-2.3277854562276401</v>
      </c>
      <c r="E27">
        <v>-3.40467962341713E-4</v>
      </c>
      <c r="F27">
        <v>5.98983391945185E-2</v>
      </c>
      <c r="G27">
        <v>16.190452216183001</v>
      </c>
      <c r="H27">
        <v>-6.1706557173832298E-2</v>
      </c>
      <c r="I27">
        <v>0.29443493173503799</v>
      </c>
      <c r="J27">
        <v>9.9549916619278006E-3</v>
      </c>
      <c r="K27">
        <v>5.0101763933426904</v>
      </c>
      <c r="L27">
        <v>-0.99114720169008197</v>
      </c>
      <c r="M27">
        <v>0</v>
      </c>
      <c r="N27">
        <v>0</v>
      </c>
      <c r="O27">
        <v>0.98120109965486801</v>
      </c>
      <c r="P27">
        <v>0</v>
      </c>
      <c r="Q27">
        <v>-8.3065820711765194E-3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-2.0924694691766201</v>
      </c>
      <c r="Z27">
        <v>-0.54282437978768405</v>
      </c>
      <c r="AA27">
        <v>-0.45107977489534201</v>
      </c>
      <c r="AB27">
        <v>-0.49224777013552001</v>
      </c>
      <c r="AC27">
        <v>-0.518156902817138</v>
      </c>
      <c r="AD27">
        <v>-0.69114825865032503</v>
      </c>
      <c r="AE27">
        <v>5.5459561988666399</v>
      </c>
      <c r="AF27">
        <v>21.641013522999899</v>
      </c>
      <c r="AH27">
        <f t="shared" si="0"/>
        <v>-1.3999205008166307</v>
      </c>
      <c r="AI27">
        <f t="shared" si="1"/>
        <v>-1.6221703386966917</v>
      </c>
      <c r="AJ27" s="19">
        <v>-3.3594960907870139</v>
      </c>
      <c r="AK27" s="19">
        <v>1.3304111000000001</v>
      </c>
      <c r="AL27" s="19">
        <v>-2.9874999999999998</v>
      </c>
      <c r="AN27">
        <f t="shared" si="2"/>
        <v>-2.9543117563042922</v>
      </c>
      <c r="AO27">
        <f t="shared" si="3"/>
        <v>0.22224983788006103</v>
      </c>
    </row>
    <row r="28" spans="1:41">
      <c r="A28" s="1">
        <v>41547</v>
      </c>
      <c r="B28">
        <v>2.1342799852843402</v>
      </c>
      <c r="C28">
        <v>-0.82637399147912005</v>
      </c>
      <c r="D28">
        <v>-2.6988978892947002</v>
      </c>
      <c r="E28">
        <v>-1.1894676903710601E-4</v>
      </c>
      <c r="F28">
        <v>0.49188521955505399</v>
      </c>
      <c r="G28">
        <v>16.1048918098314</v>
      </c>
      <c r="H28">
        <v>6.2577022906335295E-2</v>
      </c>
      <c r="I28">
        <v>0.27991551942897402</v>
      </c>
      <c r="J28">
        <v>1.38452776369374E-2</v>
      </c>
      <c r="K28">
        <v>5.3314160954380103</v>
      </c>
      <c r="L28">
        <v>-0.86834317661687099</v>
      </c>
      <c r="M28">
        <v>0</v>
      </c>
      <c r="N28">
        <v>0</v>
      </c>
      <c r="O28">
        <v>0.986705559585634</v>
      </c>
      <c r="P28">
        <v>0</v>
      </c>
      <c r="Q28">
        <v>-2.3751291873846201E-2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-2.1317281417254299</v>
      </c>
      <c r="Z28">
        <v>-0.55290160257216003</v>
      </c>
      <c r="AA28">
        <v>-0.45507081425164397</v>
      </c>
      <c r="AB28">
        <v>-0.49625527010970599</v>
      </c>
      <c r="AC28">
        <v>-0.52592154584365802</v>
      </c>
      <c r="AD28">
        <v>-0.70459118105170104</v>
      </c>
      <c r="AE28">
        <v>5.5285738141040497</v>
      </c>
      <c r="AF28">
        <v>21.6501364521833</v>
      </c>
      <c r="AH28">
        <f t="shared" si="0"/>
        <v>-1.3907975716332288</v>
      </c>
      <c r="AI28">
        <f t="shared" si="1"/>
        <v>-1.8557451115169403</v>
      </c>
      <c r="AJ28" s="19">
        <v>-3.2807454755615502</v>
      </c>
      <c r="AK28" s="19">
        <v>1.5884453000000001</v>
      </c>
      <c r="AL28" s="19">
        <v>-3.0565000000000002</v>
      </c>
      <c r="AN28">
        <f t="shared" si="2"/>
        <v>-3.0335056079878031</v>
      </c>
      <c r="AO28">
        <f t="shared" si="3"/>
        <v>0.46494753988371151</v>
      </c>
    </row>
    <row r="29" spans="1:41">
      <c r="A29" s="1">
        <v>41639</v>
      </c>
      <c r="B29">
        <v>2.48044478808812</v>
      </c>
      <c r="C29">
        <v>-0.82847290927485195</v>
      </c>
      <c r="D29">
        <v>-2.8664222611766599</v>
      </c>
      <c r="E29">
        <v>2.03554056586473E-4</v>
      </c>
      <c r="F29">
        <v>0.66410014218684699</v>
      </c>
      <c r="G29">
        <v>15.963209268329001</v>
      </c>
      <c r="H29">
        <v>-5.9632718932160697E-3</v>
      </c>
      <c r="I29">
        <v>0.19656641156741</v>
      </c>
      <c r="J29">
        <v>1.89511142942425E-2</v>
      </c>
      <c r="K29">
        <v>5.3769190353277398</v>
      </c>
      <c r="L29">
        <v>-0.70285688880530495</v>
      </c>
      <c r="M29">
        <v>0</v>
      </c>
      <c r="N29">
        <v>0</v>
      </c>
      <c r="O29">
        <v>0.98505656269451802</v>
      </c>
      <c r="P29">
        <v>0</v>
      </c>
      <c r="Q29">
        <v>-8.8598175157274597E-3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-2.1637270241325202</v>
      </c>
      <c r="Z29">
        <v>-0.55297104157676602</v>
      </c>
      <c r="AA29">
        <v>-0.45488631088903497</v>
      </c>
      <c r="AB29">
        <v>-0.49883907211188999</v>
      </c>
      <c r="AC29">
        <v>-0.53145300529643402</v>
      </c>
      <c r="AD29">
        <v>-0.71206557712987695</v>
      </c>
      <c r="AE29">
        <v>5.5112555944505397</v>
      </c>
      <c r="AF29">
        <v>21.8701892911931</v>
      </c>
      <c r="AH29">
        <f t="shared" si="0"/>
        <v>-1.1707447326234295</v>
      </c>
      <c r="AI29">
        <f t="shared" si="1"/>
        <v>-1.6337217368146471</v>
      </c>
      <c r="AJ29" s="19">
        <v>-3.1020381718246122</v>
      </c>
      <c r="AK29" s="19">
        <v>1.8602263000000001</v>
      </c>
      <c r="AL29" s="19">
        <v>-3.0495000000000001</v>
      </c>
      <c r="AN29">
        <f t="shared" si="2"/>
        <v>-3.0305914742080784</v>
      </c>
      <c r="AO29">
        <f t="shared" si="3"/>
        <v>0.46297700419121757</v>
      </c>
    </row>
    <row r="30" spans="1:41">
      <c r="A30" s="1">
        <v>41729</v>
      </c>
      <c r="B30">
        <v>2.9341629079118001</v>
      </c>
      <c r="C30">
        <v>-0.80366608767092196</v>
      </c>
      <c r="D30">
        <v>-2.7828020209661202</v>
      </c>
      <c r="E30">
        <v>-1.9816141039015499E-4</v>
      </c>
      <c r="F30">
        <v>0.49421314365198898</v>
      </c>
      <c r="G30">
        <v>15.770224686281599</v>
      </c>
      <c r="H30">
        <v>-2.11857432197246E-2</v>
      </c>
      <c r="I30">
        <v>0.180605394923392</v>
      </c>
      <c r="J30">
        <v>2.0436132351412801E-2</v>
      </c>
      <c r="K30">
        <v>4.8387589185546496</v>
      </c>
      <c r="L30">
        <v>-0.59365267822484402</v>
      </c>
      <c r="M30">
        <v>0</v>
      </c>
      <c r="N30">
        <v>0</v>
      </c>
      <c r="O30">
        <v>0.98163386768390404</v>
      </c>
      <c r="P30">
        <v>0</v>
      </c>
      <c r="Q30">
        <v>-2.5378618777215901E-3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-2.3555801963311702</v>
      </c>
      <c r="Z30">
        <v>-0.55352753217689898</v>
      </c>
      <c r="AA30">
        <v>-0.45533697456455802</v>
      </c>
      <c r="AB30">
        <v>-0.50020403779147904</v>
      </c>
      <c r="AC30">
        <v>-0.53065192993804799</v>
      </c>
      <c r="AD30">
        <v>-0.716146687660142</v>
      </c>
      <c r="AE30">
        <v>5.4940012508803404</v>
      </c>
      <c r="AF30">
        <v>21.3985463904074</v>
      </c>
      <c r="AH30">
        <f t="shared" si="0"/>
        <v>-1.642387633409129</v>
      </c>
      <c r="AI30">
        <f t="shared" si="1"/>
        <v>-1.3696991935014822</v>
      </c>
      <c r="AJ30" s="19">
        <v>-2.8885277265185811</v>
      </c>
      <c r="AK30" s="19">
        <v>1.6738161</v>
      </c>
      <c r="AL30" s="19">
        <v>-2.7996249999999998</v>
      </c>
      <c r="AN30">
        <f t="shared" si="2"/>
        <v>-3.0924531263954433</v>
      </c>
      <c r="AO30">
        <f t="shared" si="3"/>
        <v>-0.2726884399076468</v>
      </c>
    </row>
    <row r="31" spans="1:41">
      <c r="A31" s="1">
        <v>41820</v>
      </c>
      <c r="B31">
        <v>2.9017949945436099</v>
      </c>
      <c r="C31">
        <v>-0.681311780575651</v>
      </c>
      <c r="D31">
        <v>-2.58881469535523</v>
      </c>
      <c r="E31">
        <v>2.0458820760625401E-4</v>
      </c>
      <c r="F31">
        <v>8.9248485586149201E-2</v>
      </c>
      <c r="G31">
        <v>15.5740825964937</v>
      </c>
      <c r="H31">
        <v>2.47045616732747E-2</v>
      </c>
      <c r="I31">
        <v>0.105655927631663</v>
      </c>
      <c r="J31">
        <v>2.4204758900325699E-2</v>
      </c>
      <c r="K31">
        <v>4.8468200319688801</v>
      </c>
      <c r="L31">
        <v>-0.48282674441527201</v>
      </c>
      <c r="M31">
        <v>0</v>
      </c>
      <c r="N31">
        <v>0</v>
      </c>
      <c r="O31">
        <v>0.97526527888746695</v>
      </c>
      <c r="P31">
        <v>0</v>
      </c>
      <c r="Q31">
        <v>-4.7204040437448299E-3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-2.2824735847075401</v>
      </c>
      <c r="Z31">
        <v>-0.54796332457164099</v>
      </c>
      <c r="AA31">
        <v>-0.45097509930841001</v>
      </c>
      <c r="AB31">
        <v>-0.49294117309972302</v>
      </c>
      <c r="AC31">
        <v>-0.52755001817996405</v>
      </c>
      <c r="AD31">
        <v>-0.71167620726220804</v>
      </c>
      <c r="AE31">
        <v>5.4768104965016002</v>
      </c>
      <c r="AF31">
        <v>21.247538688875299</v>
      </c>
      <c r="AH31">
        <f t="shared" si="0"/>
        <v>-1.7933953349412306</v>
      </c>
      <c r="AI31">
        <f t="shared" si="1"/>
        <v>-1.6266359597806241</v>
      </c>
      <c r="AJ31" s="19">
        <v>-2.682818845102628</v>
      </c>
      <c r="AK31" s="19">
        <v>1.9215804000000001</v>
      </c>
      <c r="AL31" s="19">
        <v>-2.7073749999999999</v>
      </c>
      <c r="AN31">
        <f t="shared" si="2"/>
        <v>-3.1806734021371255</v>
      </c>
      <c r="AO31">
        <f t="shared" si="3"/>
        <v>-0.16675937516060646</v>
      </c>
    </row>
    <row r="32" spans="1:41">
      <c r="A32" s="1">
        <v>41912</v>
      </c>
      <c r="B32">
        <v>2.91631946246188</v>
      </c>
      <c r="C32">
        <v>-0.61093918574205697</v>
      </c>
      <c r="D32">
        <v>-2.2554834784422599</v>
      </c>
      <c r="E32">
        <v>-1.9921286443185199E-4</v>
      </c>
      <c r="F32">
        <v>-0.41636288547710698</v>
      </c>
      <c r="G32">
        <v>15.4448349286347</v>
      </c>
      <c r="H32">
        <v>1.1567631041913599E-2</v>
      </c>
      <c r="I32">
        <v>0.172365231838112</v>
      </c>
      <c r="J32">
        <v>2.5777029810441301E-2</v>
      </c>
      <c r="K32">
        <v>4.8286589101632096</v>
      </c>
      <c r="L32">
        <v>-0.32993167852008898</v>
      </c>
      <c r="M32">
        <v>0</v>
      </c>
      <c r="N32">
        <v>0</v>
      </c>
      <c r="O32">
        <v>0.97598155961091904</v>
      </c>
      <c r="P32">
        <v>0</v>
      </c>
      <c r="Q32">
        <v>2.35963417961662E-3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-2.2390197751449001</v>
      </c>
      <c r="Z32">
        <v>-0.53984022146699095</v>
      </c>
      <c r="AA32">
        <v>-0.438502130760963</v>
      </c>
      <c r="AB32">
        <v>-0.48263388036904997</v>
      </c>
      <c r="AC32">
        <v>-0.51571583525113895</v>
      </c>
      <c r="AD32">
        <v>-0.69969748584896496</v>
      </c>
      <c r="AE32">
        <v>5.4596830464719597</v>
      </c>
      <c r="AF32">
        <v>21.309221664325101</v>
      </c>
      <c r="AH32">
        <f t="shared" si="0"/>
        <v>-1.7317123594914285</v>
      </c>
      <c r="AI32">
        <f t="shared" si="1"/>
        <v>-1.6449619408126299</v>
      </c>
      <c r="AJ32" s="19">
        <v>-2.484911527577141</v>
      </c>
      <c r="AK32" s="19">
        <v>2.1733503000000001</v>
      </c>
      <c r="AL32" s="19">
        <v>-2.6058750000000002</v>
      </c>
      <c r="AN32">
        <f t="shared" si="2"/>
        <v>-3.2829847625258557</v>
      </c>
      <c r="AO32">
        <f t="shared" si="3"/>
        <v>-8.6750418678798624E-2</v>
      </c>
    </row>
    <row r="33" spans="1:41">
      <c r="A33" s="1">
        <v>42004</v>
      </c>
      <c r="B33">
        <v>3.2069812358885699</v>
      </c>
      <c r="C33">
        <v>-0.43711836607843002</v>
      </c>
      <c r="D33">
        <v>-1.8791472590159</v>
      </c>
      <c r="E33" s="16">
        <v>-2.0585053340858599E-5</v>
      </c>
      <c r="F33">
        <v>-1.01087949604065</v>
      </c>
      <c r="G33">
        <v>15.325653376124301</v>
      </c>
      <c r="H33">
        <v>-1.12786058880409E-2</v>
      </c>
      <c r="I33">
        <v>0.119956437925389</v>
      </c>
      <c r="J33">
        <v>2.83836577831902E-2</v>
      </c>
      <c r="K33">
        <v>4.7860236340144704</v>
      </c>
      <c r="L33">
        <v>-0.23439887072753099</v>
      </c>
      <c r="M33">
        <v>0</v>
      </c>
      <c r="N33">
        <v>0</v>
      </c>
      <c r="O33">
        <v>0.96765156002917596</v>
      </c>
      <c r="P33">
        <v>0</v>
      </c>
      <c r="Q33">
        <v>1.12946799018637E-2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-2.21439134350716</v>
      </c>
      <c r="Z33">
        <v>-0.52204670418867105</v>
      </c>
      <c r="AA33">
        <v>-0.430821627046927</v>
      </c>
      <c r="AB33">
        <v>-0.47162608828380598</v>
      </c>
      <c r="AC33">
        <v>-0.50524528215653097</v>
      </c>
      <c r="AD33">
        <v>-0.68480524099699702</v>
      </c>
      <c r="AE33">
        <v>5.4426186179204601</v>
      </c>
      <c r="AF33">
        <v>21.486783730603701</v>
      </c>
      <c r="AH33">
        <f t="shared" si="0"/>
        <v>-1.5541502932128282</v>
      </c>
      <c r="AI33">
        <f t="shared" si="1"/>
        <v>-1.5112376410472059</v>
      </c>
      <c r="AJ33" s="19">
        <v>-2.294805773941746</v>
      </c>
      <c r="AK33" s="19">
        <v>2.1986349999999999</v>
      </c>
      <c r="AL33" s="19">
        <v>-2.4951249999999998</v>
      </c>
      <c r="AN33">
        <f t="shared" si="2"/>
        <v>-3.3271657061883211</v>
      </c>
      <c r="AO33">
        <f t="shared" si="3"/>
        <v>-4.2912652165622234E-2</v>
      </c>
    </row>
    <row r="34" spans="1:41">
      <c r="A34" s="1">
        <v>42094</v>
      </c>
      <c r="B34">
        <v>3.30683556551817</v>
      </c>
      <c r="C34">
        <v>-0.28656669539409702</v>
      </c>
      <c r="D34">
        <v>-1.5187686791080699</v>
      </c>
      <c r="E34" s="16">
        <v>3.1950198822473897E-5</v>
      </c>
      <c r="F34">
        <v>-1.65924545427579</v>
      </c>
      <c r="G34">
        <v>15.1817457665604</v>
      </c>
      <c r="H34">
        <v>-2.1609133775375801E-2</v>
      </c>
      <c r="I34">
        <v>0.123128819225522</v>
      </c>
      <c r="J34">
        <v>3.00357145955444E-2</v>
      </c>
      <c r="K34">
        <v>4.3752006800557304</v>
      </c>
      <c r="L34">
        <v>-0.14789190385435999</v>
      </c>
      <c r="M34">
        <v>0</v>
      </c>
      <c r="N34">
        <v>0</v>
      </c>
      <c r="O34">
        <v>0.95733873887875398</v>
      </c>
      <c r="P34">
        <v>0</v>
      </c>
      <c r="Q34">
        <v>1.08740907172285E-2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-2.2265607557432299</v>
      </c>
      <c r="Z34">
        <v>-0.52111250844297996</v>
      </c>
      <c r="AA34">
        <v>-0.42314297386663502</v>
      </c>
      <c r="AB34">
        <v>-0.46429745935021599</v>
      </c>
      <c r="AC34">
        <v>-0.494824646541485</v>
      </c>
      <c r="AD34">
        <v>-0.67055861504394598</v>
      </c>
      <c r="AE34">
        <v>5.4256169298753303</v>
      </c>
      <c r="AF34">
        <v>20.976229430229498</v>
      </c>
      <c r="AH34">
        <f t="shared" si="0"/>
        <v>-2.064704593587031</v>
      </c>
      <c r="AI34">
        <f t="shared" si="1"/>
        <v>-1.6394083146542702</v>
      </c>
      <c r="AJ34" s="19">
        <v>-2.111491915949522</v>
      </c>
      <c r="AK34" s="19">
        <v>2.154855</v>
      </c>
      <c r="AL34" s="19">
        <v>-2.3768437499999999</v>
      </c>
      <c r="AN34">
        <f t="shared" si="2"/>
        <v>-3.4645488785791345</v>
      </c>
      <c r="AO34">
        <f t="shared" si="3"/>
        <v>-0.42529627893276079</v>
      </c>
    </row>
    <row r="35" spans="1:41">
      <c r="A35" s="1">
        <v>42185</v>
      </c>
      <c r="B35">
        <v>2.9915010362789798</v>
      </c>
      <c r="C35">
        <v>-0.29741678291930401</v>
      </c>
      <c r="D35">
        <v>-1.58967339408068</v>
      </c>
      <c r="E35">
        <v>-3.6594858888573298E-4</v>
      </c>
      <c r="F35">
        <v>-1.6755530161093599</v>
      </c>
      <c r="G35">
        <v>15.121151590671801</v>
      </c>
      <c r="H35">
        <v>8.8152987229178203E-3</v>
      </c>
      <c r="I35">
        <v>0.131064699280726</v>
      </c>
      <c r="J35">
        <v>3.2401621612184198E-2</v>
      </c>
      <c r="K35">
        <v>4.5337304877895397</v>
      </c>
      <c r="L35">
        <v>0.34769361051174902</v>
      </c>
      <c r="M35">
        <v>0</v>
      </c>
      <c r="N35">
        <v>0</v>
      </c>
      <c r="O35">
        <v>0.94984198747119797</v>
      </c>
      <c r="P35">
        <v>0</v>
      </c>
      <c r="Q35">
        <v>2.4137690057832498E-3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-2.1452321244839099</v>
      </c>
      <c r="Z35">
        <v>-0.50019446297952697</v>
      </c>
      <c r="AA35">
        <v>-0.41063605592985603</v>
      </c>
      <c r="AB35">
        <v>-0.44984904111285801</v>
      </c>
      <c r="AC35">
        <v>-0.48170845732887602</v>
      </c>
      <c r="AD35">
        <v>-0.65456333487183704</v>
      </c>
      <c r="AE35">
        <v>5.4086777031972302</v>
      </c>
      <c r="AF35">
        <v>21.322099186137201</v>
      </c>
      <c r="AH35">
        <f t="shared" si="0"/>
        <v>-1.7188348376793279</v>
      </c>
      <c r="AI35">
        <f t="shared" si="1"/>
        <v>-1.6103818487620041</v>
      </c>
      <c r="AJ35" s="19">
        <v>-1.9338658166634</v>
      </c>
      <c r="AK35" s="19">
        <v>2.5226723999999998</v>
      </c>
      <c r="AL35" s="19">
        <v>-2.2469062499999999</v>
      </c>
      <c r="AN35">
        <f t="shared" si="2"/>
        <v>-3.5630091416982297</v>
      </c>
      <c r="AO35">
        <f t="shared" si="3"/>
        <v>-0.1084529889173238</v>
      </c>
    </row>
    <row r="36" spans="1:41">
      <c r="A36" s="1">
        <v>42277</v>
      </c>
      <c r="B36">
        <v>3.6501786062789301</v>
      </c>
      <c r="C36">
        <v>-0.39079017692597001</v>
      </c>
      <c r="D36">
        <v>-1.7047459980323101</v>
      </c>
      <c r="E36">
        <v>5.4643234071072105E-4</v>
      </c>
      <c r="F36">
        <v>-1.4861921189446301</v>
      </c>
      <c r="G36">
        <v>14.9809693294378</v>
      </c>
      <c r="H36">
        <v>-5.2828922854786997E-3</v>
      </c>
      <c r="I36">
        <v>0.21595377115042499</v>
      </c>
      <c r="J36">
        <v>3.3805486095930301E-2</v>
      </c>
      <c r="K36">
        <v>4.3625024447662701</v>
      </c>
      <c r="L36">
        <v>7.3974596305891299E-3</v>
      </c>
      <c r="M36">
        <v>0</v>
      </c>
      <c r="N36">
        <v>0</v>
      </c>
      <c r="O36">
        <v>0.95032420922531002</v>
      </c>
      <c r="P36">
        <v>0</v>
      </c>
      <c r="Q36">
        <v>3.5279737617502798E-3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-2.03660849626413</v>
      </c>
      <c r="Z36">
        <v>-0.48770518219974701</v>
      </c>
      <c r="AA36">
        <v>-0.39572888507508902</v>
      </c>
      <c r="AB36">
        <v>-0.43357653192079498</v>
      </c>
      <c r="AC36">
        <v>-0.46499541600729599</v>
      </c>
      <c r="AD36">
        <v>-0.63529196774792496</v>
      </c>
      <c r="AE36">
        <v>5.3918006605175002</v>
      </c>
      <c r="AF36">
        <v>21.556088707802001</v>
      </c>
      <c r="AH36">
        <f t="shared" si="0"/>
        <v>-1.4848453160145283</v>
      </c>
      <c r="AI36">
        <f t="shared" si="1"/>
        <v>-1.393441281565817</v>
      </c>
      <c r="AJ36" s="19">
        <v>-1.7619269300219269</v>
      </c>
      <c r="AK36" s="19">
        <v>2.4005920000000001</v>
      </c>
      <c r="AL36" s="19">
        <v>-2.1070312499999999</v>
      </c>
      <c r="AN36">
        <f t="shared" si="2"/>
        <v>-3.5811818615621993</v>
      </c>
      <c r="AO36">
        <f t="shared" si="3"/>
        <v>-9.1404034448711258E-2</v>
      </c>
    </row>
    <row r="37" spans="1:41">
      <c r="A37" s="1">
        <v>42369</v>
      </c>
      <c r="B37">
        <v>3.6085177110824098</v>
      </c>
      <c r="C37">
        <v>-0.454656543670446</v>
      </c>
      <c r="D37">
        <v>-1.6807300898566699</v>
      </c>
      <c r="E37">
        <v>-3.1948537802248999E-4</v>
      </c>
      <c r="F37">
        <v>-1.6798631905452599</v>
      </c>
      <c r="G37">
        <v>14.960842987752899</v>
      </c>
      <c r="H37">
        <v>7.8648041906722501E-3</v>
      </c>
      <c r="I37">
        <v>0.23872434557375899</v>
      </c>
      <c r="J37">
        <v>3.0592192856474298E-2</v>
      </c>
      <c r="K37">
        <v>4.2135666433697203</v>
      </c>
      <c r="L37">
        <v>0.29431939862895101</v>
      </c>
      <c r="M37">
        <v>0</v>
      </c>
      <c r="N37">
        <v>0</v>
      </c>
      <c r="O37">
        <v>0.94501054540003704</v>
      </c>
      <c r="P37">
        <v>0</v>
      </c>
      <c r="Q37">
        <v>1.93299117170057E-3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-1.93740238371675</v>
      </c>
      <c r="Z37">
        <v>-0.45931661961084902</v>
      </c>
      <c r="AA37">
        <v>-0.37802468285516899</v>
      </c>
      <c r="AB37">
        <v>-0.41652792505428998</v>
      </c>
      <c r="AC37">
        <v>-0.45041541884768099</v>
      </c>
      <c r="AD37">
        <v>-0.61854693691187701</v>
      </c>
      <c r="AE37">
        <v>5.37498552618103</v>
      </c>
      <c r="AF37">
        <v>21.600553869760802</v>
      </c>
      <c r="AH37">
        <f t="shared" si="0"/>
        <v>-1.4403801540557275</v>
      </c>
      <c r="AI37">
        <f t="shared" si="1"/>
        <v>-1.3937128304288313</v>
      </c>
      <c r="AJ37" s="19">
        <v>-1.595675256024778</v>
      </c>
      <c r="AK37" s="19">
        <v>2.1906766000000002</v>
      </c>
      <c r="AL37" s="19">
        <v>-1.95721875</v>
      </c>
      <c r="AN37">
        <f t="shared" si="2"/>
        <v>-3.8155693094503986</v>
      </c>
      <c r="AO37">
        <f t="shared" si="3"/>
        <v>-4.6667323626896184E-2</v>
      </c>
    </row>
    <row r="38" spans="1:41">
      <c r="A38" s="1">
        <v>42460</v>
      </c>
      <c r="B38">
        <v>4.4485193900574496</v>
      </c>
      <c r="C38">
        <v>-0.36062774800809899</v>
      </c>
      <c r="D38">
        <v>-1.4432082386871401</v>
      </c>
      <c r="E38" s="16">
        <v>2.2317805799502798E-6</v>
      </c>
      <c r="F38">
        <v>-2.0528404925803598</v>
      </c>
      <c r="G38">
        <v>14.9327132110962</v>
      </c>
      <c r="H38">
        <v>-9.3010789038942901E-3</v>
      </c>
      <c r="I38">
        <v>0.17125667981192499</v>
      </c>
      <c r="J38">
        <v>3.0241299849162299E-2</v>
      </c>
      <c r="K38">
        <v>4.0567000722704902</v>
      </c>
      <c r="L38">
        <v>0.23966108024501101</v>
      </c>
      <c r="M38">
        <v>0</v>
      </c>
      <c r="N38">
        <v>0</v>
      </c>
      <c r="O38">
        <v>0.93223256663576703</v>
      </c>
      <c r="P38">
        <v>0</v>
      </c>
      <c r="Q38">
        <v>6.29862336585522E-3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-1.8041035834622401</v>
      </c>
      <c r="Z38">
        <v>-0.44182764818005898</v>
      </c>
      <c r="AA38">
        <v>-0.36533294512734898</v>
      </c>
      <c r="AB38">
        <v>-0.40731141282774702</v>
      </c>
      <c r="AC38">
        <v>-0.44144214360498102</v>
      </c>
      <c r="AD38">
        <v>-0.60843246305108101</v>
      </c>
      <c r="AE38">
        <v>5.3582320261934502</v>
      </c>
      <c r="AF38">
        <v>22.241429426873101</v>
      </c>
      <c r="AH38">
        <f t="shared" si="0"/>
        <v>-0.79950459694342868</v>
      </c>
      <c r="AI38">
        <f t="shared" si="1"/>
        <v>-0.78775447296046153</v>
      </c>
      <c r="AJ38" s="19">
        <v>-1.4128213840725869</v>
      </c>
      <c r="AK38" s="19">
        <v>2.3042479</v>
      </c>
      <c r="AL38" s="19">
        <v>-1.8532500000000001</v>
      </c>
      <c r="AN38">
        <f t="shared" si="2"/>
        <v>-3.8566742474950191</v>
      </c>
      <c r="AO38">
        <f t="shared" si="3"/>
        <v>-1.1750123982967153E-2</v>
      </c>
    </row>
    <row r="39" spans="1:41">
      <c r="A39" s="1">
        <v>42551</v>
      </c>
      <c r="B39">
        <v>4.3907622339801398</v>
      </c>
      <c r="C39">
        <v>-0.26515058666036501</v>
      </c>
      <c r="D39">
        <v>-1.10777453253883</v>
      </c>
      <c r="E39" s="16">
        <v>8.9238405761271603E-5</v>
      </c>
      <c r="F39">
        <v>-2.3204579825352298</v>
      </c>
      <c r="G39">
        <v>14.8340145347643</v>
      </c>
      <c r="H39">
        <v>4.40387178857021E-2</v>
      </c>
      <c r="I39">
        <v>0.15859301819166699</v>
      </c>
      <c r="J39">
        <v>3.01251474213639E-2</v>
      </c>
      <c r="K39">
        <v>3.9902783751673399</v>
      </c>
      <c r="L39">
        <v>0.294373272987489</v>
      </c>
      <c r="M39">
        <v>0</v>
      </c>
      <c r="N39">
        <v>0</v>
      </c>
      <c r="O39">
        <v>0.92190916603769701</v>
      </c>
      <c r="P39">
        <v>0</v>
      </c>
      <c r="Q39">
        <v>5.9142327567371098E-3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-1.7433398656741499</v>
      </c>
      <c r="Z39">
        <v>-0.428438053049362</v>
      </c>
      <c r="AA39">
        <v>-0.35826689196502398</v>
      </c>
      <c r="AB39">
        <v>-0.39962396437239001</v>
      </c>
      <c r="AC39">
        <v>-0.43608384573555398</v>
      </c>
      <c r="AD39">
        <v>-0.59886096373403996</v>
      </c>
      <c r="AE39">
        <v>5.3415398881722496</v>
      </c>
      <c r="AF39">
        <v>22.353641139505601</v>
      </c>
      <c r="AH39">
        <f t="shared" si="0"/>
        <v>-0.68729288431092783</v>
      </c>
      <c r="AI39">
        <f t="shared" si="1"/>
        <v>-0.71295767494774775</v>
      </c>
      <c r="AJ39" s="19">
        <v>-1.173410446662237</v>
      </c>
      <c r="AK39" s="19">
        <v>2.4138378999999999</v>
      </c>
      <c r="AL39" s="19">
        <v>-1.6612499999999999</v>
      </c>
      <c r="AN39">
        <f t="shared" si="2"/>
        <v>-3.6932938633286634</v>
      </c>
      <c r="AO39">
        <f t="shared" si="3"/>
        <v>2.5664790636819923E-2</v>
      </c>
    </row>
    <row r="40" spans="1:41">
      <c r="A40" s="1">
        <v>42643</v>
      </c>
      <c r="B40">
        <v>4.4316124217157897</v>
      </c>
      <c r="C40">
        <v>-0.19412009834621999</v>
      </c>
      <c r="D40">
        <v>-0.80561037196329999</v>
      </c>
      <c r="E40">
        <v>-2.5150396277155799E-4</v>
      </c>
      <c r="F40">
        <v>-2.68690301541643</v>
      </c>
      <c r="G40">
        <v>14.720508509201901</v>
      </c>
      <c r="H40">
        <v>-2.6336259215854901E-2</v>
      </c>
      <c r="I40">
        <v>0.163283431944312</v>
      </c>
      <c r="J40">
        <v>2.7743557247194E-2</v>
      </c>
      <c r="K40">
        <v>3.9074414501696899</v>
      </c>
      <c r="L40">
        <v>0.389073657786287</v>
      </c>
      <c r="M40">
        <v>0</v>
      </c>
      <c r="N40">
        <v>0</v>
      </c>
      <c r="O40">
        <v>0.90924676833491902</v>
      </c>
      <c r="P40">
        <v>0</v>
      </c>
      <c r="Q40">
        <v>2.0919641058936699E-2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-1.69002325391189</v>
      </c>
      <c r="Z40">
        <v>-0.42541411788163802</v>
      </c>
      <c r="AA40">
        <v>-0.35373927862625099</v>
      </c>
      <c r="AB40">
        <v>-0.39601899035118499</v>
      </c>
      <c r="AC40">
        <v>-0.42979632016238101</v>
      </c>
      <c r="AD40">
        <v>-0.59103837176368101</v>
      </c>
      <c r="AE40">
        <v>5.32490884130155</v>
      </c>
      <c r="AF40">
        <v>22.295486697159099</v>
      </c>
      <c r="AH40">
        <f t="shared" si="0"/>
        <v>-0.74544732665743041</v>
      </c>
      <c r="AI40">
        <f t="shared" si="1"/>
        <v>-0.76685844413009496</v>
      </c>
      <c r="AJ40" s="19">
        <v>-0.87664464896553329</v>
      </c>
      <c r="AK40" s="19">
        <v>2.3217560000000002</v>
      </c>
      <c r="AL40" s="19">
        <v>-1.4370000000000001</v>
      </c>
      <c r="AN40">
        <f t="shared" si="2"/>
        <v>-3.6868849896887212</v>
      </c>
      <c r="AO40">
        <f t="shared" si="3"/>
        <v>2.141111747266411E-2</v>
      </c>
    </row>
    <row r="41" spans="1:41">
      <c r="A41" s="1">
        <v>42735</v>
      </c>
      <c r="B41">
        <v>3.9242917637449</v>
      </c>
      <c r="C41">
        <v>-0.184524807167184</v>
      </c>
      <c r="D41">
        <v>-0.77959926314525796</v>
      </c>
      <c r="E41">
        <v>-2.5835496064065098E-4</v>
      </c>
      <c r="F41">
        <v>-2.52789401483742</v>
      </c>
      <c r="G41">
        <v>14.6295002879167</v>
      </c>
      <c r="H41">
        <v>1.8064849067684099E-2</v>
      </c>
      <c r="I41">
        <v>0.16272680333120701</v>
      </c>
      <c r="J41">
        <v>2.6095201381029599E-2</v>
      </c>
      <c r="K41">
        <v>4.18179267752679</v>
      </c>
      <c r="L41">
        <v>0.46728542177497401</v>
      </c>
      <c r="M41">
        <v>0</v>
      </c>
      <c r="N41">
        <v>0</v>
      </c>
      <c r="O41">
        <v>0.89710851064030095</v>
      </c>
      <c r="P41">
        <v>0</v>
      </c>
      <c r="Q41">
        <v>2.0395396418787501E-2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-1.5788520927029399</v>
      </c>
      <c r="Z41">
        <v>-0.41684244549406002</v>
      </c>
      <c r="AA41">
        <v>-0.35129506640170699</v>
      </c>
      <c r="AB41">
        <v>-0.38965979158979203</v>
      </c>
      <c r="AC41">
        <v>-0.42213735661488899</v>
      </c>
      <c r="AD41">
        <v>-0.58063315189028697</v>
      </c>
      <c r="AE41">
        <v>5.3083386162902402</v>
      </c>
      <c r="AF41">
        <v>22.403903183288399</v>
      </c>
      <c r="AH41">
        <f t="shared" si="0"/>
        <v>-0.63703084052812997</v>
      </c>
      <c r="AI41">
        <f t="shared" si="1"/>
        <v>-1.0794036133612455</v>
      </c>
      <c r="AJ41" s="19">
        <v>-0.52252399098303526</v>
      </c>
      <c r="AK41" s="19">
        <v>2.2226626</v>
      </c>
      <c r="AL41" s="19">
        <v>-1.1805000000000001</v>
      </c>
      <c r="AN41">
        <f t="shared" si="2"/>
        <v>-3.4922764401105026</v>
      </c>
      <c r="AO41">
        <f t="shared" si="3"/>
        <v>0.44237277283311549</v>
      </c>
    </row>
    <row r="42" spans="1:41">
      <c r="A42" s="1">
        <v>42825</v>
      </c>
      <c r="B42">
        <v>4.2164393001184397</v>
      </c>
      <c r="C42">
        <v>-0.18226759009549301</v>
      </c>
      <c r="D42">
        <v>-0.84790912070046298</v>
      </c>
      <c r="E42">
        <v>3.8230974598686202E-4</v>
      </c>
      <c r="F42">
        <v>-2.2629315137507602</v>
      </c>
      <c r="G42">
        <v>14.500118067752799</v>
      </c>
      <c r="H42">
        <v>-1.22729909447076E-2</v>
      </c>
      <c r="I42">
        <v>0.16784682371908299</v>
      </c>
      <c r="J42">
        <v>2.54794947481191E-2</v>
      </c>
      <c r="K42">
        <v>4.2955613558257104</v>
      </c>
      <c r="L42">
        <v>0.380271073053843</v>
      </c>
      <c r="M42">
        <v>0</v>
      </c>
      <c r="N42">
        <v>0</v>
      </c>
      <c r="O42">
        <v>0.88462486608406299</v>
      </c>
      <c r="P42">
        <v>0</v>
      </c>
      <c r="Q42">
        <v>2.45081082435551E-2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-1.5123819823634099</v>
      </c>
      <c r="Z42">
        <v>-0.41867495971192997</v>
      </c>
      <c r="AA42">
        <v>-0.34836454512320703</v>
      </c>
      <c r="AB42">
        <v>-0.385813679573204</v>
      </c>
      <c r="AC42">
        <v>-0.416202279229689</v>
      </c>
      <c r="AD42">
        <v>-0.57222706828318703</v>
      </c>
      <c r="AE42">
        <v>5.2918289453332203</v>
      </c>
      <c r="AF42">
        <v>22.828014614848701</v>
      </c>
      <c r="AH42">
        <f t="shared" si="0"/>
        <v>-0.21291940896782791</v>
      </c>
      <c r="AI42">
        <f t="shared" si="1"/>
        <v>-0.85481625050891141</v>
      </c>
      <c r="AJ42" s="19">
        <v>-0.1507935449664399</v>
      </c>
      <c r="AK42" s="19">
        <v>2.3032009000000002</v>
      </c>
      <c r="AL42" s="19">
        <v>-0.71065624999999899</v>
      </c>
      <c r="AN42">
        <f t="shared" si="2"/>
        <v>-3.2927259148007293</v>
      </c>
      <c r="AO42">
        <f t="shared" si="3"/>
        <v>0.64189684154108351</v>
      </c>
    </row>
    <row r="43" spans="1:41">
      <c r="A43" s="1">
        <v>42916</v>
      </c>
      <c r="B43">
        <v>4.1788127321423501</v>
      </c>
      <c r="C43">
        <v>-0.18258307565725099</v>
      </c>
      <c r="D43">
        <v>-0.90364439863065704</v>
      </c>
      <c r="E43">
        <v>-3.74704778896804E-4</v>
      </c>
      <c r="F43">
        <v>-2.32613930870939</v>
      </c>
      <c r="G43">
        <v>14.443556988633</v>
      </c>
      <c r="H43">
        <v>-1.29047498284209E-2</v>
      </c>
      <c r="I43">
        <v>0.184957914391498</v>
      </c>
      <c r="J43">
        <v>2.4223159985915201E-2</v>
      </c>
      <c r="K43">
        <v>4.3496966230338803</v>
      </c>
      <c r="L43">
        <v>0.84897983611128502</v>
      </c>
      <c r="M43">
        <v>0</v>
      </c>
      <c r="N43">
        <v>0</v>
      </c>
      <c r="O43">
        <v>0.86840106510496995</v>
      </c>
      <c r="P43">
        <v>0</v>
      </c>
      <c r="Q43">
        <v>1.8025042726159901E-2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-1.5271707768490601</v>
      </c>
      <c r="Z43">
        <v>-0.41034417868907103</v>
      </c>
      <c r="AA43">
        <v>-0.34379254262847903</v>
      </c>
      <c r="AB43">
        <v>-0.381754956984515</v>
      </c>
      <c r="AC43">
        <v>-0.41422008327138199</v>
      </c>
      <c r="AD43">
        <v>-0.56886879857678296</v>
      </c>
      <c r="AE43">
        <v>5.2753795620754698</v>
      </c>
      <c r="AF43">
        <v>23.120235349600499</v>
      </c>
      <c r="AH43">
        <f t="shared" si="0"/>
        <v>7.9301325783969645E-2</v>
      </c>
      <c r="AI43">
        <f t="shared" si="1"/>
        <v>-0.62424396025062023</v>
      </c>
      <c r="AJ43" s="19">
        <v>0.12514295535212891</v>
      </c>
      <c r="AK43" s="19">
        <v>2.1260561</v>
      </c>
      <c r="AL43" s="19">
        <v>-0.46209374999999903</v>
      </c>
      <c r="AN43">
        <f t="shared" si="2"/>
        <v>-3.412741487776195</v>
      </c>
      <c r="AO43">
        <f t="shared" si="3"/>
        <v>0.70354528603458988</v>
      </c>
    </row>
    <row r="44" spans="1:41">
      <c r="A44" s="1">
        <v>43008</v>
      </c>
      <c r="B44">
        <v>4.5869958965746598</v>
      </c>
      <c r="C44">
        <v>-0.175900113806325</v>
      </c>
      <c r="D44">
        <v>-0.911738794642593</v>
      </c>
      <c r="E44">
        <v>2.6678036173990901E-4</v>
      </c>
      <c r="F44">
        <v>-2.2664069688571602</v>
      </c>
      <c r="G44">
        <v>14.2388951510149</v>
      </c>
      <c r="H44">
        <v>-6.06914347418355E-3</v>
      </c>
      <c r="I44">
        <v>0.188991159350758</v>
      </c>
      <c r="J44">
        <v>2.0166781813707901E-2</v>
      </c>
      <c r="K44">
        <v>4.4177419549500199</v>
      </c>
      <c r="L44">
        <v>0.49529272247031703</v>
      </c>
      <c r="M44">
        <v>0</v>
      </c>
      <c r="N44">
        <v>0</v>
      </c>
      <c r="O44">
        <v>0.85560668707781395</v>
      </c>
      <c r="P44">
        <v>0</v>
      </c>
      <c r="Q44">
        <v>1.21762020914995E-2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-1.36973781675308</v>
      </c>
      <c r="Z44">
        <v>-0.39665300592404901</v>
      </c>
      <c r="AA44">
        <v>-0.33447573456282198</v>
      </c>
      <c r="AB44">
        <v>-0.37501238958477801</v>
      </c>
      <c r="AC44">
        <v>-0.407637268362875</v>
      </c>
      <c r="AD44">
        <v>-0.56447645887013298</v>
      </c>
      <c r="AE44">
        <v>5.2589902015787802</v>
      </c>
      <c r="AF44">
        <v>23.267015842446099</v>
      </c>
      <c r="AH44">
        <f t="shared" si="0"/>
        <v>0.22608181862957011</v>
      </c>
      <c r="AI44">
        <f t="shared" si="1"/>
        <v>-0.74366746226271285</v>
      </c>
      <c r="AJ44" s="19">
        <v>0.29829600194960421</v>
      </c>
      <c r="AK44" s="19">
        <v>2.0759582999999999</v>
      </c>
      <c r="AL44" s="19">
        <v>-0.25371874999999999</v>
      </c>
      <c r="AN44">
        <f t="shared" si="2"/>
        <v>-3.3537790969443382</v>
      </c>
      <c r="AO44">
        <f t="shared" si="3"/>
        <v>0.96974928089228296</v>
      </c>
    </row>
    <row r="45" spans="1:41">
      <c r="A45" s="1">
        <v>43100</v>
      </c>
      <c r="B45">
        <v>4.7811929847302199</v>
      </c>
      <c r="C45">
        <v>-0.20481257698064601</v>
      </c>
      <c r="D45">
        <v>-0.87312667961572998</v>
      </c>
      <c r="E45">
        <v>-2.34352665186623E-4</v>
      </c>
      <c r="F45">
        <v>-2.2722460751108402</v>
      </c>
      <c r="G45">
        <v>14.1234985193882</v>
      </c>
      <c r="H45">
        <v>-2.53336418722531E-2</v>
      </c>
      <c r="I45">
        <v>0.26899902001804499</v>
      </c>
      <c r="J45">
        <v>1.48437193171874E-2</v>
      </c>
      <c r="K45">
        <v>4.44793851551107</v>
      </c>
      <c r="L45">
        <v>0.57485562712646998</v>
      </c>
      <c r="M45">
        <v>0</v>
      </c>
      <c r="N45">
        <v>0</v>
      </c>
      <c r="O45">
        <v>0.846122089613498</v>
      </c>
      <c r="P45">
        <v>0</v>
      </c>
      <c r="Q45">
        <v>2.1113982685896102E-3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-1.1991252834161601</v>
      </c>
      <c r="Z45">
        <v>-0.37623024601906702</v>
      </c>
      <c r="AA45">
        <v>-0.32408307227487998</v>
      </c>
      <c r="AB45">
        <v>-0.36485441979428401</v>
      </c>
      <c r="AC45">
        <v>-0.40234478085707798</v>
      </c>
      <c r="AD45">
        <v>-0.55792571239123401</v>
      </c>
      <c r="AE45">
        <v>5.2426606002909297</v>
      </c>
      <c r="AF45">
        <v>23.701905633266701</v>
      </c>
      <c r="AH45">
        <f t="shared" si="0"/>
        <v>0.66097160945017208</v>
      </c>
      <c r="AI45">
        <f t="shared" si="1"/>
        <v>-0.56240339130819494</v>
      </c>
      <c r="AJ45" s="19">
        <v>0.3686655948256603</v>
      </c>
      <c r="AK45" s="19">
        <v>2.3497718999999999</v>
      </c>
      <c r="AL45" s="19">
        <v>-8.5531249999999795E-2</v>
      </c>
      <c r="AN45">
        <f t="shared" si="2"/>
        <v>-3.3504196843724028</v>
      </c>
      <c r="AO45">
        <f t="shared" si="3"/>
        <v>1.223375000758367</v>
      </c>
    </row>
    <row r="46" spans="1:41">
      <c r="A46" s="1">
        <v>43190</v>
      </c>
      <c r="B46">
        <v>4.3536143909423197</v>
      </c>
      <c r="C46">
        <v>-0.175901495574766</v>
      </c>
      <c r="D46">
        <v>-0.90067742665686201</v>
      </c>
      <c r="E46">
        <v>3.1067051425919402E-4</v>
      </c>
      <c r="F46">
        <v>-2.1832386728644</v>
      </c>
      <c r="G46">
        <v>14.0238982014365</v>
      </c>
      <c r="H46">
        <v>4.3046595486858998E-2</v>
      </c>
      <c r="I46">
        <v>0.29182283554879501</v>
      </c>
      <c r="J46">
        <v>1.4522076376312001E-2</v>
      </c>
      <c r="K46">
        <v>4.5786441458608396</v>
      </c>
      <c r="L46">
        <v>0.60769413725352495</v>
      </c>
      <c r="M46">
        <v>0</v>
      </c>
      <c r="N46">
        <v>0</v>
      </c>
      <c r="O46">
        <v>0.83158074116653602</v>
      </c>
      <c r="P46">
        <v>0</v>
      </c>
      <c r="Q46">
        <v>-1.10115023470258E-2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-1.0210542212121301</v>
      </c>
      <c r="Z46">
        <v>-0.36310393423520798</v>
      </c>
      <c r="AA46">
        <v>-0.31526712178239602</v>
      </c>
      <c r="AB46">
        <v>-0.36106301651121903</v>
      </c>
      <c r="AC46">
        <v>-0.39772963133675698</v>
      </c>
      <c r="AD46">
        <v>-0.55670469989224902</v>
      </c>
      <c r="AE46">
        <v>5.2263904960170402</v>
      </c>
      <c r="AF46">
        <v>23.685772568189801</v>
      </c>
      <c r="AH46">
        <f t="shared" si="0"/>
        <v>0.64483854437327182</v>
      </c>
      <c r="AI46">
        <f t="shared" si="1"/>
        <v>-0.91888297651760853</v>
      </c>
      <c r="AJ46" s="19">
        <v>0.37558031997662422</v>
      </c>
      <c r="AK46" s="19">
        <v>2.7037502999999998</v>
      </c>
      <c r="AL46" s="19">
        <v>-2.5499999999999901E-2</v>
      </c>
      <c r="AN46">
        <f t="shared" si="2"/>
        <v>-3.2595069245817685</v>
      </c>
      <c r="AO46">
        <f t="shared" si="3"/>
        <v>1.5637215208908803</v>
      </c>
    </row>
    <row r="47" spans="1:41">
      <c r="A47" s="1">
        <v>43281</v>
      </c>
      <c r="B47">
        <v>4.81000194244589</v>
      </c>
      <c r="C47">
        <v>-0.188916568695258</v>
      </c>
      <c r="D47">
        <v>-0.90477685802936803</v>
      </c>
      <c r="E47" s="16">
        <v>7.6865019833308004E-6</v>
      </c>
      <c r="F47">
        <v>-2.1311793128226402</v>
      </c>
      <c r="G47">
        <v>13.9750618970375</v>
      </c>
      <c r="H47">
        <v>-1.8177334943474802E-2</v>
      </c>
      <c r="I47">
        <v>0.29043498234382398</v>
      </c>
      <c r="J47">
        <v>9.1815165625070902E-3</v>
      </c>
      <c r="K47">
        <v>4.6963633373648603</v>
      </c>
      <c r="L47">
        <v>0.691485433977584</v>
      </c>
      <c r="M47">
        <v>0</v>
      </c>
      <c r="N47">
        <v>0</v>
      </c>
      <c r="O47">
        <v>0.81675252082243599</v>
      </c>
      <c r="P47">
        <v>0</v>
      </c>
      <c r="Q47">
        <v>-2.3621680719876502E-3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-0.85390926077173901</v>
      </c>
      <c r="Z47">
        <v>-0.34236240628361603</v>
      </c>
      <c r="AA47">
        <v>-0.30771544817601798</v>
      </c>
      <c r="AB47">
        <v>-0.35304729557630898</v>
      </c>
      <c r="AC47">
        <v>-0.393746055017754</v>
      </c>
      <c r="AD47">
        <v>-0.54724980848823901</v>
      </c>
      <c r="AE47">
        <v>5.2101796278930097</v>
      </c>
      <c r="AF47">
        <v>24.456026428072999</v>
      </c>
      <c r="AH47">
        <f t="shared" si="0"/>
        <v>1.4150924042564696</v>
      </c>
      <c r="AI47">
        <f t="shared" si="1"/>
        <v>-0.48324065879471556</v>
      </c>
      <c r="AJ47" s="19">
        <v>0.50064385609828355</v>
      </c>
      <c r="AK47" s="19">
        <v>2.6322911000000002</v>
      </c>
      <c r="AL47" s="19">
        <v>8.9499999999999996E-2</v>
      </c>
      <c r="AN47">
        <f t="shared" si="2"/>
        <v>-3.2248650530452831</v>
      </c>
      <c r="AO47">
        <f t="shared" si="3"/>
        <v>1.8983330630511852</v>
      </c>
    </row>
    <row r="48" spans="1:41">
      <c r="A48" s="1">
        <v>43373</v>
      </c>
      <c r="B48">
        <v>4.9756276133494</v>
      </c>
      <c r="C48">
        <v>-0.179914662300867</v>
      </c>
      <c r="D48">
        <v>-0.84157846622696297</v>
      </c>
      <c r="E48" s="16">
        <v>-6.6699811427511696E-5</v>
      </c>
      <c r="F48">
        <v>-2.16577386522555</v>
      </c>
      <c r="G48">
        <v>13.921913431066701</v>
      </c>
      <c r="H48">
        <v>4.2193315396398798E-2</v>
      </c>
      <c r="I48">
        <v>0.287026263489011</v>
      </c>
      <c r="J48">
        <v>4.0320659643394803E-3</v>
      </c>
      <c r="K48">
        <v>4.5491753129476598</v>
      </c>
      <c r="L48">
        <v>0.67401018923582501</v>
      </c>
      <c r="M48">
        <v>0</v>
      </c>
      <c r="N48">
        <v>0</v>
      </c>
      <c r="O48">
        <v>0.79948672347997995</v>
      </c>
      <c r="P48">
        <v>0</v>
      </c>
      <c r="Q48">
        <v>-2.95208519410208E-3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-0.79599528722016999</v>
      </c>
      <c r="Z48">
        <v>-0.34297834980888298</v>
      </c>
      <c r="AA48">
        <v>-0.303284814892191</v>
      </c>
      <c r="AB48">
        <v>-0.35138172203974</v>
      </c>
      <c r="AC48">
        <v>-0.38756326068567998</v>
      </c>
      <c r="AD48">
        <v>-0.53894007777913699</v>
      </c>
      <c r="AE48">
        <v>5.1940277363609599</v>
      </c>
      <c r="AF48">
        <v>24.5370633601054</v>
      </c>
      <c r="AH48">
        <f t="shared" si="0"/>
        <v>1.4961293362888703</v>
      </c>
      <c r="AI48">
        <f t="shared" si="1"/>
        <v>-0.3329024642329883</v>
      </c>
      <c r="AJ48" s="19">
        <v>0.7665723944622912</v>
      </c>
      <c r="AK48" s="19">
        <v>2.2840756999999998</v>
      </c>
      <c r="AL48" s="19">
        <v>0.1915</v>
      </c>
      <c r="AN48">
        <f t="shared" si="2"/>
        <v>-3.1873336935648076</v>
      </c>
      <c r="AO48">
        <f t="shared" si="3"/>
        <v>1.8290318005218587</v>
      </c>
    </row>
    <row r="49" spans="1:41">
      <c r="A49" s="1">
        <v>43465</v>
      </c>
      <c r="B49">
        <v>4.9214110346689299</v>
      </c>
      <c r="C49">
        <v>-0.15776915434160199</v>
      </c>
      <c r="D49">
        <v>-0.82935720491852405</v>
      </c>
      <c r="E49">
        <v>-2.6968013928287799E-4</v>
      </c>
      <c r="F49">
        <v>-2.16881720298622</v>
      </c>
      <c r="G49">
        <v>13.9624872365247</v>
      </c>
      <c r="H49">
        <v>-2.0502350004595101E-2</v>
      </c>
      <c r="I49">
        <v>0.28897763420794398</v>
      </c>
      <c r="J49">
        <v>3.2561901765344602E-3</v>
      </c>
      <c r="K49">
        <v>4.6517251458176299</v>
      </c>
      <c r="L49">
        <v>0.87650107198322103</v>
      </c>
      <c r="M49">
        <v>0</v>
      </c>
      <c r="N49">
        <v>0</v>
      </c>
      <c r="O49">
        <v>0.781298294420399</v>
      </c>
      <c r="P49">
        <v>0</v>
      </c>
      <c r="Q49">
        <v>8.9589327870592105E-3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-0.86706938347282803</v>
      </c>
      <c r="Z49">
        <v>-0.33945135912066798</v>
      </c>
      <c r="AA49">
        <v>-0.30492849368479202</v>
      </c>
      <c r="AB49">
        <v>-0.34574474402267402</v>
      </c>
      <c r="AC49">
        <v>-0.38102859281405099</v>
      </c>
      <c r="AD49">
        <v>-0.530885400905173</v>
      </c>
      <c r="AE49">
        <v>5.1779345631462803</v>
      </c>
      <c r="AF49">
        <v>24.726726537322001</v>
      </c>
      <c r="AH49">
        <f t="shared" si="0"/>
        <v>1.6857925135054721</v>
      </c>
      <c r="AI49">
        <f t="shared" si="1"/>
        <v>-0.19682465829197149</v>
      </c>
      <c r="AJ49" s="19">
        <v>1.1733659350681469</v>
      </c>
      <c r="AK49" s="19">
        <v>2.1897834</v>
      </c>
      <c r="AL49" s="19">
        <v>0.28050000000000003</v>
      </c>
      <c r="AN49">
        <f t="shared" si="2"/>
        <v>-3.1562132423856291</v>
      </c>
      <c r="AO49">
        <f t="shared" si="3"/>
        <v>1.8826171717974436</v>
      </c>
    </row>
    <row r="50" spans="1:41">
      <c r="A50" s="1">
        <v>43555</v>
      </c>
      <c r="B50">
        <v>5.7645467510007196</v>
      </c>
      <c r="C50">
        <v>-7.95135408656647E-2</v>
      </c>
      <c r="D50">
        <v>-0.79881514197040804</v>
      </c>
      <c r="E50">
        <v>4.8110671335981601E-4</v>
      </c>
      <c r="F50">
        <v>-2.2925023615942899</v>
      </c>
      <c r="G50">
        <v>13.897822111612699</v>
      </c>
      <c r="H50">
        <v>2.5315127625168299E-2</v>
      </c>
      <c r="I50">
        <v>0.21369771268364199</v>
      </c>
      <c r="J50">
        <v>1.24400255126429E-3</v>
      </c>
      <c r="K50">
        <v>4.68006226248988</v>
      </c>
      <c r="L50">
        <v>0.64023460296224199</v>
      </c>
      <c r="M50">
        <v>0</v>
      </c>
      <c r="N50">
        <v>0</v>
      </c>
      <c r="O50">
        <v>0.75852779767392298</v>
      </c>
      <c r="P50">
        <v>0</v>
      </c>
      <c r="Q50">
        <v>1.07768488586118E-2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-0.81210553560050702</v>
      </c>
      <c r="Z50">
        <v>-0.346284676341864</v>
      </c>
      <c r="AA50">
        <v>-0.29951478847299201</v>
      </c>
      <c r="AB50">
        <v>-0.33972928339528502</v>
      </c>
      <c r="AC50">
        <v>-0.37338542253460799</v>
      </c>
      <c r="AD50">
        <v>-0.52030648220695297</v>
      </c>
      <c r="AE50">
        <v>5.16189985123642</v>
      </c>
      <c r="AF50">
        <v>25.292450942425099</v>
      </c>
      <c r="AH50">
        <f t="shared" si="0"/>
        <v>2.2515169186085693</v>
      </c>
      <c r="AI50">
        <f t="shared" si="1"/>
        <v>0.26278084467089791</v>
      </c>
      <c r="AJ50" s="19">
        <v>1.6350993152451729</v>
      </c>
      <c r="AK50" s="19">
        <v>1.9207498000000001</v>
      </c>
      <c r="AL50" s="19">
        <v>1.2638437499999899</v>
      </c>
      <c r="AN50">
        <f t="shared" si="2"/>
        <v>-3.170349937717003</v>
      </c>
      <c r="AO50">
        <f t="shared" si="3"/>
        <v>1.9887360739376714</v>
      </c>
    </row>
    <row r="51" spans="1:41">
      <c r="A51" s="1">
        <v>43646</v>
      </c>
      <c r="B51">
        <v>4.8965761066580802</v>
      </c>
      <c r="C51">
        <v>3.4654440145929201E-2</v>
      </c>
      <c r="D51">
        <v>-0.60146701300473004</v>
      </c>
      <c r="E51">
        <v>-6.3667435005812295E-4</v>
      </c>
      <c r="F51">
        <v>-2.6067365952596702</v>
      </c>
      <c r="G51">
        <v>13.904649723950699</v>
      </c>
      <c r="H51">
        <v>-3.1032603478744699E-2</v>
      </c>
      <c r="I51">
        <v>0.19881795913667699</v>
      </c>
      <c r="J51">
        <v>-3.1450795833612901E-3</v>
      </c>
      <c r="K51">
        <v>4.7983658275624297</v>
      </c>
      <c r="L51">
        <v>1.04649273883566</v>
      </c>
      <c r="M51">
        <v>0</v>
      </c>
      <c r="N51">
        <v>0</v>
      </c>
      <c r="O51">
        <v>0.73373584052393703</v>
      </c>
      <c r="P51">
        <v>0</v>
      </c>
      <c r="Q51">
        <v>1.6922801611238301E-2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-0.81292930508879202</v>
      </c>
      <c r="Z51">
        <v>-0.328846419300723</v>
      </c>
      <c r="AA51">
        <v>-0.28978286165268302</v>
      </c>
      <c r="AB51">
        <v>-0.33019332909340599</v>
      </c>
      <c r="AC51">
        <v>-0.36545650657812301</v>
      </c>
      <c r="AD51">
        <v>-0.519117833200191</v>
      </c>
      <c r="AE51">
        <v>5.1459233448611501</v>
      </c>
      <c r="AF51">
        <v>24.886794562694998</v>
      </c>
      <c r="AH51">
        <f t="shared" si="0"/>
        <v>1.845860538878469</v>
      </c>
      <c r="AI51">
        <f t="shared" si="1"/>
        <v>-0.30617903377004252</v>
      </c>
      <c r="AJ51" s="19">
        <v>1.46484727330469</v>
      </c>
      <c r="AK51" s="19">
        <v>1.8669146000000001</v>
      </c>
      <c r="AL51" s="19">
        <v>0.96390624999999897</v>
      </c>
      <c r="AN51">
        <f t="shared" si="2"/>
        <v>-3.1741858424685292</v>
      </c>
      <c r="AO51">
        <f t="shared" si="3"/>
        <v>2.1520395726485115</v>
      </c>
    </row>
    <row r="52" spans="1:41">
      <c r="A52" s="1">
        <v>43738</v>
      </c>
      <c r="B52">
        <v>5.37340055849159</v>
      </c>
      <c r="C52">
        <v>0.259666767065724</v>
      </c>
      <c r="D52">
        <v>-0.32839070838618201</v>
      </c>
      <c r="E52">
        <v>7.9714328592395405E-4</v>
      </c>
      <c r="F52">
        <v>-3.0625494801512199</v>
      </c>
      <c r="G52">
        <v>13.758045530929101</v>
      </c>
      <c r="H52">
        <v>1.8768324884850099E-2</v>
      </c>
      <c r="I52">
        <v>0.12653097765167201</v>
      </c>
      <c r="J52">
        <v>-4.7087870101034397E-3</v>
      </c>
      <c r="K52">
        <v>4.8776410797362502</v>
      </c>
      <c r="L52">
        <v>0.60621452729339298</v>
      </c>
      <c r="M52">
        <v>0</v>
      </c>
      <c r="N52">
        <v>0</v>
      </c>
      <c r="O52">
        <v>0.706219217198223</v>
      </c>
      <c r="P52">
        <v>0</v>
      </c>
      <c r="Q52">
        <v>1.10321491317801E-2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-0.59081635114222897</v>
      </c>
      <c r="Z52">
        <v>-0.314114025811216</v>
      </c>
      <c r="AA52">
        <v>-0.28138933715709202</v>
      </c>
      <c r="AB52">
        <v>-0.32286632398124399</v>
      </c>
      <c r="AC52">
        <v>-0.36533866530767301</v>
      </c>
      <c r="AD52">
        <v>-0.51766455017464297</v>
      </c>
      <c r="AE52">
        <v>5.13000478947417</v>
      </c>
      <c r="AF52">
        <v>25.080482836020799</v>
      </c>
      <c r="AH52">
        <f t="shared" si="0"/>
        <v>2.03954881220427</v>
      </c>
      <c r="AI52">
        <f t="shared" si="1"/>
        <v>-0.44590301395788323</v>
      </c>
      <c r="AJ52" s="19">
        <v>0.51384740849952193</v>
      </c>
      <c r="AK52" s="19">
        <v>1.8603308999999999</v>
      </c>
      <c r="AL52" s="19">
        <v>0.28803124999999702</v>
      </c>
      <c r="AN52">
        <f t="shared" si="2"/>
        <v>-3.1304762781857538</v>
      </c>
      <c r="AO52">
        <f t="shared" si="3"/>
        <v>2.4854518261621532</v>
      </c>
    </row>
    <row r="53" spans="1:41">
      <c r="A53" s="1">
        <v>43830</v>
      </c>
      <c r="B53">
        <v>4.97023912566363</v>
      </c>
      <c r="C53">
        <v>0.35711311319462102</v>
      </c>
      <c r="D53">
        <v>-0.22008517646405101</v>
      </c>
      <c r="E53">
        <v>6.6190063383988996E-4</v>
      </c>
      <c r="F53">
        <v>-3.2916734938876502</v>
      </c>
      <c r="G53">
        <v>13.804716171857301</v>
      </c>
      <c r="H53">
        <v>1.1966129977432899E-2</v>
      </c>
      <c r="I53">
        <v>0.13124787252033701</v>
      </c>
      <c r="J53">
        <v>-4.9391085972434303E-3</v>
      </c>
      <c r="K53">
        <v>4.4534036162605402</v>
      </c>
      <c r="L53">
        <v>1.2491833803063801</v>
      </c>
      <c r="M53">
        <v>0</v>
      </c>
      <c r="N53">
        <v>0</v>
      </c>
      <c r="O53">
        <v>0.67800330270490605</v>
      </c>
      <c r="P53">
        <v>0</v>
      </c>
      <c r="Q53">
        <v>7.9596358503349306E-3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-0.69513458087255298</v>
      </c>
      <c r="Z53">
        <v>-0.31038861687050201</v>
      </c>
      <c r="AA53">
        <v>-0.277761409431735</v>
      </c>
      <c r="AB53">
        <v>-0.32862391750613601</v>
      </c>
      <c r="AC53">
        <v>-0.36979032824219898</v>
      </c>
      <c r="AD53">
        <v>-0.51900620031237399</v>
      </c>
      <c r="AE53">
        <v>5.1141439317360797</v>
      </c>
      <c r="AF53">
        <v>24.761235348520799</v>
      </c>
      <c r="AH53">
        <f t="shared" si="0"/>
        <v>1.7203013247042698</v>
      </c>
      <c r="AI53">
        <f t="shared" si="1"/>
        <v>-0.2323972383207713</v>
      </c>
      <c r="AJ53" s="19">
        <v>-1.2179002791685409</v>
      </c>
      <c r="AK53" s="19">
        <v>1.8138589000000001</v>
      </c>
      <c r="AL53" s="19">
        <v>-0.76378125000000097</v>
      </c>
      <c r="AN53">
        <f t="shared" si="2"/>
        <v>-3.1539836565232404</v>
      </c>
      <c r="AO53">
        <f t="shared" si="3"/>
        <v>1.9526985630250411</v>
      </c>
    </row>
    <row r="54" spans="1:41">
      <c r="A54" s="1">
        <v>43921</v>
      </c>
      <c r="B54">
        <v>4.6925320877373604</v>
      </c>
      <c r="C54">
        <v>0.26805557359577697</v>
      </c>
      <c r="D54">
        <v>-0.17184951878200999</v>
      </c>
      <c r="E54">
        <v>3.7505983863385498E-4</v>
      </c>
      <c r="F54">
        <v>-3.58906588672169</v>
      </c>
      <c r="G54">
        <v>13.8559924214365</v>
      </c>
      <c r="H54">
        <v>4.3859574293633602E-3</v>
      </c>
      <c r="I54">
        <v>0.15537411242473201</v>
      </c>
      <c r="J54">
        <v>-9.0430160481606795E-3</v>
      </c>
      <c r="K54">
        <v>3.3058815709961502</v>
      </c>
      <c r="L54">
        <v>1.5737226844324601</v>
      </c>
      <c r="M54">
        <v>0</v>
      </c>
      <c r="N54">
        <v>0</v>
      </c>
      <c r="O54">
        <v>0.65374399413589301</v>
      </c>
      <c r="P54">
        <v>0</v>
      </c>
      <c r="Q54">
        <v>1.05124556386128E-2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-1.1949875222894499</v>
      </c>
      <c r="Z54">
        <v>-0.32806444770974302</v>
      </c>
      <c r="AA54">
        <v>-0.29241750098072</v>
      </c>
      <c r="AB54">
        <v>-0.33706804703869703</v>
      </c>
      <c r="AC54">
        <v>-0.37273723857010399</v>
      </c>
      <c r="AD54">
        <v>-0.52574600919193704</v>
      </c>
      <c r="AE54">
        <v>5.0983405194985298</v>
      </c>
      <c r="AF54">
        <v>22.7979372498313</v>
      </c>
      <c r="AH54">
        <f t="shared" si="0"/>
        <v>-0.24299677398522945</v>
      </c>
      <c r="AI54">
        <f t="shared" si="1"/>
        <v>-0.49785757920072893</v>
      </c>
      <c r="AJ54" s="19">
        <v>-3.6473719979353851</v>
      </c>
      <c r="AK54" s="19">
        <v>1.807777</v>
      </c>
      <c r="AL54" s="19">
        <v>-4.5991874999999904</v>
      </c>
      <c r="AN54">
        <f t="shared" si="2"/>
        <v>-3.4924847720692891</v>
      </c>
      <c r="AO54">
        <f t="shared" si="3"/>
        <v>0.25486080521549948</v>
      </c>
    </row>
    <row r="55" spans="1:41">
      <c r="A55" s="1">
        <v>44012</v>
      </c>
      <c r="B55">
        <v>4.4214904554023997</v>
      </c>
      <c r="C55">
        <v>0.13604053946689801</v>
      </c>
      <c r="D55">
        <v>-0.15485297047366001</v>
      </c>
      <c r="E55">
        <v>3.6601660400961998E-4</v>
      </c>
      <c r="F55">
        <v>-3.9331851236097002</v>
      </c>
      <c r="G55">
        <v>13.999355730353001</v>
      </c>
      <c r="H55">
        <v>1.46071547962326E-3</v>
      </c>
      <c r="I55">
        <v>0.183112396135206</v>
      </c>
      <c r="J55">
        <v>-1.29069446230734E-2</v>
      </c>
      <c r="K55">
        <v>2.0744203763272102</v>
      </c>
      <c r="L55">
        <v>1.79979337945225</v>
      </c>
      <c r="M55">
        <v>0</v>
      </c>
      <c r="N55">
        <v>0</v>
      </c>
      <c r="O55">
        <v>0.62658355053248305</v>
      </c>
      <c r="P55">
        <v>0</v>
      </c>
      <c r="Q55">
        <v>1.2650866058598E-2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-1.83341431483579</v>
      </c>
      <c r="Z55">
        <v>-0.38175473723213199</v>
      </c>
      <c r="AA55">
        <v>-0.31131748464013698</v>
      </c>
      <c r="AB55">
        <v>-0.34470494047621297</v>
      </c>
      <c r="AC55">
        <v>-0.38185626763838498</v>
      </c>
      <c r="AD55">
        <v>-0.53322228653599701</v>
      </c>
      <c r="AE55">
        <v>5.0825943017894097</v>
      </c>
      <c r="AF55">
        <v>20.450653257535901</v>
      </c>
      <c r="AH55">
        <f t="shared" si="0"/>
        <v>-2.5902807662806282</v>
      </c>
      <c r="AI55">
        <f t="shared" si="1"/>
        <v>-0.87843111124918494</v>
      </c>
      <c r="AJ55" s="19">
        <v>-5.4275190080011342</v>
      </c>
      <c r="AK55" s="19">
        <v>-0.76948850000000002</v>
      </c>
      <c r="AL55" s="19">
        <v>-5.4398124999999897</v>
      </c>
      <c r="AN55">
        <f t="shared" si="2"/>
        <v>-3.9516315380124527</v>
      </c>
      <c r="AO55">
        <f t="shared" si="3"/>
        <v>-1.7118496550314433</v>
      </c>
    </row>
    <row r="56" spans="1:41">
      <c r="A56" s="1">
        <v>44104</v>
      </c>
      <c r="B56">
        <v>4.1638148863185096</v>
      </c>
      <c r="C56">
        <v>7.8650232433773004E-2</v>
      </c>
      <c r="D56">
        <v>0.176621834524779</v>
      </c>
      <c r="E56">
        <v>5.9125872309908701E-4</v>
      </c>
      <c r="F56">
        <v>-4.2177005667632601</v>
      </c>
      <c r="G56">
        <v>14.0232752609586</v>
      </c>
      <c r="H56">
        <v>6.3287292328400896E-4</v>
      </c>
      <c r="I56">
        <v>0.104046756892628</v>
      </c>
      <c r="J56">
        <v>-1.7652184498287801E-2</v>
      </c>
      <c r="K56">
        <v>1.9563150336242101</v>
      </c>
      <c r="L56">
        <v>2.09683314610536</v>
      </c>
      <c r="M56">
        <v>0</v>
      </c>
      <c r="N56">
        <v>0</v>
      </c>
      <c r="O56">
        <v>0.60632631010384996</v>
      </c>
      <c r="P56">
        <v>0</v>
      </c>
      <c r="Q56">
        <v>1.21124456157086E-2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-2.23139315271913</v>
      </c>
      <c r="Z56">
        <v>-0.40074992500874101</v>
      </c>
      <c r="AA56">
        <v>-0.31277367129327299</v>
      </c>
      <c r="AB56">
        <v>-0.349095672632667</v>
      </c>
      <c r="AC56">
        <v>-0.382894762962391</v>
      </c>
      <c r="AD56">
        <v>-0.52878571042442901</v>
      </c>
      <c r="AE56">
        <v>5.0669050287991704</v>
      </c>
      <c r="AF56">
        <v>19.845079420720701</v>
      </c>
      <c r="AH56">
        <f t="shared" si="0"/>
        <v>-3.1958546030958281</v>
      </c>
      <c r="AI56">
        <f t="shared" si="1"/>
        <v>-0.94647674167940732</v>
      </c>
      <c r="AJ56" s="19">
        <v>-6.0862356058883789</v>
      </c>
      <c r="AK56" s="19">
        <v>5.3801420000000002</v>
      </c>
      <c r="AL56" s="19">
        <v>-5.6933124999999896</v>
      </c>
      <c r="AN56">
        <f t="shared" si="2"/>
        <v>-3.961837241081609</v>
      </c>
      <c r="AO56">
        <f t="shared" si="3"/>
        <v>-2.2493778614164208</v>
      </c>
    </row>
    <row r="57" spans="1:41">
      <c r="A57" s="1">
        <v>44196</v>
      </c>
      <c r="B57">
        <v>5.4574747509390198</v>
      </c>
      <c r="C57">
        <v>-0.168771522231034</v>
      </c>
      <c r="D57">
        <v>0.37299497288917999</v>
      </c>
      <c r="E57">
        <v>-1.53199422359553E-3</v>
      </c>
      <c r="F57">
        <v>-4.7328576112470904</v>
      </c>
      <c r="G57">
        <v>14.0161851643518</v>
      </c>
      <c r="H57">
        <v>-1.4253922109308899E-2</v>
      </c>
      <c r="I57">
        <v>0.177823584829292</v>
      </c>
      <c r="J57">
        <v>-2.57130595689062E-2</v>
      </c>
      <c r="K57">
        <v>0.40074029843400499</v>
      </c>
      <c r="L57">
        <v>2.4689437865953998</v>
      </c>
      <c r="M57">
        <v>0</v>
      </c>
      <c r="N57">
        <v>0</v>
      </c>
      <c r="O57">
        <v>0.584155242261712</v>
      </c>
      <c r="P57">
        <v>0</v>
      </c>
      <c r="Q57">
        <v>8.5178914450362905E-3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-2.9393927117654499</v>
      </c>
      <c r="Z57">
        <v>-0.42749392625909899</v>
      </c>
      <c r="AA57">
        <v>-0.32924560026706901</v>
      </c>
      <c r="AB57">
        <v>-0.35820947572293699</v>
      </c>
      <c r="AC57">
        <v>-0.38447827790581302</v>
      </c>
      <c r="AD57">
        <v>-0.53104484141562103</v>
      </c>
      <c r="AE57">
        <v>5.0512724518680203</v>
      </c>
      <c r="AF57">
        <v>18.625115200897501</v>
      </c>
      <c r="AH57">
        <f t="shared" si="0"/>
        <v>-4.4158188229190287</v>
      </c>
      <c r="AI57">
        <f t="shared" si="1"/>
        <v>0.15330571198295484</v>
      </c>
      <c r="AJ57" s="19">
        <v>-5.6235217915958824</v>
      </c>
      <c r="AK57" s="19">
        <v>6.1492106</v>
      </c>
      <c r="AL57" s="19">
        <v>-5.3596874999999899</v>
      </c>
      <c r="AN57">
        <f t="shared" si="2"/>
        <v>-4.53016615481254</v>
      </c>
      <c r="AO57">
        <f t="shared" si="3"/>
        <v>-4.5691245349019836</v>
      </c>
    </row>
    <row r="58" spans="1:41">
      <c r="A58" s="1">
        <v>44286</v>
      </c>
      <c r="B58">
        <v>6.6802666341032602</v>
      </c>
      <c r="C58">
        <v>-0.24516092265459899</v>
      </c>
      <c r="D58">
        <v>0.32793533142375297</v>
      </c>
      <c r="E58">
        <v>-1.4904001872844499E-3</v>
      </c>
      <c r="F58">
        <v>-4.7814550370048998</v>
      </c>
      <c r="G58">
        <v>13.9178807850165</v>
      </c>
      <c r="H58">
        <v>4.8770143408037999E-3</v>
      </c>
      <c r="I58">
        <v>0.20628450385473099</v>
      </c>
      <c r="J58">
        <v>-1.68606689449937E-2</v>
      </c>
      <c r="K58">
        <v>2.6130721506217001E-2</v>
      </c>
      <c r="L58">
        <v>2.4260770874290798</v>
      </c>
      <c r="M58">
        <v>0</v>
      </c>
      <c r="N58">
        <v>0</v>
      </c>
      <c r="O58">
        <v>0.55804451165818503</v>
      </c>
      <c r="P58">
        <v>0</v>
      </c>
      <c r="Q58">
        <v>-1.8823719962031799E-3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-3.2419102696370001</v>
      </c>
      <c r="Z58">
        <v>-0.46315647526019699</v>
      </c>
      <c r="AA58">
        <v>-0.34525825611454503</v>
      </c>
      <c r="AB58">
        <v>-0.36518770955879798</v>
      </c>
      <c r="AC58">
        <v>-0.39123242445075201</v>
      </c>
      <c r="AD58">
        <v>-0.54984592375854602</v>
      </c>
      <c r="AE58">
        <v>5.0356963234740304</v>
      </c>
      <c r="AF58">
        <v>18.7797524532387</v>
      </c>
      <c r="AH58">
        <f t="shared" si="0"/>
        <v>-4.2611815705778291</v>
      </c>
      <c r="AI58">
        <f t="shared" si="1"/>
        <v>1.0692787666957937</v>
      </c>
      <c r="AJ58" s="19">
        <v>-4.0582885265128903</v>
      </c>
      <c r="AK58" s="19">
        <v>6.7770843999999997</v>
      </c>
      <c r="AL58" s="19">
        <v>-2.7456562500000001</v>
      </c>
      <c r="AN58">
        <f t="shared" si="2"/>
        <v>-4.7001710284230303</v>
      </c>
      <c r="AO58">
        <f t="shared" si="3"/>
        <v>-5.3304603372736228</v>
      </c>
    </row>
    <row r="59" spans="1:41">
      <c r="A59" s="1">
        <v>44377</v>
      </c>
      <c r="B59">
        <v>6.5033609246645403</v>
      </c>
      <c r="C59">
        <v>-7.8020174625936106E-2</v>
      </c>
      <c r="D59">
        <v>0.20037883315576099</v>
      </c>
      <c r="E59">
        <v>-4.2833464921280802E-4</v>
      </c>
      <c r="F59">
        <v>-4.1613469969467403</v>
      </c>
      <c r="G59">
        <v>13.891645082108299</v>
      </c>
      <c r="H59">
        <v>2.52179060961727E-2</v>
      </c>
      <c r="I59">
        <v>0.20401889014121799</v>
      </c>
      <c r="J59">
        <v>2.9573785845686601E-3</v>
      </c>
      <c r="K59">
        <v>1.97154677810162</v>
      </c>
      <c r="L59">
        <v>2.46279106523729</v>
      </c>
      <c r="M59">
        <v>0</v>
      </c>
      <c r="N59">
        <v>0</v>
      </c>
      <c r="O59">
        <v>0.53888823429635202</v>
      </c>
      <c r="P59">
        <v>0</v>
      </c>
      <c r="Q59">
        <v>-1.04758772758313E-2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-2.6982659831823299</v>
      </c>
      <c r="Z59">
        <v>-0.44414925968339303</v>
      </c>
      <c r="AA59">
        <v>-0.332272511356553</v>
      </c>
      <c r="AB59">
        <v>-0.35958747283681503</v>
      </c>
      <c r="AC59">
        <v>-0.39953031832376101</v>
      </c>
      <c r="AD59">
        <v>-0.57693126078743295</v>
      </c>
      <c r="AE59">
        <v>5.0201763972220803</v>
      </c>
      <c r="AF59">
        <v>21.759973299939801</v>
      </c>
      <c r="AH59">
        <f t="shared" si="0"/>
        <v>-1.2809607238767278</v>
      </c>
      <c r="AI59">
        <f t="shared" si="1"/>
        <v>1.5582293041919368</v>
      </c>
      <c r="AJ59" s="19">
        <v>-2.3376276319970382</v>
      </c>
      <c r="AK59" s="19">
        <v>7.1591417000000002</v>
      </c>
      <c r="AL59" s="19">
        <v>-1.91509375</v>
      </c>
      <c r="AN59">
        <f t="shared" si="2"/>
        <v>-4.0394166730661283</v>
      </c>
      <c r="AO59">
        <f t="shared" si="3"/>
        <v>-2.8391900280686646</v>
      </c>
    </row>
    <row r="60" spans="1:41">
      <c r="A60" s="1">
        <v>44469</v>
      </c>
      <c r="B60">
        <v>5.1655236975783696</v>
      </c>
      <c r="C60">
        <v>0.191751593919743</v>
      </c>
      <c r="D60">
        <v>9.9797762707009602E-2</v>
      </c>
      <c r="E60">
        <v>6.7299012812700699E-4</v>
      </c>
      <c r="F60">
        <v>-3.7952091909233401</v>
      </c>
      <c r="G60">
        <v>13.8447731575224</v>
      </c>
      <c r="H60">
        <v>-2.9855719976282499E-2</v>
      </c>
      <c r="I60">
        <v>0.28879197708967302</v>
      </c>
      <c r="J60">
        <v>1.78165955587028E-2</v>
      </c>
      <c r="K60">
        <v>3.4675161035313602</v>
      </c>
      <c r="L60">
        <v>2.2750938940103498</v>
      </c>
      <c r="M60">
        <v>0</v>
      </c>
      <c r="N60">
        <v>0</v>
      </c>
      <c r="O60">
        <v>0.51729369777902301</v>
      </c>
      <c r="P60">
        <v>0</v>
      </c>
      <c r="Q60">
        <v>-1.0319999703509599E-2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-1.88913768204065</v>
      </c>
      <c r="Z60">
        <v>-0.39756481542993</v>
      </c>
      <c r="AA60">
        <v>-0.317696038139679</v>
      </c>
      <c r="AB60">
        <v>-0.36282657603451801</v>
      </c>
      <c r="AC60">
        <v>-0.41888230261655601</v>
      </c>
      <c r="AD60">
        <v>-0.60212525778411696</v>
      </c>
      <c r="AE60">
        <v>5.0047124278335504</v>
      </c>
      <c r="AF60">
        <v>23.050126315009599</v>
      </c>
      <c r="AH60">
        <f t="shared" si="0"/>
        <v>9.19229119307019E-3</v>
      </c>
      <c r="AI60">
        <f t="shared" si="1"/>
        <v>0.52990885970715951</v>
      </c>
      <c r="AJ60" s="19">
        <v>-0.98988821295873475</v>
      </c>
      <c r="AK60" s="19">
        <v>6.7349230000000002</v>
      </c>
      <c r="AL60" s="19">
        <v>-1.17471875</v>
      </c>
      <c r="AN60">
        <f t="shared" si="2"/>
        <v>-3.5029868441684604</v>
      </c>
      <c r="AO60">
        <f t="shared" si="3"/>
        <v>-0.52071656851408932</v>
      </c>
    </row>
    <row r="61" spans="1:41">
      <c r="A61" s="1">
        <v>44561</v>
      </c>
      <c r="B61">
        <v>5.3108057507513502</v>
      </c>
      <c r="C61">
        <v>0.22350023613621101</v>
      </c>
      <c r="D61">
        <v>-0.18122820922034799</v>
      </c>
      <c r="E61">
        <v>-3.68135643106846E-4</v>
      </c>
      <c r="F61">
        <v>-3.42096412151139</v>
      </c>
      <c r="G61">
        <v>13.8798543844478</v>
      </c>
      <c r="H61" s="16">
        <v>-6.9182137365509202E-5</v>
      </c>
      <c r="I61">
        <v>0.40140053212772497</v>
      </c>
      <c r="J61">
        <v>2.3104035601800198E-2</v>
      </c>
      <c r="K61">
        <v>3.2770350944015698</v>
      </c>
      <c r="L61">
        <v>2.4445710640803999</v>
      </c>
      <c r="M61">
        <v>0</v>
      </c>
      <c r="N61">
        <v>0</v>
      </c>
      <c r="O61">
        <v>0.50034335596226898</v>
      </c>
      <c r="P61">
        <v>0</v>
      </c>
      <c r="Q61">
        <v>-2.9207040900023701E-2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-1.6253772623526599</v>
      </c>
      <c r="Z61">
        <v>-0.37956970784086602</v>
      </c>
      <c r="AA61">
        <v>-0.32958546738685002</v>
      </c>
      <c r="AB61">
        <v>-0.389378123956994</v>
      </c>
      <c r="AC61">
        <v>-0.441228356658314</v>
      </c>
      <c r="AD61">
        <v>-0.62389207032694605</v>
      </c>
      <c r="AE61">
        <v>4.9893041711367196</v>
      </c>
      <c r="AF61">
        <v>23.629050946710901</v>
      </c>
      <c r="AH61">
        <f t="shared" si="0"/>
        <v>0.5881169228943719</v>
      </c>
      <c r="AI61">
        <f t="shared" si="1"/>
        <v>1.100112817015432</v>
      </c>
      <c r="AJ61" s="19">
        <v>-1.507026939544448E-2</v>
      </c>
      <c r="AK61" s="19">
        <v>7.0128693000000002</v>
      </c>
      <c r="AL61" s="19">
        <v>-0.524531250000001</v>
      </c>
      <c r="AN61">
        <f t="shared" si="2"/>
        <v>-3.3790602302386339</v>
      </c>
      <c r="AO61">
        <f t="shared" si="3"/>
        <v>-0.51199589412106006</v>
      </c>
    </row>
    <row r="62" spans="1:41">
      <c r="A62" s="1">
        <v>44651</v>
      </c>
      <c r="B62">
        <v>5.3494536822503296</v>
      </c>
      <c r="C62">
        <v>0.20992489294697</v>
      </c>
      <c r="D62">
        <v>-0.73637806846893195</v>
      </c>
      <c r="E62" s="16">
        <v>-3.7800156137115597E-5</v>
      </c>
      <c r="F62">
        <v>-2.5874073663011101</v>
      </c>
      <c r="G62">
        <v>13.914780060703</v>
      </c>
      <c r="H62">
        <v>2.7325465598073799E-2</v>
      </c>
      <c r="I62">
        <v>0.50228108593083098</v>
      </c>
      <c r="J62">
        <v>2.6722053414566301E-2</v>
      </c>
      <c r="K62">
        <v>3.6972441050814902</v>
      </c>
      <c r="L62">
        <v>2.2965631298375699</v>
      </c>
      <c r="M62">
        <v>0</v>
      </c>
      <c r="N62">
        <v>0</v>
      </c>
      <c r="O62">
        <v>0.48622275597289</v>
      </c>
      <c r="P62">
        <v>0</v>
      </c>
      <c r="Q62">
        <v>-4.1407812459205003E-2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-1.42815694026731</v>
      </c>
      <c r="Z62">
        <v>-0.397680552450833</v>
      </c>
      <c r="AA62">
        <v>-0.35837303665348802</v>
      </c>
      <c r="AB62">
        <v>-0.41444863386111103</v>
      </c>
      <c r="AC62">
        <v>-0.45726629251891998</v>
      </c>
      <c r="AD62">
        <v>-0.63244806546493204</v>
      </c>
      <c r="AE62">
        <v>4.9739513840578704</v>
      </c>
      <c r="AF62">
        <v>24.430864047191601</v>
      </c>
      <c r="AH62">
        <f t="shared" si="0"/>
        <v>1.3899300233750722</v>
      </c>
      <c r="AI62">
        <f t="shared" si="1"/>
        <v>1.3810594395101758</v>
      </c>
      <c r="AJ62" s="19">
        <v>0.58687348151324703</v>
      </c>
      <c r="AK62" s="19">
        <v>6.3034492999999996</v>
      </c>
      <c r="AL62" s="19">
        <v>0.25031249999999999</v>
      </c>
      <c r="AN62">
        <f t="shared" si="2"/>
        <v>-3.1138983419792092</v>
      </c>
      <c r="AO62">
        <f t="shared" si="3"/>
        <v>8.8705838648963642E-3</v>
      </c>
    </row>
    <row r="63" spans="1:41">
      <c r="A63" s="1">
        <v>44742</v>
      </c>
      <c r="B63">
        <v>4.3903496563953697</v>
      </c>
      <c r="C63">
        <v>0.161527654207377</v>
      </c>
      <c r="D63">
        <v>-1.5137744365935499</v>
      </c>
      <c r="E63">
        <v>2.0376590790262299E-4</v>
      </c>
      <c r="F63">
        <v>-1.261347653616</v>
      </c>
      <c r="G63">
        <v>14.048512510434399</v>
      </c>
      <c r="H63">
        <v>-1.4960188462436399E-2</v>
      </c>
      <c r="I63">
        <v>0.58704927059102696</v>
      </c>
      <c r="J63">
        <v>2.64317984168921E-2</v>
      </c>
      <c r="K63">
        <v>4.4259913617304498</v>
      </c>
      <c r="L63">
        <v>2.2829764045564298</v>
      </c>
      <c r="M63">
        <v>0</v>
      </c>
      <c r="N63">
        <v>0</v>
      </c>
      <c r="O63">
        <v>0.47400167975421598</v>
      </c>
      <c r="P63">
        <v>0</v>
      </c>
      <c r="Q63">
        <v>-4.2379110959134603E-2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-1.5322414476689601</v>
      </c>
      <c r="Z63">
        <v>-0.451253587371373</v>
      </c>
      <c r="AA63">
        <v>-0.38160802543806999</v>
      </c>
      <c r="AB63">
        <v>-0.42605235086648302</v>
      </c>
      <c r="AC63">
        <v>-0.46198825987241798</v>
      </c>
      <c r="AD63">
        <v>-0.63090736233019595</v>
      </c>
      <c r="AE63">
        <v>4.9586538246129201</v>
      </c>
      <c r="AF63">
        <v>24.639185503428301</v>
      </c>
      <c r="AH63">
        <f t="shared" si="0"/>
        <v>1.5982514796117719</v>
      </c>
      <c r="AI63">
        <f t="shared" si="1"/>
        <v>1.0563111514288224</v>
      </c>
      <c r="AJ63" s="19">
        <v>0.91154890635729957</v>
      </c>
      <c r="AK63" s="19">
        <v>4.7855397000000002</v>
      </c>
      <c r="AL63" s="19">
        <v>0.63418750000000002</v>
      </c>
      <c r="AN63">
        <f t="shared" si="2"/>
        <v>-2.6133906700942706</v>
      </c>
      <c r="AO63">
        <f t="shared" si="3"/>
        <v>0.54194032818294957</v>
      </c>
    </row>
    <row r="64" spans="1:41">
      <c r="A64" s="1">
        <v>44834</v>
      </c>
      <c r="B64">
        <v>3.3745273071490698</v>
      </c>
      <c r="C64">
        <v>0.171628498950055</v>
      </c>
      <c r="D64">
        <v>-2.1737683004400998</v>
      </c>
      <c r="E64" s="16">
        <v>7.8375284941976299E-5</v>
      </c>
      <c r="F64">
        <v>-0.191040567640408</v>
      </c>
      <c r="G64">
        <v>14.2175173968692</v>
      </c>
      <c r="H64">
        <v>-4.1605131719989898E-2</v>
      </c>
      <c r="I64">
        <v>0.65344027418775497</v>
      </c>
      <c r="J64">
        <v>1.6905679946550799E-2</v>
      </c>
      <c r="K64">
        <v>5.2346720600962104</v>
      </c>
      <c r="L64">
        <v>2.1628279852237302</v>
      </c>
      <c r="M64">
        <v>0</v>
      </c>
      <c r="N64">
        <v>0</v>
      </c>
      <c r="O64">
        <v>0.46339004219470997</v>
      </c>
      <c r="P64">
        <v>0</v>
      </c>
      <c r="Q64">
        <v>-5.0524123067201103E-2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-1.67552347426593</v>
      </c>
      <c r="Z64">
        <v>-0.46362423429072602</v>
      </c>
      <c r="AA64">
        <v>-0.38094044836350599</v>
      </c>
      <c r="AB64">
        <v>-0.416571712801106</v>
      </c>
      <c r="AC64">
        <v>-0.448563029627359</v>
      </c>
      <c r="AD64">
        <v>-0.61177516000883903</v>
      </c>
      <c r="AE64">
        <v>4.9434112518997102</v>
      </c>
      <c r="AF64">
        <v>24.784462689576699</v>
      </c>
      <c r="AH64">
        <f t="shared" si="0"/>
        <v>1.7435286657601701</v>
      </c>
      <c r="AI64">
        <f t="shared" si="1"/>
        <v>0.50585466502142573</v>
      </c>
      <c r="AJ64" s="19">
        <v>1.0463819434756849</v>
      </c>
      <c r="AK64" s="19">
        <v>4.3905462000000002</v>
      </c>
      <c r="AL64" s="19">
        <v>0.84193750000000001</v>
      </c>
      <c r="AN64">
        <f t="shared" si="2"/>
        <v>-2.1931019938455107</v>
      </c>
      <c r="AO64">
        <f t="shared" si="3"/>
        <v>1.2376740007387443</v>
      </c>
    </row>
    <row r="65" spans="1:41">
      <c r="A65" s="1">
        <v>44926</v>
      </c>
      <c r="B65">
        <v>3.8115715742418899</v>
      </c>
      <c r="C65">
        <v>0.24441871245882699</v>
      </c>
      <c r="D65">
        <v>-2.78229330377774</v>
      </c>
      <c r="E65">
        <v>1.18409124000983E-4</v>
      </c>
      <c r="F65">
        <v>0.85653307492151898</v>
      </c>
      <c r="G65">
        <v>14.338922199231201</v>
      </c>
      <c r="H65">
        <v>7.0088437131563697E-3</v>
      </c>
      <c r="I65">
        <v>0.640792989600379</v>
      </c>
      <c r="J65">
        <v>5.78581119982652E-3</v>
      </c>
      <c r="K65">
        <v>4.6988994917984002</v>
      </c>
      <c r="L65">
        <v>2.0363762931316902</v>
      </c>
      <c r="M65">
        <v>0</v>
      </c>
      <c r="N65">
        <v>0</v>
      </c>
      <c r="O65">
        <v>0.44604671269685597</v>
      </c>
      <c r="P65">
        <v>0</v>
      </c>
      <c r="Q65">
        <v>-7.1089436311186402E-2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-1.8591484078148801</v>
      </c>
      <c r="Z65">
        <v>-0.45529202866914997</v>
      </c>
      <c r="AA65">
        <v>-0.367018475385891</v>
      </c>
      <c r="AB65">
        <v>-0.39948521061435899</v>
      </c>
      <c r="AC65">
        <v>-0.42741785699576301</v>
      </c>
      <c r="AD65">
        <v>-0.58202096901900002</v>
      </c>
      <c r="AE65">
        <v>4.9282234260908098</v>
      </c>
      <c r="AF65">
        <v>25.0709318496205</v>
      </c>
      <c r="AH65">
        <f t="shared" si="0"/>
        <v>2.0299978258039708</v>
      </c>
      <c r="AI65">
        <f t="shared" si="1"/>
        <v>1.4214812825046135</v>
      </c>
      <c r="AJ65" s="19">
        <v>0.99137259286865709</v>
      </c>
      <c r="AK65" s="19">
        <v>4.1402628999999997</v>
      </c>
      <c r="AL65" s="19">
        <v>0.87356250000000002</v>
      </c>
      <c r="AN65">
        <f t="shared" si="2"/>
        <v>-1.681223107273393</v>
      </c>
      <c r="AO65">
        <f t="shared" si="3"/>
        <v>0.60851654329935734</v>
      </c>
    </row>
    <row r="66" spans="1:41">
      <c r="A66" s="1">
        <v>45016</v>
      </c>
      <c r="B66">
        <v>4.6121209858386996</v>
      </c>
      <c r="C66">
        <v>0.45438849075249299</v>
      </c>
      <c r="D66">
        <v>-3.1151755355823698</v>
      </c>
      <c r="E66">
        <v>4.0148614532342202E-4</v>
      </c>
      <c r="F66">
        <v>1.519912864466</v>
      </c>
      <c r="G66">
        <v>14.396930760706301</v>
      </c>
      <c r="H66">
        <v>4.6171474011110401E-2</v>
      </c>
      <c r="I66">
        <v>0.53297530112524505</v>
      </c>
      <c r="J66">
        <v>-4.32222101603704E-3</v>
      </c>
      <c r="K66">
        <v>3.9993878528320699</v>
      </c>
      <c r="L66">
        <v>1.9743759668371501</v>
      </c>
      <c r="M66">
        <v>0</v>
      </c>
      <c r="N66">
        <v>0</v>
      </c>
      <c r="O66">
        <v>0.42250653431937801</v>
      </c>
      <c r="P66">
        <v>0</v>
      </c>
      <c r="Q66">
        <v>-8.0122526839320002E-2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-1.8748613238137</v>
      </c>
      <c r="Z66">
        <v>-0.41999028593729598</v>
      </c>
      <c r="AA66">
        <v>-0.33926166612814401</v>
      </c>
      <c r="AB66">
        <v>-0.37052462921023799</v>
      </c>
      <c r="AC66">
        <v>-0.397498123407864</v>
      </c>
      <c r="AD66">
        <v>-0.53623949234748902</v>
      </c>
      <c r="AE66">
        <v>4.9130901084267498</v>
      </c>
      <c r="AF66">
        <v>25.734266021178101</v>
      </c>
      <c r="AH66">
        <f t="shared" si="0"/>
        <v>2.6933319973615717</v>
      </c>
      <c r="AI66">
        <f t="shared" si="1"/>
        <v>2.6323196653742333</v>
      </c>
      <c r="AJ66" s="19">
        <v>0.74652085453631911</v>
      </c>
      <c r="AK66" s="19">
        <v>3.7179175999999998</v>
      </c>
      <c r="AL66" s="19">
        <v>0.24171875000000001</v>
      </c>
      <c r="AN66">
        <f t="shared" si="2"/>
        <v>-1.1404726942185535</v>
      </c>
      <c r="AO66">
        <f t="shared" si="3"/>
        <v>6.1012331987338353E-2</v>
      </c>
    </row>
    <row r="67" spans="1:41">
      <c r="A67" s="1">
        <v>45107</v>
      </c>
      <c r="B67">
        <v>4.3012825790542797</v>
      </c>
      <c r="C67">
        <v>0.57476235128447695</v>
      </c>
      <c r="D67">
        <v>-3.3161224749753</v>
      </c>
      <c r="E67">
        <v>6.9169358307499395E-4</v>
      </c>
      <c r="F67">
        <v>2.0908022484678699</v>
      </c>
      <c r="G67">
        <v>14.495453968798</v>
      </c>
      <c r="H67">
        <v>7.5423730400048204E-3</v>
      </c>
      <c r="I67">
        <v>0.47749191619440601</v>
      </c>
      <c r="J67">
        <v>-1.4419044142151E-2</v>
      </c>
      <c r="K67">
        <v>3.42724356858422</v>
      </c>
      <c r="L67">
        <v>1.8513200081351</v>
      </c>
      <c r="M67">
        <v>0</v>
      </c>
      <c r="N67">
        <v>0</v>
      </c>
      <c r="O67">
        <v>0.40979570032259599</v>
      </c>
      <c r="P67">
        <v>0</v>
      </c>
      <c r="Q67">
        <v>-7.1010596748272994E-2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-1.6203267589304</v>
      </c>
      <c r="Z67">
        <v>-0.36384757587232702</v>
      </c>
      <c r="AA67">
        <v>-0.29348494096036398</v>
      </c>
      <c r="AB67">
        <v>-0.32385963212879798</v>
      </c>
      <c r="AC67">
        <v>-0.34622315627780798</v>
      </c>
      <c r="AD67">
        <v>-0.47367250654912502</v>
      </c>
      <c r="AE67">
        <v>4.8980110612098002</v>
      </c>
      <c r="AF67">
        <v>25.711430782089302</v>
      </c>
      <c r="AH67">
        <f t="shared" ref="AH67:AH130" si="4">+AF67-AVERAGE($AF$2:$AF$131)</f>
        <v>2.6704967582727726</v>
      </c>
      <c r="AI67">
        <f t="shared" ref="AI67:AI130" si="5">AH67-K67-SUM(Y67:AD67)</f>
        <v>2.6646677604073745</v>
      </c>
      <c r="AJ67" s="19">
        <v>0.4159068002087673</v>
      </c>
      <c r="AK67" s="19">
        <v>2.8940679999999999</v>
      </c>
      <c r="AL67" s="19">
        <v>0.11603125</v>
      </c>
      <c r="AN67">
        <f t="shared" ref="AN67:AN130" si="6">SUM(C67:F67)</f>
        <v>-0.64986618163987808</v>
      </c>
      <c r="AO67">
        <f t="shared" ref="AO67:AO130" si="7">SUM(Y67:AD67)+K67</f>
        <v>5.8289978653980334E-3</v>
      </c>
    </row>
    <row r="68" spans="1:41">
      <c r="A68" s="1">
        <v>45199</v>
      </c>
      <c r="B68">
        <v>4.2805423002479701</v>
      </c>
      <c r="C68">
        <v>0.60459678977056697</v>
      </c>
      <c r="D68">
        <v>-3.3984058599351101</v>
      </c>
      <c r="E68">
        <v>4.7964387246148102E-4</v>
      </c>
      <c r="F68">
        <v>2.5941258808040102</v>
      </c>
      <c r="G68">
        <v>14.590687076538901</v>
      </c>
      <c r="H68">
        <v>1.7793055854404698E-2</v>
      </c>
      <c r="I68">
        <v>0.42838025278936298</v>
      </c>
      <c r="J68">
        <v>-2.83669396667642E-2</v>
      </c>
      <c r="K68">
        <v>2.7241877763501301</v>
      </c>
      <c r="L68">
        <v>1.7536143480747799</v>
      </c>
      <c r="M68">
        <v>0</v>
      </c>
      <c r="N68">
        <v>0</v>
      </c>
      <c r="O68">
        <v>0.39998982633283098</v>
      </c>
      <c r="P68">
        <v>0</v>
      </c>
      <c r="Q68">
        <v>-6.3453842056874099E-2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-1.3356819111070399</v>
      </c>
      <c r="Z68">
        <v>-0.29684090873660302</v>
      </c>
      <c r="AA68">
        <v>-0.23985011436216599</v>
      </c>
      <c r="AB68">
        <v>-0.26016391162250901</v>
      </c>
      <c r="AC68">
        <v>-0.28468601953432698</v>
      </c>
      <c r="AD68">
        <v>-0.39954668725793202</v>
      </c>
      <c r="AE68">
        <v>4.88298604779812</v>
      </c>
      <c r="AF68">
        <v>25.970386804154199</v>
      </c>
      <c r="AH68">
        <f t="shared" si="4"/>
        <v>2.9294527803376695</v>
      </c>
      <c r="AI68">
        <f t="shared" si="5"/>
        <v>3.0220345566081162</v>
      </c>
      <c r="AJ68" s="19">
        <v>0.1586956151890587</v>
      </c>
      <c r="AK68" s="19">
        <v>1.6007921000000001</v>
      </c>
      <c r="AL68" s="19">
        <v>9.1562500000001903E-3</v>
      </c>
      <c r="AN68">
        <f t="shared" si="6"/>
        <v>-0.1992035454880714</v>
      </c>
      <c r="AO68">
        <f t="shared" si="7"/>
        <v>-9.2581776270446614E-2</v>
      </c>
    </row>
    <row r="69" spans="1:41">
      <c r="A69" s="1">
        <v>45291</v>
      </c>
      <c r="B69">
        <v>4.6849481240420197</v>
      </c>
      <c r="C69">
        <v>0.56188285982452602</v>
      </c>
      <c r="D69">
        <v>-3.4190860990027998</v>
      </c>
      <c r="E69">
        <v>-2.68687437108036E-4</v>
      </c>
      <c r="F69">
        <v>2.8058398345256199</v>
      </c>
      <c r="G69">
        <v>14.705178023436099</v>
      </c>
      <c r="H69">
        <v>2.81938410610971E-2</v>
      </c>
      <c r="I69">
        <v>0.39472458927404003</v>
      </c>
      <c r="J69">
        <v>-3.9252377083829497E-2</v>
      </c>
      <c r="K69">
        <v>1.6980068634611301</v>
      </c>
      <c r="L69">
        <v>1.75065924471196</v>
      </c>
      <c r="M69">
        <v>0</v>
      </c>
      <c r="N69">
        <v>0</v>
      </c>
      <c r="O69">
        <v>0.389622207447339</v>
      </c>
      <c r="P69">
        <v>0</v>
      </c>
      <c r="Q69">
        <v>-5.49930362487338E-2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-1.23398486734165</v>
      </c>
      <c r="Z69">
        <v>-0.239133874210818</v>
      </c>
      <c r="AA69">
        <v>-0.18299255835040601</v>
      </c>
      <c r="AB69">
        <v>-0.20132374351442101</v>
      </c>
      <c r="AC69">
        <v>-0.22477734361239801</v>
      </c>
      <c r="AD69">
        <v>-0.32465544417367398</v>
      </c>
      <c r="AE69">
        <v>4.8680148326002897</v>
      </c>
      <c r="AF69">
        <v>25.966602389408202</v>
      </c>
      <c r="AH69">
        <f t="shared" si="4"/>
        <v>2.9256683655916724</v>
      </c>
      <c r="AI69">
        <f t="shared" si="5"/>
        <v>3.634529333333909</v>
      </c>
      <c r="AJ69" s="19">
        <v>-2.3401982710487629E-2</v>
      </c>
      <c r="AK69" s="19">
        <v>0.9680493</v>
      </c>
      <c r="AL69" s="19">
        <v>-7.8906249999999803E-2</v>
      </c>
      <c r="AN69">
        <f t="shared" si="6"/>
        <v>-5.1632092089761716E-2</v>
      </c>
      <c r="AO69">
        <f t="shared" si="7"/>
        <v>-0.70886096774223661</v>
      </c>
    </row>
    <row r="70" spans="1:41">
      <c r="A70" s="1">
        <v>45382</v>
      </c>
      <c r="B70">
        <v>4.60668965394823</v>
      </c>
      <c r="C70">
        <v>0.63350333896671596</v>
      </c>
      <c r="D70">
        <v>-3.3582296260364202</v>
      </c>
      <c r="E70">
        <v>2.5869898951431399E-4</v>
      </c>
      <c r="F70">
        <v>2.8276457049882802</v>
      </c>
      <c r="G70">
        <v>14.7118431735211</v>
      </c>
      <c r="H70">
        <v>3.5173259491241E-3</v>
      </c>
      <c r="I70">
        <v>0.286217917865</v>
      </c>
      <c r="J70">
        <v>-4.3615070972955299E-2</v>
      </c>
      <c r="K70">
        <v>1.4692041446283799</v>
      </c>
      <c r="L70">
        <v>1.5255101968492</v>
      </c>
      <c r="M70">
        <v>0</v>
      </c>
      <c r="N70">
        <v>0</v>
      </c>
      <c r="O70">
        <v>0.37376544825945002</v>
      </c>
      <c r="P70">
        <v>0</v>
      </c>
      <c r="Q70">
        <v>-4.0659988865539197E-2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-0.87149974455928003</v>
      </c>
      <c r="Z70">
        <v>-0.15939149665288199</v>
      </c>
      <c r="AA70">
        <v>-0.12893176921409</v>
      </c>
      <c r="AB70">
        <v>-0.148633237682119</v>
      </c>
      <c r="AC70">
        <v>-0.170706844570055</v>
      </c>
      <c r="AD70">
        <v>-0.25206966435191602</v>
      </c>
      <c r="AE70">
        <v>4.8530971810702903</v>
      </c>
      <c r="AF70">
        <v>26.117515342130002</v>
      </c>
      <c r="AH70">
        <f t="shared" si="4"/>
        <v>3.0765813183134725</v>
      </c>
      <c r="AI70">
        <f t="shared" si="5"/>
        <v>3.3386099307154349</v>
      </c>
      <c r="AJ70" s="19">
        <v>-0.13038599348952931</v>
      </c>
      <c r="AK70" s="19">
        <v>1.2242953000000001</v>
      </c>
      <c r="AL70" s="19">
        <v>-0.108468749999999</v>
      </c>
      <c r="AN70">
        <f t="shared" si="6"/>
        <v>0.10317811690809009</v>
      </c>
      <c r="AO70">
        <f t="shared" si="7"/>
        <v>-0.2620286124019624</v>
      </c>
    </row>
    <row r="71" spans="1:41">
      <c r="A71" s="1">
        <v>45473</v>
      </c>
      <c r="B71">
        <v>4.8962081626967198</v>
      </c>
      <c r="C71">
        <v>0.54622176206959205</v>
      </c>
      <c r="D71">
        <v>-3.4330674951670299</v>
      </c>
      <c r="E71" s="16">
        <v>4.1249528818024998E-5</v>
      </c>
      <c r="F71">
        <v>3.00864610554193</v>
      </c>
      <c r="G71">
        <v>14.738297889307701</v>
      </c>
      <c r="H71">
        <v>1.28180333422996E-2</v>
      </c>
      <c r="I71">
        <v>0.247242988612209</v>
      </c>
      <c r="J71">
        <v>-4.6170340217902499E-2</v>
      </c>
      <c r="K71">
        <v>0.670747011791194</v>
      </c>
      <c r="L71">
        <v>1.37838710587298</v>
      </c>
      <c r="M71">
        <v>0</v>
      </c>
      <c r="N71">
        <v>0</v>
      </c>
      <c r="O71">
        <v>0.36172400028967</v>
      </c>
      <c r="P71">
        <v>0</v>
      </c>
      <c r="Q71">
        <v>-3.5324230028211598E-2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-0.56105381296974099</v>
      </c>
      <c r="Z71">
        <v>-0.109000952499545</v>
      </c>
      <c r="AA71">
        <v>-9.0627648843983194E-2</v>
      </c>
      <c r="AB71">
        <v>-0.107065773646111</v>
      </c>
      <c r="AC71">
        <v>-0.12601835167908801</v>
      </c>
      <c r="AD71">
        <v>-0.18920113608224001</v>
      </c>
      <c r="AE71">
        <v>4.83823285970269</v>
      </c>
      <c r="AF71">
        <v>26.001037427621899</v>
      </c>
      <c r="AH71">
        <f t="shared" si="4"/>
        <v>2.9601034038053697</v>
      </c>
      <c r="AI71">
        <f t="shared" si="5"/>
        <v>3.4723240677348839</v>
      </c>
      <c r="AJ71" s="19">
        <v>-0.18599296929577591</v>
      </c>
      <c r="AK71" s="19">
        <v>0.56465549999999998</v>
      </c>
      <c r="AL71" s="19">
        <v>-0.174781249999999</v>
      </c>
      <c r="AN71">
        <f t="shared" si="6"/>
        <v>0.12184162197331005</v>
      </c>
      <c r="AO71">
        <f t="shared" si="7"/>
        <v>-0.51222066392951437</v>
      </c>
    </row>
    <row r="72" spans="1:41">
      <c r="A72" s="1">
        <v>45565</v>
      </c>
      <c r="B72">
        <v>4.8440809227224104</v>
      </c>
      <c r="C72">
        <v>0.47202686998950699</v>
      </c>
      <c r="D72">
        <v>-3.44344512787552</v>
      </c>
      <c r="E72" s="16">
        <v>1.41023856103288E-5</v>
      </c>
      <c r="F72">
        <v>3.0647039430356902</v>
      </c>
      <c r="G72">
        <v>14.768280298994901</v>
      </c>
      <c r="H72">
        <v>3.40145455481752E-3</v>
      </c>
      <c r="I72">
        <v>0.23020536656009399</v>
      </c>
      <c r="J72">
        <v>-4.4972417542241301E-2</v>
      </c>
      <c r="K72">
        <v>0.399876925976205</v>
      </c>
      <c r="L72">
        <v>1.2417954165128999</v>
      </c>
      <c r="M72">
        <v>0</v>
      </c>
      <c r="N72">
        <v>0</v>
      </c>
      <c r="O72">
        <v>0.349920888995781</v>
      </c>
      <c r="P72">
        <v>0</v>
      </c>
      <c r="Q72">
        <v>-3.10493781623477E-2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-0.42433164718045102</v>
      </c>
      <c r="Z72">
        <v>-7.9115415003359002E-2</v>
      </c>
      <c r="AA72">
        <v>-6.5839872565072496E-2</v>
      </c>
      <c r="AB72">
        <v>-7.6494352286348405E-2</v>
      </c>
      <c r="AC72">
        <v>-8.9950025303685593E-2</v>
      </c>
      <c r="AD72">
        <v>-0.137361434986359</v>
      </c>
      <c r="AE72">
        <v>4.8234216360282502</v>
      </c>
      <c r="AF72">
        <v>25.805168154850801</v>
      </c>
      <c r="AH72">
        <f t="shared" si="4"/>
        <v>2.7642341310342715</v>
      </c>
      <c r="AI72">
        <f t="shared" si="5"/>
        <v>3.2374499523833422</v>
      </c>
      <c r="AJ72" s="19">
        <v>-0.24824559315627151</v>
      </c>
      <c r="AK72" s="19">
        <v>3.21257E-2</v>
      </c>
      <c r="AL72" s="19">
        <v>-0.23815624999999899</v>
      </c>
      <c r="AN72">
        <f t="shared" si="6"/>
        <v>9.329978753528767E-2</v>
      </c>
      <c r="AO72">
        <f t="shared" si="7"/>
        <v>-0.47321582134907053</v>
      </c>
    </row>
    <row r="73" spans="1:41">
      <c r="A73" s="1">
        <v>45657</v>
      </c>
      <c r="B73">
        <v>4.7938059978283896</v>
      </c>
      <c r="C73">
        <v>0.40849987994437398</v>
      </c>
      <c r="D73">
        <v>-3.4334517168832299</v>
      </c>
      <c r="E73" s="16">
        <v>1.12655485732022E-5</v>
      </c>
      <c r="F73">
        <v>3.0809809871409999</v>
      </c>
      <c r="G73">
        <v>14.7943009308563</v>
      </c>
      <c r="H73">
        <v>7.4990628436999798E-4</v>
      </c>
      <c r="I73">
        <v>0.217677680740468</v>
      </c>
      <c r="J73">
        <v>-4.2470546047476201E-2</v>
      </c>
      <c r="K73">
        <v>0.29872609729508098</v>
      </c>
      <c r="L73">
        <v>1.1128554701024</v>
      </c>
      <c r="M73">
        <v>0</v>
      </c>
      <c r="N73">
        <v>0</v>
      </c>
      <c r="O73">
        <v>0.3384522166824</v>
      </c>
      <c r="P73">
        <v>0</v>
      </c>
      <c r="Q73">
        <v>-2.99371350222962E-2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-0.36675510024563301</v>
      </c>
      <c r="Z73">
        <v>-6.4357139398856303E-2</v>
      </c>
      <c r="AA73">
        <v>-5.02927375323255E-2</v>
      </c>
      <c r="AB73">
        <v>-5.6003416736013299E-2</v>
      </c>
      <c r="AC73">
        <v>-6.30260777516648E-2</v>
      </c>
      <c r="AD73">
        <v>-9.5474266423441798E-2</v>
      </c>
      <c r="AE73">
        <v>4.8086632786097798</v>
      </c>
      <c r="AF73">
        <v>25.652955574992099</v>
      </c>
      <c r="AH73">
        <f t="shared" si="4"/>
        <v>2.6120215511755696</v>
      </c>
      <c r="AI73">
        <f t="shared" si="5"/>
        <v>3.0092041919684229</v>
      </c>
      <c r="AJ73" s="19">
        <v>-0.31978125975418958</v>
      </c>
      <c r="AK73" s="19">
        <v>-0.14673259999999999</v>
      </c>
      <c r="AL73" s="19">
        <v>-0.29859374999999899</v>
      </c>
      <c r="AN73">
        <f t="shared" si="6"/>
        <v>5.6040415750717276E-2</v>
      </c>
      <c r="AO73">
        <f t="shared" si="7"/>
        <v>-0.39718264079285376</v>
      </c>
    </row>
    <row r="74" spans="1:41">
      <c r="A74" s="1">
        <v>45747</v>
      </c>
      <c r="B74">
        <v>4.7441085827264802</v>
      </c>
      <c r="C74">
        <v>0.35393257235092901</v>
      </c>
      <c r="D74">
        <v>-3.4161700034681601</v>
      </c>
      <c r="E74" s="16">
        <v>1.2075942857480899E-5</v>
      </c>
      <c r="F74">
        <v>3.0827515099767702</v>
      </c>
      <c r="G74">
        <v>14.814660434005599</v>
      </c>
      <c r="H74">
        <v>1.90636778712353E-4</v>
      </c>
      <c r="I74">
        <v>0.20600746288744401</v>
      </c>
      <c r="J74">
        <v>-3.9499720187594997E-2</v>
      </c>
      <c r="K74">
        <v>0.25126417848506899</v>
      </c>
      <c r="L74">
        <v>0.99127418709213799</v>
      </c>
      <c r="M74">
        <v>0</v>
      </c>
      <c r="N74">
        <v>0</v>
      </c>
      <c r="O74">
        <v>0.32733767016166898</v>
      </c>
      <c r="P74">
        <v>0</v>
      </c>
      <c r="Q74">
        <v>-3.1188149662830102E-2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-0.33703746909433902</v>
      </c>
      <c r="Z74">
        <v>-5.72575184973707E-2</v>
      </c>
      <c r="AA74">
        <v>-4.2134472578882601E-2</v>
      </c>
      <c r="AB74">
        <v>-4.3211283357176798E-2</v>
      </c>
      <c r="AC74">
        <v>-4.5186297909302099E-2</v>
      </c>
      <c r="AD74">
        <v>-6.45566670243162E-2</v>
      </c>
      <c r="AE74">
        <v>4.79395755703821</v>
      </c>
      <c r="AF74">
        <v>25.489255285665799</v>
      </c>
      <c r="AH74">
        <f t="shared" si="4"/>
        <v>2.4483212618492693</v>
      </c>
      <c r="AI74">
        <f t="shared" si="5"/>
        <v>2.786440791825588</v>
      </c>
      <c r="AJ74" s="19">
        <v>-0.40059996908939582</v>
      </c>
      <c r="AK74" s="19">
        <v>-0.18653500000000001</v>
      </c>
      <c r="AL74" s="19">
        <v>-0.35609374999999899</v>
      </c>
      <c r="AN74">
        <f t="shared" si="6"/>
        <v>2.0526154802396501E-2</v>
      </c>
      <c r="AO74">
        <f t="shared" si="7"/>
        <v>-0.33811952997631833</v>
      </c>
    </row>
    <row r="75" spans="1:41">
      <c r="A75" s="1">
        <v>45838</v>
      </c>
      <c r="B75">
        <v>4.6945973698185499</v>
      </c>
      <c r="C75">
        <v>0.30697615063532802</v>
      </c>
      <c r="D75">
        <v>-3.3956023044577099</v>
      </c>
      <c r="E75" s="16">
        <v>1.3320602908674801E-5</v>
      </c>
      <c r="F75">
        <v>3.0777497800679101</v>
      </c>
      <c r="G75">
        <v>14.8292145139593</v>
      </c>
      <c r="H75">
        <v>1.9735458227622499E-4</v>
      </c>
      <c r="I75">
        <v>0.19467092365341301</v>
      </c>
      <c r="J75">
        <v>-3.6320627464607798E-2</v>
      </c>
      <c r="K75">
        <v>0.22186435405288801</v>
      </c>
      <c r="L75">
        <v>0.87735179603500502</v>
      </c>
      <c r="M75">
        <v>0</v>
      </c>
      <c r="N75">
        <v>0</v>
      </c>
      <c r="O75">
        <v>0.31657476399069401</v>
      </c>
      <c r="P75">
        <v>0</v>
      </c>
      <c r="Q75">
        <v>-3.3726576204156297E-2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-0.316946928837538</v>
      </c>
      <c r="Z75">
        <v>-5.3011424119136903E-2</v>
      </c>
      <c r="AA75">
        <v>-3.7930988280989203E-2</v>
      </c>
      <c r="AB75">
        <v>-3.63098973271586E-2</v>
      </c>
      <c r="AC75">
        <v>-3.41896151724813E-2</v>
      </c>
      <c r="AD75">
        <v>-4.4342029431486803E-2</v>
      </c>
      <c r="AE75">
        <v>4.7793042419290099</v>
      </c>
      <c r="AF75">
        <v>25.310134178031898</v>
      </c>
      <c r="AH75">
        <f t="shared" si="4"/>
        <v>2.269200154215369</v>
      </c>
      <c r="AI75">
        <f t="shared" si="5"/>
        <v>2.5700666833312718</v>
      </c>
      <c r="AJ75" s="19">
        <v>-0.48010871141303629</v>
      </c>
      <c r="AK75" s="19">
        <v>-0.63149599999999995</v>
      </c>
      <c r="AL75" s="19">
        <v>-0.410656249999999</v>
      </c>
      <c r="AN75">
        <f t="shared" si="6"/>
        <v>-1.0863053151563218E-2</v>
      </c>
      <c r="AO75">
        <f t="shared" si="7"/>
        <v>-0.30086652911590278</v>
      </c>
    </row>
    <row r="76" spans="1:41">
      <c r="A76" s="1">
        <v>45930</v>
      </c>
      <c r="B76">
        <v>4.64517566853349</v>
      </c>
      <c r="C76">
        <v>0.26651535132083498</v>
      </c>
      <c r="D76">
        <v>-3.3730813515905802</v>
      </c>
      <c r="E76" s="16">
        <v>1.4380285640096501E-5</v>
      </c>
      <c r="F76">
        <v>3.0685535805884401</v>
      </c>
      <c r="G76">
        <v>14.8382409887995</v>
      </c>
      <c r="H76">
        <v>3.0614254011454301E-4</v>
      </c>
      <c r="I76">
        <v>0.18371429184997001</v>
      </c>
      <c r="J76">
        <v>-3.3036791023502703E-2</v>
      </c>
      <c r="K76">
        <v>0.19971151691543701</v>
      </c>
      <c r="L76">
        <v>0.77141671311226601</v>
      </c>
      <c r="M76">
        <v>0</v>
      </c>
      <c r="N76">
        <v>0</v>
      </c>
      <c r="O76">
        <v>0.30615472551831402</v>
      </c>
      <c r="P76">
        <v>0</v>
      </c>
      <c r="Q76">
        <v>-3.6729093491370698E-2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-0.300652866853375</v>
      </c>
      <c r="Z76">
        <v>-4.9847230587538198E-2</v>
      </c>
      <c r="AA76">
        <v>-3.5252861743257098E-2</v>
      </c>
      <c r="AB76">
        <v>-3.2664112093396598E-2</v>
      </c>
      <c r="AC76">
        <v>-2.8191393385230998E-2</v>
      </c>
      <c r="AD76">
        <v>-3.2033626451679599E-2</v>
      </c>
      <c r="AE76">
        <v>4.7647031049187003</v>
      </c>
      <c r="AF76">
        <v>25.123017137162702</v>
      </c>
      <c r="AH76">
        <f t="shared" si="4"/>
        <v>2.0820831133461724</v>
      </c>
      <c r="AI76">
        <f t="shared" si="5"/>
        <v>2.3610136875452126</v>
      </c>
      <c r="AJ76" s="19">
        <v>-0.51683636213841078</v>
      </c>
      <c r="AL76" s="19">
        <v>-0.46228124999999898</v>
      </c>
      <c r="AN76">
        <f t="shared" si="6"/>
        <v>-3.7998039395664929E-2</v>
      </c>
      <c r="AO76">
        <f t="shared" si="7"/>
        <v>-0.27893057419904055</v>
      </c>
    </row>
    <row r="77" spans="1:41">
      <c r="A77" s="1">
        <v>46022</v>
      </c>
      <c r="B77">
        <v>4.59584786587242</v>
      </c>
      <c r="C77">
        <v>0.23161184256234399</v>
      </c>
      <c r="D77">
        <v>-3.3491456141425702</v>
      </c>
      <c r="E77" s="16">
        <v>1.51402560359367E-5</v>
      </c>
      <c r="F77">
        <v>3.0562072686457098</v>
      </c>
      <c r="G77">
        <v>14.8421269987188</v>
      </c>
      <c r="H77">
        <v>3.9872024015434197E-4</v>
      </c>
      <c r="I77">
        <v>0.17321901282913399</v>
      </c>
      <c r="J77">
        <v>-2.9707430432907099E-2</v>
      </c>
      <c r="K77">
        <v>0.18142770440620101</v>
      </c>
      <c r="L77">
        <v>0.67367895353718499</v>
      </c>
      <c r="M77">
        <v>0</v>
      </c>
      <c r="N77">
        <v>0</v>
      </c>
      <c r="O77">
        <v>0.29606715536362399</v>
      </c>
      <c r="P77">
        <v>0</v>
      </c>
      <c r="Q77">
        <v>-3.9650677078895497E-2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-0.28631945265276199</v>
      </c>
      <c r="Z77">
        <v>-4.7183176017112298E-2</v>
      </c>
      <c r="AA77">
        <v>-3.3187091142202502E-2</v>
      </c>
      <c r="AB77">
        <v>-3.0300933657395002E-2</v>
      </c>
      <c r="AC77">
        <v>-2.5031674033138201E-2</v>
      </c>
      <c r="AD77">
        <v>-2.52955615100393E-2</v>
      </c>
      <c r="AE77">
        <v>4.7501539186616499</v>
      </c>
      <c r="AF77">
        <v>24.9349329704262</v>
      </c>
      <c r="AH77">
        <f t="shared" si="4"/>
        <v>1.8939989466096705</v>
      </c>
      <c r="AI77">
        <f t="shared" si="5"/>
        <v>2.159889131216119</v>
      </c>
      <c r="AJ77" s="19">
        <v>-0.50658349764770716</v>
      </c>
      <c r="AL77" s="19">
        <v>-0.51096874999999897</v>
      </c>
      <c r="AN77">
        <f t="shared" si="6"/>
        <v>-6.1311362678480474E-2</v>
      </c>
      <c r="AO77">
        <f t="shared" si="7"/>
        <v>-0.26589018460644831</v>
      </c>
    </row>
    <row r="78" spans="1:41">
      <c r="A78" s="1">
        <v>46112</v>
      </c>
      <c r="B78">
        <v>4.5466528295875497</v>
      </c>
      <c r="C78">
        <v>0.2014708836378</v>
      </c>
      <c r="D78">
        <v>-3.3240883558463299</v>
      </c>
      <c r="E78" s="16">
        <v>1.56050926260171E-5</v>
      </c>
      <c r="F78">
        <v>3.04128265917806</v>
      </c>
      <c r="G78">
        <v>14.841283516307</v>
      </c>
      <c r="H78">
        <v>4.5985350701819E-4</v>
      </c>
      <c r="I78">
        <v>0.16322640590082799</v>
      </c>
      <c r="J78">
        <v>-2.63769173616165E-2</v>
      </c>
      <c r="K78">
        <v>0.165843055332556</v>
      </c>
      <c r="L78">
        <v>0.584205643989817</v>
      </c>
      <c r="M78">
        <v>0</v>
      </c>
      <c r="N78">
        <v>0</v>
      </c>
      <c r="O78">
        <v>0.28630139971368601</v>
      </c>
      <c r="P78">
        <v>0</v>
      </c>
      <c r="Q78">
        <v>-4.2158366035571097E-2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-0.273331029105219</v>
      </c>
      <c r="Z78">
        <v>-4.4826668401648298E-2</v>
      </c>
      <c r="AA78">
        <v>-3.14285100564623E-2</v>
      </c>
      <c r="AB78">
        <v>-2.8470214658432299E-2</v>
      </c>
      <c r="AC78">
        <v>-2.3007036158220199E-2</v>
      </c>
      <c r="AD78">
        <v>-2.1807413263513899E-2</v>
      </c>
      <c r="AE78">
        <v>4.7356564568270496</v>
      </c>
      <c r="AF78">
        <v>24.750903798186901</v>
      </c>
      <c r="AH78">
        <f t="shared" si="4"/>
        <v>1.7099697743703715</v>
      </c>
      <c r="AI78">
        <f t="shared" si="5"/>
        <v>1.9669975906813113</v>
      </c>
      <c r="AJ78" s="19">
        <v>-0.44935011794084972</v>
      </c>
      <c r="AN78">
        <f t="shared" si="6"/>
        <v>-8.1319207937843974E-2</v>
      </c>
      <c r="AO78">
        <f t="shared" si="7"/>
        <v>-0.25702781631093996</v>
      </c>
    </row>
    <row r="79" spans="1:41">
      <c r="A79" s="1">
        <v>46203</v>
      </c>
      <c r="B79">
        <v>4.4976397424946004</v>
      </c>
      <c r="C79">
        <v>0.17541736700132901</v>
      </c>
      <c r="D79">
        <v>-3.29811875076753</v>
      </c>
      <c r="E79" s="16">
        <v>1.58086789533468E-5</v>
      </c>
      <c r="F79">
        <v>3.02419027357021</v>
      </c>
      <c r="G79">
        <v>14.8361210269438</v>
      </c>
      <c r="H79">
        <v>4.9883636985202E-4</v>
      </c>
      <c r="I79">
        <v>0.15374649754625899</v>
      </c>
      <c r="J79">
        <v>-2.3082073120757302E-2</v>
      </c>
      <c r="K79">
        <v>0.15244721963854099</v>
      </c>
      <c r="L79">
        <v>0.50293130269135899</v>
      </c>
      <c r="M79">
        <v>0</v>
      </c>
      <c r="N79">
        <v>0</v>
      </c>
      <c r="O79">
        <v>0.276846957123832</v>
      </c>
      <c r="P79">
        <v>0</v>
      </c>
      <c r="Q79">
        <v>-4.4067118197611201E-2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-0.26143873807582102</v>
      </c>
      <c r="Z79">
        <v>-4.27051959902921E-2</v>
      </c>
      <c r="AA79">
        <v>-2.9872301102310199E-2</v>
      </c>
      <c r="AB79">
        <v>-2.6917969601580799E-2</v>
      </c>
      <c r="AC79">
        <v>-2.1463273896523999E-2</v>
      </c>
      <c r="AD79">
        <v>-1.96348513935314E-2</v>
      </c>
      <c r="AE79">
        <v>4.7212104940959998</v>
      </c>
      <c r="AF79">
        <v>24.573765254008698</v>
      </c>
      <c r="AH79">
        <f t="shared" si="4"/>
        <v>1.5328312301921692</v>
      </c>
      <c r="AI79">
        <f t="shared" si="5"/>
        <v>1.7824163406136879</v>
      </c>
      <c r="AJ79" s="19">
        <v>-0.35325662596799051</v>
      </c>
      <c r="AN79">
        <f t="shared" si="6"/>
        <v>-9.8495301517037781E-2</v>
      </c>
      <c r="AO79">
        <f t="shared" si="7"/>
        <v>-0.24958511042151857</v>
      </c>
    </row>
    <row r="80" spans="1:41">
      <c r="A80" s="1">
        <v>46295</v>
      </c>
      <c r="B80">
        <v>4.4488588485256502</v>
      </c>
      <c r="C80">
        <v>0.15287680602663201</v>
      </c>
      <c r="D80">
        <v>-3.2714095138895298</v>
      </c>
      <c r="E80" s="16">
        <v>1.5790197227391899E-5</v>
      </c>
      <c r="F80">
        <v>3.00527122647543</v>
      </c>
      <c r="G80">
        <v>14.8270410600195</v>
      </c>
      <c r="H80">
        <v>5.2657390004339703E-4</v>
      </c>
      <c r="I80">
        <v>0.14477243046680899</v>
      </c>
      <c r="J80">
        <v>-1.98539137419361E-2</v>
      </c>
      <c r="K80">
        <v>0.140934012770672</v>
      </c>
      <c r="L80">
        <v>0.42967702199764701</v>
      </c>
      <c r="M80">
        <v>0</v>
      </c>
      <c r="N80">
        <v>0</v>
      </c>
      <c r="O80">
        <v>0.26769360020315602</v>
      </c>
      <c r="P80">
        <v>0</v>
      </c>
      <c r="Q80">
        <v>-4.5292347241035202E-2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-0.250505532192421</v>
      </c>
      <c r="Z80">
        <v>-4.0783006245560798E-2</v>
      </c>
      <c r="AA80">
        <v>-2.8475901478486599E-2</v>
      </c>
      <c r="AB80">
        <v>-2.5554541883767299E-2</v>
      </c>
      <c r="AC80">
        <v>-2.0176456210037001E-2</v>
      </c>
      <c r="AD80">
        <v>-1.8027583768633299E-2</v>
      </c>
      <c r="AE80">
        <v>4.7068158061588097</v>
      </c>
      <c r="AF80">
        <v>24.404404380090099</v>
      </c>
      <c r="AH80">
        <f t="shared" si="4"/>
        <v>1.3634703562735702</v>
      </c>
      <c r="AI80">
        <f t="shared" si="5"/>
        <v>1.6060593652818043</v>
      </c>
      <c r="AJ80" s="19">
        <v>-0.27173932413502572</v>
      </c>
      <c r="AN80">
        <f t="shared" si="6"/>
        <v>-0.11324569119024019</v>
      </c>
      <c r="AO80">
        <f t="shared" si="7"/>
        <v>-0.24258900900823402</v>
      </c>
    </row>
    <row r="81" spans="1:41">
      <c r="A81" s="1">
        <v>46387</v>
      </c>
      <c r="B81">
        <v>4.4003577549404298</v>
      </c>
      <c r="C81">
        <v>0.13335964022570401</v>
      </c>
      <c r="D81">
        <v>-3.2441113589097399</v>
      </c>
      <c r="E81" s="16">
        <v>1.5587415628989001E-5</v>
      </c>
      <c r="F81">
        <v>2.9848249700723701</v>
      </c>
      <c r="G81">
        <v>14.814431774825801</v>
      </c>
      <c r="H81">
        <v>5.5053871688442405E-4</v>
      </c>
      <c r="I81">
        <v>0.13628927111872099</v>
      </c>
      <c r="J81">
        <v>-1.67181745295382E-2</v>
      </c>
      <c r="K81">
        <v>0.13106796447406599</v>
      </c>
      <c r="L81">
        <v>0.36417084282022599</v>
      </c>
      <c r="M81">
        <v>0</v>
      </c>
      <c r="N81">
        <v>0</v>
      </c>
      <c r="O81">
        <v>0.258831411828781</v>
      </c>
      <c r="P81">
        <v>0</v>
      </c>
      <c r="Q81">
        <v>-4.58167965800029E-2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-0.240430996964622</v>
      </c>
      <c r="Z81">
        <v>-3.9036141141453699E-2</v>
      </c>
      <c r="AA81">
        <v>-2.7216111621530099E-2</v>
      </c>
      <c r="AB81">
        <v>-2.43416311645109E-2</v>
      </c>
      <c r="AC81">
        <v>-1.9065779160932599E-2</v>
      </c>
      <c r="AD81">
        <v>-1.6726174699216698E-2</v>
      </c>
      <c r="AE81">
        <v>4.6924721697123699</v>
      </c>
      <c r="AF81">
        <v>24.2429087613794</v>
      </c>
      <c r="AH81">
        <f t="shared" si="4"/>
        <v>1.2019747375628711</v>
      </c>
      <c r="AI81">
        <f t="shared" si="5"/>
        <v>1.4377236078410711</v>
      </c>
      <c r="AJ81" s="19">
        <v>-0.21453901325974761</v>
      </c>
      <c r="AN81">
        <f t="shared" si="6"/>
        <v>-0.12591116119603685</v>
      </c>
      <c r="AO81">
        <f t="shared" si="7"/>
        <v>-0.23574887027820002</v>
      </c>
    </row>
    <row r="82" spans="1:41">
      <c r="A82" s="1">
        <v>46477</v>
      </c>
      <c r="B82">
        <v>4.3521799424066003</v>
      </c>
      <c r="C82">
        <v>0.11644809669537499</v>
      </c>
      <c r="D82">
        <v>-3.21635779201684</v>
      </c>
      <c r="E82" s="16">
        <v>1.5234858734401999E-5</v>
      </c>
      <c r="F82">
        <v>2.9631183522401701</v>
      </c>
      <c r="G82">
        <v>14.79866478313</v>
      </c>
      <c r="H82">
        <v>5.7481820644911198E-4</v>
      </c>
      <c r="I82">
        <v>0.12827842533915801</v>
      </c>
      <c r="J82">
        <v>-1.36956605453179E-2</v>
      </c>
      <c r="K82">
        <v>0.122645234766357</v>
      </c>
      <c r="L82">
        <v>0.30606701830385202</v>
      </c>
      <c r="M82">
        <v>0</v>
      </c>
      <c r="N82">
        <v>0</v>
      </c>
      <c r="O82">
        <v>0.25025079469671202</v>
      </c>
      <c r="P82">
        <v>0</v>
      </c>
      <c r="Q82">
        <v>-4.5667520738408199E-2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-0.231129358145577</v>
      </c>
      <c r="Z82">
        <v>-3.7445063407928601E-2</v>
      </c>
      <c r="AA82">
        <v>-2.6076223949056301E-2</v>
      </c>
      <c r="AB82">
        <v>-2.3257140839750699E-2</v>
      </c>
      <c r="AC82">
        <v>-1.80954142080605E-2</v>
      </c>
      <c r="AD82">
        <v>-1.56351845178016E-2</v>
      </c>
      <c r="AE82">
        <v>4.67817936245768</v>
      </c>
      <c r="AF82">
        <v>24.0890627047322</v>
      </c>
      <c r="AH82">
        <f t="shared" si="4"/>
        <v>1.0481286809156707</v>
      </c>
      <c r="AI82">
        <f t="shared" si="5"/>
        <v>1.2771218312174883</v>
      </c>
      <c r="AJ82" s="19">
        <v>-0.1816556933420482</v>
      </c>
      <c r="AN82">
        <f t="shared" si="6"/>
        <v>-0.13677610822256048</v>
      </c>
      <c r="AO82">
        <f t="shared" si="7"/>
        <v>-0.22899315030181769</v>
      </c>
    </row>
    <row r="83" spans="1:41">
      <c r="A83" s="1">
        <v>46568</v>
      </c>
      <c r="B83">
        <v>4.3043642144061698</v>
      </c>
      <c r="C83">
        <v>0.101785141047776</v>
      </c>
      <c r="D83">
        <v>-3.1882671195755501</v>
      </c>
      <c r="E83" s="16">
        <v>1.4763410550656399E-5</v>
      </c>
      <c r="F83">
        <v>2.9403892975210502</v>
      </c>
      <c r="G83">
        <v>14.780092638367901</v>
      </c>
      <c r="H83">
        <v>6.0117953091683195E-4</v>
      </c>
      <c r="I83">
        <v>0.12071971450159399</v>
      </c>
      <c r="J83">
        <v>-1.08026300349489E-2</v>
      </c>
      <c r="K83">
        <v>0.115482086223995</v>
      </c>
      <c r="L83">
        <v>0.25496350217842001</v>
      </c>
      <c r="M83">
        <v>0</v>
      </c>
      <c r="N83">
        <v>0</v>
      </c>
      <c r="O83">
        <v>0.241942471708812</v>
      </c>
      <c r="P83">
        <v>0</v>
      </c>
      <c r="Q83">
        <v>-4.4899729613807303E-2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-0.22252308368665999</v>
      </c>
      <c r="Z83">
        <v>-3.5992487533363801E-2</v>
      </c>
      <c r="AA83">
        <v>-2.5042211365288999E-2</v>
      </c>
      <c r="AB83">
        <v>-2.2284613706712701E-2</v>
      </c>
      <c r="AC83">
        <v>-1.72439149080242E-2</v>
      </c>
      <c r="AD83">
        <v>-1.4710988952362201E-2</v>
      </c>
      <c r="AE83">
        <v>4.6639371630974802</v>
      </c>
      <c r="AF83">
        <v>23.942525392617799</v>
      </c>
      <c r="AH83">
        <f t="shared" si="4"/>
        <v>0.90159136880127022</v>
      </c>
      <c r="AI83">
        <f t="shared" si="5"/>
        <v>1.123906582729687</v>
      </c>
      <c r="AJ83" s="19">
        <v>-0.17144367902727661</v>
      </c>
      <c r="AN83">
        <f t="shared" si="6"/>
        <v>-0.14607791759617328</v>
      </c>
      <c r="AO83">
        <f t="shared" si="7"/>
        <v>-0.22231521392841688</v>
      </c>
    </row>
    <row r="84" spans="1:41">
      <c r="A84" s="1">
        <v>46660</v>
      </c>
      <c r="B84">
        <v>4.2569445758235904</v>
      </c>
      <c r="C84">
        <v>8.9065173105261297E-2</v>
      </c>
      <c r="D84">
        <v>-3.15994367463562</v>
      </c>
      <c r="E84" s="16">
        <v>1.4200353306529801E-5</v>
      </c>
      <c r="F84">
        <v>2.9168489948119301</v>
      </c>
      <c r="G84">
        <v>14.759046906595101</v>
      </c>
      <c r="H84">
        <v>6.3002581061121497E-4</v>
      </c>
      <c r="I84">
        <v>0.113592356876506</v>
      </c>
      <c r="J84">
        <v>-8.0512229327649905E-3</v>
      </c>
      <c r="K84">
        <v>0.109411330508329</v>
      </c>
      <c r="L84">
        <v>0.21041750986868801</v>
      </c>
      <c r="M84">
        <v>0</v>
      </c>
      <c r="N84">
        <v>0</v>
      </c>
      <c r="O84">
        <v>0.23389748255315301</v>
      </c>
      <c r="P84">
        <v>0</v>
      </c>
      <c r="Q84">
        <v>-4.3585337819124499E-2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-0.214541012299276</v>
      </c>
      <c r="Z84">
        <v>-3.4662732449917098E-2</v>
      </c>
      <c r="AA84">
        <v>-2.4101595205346799E-2</v>
      </c>
      <c r="AB84">
        <v>-2.14100922425308E-2</v>
      </c>
      <c r="AC84">
        <v>-1.6495007143225202E-2</v>
      </c>
      <c r="AD84">
        <v>-1.39267499622326E-2</v>
      </c>
      <c r="AE84">
        <v>4.6497453513339497</v>
      </c>
      <c r="AF84">
        <v>23.802896482950199</v>
      </c>
      <c r="AH84">
        <f t="shared" si="4"/>
        <v>0.76196245913367022</v>
      </c>
      <c r="AI84">
        <f t="shared" si="5"/>
        <v>0.9776883179278697</v>
      </c>
      <c r="AJ84" s="19">
        <v>-0.16337944540281629</v>
      </c>
      <c r="AN84">
        <f t="shared" si="6"/>
        <v>-0.15401530636512195</v>
      </c>
      <c r="AO84">
        <f t="shared" si="7"/>
        <v>-0.21572585879419948</v>
      </c>
    </row>
    <row r="85" spans="1:41">
      <c r="A85" s="1">
        <v>46752</v>
      </c>
      <c r="B85">
        <v>4.20995032248568</v>
      </c>
      <c r="C85">
        <v>7.80261894274248E-2</v>
      </c>
      <c r="D85">
        <v>-3.1314788383421601</v>
      </c>
      <c r="E85" s="16">
        <v>1.35695464124545E-5</v>
      </c>
      <c r="F85">
        <v>2.8926837095270699</v>
      </c>
      <c r="G85">
        <v>14.7358367988029</v>
      </c>
      <c r="H85">
        <v>6.6104512102026897E-4</v>
      </c>
      <c r="I85">
        <v>0.10687546287222301</v>
      </c>
      <c r="J85">
        <v>-5.4499121516804099E-3</v>
      </c>
      <c r="K85">
        <v>0.10428101748</v>
      </c>
      <c r="L85">
        <v>0.171959171362077</v>
      </c>
      <c r="M85">
        <v>0</v>
      </c>
      <c r="N85">
        <v>0</v>
      </c>
      <c r="O85">
        <v>0.22610717824832099</v>
      </c>
      <c r="P85">
        <v>0</v>
      </c>
      <c r="Q85">
        <v>-4.1804815425427598E-2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-0.207117763301328</v>
      </c>
      <c r="Z85">
        <v>-3.3441511453065703E-2</v>
      </c>
      <c r="AA85">
        <v>-2.3243094600781802E-2</v>
      </c>
      <c r="AB85">
        <v>-2.0621173983674801E-2</v>
      </c>
      <c r="AC85">
        <v>-1.5834839902992601E-2</v>
      </c>
      <c r="AD85">
        <v>-1.32618504335824E-2</v>
      </c>
      <c r="AE85">
        <v>4.6356037078665304</v>
      </c>
      <c r="AF85">
        <v>23.669744373144699</v>
      </c>
      <c r="AH85">
        <f t="shared" si="4"/>
        <v>0.62881034932816959</v>
      </c>
      <c r="AI85">
        <f t="shared" si="5"/>
        <v>0.83804956552359489</v>
      </c>
      <c r="AJ85" s="19">
        <v>-0.15131178632061651</v>
      </c>
      <c r="AN85">
        <f t="shared" si="6"/>
        <v>-0.16075536984125316</v>
      </c>
      <c r="AO85">
        <f t="shared" si="7"/>
        <v>-0.20923921619542529</v>
      </c>
    </row>
    <row r="86" spans="1:41">
      <c r="A86" s="1">
        <v>46843</v>
      </c>
      <c r="B86">
        <v>4.16340624181744</v>
      </c>
      <c r="C86">
        <v>6.8443181046607002E-2</v>
      </c>
      <c r="D86">
        <v>-3.1029520135983102</v>
      </c>
      <c r="E86" s="16">
        <v>1.2891654176536801E-5</v>
      </c>
      <c r="F86">
        <v>2.8680565258952799</v>
      </c>
      <c r="G86">
        <v>14.710748329506499</v>
      </c>
      <c r="H86">
        <v>6.9360176746475295E-4</v>
      </c>
      <c r="I86">
        <v>0.100548315343663</v>
      </c>
      <c r="J86">
        <v>-3.0039563017976501E-3</v>
      </c>
      <c r="K86">
        <v>9.9953696861232705E-2</v>
      </c>
      <c r="L86">
        <v>0.13910335827619799</v>
      </c>
      <c r="M86">
        <v>0</v>
      </c>
      <c r="N86">
        <v>0</v>
      </c>
      <c r="O86">
        <v>0.21856321434853099</v>
      </c>
      <c r="P86">
        <v>0</v>
      </c>
      <c r="Q86">
        <v>-3.9641409325294599E-2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-0.20019348079815699</v>
      </c>
      <c r="Z86">
        <v>-3.2315842096447701E-2</v>
      </c>
      <c r="AA86">
        <v>-2.24564988167591E-2</v>
      </c>
      <c r="AB86">
        <v>-1.9906706178334201E-2</v>
      </c>
      <c r="AC86">
        <v>-1.525114600397E-2</v>
      </c>
      <c r="AD86">
        <v>-1.2698724800113999E-2</v>
      </c>
      <c r="AE86">
        <v>4.6215120143897304</v>
      </c>
      <c r="AF86">
        <v>23.542621592987299</v>
      </c>
      <c r="AH86">
        <f t="shared" si="4"/>
        <v>0.50168756917076962</v>
      </c>
      <c r="AI86">
        <f t="shared" si="5"/>
        <v>0.70455627100331886</v>
      </c>
      <c r="AJ86" s="19">
        <v>-0.1352407017806542</v>
      </c>
      <c r="AN86">
        <f t="shared" si="6"/>
        <v>-0.16643941500224679</v>
      </c>
      <c r="AO86">
        <f t="shared" si="7"/>
        <v>-0.20286870183254926</v>
      </c>
    </row>
    <row r="87" spans="1:41">
      <c r="A87" s="1">
        <v>46934</v>
      </c>
      <c r="B87">
        <v>4.1173328752182003</v>
      </c>
      <c r="C87">
        <v>6.0122571291177901E-2</v>
      </c>
      <c r="D87">
        <v>-3.0744315863808702</v>
      </c>
      <c r="E87" s="16">
        <v>1.2184391224257801E-5</v>
      </c>
      <c r="F87">
        <v>2.8431090877254599</v>
      </c>
      <c r="G87">
        <v>14.6840439490239</v>
      </c>
      <c r="H87">
        <v>7.2695569282496303E-4</v>
      </c>
      <c r="I87">
        <v>9.4590550138702198E-2</v>
      </c>
      <c r="J87">
        <v>-7.1583870983401503E-4</v>
      </c>
      <c r="K87">
        <v>9.6305775093494306E-2</v>
      </c>
      <c r="L87">
        <v>0.111359794688563</v>
      </c>
      <c r="M87">
        <v>0</v>
      </c>
      <c r="N87">
        <v>0</v>
      </c>
      <c r="O87">
        <v>0.211257543172195</v>
      </c>
      <c r="P87">
        <v>0</v>
      </c>
      <c r="Q87">
        <v>-3.7177097712200298E-2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-0.19371364002782601</v>
      </c>
      <c r="Z87">
        <v>-3.1273984285025903E-2</v>
      </c>
      <c r="AA87">
        <v>-2.1732599651024798E-2</v>
      </c>
      <c r="AB87">
        <v>-1.9256662279466801E-2</v>
      </c>
      <c r="AC87">
        <v>-1.47329587374058E-2</v>
      </c>
      <c r="AD87">
        <v>-1.2221876410367901E-2</v>
      </c>
      <c r="AE87">
        <v>4.6074700535911299</v>
      </c>
      <c r="AF87">
        <v>23.421075095832599</v>
      </c>
      <c r="AH87">
        <f t="shared" si="4"/>
        <v>0.38014107201606961</v>
      </c>
      <c r="AI87">
        <f t="shared" si="5"/>
        <v>0.57676701831369259</v>
      </c>
      <c r="AJ87" s="19">
        <v>-0.1152633026663487</v>
      </c>
      <c r="AN87">
        <f t="shared" si="6"/>
        <v>-0.17118774297300821</v>
      </c>
      <c r="AO87">
        <f t="shared" si="7"/>
        <v>-0.19662594629762298</v>
      </c>
    </row>
    <row r="88" spans="1:41">
      <c r="A88" s="1">
        <v>47026</v>
      </c>
      <c r="B88">
        <v>4.0717468153315801</v>
      </c>
      <c r="C88">
        <v>5.2897528878969501E-2</v>
      </c>
      <c r="D88">
        <v>-3.0459758755642699</v>
      </c>
      <c r="E88" s="16">
        <v>1.1462772966911701E-5</v>
      </c>
      <c r="F88">
        <v>2.8179633382647902</v>
      </c>
      <c r="G88">
        <v>14.655962588044201</v>
      </c>
      <c r="H88">
        <v>7.6037821457392203E-4</v>
      </c>
      <c r="I88">
        <v>8.8982284792177499E-2</v>
      </c>
      <c r="J88">
        <v>1.41431701406407E-3</v>
      </c>
      <c r="K88">
        <v>9.3226841008563405E-2</v>
      </c>
      <c r="L88">
        <v>8.8241574337198106E-2</v>
      </c>
      <c r="M88">
        <v>0</v>
      </c>
      <c r="N88">
        <v>0</v>
      </c>
      <c r="O88">
        <v>0.20418240530085799</v>
      </c>
      <c r="P88">
        <v>0</v>
      </c>
      <c r="Q88">
        <v>-3.4489826649156702E-2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-0.18762884196585999</v>
      </c>
      <c r="Z88">
        <v>-3.03053809647847E-2</v>
      </c>
      <c r="AA88">
        <v>-2.10631371802921E-2</v>
      </c>
      <c r="AB88">
        <v>-1.8662067161730599E-2</v>
      </c>
      <c r="AC88">
        <v>-1.4270486572354499E-2</v>
      </c>
      <c r="AD88">
        <v>-1.18175313995065E-2</v>
      </c>
      <c r="AE88">
        <v>4.59347760914926</v>
      </c>
      <c r="AF88">
        <v>23.304653995651002</v>
      </c>
      <c r="AH88">
        <f t="shared" si="4"/>
        <v>0.26371997183447249</v>
      </c>
      <c r="AI88">
        <f t="shared" si="5"/>
        <v>0.45424057607043744</v>
      </c>
      <c r="AJ88" s="19">
        <v>-9.4455965851442864E-2</v>
      </c>
      <c r="AN88">
        <f t="shared" si="6"/>
        <v>-0.17510354564754316</v>
      </c>
      <c r="AO88">
        <f t="shared" si="7"/>
        <v>-0.19052060423596498</v>
      </c>
    </row>
    <row r="89" spans="1:41">
      <c r="A89" s="1">
        <v>47118</v>
      </c>
      <c r="B89">
        <v>4.0266610220602104</v>
      </c>
      <c r="C89">
        <v>4.6624017063507599E-2</v>
      </c>
      <c r="D89">
        <v>-3.0176340633649898</v>
      </c>
      <c r="E89" s="16">
        <v>1.0739364521841101E-5</v>
      </c>
      <c r="F89">
        <v>2.79272324234153</v>
      </c>
      <c r="G89">
        <v>14.626720051195599</v>
      </c>
      <c r="H89">
        <v>7.9320866399554897E-4</v>
      </c>
      <c r="I89">
        <v>8.3704215474903504E-2</v>
      </c>
      <c r="J89">
        <v>3.3883607570482401E-3</v>
      </c>
      <c r="K89">
        <v>9.0618937156565299E-2</v>
      </c>
      <c r="L89">
        <v>6.92722131293141E-2</v>
      </c>
      <c r="M89">
        <v>0</v>
      </c>
      <c r="N89">
        <v>0</v>
      </c>
      <c r="O89">
        <v>0.19733032054483399</v>
      </c>
      <c r="P89">
        <v>0</v>
      </c>
      <c r="Q89">
        <v>-3.1651700902616299E-2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-0.181894580510329</v>
      </c>
      <c r="Z89">
        <v>-2.9400595198602501E-2</v>
      </c>
      <c r="AA89">
        <v>-2.04407461824829E-2</v>
      </c>
      <c r="AB89">
        <v>-1.81149331610348E-2</v>
      </c>
      <c r="AC89">
        <v>-1.3855030353662199E-2</v>
      </c>
      <c r="AD89">
        <v>-1.1473473729433199E-2</v>
      </c>
      <c r="AE89">
        <v>4.5795344657316601</v>
      </c>
      <c r="AF89">
        <v>23.1929156700802</v>
      </c>
      <c r="AH89">
        <f t="shared" si="4"/>
        <v>0.15198164626367117</v>
      </c>
      <c r="AI89">
        <f t="shared" si="5"/>
        <v>0.33654206824265043</v>
      </c>
      <c r="AJ89" s="19">
        <v>-7.4287343584758164E-2</v>
      </c>
      <c r="AN89">
        <f t="shared" si="6"/>
        <v>-0.17827606459543066</v>
      </c>
      <c r="AO89">
        <f t="shared" si="7"/>
        <v>-0.18456042197897929</v>
      </c>
    </row>
    <row r="90" spans="1:41">
      <c r="A90" s="1">
        <v>47208</v>
      </c>
      <c r="B90">
        <v>3.9820851466081701</v>
      </c>
      <c r="C90">
        <v>4.1177461346663502E-2</v>
      </c>
      <c r="D90">
        <v>-2.9894470973729099</v>
      </c>
      <c r="E90" s="16">
        <v>1.0024523854941301E-5</v>
      </c>
      <c r="F90">
        <v>2.7674764714917801</v>
      </c>
      <c r="G90">
        <v>14.596509698474501</v>
      </c>
      <c r="H90">
        <v>8.2487856800884897E-4</v>
      </c>
      <c r="I90">
        <v>7.8737691128394502E-2</v>
      </c>
      <c r="J90">
        <v>5.2097622525650302E-3</v>
      </c>
      <c r="K90">
        <v>8.8395783437077102E-2</v>
      </c>
      <c r="L90">
        <v>5.3991368218108397E-2</v>
      </c>
      <c r="M90">
        <v>0</v>
      </c>
      <c r="N90">
        <v>0</v>
      </c>
      <c r="O90">
        <v>0.19069407854152501</v>
      </c>
      <c r="P90">
        <v>0</v>
      </c>
      <c r="Q90">
        <v>-2.8727885868706698E-2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-0.17647098345029899</v>
      </c>
      <c r="Z90">
        <v>-2.8551243045021601E-2</v>
      </c>
      <c r="AA90">
        <v>-1.9858900485655199E-2</v>
      </c>
      <c r="AB90">
        <v>-1.7608196879753901E-2</v>
      </c>
      <c r="AC90">
        <v>-1.3478910274066801E-2</v>
      </c>
      <c r="AD90">
        <v>-1.1178929353221E-2</v>
      </c>
      <c r="AE90">
        <v>4.5656404089929303</v>
      </c>
      <c r="AF90">
        <v>23.0854306268537</v>
      </c>
      <c r="AH90">
        <f t="shared" si="4"/>
        <v>4.4496603037170956E-2</v>
      </c>
      <c r="AI90">
        <f t="shared" si="5"/>
        <v>0.22324798308811133</v>
      </c>
      <c r="AJ90" s="19">
        <v>-5.4757435866256733E-2</v>
      </c>
      <c r="AN90">
        <f t="shared" si="6"/>
        <v>-0.18078314001061146</v>
      </c>
      <c r="AO90">
        <f t="shared" si="7"/>
        <v>-0.17875138005094038</v>
      </c>
    </row>
    <row r="91" spans="1:41">
      <c r="A91" s="1">
        <v>47299</v>
      </c>
      <c r="B91">
        <v>3.9380258558749102</v>
      </c>
      <c r="C91">
        <v>3.6449936725729597E-2</v>
      </c>
      <c r="D91">
        <v>-2.9614485561682802</v>
      </c>
      <c r="E91" s="16">
        <v>9.3266361266595098E-6</v>
      </c>
      <c r="F91">
        <v>2.7422960346454999</v>
      </c>
      <c r="G91">
        <v>14.565503357608399</v>
      </c>
      <c r="H91">
        <v>8.5491851564776502E-4</v>
      </c>
      <c r="I91">
        <v>7.4064769303884198E-2</v>
      </c>
      <c r="J91">
        <v>6.8832913641317097E-3</v>
      </c>
      <c r="K91">
        <v>8.6481967433120602E-2</v>
      </c>
      <c r="L91">
        <v>4.1959354429454997E-2</v>
      </c>
      <c r="M91">
        <v>0</v>
      </c>
      <c r="N91">
        <v>0</v>
      </c>
      <c r="O91">
        <v>0.18426672912890599</v>
      </c>
      <c r="P91">
        <v>0</v>
      </c>
      <c r="Q91">
        <v>-2.5776037580330001E-2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-0.17132253297844499</v>
      </c>
      <c r="Z91">
        <v>-2.77499232114095E-2</v>
      </c>
      <c r="AA91">
        <v>-1.93118553247104E-2</v>
      </c>
      <c r="AB91">
        <v>-1.7135654771976299E-2</v>
      </c>
      <c r="AC91">
        <v>-1.31353940848102E-2</v>
      </c>
      <c r="AD91">
        <v>-1.0924462285235E-2</v>
      </c>
      <c r="AE91">
        <v>4.5517952255727296</v>
      </c>
      <c r="AF91">
        <v>22.981786350833001</v>
      </c>
      <c r="AH91">
        <f t="shared" si="4"/>
        <v>-5.9147672983527855E-2</v>
      </c>
      <c r="AI91">
        <f t="shared" si="5"/>
        <v>0.11395018223993797</v>
      </c>
      <c r="AJ91" s="19">
        <v>-3.5866242695975263E-2</v>
      </c>
      <c r="AN91">
        <f t="shared" si="6"/>
        <v>-0.18269325816092419</v>
      </c>
      <c r="AO91">
        <f t="shared" si="7"/>
        <v>-0.17309785522346582</v>
      </c>
    </row>
    <row r="92" spans="1:41">
      <c r="A92" s="1">
        <v>47391</v>
      </c>
      <c r="B92">
        <v>3.8944871514340398</v>
      </c>
      <c r="C92">
        <v>3.2347791099582399E-2</v>
      </c>
      <c r="D92">
        <v>-2.9336654720956701</v>
      </c>
      <c r="E92" s="16">
        <v>8.6523370248412297E-6</v>
      </c>
      <c r="F92">
        <v>2.71724183997617</v>
      </c>
      <c r="G92">
        <v>14.533852415551699</v>
      </c>
      <c r="H92">
        <v>8.8295605557295797E-4</v>
      </c>
      <c r="I92">
        <v>6.9668256490971997E-2</v>
      </c>
      <c r="J92">
        <v>8.4147323787755399E-3</v>
      </c>
      <c r="K92">
        <v>8.4812116835168094E-2</v>
      </c>
      <c r="L92">
        <v>3.2760586219187003E-2</v>
      </c>
      <c r="M92">
        <v>0</v>
      </c>
      <c r="N92">
        <v>0</v>
      </c>
      <c r="O92">
        <v>0.17804157261633499</v>
      </c>
      <c r="P92">
        <v>0</v>
      </c>
      <c r="Q92">
        <v>-2.2846121689469898E-2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-0.166417772329578</v>
      </c>
      <c r="Z92">
        <v>-2.6990144790530801E-2</v>
      </c>
      <c r="AA92">
        <v>-1.87945885228629E-2</v>
      </c>
      <c r="AB92">
        <v>-1.66918977867756E-2</v>
      </c>
      <c r="AC92">
        <v>-1.2818624985109099E-2</v>
      </c>
      <c r="AD92">
        <v>-1.0701873001483999E-2</v>
      </c>
      <c r="AE92">
        <v>4.5379987030939297</v>
      </c>
      <c r="AF92">
        <v>22.881590278886598</v>
      </c>
      <c r="AH92">
        <f t="shared" si="4"/>
        <v>-0.15934374492993086</v>
      </c>
      <c r="AI92">
        <f t="shared" si="5"/>
        <v>8.2590396512414177E-3</v>
      </c>
      <c r="AJ92" s="19">
        <v>-1.7613764073878241E-2</v>
      </c>
      <c r="AN92">
        <f t="shared" si="6"/>
        <v>-0.18406718868289307</v>
      </c>
      <c r="AO92">
        <f t="shared" si="7"/>
        <v>-0.16760278458117228</v>
      </c>
    </row>
    <row r="93" spans="1:41">
      <c r="A93" s="1">
        <v>47483</v>
      </c>
      <c r="B93">
        <v>3.8514706786706498</v>
      </c>
      <c r="C93">
        <v>2.87896347233682E-2</v>
      </c>
      <c r="D93">
        <v>-2.9061191063780001</v>
      </c>
      <c r="E93" s="16">
        <v>8.0067234869187603E-6</v>
      </c>
      <c r="F93">
        <v>2.6923621766887198</v>
      </c>
      <c r="G93">
        <v>14.501689042768399</v>
      </c>
      <c r="H93">
        <v>9.0870913996326499E-4</v>
      </c>
      <c r="I93">
        <v>6.5531735021860202E-2</v>
      </c>
      <c r="J93">
        <v>9.8106314873404408E-3</v>
      </c>
      <c r="K93">
        <v>8.3330068202551497E-2</v>
      </c>
      <c r="L93">
        <v>2.60060690897818E-2</v>
      </c>
      <c r="M93">
        <v>0</v>
      </c>
      <c r="N93">
        <v>0</v>
      </c>
      <c r="O93">
        <v>0.17201215005645901</v>
      </c>
      <c r="P93">
        <v>0</v>
      </c>
      <c r="Q93">
        <v>-1.9980515004309699E-2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-0.161729004790301</v>
      </c>
      <c r="Z93">
        <v>-2.6266254358733102E-2</v>
      </c>
      <c r="AA93">
        <v>-1.8302741428595198E-2</v>
      </c>
      <c r="AB93">
        <v>-1.6272245901161501E-2</v>
      </c>
      <c r="AC93">
        <v>-1.2523549557384E-2</v>
      </c>
      <c r="AD93">
        <v>-1.05040975325575E-2</v>
      </c>
      <c r="AE93">
        <v>4.5242506301606298</v>
      </c>
      <c r="AF93">
        <v>22.784472017781798</v>
      </c>
      <c r="AH93">
        <f t="shared" si="4"/>
        <v>-0.2564620060347309</v>
      </c>
      <c r="AI93">
        <f t="shared" si="5"/>
        <v>-9.4194180668550148E-2</v>
      </c>
      <c r="AJ93" s="19">
        <v>0</v>
      </c>
      <c r="AN93">
        <f t="shared" si="6"/>
        <v>-0.18495928824242513</v>
      </c>
      <c r="AO93">
        <f t="shared" si="7"/>
        <v>-0.16226782536618078</v>
      </c>
    </row>
    <row r="94" spans="1:41">
      <c r="A94" s="1">
        <v>47573</v>
      </c>
      <c r="B94">
        <v>3.8089760226823999</v>
      </c>
      <c r="C94">
        <v>2.5704636822955599E-2</v>
      </c>
      <c r="D94">
        <v>-2.87882567324383</v>
      </c>
      <c r="E94" s="16">
        <v>7.39355072243623E-6</v>
      </c>
      <c r="F94">
        <v>2.6676951085024401</v>
      </c>
      <c r="G94">
        <v>14.4691275093878</v>
      </c>
      <c r="H94">
        <v>9.3197753327829203E-4</v>
      </c>
      <c r="I94">
        <v>6.1639578324320002E-2</v>
      </c>
      <c r="J94">
        <v>1.1078076013728601E-2</v>
      </c>
      <c r="K94">
        <v>8.1988044511424704E-2</v>
      </c>
      <c r="L94">
        <v>2.1335058865292501E-2</v>
      </c>
      <c r="M94">
        <v>0</v>
      </c>
      <c r="N94">
        <v>0</v>
      </c>
      <c r="O94">
        <v>0.166172233605309</v>
      </c>
      <c r="P94">
        <v>0</v>
      </c>
      <c r="Q94">
        <v>-1.7214307853972301E-2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-0.15723199063024801</v>
      </c>
      <c r="Z94">
        <v>-2.55733635725191E-2</v>
      </c>
      <c r="AA94">
        <v>-1.78325604682954E-2</v>
      </c>
      <c r="AB94">
        <v>-1.5872683424576099E-2</v>
      </c>
      <c r="AC94">
        <v>-1.2245846559501601E-2</v>
      </c>
      <c r="AD94">
        <v>-1.0325107772898801E-2</v>
      </c>
      <c r="AE94">
        <v>4.5105507963562799</v>
      </c>
      <c r="AF94">
        <v>22.690084902629799</v>
      </c>
      <c r="AH94">
        <f t="shared" si="4"/>
        <v>-0.35084912118673017</v>
      </c>
      <c r="AI94">
        <f t="shared" si="5"/>
        <v>-0.1937556132701159</v>
      </c>
      <c r="AJ94" s="19">
        <v>-0.28799999999999998</v>
      </c>
      <c r="AN94">
        <f t="shared" si="6"/>
        <v>-0.18541853436771216</v>
      </c>
      <c r="AO94">
        <f t="shared" si="7"/>
        <v>-0.15709350791661431</v>
      </c>
    </row>
    <row r="95" spans="1:41">
      <c r="A95" s="1">
        <v>47664</v>
      </c>
      <c r="B95">
        <v>3.7670009883890501</v>
      </c>
      <c r="C95">
        <v>2.3031079959949401E-2</v>
      </c>
      <c r="D95">
        <v>-2.8517970110639901</v>
      </c>
      <c r="E95" s="16">
        <v>6.8154148717999204E-6</v>
      </c>
      <c r="F95">
        <v>2.6432697732697599</v>
      </c>
      <c r="G95">
        <v>14.436265557586299</v>
      </c>
      <c r="H95">
        <v>9.5263347741532899E-4</v>
      </c>
      <c r="I95">
        <v>5.7976956121410898E-2</v>
      </c>
      <c r="J95">
        <v>1.22245035465999E-2</v>
      </c>
      <c r="K95">
        <v>8.0745851983636194E-2</v>
      </c>
      <c r="L95">
        <v>1.8416000728459898E-2</v>
      </c>
      <c r="M95">
        <v>0</v>
      </c>
      <c r="N95">
        <v>0</v>
      </c>
      <c r="O95">
        <v>0.160515817042574</v>
      </c>
      <c r="P95">
        <v>0</v>
      </c>
      <c r="Q95">
        <v>-1.4575744417595E-2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-0.15290564671614801</v>
      </c>
      <c r="Z95">
        <v>-2.49072782298628E-2</v>
      </c>
      <c r="AA95">
        <v>-1.73808400529471E-2</v>
      </c>
      <c r="AB95">
        <v>-1.5489795861947099E-2</v>
      </c>
      <c r="AC95">
        <v>-1.1981857397160799E-2</v>
      </c>
      <c r="AD95">
        <v>-1.0159814000739301E-2</v>
      </c>
      <c r="AE95">
        <v>4.4968989922417704</v>
      </c>
      <c r="AF95">
        <v>22.5981069820211</v>
      </c>
      <c r="AH95">
        <f t="shared" si="4"/>
        <v>-0.44282704179542876</v>
      </c>
      <c r="AI95">
        <f t="shared" si="5"/>
        <v>-0.29074766152025983</v>
      </c>
      <c r="AJ95" s="19">
        <v>-0.316</v>
      </c>
      <c r="AN95">
        <f t="shared" si="6"/>
        <v>-0.18548934241940884</v>
      </c>
      <c r="AO95">
        <f t="shared" si="7"/>
        <v>-0.15207938027516887</v>
      </c>
    </row>
    <row r="96" spans="1:41">
      <c r="A96" s="1">
        <v>47756</v>
      </c>
      <c r="B96">
        <v>3.7255418630018902</v>
      </c>
      <c r="C96">
        <v>2.07151307343038E-2</v>
      </c>
      <c r="D96">
        <v>-2.8250411996364599</v>
      </c>
      <c r="E96" s="16">
        <v>6.2739209917347602E-6</v>
      </c>
      <c r="F96">
        <v>2.6191075855249499</v>
      </c>
      <c r="G96">
        <v>14.403185799529</v>
      </c>
      <c r="H96">
        <v>9.7061230459057003E-4</v>
      </c>
      <c r="I96">
        <v>5.4529831045973899E-2</v>
      </c>
      <c r="J96">
        <v>1.3257538871518201E-2</v>
      </c>
      <c r="K96">
        <v>7.9570104771962802E-2</v>
      </c>
      <c r="L96">
        <v>1.6946852733052398E-2</v>
      </c>
      <c r="M96">
        <v>0</v>
      </c>
      <c r="N96">
        <v>0</v>
      </c>
      <c r="O96">
        <v>0.15503710651045</v>
      </c>
      <c r="P96">
        <v>0</v>
      </c>
      <c r="Q96">
        <v>-1.20867526909784E-2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-0.14873175278235501</v>
      </c>
      <c r="Z96">
        <v>-2.4264429591083599E-2</v>
      </c>
      <c r="AA96">
        <v>-1.6944867446197699E-2</v>
      </c>
      <c r="AB96">
        <v>-1.5120708990851699E-2</v>
      </c>
      <c r="AC96">
        <v>-1.17285189902921E-2</v>
      </c>
      <c r="AD96">
        <v>-1.00039705844625E-2</v>
      </c>
      <c r="AE96">
        <v>4.48329500935347</v>
      </c>
      <c r="AF96">
        <v>22.508241507589101</v>
      </c>
      <c r="AH96">
        <f t="shared" si="4"/>
        <v>-0.53269251622742786</v>
      </c>
      <c r="AI96">
        <f t="shared" si="5"/>
        <v>-0.38546837261414807</v>
      </c>
      <c r="AJ96" s="19">
        <v>-0.36499999999999999</v>
      </c>
      <c r="AN96">
        <f t="shared" si="6"/>
        <v>-0.18521220945621453</v>
      </c>
      <c r="AO96">
        <f t="shared" si="7"/>
        <v>-0.14722414361327979</v>
      </c>
    </row>
    <row r="97" spans="1:41">
      <c r="A97" s="1">
        <v>47848</v>
      </c>
      <c r="B97">
        <v>3.68459365960693</v>
      </c>
      <c r="C97">
        <v>1.8709792146979601E-2</v>
      </c>
      <c r="D97">
        <v>-2.7985631237276798</v>
      </c>
      <c r="E97" s="16">
        <v>5.7698363511340104E-6</v>
      </c>
      <c r="F97">
        <v>2.5952233407784999</v>
      </c>
      <c r="G97">
        <v>14.3699571148671</v>
      </c>
      <c r="H97">
        <v>9.8590336963421191E-4</v>
      </c>
      <c r="I97">
        <v>5.1284948020549198E-2</v>
      </c>
      <c r="J97">
        <v>1.41848564601414E-2</v>
      </c>
      <c r="K97">
        <v>7.8433484277554005E-2</v>
      </c>
      <c r="L97">
        <v>1.6654890849686899E-2</v>
      </c>
      <c r="M97">
        <v>0</v>
      </c>
      <c r="N97">
        <v>0</v>
      </c>
      <c r="O97">
        <v>0.14973051151733299</v>
      </c>
      <c r="P97">
        <v>0</v>
      </c>
      <c r="Q97">
        <v>-9.7635270452332504E-3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-0.14469466758527699</v>
      </c>
      <c r="Z97">
        <v>-2.3641808591958101E-2</v>
      </c>
      <c r="AA97">
        <v>-1.6522370075067801E-2</v>
      </c>
      <c r="AB97">
        <v>-1.47630306742712E-2</v>
      </c>
      <c r="AC97">
        <v>-1.1483299610784601E-2</v>
      </c>
      <c r="AD97">
        <v>-9.8540856993954307E-3</v>
      </c>
      <c r="AE97">
        <v>4.4697386402013501</v>
      </c>
      <c r="AF97">
        <v>22.420216998922001</v>
      </c>
      <c r="AH97">
        <f t="shared" si="4"/>
        <v>-0.62071702489452818</v>
      </c>
      <c r="AI97">
        <f t="shared" si="5"/>
        <v>-0.47819124693532811</v>
      </c>
      <c r="AJ97" s="19">
        <v>-0.39900000000000002</v>
      </c>
      <c r="AN97">
        <f t="shared" si="6"/>
        <v>-0.18462422096584952</v>
      </c>
      <c r="AO97">
        <f t="shared" si="7"/>
        <v>-0.14252577795920013</v>
      </c>
    </row>
    <row r="98" spans="1:41">
      <c r="A98" s="1">
        <v>47938</v>
      </c>
      <c r="B98">
        <v>3.6441503411294001</v>
      </c>
      <c r="C98">
        <v>1.6974008610453301E-2</v>
      </c>
      <c r="D98">
        <v>-2.7723649837817899</v>
      </c>
      <c r="E98" s="16">
        <v>5.3032292600593501E-6</v>
      </c>
      <c r="F98">
        <v>2.5716262220776902</v>
      </c>
      <c r="G98">
        <v>14.3366360260886</v>
      </c>
      <c r="H98">
        <v>9.985415013474381E-4</v>
      </c>
      <c r="I98">
        <v>4.8229817638686598E-2</v>
      </c>
      <c r="J98">
        <v>1.50140662169544E-2</v>
      </c>
      <c r="K98">
        <v>7.7314038233808696E-2</v>
      </c>
      <c r="L98">
        <v>1.7296084684147801E-2</v>
      </c>
      <c r="M98">
        <v>0</v>
      </c>
      <c r="N98">
        <v>0</v>
      </c>
      <c r="O98">
        <v>0.14459063624190699</v>
      </c>
      <c r="P98">
        <v>0</v>
      </c>
      <c r="Q98">
        <v>-7.6171351382523901E-3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-0.14078105748250699</v>
      </c>
      <c r="Z98">
        <v>-2.3036903433358399E-2</v>
      </c>
      <c r="AA98">
        <v>-1.6111465648655201E-2</v>
      </c>
      <c r="AB98">
        <v>-1.44147958048862E-2</v>
      </c>
      <c r="AC98">
        <v>-1.1244138134046001E-2</v>
      </c>
      <c r="AD98">
        <v>-9.7073357008933495E-3</v>
      </c>
      <c r="AE98">
        <v>4.4562296782669497</v>
      </c>
      <c r="AF98">
        <v>22.333786948794401</v>
      </c>
      <c r="AH98">
        <f t="shared" si="4"/>
        <v>-0.70714707502212804</v>
      </c>
      <c r="AI98">
        <f t="shared" si="5"/>
        <v>-0.56916541705159052</v>
      </c>
      <c r="AJ98" s="19">
        <v>-0.42699999999999999</v>
      </c>
      <c r="AN98">
        <f t="shared" si="6"/>
        <v>-0.18375944986438597</v>
      </c>
      <c r="AO98">
        <f t="shared" si="7"/>
        <v>-0.13798165797053746</v>
      </c>
    </row>
    <row r="99" spans="1:41">
      <c r="A99" s="1">
        <v>48029</v>
      </c>
      <c r="B99">
        <v>3.6042050243837598</v>
      </c>
      <c r="C99">
        <v>1.54718993534919E-2</v>
      </c>
      <c r="D99">
        <v>-2.7464467553619998</v>
      </c>
      <c r="E99" s="16">
        <v>4.8735938460113199E-6</v>
      </c>
      <c r="F99">
        <v>2.5483207107611001</v>
      </c>
      <c r="G99">
        <v>14.3032680339569</v>
      </c>
      <c r="H99">
        <v>1.0085990777761701E-3</v>
      </c>
      <c r="I99">
        <v>4.5352694669772001E-2</v>
      </c>
      <c r="J99">
        <v>1.57526201914754E-2</v>
      </c>
      <c r="K99">
        <v>7.6194523224051902E-2</v>
      </c>
      <c r="L99">
        <v>1.8654124993334801E-2</v>
      </c>
      <c r="M99">
        <v>0</v>
      </c>
      <c r="N99">
        <v>0</v>
      </c>
      <c r="O99">
        <v>0.139612271163743</v>
      </c>
      <c r="P99">
        <v>0</v>
      </c>
      <c r="Q99">
        <v>-5.6541278480718403E-3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-0.136979639358358</v>
      </c>
      <c r="Z99">
        <v>-2.2447640898831899E-2</v>
      </c>
      <c r="AA99">
        <v>-1.5710615346333699E-2</v>
      </c>
      <c r="AB99">
        <v>-1.40744146636545E-2</v>
      </c>
      <c r="AC99">
        <v>-1.10093870230827E-2</v>
      </c>
      <c r="AD99">
        <v>-9.5614846277426307E-3</v>
      </c>
      <c r="AE99">
        <v>4.4427679180014703</v>
      </c>
      <c r="AF99">
        <v>22.248729228242201</v>
      </c>
      <c r="AH99">
        <f t="shared" si="4"/>
        <v>-0.7922047955743281</v>
      </c>
      <c r="AI99">
        <f t="shared" si="5"/>
        <v>-0.65861613688037668</v>
      </c>
      <c r="AJ99" s="19">
        <v>-0.45</v>
      </c>
      <c r="AN99">
        <f t="shared" si="6"/>
        <v>-0.18264927165356193</v>
      </c>
      <c r="AO99">
        <f t="shared" si="7"/>
        <v>-0.13358865869395153</v>
      </c>
    </row>
    <row r="100" spans="1:41">
      <c r="A100" s="1">
        <v>48121</v>
      </c>
      <c r="B100">
        <v>3.5647501642800399</v>
      </c>
      <c r="C100">
        <v>1.4172099957967499E-2</v>
      </c>
      <c r="D100">
        <v>-2.7208065994033799</v>
      </c>
      <c r="E100" s="16">
        <v>4.4799613411052597E-6</v>
      </c>
      <c r="F100">
        <v>2.5253074044714898</v>
      </c>
      <c r="G100">
        <v>14.2698888988351</v>
      </c>
      <c r="H100">
        <v>1.0161787760238101E-3</v>
      </c>
      <c r="I100">
        <v>4.2642552697268202E-2</v>
      </c>
      <c r="J100">
        <v>1.6407738018175199E-2</v>
      </c>
      <c r="K100">
        <v>7.5061793012592901E-2</v>
      </c>
      <c r="L100">
        <v>2.05391761581851E-2</v>
      </c>
      <c r="M100">
        <v>0</v>
      </c>
      <c r="N100">
        <v>0</v>
      </c>
      <c r="O100">
        <v>0.134790385038384</v>
      </c>
      <c r="P100">
        <v>0</v>
      </c>
      <c r="Q100">
        <v>-3.8771363377297901E-3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-0.13328093926877799</v>
      </c>
      <c r="Z100">
        <v>-2.1872331634634298E-2</v>
      </c>
      <c r="AA100">
        <v>-1.53185802456717E-2</v>
      </c>
      <c r="AB100">
        <v>-1.3740624875659101E-2</v>
      </c>
      <c r="AC100">
        <v>-1.07777592538054E-2</v>
      </c>
      <c r="AD100">
        <v>-9.4148091544290092E-3</v>
      </c>
      <c r="AE100">
        <v>4.4293531548237501</v>
      </c>
      <c r="AF100">
        <v>22.164845245855801</v>
      </c>
      <c r="AH100">
        <f t="shared" si="4"/>
        <v>-0.87608877796072804</v>
      </c>
      <c r="AI100">
        <f t="shared" si="5"/>
        <v>-0.74674552654034332</v>
      </c>
      <c r="AJ100" s="19">
        <v>-0.46800000000000003</v>
      </c>
      <c r="AN100">
        <f t="shared" si="6"/>
        <v>-0.18132261501258151</v>
      </c>
      <c r="AO100">
        <f t="shared" si="7"/>
        <v>-0.12934325142038461</v>
      </c>
    </row>
    <row r="101" spans="1:41">
      <c r="A101" s="1">
        <v>48213</v>
      </c>
      <c r="B101">
        <v>3.5257777185608199</v>
      </c>
      <c r="C101">
        <v>1.3047195108600401E-2</v>
      </c>
      <c r="D101">
        <v>-2.6954412257496001</v>
      </c>
      <c r="E101" s="16">
        <v>4.1209985568328802E-6</v>
      </c>
      <c r="F101">
        <v>2.5025837463832898</v>
      </c>
      <c r="G101">
        <v>14.2365258568942</v>
      </c>
      <c r="H101">
        <v>1.02140701460488E-3</v>
      </c>
      <c r="I101">
        <v>4.00890557910486E-2</v>
      </c>
      <c r="J101">
        <v>1.69863489346583E-2</v>
      </c>
      <c r="K101">
        <v>7.3906233956712405E-2</v>
      </c>
      <c r="L101">
        <v>2.2786418973361401E-2</v>
      </c>
      <c r="M101">
        <v>0</v>
      </c>
      <c r="N101">
        <v>0</v>
      </c>
      <c r="O101">
        <v>0.13012011722780101</v>
      </c>
      <c r="P101">
        <v>0</v>
      </c>
      <c r="Q101">
        <v>-2.2854446582635099E-3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-0.12967706769965401</v>
      </c>
      <c r="Z101">
        <v>-2.1309619525546199E-2</v>
      </c>
      <c r="AA101">
        <v>-1.49343810814286E-2</v>
      </c>
      <c r="AB101">
        <v>-1.3412447059912E-2</v>
      </c>
      <c r="AC101">
        <v>-1.0548279294703601E-2</v>
      </c>
      <c r="AD101">
        <v>-9.2660291744590308E-3</v>
      </c>
      <c r="AE101">
        <v>4.4159851851182204</v>
      </c>
      <c r="AF101">
        <v>22.081958910717901</v>
      </c>
      <c r="AH101">
        <f t="shared" si="4"/>
        <v>-0.95897511309862793</v>
      </c>
      <c r="AI101">
        <f t="shared" si="5"/>
        <v>-0.83373352321963701</v>
      </c>
      <c r="AJ101" s="19">
        <v>-0.48099999999999998</v>
      </c>
      <c r="AN101">
        <f t="shared" si="6"/>
        <v>-0.17980616325915344</v>
      </c>
      <c r="AO101">
        <f t="shared" si="7"/>
        <v>-0.12524158987899103</v>
      </c>
    </row>
    <row r="102" spans="1:41">
      <c r="A102" s="1">
        <v>48304</v>
      </c>
      <c r="B102">
        <v>3.4872792936899999</v>
      </c>
      <c r="C102">
        <v>1.2073228432746001E-2</v>
      </c>
      <c r="D102">
        <v>-2.6703462127314999</v>
      </c>
      <c r="E102" s="16">
        <v>3.7950943045958699E-6</v>
      </c>
      <c r="F102">
        <v>2.4801446702748802</v>
      </c>
      <c r="G102">
        <v>14.2031987630443</v>
      </c>
      <c r="H102">
        <v>1.0244280855947099E-3</v>
      </c>
      <c r="I102">
        <v>3.7682528009621297E-2</v>
      </c>
      <c r="J102">
        <v>1.7495048340937298E-2</v>
      </c>
      <c r="K102">
        <v>7.2721247822631604E-2</v>
      </c>
      <c r="L102">
        <v>2.5254441575918E-2</v>
      </c>
      <c r="M102">
        <v>0</v>
      </c>
      <c r="N102">
        <v>0</v>
      </c>
      <c r="O102">
        <v>0.12559677039116901</v>
      </c>
      <c r="P102">
        <v>0</v>
      </c>
      <c r="Q102">
        <v>-8.7552969586726203E-4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-0.126161511920581</v>
      </c>
      <c r="Z102">
        <v>-2.0758435213616401E-2</v>
      </c>
      <c r="AA102">
        <v>-1.4557261359964799E-2</v>
      </c>
      <c r="AB102">
        <v>-1.3089144196437299E-2</v>
      </c>
      <c r="AC102">
        <v>-1.0320238172533301E-2</v>
      </c>
      <c r="AD102">
        <v>-9.1142440799097894E-3</v>
      </c>
      <c r="AE102">
        <v>4.4026638062328702</v>
      </c>
      <c r="AF102">
        <v>21.9999154436242</v>
      </c>
      <c r="AH102">
        <f t="shared" si="4"/>
        <v>-1.0410185801923291</v>
      </c>
      <c r="AI102">
        <f t="shared" si="5"/>
        <v>-0.91973899307191798</v>
      </c>
      <c r="AJ102" s="19">
        <v>-0.49</v>
      </c>
      <c r="AN102">
        <f t="shared" si="6"/>
        <v>-0.17812451892956904</v>
      </c>
      <c r="AO102">
        <f t="shared" si="7"/>
        <v>-0.12127958712041099</v>
      </c>
    </row>
    <row r="103" spans="1:41">
      <c r="A103" s="1">
        <v>48395</v>
      </c>
      <c r="B103">
        <v>3.4492462727098698</v>
      </c>
      <c r="C103">
        <v>1.1229277642895901E-2</v>
      </c>
      <c r="D103">
        <v>-2.64551628573727</v>
      </c>
      <c r="E103" s="16">
        <v>3.5004345746701998E-6</v>
      </c>
      <c r="F103">
        <v>2.4579831665597101</v>
      </c>
      <c r="G103">
        <v>14.1699211549286</v>
      </c>
      <c r="H103">
        <v>1.02539895994178E-3</v>
      </c>
      <c r="I103">
        <v>3.5413921428559501E-2</v>
      </c>
      <c r="J103">
        <v>1.7940066991024399E-2</v>
      </c>
      <c r="K103">
        <v>7.1502781540396396E-2</v>
      </c>
      <c r="L103">
        <v>2.7823529135251102E-2</v>
      </c>
      <c r="M103">
        <v>0</v>
      </c>
      <c r="N103">
        <v>0</v>
      </c>
      <c r="O103">
        <v>0.12121580353584301</v>
      </c>
      <c r="P103">
        <v>0</v>
      </c>
      <c r="Q103">
        <v>3.5843704118486701E-4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-0.12272894556745199</v>
      </c>
      <c r="Z103">
        <v>-2.0217953734814401E-2</v>
      </c>
      <c r="AA103">
        <v>-1.41866537974553E-2</v>
      </c>
      <c r="AB103">
        <v>-1.27701846727034E-2</v>
      </c>
      <c r="AC103">
        <v>-1.00931525874312E-2</v>
      </c>
      <c r="AD103">
        <v>-8.9588747038992899E-3</v>
      </c>
      <c r="AE103">
        <v>4.3893888164771502</v>
      </c>
      <c r="AF103">
        <v>21.918580076583599</v>
      </c>
      <c r="AH103">
        <f t="shared" si="4"/>
        <v>-1.1223539472329307</v>
      </c>
      <c r="AI103">
        <f t="shared" si="5"/>
        <v>-1.0049009637095714</v>
      </c>
      <c r="AJ103" s="19">
        <v>-0.497</v>
      </c>
      <c r="AN103">
        <f t="shared" si="6"/>
        <v>-0.17630034110008941</v>
      </c>
      <c r="AO103">
        <f t="shared" si="7"/>
        <v>-0.11745298352335919</v>
      </c>
    </row>
    <row r="104" spans="1:41">
      <c r="A104" s="1">
        <v>48487</v>
      </c>
      <c r="B104">
        <v>3.4116699260332299</v>
      </c>
      <c r="C104">
        <v>1.04970851426567E-2</v>
      </c>
      <c r="D104">
        <v>-2.6209455578357899</v>
      </c>
      <c r="E104" s="16">
        <v>3.2350673177928399E-6</v>
      </c>
      <c r="F104">
        <v>2.4360907747076999</v>
      </c>
      <c r="G104">
        <v>14.136701234494099</v>
      </c>
      <c r="H104">
        <v>1.0244847396670301E-3</v>
      </c>
      <c r="I104">
        <v>3.32747832981262E-2</v>
      </c>
      <c r="J104">
        <v>1.8327251046383299E-2</v>
      </c>
      <c r="K104">
        <v>7.0248902787953399E-2</v>
      </c>
      <c r="L104">
        <v>3.03938961221294E-2</v>
      </c>
      <c r="M104">
        <v>0</v>
      </c>
      <c r="N104">
        <v>0</v>
      </c>
      <c r="O104">
        <v>0.11697282542427299</v>
      </c>
      <c r="P104">
        <v>0</v>
      </c>
      <c r="Q104">
        <v>1.42412917594132E-3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-0.119375055296848</v>
      </c>
      <c r="Z104">
        <v>-1.96875561892942E-2</v>
      </c>
      <c r="AA104">
        <v>-1.38221500045004E-2</v>
      </c>
      <c r="AB104">
        <v>-1.2455208921363699E-2</v>
      </c>
      <c r="AC104">
        <v>-9.8667279848975702E-3</v>
      </c>
      <c r="AD104">
        <v>-8.79961081144689E-3</v>
      </c>
      <c r="AE104">
        <v>4.3761600151198197</v>
      </c>
      <c r="AF104">
        <v>21.837836676114701</v>
      </c>
      <c r="AH104">
        <f t="shared" si="4"/>
        <v>-1.2030973477018279</v>
      </c>
      <c r="AI104">
        <f t="shared" si="5"/>
        <v>-1.0893399412814304</v>
      </c>
      <c r="AJ104" s="19">
        <v>-0.499</v>
      </c>
      <c r="AN104">
        <f t="shared" si="6"/>
        <v>-0.17435446291811552</v>
      </c>
      <c r="AO104">
        <f t="shared" si="7"/>
        <v>-0.11375740642039736</v>
      </c>
    </row>
    <row r="105" spans="1:41">
      <c r="A105" s="1">
        <v>48579</v>
      </c>
      <c r="B105">
        <v>3.37454150624654</v>
      </c>
      <c r="C105">
        <v>9.8607358797132907E-3</v>
      </c>
      <c r="D105">
        <v>-2.59662773555866</v>
      </c>
      <c r="E105" s="16">
        <v>2.9969576858560801E-6</v>
      </c>
      <c r="F105">
        <v>2.4144580076653299</v>
      </c>
      <c r="G105">
        <v>14.1035427655238</v>
      </c>
      <c r="H105">
        <v>1.0218547238801199E-3</v>
      </c>
      <c r="I105">
        <v>3.1257222846419103E-2</v>
      </c>
      <c r="J105">
        <v>1.8662051364187901E-2</v>
      </c>
      <c r="K105">
        <v>6.8959419779802897E-2</v>
      </c>
      <c r="L105">
        <v>3.2883898607368803E-2</v>
      </c>
      <c r="M105">
        <v>0</v>
      </c>
      <c r="N105">
        <v>0</v>
      </c>
      <c r="O105">
        <v>0.11286358832919299</v>
      </c>
      <c r="P105">
        <v>0</v>
      </c>
      <c r="Q105">
        <v>2.3306484654972998E-3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-0.11609638411809201</v>
      </c>
      <c r="Z105">
        <v>-1.9166795313352799E-2</v>
      </c>
      <c r="AA105">
        <v>-1.3463473303132301E-2</v>
      </c>
      <c r="AB105">
        <v>-1.2143999521233901E-2</v>
      </c>
      <c r="AC105">
        <v>-9.6408254472509294E-3</v>
      </c>
      <c r="AD105">
        <v>-8.6363639587341001E-3</v>
      </c>
      <c r="AE105">
        <v>4.3629772023868298</v>
      </c>
      <c r="AF105">
        <v>21.7575863215555</v>
      </c>
      <c r="AH105">
        <f t="shared" si="4"/>
        <v>-1.2833477022610289</v>
      </c>
      <c r="AI105">
        <f t="shared" si="5"/>
        <v>-1.1731592803790358</v>
      </c>
      <c r="AJ105" s="19">
        <v>-0.499</v>
      </c>
      <c r="AN105">
        <f t="shared" si="6"/>
        <v>-0.17230599505593069</v>
      </c>
      <c r="AO105">
        <f t="shared" si="7"/>
        <v>-0.11018842188199314</v>
      </c>
    </row>
    <row r="106" spans="1:41">
      <c r="A106" s="1">
        <v>48669</v>
      </c>
      <c r="B106">
        <v>3.3378523280749701</v>
      </c>
      <c r="C106">
        <v>9.3063755792755394E-3</v>
      </c>
      <c r="D106">
        <v>-2.5725562929335699</v>
      </c>
      <c r="E106" s="16">
        <v>2.78403458457336E-6</v>
      </c>
      <c r="F106">
        <v>2.3930747139395301</v>
      </c>
      <c r="G106">
        <v>14.0704458871013</v>
      </c>
      <c r="H106">
        <v>1.01767905081092E-3</v>
      </c>
      <c r="I106">
        <v>2.9353878164612199E-2</v>
      </c>
      <c r="J106">
        <v>1.8949520538001498E-2</v>
      </c>
      <c r="K106">
        <v>6.7635543236553797E-2</v>
      </c>
      <c r="L106">
        <v>3.5228258138789097E-2</v>
      </c>
      <c r="M106">
        <v>0</v>
      </c>
      <c r="N106">
        <v>0</v>
      </c>
      <c r="O106">
        <v>0.108883982126734</v>
      </c>
      <c r="P106">
        <v>0</v>
      </c>
      <c r="Q106">
        <v>3.0881514565361699E-3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-0.112890190819599</v>
      </c>
      <c r="Z106">
        <v>-1.8655364783994099E-2</v>
      </c>
      <c r="AA106">
        <v>-1.31104545338212E-2</v>
      </c>
      <c r="AB106">
        <v>-1.1836454602424501E-2</v>
      </c>
      <c r="AC106">
        <v>-9.4154322322934393E-3</v>
      </c>
      <c r="AD106">
        <v>-8.4692254895030097E-3</v>
      </c>
      <c r="AE106">
        <v>4.3498401794590702</v>
      </c>
      <c r="AF106">
        <v>21.677745865505202</v>
      </c>
      <c r="AH106">
        <f t="shared" si="4"/>
        <v>-1.3631881583113277</v>
      </c>
      <c r="AI106">
        <f t="shared" si="5"/>
        <v>-1.2564465790862462</v>
      </c>
      <c r="AJ106" s="19">
        <v>-0.499</v>
      </c>
      <c r="AN106">
        <f t="shared" si="6"/>
        <v>-0.17017241938017946</v>
      </c>
      <c r="AO106">
        <f t="shared" si="7"/>
        <v>-0.10674157922508146</v>
      </c>
    </row>
    <row r="107" spans="1:41">
      <c r="A107" s="1">
        <v>48760</v>
      </c>
      <c r="B107">
        <v>3.3015938347032301</v>
      </c>
      <c r="C107">
        <v>8.8219636132307894E-3</v>
      </c>
      <c r="D107">
        <v>-2.5487246168025299</v>
      </c>
      <c r="E107" s="16">
        <v>2.5942293744088299E-6</v>
      </c>
      <c r="F107">
        <v>2.37193038296838</v>
      </c>
      <c r="G107">
        <v>14.0374078442987</v>
      </c>
      <c r="H107">
        <v>1.0121258749101699E-3</v>
      </c>
      <c r="I107">
        <v>2.75578835381479E-2</v>
      </c>
      <c r="J107">
        <v>1.9194316351491401E-2</v>
      </c>
      <c r="K107">
        <v>6.6279588214843893E-2</v>
      </c>
      <c r="L107">
        <v>3.7376323324439797E-2</v>
      </c>
      <c r="M107">
        <v>0</v>
      </c>
      <c r="N107">
        <v>0</v>
      </c>
      <c r="O107">
        <v>0.105030028715004</v>
      </c>
      <c r="P107">
        <v>0</v>
      </c>
      <c r="Q107">
        <v>3.7075191881604701E-3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-0.10975432475961699</v>
      </c>
      <c r="Z107">
        <v>-1.8153072059044002E-2</v>
      </c>
      <c r="AA107">
        <v>-1.2763010688937501E-2</v>
      </c>
      <c r="AB107">
        <v>-1.1532564373485901E-2</v>
      </c>
      <c r="AC107">
        <v>-9.1906357608817994E-3</v>
      </c>
      <c r="AD107">
        <v>-8.2984293986468095E-3</v>
      </c>
      <c r="AE107">
        <v>4.3367487484701899</v>
      </c>
      <c r="AF107">
        <v>21.598246499646599</v>
      </c>
      <c r="AH107">
        <f t="shared" si="4"/>
        <v>-1.44268752416993</v>
      </c>
      <c r="AI107">
        <f t="shared" si="5"/>
        <v>-1.3392750753441609</v>
      </c>
      <c r="AJ107" s="19">
        <v>-0.499</v>
      </c>
      <c r="AN107">
        <f t="shared" si="6"/>
        <v>-0.16796967599154478</v>
      </c>
      <c r="AO107">
        <f t="shared" si="7"/>
        <v>-0.10341244882576914</v>
      </c>
    </row>
    <row r="108" spans="1:41">
      <c r="A108" s="1">
        <v>48852</v>
      </c>
      <c r="B108">
        <v>3.26575765166438</v>
      </c>
      <c r="C108">
        <v>8.3970556912583601E-3</v>
      </c>
      <c r="D108">
        <v>-2.5251261263627698</v>
      </c>
      <c r="E108" s="16">
        <v>2.4255075291695599E-6</v>
      </c>
      <c r="F108">
        <v>2.35101439927897</v>
      </c>
      <c r="G108">
        <v>14.004423638467999</v>
      </c>
      <c r="H108">
        <v>1.00535903619997E-3</v>
      </c>
      <c r="I108">
        <v>2.58628375219595E-2</v>
      </c>
      <c r="J108">
        <v>1.94007104448344E-2</v>
      </c>
      <c r="K108">
        <v>6.4894713269294704E-2</v>
      </c>
      <c r="L108">
        <v>3.9290390316476201E-2</v>
      </c>
      <c r="M108">
        <v>0</v>
      </c>
      <c r="N108">
        <v>0</v>
      </c>
      <c r="O108">
        <v>0.10129787674415699</v>
      </c>
      <c r="P108">
        <v>0</v>
      </c>
      <c r="Q108">
        <v>4.2000685689007403E-3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-0.106687115182347</v>
      </c>
      <c r="Z108">
        <v>-1.7659814535862399E-2</v>
      </c>
      <c r="AA108">
        <v>-1.2421126194292699E-2</v>
      </c>
      <c r="AB108">
        <v>-1.1232390572304201E-2</v>
      </c>
      <c r="AC108">
        <v>-8.9666008367643903E-3</v>
      </c>
      <c r="AD108">
        <v>-8.1243197654020903E-3</v>
      </c>
      <c r="AE108">
        <v>4.3237027125042502</v>
      </c>
      <c r="AF108">
        <v>21.519032345566099</v>
      </c>
      <c r="AH108">
        <f t="shared" si="4"/>
        <v>-1.5219016782504298</v>
      </c>
      <c r="AI108">
        <f t="shared" si="5"/>
        <v>-1.4217050244327516</v>
      </c>
      <c r="AJ108" s="19">
        <v>-0.499</v>
      </c>
      <c r="AN108">
        <f t="shared" si="6"/>
        <v>-0.16571224588501243</v>
      </c>
      <c r="AO108">
        <f t="shared" si="7"/>
        <v>-0.1001966538176781</v>
      </c>
    </row>
    <row r="109" spans="1:41">
      <c r="A109" s="1">
        <v>48944</v>
      </c>
      <c r="B109">
        <v>3.2303356295034802</v>
      </c>
      <c r="C109">
        <v>8.0226123321781393E-3</v>
      </c>
      <c r="D109">
        <v>-2.5017543697424198</v>
      </c>
      <c r="E109" s="16">
        <v>2.2758940267545499E-6</v>
      </c>
      <c r="F109">
        <v>2.33031625074493</v>
      </c>
      <c r="G109">
        <v>13.9714866003791</v>
      </c>
      <c r="H109">
        <v>9.9753617822150899E-4</v>
      </c>
      <c r="I109">
        <v>2.4262771998818499E-2</v>
      </c>
      <c r="J109">
        <v>1.9572601126875901E-2</v>
      </c>
      <c r="K109">
        <v>6.3484694287092899E-2</v>
      </c>
      <c r="L109">
        <v>4.0944098940569301E-2</v>
      </c>
      <c r="M109">
        <v>0</v>
      </c>
      <c r="N109">
        <v>0</v>
      </c>
      <c r="O109">
        <v>9.7683796642847001E-2</v>
      </c>
      <c r="P109">
        <v>0</v>
      </c>
      <c r="Q109">
        <v>4.5773034843939603E-3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-0.103687274144037</v>
      </c>
      <c r="Z109">
        <v>-1.7175558798748401E-2</v>
      </c>
      <c r="AA109">
        <v>-1.208483665099E-2</v>
      </c>
      <c r="AB109">
        <v>-1.09360486323411E-2</v>
      </c>
      <c r="AC109">
        <v>-8.7435498703583095E-3</v>
      </c>
      <c r="AD109">
        <v>-7.9473224404633201E-3</v>
      </c>
      <c r="AE109">
        <v>4.3107018755934403</v>
      </c>
      <c r="AF109">
        <v>21.440059086826299</v>
      </c>
      <c r="AH109">
        <f t="shared" si="4"/>
        <v>-1.6008749369902304</v>
      </c>
      <c r="AI109">
        <f t="shared" si="5"/>
        <v>-1.503785040740385</v>
      </c>
      <c r="AJ109" s="19">
        <v>-0.499</v>
      </c>
      <c r="AN109">
        <f t="shared" si="6"/>
        <v>-0.163413230771285</v>
      </c>
      <c r="AO109">
        <f t="shared" si="7"/>
        <v>-9.7089896249845223E-2</v>
      </c>
    </row>
    <row r="110" spans="1:41">
      <c r="A110" s="1">
        <v>49034</v>
      </c>
      <c r="B110">
        <v>3.19531987640068</v>
      </c>
      <c r="C110">
        <v>7.6908297134727598E-3</v>
      </c>
      <c r="D110">
        <v>-2.4786031002765601</v>
      </c>
      <c r="E110" s="16">
        <v>2.1434932056555702E-6</v>
      </c>
      <c r="F110">
        <v>2.3098256960190899</v>
      </c>
      <c r="G110">
        <v>13.9385888901217</v>
      </c>
      <c r="H110">
        <v>9.8880727094999505E-4</v>
      </c>
      <c r="I110">
        <v>2.2752122407448401E-2</v>
      </c>
      <c r="J110">
        <v>1.97135293926071E-2</v>
      </c>
      <c r="K110">
        <v>6.2053730269947101E-2</v>
      </c>
      <c r="L110">
        <v>4.2320917240282897E-2</v>
      </c>
      <c r="M110">
        <v>0</v>
      </c>
      <c r="N110">
        <v>0</v>
      </c>
      <c r="O110">
        <v>9.4184175925292296E-2</v>
      </c>
      <c r="P110">
        <v>0</v>
      </c>
      <c r="Q110">
        <v>4.8507032830872598E-3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-0.100753812085265</v>
      </c>
      <c r="Z110">
        <v>-1.6700322718110901E-2</v>
      </c>
      <c r="AA110">
        <v>-1.17542148450489E-2</v>
      </c>
      <c r="AB110">
        <v>-1.0643692350751599E-2</v>
      </c>
      <c r="AC110">
        <v>-8.5217458721201008E-3</v>
      </c>
      <c r="AD110">
        <v>-7.7679206614159699E-3</v>
      </c>
      <c r="AE110">
        <v>4.2977460427157004</v>
      </c>
      <c r="AF110">
        <v>21.361292655443801</v>
      </c>
      <c r="AH110">
        <f t="shared" si="4"/>
        <v>-1.679641368372728</v>
      </c>
      <c r="AI110">
        <f t="shared" si="5"/>
        <v>-1.5855533901099625</v>
      </c>
      <c r="AJ110" s="19">
        <v>-0.499</v>
      </c>
      <c r="AN110">
        <f t="shared" si="6"/>
        <v>-0.16108443105079173</v>
      </c>
      <c r="AO110">
        <f t="shared" si="7"/>
        <v>-9.4087978262765382E-2</v>
      </c>
    </row>
    <row r="111" spans="1:41">
      <c r="A111" s="1">
        <v>49125</v>
      </c>
      <c r="B111">
        <v>3.1607027819</v>
      </c>
      <c r="C111">
        <v>7.3949900266520197E-3</v>
      </c>
      <c r="D111">
        <v>-2.45566633498674</v>
      </c>
      <c r="E111" s="16">
        <v>2.0265037756538E-6</v>
      </c>
      <c r="F111">
        <v>2.2895328959418899</v>
      </c>
      <c r="G111">
        <v>13.905721928188401</v>
      </c>
      <c r="H111">
        <v>9.7931349577147909E-4</v>
      </c>
      <c r="I111">
        <v>2.1325699280799401E-2</v>
      </c>
      <c r="J111">
        <v>1.98266973242807E-2</v>
      </c>
      <c r="K111">
        <v>6.0606278326998303E-2</v>
      </c>
      <c r="L111">
        <v>4.3412723688552902E-2</v>
      </c>
      <c r="M111">
        <v>0</v>
      </c>
      <c r="N111">
        <v>0</v>
      </c>
      <c r="O111">
        <v>9.0795514762817803E-2</v>
      </c>
      <c r="P111">
        <v>0</v>
      </c>
      <c r="Q111">
        <v>5.0315460100063304E-3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-9.7885965061119795E-2</v>
      </c>
      <c r="Z111">
        <v>-1.6234160162441499E-2</v>
      </c>
      <c r="AA111">
        <v>-1.1429358831387199E-2</v>
      </c>
      <c r="AB111">
        <v>-1.03555008441104E-2</v>
      </c>
      <c r="AC111">
        <v>-8.3014779799007905E-3</v>
      </c>
      <c r="AD111">
        <v>-7.58663426784267E-3</v>
      </c>
      <c r="AE111">
        <v>4.2848350197923004</v>
      </c>
      <c r="AF111">
        <v>21.282707983108399</v>
      </c>
      <c r="AH111">
        <f t="shared" si="4"/>
        <v>-1.7582260407081307</v>
      </c>
      <c r="AI111">
        <f t="shared" si="5"/>
        <v>-1.6670392218883265</v>
      </c>
      <c r="AJ111" s="19">
        <v>-0.499</v>
      </c>
      <c r="AN111">
        <f t="shared" si="6"/>
        <v>-0.15873642251442277</v>
      </c>
      <c r="AO111">
        <f t="shared" si="7"/>
        <v>-9.1186818819804089E-2</v>
      </c>
    </row>
    <row r="112" spans="1:41">
      <c r="A112" s="1">
        <v>49217</v>
      </c>
      <c r="B112">
        <v>3.1264770328407501</v>
      </c>
      <c r="C112">
        <v>7.12932890471307E-3</v>
      </c>
      <c r="D112">
        <v>-2.4329383975940702</v>
      </c>
      <c r="E112" s="16">
        <v>1.9232296232471101E-6</v>
      </c>
      <c r="F112">
        <v>2.26942851342534</v>
      </c>
      <c r="G112">
        <v>13.8728767625022</v>
      </c>
      <c r="H112">
        <v>9.6918645090911595E-4</v>
      </c>
      <c r="I112">
        <v>1.9978661194475202E-2</v>
      </c>
      <c r="J112">
        <v>1.9914988164926001E-2</v>
      </c>
      <c r="K112">
        <v>5.9146915176210998E-2</v>
      </c>
      <c r="L112">
        <v>4.4218493238769599E-2</v>
      </c>
      <c r="M112">
        <v>0</v>
      </c>
      <c r="N112">
        <v>0</v>
      </c>
      <c r="O112">
        <v>8.7514421803665296E-2</v>
      </c>
      <c r="P112">
        <v>0</v>
      </c>
      <c r="Q112">
        <v>5.1307635887972202E-3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-9.5083132636429604E-2</v>
      </c>
      <c r="Z112">
        <v>-1.5777148086220098E-2</v>
      </c>
      <c r="AA112">
        <v>-1.11103819010605E-2</v>
      </c>
      <c r="AB112">
        <v>-1.0071667580196101E-2</v>
      </c>
      <c r="AC112">
        <v>-8.0830492873441694E-3</v>
      </c>
      <c r="AD112">
        <v>-7.4040021901239702E-3</v>
      </c>
      <c r="AE112">
        <v>4.2719686136854103</v>
      </c>
      <c r="AF112">
        <v>21.204287824929999</v>
      </c>
      <c r="AH112">
        <f t="shared" si="4"/>
        <v>-1.8366461988865304</v>
      </c>
      <c r="AI112">
        <f t="shared" si="5"/>
        <v>-1.7482637323813668</v>
      </c>
      <c r="AJ112" s="19">
        <v>-0.499</v>
      </c>
      <c r="AN112">
        <f t="shared" si="6"/>
        <v>-0.15637863203439384</v>
      </c>
      <c r="AO112">
        <f t="shared" si="7"/>
        <v>-8.8382466505163418E-2</v>
      </c>
    </row>
    <row r="113" spans="1:41">
      <c r="A113" s="1">
        <v>49309</v>
      </c>
      <c r="B113">
        <v>3.0926356225293401</v>
      </c>
      <c r="C113">
        <v>6.8889178511276497E-3</v>
      </c>
      <c r="D113">
        <v>-2.4104139482183302</v>
      </c>
      <c r="E113" s="16">
        <v>1.8320870029409101E-6</v>
      </c>
      <c r="F113">
        <v>2.24950378599477</v>
      </c>
      <c r="G113">
        <v>13.8400443763684</v>
      </c>
      <c r="H113">
        <v>9.5854763743071598E-4</v>
      </c>
      <c r="I113">
        <v>1.8706489190344198E-2</v>
      </c>
      <c r="J113">
        <v>1.99809874548585E-2</v>
      </c>
      <c r="K113">
        <v>5.7680222522216898E-2</v>
      </c>
      <c r="L113">
        <v>4.47430907219874E-2</v>
      </c>
      <c r="M113">
        <v>0</v>
      </c>
      <c r="N113">
        <v>0</v>
      </c>
      <c r="O113">
        <v>8.4337610225031404E-2</v>
      </c>
      <c r="P113">
        <v>0</v>
      </c>
      <c r="Q113">
        <v>5.1588260696390498E-3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-9.2344825465129399E-2</v>
      </c>
      <c r="Z113">
        <v>-1.53293757623308E-2</v>
      </c>
      <c r="AA113">
        <v>-1.07974042455739E-2</v>
      </c>
      <c r="AB113">
        <v>-9.7923912798371909E-3</v>
      </c>
      <c r="AC113">
        <v>-7.8667667462435503E-3</v>
      </c>
      <c r="AD113">
        <v>-7.2205678932718504E-3</v>
      </c>
      <c r="AE113">
        <v>4.2591466321955798</v>
      </c>
      <c r="AF113">
        <v>21.126021661236699</v>
      </c>
      <c r="AH113">
        <f t="shared" si="4"/>
        <v>-1.9149123625798303</v>
      </c>
      <c r="AI113">
        <f t="shared" si="5"/>
        <v>-1.8292412537096605</v>
      </c>
      <c r="AJ113" s="19">
        <v>-0.499</v>
      </c>
      <c r="AN113">
        <f t="shared" si="6"/>
        <v>-0.1540194122854297</v>
      </c>
      <c r="AO113">
        <f t="shared" si="7"/>
        <v>-8.5671108870169807E-2</v>
      </c>
    </row>
    <row r="114" spans="1:41">
      <c r="A114" s="1">
        <v>49399</v>
      </c>
      <c r="B114">
        <v>3.0591718541241102</v>
      </c>
      <c r="C114">
        <v>6.6695599007014503E-3</v>
      </c>
      <c r="D114">
        <v>-2.3880880017347201</v>
      </c>
      <c r="E114" s="16">
        <v>1.7516086556981301E-6</v>
      </c>
      <c r="F114">
        <v>2.2297505748442501</v>
      </c>
      <c r="G114">
        <v>13.8072159424306</v>
      </c>
      <c r="H114">
        <v>9.4750818806106098E-4</v>
      </c>
      <c r="I114">
        <v>1.7504962710441899E-2</v>
      </c>
      <c r="J114">
        <v>2.0027004714914198E-2</v>
      </c>
      <c r="K114">
        <v>5.62106937778723E-2</v>
      </c>
      <c r="L114">
        <v>4.4996172817937101E-2</v>
      </c>
      <c r="M114">
        <v>0</v>
      </c>
      <c r="N114">
        <v>0</v>
      </c>
      <c r="O114">
        <v>8.1261894001641105E-2</v>
      </c>
      <c r="P114">
        <v>0</v>
      </c>
      <c r="Q114">
        <v>5.12565204824435E-3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-8.9670621598088598E-2</v>
      </c>
      <c r="Z114">
        <v>-1.48909359356821E-2</v>
      </c>
      <c r="AA114">
        <v>-1.0490546139045201E-2</v>
      </c>
      <c r="AB114">
        <v>-9.51786849063249E-3</v>
      </c>
      <c r="AC114">
        <v>-7.6529329241535301E-3</v>
      </c>
      <c r="AD114">
        <v>-7.0368674681552104E-3</v>
      </c>
      <c r="AE114">
        <v>4.2463688840592102</v>
      </c>
      <c r="AF114">
        <v>21.047904680935801</v>
      </c>
      <c r="AH114">
        <f t="shared" si="4"/>
        <v>-1.9930293428807282</v>
      </c>
      <c r="AI114">
        <f t="shared" si="5"/>
        <v>-1.9099802641028432</v>
      </c>
      <c r="AJ114" s="19">
        <v>-0.499</v>
      </c>
      <c r="AN114">
        <f t="shared" si="6"/>
        <v>-0.15166611538111274</v>
      </c>
      <c r="AO114">
        <f t="shared" si="7"/>
        <v>-8.3049078777884811E-2</v>
      </c>
    </row>
    <row r="115" spans="1:41">
      <c r="A115" s="1">
        <v>49490</v>
      </c>
      <c r="B115">
        <v>3.0260793391357499</v>
      </c>
      <c r="C115">
        <v>6.4676969922575697E-3</v>
      </c>
      <c r="D115">
        <v>-2.3659559365820302</v>
      </c>
      <c r="E115" s="16">
        <v>1.6804453464450201E-6</v>
      </c>
      <c r="F115">
        <v>2.2101613939334399</v>
      </c>
      <c r="G115">
        <v>13.7743830277148</v>
      </c>
      <c r="H115">
        <v>9.3616880337056704E-4</v>
      </c>
      <c r="I115">
        <v>1.6370137050955101E-2</v>
      </c>
      <c r="J115">
        <v>2.0055095244641299E-2</v>
      </c>
      <c r="K115">
        <v>5.4742659718166997E-2</v>
      </c>
      <c r="L115">
        <v>4.4991197907518599E-2</v>
      </c>
      <c r="M115">
        <v>0</v>
      </c>
      <c r="N115">
        <v>0</v>
      </c>
      <c r="O115">
        <v>7.8284184375671501E-2</v>
      </c>
      <c r="P115">
        <v>0</v>
      </c>
      <c r="Q115">
        <v>5.0405424047079497E-3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-8.7060130599505806E-2</v>
      </c>
      <c r="Z115">
        <v>-1.44619176849047E-2</v>
      </c>
      <c r="AA115">
        <v>-1.0189922467532701E-2</v>
      </c>
      <c r="AB115">
        <v>-9.2482876438807603E-3</v>
      </c>
      <c r="AC115">
        <v>-7.4418394088731996E-3</v>
      </c>
      <c r="AD115">
        <v>-6.8534200763626998E-3</v>
      </c>
      <c r="AE115">
        <v>4.2336351789459696</v>
      </c>
      <c r="AF115">
        <v>20.969936848209201</v>
      </c>
      <c r="AH115">
        <f t="shared" si="4"/>
        <v>-2.070997175607328</v>
      </c>
      <c r="AI115">
        <f t="shared" si="5"/>
        <v>-1.9904843174444349</v>
      </c>
      <c r="AJ115" s="19">
        <v>-0.499</v>
      </c>
      <c r="AN115">
        <f t="shared" si="6"/>
        <v>-0.14932516521098638</v>
      </c>
      <c r="AO115">
        <f t="shared" si="7"/>
        <v>-8.0512858162892859E-2</v>
      </c>
    </row>
    <row r="116" spans="1:41">
      <c r="A116" s="1">
        <v>49582</v>
      </c>
      <c r="B116">
        <v>2.99335199187309</v>
      </c>
      <c r="C116">
        <v>6.2803277405064197E-3</v>
      </c>
      <c r="D116">
        <v>-2.3440134956406</v>
      </c>
      <c r="E116" s="16">
        <v>1.6173652642751201E-6</v>
      </c>
      <c r="F116">
        <v>2.1907294223287899</v>
      </c>
      <c r="G116">
        <v>13.741537754771599</v>
      </c>
      <c r="H116">
        <v>9.2461986243641504E-4</v>
      </c>
      <c r="I116">
        <v>1.5298322324952001E-2</v>
      </c>
      <c r="J116">
        <v>2.0067081679766799E-2</v>
      </c>
      <c r="K116">
        <v>5.3280230792691501E-2</v>
      </c>
      <c r="L116">
        <v>4.4744541524085302E-2</v>
      </c>
      <c r="M116">
        <v>0</v>
      </c>
      <c r="N116">
        <v>0</v>
      </c>
      <c r="O116">
        <v>7.5401486513461305E-2</v>
      </c>
      <c r="P116">
        <v>0</v>
      </c>
      <c r="Q116">
        <v>4.9121345983408199E-3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-8.4512964595814102E-2</v>
      </c>
      <c r="Z116">
        <v>-1.4042400790701799E-2</v>
      </c>
      <c r="AA116">
        <v>-9.8956384445332401E-3</v>
      </c>
      <c r="AB116">
        <v>-8.9838244168395399E-3</v>
      </c>
      <c r="AC116">
        <v>-7.2337616631654496E-3</v>
      </c>
      <c r="AD116">
        <v>-6.6707204709661504E-3</v>
      </c>
      <c r="AE116">
        <v>4.2209453274561604</v>
      </c>
      <c r="AF116">
        <v>20.892122052808201</v>
      </c>
      <c r="AH116">
        <f t="shared" si="4"/>
        <v>-2.1488119710083282</v>
      </c>
      <c r="AI116">
        <f t="shared" si="5"/>
        <v>-2.0707528914189997</v>
      </c>
      <c r="AJ116" s="19">
        <v>-0.499</v>
      </c>
      <c r="AN116">
        <f t="shared" si="6"/>
        <v>-0.1470021282060392</v>
      </c>
      <c r="AO116">
        <f t="shared" si="7"/>
        <v>-7.8059079589328784E-2</v>
      </c>
    </row>
    <row r="117" spans="1:41">
      <c r="A117" s="1">
        <v>49674</v>
      </c>
      <c r="B117">
        <v>2.9609840205907099</v>
      </c>
      <c r="C117">
        <v>6.1049344672351701E-3</v>
      </c>
      <c r="D117">
        <v>-2.3222567806302399</v>
      </c>
      <c r="E117" s="16">
        <v>1.5612516824442599E-6</v>
      </c>
      <c r="F117">
        <v>2.1714485026757102</v>
      </c>
      <c r="G117">
        <v>13.7086729237803</v>
      </c>
      <c r="H117">
        <v>9.1294167770400697E-4</v>
      </c>
      <c r="I117">
        <v>1.42860639051769E-2</v>
      </c>
      <c r="J117">
        <v>2.00645750212195E-2</v>
      </c>
      <c r="K117">
        <v>5.1827253971526897E-2</v>
      </c>
      <c r="L117">
        <v>4.4274713830514997E-2</v>
      </c>
      <c r="M117">
        <v>0</v>
      </c>
      <c r="N117">
        <v>0</v>
      </c>
      <c r="O117">
        <v>7.2610896335146599E-2</v>
      </c>
      <c r="P117">
        <v>0</v>
      </c>
      <c r="Q117">
        <v>4.7483748756028702E-3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-8.2028715430799704E-2</v>
      </c>
      <c r="Z117">
        <v>-1.36324514222013E-2</v>
      </c>
      <c r="AA117">
        <v>-9.6077863621357104E-3</v>
      </c>
      <c r="AB117">
        <v>-8.7246382340796097E-3</v>
      </c>
      <c r="AC117">
        <v>-7.0289551458088901E-3</v>
      </c>
      <c r="AD117">
        <v>-6.4892333329608998E-3</v>
      </c>
      <c r="AE117">
        <v>4.2082991411180402</v>
      </c>
      <c r="AF117">
        <v>20.814467342942098</v>
      </c>
      <c r="AH117">
        <f t="shared" si="4"/>
        <v>-2.2264666808744309</v>
      </c>
      <c r="AI117">
        <f t="shared" si="5"/>
        <v>-2.1507821549179713</v>
      </c>
      <c r="AJ117" s="19">
        <v>-0.499</v>
      </c>
      <c r="AN117">
        <f t="shared" si="6"/>
        <v>-0.14470178223561181</v>
      </c>
      <c r="AO117">
        <f t="shared" si="7"/>
        <v>-7.568452595645922E-2</v>
      </c>
    </row>
    <row r="118" spans="1:41">
      <c r="A118" s="1">
        <v>49765</v>
      </c>
      <c r="B118">
        <v>2.92896991602107</v>
      </c>
      <c r="C118">
        <v>5.9394184963329696E-3</v>
      </c>
      <c r="D118">
        <v>-2.30068224131703</v>
      </c>
      <c r="E118" s="16">
        <v>1.5110992308362699E-6</v>
      </c>
      <c r="F118">
        <v>2.1523131283830801</v>
      </c>
      <c r="G118">
        <v>13.6757821002874</v>
      </c>
      <c r="H118">
        <v>9.0120486645605595E-4</v>
      </c>
      <c r="I118">
        <v>1.3330124304263899E-2</v>
      </c>
      <c r="J118">
        <v>2.00489949082218E-2</v>
      </c>
      <c r="K118">
        <v>5.0387282154820898E-2</v>
      </c>
      <c r="L118">
        <v>4.36016745293678E-2</v>
      </c>
      <c r="M118">
        <v>0</v>
      </c>
      <c r="N118">
        <v>0</v>
      </c>
      <c r="O118">
        <v>6.9909597504135501E-2</v>
      </c>
      <c r="P118">
        <v>0</v>
      </c>
      <c r="Q118">
        <v>4.5565058941662798E-3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-7.9606937154453106E-2</v>
      </c>
      <c r="Z118">
        <v>-1.3232118966104E-2</v>
      </c>
      <c r="AA118">
        <v>-9.3264432382862798E-3</v>
      </c>
      <c r="AB118">
        <v>-8.4708697538689991E-3</v>
      </c>
      <c r="AC118">
        <v>-6.8276525284168502E-3</v>
      </c>
      <c r="AD118">
        <v>-6.3093891816201697E-3</v>
      </c>
      <c r="AE118">
        <v>4.1956964323851302</v>
      </c>
      <c r="AF118">
        <v>20.736982238693699</v>
      </c>
      <c r="AH118">
        <f t="shared" si="4"/>
        <v>-2.3039517851228304</v>
      </c>
      <c r="AI118">
        <f t="shared" si="5"/>
        <v>-2.2305656564549019</v>
      </c>
      <c r="AN118">
        <f t="shared" si="6"/>
        <v>-0.14242818333838647</v>
      </c>
      <c r="AO118">
        <f t="shared" si="7"/>
        <v>-7.3386128667928527E-2</v>
      </c>
    </row>
    <row r="119" spans="1:41">
      <c r="A119" s="1">
        <v>49856</v>
      </c>
      <c r="B119">
        <v>2.8973044379020099</v>
      </c>
      <c r="C119">
        <v>5.7820428383193404E-3</v>
      </c>
      <c r="D119">
        <v>-2.2792866606656599</v>
      </c>
      <c r="E119" s="16">
        <v>1.46600909162049E-6</v>
      </c>
      <c r="F119">
        <v>2.1333184218113699</v>
      </c>
      <c r="G119">
        <v>13.6428596730125</v>
      </c>
      <c r="H119">
        <v>8.8947081397338095E-4</v>
      </c>
      <c r="I119">
        <v>1.242746643876E-2</v>
      </c>
      <c r="J119">
        <v>2.0021588960906601E-2</v>
      </c>
      <c r="K119">
        <v>4.8963554334769503E-2</v>
      </c>
      <c r="L119">
        <v>4.2746239835571999E-2</v>
      </c>
      <c r="M119">
        <v>0</v>
      </c>
      <c r="N119">
        <v>0</v>
      </c>
      <c r="O119">
        <v>6.7294858564137097E-2</v>
      </c>
      <c r="P119">
        <v>0</v>
      </c>
      <c r="Q119">
        <v>4.3430674296895599E-3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-7.7247133129362697E-2</v>
      </c>
      <c r="Z119">
        <v>-1.28414338372012E-2</v>
      </c>
      <c r="AA119">
        <v>-9.0516692318048202E-3</v>
      </c>
      <c r="AB119">
        <v>-8.22263919792416E-3</v>
      </c>
      <c r="AC119">
        <v>-6.6300618510807497E-3</v>
      </c>
      <c r="AD119">
        <v>-6.1315816359467099E-3</v>
      </c>
      <c r="AE119">
        <v>4.1831370146334201</v>
      </c>
      <c r="AF119">
        <v>20.659678123035398</v>
      </c>
      <c r="AH119">
        <f t="shared" si="4"/>
        <v>-2.3812559007811309</v>
      </c>
      <c r="AI119">
        <f t="shared" si="5"/>
        <v>-2.3100949362325798</v>
      </c>
      <c r="AN119">
        <f t="shared" si="6"/>
        <v>-0.14018473000687903</v>
      </c>
      <c r="AO119">
        <f t="shared" si="7"/>
        <v>-7.1160964548550837E-2</v>
      </c>
    </row>
    <row r="120" spans="1:41">
      <c r="A120" s="1">
        <v>49948</v>
      </c>
      <c r="B120">
        <v>2.8659826000408999</v>
      </c>
      <c r="C120">
        <v>5.6313814922048702E-3</v>
      </c>
      <c r="D120">
        <v>-2.2580671369312499</v>
      </c>
      <c r="E120" s="16">
        <v>1.4251833895402E-6</v>
      </c>
      <c r="F120">
        <v>2.1144601054809802</v>
      </c>
      <c r="G120">
        <v>13.609900885889401</v>
      </c>
      <c r="H120">
        <v>8.7779220610350705E-4</v>
      </c>
      <c r="I120">
        <v>1.15752382150231E-2</v>
      </c>
      <c r="J120">
        <v>1.9983451064033101E-2</v>
      </c>
      <c r="K120">
        <v>4.7558984857167301E-2</v>
      </c>
      <c r="L120">
        <v>4.1729575577196497E-2</v>
      </c>
      <c r="M120">
        <v>0</v>
      </c>
      <c r="N120">
        <v>0</v>
      </c>
      <c r="O120">
        <v>6.4764030212288506E-2</v>
      </c>
      <c r="P120">
        <v>0</v>
      </c>
      <c r="Q120">
        <v>4.1139080069099998E-3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-7.4948747095886906E-2</v>
      </c>
      <c r="Z120">
        <v>-1.2460406122679899E-2</v>
      </c>
      <c r="AA120">
        <v>-8.7835067079903E-3</v>
      </c>
      <c r="AB120">
        <v>-7.9800453952652596E-3</v>
      </c>
      <c r="AC120">
        <v>-6.4363654735352998E-3</v>
      </c>
      <c r="AD120">
        <v>-5.9561658234486298E-3</v>
      </c>
      <c r="AE120">
        <v>4.1706207021586303</v>
      </c>
      <c r="AF120">
        <v>20.582567706833998</v>
      </c>
      <c r="AH120">
        <f t="shared" si="4"/>
        <v>-2.4583663169825307</v>
      </c>
      <c r="AI120">
        <f t="shared" si="5"/>
        <v>-2.3893600652208917</v>
      </c>
      <c r="AN120">
        <f t="shared" si="6"/>
        <v>-0.13797422477467558</v>
      </c>
      <c r="AO120">
        <f t="shared" si="7"/>
        <v>-6.9006251761638993E-2</v>
      </c>
    </row>
    <row r="121" spans="1:41">
      <c r="A121" s="1">
        <v>50040</v>
      </c>
      <c r="B121">
        <v>2.8349996543896601</v>
      </c>
      <c r="C121">
        <v>5.4862746791626803E-3</v>
      </c>
      <c r="D121">
        <v>-2.2370210635521302</v>
      </c>
      <c r="E121" s="16">
        <v>1.38791901180467E-6</v>
      </c>
      <c r="F121">
        <v>2.0957344680613499</v>
      </c>
      <c r="G121">
        <v>13.5769018482214</v>
      </c>
      <c r="H121">
        <v>8.6621361150613805E-4</v>
      </c>
      <c r="I121">
        <v>1.0770758369046901E-2</v>
      </c>
      <c r="J121">
        <v>1.9935538503189701E-2</v>
      </c>
      <c r="K121">
        <v>4.6176160285624497E-2</v>
      </c>
      <c r="L121">
        <v>4.0572770113367997E-2</v>
      </c>
      <c r="M121">
        <v>0</v>
      </c>
      <c r="N121">
        <v>0</v>
      </c>
      <c r="O121">
        <v>6.2314542697753397E-2</v>
      </c>
      <c r="P121">
        <v>0</v>
      </c>
      <c r="Q121">
        <v>3.8742054780284501E-3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-7.2711157594783596E-2</v>
      </c>
      <c r="Z121">
        <v>-1.20890249262993E-2</v>
      </c>
      <c r="AA121">
        <v>-8.5219798486713197E-3</v>
      </c>
      <c r="AB121">
        <v>-7.7431654231117E-3</v>
      </c>
      <c r="AC121">
        <v>-6.2467196919821499E-3</v>
      </c>
      <c r="AD121">
        <v>-5.7834577512875596E-3</v>
      </c>
      <c r="AE121">
        <v>4.1581473101733097</v>
      </c>
      <c r="AF121">
        <v>20.505664563714099</v>
      </c>
      <c r="AH121">
        <f t="shared" si="4"/>
        <v>-2.5352694601024304</v>
      </c>
      <c r="AI121">
        <f t="shared" si="5"/>
        <v>-2.4683501151519192</v>
      </c>
      <c r="AN121">
        <f t="shared" si="6"/>
        <v>-0.13579893289260569</v>
      </c>
      <c r="AO121">
        <f t="shared" si="7"/>
        <v>-6.6919344950511134E-2</v>
      </c>
    </row>
    <row r="122" spans="1:41">
      <c r="A122" s="1">
        <v>50130</v>
      </c>
      <c r="B122">
        <v>2.8043510745421401</v>
      </c>
      <c r="C122">
        <v>5.3457893964665099E-3</v>
      </c>
      <c r="D122">
        <v>-2.2161461075828002</v>
      </c>
      <c r="E122" s="16">
        <v>1.35360105897509E-6</v>
      </c>
      <c r="F122">
        <v>2.0771383266634902</v>
      </c>
      <c r="G122">
        <v>13.5438595265279</v>
      </c>
      <c r="H122">
        <v>8.5477209629092495E-4</v>
      </c>
      <c r="I122">
        <v>1.0011503488231399E-2</v>
      </c>
      <c r="J122">
        <v>1.9878687898874502E-2</v>
      </c>
      <c r="K122">
        <v>4.4817342522940298E-2</v>
      </c>
      <c r="L122">
        <v>3.9296480544130402E-2</v>
      </c>
      <c r="M122">
        <v>0</v>
      </c>
      <c r="N122">
        <v>0</v>
      </c>
      <c r="O122">
        <v>5.9943903335983303E-2</v>
      </c>
      <c r="P122">
        <v>0</v>
      </c>
      <c r="Q122">
        <v>3.6284947548011902E-3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-7.0533675202525195E-2</v>
      </c>
      <c r="Z122">
        <v>-1.1727258291837E-2</v>
      </c>
      <c r="AA122">
        <v>-8.2670947112623207E-3</v>
      </c>
      <c r="AB122">
        <v>-7.5120547395972504E-3</v>
      </c>
      <c r="AC122">
        <v>-6.0612549047688999E-3</v>
      </c>
      <c r="AD122">
        <v>-5.6137344731889902E-3</v>
      </c>
      <c r="AE122">
        <v>4.1457166548039801</v>
      </c>
      <c r="AF122">
        <v>20.428982730270199</v>
      </c>
      <c r="AH122">
        <f t="shared" si="4"/>
        <v>-2.6119512935463298</v>
      </c>
      <c r="AI122">
        <f t="shared" si="5"/>
        <v>-2.5470535637460907</v>
      </c>
      <c r="AN122">
        <f t="shared" si="6"/>
        <v>-0.13366063792178462</v>
      </c>
      <c r="AO122">
        <f t="shared" si="7"/>
        <v>-6.4897729800239348E-2</v>
      </c>
    </row>
    <row r="123" spans="1:41">
      <c r="A123" s="1">
        <v>50221</v>
      </c>
      <c r="B123">
        <v>2.7740325390059799</v>
      </c>
      <c r="C123">
        <v>5.2091847437734703E-3</v>
      </c>
      <c r="D123">
        <v>-2.19544018729473</v>
      </c>
      <c r="E123" s="16">
        <v>1.3216960975471999E-6</v>
      </c>
      <c r="F123">
        <v>2.0586689867396202</v>
      </c>
      <c r="G123">
        <v>13.5107717213521</v>
      </c>
      <c r="H123">
        <v>8.4349785608153001E-4</v>
      </c>
      <c r="I123">
        <v>9.2950961407966496E-3</v>
      </c>
      <c r="J123">
        <v>1.98136299125568E-2</v>
      </c>
      <c r="K123">
        <v>4.3484476989405198E-2</v>
      </c>
      <c r="L123">
        <v>3.7920645611475103E-2</v>
      </c>
      <c r="M123">
        <v>0</v>
      </c>
      <c r="N123">
        <v>0</v>
      </c>
      <c r="O123">
        <v>5.7649694129637698E-2</v>
      </c>
      <c r="P123">
        <v>0</v>
      </c>
      <c r="Q123">
        <v>3.3807010827754799E-3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-6.8415542089443296E-2</v>
      </c>
      <c r="Z123">
        <v>-1.13750535980082E-2</v>
      </c>
      <c r="AA123">
        <v>-8.0188396516610999E-3</v>
      </c>
      <c r="AB123">
        <v>-7.2867477144460098E-3</v>
      </c>
      <c r="AC123">
        <v>-5.8800762226647397E-3</v>
      </c>
      <c r="AD123">
        <v>-5.4472349031621497E-3</v>
      </c>
      <c r="AE123">
        <v>4.1333285530882202</v>
      </c>
      <c r="AF123">
        <v>20.3525363668743</v>
      </c>
      <c r="AH123">
        <f t="shared" si="4"/>
        <v>-2.6883976569422288</v>
      </c>
      <c r="AI123">
        <f t="shared" si="5"/>
        <v>-2.6254586397522486</v>
      </c>
      <c r="AN123">
        <f t="shared" si="6"/>
        <v>-0.13156069411523896</v>
      </c>
      <c r="AO123">
        <f t="shared" si="7"/>
        <v>-6.2939017189980295E-2</v>
      </c>
    </row>
    <row r="124" spans="1:41">
      <c r="A124" s="1">
        <v>50313</v>
      </c>
      <c r="B124">
        <v>2.7440399145461898</v>
      </c>
      <c r="C124">
        <v>5.0758815289716598E-3</v>
      </c>
      <c r="D124">
        <v>-2.17490144947099</v>
      </c>
      <c r="E124" s="16">
        <v>1.2917453571028501E-6</v>
      </c>
      <c r="F124">
        <v>2.04032420069416</v>
      </c>
      <c r="G124">
        <v>13.477637031991</v>
      </c>
      <c r="H124">
        <v>8.3241485271499298E-4</v>
      </c>
      <c r="I124">
        <v>8.6192940376485002E-3</v>
      </c>
      <c r="J124">
        <v>1.9741002722747002E-2</v>
      </c>
      <c r="K124">
        <v>4.2179204795769698E-2</v>
      </c>
      <c r="L124">
        <v>3.6464258732084899E-2</v>
      </c>
      <c r="M124">
        <v>0</v>
      </c>
      <c r="N124">
        <v>0</v>
      </c>
      <c r="O124">
        <v>5.5429569487927599E-2</v>
      </c>
      <c r="P124">
        <v>0</v>
      </c>
      <c r="Q124">
        <v>3.1341774238840101E-3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-6.6355933463561598E-2</v>
      </c>
      <c r="Z124">
        <v>-1.1032338329258699E-2</v>
      </c>
      <c r="AA124">
        <v>-7.7771860355833802E-3</v>
      </c>
      <c r="AB124">
        <v>-7.06725847454019E-3</v>
      </c>
      <c r="AC124">
        <v>-5.70326443139502E-3</v>
      </c>
      <c r="AD124">
        <v>-5.2841611438941404E-3</v>
      </c>
      <c r="AE124">
        <v>4.1209828229717003</v>
      </c>
      <c r="AF124">
        <v>20.276339474180901</v>
      </c>
      <c r="AH124">
        <f t="shared" si="4"/>
        <v>-2.7645945496356283</v>
      </c>
      <c r="AI124">
        <f t="shared" si="5"/>
        <v>-2.703553612553165</v>
      </c>
      <c r="AN124">
        <f t="shared" si="6"/>
        <v>-0.12950007550250131</v>
      </c>
      <c r="AO124">
        <f t="shared" si="7"/>
        <v>-6.1040937082463317E-2</v>
      </c>
    </row>
    <row r="125" spans="1:41">
      <c r="A125" s="1">
        <v>50405</v>
      </c>
      <c r="B125">
        <v>2.71436923984737</v>
      </c>
      <c r="C125">
        <v>4.94543570899639E-3</v>
      </c>
      <c r="D125">
        <v>-2.1545282468297802</v>
      </c>
      <c r="E125" s="16">
        <v>1.26335798985342E-6</v>
      </c>
      <c r="F125">
        <v>2.0221021261289098</v>
      </c>
      <c r="G125">
        <v>13.444454811805899</v>
      </c>
      <c r="H125">
        <v>8.2154144480599798E-4</v>
      </c>
      <c r="I125">
        <v>7.9819801518203493E-3</v>
      </c>
      <c r="J125">
        <v>1.9661364288723601E-2</v>
      </c>
      <c r="K125">
        <v>4.09028779784135E-2</v>
      </c>
      <c r="L125">
        <v>3.4945194740483999E-2</v>
      </c>
      <c r="M125">
        <v>0</v>
      </c>
      <c r="N125">
        <v>0</v>
      </c>
      <c r="O125">
        <v>5.3281254036888402E-2</v>
      </c>
      <c r="P125">
        <v>0</v>
      </c>
      <c r="Q125">
        <v>2.8917446849121599E-3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-6.4353960513043901E-2</v>
      </c>
      <c r="Z125">
        <v>-1.0699021138320599E-2</v>
      </c>
      <c r="AA125">
        <v>-7.5420891721153099E-3</v>
      </c>
      <c r="AB125">
        <v>-6.85358199145868E-3</v>
      </c>
      <c r="AC125">
        <v>-5.5308772253212504E-3</v>
      </c>
      <c r="AD125">
        <v>-5.1246802135459599E-3</v>
      </c>
      <c r="AE125">
        <v>4.1086792833051904</v>
      </c>
      <c r="AF125">
        <v>20.2004056603968</v>
      </c>
      <c r="AH125">
        <f t="shared" si="4"/>
        <v>-2.8405283634197289</v>
      </c>
      <c r="AI125">
        <f t="shared" si="5"/>
        <v>-2.7813270311443365</v>
      </c>
      <c r="AN125">
        <f t="shared" si="6"/>
        <v>-0.12747942163388437</v>
      </c>
      <c r="AO125">
        <f t="shared" si="7"/>
        <v>-5.9201332275392198E-2</v>
      </c>
    </row>
    <row r="126" spans="1:41">
      <c r="A126" s="1">
        <v>50495</v>
      </c>
      <c r="B126">
        <v>2.6850167096952799</v>
      </c>
      <c r="C126">
        <v>4.8175152634652996E-3</v>
      </c>
      <c r="D126">
        <v>-2.13431911592992</v>
      </c>
      <c r="E126" s="16">
        <v>1.2362044880228399E-6</v>
      </c>
      <c r="F126">
        <v>2.0040012844827699</v>
      </c>
      <c r="G126">
        <v>13.4112251164744</v>
      </c>
      <c r="H126">
        <v>8.1089100326519204E-4</v>
      </c>
      <c r="I126">
        <v>7.3811537219098501E-3</v>
      </c>
      <c r="J126">
        <v>1.9575203435354099E-2</v>
      </c>
      <c r="K126">
        <v>3.9656576985281397E-2</v>
      </c>
      <c r="L126">
        <v>3.33800841380128E-2</v>
      </c>
      <c r="M126">
        <v>0</v>
      </c>
      <c r="N126">
        <v>0</v>
      </c>
      <c r="O126">
        <v>5.1202540513782598E-2</v>
      </c>
      <c r="P126">
        <v>0</v>
      </c>
      <c r="Q126">
        <v>2.6557336924449902E-3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-6.2408674507294898E-2</v>
      </c>
      <c r="Z126">
        <v>-1.03749931271699E-2</v>
      </c>
      <c r="AA126">
        <v>-7.3134894118316602E-3</v>
      </c>
      <c r="AB126">
        <v>-6.6456953475287402E-3</v>
      </c>
      <c r="AC126">
        <v>-5.3629506416251298E-3</v>
      </c>
      <c r="AD126">
        <v>-4.9689260695072101E-3</v>
      </c>
      <c r="AE126">
        <v>4.0964177538415099</v>
      </c>
      <c r="AF126">
        <v>20.124747954417099</v>
      </c>
      <c r="AH126">
        <f t="shared" si="4"/>
        <v>-2.9161860693994299</v>
      </c>
      <c r="AI126">
        <f t="shared" si="5"/>
        <v>-2.8587679172797538</v>
      </c>
      <c r="AN126">
        <f t="shared" si="6"/>
        <v>-0.12549907997919663</v>
      </c>
      <c r="AO126">
        <f t="shared" si="7"/>
        <v>-5.741815211967613E-2</v>
      </c>
    </row>
    <row r="127" spans="1:41">
      <c r="A127" s="1">
        <v>50586</v>
      </c>
      <c r="B127">
        <v>2.65597865983709</v>
      </c>
      <c r="C127">
        <v>4.6918801366761598E-3</v>
      </c>
      <c r="D127">
        <v>-2.1142727558392398</v>
      </c>
      <c r="E127" s="16">
        <v>1.2100103346877099E-6</v>
      </c>
      <c r="F127">
        <v>1.98602052068096</v>
      </c>
      <c r="G127">
        <v>13.377948647264899</v>
      </c>
      <c r="H127">
        <v>8.0047250455620898E-4</v>
      </c>
      <c r="I127">
        <v>6.8149220680220196E-3</v>
      </c>
      <c r="J127">
        <v>1.9482949804847501E-2</v>
      </c>
      <c r="K127">
        <v>3.8441129713105003E-2</v>
      </c>
      <c r="L127">
        <v>3.1784228921900401E-2</v>
      </c>
      <c r="M127">
        <v>0</v>
      </c>
      <c r="N127">
        <v>0</v>
      </c>
      <c r="O127">
        <v>4.9191287739494001E-2</v>
      </c>
      <c r="P127">
        <v>0</v>
      </c>
      <c r="Q127">
        <v>2.42802796850564E-3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-6.05190717606999E-2</v>
      </c>
      <c r="Z127">
        <v>-1.0060129282971699E-2</v>
      </c>
      <c r="AA127">
        <v>-7.0913133597540401E-3</v>
      </c>
      <c r="AB127">
        <v>-6.4435591256847401E-3</v>
      </c>
      <c r="AC127">
        <v>-5.1995006340493097E-3</v>
      </c>
      <c r="AD127">
        <v>-4.8170018414146198E-3</v>
      </c>
      <c r="AE127">
        <v>4.0841980552324699</v>
      </c>
      <c r="AF127">
        <v>20.0493786600391</v>
      </c>
      <c r="AH127">
        <f t="shared" si="4"/>
        <v>-2.9915553637774295</v>
      </c>
      <c r="AI127">
        <f t="shared" si="5"/>
        <v>-2.9358659174859598</v>
      </c>
      <c r="AN127">
        <f t="shared" si="6"/>
        <v>-0.12355914501126897</v>
      </c>
      <c r="AO127">
        <f t="shared" si="7"/>
        <v>-5.5689446291469304E-2</v>
      </c>
    </row>
    <row r="128" spans="1:41">
      <c r="A128" s="1">
        <v>50678</v>
      </c>
      <c r="B128">
        <v>2.6272515526424498</v>
      </c>
      <c r="C128">
        <v>4.56836491723649E-3</v>
      </c>
      <c r="D128">
        <v>-2.09438800778288</v>
      </c>
      <c r="E128" s="16">
        <v>1.1845499462595601E-6</v>
      </c>
      <c r="F128">
        <v>1.96815896427995</v>
      </c>
      <c r="G128">
        <v>13.3446266911411</v>
      </c>
      <c r="H128">
        <v>7.9029109600762799E-4</v>
      </c>
      <c r="I128">
        <v>6.2814931514407098E-3</v>
      </c>
      <c r="J128">
        <v>1.9384982730703999E-2</v>
      </c>
      <c r="K128">
        <v>3.7257131499159601E-2</v>
      </c>
      <c r="L128">
        <v>3.0171554394970199E-2</v>
      </c>
      <c r="M128">
        <v>0</v>
      </c>
      <c r="N128">
        <v>0</v>
      </c>
      <c r="O128">
        <v>4.7245418663382797E-2</v>
      </c>
      <c r="P128">
        <v>0</v>
      </c>
      <c r="Q128">
        <v>2.21010650431288E-3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-5.8684099203632802E-2</v>
      </c>
      <c r="Z128">
        <v>-9.7542900147564397E-3</v>
      </c>
      <c r="AA128">
        <v>-6.8754751606983104E-3</v>
      </c>
      <c r="AB128">
        <v>-6.2471188764578502E-3</v>
      </c>
      <c r="AC128">
        <v>-5.0405247341472397E-3</v>
      </c>
      <c r="AD128">
        <v>-4.6689821983839598E-3</v>
      </c>
      <c r="AE128">
        <v>4.0720200090257697</v>
      </c>
      <c r="AF128">
        <v>19.974309246625602</v>
      </c>
      <c r="AH128">
        <f t="shared" si="4"/>
        <v>-3.0666247771909276</v>
      </c>
      <c r="AI128">
        <f t="shared" si="5"/>
        <v>-3.0126114185020105</v>
      </c>
      <c r="AN128">
        <f t="shared" si="6"/>
        <v>-0.12165949403574761</v>
      </c>
      <c r="AO128">
        <f t="shared" si="7"/>
        <v>-5.401335868891699E-2</v>
      </c>
    </row>
    <row r="129" spans="1:41">
      <c r="A129" s="1">
        <v>50770</v>
      </c>
      <c r="B129">
        <v>2.5988319636544301</v>
      </c>
      <c r="C129">
        <v>4.4468639549798596E-3</v>
      </c>
      <c r="D129">
        <v>-2.0746638359331402</v>
      </c>
      <c r="E129" s="16">
        <v>1.1596409496016499E-6</v>
      </c>
      <c r="F129">
        <v>1.9504159924814799</v>
      </c>
      <c r="G129">
        <v>13.3112610592559</v>
      </c>
      <c r="H129">
        <v>7.8034862886641298E-4</v>
      </c>
      <c r="I129">
        <v>5.7791688124355497E-3</v>
      </c>
      <c r="J129">
        <v>1.9281639095973802E-2</v>
      </c>
      <c r="K129">
        <v>3.6104965564361498E-2</v>
      </c>
      <c r="L129">
        <v>2.85545917171602E-2</v>
      </c>
      <c r="M129">
        <v>0</v>
      </c>
      <c r="N129">
        <v>0</v>
      </c>
      <c r="O129">
        <v>4.5362918475638503E-2</v>
      </c>
      <c r="P129">
        <v>0</v>
      </c>
      <c r="Q129">
        <v>2.0030858618410902E-3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-5.6902660342683299E-2</v>
      </c>
      <c r="Z129">
        <v>-9.4573227449176803E-3</v>
      </c>
      <c r="AA129">
        <v>-6.6658778211878501E-3</v>
      </c>
      <c r="AB129">
        <v>-6.0563066227335401E-3</v>
      </c>
      <c r="AC129">
        <v>-4.8860037561050196E-3</v>
      </c>
      <c r="AD129">
        <v>-4.5249157869451497E-3</v>
      </c>
      <c r="AE129">
        <v>4.05988343766181</v>
      </c>
      <c r="AF129">
        <v>19.899550271798201</v>
      </c>
      <c r="AH129">
        <f t="shared" si="4"/>
        <v>-3.1413837520183279</v>
      </c>
      <c r="AI129">
        <f t="shared" si="5"/>
        <v>-3.088995630508117</v>
      </c>
      <c r="AN129">
        <f t="shared" si="6"/>
        <v>-0.11979981985573107</v>
      </c>
      <c r="AO129">
        <f t="shared" si="7"/>
        <v>-5.2388121510211057E-2</v>
      </c>
    </row>
    <row r="130" spans="1:41">
      <c r="A130" s="1">
        <v>50860</v>
      </c>
      <c r="B130">
        <v>2.57071656909091</v>
      </c>
      <c r="C130">
        <v>4.32731864236734E-3</v>
      </c>
      <c r="D130">
        <v>-2.0550993094543002</v>
      </c>
      <c r="E130" s="16">
        <v>1.13513882365509E-6</v>
      </c>
      <c r="F130">
        <v>1.93279119529046</v>
      </c>
      <c r="G130">
        <v>13.277854025153401</v>
      </c>
      <c r="H130">
        <v>7.70644155993206E-4</v>
      </c>
      <c r="I130">
        <v>5.3063386241380701E-3</v>
      </c>
      <c r="J130">
        <v>1.9173220242561E-2</v>
      </c>
      <c r="K130">
        <v>3.4984823489066098E-2</v>
      </c>
      <c r="L130">
        <v>2.69444863436798E-2</v>
      </c>
      <c r="M130">
        <v>0</v>
      </c>
      <c r="N130">
        <v>0</v>
      </c>
      <c r="O130">
        <v>4.3541832782690103E-2</v>
      </c>
      <c r="P130">
        <v>0</v>
      </c>
      <c r="Q130">
        <v>1.80776105386683E-3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-5.5173621426032403E-2</v>
      </c>
      <c r="Z130">
        <v>-9.1690635171842796E-3</v>
      </c>
      <c r="AA130">
        <v>-6.4624145381003001E-3</v>
      </c>
      <c r="AB130">
        <v>-5.8710423695217803E-3</v>
      </c>
      <c r="AC130">
        <v>-4.7359035085329602E-3</v>
      </c>
      <c r="AD130">
        <v>-4.3848276866242401E-3</v>
      </c>
      <c r="AE130">
        <v>4.0477881644706004</v>
      </c>
      <c r="AF130">
        <v>19.825111331978299</v>
      </c>
      <c r="AH130">
        <f t="shared" si="4"/>
        <v>-3.2158226918382304</v>
      </c>
      <c r="AI130">
        <f t="shared" si="5"/>
        <v>-3.1650106422813002</v>
      </c>
      <c r="AN130">
        <f t="shared" si="6"/>
        <v>-0.11797966038264929</v>
      </c>
      <c r="AO130">
        <f t="shared" si="7"/>
        <v>-5.0812049556929868E-2</v>
      </c>
    </row>
    <row r="131" spans="1:41">
      <c r="A131" s="1">
        <v>50951</v>
      </c>
      <c r="B131">
        <v>2.5429021343314702</v>
      </c>
      <c r="C131">
        <v>4.2097066126726901E-3</v>
      </c>
      <c r="D131">
        <v>-2.0356935858748901</v>
      </c>
      <c r="E131" s="16">
        <v>1.1109319242373501E-6</v>
      </c>
      <c r="F131">
        <v>1.9152843430069599</v>
      </c>
      <c r="G131">
        <v>13.2444082637852</v>
      </c>
      <c r="H131">
        <v>7.6117439216374298E-4</v>
      </c>
      <c r="I131">
        <v>4.8614743041776399E-3</v>
      </c>
      <c r="J131">
        <v>1.90599980010407E-2</v>
      </c>
      <c r="K131">
        <v>3.3896725378780801E-2</v>
      </c>
      <c r="L131">
        <v>2.5351027891369102E-2</v>
      </c>
      <c r="M131">
        <v>0</v>
      </c>
      <c r="N131">
        <v>0</v>
      </c>
      <c r="O131">
        <v>4.1780265841705203E-2</v>
      </c>
      <c r="P131">
        <v>0</v>
      </c>
      <c r="Q131">
        <v>1.62464476287188E-3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-5.34958176606352E-2</v>
      </c>
      <c r="Z131">
        <v>-8.8893385895127096E-3</v>
      </c>
      <c r="AA131">
        <v>-6.2649700095913597E-3</v>
      </c>
      <c r="AB131">
        <v>-5.6912355919129399E-3</v>
      </c>
      <c r="AC131">
        <v>-4.5901764832079897E-3</v>
      </c>
      <c r="AD131">
        <v>-4.2487218395128997E-3</v>
      </c>
      <c r="AE131">
        <v>4.0357340136684501</v>
      </c>
      <c r="AF131">
        <v>19.751001036859599</v>
      </c>
      <c r="AH131">
        <f t="shared" ref="AH131:AH132" si="8">+AF131-AVERAGE($AF$2:$AF$131)</f>
        <v>-3.2899329869569307</v>
      </c>
      <c r="AI131">
        <f t="shared" ref="AI131:AI132" si="9">AH131-K131-SUM(Y131:AD131)</f>
        <v>-3.2406494521613385</v>
      </c>
      <c r="AN131">
        <f t="shared" ref="AN131:AN132" si="10">SUM(C131:F131)</f>
        <v>-0.11619842532333324</v>
      </c>
      <c r="AO131">
        <f t="shared" ref="AO131:AO132" si="11">SUM(Y131:AD131)+K131</f>
        <v>-4.9283534795592304E-2</v>
      </c>
    </row>
    <row r="132" spans="1:41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H132">
        <f t="shared" si="8"/>
        <v>-23.063701086009843</v>
      </c>
      <c r="AI132">
        <f t="shared" si="9"/>
        <v>-23.059569583181442</v>
      </c>
      <c r="AN132">
        <f t="shared" si="10"/>
        <v>6.5278567094242762E-2</v>
      </c>
      <c r="AO132">
        <f t="shared" si="11"/>
        <v>-4.1315028283996792E-3</v>
      </c>
    </row>
    <row r="135" spans="1:41">
      <c r="B135">
        <f t="shared" ref="B135:G135" si="12">+AVERAGE(B9:B131)</f>
        <v>3.6222428382626557</v>
      </c>
      <c r="C135">
        <f t="shared" si="12"/>
        <v>-6.9684674082893874E-2</v>
      </c>
      <c r="D135">
        <f t="shared" si="12"/>
        <v>-2.5137443691558503</v>
      </c>
      <c r="E135">
        <f t="shared" si="12"/>
        <v>-6.8190895608804398E-6</v>
      </c>
      <c r="F135">
        <f t="shared" si="12"/>
        <v>1.1757488510386902</v>
      </c>
      <c r="G135">
        <f t="shared" si="12"/>
        <v>14.612757551632642</v>
      </c>
      <c r="Y135">
        <f t="shared" ref="Y135:AD135" si="13">+AVERAGE(Y9:Y131)</f>
        <v>-0.8107871078040072</v>
      </c>
      <c r="Z135">
        <f t="shared" si="13"/>
        <v>-0.21339285415435297</v>
      </c>
      <c r="AA135">
        <f t="shared" si="13"/>
        <v>-0.17681672188201575</v>
      </c>
      <c r="AB135">
        <f t="shared" si="13"/>
        <v>-0.19339442754763572</v>
      </c>
      <c r="AC135">
        <f t="shared" si="13"/>
        <v>-0.20485774625021086</v>
      </c>
      <c r="AD135">
        <f t="shared" si="13"/>
        <v>-0.27520092292846643</v>
      </c>
    </row>
    <row r="136" spans="1:41">
      <c r="B136">
        <f>+_xlfn.STDEV.S(B9:B131)</f>
        <v>1.0741587607103746</v>
      </c>
      <c r="C136">
        <f t="shared" ref="C136:G136" si="14">+_xlfn.STDEV.S(C9:C131)</f>
        <v>0.32882650054975449</v>
      </c>
      <c r="D136">
        <f t="shared" si="14"/>
        <v>1.4150572043844003</v>
      </c>
      <c r="E136">
        <f t="shared" si="14"/>
        <v>3.1377068841160962E-4</v>
      </c>
      <c r="F136">
        <f t="shared" si="14"/>
        <v>2.5157860136154393</v>
      </c>
      <c r="G136">
        <f t="shared" si="14"/>
        <v>0.89776759142947427</v>
      </c>
      <c r="Y136">
        <f>+_xlfn.STDEV.S(Y9:Y131)</f>
        <v>0.82502672763420426</v>
      </c>
      <c r="Z136">
        <f t="shared" ref="Z136:AD136" si="15">+_xlfn.STDEV.S(Z9:Z131)</f>
        <v>0.20264513243598789</v>
      </c>
      <c r="AA136">
        <f t="shared" si="15"/>
        <v>0.16952410882223895</v>
      </c>
      <c r="AB136">
        <f t="shared" si="15"/>
        <v>0.18817443665554925</v>
      </c>
      <c r="AC136">
        <f t="shared" si="15"/>
        <v>0.20338948583835526</v>
      </c>
      <c r="AD136">
        <f t="shared" si="15"/>
        <v>0.27883715189538055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BABA-7157-4ADE-A01E-77783BCEA514}">
  <sheetPr codeName="Sheet22"/>
  <dimension ref="A1:AQ136"/>
  <sheetViews>
    <sheetView topLeftCell="AZ51" zoomScale="70" zoomScaleNormal="70" workbookViewId="0">
      <selection activeCell="BW72" sqref="BW72"/>
    </sheetView>
  </sheetViews>
  <sheetFormatPr defaultColWidth="8.85546875" defaultRowHeight="15"/>
  <cols>
    <col min="32" max="32" width="16.140625" bestFit="1" customWidth="1"/>
    <col min="33" max="33" width="16.140625" customWidth="1"/>
    <col min="36" max="38" width="9.140625" style="19"/>
    <col min="39" max="39" width="8.85546875" style="19"/>
  </cols>
  <sheetData>
    <row r="1" spans="1:43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H1" t="s">
        <v>374</v>
      </c>
      <c r="AI1" t="s">
        <v>243</v>
      </c>
      <c r="AJ1" s="19" t="s">
        <v>377</v>
      </c>
      <c r="AK1" s="19" t="s">
        <v>375</v>
      </c>
      <c r="AL1" s="19" t="s">
        <v>376</v>
      </c>
      <c r="AN1" s="19" t="s">
        <v>336</v>
      </c>
      <c r="AO1" s="19" t="s">
        <v>337</v>
      </c>
      <c r="AP1" s="19" t="s">
        <v>338</v>
      </c>
      <c r="AQ1" s="19" t="s">
        <v>339</v>
      </c>
    </row>
    <row r="2" spans="1:43">
      <c r="A2" s="1">
        <v>39172</v>
      </c>
      <c r="B2">
        <v>0.79440408530405304</v>
      </c>
      <c r="C2">
        <v>2.41144102534156E-2</v>
      </c>
      <c r="D2">
        <v>-0.188749107031457</v>
      </c>
      <c r="E2">
        <v>1.94494266455289</v>
      </c>
      <c r="F2">
        <v>-0.70213707924143298</v>
      </c>
      <c r="G2">
        <v>-4.2282538545913297</v>
      </c>
      <c r="H2">
        <v>-1.49891973752505E-2</v>
      </c>
      <c r="I2">
        <v>-8.5563959753479399E-2</v>
      </c>
      <c r="J2">
        <v>2.1457164650950399E-3</v>
      </c>
      <c r="K2">
        <v>0.75451741154665797</v>
      </c>
      <c r="L2">
        <v>1.2749567773766499</v>
      </c>
      <c r="M2">
        <v>0</v>
      </c>
      <c r="N2">
        <v>0</v>
      </c>
      <c r="O2">
        <v>-1.1627260108998001</v>
      </c>
      <c r="P2">
        <v>0</v>
      </c>
      <c r="Q2">
        <v>-0.10386809285646199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-7.2979493506819599</v>
      </c>
      <c r="AF2">
        <v>-8.9891555869323803</v>
      </c>
      <c r="AH2">
        <f>+SUM(B2:AD2)-G2</f>
        <v>2.5370476183408797</v>
      </c>
      <c r="AI2">
        <f>AH2-K2-SUM(Y2:AD2)</f>
        <v>1.7825302067942217</v>
      </c>
      <c r="AJ2" s="19">
        <v>2.7370000000000001</v>
      </c>
      <c r="AK2" s="19">
        <v>1.1661531999999999</v>
      </c>
      <c r="AL2" s="19">
        <v>2.4409062499999998</v>
      </c>
      <c r="AN2">
        <f>SUM(C2:F2)</f>
        <v>1.0781708885334156</v>
      </c>
      <c r="AO2">
        <f t="shared" ref="AO2:AO9" si="0">SUM(Y2:AD2)+K2</f>
        <v>0.75451741154665797</v>
      </c>
      <c r="AP2">
        <f>+EA_output_withoutFG_noYC!AN2</f>
        <v>1.2008962103696312</v>
      </c>
      <c r="AQ2">
        <f>+EA_output_withoutFG_noYC!AO2</f>
        <v>1.7648647988989701</v>
      </c>
    </row>
    <row r="3" spans="1:43">
      <c r="A3" s="1">
        <v>39263</v>
      </c>
      <c r="B3">
        <v>0.54565261435344503</v>
      </c>
      <c r="C3">
        <v>4.7237273441231097E-2</v>
      </c>
      <c r="D3">
        <v>-0.24871527014863501</v>
      </c>
      <c r="E3">
        <v>2.3787567874497202</v>
      </c>
      <c r="F3">
        <v>-0.64132794314937602</v>
      </c>
      <c r="G3">
        <v>-4.5145840251549396</v>
      </c>
      <c r="H3">
        <v>-2.9421648885383498E-3</v>
      </c>
      <c r="I3">
        <v>-9.8584141195133701E-2</v>
      </c>
      <c r="J3">
        <v>1.27158299183083E-3</v>
      </c>
      <c r="K3">
        <v>0.85061534825847995</v>
      </c>
      <c r="L3">
        <v>1.31787673067461</v>
      </c>
      <c r="M3">
        <v>0</v>
      </c>
      <c r="N3">
        <v>0</v>
      </c>
      <c r="O3">
        <v>-1.1139903650727001</v>
      </c>
      <c r="P3">
        <v>0</v>
      </c>
      <c r="Q3">
        <v>-9.1694204312623401E-2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-7.3083573822164203</v>
      </c>
      <c r="AF3">
        <v>-8.8787851589690092</v>
      </c>
      <c r="AG3">
        <f>+AF3-AF2</f>
        <v>0.11037042796337104</v>
      </c>
      <c r="AH3">
        <f t="shared" ref="AH3:AH66" si="1">+SUM(B3:AD3)-G3</f>
        <v>2.9441562484023107</v>
      </c>
      <c r="AI3">
        <f t="shared" ref="AI3:AI66" si="2">AH3-K3-SUM(Y3:AD3)</f>
        <v>2.0935409001438305</v>
      </c>
      <c r="AJ3" s="19">
        <v>3.0494018114075221</v>
      </c>
      <c r="AK3" s="19">
        <v>0.63073330000000005</v>
      </c>
      <c r="AL3" s="19">
        <v>2.7138437500000001</v>
      </c>
      <c r="AN3">
        <f t="shared" ref="AN3:AN66" si="3">SUM(C3:F3)</f>
        <v>1.5359508475929404</v>
      </c>
      <c r="AO3">
        <f t="shared" si="0"/>
        <v>0.85061534825847995</v>
      </c>
      <c r="AP3">
        <f>+EA_output_withoutFG_noYC!AN3</f>
        <v>1.7872384762342701</v>
      </c>
      <c r="AQ3">
        <f>+EA_output_withoutFG_noYC!AO3</f>
        <v>1.86770737708546</v>
      </c>
    </row>
    <row r="4" spans="1:43">
      <c r="A4" s="1">
        <v>39355</v>
      </c>
      <c r="B4">
        <v>0.54705815274583003</v>
      </c>
      <c r="C4">
        <v>2.8123435396025999E-2</v>
      </c>
      <c r="D4">
        <v>-0.36446567689876802</v>
      </c>
      <c r="E4">
        <v>2.5384112933070102</v>
      </c>
      <c r="F4">
        <v>-0.58576346396272805</v>
      </c>
      <c r="G4">
        <v>-4.7104490998294102</v>
      </c>
      <c r="H4">
        <v>6.8425824229268496E-3</v>
      </c>
      <c r="I4">
        <v>-0.102498972312005</v>
      </c>
      <c r="J4">
        <v>-9.7226422225481798E-5</v>
      </c>
      <c r="K4">
        <v>0.76040116495782595</v>
      </c>
      <c r="L4">
        <v>1.35622401132044</v>
      </c>
      <c r="M4">
        <v>0</v>
      </c>
      <c r="N4">
        <v>0</v>
      </c>
      <c r="O4">
        <v>-0.93968394803458899</v>
      </c>
      <c r="P4">
        <v>0</v>
      </c>
      <c r="Q4">
        <v>-1.3590541268859301E-2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-7.3186177742370804</v>
      </c>
      <c r="AF4">
        <v>-8.7981060628155792</v>
      </c>
      <c r="AG4">
        <f t="shared" ref="AG4:AG67" si="4">+AF4-AF3</f>
        <v>8.0679096153430052E-2</v>
      </c>
      <c r="AH4">
        <f t="shared" si="1"/>
        <v>3.2309608112508847</v>
      </c>
      <c r="AI4">
        <f t="shared" si="2"/>
        <v>2.4705596462930588</v>
      </c>
      <c r="AJ4" s="19">
        <v>2.9951680354802281</v>
      </c>
      <c r="AK4" s="19">
        <v>0.49029679999999998</v>
      </c>
      <c r="AL4" s="19">
        <v>2.8524687499999999</v>
      </c>
      <c r="AN4">
        <f t="shared" si="3"/>
        <v>1.6163055878415402</v>
      </c>
      <c r="AO4">
        <f t="shared" si="0"/>
        <v>0.76040116495782595</v>
      </c>
      <c r="AP4">
        <f>+EA_output_withoutFG_noYC!AN4</f>
        <v>1.9797826372245284</v>
      </c>
      <c r="AQ4">
        <f>+EA_output_withoutFG_noYC!AO4</f>
        <v>1.70183828413242</v>
      </c>
    </row>
    <row r="5" spans="1:43">
      <c r="A5" s="1">
        <v>39447</v>
      </c>
      <c r="B5">
        <v>0.41308918189000399</v>
      </c>
      <c r="C5">
        <v>4.7267990931341999E-2</v>
      </c>
      <c r="D5">
        <v>-0.60637150829577502</v>
      </c>
      <c r="E5">
        <v>2.9326169916293199</v>
      </c>
      <c r="F5">
        <v>-0.58276726964066705</v>
      </c>
      <c r="G5">
        <v>-4.8678854952910804</v>
      </c>
      <c r="H5">
        <v>4.3125868427056199E-4</v>
      </c>
      <c r="I5">
        <v>-0.108103633287208</v>
      </c>
      <c r="J5">
        <v>-1.16082618993396E-4</v>
      </c>
      <c r="K5">
        <v>0.81504164697682602</v>
      </c>
      <c r="L5">
        <v>1.40639243770484</v>
      </c>
      <c r="M5">
        <v>0</v>
      </c>
      <c r="N5">
        <v>0</v>
      </c>
      <c r="O5">
        <v>-0.89426046884775501</v>
      </c>
      <c r="P5">
        <v>0</v>
      </c>
      <c r="Q5">
        <v>-2.84548271581418E-2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-7.3287314546527096</v>
      </c>
      <c r="AF5">
        <v>-8.8018512319756894</v>
      </c>
      <c r="AG5">
        <f t="shared" si="4"/>
        <v>-3.745169160110251E-3</v>
      </c>
      <c r="AH5">
        <f t="shared" si="1"/>
        <v>3.3947657179680624</v>
      </c>
      <c r="AI5">
        <f t="shared" si="2"/>
        <v>2.5797240709912366</v>
      </c>
      <c r="AJ5" s="19">
        <v>2.5742986722182222</v>
      </c>
      <c r="AK5" s="19">
        <v>0.58647769999999999</v>
      </c>
      <c r="AL5" s="19">
        <v>2.85678125</v>
      </c>
      <c r="AN5">
        <f t="shared" si="3"/>
        <v>1.7907462046242197</v>
      </c>
      <c r="AO5">
        <f t="shared" si="0"/>
        <v>0.81504164697682602</v>
      </c>
      <c r="AP5">
        <f>+EA_output_withoutFG_noYC!AN5</f>
        <v>2.262035026845937</v>
      </c>
      <c r="AQ5">
        <f>+EA_output_withoutFG_noYC!AO5</f>
        <v>1.83642174062227</v>
      </c>
    </row>
    <row r="6" spans="1:43">
      <c r="A6" s="1">
        <v>39538</v>
      </c>
      <c r="B6">
        <v>0.38144958105590798</v>
      </c>
      <c r="C6">
        <v>4.0044206952987403E-2</v>
      </c>
      <c r="D6">
        <v>-0.76261567837564703</v>
      </c>
      <c r="E6">
        <v>2.9440803300818601</v>
      </c>
      <c r="F6">
        <v>-0.60451551947109206</v>
      </c>
      <c r="G6">
        <v>-4.9183401907361199</v>
      </c>
      <c r="H6">
        <v>-4.9381687317845103E-3</v>
      </c>
      <c r="I6">
        <v>-0.117844461394207</v>
      </c>
      <c r="J6">
        <v>3.0439982237599398E-3</v>
      </c>
      <c r="K6">
        <v>0.97095783622268494</v>
      </c>
      <c r="L6">
        <v>1.4088649527677599</v>
      </c>
      <c r="M6">
        <v>0</v>
      </c>
      <c r="N6">
        <v>0</v>
      </c>
      <c r="O6">
        <v>-0.71988047451739101</v>
      </c>
      <c r="P6">
        <v>0</v>
      </c>
      <c r="Q6">
        <v>1.3774858611254199E-2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-7.33869936819318</v>
      </c>
      <c r="AF6">
        <v>-8.7046180975031699</v>
      </c>
      <c r="AG6">
        <f t="shared" si="4"/>
        <v>9.7233134472519467E-2</v>
      </c>
      <c r="AH6">
        <f t="shared" si="1"/>
        <v>3.5524214614260927</v>
      </c>
      <c r="AI6">
        <f t="shared" si="2"/>
        <v>2.5814636252034076</v>
      </c>
      <c r="AJ6" s="19">
        <v>1.786793721620711</v>
      </c>
      <c r="AK6" s="19">
        <v>7.7620499999999995E-2</v>
      </c>
      <c r="AL6" s="19">
        <v>3.1066250000000002</v>
      </c>
      <c r="AN6">
        <f t="shared" si="3"/>
        <v>1.6169933391881086</v>
      </c>
      <c r="AO6">
        <f t="shared" si="0"/>
        <v>0.97095783622268494</v>
      </c>
      <c r="AP6">
        <f>+EA_output_withoutFG_noYC!AN6</f>
        <v>2.1445220059967207</v>
      </c>
      <c r="AQ6">
        <f>+EA_output_withoutFG_noYC!AO6</f>
        <v>2.1682746140016298</v>
      </c>
    </row>
    <row r="7" spans="1:43">
      <c r="A7" s="1">
        <v>39629</v>
      </c>
      <c r="B7">
        <v>0.27911993885713399</v>
      </c>
      <c r="C7">
        <v>5.5219855196980902E-2</v>
      </c>
      <c r="D7">
        <v>-0.87797517513617296</v>
      </c>
      <c r="E7">
        <v>2.9986394135411198</v>
      </c>
      <c r="F7">
        <v>-0.64437231679890405</v>
      </c>
      <c r="G7">
        <v>-5.0257811183881804</v>
      </c>
      <c r="H7">
        <v>-4.1234995910473101E-3</v>
      </c>
      <c r="I7">
        <v>-0.116778365236985</v>
      </c>
      <c r="J7">
        <v>4.4371178449113103E-4</v>
      </c>
      <c r="K7">
        <v>0.74062639353881199</v>
      </c>
      <c r="L7">
        <v>1.4092966679102601</v>
      </c>
      <c r="M7">
        <v>0</v>
      </c>
      <c r="N7">
        <v>0</v>
      </c>
      <c r="O7">
        <v>-0.68379726135929697</v>
      </c>
      <c r="P7">
        <v>0</v>
      </c>
      <c r="Q7">
        <v>8.7977681081661596E-2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-7.3485224752194798</v>
      </c>
      <c r="AF7">
        <v>-9.1300265498195703</v>
      </c>
      <c r="AG7">
        <f t="shared" si="4"/>
        <v>-0.42540845231640034</v>
      </c>
      <c r="AH7">
        <f t="shared" si="1"/>
        <v>3.244277043788053</v>
      </c>
      <c r="AI7">
        <f t="shared" si="2"/>
        <v>2.503650650249241</v>
      </c>
      <c r="AJ7" s="19">
        <v>0.63265318368917689</v>
      </c>
      <c r="AK7" s="19">
        <v>-0.26664339999999997</v>
      </c>
      <c r="AL7" s="19">
        <v>2.690375</v>
      </c>
      <c r="AN7">
        <f t="shared" si="3"/>
        <v>1.5315117768030237</v>
      </c>
      <c r="AO7">
        <f t="shared" si="0"/>
        <v>0.74062639353881199</v>
      </c>
      <c r="AP7">
        <f>+EA_output_withoutFG_noYC!AN7</f>
        <v>2.265442531080736</v>
      </c>
      <c r="AQ7">
        <f>+EA_output_withoutFG_noYC!AO7</f>
        <v>1.9007008984845699</v>
      </c>
    </row>
    <row r="8" spans="1:43">
      <c r="A8" s="1">
        <v>39721</v>
      </c>
      <c r="B8">
        <v>-2.7537172576166301E-2</v>
      </c>
      <c r="C8">
        <v>6.9966171283221301E-2</v>
      </c>
      <c r="D8">
        <v>-0.94524938831232497</v>
      </c>
      <c r="E8">
        <v>2.89376125198722</v>
      </c>
      <c r="F8">
        <v>-0.66448328807812596</v>
      </c>
      <c r="G8">
        <v>-5.0063443124804596</v>
      </c>
      <c r="H8">
        <v>-2.3667347414853501E-2</v>
      </c>
      <c r="I8">
        <v>-9.8479417583357598E-2</v>
      </c>
      <c r="J8">
        <v>4.58905350837882E-3</v>
      </c>
      <c r="K8">
        <v>0.44959469356324799</v>
      </c>
      <c r="L8">
        <v>1.3685363679063101</v>
      </c>
      <c r="M8">
        <v>0</v>
      </c>
      <c r="N8">
        <v>0</v>
      </c>
      <c r="O8">
        <v>-0.49492960622978799</v>
      </c>
      <c r="P8">
        <v>0</v>
      </c>
      <c r="Q8">
        <v>0.17729325685252101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-7.3582017505840502</v>
      </c>
      <c r="AF8">
        <v>-9.6551514881581895</v>
      </c>
      <c r="AG8">
        <f t="shared" si="4"/>
        <v>-0.52512493833861917</v>
      </c>
      <c r="AH8">
        <f t="shared" si="1"/>
        <v>2.7093945749062831</v>
      </c>
      <c r="AI8">
        <f t="shared" si="2"/>
        <v>2.2597998813430351</v>
      </c>
      <c r="AJ8" s="19">
        <v>-0.88812294157855254</v>
      </c>
      <c r="AK8" s="19">
        <v>-0.43865599999999999</v>
      </c>
      <c r="AL8" s="19">
        <v>1.9878750000000001</v>
      </c>
      <c r="AN8">
        <f t="shared" si="3"/>
        <v>1.3539947468799904</v>
      </c>
      <c r="AO8">
        <f t="shared" si="0"/>
        <v>0.44959469356324799</v>
      </c>
      <c r="AP8">
        <f>+EA_output_withoutFG_noYC!AN8</f>
        <v>2.2517783664111422</v>
      </c>
      <c r="AQ8">
        <f>+EA_output_withoutFG_noYC!AO8</f>
        <v>1.7251778650818399</v>
      </c>
    </row>
    <row r="9" spans="1:43">
      <c r="A9" s="1">
        <v>39813</v>
      </c>
      <c r="B9">
        <v>-9.9277021434355198E-2</v>
      </c>
      <c r="C9">
        <v>1.7249607023665701E-2</v>
      </c>
      <c r="D9">
        <v>-1.3049743247411001</v>
      </c>
      <c r="E9">
        <v>2.1501178372055301</v>
      </c>
      <c r="F9">
        <v>-0.84702014342167398</v>
      </c>
      <c r="G9">
        <v>-4.4528781218019304</v>
      </c>
      <c r="H9">
        <v>2.7128098580964301E-2</v>
      </c>
      <c r="I9">
        <v>-7.84882129600393E-2</v>
      </c>
      <c r="J9">
        <v>3.3151853833921102E-3</v>
      </c>
      <c r="K9">
        <v>0.32622877080913898</v>
      </c>
      <c r="L9">
        <v>1.2418160368055799</v>
      </c>
      <c r="M9">
        <v>0</v>
      </c>
      <c r="N9">
        <v>0</v>
      </c>
      <c r="O9">
        <v>-0.25079419828432298</v>
      </c>
      <c r="P9">
        <v>0</v>
      </c>
      <c r="Q9">
        <v>0.46263742864601898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9.6951586124230202E-2</v>
      </c>
      <c r="Z9">
        <v>-1.4225866123900701E-2</v>
      </c>
      <c r="AA9">
        <v>-2.66285827687682E-2</v>
      </c>
      <c r="AB9">
        <v>-6.0620761746919697E-3</v>
      </c>
      <c r="AC9">
        <v>-3.7695085329858598E-3</v>
      </c>
      <c r="AD9">
        <v>-3.2380133473209798E-3</v>
      </c>
      <c r="AE9">
        <v>-7.3677381825396902</v>
      </c>
      <c r="AF9">
        <v>-10.1296497015522</v>
      </c>
      <c r="AG9">
        <f t="shared" si="4"/>
        <v>-0.47449821339401055</v>
      </c>
      <c r="AH9">
        <f t="shared" si="1"/>
        <v>1.6909666027893602</v>
      </c>
      <c r="AI9">
        <f t="shared" si="2"/>
        <v>1.3217102928036588</v>
      </c>
      <c r="AJ9" s="19">
        <v>-2.469180645817433</v>
      </c>
      <c r="AK9" s="19">
        <v>-1.9018168</v>
      </c>
      <c r="AL9" s="19">
        <v>0.99912500000000104</v>
      </c>
      <c r="AN9">
        <f t="shared" si="3"/>
        <v>1.5372976066421629E-2</v>
      </c>
      <c r="AO9">
        <f t="shared" si="0"/>
        <v>0.36925630998570147</v>
      </c>
      <c r="AP9">
        <f>+EA_output_withoutFG_noYC!AN9</f>
        <v>0.34969896682862256</v>
      </c>
      <c r="AQ9">
        <f>+EA_output_withoutFG_noYC!AO9</f>
        <v>1.9564091237033381</v>
      </c>
    </row>
    <row r="10" spans="1:43">
      <c r="A10" s="1">
        <v>39903</v>
      </c>
      <c r="B10">
        <v>-0.67955928161915902</v>
      </c>
      <c r="C10">
        <v>-4.4113209644665898E-2</v>
      </c>
      <c r="D10">
        <v>-1.4120101618179901</v>
      </c>
      <c r="E10">
        <v>1.1343119149573799</v>
      </c>
      <c r="F10">
        <v>-1.0676785667158399</v>
      </c>
      <c r="G10">
        <v>-4.0521953659213104</v>
      </c>
      <c r="H10">
        <v>6.8855710983241503E-2</v>
      </c>
      <c r="I10">
        <v>-4.8194982284021699E-2</v>
      </c>
      <c r="J10">
        <v>-2.7616026157427898E-3</v>
      </c>
      <c r="K10">
        <v>0.52735071240017395</v>
      </c>
      <c r="L10">
        <v>1.06592965032355</v>
      </c>
      <c r="M10">
        <v>0</v>
      </c>
      <c r="N10">
        <v>0</v>
      </c>
      <c r="O10">
        <v>-0.184023235626843</v>
      </c>
      <c r="P10">
        <v>0</v>
      </c>
      <c r="Q10">
        <v>0.60718336513072901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8.5468601497415003E-2</v>
      </c>
      <c r="Z10">
        <v>-7.8568102008717694E-2</v>
      </c>
      <c r="AA10">
        <v>-6.6043133027670106E-2</v>
      </c>
      <c r="AB10">
        <v>-2.5775415809984499E-2</v>
      </c>
      <c r="AC10">
        <v>-1.8493376807997002E-2</v>
      </c>
      <c r="AD10">
        <v>-2.0410624875672499E-2</v>
      </c>
      <c r="AE10">
        <v>-7.3771327716949102</v>
      </c>
      <c r="AF10">
        <v>-11.5878598751779</v>
      </c>
      <c r="AG10">
        <f t="shared" si="4"/>
        <v>-1.4582101736256998</v>
      </c>
      <c r="AH10">
        <f t="shared" si="1"/>
        <v>-0.15853173756181427</v>
      </c>
      <c r="AI10">
        <f t="shared" si="2"/>
        <v>-0.56206039892936144</v>
      </c>
      <c r="AJ10" s="19">
        <v>-3.4688020633500409</v>
      </c>
      <c r="AK10" s="19">
        <v>-2.6583602000000002</v>
      </c>
      <c r="AL10" s="19">
        <v>-1.9980624999999901</v>
      </c>
      <c r="AN10">
        <f t="shared" si="3"/>
        <v>-1.389490023221116</v>
      </c>
      <c r="AO10">
        <f t="shared" ref="AO10:AO73" si="5">SUM(Y10:AD10)+K10</f>
        <v>0.40352866136754717</v>
      </c>
      <c r="AP10">
        <f>+EA_output_withoutFG_noYC!AN10</f>
        <v>-0.97005434581811301</v>
      </c>
      <c r="AQ10">
        <f>+EA_output_withoutFG_noYC!AO10</f>
        <v>1.4959082700873931</v>
      </c>
    </row>
    <row r="11" spans="1:43">
      <c r="A11" s="1">
        <v>39994</v>
      </c>
      <c r="B11">
        <v>-0.62404782839083395</v>
      </c>
      <c r="C11">
        <v>-3.63179936985807E-2</v>
      </c>
      <c r="D11">
        <v>-1.20412557119623</v>
      </c>
      <c r="E11">
        <v>0.54841505358432496</v>
      </c>
      <c r="F11">
        <v>-1.2345088093776899</v>
      </c>
      <c r="G11">
        <v>-3.8194300256606399</v>
      </c>
      <c r="H11">
        <v>9.9364831526054694E-3</v>
      </c>
      <c r="I11">
        <v>-2.01046018317529E-3</v>
      </c>
      <c r="J11">
        <v>-4.4683656384173799E-3</v>
      </c>
      <c r="K11">
        <v>0.56962848368502506</v>
      </c>
      <c r="L11">
        <v>0.92830503319135804</v>
      </c>
      <c r="M11">
        <v>0</v>
      </c>
      <c r="N11">
        <v>0</v>
      </c>
      <c r="O11">
        <v>-0.16251691979777999</v>
      </c>
      <c r="P11">
        <v>0</v>
      </c>
      <c r="Q11">
        <v>0.34641923443809303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0.108934699394654</v>
      </c>
      <c r="Z11">
        <v>-0.11513067992371701</v>
      </c>
      <c r="AA11">
        <v>-8.4555691707852404E-2</v>
      </c>
      <c r="AB11">
        <v>-3.5476588956581401E-2</v>
      </c>
      <c r="AC11">
        <v>-2.1715243164640401E-2</v>
      </c>
      <c r="AD11">
        <v>-4.3017455441699097E-2</v>
      </c>
      <c r="AE11">
        <v>-7.3863865300139997</v>
      </c>
      <c r="AF11">
        <v>-12.262069175705699</v>
      </c>
      <c r="AG11">
        <f t="shared" si="4"/>
        <v>-0.67420930052779937</v>
      </c>
      <c r="AH11">
        <f t="shared" si="1"/>
        <v>-1.0562526200311377</v>
      </c>
      <c r="AI11">
        <f t="shared" si="2"/>
        <v>-1.4349201439163266</v>
      </c>
      <c r="AJ11" s="19">
        <v>-3.8667303168868918</v>
      </c>
      <c r="AK11" s="19">
        <v>-2.4732533000000001</v>
      </c>
      <c r="AL11" s="19">
        <v>-2.8704374999999902</v>
      </c>
      <c r="AN11">
        <f t="shared" si="3"/>
        <v>-1.9265373206881757</v>
      </c>
      <c r="AO11">
        <f t="shared" si="5"/>
        <v>0.37866752388518876</v>
      </c>
      <c r="AP11">
        <f>+EA_output_withoutFG_noYC!AN11</f>
        <v>-1.5490930840171737</v>
      </c>
      <c r="AQ11">
        <f>+EA_output_withoutFG_noYC!AO11</f>
        <v>1.4183017714136796</v>
      </c>
    </row>
    <row r="12" spans="1:43">
      <c r="A12" s="1">
        <v>40086</v>
      </c>
      <c r="B12">
        <v>-0.404231193504553</v>
      </c>
      <c r="C12">
        <v>-2.9048408730193299E-2</v>
      </c>
      <c r="D12">
        <v>-0.74062671437735805</v>
      </c>
      <c r="E12">
        <v>4.78397668051838E-3</v>
      </c>
      <c r="F12">
        <v>-1.3873766843676401</v>
      </c>
      <c r="G12">
        <v>-3.8241106712089499</v>
      </c>
      <c r="H12">
        <v>-6.8837806836593504E-3</v>
      </c>
      <c r="I12">
        <v>5.3772873517479503E-2</v>
      </c>
      <c r="J12">
        <v>-3.2065645079234501E-3</v>
      </c>
      <c r="K12">
        <v>0.54255723630770702</v>
      </c>
      <c r="L12">
        <v>0.86612762942058297</v>
      </c>
      <c r="M12">
        <v>0</v>
      </c>
      <c r="N12">
        <v>0</v>
      </c>
      <c r="O12">
        <v>-0.110280821505727</v>
      </c>
      <c r="P12">
        <v>0</v>
      </c>
      <c r="Q12">
        <v>0.16697300714423799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0.15049232596691101</v>
      </c>
      <c r="Z12">
        <v>-0.13620157840677299</v>
      </c>
      <c r="AA12">
        <v>-9.0292884472130394E-2</v>
      </c>
      <c r="AB12">
        <v>-3.9718512859502501E-2</v>
      </c>
      <c r="AC12">
        <v>-2.09717596243734E-2</v>
      </c>
      <c r="AD12">
        <v>-6.9045326417658995E-2</v>
      </c>
      <c r="AE12">
        <v>-7.3955004798600097</v>
      </c>
      <c r="AF12">
        <v>-12.4727883314889</v>
      </c>
      <c r="AG12">
        <f t="shared" si="4"/>
        <v>-0.21071915578320066</v>
      </c>
      <c r="AH12">
        <f t="shared" si="1"/>
        <v>-1.2531771804200558</v>
      </c>
      <c r="AI12">
        <f t="shared" si="2"/>
        <v>-1.5899966809142356</v>
      </c>
      <c r="AJ12" s="19">
        <v>-3.6629654064287331</v>
      </c>
      <c r="AK12" s="19">
        <v>-2.2970006999999999</v>
      </c>
      <c r="AL12" s="19">
        <v>-3.3401874999999901</v>
      </c>
      <c r="AN12">
        <f t="shared" si="3"/>
        <v>-2.1522678307946732</v>
      </c>
      <c r="AO12">
        <f t="shared" si="5"/>
        <v>0.33681950049417975</v>
      </c>
      <c r="AP12">
        <f>+EA_output_withoutFG_noYC!AN12</f>
        <v>-1.5780325375019855</v>
      </c>
      <c r="AQ12">
        <f>+EA_output_withoutFG_noYC!AO12</f>
        <v>1.2287200521416528</v>
      </c>
    </row>
    <row r="13" spans="1:43">
      <c r="A13" s="1">
        <v>40178</v>
      </c>
      <c r="B13">
        <v>-0.37614461428128299</v>
      </c>
      <c r="C13">
        <v>-6.86444890129774E-3</v>
      </c>
      <c r="D13">
        <v>-0.37886897232637101</v>
      </c>
      <c r="E13">
        <v>-6.0594232587475802E-2</v>
      </c>
      <c r="F13">
        <v>-1.5276178379789001</v>
      </c>
      <c r="G13">
        <v>-3.92057312448246</v>
      </c>
      <c r="H13">
        <v>-7.4823561364632902E-3</v>
      </c>
      <c r="I13">
        <v>0.111585616798434</v>
      </c>
      <c r="J13">
        <v>-1.42230439103247E-3</v>
      </c>
      <c r="K13">
        <v>0.40289107411091601</v>
      </c>
      <c r="L13">
        <v>0.82621700736987902</v>
      </c>
      <c r="M13">
        <v>0</v>
      </c>
      <c r="N13">
        <v>0</v>
      </c>
      <c r="O13">
        <v>-0.213036549430141</v>
      </c>
      <c r="P13">
        <v>0</v>
      </c>
      <c r="Q13">
        <v>4.3308905878508601E-2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0.18127183754304399</v>
      </c>
      <c r="Z13">
        <v>-0.14969153057623399</v>
      </c>
      <c r="AA13">
        <v>-0.103095566201779</v>
      </c>
      <c r="AB13">
        <v>-5.4744619348424201E-2</v>
      </c>
      <c r="AC13">
        <v>-2.4861410778059201E-2</v>
      </c>
      <c r="AD13">
        <v>-0.10207291027359</v>
      </c>
      <c r="AE13">
        <v>-7.4044756530790297</v>
      </c>
      <c r="AF13">
        <v>-12.766271689071701</v>
      </c>
      <c r="AG13">
        <f t="shared" si="4"/>
        <v>-0.29348335758280086</v>
      </c>
      <c r="AH13">
        <f t="shared" si="1"/>
        <v>-1.4412229115102688</v>
      </c>
      <c r="AI13">
        <f t="shared" si="2"/>
        <v>-1.5909197859861424</v>
      </c>
      <c r="AJ13" s="19">
        <v>-3.0097138680330628</v>
      </c>
      <c r="AK13" s="19">
        <v>-1.4258796</v>
      </c>
      <c r="AL13" s="19">
        <v>-3.40731249999999</v>
      </c>
      <c r="AN13">
        <f t="shared" si="3"/>
        <v>-1.9739454917940447</v>
      </c>
      <c r="AO13">
        <f t="shared" si="5"/>
        <v>0.1496968744758736</v>
      </c>
      <c r="AP13">
        <f>+EA_output_withoutFG_noYC!AN13</f>
        <v>-1.5374551236471516</v>
      </c>
      <c r="AQ13">
        <f>+EA_output_withoutFG_noYC!AO13</f>
        <v>1.4290119834186541</v>
      </c>
    </row>
    <row r="14" spans="1:43">
      <c r="A14" s="1">
        <v>40268</v>
      </c>
      <c r="B14">
        <v>-0.31119265306851401</v>
      </c>
      <c r="C14">
        <v>3.6297767120185197E-2</v>
      </c>
      <c r="D14">
        <v>-6.2877435772781404E-2</v>
      </c>
      <c r="E14">
        <v>-1.5785846871978999E-2</v>
      </c>
      <c r="F14">
        <v>-1.6574652916577499</v>
      </c>
      <c r="G14">
        <v>-4.0241992351798697</v>
      </c>
      <c r="H14">
        <v>9.2446644349985906E-3</v>
      </c>
      <c r="I14">
        <v>0.16795652491708599</v>
      </c>
      <c r="J14">
        <v>-9.8834581119300801E-4</v>
      </c>
      <c r="K14">
        <v>0.43460996964738802</v>
      </c>
      <c r="L14">
        <v>0.789500156249762</v>
      </c>
      <c r="M14">
        <v>0</v>
      </c>
      <c r="N14">
        <v>0</v>
      </c>
      <c r="O14">
        <v>-0.28865249596071302</v>
      </c>
      <c r="P14">
        <v>0</v>
      </c>
      <c r="Q14">
        <v>-2.85684357171192E-2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0.25787194666857799</v>
      </c>
      <c r="Z14">
        <v>-0.13637123266249301</v>
      </c>
      <c r="AA14">
        <v>-8.3466983423686802E-2</v>
      </c>
      <c r="AB14">
        <v>-5.5640567841411498E-2</v>
      </c>
      <c r="AC14">
        <v>-1.8913074594913499E-2</v>
      </c>
      <c r="AD14">
        <v>-0.13434148112467001</v>
      </c>
      <c r="AE14">
        <v>-7.4133130901239701</v>
      </c>
      <c r="AF14">
        <v>-12.536295140772999</v>
      </c>
      <c r="AG14">
        <f t="shared" si="4"/>
        <v>0.22997654829870129</v>
      </c>
      <c r="AH14">
        <f t="shared" si="1"/>
        <v>-1.0987828154692281</v>
      </c>
      <c r="AI14">
        <f t="shared" si="2"/>
        <v>-1.3625313921380191</v>
      </c>
      <c r="AJ14" s="19">
        <v>-2.4148134426936441</v>
      </c>
      <c r="AK14" s="19">
        <v>-1.2296765999999999</v>
      </c>
      <c r="AL14" s="19">
        <v>-2.0075937499999998</v>
      </c>
      <c r="AN14">
        <f t="shared" si="3"/>
        <v>-1.6998308071823252</v>
      </c>
      <c r="AO14">
        <f t="shared" si="5"/>
        <v>0.2637485766687912</v>
      </c>
      <c r="AP14">
        <f>+EA_output_withoutFG_noYC!AN14</f>
        <v>-1.3629169681594737</v>
      </c>
      <c r="AQ14">
        <f>+EA_output_withoutFG_noYC!AO14</f>
        <v>1.8350912276464206</v>
      </c>
    </row>
    <row r="15" spans="1:43">
      <c r="A15" s="1">
        <v>40359</v>
      </c>
      <c r="B15">
        <v>-0.25841717178700202</v>
      </c>
      <c r="C15">
        <v>4.0478337114034597E-2</v>
      </c>
      <c r="D15">
        <v>8.4694475471384506E-2</v>
      </c>
      <c r="E15">
        <v>-5.9974842952351302E-2</v>
      </c>
      <c r="F15">
        <v>-1.8125499962279501</v>
      </c>
      <c r="G15">
        <v>-4.0652930630057798</v>
      </c>
      <c r="H15">
        <v>-6.8168954231645797E-3</v>
      </c>
      <c r="I15">
        <v>0.213509183988567</v>
      </c>
      <c r="J15">
        <v>1.8549857963866801E-3</v>
      </c>
      <c r="K15">
        <v>0.32946088536718199</v>
      </c>
      <c r="L15">
        <v>0.82323492798902098</v>
      </c>
      <c r="M15">
        <v>0</v>
      </c>
      <c r="N15">
        <v>0</v>
      </c>
      <c r="O15">
        <v>-0.31149803058307302</v>
      </c>
      <c r="P15">
        <v>0</v>
      </c>
      <c r="Q15">
        <v>-8.6432921572710902E-2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0.34787301675639598</v>
      </c>
      <c r="Z15">
        <v>-0.110966930559875</v>
      </c>
      <c r="AA15">
        <v>-3.9260613349576298E-2</v>
      </c>
      <c r="AB15">
        <v>-3.5196864019993099E-2</v>
      </c>
      <c r="AC15">
        <v>-2.6064321070138601E-3</v>
      </c>
      <c r="AD15">
        <v>-0.159349352482687</v>
      </c>
      <c r="AE15">
        <v>-7.4220138392165502</v>
      </c>
      <c r="AF15">
        <v>-12.529271140804701</v>
      </c>
      <c r="AG15">
        <f t="shared" si="4"/>
        <v>7.023999968298611E-3</v>
      </c>
      <c r="AH15">
        <f t="shared" si="1"/>
        <v>-1.0419642385824259</v>
      </c>
      <c r="AI15">
        <f t="shared" si="2"/>
        <v>-1.3719179481868584</v>
      </c>
      <c r="AJ15" s="19">
        <v>-1.9189852607478819</v>
      </c>
      <c r="AK15" s="19">
        <v>-0.90648519999999999</v>
      </c>
      <c r="AL15" s="19">
        <v>-1.6951562499999999</v>
      </c>
      <c r="AN15">
        <f t="shared" si="3"/>
        <v>-1.7473520265948823</v>
      </c>
      <c r="AO15">
        <f t="shared" si="5"/>
        <v>0.32995370960443271</v>
      </c>
      <c r="AP15">
        <f>+EA_output_withoutFG_noYC!AN15</f>
        <v>-1.4991456726608536</v>
      </c>
      <c r="AQ15">
        <f>+EA_output_withoutFG_noYC!AO15</f>
        <v>2.1591249408662501</v>
      </c>
    </row>
    <row r="16" spans="1:43">
      <c r="A16" s="1">
        <v>40451</v>
      </c>
      <c r="B16">
        <v>-0.23169857901990201</v>
      </c>
      <c r="C16">
        <v>2.9387499292811599E-2</v>
      </c>
      <c r="D16">
        <v>0.172500250429202</v>
      </c>
      <c r="E16">
        <v>-9.6591527030550794E-2</v>
      </c>
      <c r="F16">
        <v>-1.90680419807993</v>
      </c>
      <c r="G16">
        <v>-4.1622252140639899</v>
      </c>
      <c r="H16">
        <v>3.8856092957743802E-3</v>
      </c>
      <c r="I16">
        <v>0.23426002227023601</v>
      </c>
      <c r="J16">
        <v>1.6516180003539401E-3</v>
      </c>
      <c r="K16">
        <v>0.102249624612459</v>
      </c>
      <c r="L16">
        <v>0.81099059415330199</v>
      </c>
      <c r="M16">
        <v>0</v>
      </c>
      <c r="N16">
        <v>0</v>
      </c>
      <c r="O16">
        <v>-0.243776912530035</v>
      </c>
      <c r="P16">
        <v>0</v>
      </c>
      <c r="Q16">
        <v>-8.8917266932343697E-2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0.43361075356949602</v>
      </c>
      <c r="Z16">
        <v>-0.119860789403697</v>
      </c>
      <c r="AA16">
        <v>-1.9025205949452E-2</v>
      </c>
      <c r="AB16">
        <v>-2.4389865641641001E-2</v>
      </c>
      <c r="AC16">
        <v>1.00782675545769E-2</v>
      </c>
      <c r="AD16">
        <v>-0.18392932207434701</v>
      </c>
      <c r="AE16">
        <v>-7.43057895554578</v>
      </c>
      <c r="AF16">
        <v>-12.7091835970934</v>
      </c>
      <c r="AG16">
        <f t="shared" si="4"/>
        <v>-0.17991245628869912</v>
      </c>
      <c r="AH16">
        <f t="shared" si="1"/>
        <v>-1.116379427483686</v>
      </c>
      <c r="AI16">
        <f t="shared" si="2"/>
        <v>-1.3151128901510809</v>
      </c>
      <c r="AJ16" s="19">
        <v>-1.522229322194844</v>
      </c>
      <c r="AK16" s="19">
        <v>-0.66063400000000005</v>
      </c>
      <c r="AL16" s="19">
        <v>-1.40578125</v>
      </c>
      <c r="AN16">
        <f t="shared" si="3"/>
        <v>-1.8015079753884671</v>
      </c>
      <c r="AO16">
        <f t="shared" si="5"/>
        <v>0.19873346266739489</v>
      </c>
      <c r="AP16">
        <f>+EA_output_withoutFG_noYC!AN16</f>
        <v>-1.682752439151336</v>
      </c>
      <c r="AQ16">
        <f>+EA_output_withoutFG_noYC!AO16</f>
        <v>2.333420998324943</v>
      </c>
    </row>
    <row r="17" spans="1:43">
      <c r="A17" s="1">
        <v>40543</v>
      </c>
      <c r="B17">
        <v>-0.32301048440858099</v>
      </c>
      <c r="C17">
        <v>4.17956176981545E-2</v>
      </c>
      <c r="D17">
        <v>0.20308202870536701</v>
      </c>
      <c r="E17">
        <v>0.22975325404441699</v>
      </c>
      <c r="F17">
        <v>-1.9488754056730699</v>
      </c>
      <c r="G17">
        <v>-4.2894388192124202</v>
      </c>
      <c r="H17">
        <v>-6.8388177340167203E-3</v>
      </c>
      <c r="I17">
        <v>0.25247478471372398</v>
      </c>
      <c r="J17">
        <v>2.0089001402579798E-3</v>
      </c>
      <c r="K17">
        <v>-0.10717795344339801</v>
      </c>
      <c r="L17">
        <v>0.81576081326527705</v>
      </c>
      <c r="M17">
        <v>0</v>
      </c>
      <c r="N17">
        <v>0</v>
      </c>
      <c r="O17">
        <v>-0.28833756341768302</v>
      </c>
      <c r="P17">
        <v>0</v>
      </c>
      <c r="Q17">
        <v>-0.13964190491925799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0.52952553081869103</v>
      </c>
      <c r="Z17">
        <v>-0.15312226153489</v>
      </c>
      <c r="AA17">
        <v>-9.0265200643316092E-3</v>
      </c>
      <c r="AB17">
        <v>-2.3526576664523499E-2</v>
      </c>
      <c r="AC17">
        <v>1.54755870001773E-2</v>
      </c>
      <c r="AD17">
        <v>-0.20848880510731699</v>
      </c>
      <c r="AE17">
        <v>-7.4390095005015997</v>
      </c>
      <c r="AF17">
        <v>-12.846618096295</v>
      </c>
      <c r="AG17">
        <f t="shared" si="4"/>
        <v>-0.13743449920159989</v>
      </c>
      <c r="AH17">
        <f t="shared" si="1"/>
        <v>-1.1181697765810021</v>
      </c>
      <c r="AI17">
        <f t="shared" si="2"/>
        <v>-1.1618287775854101</v>
      </c>
      <c r="AJ17" s="19">
        <v>-1.236979562278554</v>
      </c>
      <c r="AK17" s="19">
        <v>-0.20269400000000001</v>
      </c>
      <c r="AL17" s="19">
        <v>-1.13946874999999</v>
      </c>
      <c r="AN17">
        <f t="shared" si="3"/>
        <v>-1.4742445052251314</v>
      </c>
      <c r="AO17">
        <f t="shared" si="5"/>
        <v>4.3659001004408199E-2</v>
      </c>
      <c r="AP17">
        <f>+EA_output_withoutFG_noYC!AN17</f>
        <v>-1.7145515862473539</v>
      </c>
      <c r="AQ17">
        <f>+EA_output_withoutFG_noYC!AO17</f>
        <v>2.7829232939431106</v>
      </c>
    </row>
    <row r="18" spans="1:43">
      <c r="A18" s="1">
        <v>40633</v>
      </c>
      <c r="B18">
        <v>4.2859850304525798E-2</v>
      </c>
      <c r="C18">
        <v>2.8766928614846698E-2</v>
      </c>
      <c r="D18">
        <v>0.32115709265349901</v>
      </c>
      <c r="E18">
        <v>0.31857463653950002</v>
      </c>
      <c r="F18">
        <v>-1.95539830623688</v>
      </c>
      <c r="G18">
        <v>-4.4209373391564197</v>
      </c>
      <c r="H18">
        <v>4.60416049254368E-4</v>
      </c>
      <c r="I18">
        <v>0.26062413107707499</v>
      </c>
      <c r="J18">
        <v>4.65169476727557E-3</v>
      </c>
      <c r="K18">
        <v>-0.190357764459166</v>
      </c>
      <c r="L18">
        <v>0.857245000237985</v>
      </c>
      <c r="M18">
        <v>0</v>
      </c>
      <c r="N18">
        <v>0</v>
      </c>
      <c r="O18">
        <v>-0.25281242515222202</v>
      </c>
      <c r="P18">
        <v>0</v>
      </c>
      <c r="Q18">
        <v>-0.10213927942678599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0.61736782787595301</v>
      </c>
      <c r="Z18">
        <v>-0.21231471397618701</v>
      </c>
      <c r="AA18">
        <v>-1.28880068320302E-2</v>
      </c>
      <c r="AB18">
        <v>-2.6416259689134601E-2</v>
      </c>
      <c r="AC18">
        <v>1.47272710397943E-2</v>
      </c>
      <c r="AD18">
        <v>-0.233248863968052</v>
      </c>
      <c r="AE18">
        <v>-7.4473065409423702</v>
      </c>
      <c r="AF18">
        <v>-12.3873846506795</v>
      </c>
      <c r="AG18">
        <f t="shared" si="4"/>
        <v>0.45923344561549939</v>
      </c>
      <c r="AH18">
        <f t="shared" si="1"/>
        <v>-0.51914077058074959</v>
      </c>
      <c r="AI18">
        <f t="shared" si="2"/>
        <v>-0.47601026057192719</v>
      </c>
      <c r="AJ18" s="19">
        <v>-1.1314463403104229</v>
      </c>
      <c r="AK18" s="19">
        <v>5.4567900000000003E-2</v>
      </c>
      <c r="AL18" s="19">
        <v>-0.56574999999999998</v>
      </c>
      <c r="AN18">
        <f t="shared" si="3"/>
        <v>-1.2868996484290343</v>
      </c>
      <c r="AO18">
        <f t="shared" si="5"/>
        <v>-4.3130510008822426E-2</v>
      </c>
      <c r="AP18">
        <f>+EA_output_withoutFG_noYC!AN18</f>
        <v>-1.7014858075182904</v>
      </c>
      <c r="AQ18">
        <f>+EA_output_withoutFG_noYC!AO18</f>
        <v>2.7536190276158017</v>
      </c>
    </row>
    <row r="19" spans="1:43">
      <c r="A19" s="1">
        <v>40724</v>
      </c>
      <c r="B19">
        <v>-0.19219842618232899</v>
      </c>
      <c r="C19">
        <v>4.0816832450016799E-2</v>
      </c>
      <c r="D19">
        <v>0.51069165287542295</v>
      </c>
      <c r="E19">
        <v>0.366370764342689</v>
      </c>
      <c r="F19">
        <v>-2.0248131034114598</v>
      </c>
      <c r="G19">
        <v>-4.5596407605288496</v>
      </c>
      <c r="H19">
        <v>-4.4641094152047802E-3</v>
      </c>
      <c r="I19">
        <v>0.26652107753179499</v>
      </c>
      <c r="J19">
        <v>7.2421513339096001E-3</v>
      </c>
      <c r="K19">
        <v>-0.51738656105151004</v>
      </c>
      <c r="L19">
        <v>0.88724013858161199</v>
      </c>
      <c r="M19">
        <v>0</v>
      </c>
      <c r="N19">
        <v>0</v>
      </c>
      <c r="O19">
        <v>-0.24927115355127599</v>
      </c>
      <c r="P19">
        <v>0</v>
      </c>
      <c r="Q19">
        <v>-9.4130747285659094E-2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0.73124535974240701</v>
      </c>
      <c r="Z19">
        <v>-0.29190338518029901</v>
      </c>
      <c r="AA19">
        <v>-3.4467828940919397E-2</v>
      </c>
      <c r="AB19">
        <v>-3.4623490539937997E-2</v>
      </c>
      <c r="AC19">
        <v>1.20881767716449E-2</v>
      </c>
      <c r="AD19">
        <v>-0.25736418053661902</v>
      </c>
      <c r="AE19">
        <v>-7.4554711484947598</v>
      </c>
      <c r="AF19">
        <v>-12.8935187414893</v>
      </c>
      <c r="AG19">
        <f t="shared" si="4"/>
        <v>-0.50613409080979999</v>
      </c>
      <c r="AH19">
        <f t="shared" si="1"/>
        <v>-0.87840683246571771</v>
      </c>
      <c r="AI19">
        <f t="shared" si="2"/>
        <v>-0.48599492273048417</v>
      </c>
      <c r="AJ19" s="19">
        <v>-1.215995186427282</v>
      </c>
      <c r="AK19" s="19">
        <v>0.43834099999999998</v>
      </c>
      <c r="AL19" s="19">
        <v>-0.47775000000000001</v>
      </c>
      <c r="AN19">
        <f t="shared" si="3"/>
        <v>-1.1069338537433311</v>
      </c>
      <c r="AO19">
        <f t="shared" si="5"/>
        <v>-0.39241190973523354</v>
      </c>
      <c r="AP19">
        <f>+EA_output_withoutFG_noYC!AN19</f>
        <v>-1.6279555168043336</v>
      </c>
      <c r="AQ19">
        <f>+EA_output_withoutFG_noYC!AO19</f>
        <v>2.7651698579616313</v>
      </c>
    </row>
    <row r="20" spans="1:43">
      <c r="A20" s="1">
        <v>40816</v>
      </c>
      <c r="B20">
        <v>-0.178122512550179</v>
      </c>
      <c r="C20">
        <v>8.1421186913146495E-2</v>
      </c>
      <c r="D20">
        <v>0.64600125956919097</v>
      </c>
      <c r="E20">
        <v>4.51893142974557E-2</v>
      </c>
      <c r="F20">
        <v>-2.2713871521043298</v>
      </c>
      <c r="G20">
        <v>-4.58010272441064</v>
      </c>
      <c r="H20">
        <v>1.0513238945755E-2</v>
      </c>
      <c r="I20">
        <v>0.267943322895417</v>
      </c>
      <c r="J20">
        <v>6.4863059202467004E-3</v>
      </c>
      <c r="K20">
        <v>-0.80933701253606405</v>
      </c>
      <c r="L20">
        <v>0.89324383979388799</v>
      </c>
      <c r="M20">
        <v>0</v>
      </c>
      <c r="N20">
        <v>0</v>
      </c>
      <c r="O20">
        <v>-0.231821968899039</v>
      </c>
      <c r="P20">
        <v>0</v>
      </c>
      <c r="Q20">
        <v>-4.2579694230935897E-2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1.00044606816389</v>
      </c>
      <c r="Z20">
        <v>-0.33776464826330399</v>
      </c>
      <c r="AA20">
        <v>-1.9760236511105998E-2</v>
      </c>
      <c r="AB20">
        <v>-1.7679146739887502E-2</v>
      </c>
      <c r="AC20">
        <v>3.0207454177473399E-2</v>
      </c>
      <c r="AD20">
        <v>-0.25880112298340702</v>
      </c>
      <c r="AE20">
        <v>-7.4635043988848997</v>
      </c>
      <c r="AF20">
        <v>-13.2294086274373</v>
      </c>
      <c r="AG20">
        <f t="shared" si="4"/>
        <v>-0.33588988594799929</v>
      </c>
      <c r="AH20">
        <f t="shared" si="1"/>
        <v>-1.1858015041417884</v>
      </c>
      <c r="AI20">
        <f t="shared" si="2"/>
        <v>-0.77311285944938324</v>
      </c>
      <c r="AJ20" s="19">
        <v>-1.4906261006292909</v>
      </c>
      <c r="AK20" s="19">
        <v>0.44553039999999999</v>
      </c>
      <c r="AL20" s="19">
        <v>-0.54500000000000104</v>
      </c>
      <c r="AN20">
        <f t="shared" si="3"/>
        <v>-1.4987753913245367</v>
      </c>
      <c r="AO20">
        <f t="shared" si="5"/>
        <v>-0.41268864469240513</v>
      </c>
      <c r="AP20">
        <f>+EA_output_withoutFG_noYC!AN20</f>
        <v>-1.8197810357395854</v>
      </c>
      <c r="AQ20">
        <f>+EA_output_withoutFG_noYC!AO20</f>
        <v>2.4224798314061196</v>
      </c>
    </row>
    <row r="21" spans="1:43">
      <c r="A21" s="1">
        <v>40908</v>
      </c>
      <c r="B21">
        <v>-0.32717997921341102</v>
      </c>
      <c r="C21">
        <v>0.100931742838079</v>
      </c>
      <c r="D21">
        <v>0.71090504599268201</v>
      </c>
      <c r="E21">
        <v>-0.31237461063551403</v>
      </c>
      <c r="F21">
        <v>-2.5054115336077301</v>
      </c>
      <c r="G21">
        <v>-4.5507261526151801</v>
      </c>
      <c r="H21">
        <v>2.2582827695996399E-2</v>
      </c>
      <c r="I21">
        <v>0.26647517014142702</v>
      </c>
      <c r="J21">
        <v>7.2574757338222003E-3</v>
      </c>
      <c r="K21">
        <v>-1.11811011022943</v>
      </c>
      <c r="L21">
        <v>0.89729071722203002</v>
      </c>
      <c r="M21">
        <v>0</v>
      </c>
      <c r="N21">
        <v>0</v>
      </c>
      <c r="O21">
        <v>-0.195194818624018</v>
      </c>
      <c r="P21">
        <v>0</v>
      </c>
      <c r="Q21">
        <v>1.3588043951086299E-2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1.3838446962811799</v>
      </c>
      <c r="Z21">
        <v>-0.39924351456569102</v>
      </c>
      <c r="AA21">
        <v>-4.0017386854251102E-3</v>
      </c>
      <c r="AB21">
        <v>-1.09626552050101E-3</v>
      </c>
      <c r="AC21">
        <v>4.1551677700459498E-2</v>
      </c>
      <c r="AD21">
        <v>-0.24046605484479699</v>
      </c>
      <c r="AE21">
        <v>-7.4714073712994997</v>
      </c>
      <c r="AF21">
        <v>-13.680784752284399</v>
      </c>
      <c r="AG21">
        <f t="shared" si="4"/>
        <v>-0.45137612484709955</v>
      </c>
      <c r="AH21">
        <f t="shared" si="1"/>
        <v>-1.658651228369755</v>
      </c>
      <c r="AI21">
        <f t="shared" si="2"/>
        <v>-1.3211299185055503</v>
      </c>
      <c r="AJ21" s="19">
        <v>-1.93595021188762</v>
      </c>
      <c r="AK21" s="19">
        <v>0.58010090000000003</v>
      </c>
      <c r="AL21" s="19">
        <v>-0.76750000000000096</v>
      </c>
      <c r="AN21">
        <f t="shared" si="3"/>
        <v>-2.0059493554124832</v>
      </c>
      <c r="AO21">
        <f t="shared" si="5"/>
        <v>-0.3375213098642047</v>
      </c>
      <c r="AP21">
        <f>+EA_output_withoutFG_noYC!AN21</f>
        <v>-2.1094818295838271</v>
      </c>
      <c r="AQ21">
        <f>+EA_output_withoutFG_noYC!AO21</f>
        <v>2.3056490320237115</v>
      </c>
    </row>
    <row r="22" spans="1:43">
      <c r="A22" s="1">
        <v>40999</v>
      </c>
      <c r="B22">
        <v>-0.43728471783231398</v>
      </c>
      <c r="C22">
        <v>9.88823206235699E-2</v>
      </c>
      <c r="D22">
        <v>0.75745883863401897</v>
      </c>
      <c r="E22">
        <v>-0.485471122982159</v>
      </c>
      <c r="F22">
        <v>-2.68412855933052</v>
      </c>
      <c r="G22">
        <v>-4.6051584587358896</v>
      </c>
      <c r="H22">
        <v>1.2988582345094601E-2</v>
      </c>
      <c r="I22">
        <v>0.25833273090840903</v>
      </c>
      <c r="J22">
        <v>6.7910890795176903E-3</v>
      </c>
      <c r="K22">
        <v>-1.3176875069602101</v>
      </c>
      <c r="L22">
        <v>0.91116220073320398</v>
      </c>
      <c r="M22">
        <v>0</v>
      </c>
      <c r="N22">
        <v>0</v>
      </c>
      <c r="O22">
        <v>-0.176266985106141</v>
      </c>
      <c r="P22">
        <v>0</v>
      </c>
      <c r="Q22">
        <v>3.5248334720880799E-2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1.6213415199789201</v>
      </c>
      <c r="Z22">
        <v>-0.445722639791029</v>
      </c>
      <c r="AA22">
        <v>6.84058492961152E-3</v>
      </c>
      <c r="AB22">
        <v>9.2569114208003404E-3</v>
      </c>
      <c r="AC22">
        <v>4.3529575797090901E-2</v>
      </c>
      <c r="AD22">
        <v>-0.214737626952616</v>
      </c>
      <c r="AE22">
        <v>-7.4791811477758703</v>
      </c>
      <c r="AF22">
        <v>-14.0838060762956</v>
      </c>
      <c r="AG22">
        <f t="shared" si="4"/>
        <v>-0.40302132401120083</v>
      </c>
      <c r="AH22">
        <f t="shared" si="1"/>
        <v>-1.9994664697838704</v>
      </c>
      <c r="AI22">
        <f t="shared" si="2"/>
        <v>-1.7022872882064382</v>
      </c>
      <c r="AJ22" s="19">
        <v>-2.3604940326081478</v>
      </c>
      <c r="AK22" s="19">
        <v>1.2355438000000001</v>
      </c>
      <c r="AL22" s="19">
        <v>-1.6313437500000001</v>
      </c>
      <c r="AN22">
        <f t="shared" si="3"/>
        <v>-2.3132585230550902</v>
      </c>
      <c r="AO22">
        <f t="shared" si="5"/>
        <v>-0.29717918157743228</v>
      </c>
      <c r="AP22">
        <f>+EA_output_withoutFG_noYC!AN22</f>
        <v>-2.3585954138447449</v>
      </c>
      <c r="AQ22">
        <f>+EA_output_withoutFG_noYC!AO22</f>
        <v>2.2561258352904723</v>
      </c>
    </row>
    <row r="23" spans="1:43">
      <c r="A23" s="1">
        <v>41090</v>
      </c>
      <c r="B23">
        <v>-0.46735732510625999</v>
      </c>
      <c r="C23">
        <v>8.2642039637240802E-2</v>
      </c>
      <c r="D23">
        <v>0.88616346608473096</v>
      </c>
      <c r="E23">
        <v>-0.79527069888117696</v>
      </c>
      <c r="F23">
        <v>-2.8507786019727002</v>
      </c>
      <c r="G23">
        <v>-4.6727726594274603</v>
      </c>
      <c r="H23">
        <v>-1.5600666928901701E-3</v>
      </c>
      <c r="I23">
        <v>0.25176034278872</v>
      </c>
      <c r="J23">
        <v>6.8123932737964603E-3</v>
      </c>
      <c r="K23">
        <v>-1.61787928167835</v>
      </c>
      <c r="L23">
        <v>0.91598905969495803</v>
      </c>
      <c r="M23">
        <v>0</v>
      </c>
      <c r="N23">
        <v>0</v>
      </c>
      <c r="O23">
        <v>-0.16833107357521301</v>
      </c>
      <c r="P23">
        <v>0</v>
      </c>
      <c r="Q23">
        <v>4.59186687289296E-2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1.67606694754926</v>
      </c>
      <c r="Z23">
        <v>-0.47158466261544102</v>
      </c>
      <c r="AA23">
        <v>2.0862436809763699E-2</v>
      </c>
      <c r="AB23">
        <v>2.1824822756453002E-2</v>
      </c>
      <c r="AC23">
        <v>4.5383940529084198E-2</v>
      </c>
      <c r="AD23">
        <v>-0.18738216915176301</v>
      </c>
      <c r="AE23">
        <v>-7.4868268126195696</v>
      </c>
      <c r="AF23">
        <v>-14.7663192338679</v>
      </c>
      <c r="AG23">
        <f t="shared" si="4"/>
        <v>-0.68251315757230024</v>
      </c>
      <c r="AH23">
        <f t="shared" si="1"/>
        <v>-2.6067197618208571</v>
      </c>
      <c r="AI23">
        <f t="shared" si="2"/>
        <v>-2.0940117960198639</v>
      </c>
      <c r="AJ23" s="19">
        <v>-2.715349303346136</v>
      </c>
      <c r="AK23" s="19">
        <v>1.2491973999999999</v>
      </c>
      <c r="AL23" s="19">
        <v>-1.96990625</v>
      </c>
      <c r="AN23">
        <f t="shared" si="3"/>
        <v>-2.6772437951319055</v>
      </c>
      <c r="AO23">
        <f t="shared" si="5"/>
        <v>-0.5127079658009932</v>
      </c>
      <c r="AP23">
        <f>+EA_output_withoutFG_noYC!AN23</f>
        <v>-2.444524851460971</v>
      </c>
      <c r="AQ23">
        <f>+EA_output_withoutFG_noYC!AO23</f>
        <v>1.7061116105750496</v>
      </c>
    </row>
    <row r="24" spans="1:43">
      <c r="A24" s="1">
        <v>41182</v>
      </c>
      <c r="B24">
        <v>-0.37983045568603102</v>
      </c>
      <c r="C24">
        <v>6.2840526049685902E-2</v>
      </c>
      <c r="D24">
        <v>0.89610505453102696</v>
      </c>
      <c r="E24">
        <v>-0.98666714007862399</v>
      </c>
      <c r="F24">
        <v>-2.9613291745411501</v>
      </c>
      <c r="G24">
        <v>-4.7717350830315803</v>
      </c>
      <c r="H24">
        <v>-1.7441934045279699E-3</v>
      </c>
      <c r="I24">
        <v>0.24566481514462299</v>
      </c>
      <c r="J24">
        <v>5.0397808599242401E-3</v>
      </c>
      <c r="K24">
        <v>-1.7696819893328899</v>
      </c>
      <c r="L24">
        <v>0.92901220389250805</v>
      </c>
      <c r="M24">
        <v>0</v>
      </c>
      <c r="N24">
        <v>0</v>
      </c>
      <c r="O24">
        <v>-0.142529649792733</v>
      </c>
      <c r="P24">
        <v>0</v>
      </c>
      <c r="Q24">
        <v>5.6390728454759002E-2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1.58348930143255</v>
      </c>
      <c r="Z24">
        <v>-0.47722190292323802</v>
      </c>
      <c r="AA24">
        <v>2.8254858177151999E-2</v>
      </c>
      <c r="AB24">
        <v>4.1261622986326699E-2</v>
      </c>
      <c r="AC24">
        <v>5.2563475452816498E-2</v>
      </c>
      <c r="AD24">
        <v>-0.15743389781073</v>
      </c>
      <c r="AE24">
        <v>-7.4943454518487904</v>
      </c>
      <c r="AF24">
        <v>-15.241896571468899</v>
      </c>
      <c r="AG24">
        <f t="shared" si="4"/>
        <v>-0.47557733760099907</v>
      </c>
      <c r="AH24">
        <f t="shared" si="1"/>
        <v>-2.9758160365885518</v>
      </c>
      <c r="AI24">
        <f t="shared" si="2"/>
        <v>-2.2770475045705392</v>
      </c>
      <c r="AJ24" s="19">
        <v>-3.0005160241009179</v>
      </c>
      <c r="AK24" s="19">
        <v>1.1368252000000001</v>
      </c>
      <c r="AL24" s="19">
        <v>-2.2692812500000001</v>
      </c>
      <c r="AN24">
        <f t="shared" si="3"/>
        <v>-2.9890507340390613</v>
      </c>
      <c r="AO24">
        <f t="shared" si="5"/>
        <v>-0.69876853201801259</v>
      </c>
      <c r="AP24">
        <f>+EA_output_withoutFG_noYC!AN24</f>
        <v>-2.6229999375395732</v>
      </c>
      <c r="AQ24">
        <f>+EA_output_withoutFG_noYC!AO24</f>
        <v>1.3355123723126368</v>
      </c>
    </row>
    <row r="25" spans="1:43">
      <c r="A25" s="1">
        <v>41274</v>
      </c>
      <c r="B25">
        <v>-0.56229965743594001</v>
      </c>
      <c r="C25">
        <v>4.5376471894362697E-2</v>
      </c>
      <c r="D25">
        <v>0.79889905186325405</v>
      </c>
      <c r="E25">
        <v>-0.96231541669341703</v>
      </c>
      <c r="F25">
        <v>-2.9875289958222302</v>
      </c>
      <c r="G25">
        <v>-4.9372605741319902</v>
      </c>
      <c r="H25">
        <v>-4.84105255554876E-3</v>
      </c>
      <c r="I25">
        <v>0.23769448561707299</v>
      </c>
      <c r="J25">
        <v>4.0860968073291098E-3</v>
      </c>
      <c r="K25">
        <v>-1.9459389649869201</v>
      </c>
      <c r="L25">
        <v>0.965941598474792</v>
      </c>
      <c r="M25">
        <v>0</v>
      </c>
      <c r="N25">
        <v>0</v>
      </c>
      <c r="O25">
        <v>-9.7383236714277094E-2</v>
      </c>
      <c r="P25">
        <v>0</v>
      </c>
      <c r="Q25">
        <v>2.9272787097392599E-2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1.42450465745189</v>
      </c>
      <c r="Z25">
        <v>-0.473714605574236</v>
      </c>
      <c r="AA25">
        <v>1.53319066967835E-2</v>
      </c>
      <c r="AB25">
        <v>4.8045181521812703E-2</v>
      </c>
      <c r="AC25">
        <v>6.1548446852019899E-2</v>
      </c>
      <c r="AD25">
        <v>-0.123753485495584</v>
      </c>
      <c r="AE25">
        <v>-7.5017381526643296</v>
      </c>
      <c r="AF25">
        <v>-15.9660734577977</v>
      </c>
      <c r="AG25">
        <f t="shared" si="4"/>
        <v>-0.72417688632880051</v>
      </c>
      <c r="AH25">
        <f t="shared" si="1"/>
        <v>-3.5270747310014432</v>
      </c>
      <c r="AI25">
        <f t="shared" si="2"/>
        <v>-2.5330978674672093</v>
      </c>
      <c r="AJ25" s="19">
        <v>-3.2150264319633841</v>
      </c>
      <c r="AK25" s="19">
        <v>1.2547473</v>
      </c>
      <c r="AL25" s="19">
        <v>-2.5294687499999999</v>
      </c>
      <c r="AN25">
        <f t="shared" si="3"/>
        <v>-3.1055688887580306</v>
      </c>
      <c r="AO25">
        <f t="shared" si="5"/>
        <v>-0.99397686353423387</v>
      </c>
      <c r="AP25">
        <f>+EA_output_withoutFG_noYC!AN25</f>
        <v>-2.9287190219257444</v>
      </c>
      <c r="AQ25">
        <f>+EA_output_withoutFG_noYC!AO25</f>
        <v>1.2787318217562369</v>
      </c>
    </row>
    <row r="26" spans="1:43">
      <c r="A26" s="1">
        <v>41364</v>
      </c>
      <c r="B26">
        <v>-0.40498290283156102</v>
      </c>
      <c r="C26">
        <v>2.5867230672759201E-2</v>
      </c>
      <c r="D26">
        <v>0.87223616291121697</v>
      </c>
      <c r="E26">
        <v>-1.20483332016703</v>
      </c>
      <c r="F26">
        <v>-3.00806678616315</v>
      </c>
      <c r="G26">
        <v>-5.1404582505779404</v>
      </c>
      <c r="H26">
        <v>-3.6967671207827298E-3</v>
      </c>
      <c r="I26">
        <v>0.22596013155991901</v>
      </c>
      <c r="J26">
        <v>3.28280938014668E-3</v>
      </c>
      <c r="K26">
        <v>-2.2265403696883199</v>
      </c>
      <c r="L26">
        <v>1.00197383151412</v>
      </c>
      <c r="M26">
        <v>0</v>
      </c>
      <c r="N26">
        <v>0</v>
      </c>
      <c r="O26">
        <v>-0.115547295944002</v>
      </c>
      <c r="P26">
        <v>0</v>
      </c>
      <c r="Q26">
        <v>2.67094984159396E-2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1.23155499127379</v>
      </c>
      <c r="Z26">
        <v>-0.47085590811725597</v>
      </c>
      <c r="AA26">
        <v>-9.9548663319092394E-3</v>
      </c>
      <c r="AB26">
        <v>4.0047511994044098E-2</v>
      </c>
      <c r="AC26">
        <v>6.4065898714115596E-2</v>
      </c>
      <c r="AD26">
        <v>-8.09242882091602E-2</v>
      </c>
      <c r="AE26">
        <v>-7.5090060029441696</v>
      </c>
      <c r="AF26">
        <v>-16.683168691659201</v>
      </c>
      <c r="AG26">
        <f t="shared" si="4"/>
        <v>-0.71709523386150131</v>
      </c>
      <c r="AH26">
        <f t="shared" si="1"/>
        <v>-4.0337044381371188</v>
      </c>
      <c r="AI26">
        <f t="shared" si="2"/>
        <v>-2.5810974077724231</v>
      </c>
      <c r="AJ26" s="19">
        <v>-3.3375897429209438</v>
      </c>
      <c r="AK26" s="19">
        <v>1.347278</v>
      </c>
      <c r="AL26" s="19">
        <v>-2.8424999999999998</v>
      </c>
      <c r="AN26">
        <f t="shared" si="3"/>
        <v>-3.3147967127462037</v>
      </c>
      <c r="AO26">
        <f t="shared" si="5"/>
        <v>-1.4526070303646956</v>
      </c>
      <c r="AP26">
        <f>+EA_output_withoutFG_noYC!AN26</f>
        <v>-2.847184319144056</v>
      </c>
      <c r="AQ26">
        <f>+EA_output_withoutFG_noYC!AO26</f>
        <v>0.40630850111610961</v>
      </c>
    </row>
    <row r="27" spans="1:43">
      <c r="A27" s="1">
        <v>41455</v>
      </c>
      <c r="B27">
        <v>-0.17884060194106399</v>
      </c>
      <c r="C27">
        <v>2.0417237442339E-2</v>
      </c>
      <c r="D27">
        <v>0.84916534977921798</v>
      </c>
      <c r="E27">
        <v>-1.23304387958402</v>
      </c>
      <c r="F27">
        <v>-2.9711378576859802</v>
      </c>
      <c r="G27">
        <v>-5.3200589312604896</v>
      </c>
      <c r="H27">
        <v>-2.0958725435438301E-2</v>
      </c>
      <c r="I27">
        <v>0.224710816231837</v>
      </c>
      <c r="J27">
        <v>3.05968525179591E-3</v>
      </c>
      <c r="K27">
        <v>-2.2504427004491201</v>
      </c>
      <c r="L27">
        <v>1.08569253565618</v>
      </c>
      <c r="M27">
        <v>0</v>
      </c>
      <c r="N27">
        <v>0</v>
      </c>
      <c r="O27">
        <v>-8.3632404851356507E-2</v>
      </c>
      <c r="P27">
        <v>0</v>
      </c>
      <c r="Q27">
        <v>-2.9734692688564102E-2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1.07413642999582</v>
      </c>
      <c r="Z27">
        <v>-0.443454570535736</v>
      </c>
      <c r="AA27">
        <v>-2.2478422872622E-2</v>
      </c>
      <c r="AB27">
        <v>3.57087852616641E-2</v>
      </c>
      <c r="AC27">
        <v>6.6607548968587393E-2</v>
      </c>
      <c r="AD27">
        <v>-2.7380096543606802E-2</v>
      </c>
      <c r="AE27">
        <v>-7.5161500907617604</v>
      </c>
      <c r="AF27">
        <v>-16.737814586022299</v>
      </c>
      <c r="AG27">
        <f t="shared" si="4"/>
        <v>-5.464589436309808E-2</v>
      </c>
      <c r="AH27">
        <f t="shared" si="1"/>
        <v>-3.9016055640000653</v>
      </c>
      <c r="AI27">
        <f t="shared" si="2"/>
        <v>-2.3343025378250521</v>
      </c>
      <c r="AJ27" s="19">
        <v>-3.3594960907870139</v>
      </c>
      <c r="AK27" s="19">
        <v>1.3304111000000001</v>
      </c>
      <c r="AL27" s="19">
        <v>-2.9874999999999998</v>
      </c>
      <c r="AN27">
        <f t="shared" si="3"/>
        <v>-3.3345991500484429</v>
      </c>
      <c r="AO27">
        <f t="shared" si="5"/>
        <v>-1.5673030261750134</v>
      </c>
      <c r="AP27">
        <f>+EA_output_withoutFG_noYC!AN27</f>
        <v>-2.9543117563042922</v>
      </c>
      <c r="AQ27">
        <f>+EA_output_withoutFG_noYC!AO27</f>
        <v>0.22224983788006103</v>
      </c>
    </row>
    <row r="28" spans="1:43">
      <c r="A28" s="1">
        <v>41547</v>
      </c>
      <c r="B28">
        <v>-0.32875733663145801</v>
      </c>
      <c r="C28">
        <v>1.10050170154744E-2</v>
      </c>
      <c r="D28">
        <v>0.75009015815261404</v>
      </c>
      <c r="E28">
        <v>-1.1180625209778201</v>
      </c>
      <c r="F28">
        <v>-2.8739210353967399</v>
      </c>
      <c r="G28">
        <v>-5.4925320093233401</v>
      </c>
      <c r="H28">
        <v>-1.5435214923401899E-2</v>
      </c>
      <c r="I28">
        <v>0.233511605496139</v>
      </c>
      <c r="J28">
        <v>3.60600689469365E-3</v>
      </c>
      <c r="K28">
        <v>-2.21825875583751</v>
      </c>
      <c r="L28">
        <v>1.1786461114606099</v>
      </c>
      <c r="M28">
        <v>0</v>
      </c>
      <c r="N28">
        <v>0</v>
      </c>
      <c r="O28">
        <v>-4.15732208533377E-2</v>
      </c>
      <c r="P28">
        <v>0</v>
      </c>
      <c r="Q28">
        <v>-2.6895160029659301E-2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0.93563383365137698</v>
      </c>
      <c r="Z28">
        <v>-0.41584815836960798</v>
      </c>
      <c r="AA28">
        <v>-4.2007598017030301E-2</v>
      </c>
      <c r="AB28">
        <v>2.0396746533801299E-2</v>
      </c>
      <c r="AC28">
        <v>5.8043539131859799E-2</v>
      </c>
      <c r="AD28">
        <v>2.4825575380106601E-2</v>
      </c>
      <c r="AE28">
        <v>-7.5231715039270899</v>
      </c>
      <c r="AF28">
        <v>-16.880703920570301</v>
      </c>
      <c r="AG28">
        <f t="shared" si="4"/>
        <v>-0.14288933454800201</v>
      </c>
      <c r="AH28">
        <f t="shared" si="1"/>
        <v>-3.8650004073198874</v>
      </c>
      <c r="AI28">
        <f t="shared" si="2"/>
        <v>-2.2277855897928838</v>
      </c>
      <c r="AJ28" s="19">
        <v>-3.2807454755615502</v>
      </c>
      <c r="AK28" s="19">
        <v>1.5884453000000001</v>
      </c>
      <c r="AL28" s="19">
        <v>-3.0565000000000002</v>
      </c>
      <c r="AN28">
        <f t="shared" si="3"/>
        <v>-3.2308883812064715</v>
      </c>
      <c r="AO28">
        <f t="shared" si="5"/>
        <v>-1.6372148175270036</v>
      </c>
      <c r="AP28">
        <f>+EA_output_withoutFG_noYC!AN28</f>
        <v>-3.0335056079878031</v>
      </c>
      <c r="AQ28">
        <f>+EA_output_withoutFG_noYC!AO28</f>
        <v>0.46494753988371151</v>
      </c>
    </row>
    <row r="29" spans="1:43">
      <c r="A29" s="1">
        <v>41639</v>
      </c>
      <c r="B29">
        <v>-0.23768848652553601</v>
      </c>
      <c r="C29">
        <v>2.6486100306916002E-2</v>
      </c>
      <c r="D29">
        <v>0.64682161290491402</v>
      </c>
      <c r="E29">
        <v>-0.87677281518469996</v>
      </c>
      <c r="F29">
        <v>-2.8094683931393098</v>
      </c>
      <c r="G29">
        <v>-5.7133855837253202</v>
      </c>
      <c r="H29">
        <v>5.1947337561204301E-3</v>
      </c>
      <c r="I29">
        <v>0.25211725231361698</v>
      </c>
      <c r="J29">
        <v>3.5866421206571099E-3</v>
      </c>
      <c r="K29">
        <v>-2.1788430984074498</v>
      </c>
      <c r="L29">
        <v>1.2649547425327401</v>
      </c>
      <c r="M29">
        <v>0</v>
      </c>
      <c r="N29">
        <v>0</v>
      </c>
      <c r="O29">
        <v>-9.9933367668256501E-2</v>
      </c>
      <c r="P29">
        <v>0</v>
      </c>
      <c r="Q29">
        <v>2.0391232696222198E-3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0.80585346589047901</v>
      </c>
      <c r="Z29">
        <v>-0.39175283430217001</v>
      </c>
      <c r="AA29">
        <v>-6.2612172304737895E-2</v>
      </c>
      <c r="AB29">
        <v>-1.67092627195154E-4</v>
      </c>
      <c r="AC29">
        <v>4.3078491052543903E-2</v>
      </c>
      <c r="AD29">
        <v>6.83972801709756E-2</v>
      </c>
      <c r="AE29">
        <v>-7.5300713295494797</v>
      </c>
      <c r="AF29">
        <v>-16.782165729115601</v>
      </c>
      <c r="AG29">
        <f t="shared" si="4"/>
        <v>9.8538191454700552E-2</v>
      </c>
      <c r="AH29">
        <f t="shared" si="1"/>
        <v>-3.5387088158407716</v>
      </c>
      <c r="AI29">
        <f t="shared" si="2"/>
        <v>-1.8226628553132171</v>
      </c>
      <c r="AJ29" s="19">
        <v>-3.1020381718246122</v>
      </c>
      <c r="AK29" s="19">
        <v>1.8602263000000001</v>
      </c>
      <c r="AL29" s="19">
        <v>-3.0495000000000001</v>
      </c>
      <c r="AN29">
        <f t="shared" si="3"/>
        <v>-3.01293349511218</v>
      </c>
      <c r="AO29">
        <f t="shared" si="5"/>
        <v>-1.7160459605275544</v>
      </c>
      <c r="AP29">
        <f>+EA_output_withoutFG_noYC!AN29</f>
        <v>-3.0305914742080784</v>
      </c>
      <c r="AQ29">
        <f>+EA_output_withoutFG_noYC!AO29</f>
        <v>0.46297700419121757</v>
      </c>
    </row>
    <row r="30" spans="1:43">
      <c r="A30" s="1">
        <v>41729</v>
      </c>
      <c r="B30">
        <v>-8.4556726719481806E-2</v>
      </c>
      <c r="C30">
        <v>2.7727093400962601E-3</v>
      </c>
      <c r="D30">
        <v>0.56612040547528897</v>
      </c>
      <c r="E30">
        <v>-0.97081105384973099</v>
      </c>
      <c r="F30">
        <v>-2.7984902927831299</v>
      </c>
      <c r="G30">
        <v>-5.9681041644185697</v>
      </c>
      <c r="H30">
        <v>-1.1800672791156101E-2</v>
      </c>
      <c r="I30">
        <v>0.25164168832641598</v>
      </c>
      <c r="J30">
        <v>3.5342394656310699E-3</v>
      </c>
      <c r="K30">
        <v>-2.39243972469998</v>
      </c>
      <c r="L30">
        <v>1.3748540256805799</v>
      </c>
      <c r="M30">
        <v>0</v>
      </c>
      <c r="N30">
        <v>0</v>
      </c>
      <c r="O30">
        <v>-0.15824711908330499</v>
      </c>
      <c r="P30">
        <v>0</v>
      </c>
      <c r="Q30">
        <v>7.7474384560644897E-3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0.699963901235511</v>
      </c>
      <c r="Z30">
        <v>-0.38121443292926999</v>
      </c>
      <c r="AA30">
        <v>-8.2383800317273007E-2</v>
      </c>
      <c r="AB30">
        <v>-2.2269463247406501E-2</v>
      </c>
      <c r="AC30">
        <v>2.3091550748099401E-2</v>
      </c>
      <c r="AD30">
        <v>9.8441968450286799E-2</v>
      </c>
      <c r="AE30">
        <v>-7.5368506536216602</v>
      </c>
      <c r="AF30">
        <v>-17.379000177283</v>
      </c>
      <c r="AG30">
        <f t="shared" si="4"/>
        <v>-0.5968344481673995</v>
      </c>
      <c r="AH30">
        <f t="shared" si="1"/>
        <v>-3.8740453592427571</v>
      </c>
      <c r="AI30">
        <f t="shared" si="2"/>
        <v>-1.8172353584827248</v>
      </c>
      <c r="AJ30" s="19">
        <v>-2.8885277265185811</v>
      </c>
      <c r="AK30" s="19">
        <v>1.6738161</v>
      </c>
      <c r="AL30" s="19">
        <v>-2.7996249999999998</v>
      </c>
      <c r="AN30">
        <f t="shared" si="3"/>
        <v>-3.2004082318174758</v>
      </c>
      <c r="AO30">
        <f t="shared" si="5"/>
        <v>-2.0568100007600325</v>
      </c>
      <c r="AP30">
        <f>+EA_output_withoutFG_noYC!AN30</f>
        <v>-3.0924531263954433</v>
      </c>
      <c r="AQ30">
        <f>+EA_output_withoutFG_noYC!AO30</f>
        <v>-0.2726884399076468</v>
      </c>
    </row>
    <row r="31" spans="1:43">
      <c r="A31" s="1">
        <v>41820</v>
      </c>
      <c r="B31">
        <v>-6.5013962436050093E-2</v>
      </c>
      <c r="C31">
        <v>1.9418495414912799E-2</v>
      </c>
      <c r="D31">
        <v>0.40248981149030799</v>
      </c>
      <c r="E31">
        <v>-0.62202057488862905</v>
      </c>
      <c r="F31">
        <v>-2.7623735541915999</v>
      </c>
      <c r="G31">
        <v>-6.2497688398954301</v>
      </c>
      <c r="H31">
        <v>2.5333138511486998E-3</v>
      </c>
      <c r="I31">
        <v>0.25647104518951203</v>
      </c>
      <c r="J31">
        <v>3.2510752478543698E-3</v>
      </c>
      <c r="K31">
        <v>-2.4165106756433201</v>
      </c>
      <c r="L31">
        <v>1.4370077909441601</v>
      </c>
      <c r="M31">
        <v>0</v>
      </c>
      <c r="N31">
        <v>0</v>
      </c>
      <c r="O31">
        <v>-0.276451189747353</v>
      </c>
      <c r="P31">
        <v>0</v>
      </c>
      <c r="Q31">
        <v>-2.64624192677149E-2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0.60979566715739397</v>
      </c>
      <c r="Z31">
        <v>-0.39243695540295598</v>
      </c>
      <c r="AA31">
        <v>-0.11425818326197</v>
      </c>
      <c r="AB31">
        <v>-4.9788366085142297E-2</v>
      </c>
      <c r="AC31">
        <v>-3.3277951379871301E-3</v>
      </c>
      <c r="AD31">
        <v>0.108619651119574</v>
      </c>
      <c r="AE31">
        <v>-7.5435105606237602</v>
      </c>
      <c r="AF31">
        <v>-17.682336226167099</v>
      </c>
      <c r="AG31">
        <f t="shared" si="4"/>
        <v>-0.30333604888409837</v>
      </c>
      <c r="AH31">
        <f t="shared" si="1"/>
        <v>-3.8890568256478604</v>
      </c>
      <c r="AI31">
        <f t="shared" si="2"/>
        <v>-1.6311501683934528</v>
      </c>
      <c r="AJ31" s="19">
        <v>-2.682818845102628</v>
      </c>
      <c r="AK31" s="19">
        <v>1.9215804000000001</v>
      </c>
      <c r="AL31" s="19">
        <v>-2.7073749999999999</v>
      </c>
      <c r="AN31">
        <f t="shared" si="3"/>
        <v>-2.9624858221750081</v>
      </c>
      <c r="AO31">
        <f t="shared" si="5"/>
        <v>-2.2579066572544075</v>
      </c>
      <c r="AP31">
        <f>+EA_output_withoutFG_noYC!AN31</f>
        <v>-3.1806734021371255</v>
      </c>
      <c r="AQ31">
        <f>+EA_output_withoutFG_noYC!AO31</f>
        <v>-0.16675937516060646</v>
      </c>
    </row>
    <row r="32" spans="1:43">
      <c r="A32" s="1">
        <v>41912</v>
      </c>
      <c r="B32">
        <v>-0.11537512540044401</v>
      </c>
      <c r="C32">
        <v>3.89420956266847E-3</v>
      </c>
      <c r="D32">
        <v>0.30775963492754899</v>
      </c>
      <c r="E32">
        <v>-0.62923092103811495</v>
      </c>
      <c r="F32">
        <v>-2.7319304875627299</v>
      </c>
      <c r="G32">
        <v>-6.4704004192232603</v>
      </c>
      <c r="H32">
        <v>-1.8356143972943099E-2</v>
      </c>
      <c r="I32">
        <v>0.25656973661541999</v>
      </c>
      <c r="J32">
        <v>3.9120522558011702E-3</v>
      </c>
      <c r="K32">
        <v>-2.2625489183423402</v>
      </c>
      <c r="L32">
        <v>1.5533447318826299</v>
      </c>
      <c r="M32">
        <v>0</v>
      </c>
      <c r="N32">
        <v>0</v>
      </c>
      <c r="O32">
        <v>-0.179345643125259</v>
      </c>
      <c r="P32">
        <v>0</v>
      </c>
      <c r="Q32">
        <v>-5.5042061341415302E-2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0.55615637538794904</v>
      </c>
      <c r="Z32">
        <v>-0.37230071872675702</v>
      </c>
      <c r="AA32">
        <v>-0.11652679304901201</v>
      </c>
      <c r="AB32">
        <v>-5.65551299756984E-2</v>
      </c>
      <c r="AC32">
        <v>-1.2900252018059701E-2</v>
      </c>
      <c r="AD32">
        <v>0.111938754667539</v>
      </c>
      <c r="AE32">
        <v>-7.5500521331469796</v>
      </c>
      <c r="AF32">
        <v>-17.776989251623501</v>
      </c>
      <c r="AG32">
        <f t="shared" si="4"/>
        <v>-9.4653025456402418E-2</v>
      </c>
      <c r="AH32">
        <f t="shared" si="1"/>
        <v>-3.7565366992532159</v>
      </c>
      <c r="AI32">
        <f t="shared" si="2"/>
        <v>-1.6038000171968365</v>
      </c>
      <c r="AJ32" s="19">
        <v>-2.484911527577141</v>
      </c>
      <c r="AK32" s="19">
        <v>2.1733503000000001</v>
      </c>
      <c r="AL32" s="19">
        <v>-2.6058750000000002</v>
      </c>
      <c r="AN32">
        <f t="shared" si="3"/>
        <v>-3.0495075641106273</v>
      </c>
      <c r="AO32">
        <f t="shared" si="5"/>
        <v>-2.1527366820563794</v>
      </c>
      <c r="AP32">
        <f>+EA_output_withoutFG_noYC!AN32</f>
        <v>-3.2829847625258557</v>
      </c>
      <c r="AQ32">
        <f>+EA_output_withoutFG_noYC!AO32</f>
        <v>-8.6750418678798624E-2</v>
      </c>
    </row>
    <row r="33" spans="1:43">
      <c r="A33" s="1">
        <v>42004</v>
      </c>
      <c r="B33">
        <v>7.4989691764736702E-3</v>
      </c>
      <c r="C33">
        <v>1.8528858515397699E-2</v>
      </c>
      <c r="D33">
        <v>0.193672803571312</v>
      </c>
      <c r="E33">
        <v>-0.40504814709666498</v>
      </c>
      <c r="F33">
        <v>-2.7385753533013601</v>
      </c>
      <c r="G33">
        <v>-6.6959858271480304</v>
      </c>
      <c r="H33">
        <v>1.4182130639276499E-2</v>
      </c>
      <c r="I33">
        <v>0.256684952137963</v>
      </c>
      <c r="J33">
        <v>5.4072000787129702E-3</v>
      </c>
      <c r="K33">
        <v>-2.1001759496755699</v>
      </c>
      <c r="L33">
        <v>1.6304473035359801</v>
      </c>
      <c r="M33">
        <v>0</v>
      </c>
      <c r="N33">
        <v>0</v>
      </c>
      <c r="O33">
        <v>-0.25892569056045001</v>
      </c>
      <c r="P33">
        <v>0</v>
      </c>
      <c r="Q33">
        <v>-5.2956621425020597E-2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0.45652133400530298</v>
      </c>
      <c r="Z33">
        <v>-0.37247125582121898</v>
      </c>
      <c r="AA33">
        <v>-0.134548123822991</v>
      </c>
      <c r="AB33">
        <v>-7.4855937919122595E-2</v>
      </c>
      <c r="AC33">
        <v>-3.2776609897291198E-2</v>
      </c>
      <c r="AD33">
        <v>0.104380430879508</v>
      </c>
      <c r="AE33">
        <v>-7.5564764515357101</v>
      </c>
      <c r="AF33">
        <v>-17.735471985663501</v>
      </c>
      <c r="AG33">
        <f t="shared" si="4"/>
        <v>4.1517265959999605E-2</v>
      </c>
      <c r="AH33">
        <f t="shared" si="1"/>
        <v>-3.483009706979761</v>
      </c>
      <c r="AI33">
        <f t="shared" si="2"/>
        <v>-1.3290835947283783</v>
      </c>
      <c r="AJ33" s="19">
        <v>-2.294805773941746</v>
      </c>
      <c r="AK33" s="19">
        <v>2.1986349999999999</v>
      </c>
      <c r="AL33" s="19">
        <v>-2.4951249999999998</v>
      </c>
      <c r="AN33">
        <f t="shared" si="3"/>
        <v>-2.9314218383113153</v>
      </c>
      <c r="AO33">
        <f t="shared" si="5"/>
        <v>-2.1539261122513826</v>
      </c>
      <c r="AP33">
        <f>+EA_output_withoutFG_noYC!AN33</f>
        <v>-3.3271657061883211</v>
      </c>
      <c r="AQ33">
        <f>+EA_output_withoutFG_noYC!AO33</f>
        <v>-4.2912652165622234E-2</v>
      </c>
    </row>
    <row r="34" spans="1:43">
      <c r="A34" s="1">
        <v>42094</v>
      </c>
      <c r="B34">
        <v>0.18533245395476999</v>
      </c>
      <c r="C34">
        <v>6.6203133864893495E-4</v>
      </c>
      <c r="D34">
        <v>0.100865076693553</v>
      </c>
      <c r="E34">
        <v>-0.50526666724614999</v>
      </c>
      <c r="F34">
        <v>-2.79205932323626</v>
      </c>
      <c r="G34">
        <v>-6.9227096183447898</v>
      </c>
      <c r="H34">
        <v>-3.8767053663773997E-2</v>
      </c>
      <c r="I34">
        <v>0.23156849105806199</v>
      </c>
      <c r="J34">
        <v>6.1510454185612299E-3</v>
      </c>
      <c r="K34">
        <v>-2.1468526643684198</v>
      </c>
      <c r="L34">
        <v>1.73497936928</v>
      </c>
      <c r="M34">
        <v>0</v>
      </c>
      <c r="N34">
        <v>0</v>
      </c>
      <c r="O34">
        <v>-0.32302396806648598</v>
      </c>
      <c r="P34">
        <v>0</v>
      </c>
      <c r="Q34">
        <v>-0.13585610814910601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0.35258433038954001</v>
      </c>
      <c r="Z34">
        <v>-0.36844497480446398</v>
      </c>
      <c r="AA34">
        <v>-0.15157673675880601</v>
      </c>
      <c r="AB34">
        <v>-9.2395994569921203E-2</v>
      </c>
      <c r="AC34">
        <v>-5.3413042935162199E-2</v>
      </c>
      <c r="AD34">
        <v>8.5728566173656803E-2</v>
      </c>
      <c r="AE34">
        <v>-7.56278459354776</v>
      </c>
      <c r="AF34">
        <v>-18.395279381384299</v>
      </c>
      <c r="AG34">
        <f t="shared" si="4"/>
        <v>-0.65980739572079727</v>
      </c>
      <c r="AH34">
        <f t="shared" si="1"/>
        <v>-3.9097851694917569</v>
      </c>
      <c r="AI34">
        <f t="shared" si="2"/>
        <v>-1.5354146526181807</v>
      </c>
      <c r="AJ34" s="19">
        <v>-2.111491915949522</v>
      </c>
      <c r="AK34" s="19">
        <v>2.154855</v>
      </c>
      <c r="AL34" s="19">
        <v>-2.3768437499999999</v>
      </c>
      <c r="AN34">
        <f t="shared" si="3"/>
        <v>-3.1957988824502079</v>
      </c>
      <c r="AO34">
        <f t="shared" si="5"/>
        <v>-2.3743705168735763</v>
      </c>
      <c r="AP34">
        <f>+EA_output_withoutFG_noYC!AN34</f>
        <v>-3.4645488785791345</v>
      </c>
      <c r="AQ34">
        <f>+EA_output_withoutFG_noYC!AO34</f>
        <v>-0.42529627893276079</v>
      </c>
    </row>
    <row r="35" spans="1:43">
      <c r="A35" s="1">
        <v>42185</v>
      </c>
      <c r="B35">
        <v>-8.0122652215613099E-2</v>
      </c>
      <c r="C35">
        <v>1.26058112271207E-2</v>
      </c>
      <c r="D35">
        <v>-2.5866389542690799E-2</v>
      </c>
      <c r="E35">
        <v>-0.26409111439690403</v>
      </c>
      <c r="F35">
        <v>-2.7441338438869498</v>
      </c>
      <c r="G35">
        <v>-7.1108934470588201</v>
      </c>
      <c r="H35">
        <v>-1.1330840532093401E-2</v>
      </c>
      <c r="I35">
        <v>0.20730058277994301</v>
      </c>
      <c r="J35">
        <v>6.4513281405640596E-3</v>
      </c>
      <c r="K35">
        <v>-1.8685977284079001</v>
      </c>
      <c r="L35">
        <v>1.9104782111673899</v>
      </c>
      <c r="M35">
        <v>0</v>
      </c>
      <c r="N35">
        <v>0</v>
      </c>
      <c r="O35">
        <v>-0.30766366765090702</v>
      </c>
      <c r="P35">
        <v>0</v>
      </c>
      <c r="Q35">
        <v>-9.7848442605983701E-2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0.32752932997977302</v>
      </c>
      <c r="Z35">
        <v>-0.33870520918507702</v>
      </c>
      <c r="AA35">
        <v>-0.14133546171748401</v>
      </c>
      <c r="AB35">
        <v>-9.3700175219223997E-2</v>
      </c>
      <c r="AC35">
        <v>-6.3663940619856293E-2</v>
      </c>
      <c r="AD35">
        <v>6.3384640290024705E-2</v>
      </c>
      <c r="AE35">
        <v>-7.5689776340316604</v>
      </c>
      <c r="AF35">
        <v>-18.189180643486399</v>
      </c>
      <c r="AG35">
        <f t="shared" si="4"/>
        <v>0.20609873789790001</v>
      </c>
      <c r="AH35">
        <f t="shared" si="1"/>
        <v>-3.5093095623958641</v>
      </c>
      <c r="AI35">
        <f t="shared" si="2"/>
        <v>-1.3942210175161205</v>
      </c>
      <c r="AJ35" s="19">
        <v>-1.9338658166634</v>
      </c>
      <c r="AK35" s="19">
        <v>2.5226723999999998</v>
      </c>
      <c r="AL35" s="19">
        <v>-2.2469062499999999</v>
      </c>
      <c r="AN35">
        <f t="shared" si="3"/>
        <v>-3.0214855365994238</v>
      </c>
      <c r="AO35">
        <f t="shared" si="5"/>
        <v>-2.1150885448797436</v>
      </c>
      <c r="AP35">
        <f>+EA_output_withoutFG_noYC!AN35</f>
        <v>-3.5630091416982297</v>
      </c>
      <c r="AQ35">
        <f>+EA_output_withoutFG_noYC!AO35</f>
        <v>-0.1084529889173238</v>
      </c>
    </row>
    <row r="36" spans="1:43">
      <c r="A36" s="1">
        <v>42277</v>
      </c>
      <c r="B36">
        <v>0.26033575268308501</v>
      </c>
      <c r="C36">
        <v>-8.1630166106778004E-3</v>
      </c>
      <c r="D36">
        <v>-7.9922283097502406E-2</v>
      </c>
      <c r="E36">
        <v>-0.43172649564364302</v>
      </c>
      <c r="F36">
        <v>-2.6687200592274101</v>
      </c>
      <c r="G36">
        <v>-7.3438386954216597</v>
      </c>
      <c r="H36">
        <v>-3.2595295779444199E-3</v>
      </c>
      <c r="I36">
        <v>0.181571427051717</v>
      </c>
      <c r="J36">
        <v>4.8646256534477499E-3</v>
      </c>
      <c r="K36">
        <v>-1.7824741758017399</v>
      </c>
      <c r="L36">
        <v>1.9268914835027999</v>
      </c>
      <c r="M36">
        <v>0</v>
      </c>
      <c r="N36">
        <v>0</v>
      </c>
      <c r="O36">
        <v>-0.15877518014282299</v>
      </c>
      <c r="P36">
        <v>0</v>
      </c>
      <c r="Q36">
        <v>-3.99183887327859E-2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0.274942673587384</v>
      </c>
      <c r="Z36">
        <v>-0.33648683254399397</v>
      </c>
      <c r="AA36">
        <v>-0.15029975539727</v>
      </c>
      <c r="AB36">
        <v>-0.100737358172391</v>
      </c>
      <c r="AC36">
        <v>-7.9691054686980206E-2</v>
      </c>
      <c r="AD36">
        <v>3.3009471914735501E-2</v>
      </c>
      <c r="AE36">
        <v>-7.5750566446206298</v>
      </c>
      <c r="AF36">
        <v>-18.077454035284301</v>
      </c>
      <c r="AG36">
        <f t="shared" si="4"/>
        <v>0.11172660820209757</v>
      </c>
      <c r="AH36">
        <f t="shared" si="1"/>
        <v>-3.1585586952419948</v>
      </c>
      <c r="AI36">
        <f t="shared" si="2"/>
        <v>-1.0168216641417391</v>
      </c>
      <c r="AJ36" s="19">
        <v>-1.7619269300219269</v>
      </c>
      <c r="AK36" s="19">
        <v>2.4005920000000001</v>
      </c>
      <c r="AL36" s="19">
        <v>-2.1070312499999999</v>
      </c>
      <c r="AN36">
        <f t="shared" si="3"/>
        <v>-3.1885318545792334</v>
      </c>
      <c r="AO36">
        <f t="shared" si="5"/>
        <v>-2.1417370311002557</v>
      </c>
      <c r="AP36">
        <f>+EA_output_withoutFG_noYC!AN36</f>
        <v>-3.5811818615621993</v>
      </c>
      <c r="AQ36">
        <f>+EA_output_withoutFG_noYC!AO36</f>
        <v>-9.1404034448711258E-2</v>
      </c>
    </row>
    <row r="37" spans="1:43">
      <c r="A37" s="1">
        <v>42369</v>
      </c>
      <c r="B37">
        <v>0.13217634226613401</v>
      </c>
      <c r="C37">
        <v>-2.9608355065079601E-2</v>
      </c>
      <c r="D37">
        <v>-0.15220223176209399</v>
      </c>
      <c r="E37">
        <v>-0.49698338676313503</v>
      </c>
      <c r="F37">
        <v>-2.6535522086297698</v>
      </c>
      <c r="G37">
        <v>-7.4976692547549799</v>
      </c>
      <c r="H37">
        <v>-2.9081655384445199E-2</v>
      </c>
      <c r="I37">
        <v>0.162509754698929</v>
      </c>
      <c r="J37">
        <v>5.5870892915973001E-3</v>
      </c>
      <c r="K37">
        <v>-1.6639318347340999</v>
      </c>
      <c r="L37">
        <v>2.0345568978614801</v>
      </c>
      <c r="M37">
        <v>0</v>
      </c>
      <c r="N37">
        <v>0</v>
      </c>
      <c r="O37">
        <v>-4.1642895371793102E-2</v>
      </c>
      <c r="P37">
        <v>0</v>
      </c>
      <c r="Q37">
        <v>-2.05093783557216E-2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0.26934090648546299</v>
      </c>
      <c r="Z37">
        <v>-0.296203632226616</v>
      </c>
      <c r="AA37">
        <v>-0.13410636778201701</v>
      </c>
      <c r="AB37">
        <v>-9.2011705232941596E-2</v>
      </c>
      <c r="AC37">
        <v>-7.8536729284350695E-2</v>
      </c>
      <c r="AD37">
        <v>6.2661680498902203E-3</v>
      </c>
      <c r="AE37">
        <v>-7.5810226934424003</v>
      </c>
      <c r="AF37">
        <v>-18.156625170136</v>
      </c>
      <c r="AG37">
        <f t="shared" si="4"/>
        <v>-7.9171134851698355E-2</v>
      </c>
      <c r="AH37">
        <f t="shared" si="1"/>
        <v>-3.0779332219385722</v>
      </c>
      <c r="AI37">
        <f t="shared" si="2"/>
        <v>-1.0887500272139001</v>
      </c>
      <c r="AJ37" s="19">
        <v>-1.595675256024778</v>
      </c>
      <c r="AK37" s="19">
        <v>2.1906766000000002</v>
      </c>
      <c r="AL37" s="19">
        <v>-1.95721875</v>
      </c>
      <c r="AN37">
        <f t="shared" si="3"/>
        <v>-3.3323461822200784</v>
      </c>
      <c r="AO37">
        <f t="shared" si="5"/>
        <v>-1.9891831947246721</v>
      </c>
      <c r="AP37">
        <f>+EA_output_withoutFG_noYC!AN37</f>
        <v>-3.8155693094503986</v>
      </c>
      <c r="AQ37">
        <f>+EA_output_withoutFG_noYC!AO37</f>
        <v>-4.6667323626896184E-2</v>
      </c>
    </row>
    <row r="38" spans="1:43">
      <c r="A38" s="1">
        <v>42460</v>
      </c>
      <c r="B38">
        <v>0.40286743454209001</v>
      </c>
      <c r="C38">
        <v>-1.03939380118016E-2</v>
      </c>
      <c r="D38">
        <v>-0.15573352385289299</v>
      </c>
      <c r="E38">
        <v>-0.33293568143615598</v>
      </c>
      <c r="F38">
        <v>-2.7134371949462199</v>
      </c>
      <c r="G38">
        <v>-7.6418126591895499</v>
      </c>
      <c r="H38">
        <v>1.1228477240447199E-2</v>
      </c>
      <c r="I38">
        <v>0.15616442573199699</v>
      </c>
      <c r="J38">
        <v>5.2343664522047501E-3</v>
      </c>
      <c r="K38">
        <v>-1.4259421176840801</v>
      </c>
      <c r="L38">
        <v>2.0849914073993001</v>
      </c>
      <c r="M38">
        <v>0</v>
      </c>
      <c r="N38">
        <v>0</v>
      </c>
      <c r="O38">
        <v>-0.13042167853667899</v>
      </c>
      <c r="P38">
        <v>0</v>
      </c>
      <c r="Q38">
        <v>6.6657458756150506E-2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0.230018796962075</v>
      </c>
      <c r="Z38">
        <v>-0.26946208431850099</v>
      </c>
      <c r="AA38">
        <v>-0.121753837002348</v>
      </c>
      <c r="AB38">
        <v>-8.7027574999283999E-2</v>
      </c>
      <c r="AC38">
        <v>-8.2056494412586098E-2</v>
      </c>
      <c r="AD38">
        <v>-1.55321919911478E-2</v>
      </c>
      <c r="AE38">
        <v>-7.5868768448443102</v>
      </c>
      <c r="AF38">
        <v>-17.616223454141299</v>
      </c>
      <c r="AG38">
        <f t="shared" si="4"/>
        <v>0.54040171599470099</v>
      </c>
      <c r="AH38">
        <f t="shared" si="1"/>
        <v>-2.3875339501074331</v>
      </c>
      <c r="AI38">
        <f t="shared" si="2"/>
        <v>-0.61577844666156112</v>
      </c>
      <c r="AJ38" s="19">
        <v>-1.4128213840725869</v>
      </c>
      <c r="AK38" s="19">
        <v>2.3042479</v>
      </c>
      <c r="AL38" s="19">
        <v>-1.8532500000000001</v>
      </c>
      <c r="AN38">
        <f t="shared" si="3"/>
        <v>-3.2125003382470707</v>
      </c>
      <c r="AO38">
        <f t="shared" si="5"/>
        <v>-1.7717555034458718</v>
      </c>
      <c r="AP38">
        <f>+EA_output_withoutFG_noYC!AN38</f>
        <v>-3.8566742474950191</v>
      </c>
      <c r="AQ38">
        <f>+EA_output_withoutFG_noYC!AO38</f>
        <v>-1.1750123982967153E-2</v>
      </c>
    </row>
    <row r="39" spans="1:43">
      <c r="A39" s="1">
        <v>42551</v>
      </c>
      <c r="B39">
        <v>0.332293267648548</v>
      </c>
      <c r="C39">
        <v>3.5056251769953399E-3</v>
      </c>
      <c r="D39">
        <v>-3.3871902812314503E-2</v>
      </c>
      <c r="E39">
        <v>-0.25988694699054299</v>
      </c>
      <c r="F39">
        <v>-2.7608090932426101</v>
      </c>
      <c r="G39">
        <v>-7.8476099576057701</v>
      </c>
      <c r="H39">
        <v>1.5089918268129899E-3</v>
      </c>
      <c r="I39">
        <v>0.16481416188900899</v>
      </c>
      <c r="J39">
        <v>3.4334636902466301E-3</v>
      </c>
      <c r="K39">
        <v>-1.2288005297906699</v>
      </c>
      <c r="L39">
        <v>2.10852296662144</v>
      </c>
      <c r="M39">
        <v>0</v>
      </c>
      <c r="N39">
        <v>0</v>
      </c>
      <c r="O39">
        <v>-0.18485042111893801</v>
      </c>
      <c r="P39">
        <v>0</v>
      </c>
      <c r="Q39">
        <v>4.2631923238958397E-2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0.16560623681228401</v>
      </c>
      <c r="Z39">
        <v>-0.23357640898509399</v>
      </c>
      <c r="AA39">
        <v>-0.108733854806826</v>
      </c>
      <c r="AB39">
        <v>-7.5802102469315097E-2</v>
      </c>
      <c r="AC39">
        <v>-8.0674277966914495E-2</v>
      </c>
      <c r="AD39">
        <v>-3.1725637442733601E-2</v>
      </c>
      <c r="AE39">
        <v>-7.5926201591330296</v>
      </c>
      <c r="AF39">
        <v>-17.616644655460501</v>
      </c>
      <c r="AG39">
        <f t="shared" si="4"/>
        <v>-4.2120131920242443E-4</v>
      </c>
      <c r="AH39">
        <f t="shared" si="1"/>
        <v>-2.1764145387216614</v>
      </c>
      <c r="AI39">
        <f t="shared" si="2"/>
        <v>-0.58270796407239223</v>
      </c>
      <c r="AJ39" s="19">
        <v>-1.173410446662237</v>
      </c>
      <c r="AK39" s="19">
        <v>2.4138378999999999</v>
      </c>
      <c r="AL39" s="19">
        <v>-1.6612499999999999</v>
      </c>
      <c r="AN39">
        <f t="shared" si="3"/>
        <v>-3.0510623178684724</v>
      </c>
      <c r="AO39">
        <f t="shared" si="5"/>
        <v>-1.5937065746492691</v>
      </c>
      <c r="AP39">
        <f>+EA_output_withoutFG_noYC!AN39</f>
        <v>-3.6932938633286634</v>
      </c>
      <c r="AQ39">
        <f>+EA_output_withoutFG_noYC!AO39</f>
        <v>2.5664790636819923E-2</v>
      </c>
    </row>
    <row r="40" spans="1:43">
      <c r="A40" s="1">
        <v>42643</v>
      </c>
      <c r="B40">
        <v>0.187853490973274</v>
      </c>
      <c r="C40">
        <v>1.2237925126705801E-3</v>
      </c>
      <c r="D40">
        <v>8.5829409183357297E-2</v>
      </c>
      <c r="E40">
        <v>-0.25194305319507299</v>
      </c>
      <c r="F40">
        <v>-2.8260836488094299</v>
      </c>
      <c r="G40">
        <v>-8.0497633756671707</v>
      </c>
      <c r="H40">
        <v>-1.0081835657652399E-3</v>
      </c>
      <c r="I40">
        <v>0.171377412267881</v>
      </c>
      <c r="J40">
        <v>2.6910392256935299E-3</v>
      </c>
      <c r="K40">
        <v>-1.1127050262460401</v>
      </c>
      <c r="L40">
        <v>2.1755613382266898</v>
      </c>
      <c r="M40">
        <v>0</v>
      </c>
      <c r="N40">
        <v>0</v>
      </c>
      <c r="O40">
        <v>-0.240021182379521</v>
      </c>
      <c r="P40">
        <v>0</v>
      </c>
      <c r="Q40">
        <v>5.5883284894793304E-3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0.11140249304835</v>
      </c>
      <c r="Z40">
        <v>-0.18873644719622801</v>
      </c>
      <c r="AA40">
        <v>-8.7335374585404899E-2</v>
      </c>
      <c r="AB40">
        <v>-6.1757097657261499E-2</v>
      </c>
      <c r="AC40">
        <v>-7.17495771527948E-2</v>
      </c>
      <c r="AD40">
        <v>-3.8875499744197503E-2</v>
      </c>
      <c r="AE40">
        <v>-7.59825369232846</v>
      </c>
      <c r="AF40">
        <v>-17.7867048546</v>
      </c>
      <c r="AG40">
        <f t="shared" si="4"/>
        <v>-0.17006019913949899</v>
      </c>
      <c r="AH40">
        <f t="shared" si="1"/>
        <v>-2.1386877866043221</v>
      </c>
      <c r="AI40">
        <f t="shared" si="2"/>
        <v>-0.68893125707074532</v>
      </c>
      <c r="AJ40" s="19">
        <v>-0.87664464896553329</v>
      </c>
      <c r="AK40" s="19">
        <v>2.3217560000000002</v>
      </c>
      <c r="AL40" s="19">
        <v>-1.4370000000000001</v>
      </c>
      <c r="AN40">
        <f t="shared" si="3"/>
        <v>-2.990973500308475</v>
      </c>
      <c r="AO40">
        <f t="shared" si="5"/>
        <v>-1.4497565295335768</v>
      </c>
      <c r="AP40">
        <f>+EA_output_withoutFG_noYC!AN40</f>
        <v>-3.6868849896887212</v>
      </c>
      <c r="AQ40">
        <f>+EA_output_withoutFG_noYC!AO40</f>
        <v>2.141111747266411E-2</v>
      </c>
    </row>
    <row r="41" spans="1:43">
      <c r="A41" s="1">
        <v>42735</v>
      </c>
      <c r="B41">
        <v>4.8224014748962603E-2</v>
      </c>
      <c r="C41">
        <v>1.00324035336552E-2</v>
      </c>
      <c r="D41">
        <v>0.22537874075022801</v>
      </c>
      <c r="E41">
        <v>-0.16190227864798101</v>
      </c>
      <c r="F41">
        <v>-2.8302696098895601</v>
      </c>
      <c r="G41">
        <v>-8.2658245741478709</v>
      </c>
      <c r="H41">
        <v>-1.0271170248865501E-2</v>
      </c>
      <c r="I41">
        <v>0.17496919597735699</v>
      </c>
      <c r="J41">
        <v>4.0644113260831704E-3</v>
      </c>
      <c r="K41">
        <v>-0.92225084921283695</v>
      </c>
      <c r="L41">
        <v>2.2019794573974498</v>
      </c>
      <c r="M41">
        <v>0</v>
      </c>
      <c r="N41">
        <v>0</v>
      </c>
      <c r="O41">
        <v>-0.29570271210695098</v>
      </c>
      <c r="P41">
        <v>0</v>
      </c>
      <c r="Q41">
        <v>-7.2023932075529998E-2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5.9445981878297298E-2</v>
      </c>
      <c r="Z41">
        <v>-0.150633782546612</v>
      </c>
      <c r="AA41">
        <v>-7.1960919915554505E-2</v>
      </c>
      <c r="AB41">
        <v>-4.8711971464240902E-2</v>
      </c>
      <c r="AC41">
        <v>-6.4974827837686905E-2</v>
      </c>
      <c r="AD41">
        <v>-3.73371837570491E-2</v>
      </c>
      <c r="AE41">
        <v>-7.6037784959310404</v>
      </c>
      <c r="AF41">
        <v>-17.811548102169802</v>
      </c>
      <c r="AG41">
        <f t="shared" si="4"/>
        <v>-2.4843247569801719E-2</v>
      </c>
      <c r="AH41">
        <f t="shared" si="1"/>
        <v>-1.9419450320908336</v>
      </c>
      <c r="AI41">
        <f t="shared" si="2"/>
        <v>-0.70552147923515052</v>
      </c>
      <c r="AJ41" s="19">
        <v>-0.52252399098303526</v>
      </c>
      <c r="AK41" s="19">
        <v>2.2226626</v>
      </c>
      <c r="AL41" s="19">
        <v>-1.1805000000000001</v>
      </c>
      <c r="AN41">
        <f t="shared" si="3"/>
        <v>-2.7567607442536577</v>
      </c>
      <c r="AO41">
        <f t="shared" si="5"/>
        <v>-1.2364235528556831</v>
      </c>
      <c r="AP41">
        <f>+EA_output_withoutFG_noYC!AN41</f>
        <v>-3.4922764401105026</v>
      </c>
      <c r="AQ41">
        <f>+EA_output_withoutFG_noYC!AO41</f>
        <v>0.44237277283311549</v>
      </c>
    </row>
    <row r="42" spans="1:43">
      <c r="A42" s="1">
        <v>42825</v>
      </c>
      <c r="B42">
        <v>0.218447569951391</v>
      </c>
      <c r="C42">
        <v>1.27617826809671E-2</v>
      </c>
      <c r="D42">
        <v>0.32761383444103898</v>
      </c>
      <c r="E42">
        <v>-0.126293669726007</v>
      </c>
      <c r="F42">
        <v>-2.8293548124518799</v>
      </c>
      <c r="G42">
        <v>-8.4828351707075207</v>
      </c>
      <c r="H42">
        <v>-1.0763693772830801E-2</v>
      </c>
      <c r="I42">
        <v>0.17488830114836601</v>
      </c>
      <c r="J42">
        <v>4.5686873216408096E-3</v>
      </c>
      <c r="K42">
        <v>-0.75041906467012998</v>
      </c>
      <c r="L42">
        <v>2.24205066052909</v>
      </c>
      <c r="M42">
        <v>0</v>
      </c>
      <c r="N42">
        <v>0</v>
      </c>
      <c r="O42">
        <v>-0.34332993020225699</v>
      </c>
      <c r="P42">
        <v>0</v>
      </c>
      <c r="Q42">
        <v>-8.6041285005385396E-2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1.9064241719629501E-2</v>
      </c>
      <c r="Z42">
        <v>-0.11415163678631</v>
      </c>
      <c r="AA42">
        <v>-5.6321556473235598E-2</v>
      </c>
      <c r="AB42">
        <v>-3.6637633169362201E-2</v>
      </c>
      <c r="AC42">
        <v>-5.3907977350778201E-2</v>
      </c>
      <c r="AD42">
        <v>-2.77848543495916E-2</v>
      </c>
      <c r="AE42">
        <v>-7.6091956167021602</v>
      </c>
      <c r="AF42">
        <v>-17.527641823575401</v>
      </c>
      <c r="AG42">
        <f t="shared" si="4"/>
        <v>0.28390627859440087</v>
      </c>
      <c r="AH42">
        <f t="shared" si="1"/>
        <v>-1.435611036165648</v>
      </c>
      <c r="AI42">
        <f t="shared" si="2"/>
        <v>-0.41545255508586992</v>
      </c>
      <c r="AJ42" s="19">
        <v>-0.1507935449664399</v>
      </c>
      <c r="AK42" s="19">
        <v>2.3032009000000002</v>
      </c>
      <c r="AL42" s="19">
        <v>-0.71065624999999899</v>
      </c>
      <c r="AN42">
        <f t="shared" si="3"/>
        <v>-2.6152728650558807</v>
      </c>
      <c r="AO42">
        <f t="shared" si="5"/>
        <v>-1.0201584810797781</v>
      </c>
      <c r="AP42">
        <f>+EA_output_withoutFG_noYC!AN42</f>
        <v>-3.2927259148007293</v>
      </c>
      <c r="AQ42">
        <f>+EA_output_withoutFG_noYC!AO42</f>
        <v>0.64189684154108351</v>
      </c>
    </row>
    <row r="43" spans="1:43">
      <c r="A43" s="1">
        <v>42916</v>
      </c>
      <c r="B43">
        <v>0.26106231767275601</v>
      </c>
      <c r="C43">
        <v>4.8236732528414896E-3</v>
      </c>
      <c r="D43">
        <v>0.30580185697547002</v>
      </c>
      <c r="E43">
        <v>-2.56704856193135E-2</v>
      </c>
      <c r="F43">
        <v>-2.8288255573501502</v>
      </c>
      <c r="G43">
        <v>-8.6929753078424703</v>
      </c>
      <c r="H43">
        <v>-8.4568520104674593E-3</v>
      </c>
      <c r="I43">
        <v>0.16321977822297901</v>
      </c>
      <c r="J43">
        <v>3.08716217286046E-3</v>
      </c>
      <c r="K43">
        <v>-0.60517420394555599</v>
      </c>
      <c r="L43">
        <v>2.3323305921861999</v>
      </c>
      <c r="M43">
        <v>0</v>
      </c>
      <c r="N43">
        <v>0</v>
      </c>
      <c r="O43">
        <v>-0.36916739299089402</v>
      </c>
      <c r="P43">
        <v>0</v>
      </c>
      <c r="Q43">
        <v>-7.4549148715621405E-2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-4.0871774041373304E-3</v>
      </c>
      <c r="Z43">
        <v>-8.2898635149001407E-2</v>
      </c>
      <c r="AA43">
        <v>-4.1124723532554801E-2</v>
      </c>
      <c r="AB43">
        <v>-2.5831060766765099E-2</v>
      </c>
      <c r="AC43">
        <v>-4.3916284237721002E-2</v>
      </c>
      <c r="AD43">
        <v>-9.3564188742863708E-3</v>
      </c>
      <c r="AE43">
        <v>-7.6145060964568803</v>
      </c>
      <c r="AF43">
        <v>-17.356213964412799</v>
      </c>
      <c r="AG43">
        <f t="shared" si="4"/>
        <v>0.17142785916260195</v>
      </c>
      <c r="AH43">
        <f t="shared" si="1"/>
        <v>-1.048732560113363</v>
      </c>
      <c r="AI43">
        <f t="shared" si="2"/>
        <v>-0.23634405620334104</v>
      </c>
      <c r="AJ43" s="19">
        <v>0.12514295535212891</v>
      </c>
      <c r="AK43" s="19">
        <v>2.1260561</v>
      </c>
      <c r="AL43" s="19">
        <v>-0.46209374999999903</v>
      </c>
      <c r="AN43">
        <f t="shared" si="3"/>
        <v>-2.5438705127411523</v>
      </c>
      <c r="AO43">
        <f t="shared" si="5"/>
        <v>-0.81238850391002204</v>
      </c>
      <c r="AP43">
        <f>+EA_output_withoutFG_noYC!AN43</f>
        <v>-3.412741487776195</v>
      </c>
      <c r="AQ43">
        <f>+EA_output_withoutFG_noYC!AO43</f>
        <v>0.70354528603458988</v>
      </c>
    </row>
    <row r="44" spans="1:43">
      <c r="A44" s="1">
        <v>43008</v>
      </c>
      <c r="B44">
        <v>0.54431837095298796</v>
      </c>
      <c r="C44">
        <v>-6.8841888418101696E-3</v>
      </c>
      <c r="D44">
        <v>0.27294049103998702</v>
      </c>
      <c r="E44">
        <v>3.23491294899452E-2</v>
      </c>
      <c r="F44">
        <v>-2.7959185335154202</v>
      </c>
      <c r="G44">
        <v>-8.9698086030358599</v>
      </c>
      <c r="H44">
        <v>-1.35943319365653E-2</v>
      </c>
      <c r="I44">
        <v>0.149540054693931</v>
      </c>
      <c r="J44">
        <v>2.7159472245955598E-3</v>
      </c>
      <c r="K44">
        <v>-0.56143141146168296</v>
      </c>
      <c r="L44">
        <v>2.3232774671701901</v>
      </c>
      <c r="M44">
        <v>0</v>
      </c>
      <c r="N44">
        <v>0</v>
      </c>
      <c r="O44">
        <v>-0.372100229989135</v>
      </c>
      <c r="P44">
        <v>0</v>
      </c>
      <c r="Q44">
        <v>-8.4721093750712101E-2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-5.86797489815271E-2</v>
      </c>
      <c r="Z44">
        <v>-8.4829562870999894E-2</v>
      </c>
      <c r="AA44">
        <v>-4.6184379495088898E-2</v>
      </c>
      <c r="AB44">
        <v>-2.9354628293378201E-2</v>
      </c>
      <c r="AC44">
        <v>-4.3166188674777103E-2</v>
      </c>
      <c r="AD44">
        <v>8.3657208837129692E-3</v>
      </c>
      <c r="AE44">
        <v>-7.6197109718687503</v>
      </c>
      <c r="AF44">
        <v>-17.352876691260398</v>
      </c>
      <c r="AG44">
        <f t="shared" si="4"/>
        <v>3.3372731524003996E-3</v>
      </c>
      <c r="AH44">
        <f t="shared" si="1"/>
        <v>-0.76335711635574555</v>
      </c>
      <c r="AI44">
        <f t="shared" si="2"/>
        <v>5.1923082537995657E-2</v>
      </c>
      <c r="AJ44" s="19">
        <v>0.29829600194960421</v>
      </c>
      <c r="AK44" s="19">
        <v>2.0759582999999999</v>
      </c>
      <c r="AL44" s="19">
        <v>-0.25371874999999999</v>
      </c>
      <c r="AN44">
        <f t="shared" si="3"/>
        <v>-2.4975131018272982</v>
      </c>
      <c r="AO44">
        <f t="shared" si="5"/>
        <v>-0.81528019889374126</v>
      </c>
      <c r="AP44">
        <f>+EA_output_withoutFG_noYC!AN44</f>
        <v>-3.3537790969443382</v>
      </c>
      <c r="AQ44">
        <f>+EA_output_withoutFG_noYC!AO44</f>
        <v>0.96974928089228296</v>
      </c>
    </row>
    <row r="45" spans="1:43">
      <c r="A45" s="1">
        <v>43100</v>
      </c>
      <c r="B45">
        <v>0.71419973715353802</v>
      </c>
      <c r="C45">
        <v>-1.24288909917052E-2</v>
      </c>
      <c r="D45">
        <v>0.28351312922317901</v>
      </c>
      <c r="E45">
        <v>1.4130249422575601E-3</v>
      </c>
      <c r="F45">
        <v>-2.7448716496492498</v>
      </c>
      <c r="G45">
        <v>-9.2315397719918497</v>
      </c>
      <c r="H45">
        <v>-1.31524325440305E-2</v>
      </c>
      <c r="I45">
        <v>0.13505770011966101</v>
      </c>
      <c r="J45">
        <v>3.7721527563520599E-3</v>
      </c>
      <c r="K45">
        <v>-0.36206093464109701</v>
      </c>
      <c r="L45">
        <v>2.3010119029562399</v>
      </c>
      <c r="M45">
        <v>0</v>
      </c>
      <c r="N45">
        <v>0</v>
      </c>
      <c r="O45">
        <v>-0.222387630489045</v>
      </c>
      <c r="P45">
        <v>0</v>
      </c>
      <c r="Q45">
        <v>-7.0933593710061305E-2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-7.8880181137513702E-2</v>
      </c>
      <c r="Z45">
        <v>-6.9075905792442896E-2</v>
      </c>
      <c r="AA45">
        <v>-3.6440061857249399E-2</v>
      </c>
      <c r="AB45">
        <v>-2.29510708232856E-2</v>
      </c>
      <c r="AC45">
        <v>-3.3692192936177298E-2</v>
      </c>
      <c r="AD45">
        <v>3.0945229961268899E-2</v>
      </c>
      <c r="AE45">
        <v>-7.6248112742860199</v>
      </c>
      <c r="AF45">
        <v>-17.053312713737299</v>
      </c>
      <c r="AG45">
        <f t="shared" si="4"/>
        <v>0.29956397752309982</v>
      </c>
      <c r="AH45">
        <f t="shared" si="1"/>
        <v>-0.19696166745936239</v>
      </c>
      <c r="AI45">
        <f t="shared" si="2"/>
        <v>0.37519344976713465</v>
      </c>
      <c r="AJ45" s="19">
        <v>0.3686655948256603</v>
      </c>
      <c r="AK45" s="19">
        <v>2.3497718999999999</v>
      </c>
      <c r="AL45" s="19">
        <v>-8.5531249999999795E-2</v>
      </c>
      <c r="AN45">
        <f t="shared" si="3"/>
        <v>-2.4723743864755185</v>
      </c>
      <c r="AO45">
        <f t="shared" si="5"/>
        <v>-0.57215511722649703</v>
      </c>
      <c r="AP45">
        <f>+EA_output_withoutFG_noYC!AN45</f>
        <v>-3.3504196843724028</v>
      </c>
      <c r="AQ45">
        <f>+EA_output_withoutFG_noYC!AO45</f>
        <v>1.223375000758367</v>
      </c>
    </row>
    <row r="46" spans="1:43">
      <c r="A46" s="1">
        <v>43190</v>
      </c>
      <c r="B46">
        <v>0.30230830353204902</v>
      </c>
      <c r="C46">
        <v>-1.2460651035509701E-2</v>
      </c>
      <c r="D46">
        <v>0.28260204054048299</v>
      </c>
      <c r="E46">
        <v>6.0489543349018897E-2</v>
      </c>
      <c r="F46">
        <v>-2.73786388687</v>
      </c>
      <c r="G46">
        <v>-9.4422816024633107</v>
      </c>
      <c r="H46">
        <v>-2.4578663581396699E-2</v>
      </c>
      <c r="I46">
        <v>0.114050206079347</v>
      </c>
      <c r="J46">
        <v>9.4481903946566398E-4</v>
      </c>
      <c r="K46">
        <v>-0.210075168351154</v>
      </c>
      <c r="L46">
        <v>2.3602540727838202</v>
      </c>
      <c r="M46">
        <v>0</v>
      </c>
      <c r="N46">
        <v>0</v>
      </c>
      <c r="O46">
        <v>-0.16211368214851701</v>
      </c>
      <c r="P46">
        <v>0</v>
      </c>
      <c r="Q46">
        <v>-3.4210022161812799E-2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-5.2493367237740098E-2</v>
      </c>
      <c r="Z46">
        <v>-4.0185048287570399E-2</v>
      </c>
      <c r="AA46">
        <v>-1.7629754198264201E-2</v>
      </c>
      <c r="AB46">
        <v>-1.07768928947224E-2</v>
      </c>
      <c r="AC46">
        <v>-2.1899086016163999E-2</v>
      </c>
      <c r="AD46">
        <v>5.8070729500636603E-2</v>
      </c>
      <c r="AE46">
        <v>-7.6298080295588697</v>
      </c>
      <c r="AF46">
        <v>-17.217656139980299</v>
      </c>
      <c r="AG46">
        <f t="shared" si="4"/>
        <v>-0.16434342624300058</v>
      </c>
      <c r="AH46">
        <f t="shared" si="1"/>
        <v>-0.14556650795803172</v>
      </c>
      <c r="AI46">
        <f t="shared" si="2"/>
        <v>0.1494220795269468</v>
      </c>
      <c r="AJ46" s="19">
        <v>0.37558031997662422</v>
      </c>
      <c r="AK46" s="19">
        <v>2.7037502999999998</v>
      </c>
      <c r="AL46" s="19">
        <v>-2.5499999999999901E-2</v>
      </c>
      <c r="AN46">
        <f t="shared" si="3"/>
        <v>-2.407232954016008</v>
      </c>
      <c r="AO46">
        <f t="shared" si="5"/>
        <v>-0.29498858748497853</v>
      </c>
      <c r="AP46">
        <f>+EA_output_withoutFG_noYC!AN46</f>
        <v>-3.2595069245817685</v>
      </c>
      <c r="AQ46">
        <f>+EA_output_withoutFG_noYC!AO46</f>
        <v>1.5637215208908803</v>
      </c>
    </row>
    <row r="47" spans="1:43">
      <c r="A47" s="1">
        <v>43281</v>
      </c>
      <c r="B47">
        <v>0.46655268748953099</v>
      </c>
      <c r="C47">
        <v>9.4206477806880202E-3</v>
      </c>
      <c r="D47">
        <v>0.33003222716845099</v>
      </c>
      <c r="E47">
        <v>0.20697741202282299</v>
      </c>
      <c r="F47">
        <v>-2.73295270367927</v>
      </c>
      <c r="G47">
        <v>-9.6557716695929798</v>
      </c>
      <c r="H47">
        <v>1.07689494266438E-2</v>
      </c>
      <c r="I47">
        <v>9.9761217418750006E-2</v>
      </c>
      <c r="J47">
        <v>1.49184963430046E-3</v>
      </c>
      <c r="K47">
        <v>4.8716959845270601E-2</v>
      </c>
      <c r="L47">
        <v>2.3527641331709601</v>
      </c>
      <c r="M47">
        <v>0</v>
      </c>
      <c r="N47">
        <v>0</v>
      </c>
      <c r="O47">
        <v>-0.12779492819726401</v>
      </c>
      <c r="P47">
        <v>0</v>
      </c>
      <c r="Q47">
        <v>6.6911169527399103E-2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-2.8328590497748999E-2</v>
      </c>
      <c r="Z47">
        <v>-1.7767732673547299E-2</v>
      </c>
      <c r="AA47">
        <v>-5.7831638831244399E-3</v>
      </c>
      <c r="AB47">
        <v>-2.0423815966179601E-3</v>
      </c>
      <c r="AC47">
        <v>-1.12315471189846E-2</v>
      </c>
      <c r="AD47">
        <v>8.6073430541381599E-2</v>
      </c>
      <c r="AE47">
        <v>-7.6347022578772101</v>
      </c>
      <c r="AF47">
        <v>-16.5369042910906</v>
      </c>
      <c r="AG47">
        <f t="shared" si="4"/>
        <v>0.68075184888969886</v>
      </c>
      <c r="AH47">
        <f t="shared" si="1"/>
        <v>0.75356963637963936</v>
      </c>
      <c r="AI47">
        <f t="shared" si="2"/>
        <v>0.68393266176301049</v>
      </c>
      <c r="AJ47" s="19">
        <v>0.50064385609828355</v>
      </c>
      <c r="AK47" s="19">
        <v>2.6322911000000002</v>
      </c>
      <c r="AL47" s="19">
        <v>8.9499999999999996E-2</v>
      </c>
      <c r="AN47">
        <f t="shared" si="3"/>
        <v>-2.1865224167073078</v>
      </c>
      <c r="AO47">
        <f t="shared" si="5"/>
        <v>6.9636974616628905E-2</v>
      </c>
      <c r="AP47">
        <f>+EA_output_withoutFG_noYC!AN47</f>
        <v>-3.2248650530452831</v>
      </c>
      <c r="AQ47">
        <f>+EA_output_withoutFG_noYC!AO47</f>
        <v>1.8983330630511852</v>
      </c>
    </row>
    <row r="48" spans="1:43">
      <c r="A48" s="1">
        <v>43373</v>
      </c>
      <c r="B48">
        <v>0.35094461616238298</v>
      </c>
      <c r="C48">
        <v>5.0347324810995301E-3</v>
      </c>
      <c r="D48">
        <v>0.39397994798446301</v>
      </c>
      <c r="E48">
        <v>0.14768506849589799</v>
      </c>
      <c r="F48">
        <v>-2.7805651370040398</v>
      </c>
      <c r="G48">
        <v>-9.8289154782106998</v>
      </c>
      <c r="H48">
        <v>1.4702370354063901E-2</v>
      </c>
      <c r="I48">
        <v>8.4103342971643097E-2</v>
      </c>
      <c r="J48">
        <v>2.2499903874715699E-3</v>
      </c>
      <c r="K48">
        <v>0.11483449885551</v>
      </c>
      <c r="L48">
        <v>2.4014827070568501</v>
      </c>
      <c r="M48">
        <v>0</v>
      </c>
      <c r="N48">
        <v>0</v>
      </c>
      <c r="O48">
        <v>-0.12543354783345401</v>
      </c>
      <c r="P48">
        <v>0</v>
      </c>
      <c r="Q48">
        <v>0.118446782539724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4.2552308547994903E-3</v>
      </c>
      <c r="Z48">
        <v>1.1088013049823301E-2</v>
      </c>
      <c r="AA48">
        <v>1.6566110800870601E-2</v>
      </c>
      <c r="AB48">
        <v>1.14476567292179E-2</v>
      </c>
      <c r="AC48">
        <v>2.8268429597267399E-3</v>
      </c>
      <c r="AD48">
        <v>0.115945164594472</v>
      </c>
      <c r="AE48">
        <v>-7.6394949736185698</v>
      </c>
      <c r="AF48">
        <v>-16.5788160603888</v>
      </c>
      <c r="AG48">
        <f t="shared" si="4"/>
        <v>-4.1911769298199175E-2</v>
      </c>
      <c r="AH48">
        <f t="shared" si="1"/>
        <v>0.88959439144052155</v>
      </c>
      <c r="AI48">
        <f t="shared" si="2"/>
        <v>0.61263087359610147</v>
      </c>
      <c r="AJ48" s="19">
        <v>0.7665723944622912</v>
      </c>
      <c r="AK48" s="19">
        <v>2.2840756999999998</v>
      </c>
      <c r="AL48" s="19">
        <v>0.1915</v>
      </c>
      <c r="AN48">
        <f t="shared" si="3"/>
        <v>-2.2338653880425792</v>
      </c>
      <c r="AO48">
        <f t="shared" si="5"/>
        <v>0.27696351784442003</v>
      </c>
      <c r="AP48">
        <f>+EA_output_withoutFG_noYC!AN48</f>
        <v>-3.1873336935648076</v>
      </c>
      <c r="AQ48">
        <f>+EA_output_withoutFG_noYC!AO48</f>
        <v>1.8290318005218587</v>
      </c>
    </row>
    <row r="49" spans="1:43">
      <c r="A49" s="1">
        <v>43465</v>
      </c>
      <c r="B49">
        <v>0.41283824341782499</v>
      </c>
      <c r="C49">
        <v>9.9021542937261006E-3</v>
      </c>
      <c r="D49">
        <v>0.441711297826067</v>
      </c>
      <c r="E49">
        <v>0.165411223692222</v>
      </c>
      <c r="F49">
        <v>-2.81000496041095</v>
      </c>
      <c r="G49">
        <v>-9.9771521545002901</v>
      </c>
      <c r="H49">
        <v>-1.2306675314741699E-2</v>
      </c>
      <c r="I49">
        <v>6.6018807565732099E-2</v>
      </c>
      <c r="J49">
        <v>6.5917141566400903E-4</v>
      </c>
      <c r="K49">
        <v>0.22623633572693699</v>
      </c>
      <c r="L49">
        <v>2.4187233844356002</v>
      </c>
      <c r="M49">
        <v>0</v>
      </c>
      <c r="N49">
        <v>0</v>
      </c>
      <c r="O49">
        <v>-0.127508792044838</v>
      </c>
      <c r="P49">
        <v>0</v>
      </c>
      <c r="Q49">
        <v>5.4008969478465001E-2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2.1508837261944701E-2</v>
      </c>
      <c r="Z49">
        <v>3.1562787090936101E-2</v>
      </c>
      <c r="AA49">
        <v>3.6591718525999802E-2</v>
      </c>
      <c r="AB49">
        <v>2.7858712306232099E-2</v>
      </c>
      <c r="AC49">
        <v>1.5456982219692701E-2</v>
      </c>
      <c r="AD49">
        <v>0.14553155720953401</v>
      </c>
      <c r="AE49">
        <v>-7.6441871852057997</v>
      </c>
      <c r="AF49">
        <v>-16.4971395850101</v>
      </c>
      <c r="AG49">
        <f t="shared" si="4"/>
        <v>8.167647537869982E-2</v>
      </c>
      <c r="AH49">
        <f t="shared" si="1"/>
        <v>1.1241997546960452</v>
      </c>
      <c r="AI49">
        <f t="shared" si="2"/>
        <v>0.61945282435476878</v>
      </c>
      <c r="AJ49" s="19">
        <v>1.1733659350681469</v>
      </c>
      <c r="AK49" s="19">
        <v>2.1897834</v>
      </c>
      <c r="AL49" s="19">
        <v>0.28050000000000003</v>
      </c>
      <c r="AN49">
        <f t="shared" si="3"/>
        <v>-2.192980284598935</v>
      </c>
      <c r="AO49">
        <f t="shared" si="5"/>
        <v>0.50474693034127638</v>
      </c>
      <c r="AP49">
        <f>+EA_output_withoutFG_noYC!AN49</f>
        <v>-3.1562132423856291</v>
      </c>
      <c r="AQ49">
        <f>+EA_output_withoutFG_noYC!AO49</f>
        <v>1.8826171717974436</v>
      </c>
    </row>
    <row r="50" spans="1:43">
      <c r="A50" s="1">
        <v>43555</v>
      </c>
      <c r="B50">
        <v>0.86807305389554901</v>
      </c>
      <c r="C50">
        <v>1.4813585654316499E-2</v>
      </c>
      <c r="D50">
        <v>0.352336501237203</v>
      </c>
      <c r="E50">
        <v>0.404422609112983</v>
      </c>
      <c r="F50">
        <v>-2.8356283267071198</v>
      </c>
      <c r="G50">
        <v>-10.133263429167799</v>
      </c>
      <c r="H50">
        <v>1.3435421548489E-2</v>
      </c>
      <c r="I50">
        <v>5.6396839847058698E-2</v>
      </c>
      <c r="J50">
        <v>-2.0227027904488899E-3</v>
      </c>
      <c r="K50">
        <v>0.31690699932032201</v>
      </c>
      <c r="L50">
        <v>2.4354869460643802</v>
      </c>
      <c r="M50">
        <v>0</v>
      </c>
      <c r="N50">
        <v>0</v>
      </c>
      <c r="O50">
        <v>-0.239627861492137</v>
      </c>
      <c r="P50">
        <v>0</v>
      </c>
      <c r="Q50">
        <v>5.1747392826389398E-2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-4.48947225589005E-3</v>
      </c>
      <c r="Z50">
        <v>2.79087258280406E-2</v>
      </c>
      <c r="AA50">
        <v>3.9084584792078103E-2</v>
      </c>
      <c r="AB50">
        <v>3.6083115141068198E-2</v>
      </c>
      <c r="AC50">
        <v>2.5898269219174298E-2</v>
      </c>
      <c r="AD50">
        <v>0.17048200566913599</v>
      </c>
      <c r="AE50">
        <v>-7.6487798949738899</v>
      </c>
      <c r="AF50">
        <v>-16.050735637231199</v>
      </c>
      <c r="AG50">
        <f t="shared" si="4"/>
        <v>0.4464039477789008</v>
      </c>
      <c r="AH50">
        <f t="shared" si="1"/>
        <v>1.7313076869105934</v>
      </c>
      <c r="AI50">
        <f t="shared" si="2"/>
        <v>1.1194334591966644</v>
      </c>
      <c r="AJ50" s="19">
        <v>1.6350993152451729</v>
      </c>
      <c r="AK50" s="19">
        <v>1.9207498000000001</v>
      </c>
      <c r="AL50" s="19">
        <v>1.2638437499999899</v>
      </c>
      <c r="AN50">
        <f t="shared" si="3"/>
        <v>-2.0640556307026174</v>
      </c>
      <c r="AO50">
        <f t="shared" si="5"/>
        <v>0.61187422771392908</v>
      </c>
      <c r="AP50">
        <f>+EA_output_withoutFG_noYC!AN50</f>
        <v>-3.170349937717003</v>
      </c>
      <c r="AQ50">
        <f>+EA_output_withoutFG_noYC!AO50</f>
        <v>1.9887360739376714</v>
      </c>
    </row>
    <row r="51" spans="1:43">
      <c r="A51" s="1">
        <v>43646</v>
      </c>
      <c r="B51">
        <v>0.37203955252954102</v>
      </c>
      <c r="C51">
        <v>2.03141545564645E-2</v>
      </c>
      <c r="D51">
        <v>0.28021628652980801</v>
      </c>
      <c r="E51">
        <v>0.58457253523699704</v>
      </c>
      <c r="F51">
        <v>-2.8603852701515899</v>
      </c>
      <c r="G51">
        <v>-10.2864116888141</v>
      </c>
      <c r="H51">
        <v>-3.6689863988600503E-2</v>
      </c>
      <c r="I51">
        <v>4.0266379311260897E-2</v>
      </c>
      <c r="J51">
        <v>-1.7711260611885001E-3</v>
      </c>
      <c r="K51">
        <v>0.39059845949684402</v>
      </c>
      <c r="L51">
        <v>2.52404575646257</v>
      </c>
      <c r="M51">
        <v>0</v>
      </c>
      <c r="N51">
        <v>0</v>
      </c>
      <c r="O51">
        <v>-0.29955008438154601</v>
      </c>
      <c r="P51">
        <v>0</v>
      </c>
      <c r="Q51">
        <v>-5.2026601826489799E-2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7.3847896143664302E-3</v>
      </c>
      <c r="Z51">
        <v>4.5492872112206102E-2</v>
      </c>
      <c r="AA51">
        <v>5.4524219226972398E-2</v>
      </c>
      <c r="AB51">
        <v>5.2657776570998599E-2</v>
      </c>
      <c r="AC51">
        <v>4.4270954107204497E-2</v>
      </c>
      <c r="AD51">
        <v>0.200310559225091</v>
      </c>
      <c r="AE51">
        <v>-7.65327409904594</v>
      </c>
      <c r="AF51">
        <v>-16.573414439289198</v>
      </c>
      <c r="AG51">
        <f t="shared" si="4"/>
        <v>-0.52267880205799955</v>
      </c>
      <c r="AH51">
        <f t="shared" si="1"/>
        <v>1.3662713485709137</v>
      </c>
      <c r="AI51">
        <f t="shared" si="2"/>
        <v>0.57103171821723064</v>
      </c>
      <c r="AJ51" s="19">
        <v>1.46484727330469</v>
      </c>
      <c r="AK51" s="19">
        <v>1.8669146000000001</v>
      </c>
      <c r="AL51" s="19">
        <v>0.96390624999999897</v>
      </c>
      <c r="AN51">
        <f t="shared" si="3"/>
        <v>-1.9752822938283203</v>
      </c>
      <c r="AO51">
        <f t="shared" si="5"/>
        <v>0.79523963035368306</v>
      </c>
      <c r="AP51">
        <f>+EA_output_withoutFG_noYC!AN51</f>
        <v>-3.1741858424685292</v>
      </c>
      <c r="AQ51">
        <f>+EA_output_withoutFG_noYC!AO51</f>
        <v>2.1520395726485115</v>
      </c>
    </row>
    <row r="52" spans="1:43">
      <c r="A52" s="1">
        <v>43738</v>
      </c>
      <c r="B52">
        <v>0.56934485405931101</v>
      </c>
      <c r="C52">
        <v>5.8601427269769898E-2</v>
      </c>
      <c r="D52">
        <v>0.17163021649195601</v>
      </c>
      <c r="E52">
        <v>0.83091377141899703</v>
      </c>
      <c r="F52">
        <v>-2.8930916639126401</v>
      </c>
      <c r="G52">
        <v>-10.5098772189365</v>
      </c>
      <c r="H52">
        <v>1.6047644655975302E-2</v>
      </c>
      <c r="I52">
        <v>1.8655362478580299E-2</v>
      </c>
      <c r="J52">
        <v>-1.21749486292099E-3</v>
      </c>
      <c r="K52">
        <v>0.46720090435829997</v>
      </c>
      <c r="L52">
        <v>2.4837600376136302</v>
      </c>
      <c r="M52">
        <v>0</v>
      </c>
      <c r="N52">
        <v>0</v>
      </c>
      <c r="O52">
        <v>-0.416812803076545</v>
      </c>
      <c r="P52">
        <v>0</v>
      </c>
      <c r="Q52">
        <v>3.1378824181663198E-2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-3.9753590523769797E-2</v>
      </c>
      <c r="Z52">
        <v>3.1783950486257401E-2</v>
      </c>
      <c r="AA52">
        <v>4.0847078319704001E-2</v>
      </c>
      <c r="AB52">
        <v>4.9039278326719497E-2</v>
      </c>
      <c r="AC52">
        <v>4.7698819843521097E-2</v>
      </c>
      <c r="AD52">
        <v>0.226785421002973</v>
      </c>
      <c r="AE52">
        <v>-7.6576707872174703</v>
      </c>
      <c r="AF52">
        <v>-16.4747359680226</v>
      </c>
      <c r="AG52">
        <f t="shared" si="4"/>
        <v>9.8678471266598677E-2</v>
      </c>
      <c r="AH52">
        <f t="shared" si="1"/>
        <v>1.6928120381314802</v>
      </c>
      <c r="AI52">
        <f t="shared" si="2"/>
        <v>0.86921017631777509</v>
      </c>
      <c r="AJ52" s="19">
        <v>0.51384740849952193</v>
      </c>
      <c r="AK52" s="19">
        <v>1.8603308999999999</v>
      </c>
      <c r="AL52" s="19">
        <v>0.28803124999999702</v>
      </c>
      <c r="AN52">
        <f t="shared" si="3"/>
        <v>-1.8319462487319171</v>
      </c>
      <c r="AO52">
        <f t="shared" si="5"/>
        <v>0.8236018618137052</v>
      </c>
      <c r="AP52">
        <f>+EA_output_withoutFG_noYC!AN52</f>
        <v>-3.1304762781857538</v>
      </c>
      <c r="AQ52">
        <f>+EA_output_withoutFG_noYC!AO52</f>
        <v>2.4854518261621532</v>
      </c>
    </row>
    <row r="53" spans="1:43">
      <c r="A53" s="1">
        <v>43830</v>
      </c>
      <c r="B53">
        <v>0.27382624897198699</v>
      </c>
      <c r="C53">
        <v>9.3000118564985995E-2</v>
      </c>
      <c r="D53">
        <v>0.105911958048206</v>
      </c>
      <c r="E53">
        <v>0.86792193160318698</v>
      </c>
      <c r="F53">
        <v>-2.92217588852303</v>
      </c>
      <c r="G53">
        <v>-10.656374262113401</v>
      </c>
      <c r="H53">
        <v>1.47164049525116E-2</v>
      </c>
      <c r="I53">
        <v>-1.21282643502654E-2</v>
      </c>
      <c r="J53">
        <v>-5.2765130322944102E-3</v>
      </c>
      <c r="K53">
        <v>0.48587878670958801</v>
      </c>
      <c r="L53">
        <v>2.5808293868283601</v>
      </c>
      <c r="M53">
        <v>0</v>
      </c>
      <c r="N53">
        <v>0</v>
      </c>
      <c r="O53">
        <v>-0.49016475136240001</v>
      </c>
      <c r="P53">
        <v>0</v>
      </c>
      <c r="Q53">
        <v>5.4736863978977597E-2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-5.59095746300683E-2</v>
      </c>
      <c r="Z53">
        <v>3.7751179893990197E-2</v>
      </c>
      <c r="AA53">
        <v>3.9721757784303403E-2</v>
      </c>
      <c r="AB53">
        <v>5.2420129153900499E-2</v>
      </c>
      <c r="AC53">
        <v>5.5376951773911498E-2</v>
      </c>
      <c r="AD53">
        <v>0.254438180695715</v>
      </c>
      <c r="AE53">
        <v>-7.6619709428490896</v>
      </c>
      <c r="AF53">
        <v>-16.887470297901</v>
      </c>
      <c r="AG53">
        <f t="shared" si="4"/>
        <v>-0.41273432987840053</v>
      </c>
      <c r="AH53">
        <f t="shared" si="1"/>
        <v>1.4308749070615665</v>
      </c>
      <c r="AI53">
        <f t="shared" si="2"/>
        <v>0.56119749568022625</v>
      </c>
      <c r="AJ53" s="19">
        <v>-1.2179002791685409</v>
      </c>
      <c r="AK53" s="19">
        <v>1.8138589000000001</v>
      </c>
      <c r="AL53" s="19">
        <v>-0.76378125000000097</v>
      </c>
      <c r="AN53">
        <f t="shared" si="3"/>
        <v>-1.855341880306651</v>
      </c>
      <c r="AO53">
        <f t="shared" si="5"/>
        <v>0.86967741138134036</v>
      </c>
      <c r="AP53">
        <f>+EA_output_withoutFG_noYC!AN53</f>
        <v>-3.1539836565232404</v>
      </c>
      <c r="AQ53">
        <f>+EA_output_withoutFG_noYC!AO53</f>
        <v>1.9526985630250411</v>
      </c>
    </row>
    <row r="54" spans="1:43">
      <c r="A54" s="1">
        <v>43921</v>
      </c>
      <c r="B54">
        <v>6.6999562630573495E-2</v>
      </c>
      <c r="C54">
        <v>7.5943166462152101E-2</v>
      </c>
      <c r="D54">
        <v>8.2573099328664898E-2</v>
      </c>
      <c r="E54">
        <v>0.29239377955069201</v>
      </c>
      <c r="F54">
        <v>-2.9829176146963201</v>
      </c>
      <c r="G54">
        <v>-10.781990531691701</v>
      </c>
      <c r="H54">
        <v>9.7940839152948003E-3</v>
      </c>
      <c r="I54">
        <v>-4.4874610185660101E-2</v>
      </c>
      <c r="J54">
        <v>-6.8000755145565103E-3</v>
      </c>
      <c r="K54">
        <v>-7.2973999024960795E-2</v>
      </c>
      <c r="L54">
        <v>2.6836891401096699</v>
      </c>
      <c r="M54">
        <v>0</v>
      </c>
      <c r="N54">
        <v>0</v>
      </c>
      <c r="O54">
        <v>-0.51468462408808802</v>
      </c>
      <c r="P54">
        <v>0</v>
      </c>
      <c r="Q54">
        <v>7.0332631280594499E-2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-0.11070480427634299</v>
      </c>
      <c r="Z54">
        <v>1.17661337859383E-2</v>
      </c>
      <c r="AA54">
        <v>2.0642314006708299E-2</v>
      </c>
      <c r="AB54">
        <v>3.9283486074731103E-2</v>
      </c>
      <c r="AC54">
        <v>4.9722362620608897E-2</v>
      </c>
      <c r="AD54">
        <v>0.276134410389556</v>
      </c>
      <c r="AE54">
        <v>-7.6661755427668901</v>
      </c>
      <c r="AF54">
        <v>-18.501847632089401</v>
      </c>
      <c r="AG54">
        <f t="shared" si="4"/>
        <v>-1.6143773341884007</v>
      </c>
      <c r="AH54">
        <f t="shared" si="1"/>
        <v>-5.3681557630744337E-2</v>
      </c>
      <c r="AI54">
        <f t="shared" si="2"/>
        <v>-0.26755146120698314</v>
      </c>
      <c r="AJ54" s="19">
        <v>-3.6473719979353851</v>
      </c>
      <c r="AK54" s="19">
        <v>1.807777</v>
      </c>
      <c r="AL54" s="19">
        <v>-4.5991874999999904</v>
      </c>
      <c r="AN54">
        <f t="shared" si="3"/>
        <v>-2.532007569354811</v>
      </c>
      <c r="AO54">
        <f t="shared" si="5"/>
        <v>0.21386990357623878</v>
      </c>
      <c r="AP54">
        <f>+EA_output_withoutFG_noYC!AN54</f>
        <v>-3.4924847720692891</v>
      </c>
      <c r="AQ54">
        <f>+EA_output_withoutFG_noYC!AO54</f>
        <v>0.25486080521549948</v>
      </c>
    </row>
    <row r="55" spans="1:43">
      <c r="A55" s="1">
        <v>44012</v>
      </c>
      <c r="B55">
        <v>-0.117486423505997</v>
      </c>
      <c r="C55">
        <v>4.4889663918832402E-2</v>
      </c>
      <c r="D55">
        <v>7.6755343205066301E-2</v>
      </c>
      <c r="E55">
        <v>-0.55392064074993697</v>
      </c>
      <c r="F55">
        <v>-3.0716743850475901</v>
      </c>
      <c r="G55">
        <v>-10.8294339139806</v>
      </c>
      <c r="H55">
        <v>7.4779022620925298E-3</v>
      </c>
      <c r="I55">
        <v>-9.5844331800011701E-2</v>
      </c>
      <c r="J55">
        <v>-8.0535137239552898E-3</v>
      </c>
      <c r="K55">
        <v>-0.89897135513982396</v>
      </c>
      <c r="L55">
        <v>2.7935359963908502</v>
      </c>
      <c r="M55">
        <v>0</v>
      </c>
      <c r="N55">
        <v>0</v>
      </c>
      <c r="O55">
        <v>-0.56253710414660696</v>
      </c>
      <c r="P55">
        <v>0</v>
      </c>
      <c r="Q55">
        <v>7.4193471498764596E-2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-0.19262253599822199</v>
      </c>
      <c r="Z55">
        <v>-2.6756792468697398E-2</v>
      </c>
      <c r="AA55">
        <v>-1.0327737444165999E-2</v>
      </c>
      <c r="AB55">
        <v>2.1235724083704E-2</v>
      </c>
      <c r="AC55">
        <v>3.6814641580111197E-2</v>
      </c>
      <c r="AD55">
        <v>0.28862818182299999</v>
      </c>
      <c r="AE55">
        <v>-7.6702855571704296</v>
      </c>
      <c r="AF55">
        <v>-20.6943833664136</v>
      </c>
      <c r="AG55">
        <f t="shared" si="4"/>
        <v>-2.1925357343241991</v>
      </c>
      <c r="AH55">
        <f t="shared" si="1"/>
        <v>-2.1946638952625879</v>
      </c>
      <c r="AI55">
        <f t="shared" si="2"/>
        <v>-1.4126640216984938</v>
      </c>
      <c r="AJ55" s="19">
        <v>-5.4275190080011342</v>
      </c>
      <c r="AK55" s="19">
        <v>-0.76948850000000002</v>
      </c>
      <c r="AL55" s="19">
        <v>-5.4398124999999897</v>
      </c>
      <c r="AN55">
        <f t="shared" si="3"/>
        <v>-3.5039500186736285</v>
      </c>
      <c r="AO55">
        <f t="shared" si="5"/>
        <v>-0.78199987356409417</v>
      </c>
      <c r="AP55">
        <f>+EA_output_withoutFG_noYC!AN55</f>
        <v>-3.9516315380124527</v>
      </c>
      <c r="AQ55">
        <f>+EA_output_withoutFG_noYC!AO55</f>
        <v>-1.7118496550314433</v>
      </c>
    </row>
    <row r="56" spans="1:43">
      <c r="A56" s="1">
        <v>44104</v>
      </c>
      <c r="B56">
        <v>-0.27916404695356001</v>
      </c>
      <c r="C56">
        <v>1.03956429836568E-2</v>
      </c>
      <c r="D56">
        <v>0.167863522116034</v>
      </c>
      <c r="E56">
        <v>-1.2893491971123601</v>
      </c>
      <c r="F56">
        <v>-3.1201923504056901</v>
      </c>
      <c r="G56">
        <v>-10.9508925948436</v>
      </c>
      <c r="H56">
        <v>6.4636807265149804E-3</v>
      </c>
      <c r="I56">
        <v>-7.8290138446759097E-2</v>
      </c>
      <c r="J56">
        <v>-9.3539432053837898E-3</v>
      </c>
      <c r="K56">
        <v>-1.94366917039632</v>
      </c>
      <c r="L56">
        <v>2.9489503211203001</v>
      </c>
      <c r="M56">
        <v>0</v>
      </c>
      <c r="N56">
        <v>0</v>
      </c>
      <c r="O56">
        <v>-0.60702735227787297</v>
      </c>
      <c r="P56">
        <v>0</v>
      </c>
      <c r="Q56">
        <v>6.8804809315380605E-2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-0.297320547008257</v>
      </c>
      <c r="Z56">
        <v>-7.2655614506032307E-2</v>
      </c>
      <c r="AA56">
        <v>-4.7387704897359599E-2</v>
      </c>
      <c r="AB56">
        <v>-6.10541667164509E-3</v>
      </c>
      <c r="AC56">
        <v>1.9118487812136702E-2</v>
      </c>
      <c r="AD56">
        <v>0.289409800069861</v>
      </c>
      <c r="AE56">
        <v>-7.6743019495478704</v>
      </c>
      <c r="AF56">
        <v>-22.864703762128901</v>
      </c>
      <c r="AG56">
        <f t="shared" si="4"/>
        <v>-2.1703203957153008</v>
      </c>
      <c r="AH56">
        <f t="shared" si="1"/>
        <v>-4.2395092177373552</v>
      </c>
      <c r="AI56">
        <f t="shared" si="2"/>
        <v>-2.1808990521397389</v>
      </c>
      <c r="AJ56" s="19">
        <v>-6.0862356058883789</v>
      </c>
      <c r="AK56" s="19">
        <v>5.3801420000000002</v>
      </c>
      <c r="AL56" s="19">
        <v>-5.6933124999999896</v>
      </c>
      <c r="AN56">
        <f t="shared" si="3"/>
        <v>-4.2312823824183594</v>
      </c>
      <c r="AO56">
        <f t="shared" si="5"/>
        <v>-2.0586101655976163</v>
      </c>
      <c r="AP56">
        <f>+EA_output_withoutFG_noYC!AN56</f>
        <v>-3.961837241081609</v>
      </c>
      <c r="AQ56">
        <f>+EA_output_withoutFG_noYC!AO56</f>
        <v>-2.2493778614164208</v>
      </c>
    </row>
    <row r="57" spans="1:43">
      <c r="A57" s="1">
        <v>44196</v>
      </c>
      <c r="B57">
        <v>1.24010860737679</v>
      </c>
      <c r="C57">
        <v>-0.105866529281868</v>
      </c>
      <c r="D57">
        <v>0.20954747954794201</v>
      </c>
      <c r="E57">
        <v>-2.2952556900886201</v>
      </c>
      <c r="F57">
        <v>-3.1474947527911601</v>
      </c>
      <c r="G57">
        <v>-11.0835267235448</v>
      </c>
      <c r="H57">
        <v>-4.2960247901032998E-2</v>
      </c>
      <c r="I57">
        <v>-6.4869279263769494E-2</v>
      </c>
      <c r="J57">
        <v>-7.12565403520375E-3</v>
      </c>
      <c r="K57">
        <v>-2.7208843434615599</v>
      </c>
      <c r="L57">
        <v>3.1693375298817799</v>
      </c>
      <c r="M57">
        <v>0</v>
      </c>
      <c r="N57">
        <v>0</v>
      </c>
      <c r="O57">
        <v>-0.55780694752973004</v>
      </c>
      <c r="P57">
        <v>0</v>
      </c>
      <c r="Q57">
        <v>6.5453379938254105E-2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-0.44682421846229198</v>
      </c>
      <c r="Z57">
        <v>-0.108101896447399</v>
      </c>
      <c r="AA57">
        <v>-7.9738508295664201E-2</v>
      </c>
      <c r="AB57">
        <v>-2.66344850504538E-2</v>
      </c>
      <c r="AC57">
        <v>8.4030808278681896E-4</v>
      </c>
      <c r="AD57">
        <v>0.28300009636900902</v>
      </c>
      <c r="AE57">
        <v>-7.6782256765980401</v>
      </c>
      <c r="AF57">
        <v>-23.397027551555102</v>
      </c>
      <c r="AG57">
        <f t="shared" si="4"/>
        <v>-0.53232378942620073</v>
      </c>
      <c r="AH57">
        <f t="shared" si="1"/>
        <v>-4.6352751514121913</v>
      </c>
      <c r="AI57">
        <f t="shared" si="2"/>
        <v>-1.5369321041466182</v>
      </c>
      <c r="AJ57" s="19">
        <v>-5.6235217915958824</v>
      </c>
      <c r="AK57" s="19">
        <v>6.1492106</v>
      </c>
      <c r="AL57" s="19">
        <v>-5.3596874999999899</v>
      </c>
      <c r="AN57">
        <f t="shared" si="3"/>
        <v>-5.3390694926137066</v>
      </c>
      <c r="AO57">
        <f t="shared" si="5"/>
        <v>-3.0983430472655731</v>
      </c>
      <c r="AP57">
        <f>+EA_output_withoutFG_noYC!AN57</f>
        <v>-4.53016615481254</v>
      </c>
      <c r="AQ57">
        <f>+EA_output_withoutFG_noYC!AO57</f>
        <v>-4.5691245349019836</v>
      </c>
    </row>
    <row r="58" spans="1:43">
      <c r="A58" s="1">
        <v>44286</v>
      </c>
      <c r="B58">
        <v>1.8061554112165801</v>
      </c>
      <c r="C58">
        <v>-0.17034518356956799</v>
      </c>
      <c r="D58">
        <v>0.164783984105805</v>
      </c>
      <c r="E58">
        <v>-2.4525590618795201</v>
      </c>
      <c r="F58">
        <v>-3.0795609121129401</v>
      </c>
      <c r="G58">
        <v>-11.250277620340199</v>
      </c>
      <c r="H58">
        <v>-7.7217930699590598E-2</v>
      </c>
      <c r="I58">
        <v>-9.9457337444362207E-2</v>
      </c>
      <c r="J58">
        <v>-7.1374305363934697E-3</v>
      </c>
      <c r="K58">
        <v>-2.7304959346994102</v>
      </c>
      <c r="L58">
        <v>3.3626227746733899</v>
      </c>
      <c r="M58">
        <v>0</v>
      </c>
      <c r="N58">
        <v>0</v>
      </c>
      <c r="O58">
        <v>-0.61469624376565901</v>
      </c>
      <c r="P58">
        <v>0</v>
      </c>
      <c r="Q58">
        <v>4.5079419227942397E-2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-0.56672077963720502</v>
      </c>
      <c r="Z58">
        <v>-0.118708244505679</v>
      </c>
      <c r="AA58">
        <v>-0.104926056622971</v>
      </c>
      <c r="AB58">
        <v>-4.6820897223191001E-2</v>
      </c>
      <c r="AC58">
        <v>-1.65231517393899E-2</v>
      </c>
      <c r="AD58">
        <v>0.26749949210597201</v>
      </c>
      <c r="AE58">
        <v>-7.6820576881590297</v>
      </c>
      <c r="AF58">
        <v>-23.371363391605499</v>
      </c>
      <c r="AG58">
        <f t="shared" si="4"/>
        <v>2.5664159949602805E-2</v>
      </c>
      <c r="AH58">
        <f t="shared" si="1"/>
        <v>-4.4390280831061872</v>
      </c>
      <c r="AI58">
        <f t="shared" si="2"/>
        <v>-1.1223325107843132</v>
      </c>
      <c r="AJ58" s="19">
        <v>-4.0582885265128903</v>
      </c>
      <c r="AK58" s="19">
        <v>6.7770843999999997</v>
      </c>
      <c r="AL58" s="19">
        <v>-2.7456562500000001</v>
      </c>
      <c r="AN58">
        <f t="shared" si="3"/>
        <v>-5.5376811734562228</v>
      </c>
      <c r="AO58">
        <f t="shared" si="5"/>
        <v>-3.3166955723218741</v>
      </c>
      <c r="AP58">
        <f>+EA_output_withoutFG_noYC!AN58</f>
        <v>-4.7001710284230303</v>
      </c>
      <c r="AQ58">
        <f>+EA_output_withoutFG_noYC!AO58</f>
        <v>-5.3304603372736228</v>
      </c>
    </row>
    <row r="59" spans="1:43">
      <c r="A59" s="1">
        <v>44377</v>
      </c>
      <c r="B59">
        <v>1.32171546968082</v>
      </c>
      <c r="C59">
        <v>-4.6202870278697697E-2</v>
      </c>
      <c r="D59">
        <v>0.20094487573734299</v>
      </c>
      <c r="E59">
        <v>-1.18792407025951</v>
      </c>
      <c r="F59">
        <v>-2.83200239421347</v>
      </c>
      <c r="G59">
        <v>-11.4096524663865</v>
      </c>
      <c r="H59">
        <v>3.19124300508229E-2</v>
      </c>
      <c r="I59">
        <v>-0.10911254647480299</v>
      </c>
      <c r="J59">
        <v>-4.95022276220527E-3</v>
      </c>
      <c r="K59">
        <v>-1.24732125899079</v>
      </c>
      <c r="L59">
        <v>3.4351261033481801</v>
      </c>
      <c r="M59">
        <v>0</v>
      </c>
      <c r="N59">
        <v>0</v>
      </c>
      <c r="O59">
        <v>-0.61803798064260596</v>
      </c>
      <c r="P59">
        <v>0</v>
      </c>
      <c r="Q59">
        <v>9.4582583300383105E-2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-0.539307363980562</v>
      </c>
      <c r="Z59">
        <v>-4.5253398738206302E-2</v>
      </c>
      <c r="AA59">
        <v>-7.7457988104884801E-2</v>
      </c>
      <c r="AB59">
        <v>-3.4037876071367802E-2</v>
      </c>
      <c r="AC59">
        <v>-1.43167068417597E-2</v>
      </c>
      <c r="AD59">
        <v>0.25934138312413202</v>
      </c>
      <c r="AE59">
        <v>-7.6857989271432201</v>
      </c>
      <c r="AF59">
        <v>-20.507753225646901</v>
      </c>
      <c r="AG59">
        <f t="shared" si="4"/>
        <v>2.8636101659585975</v>
      </c>
      <c r="AH59">
        <f t="shared" si="1"/>
        <v>-1.4123018321171816</v>
      </c>
      <c r="AI59">
        <f t="shared" si="2"/>
        <v>0.28605137748625697</v>
      </c>
      <c r="AJ59" s="19">
        <v>-2.3376276319970382</v>
      </c>
      <c r="AK59" s="19">
        <v>7.1591417000000002</v>
      </c>
      <c r="AL59" s="19">
        <v>-1.91509375</v>
      </c>
      <c r="AN59">
        <f t="shared" si="3"/>
        <v>-3.8651844590143347</v>
      </c>
      <c r="AO59">
        <f t="shared" si="5"/>
        <v>-1.6983532096034386</v>
      </c>
      <c r="AP59">
        <f>+EA_output_withoutFG_noYC!AN59</f>
        <v>-4.0394166730661283</v>
      </c>
      <c r="AQ59">
        <f>+EA_output_withoutFG_noYC!AO59</f>
        <v>-2.8391900280686646</v>
      </c>
    </row>
    <row r="60" spans="1:43">
      <c r="A60" s="1">
        <v>44469</v>
      </c>
      <c r="B60">
        <v>0.43131737233583001</v>
      </c>
      <c r="C60">
        <v>2.8362136231764701E-2</v>
      </c>
      <c r="D60">
        <v>0.17851484347587099</v>
      </c>
      <c r="E60">
        <v>-0.36237254140995701</v>
      </c>
      <c r="F60">
        <v>-2.6642338470365998</v>
      </c>
      <c r="G60">
        <v>-11.576617851243901</v>
      </c>
      <c r="H60">
        <v>6.7128464064701802E-3</v>
      </c>
      <c r="I60">
        <v>-0.14653249758439901</v>
      </c>
      <c r="J60">
        <v>2.5616690554694098E-3</v>
      </c>
      <c r="K60">
        <v>-0.11078445185506899</v>
      </c>
      <c r="L60">
        <v>3.43058568395245</v>
      </c>
      <c r="M60">
        <v>0</v>
      </c>
      <c r="N60">
        <v>0</v>
      </c>
      <c r="O60">
        <v>-0.61129697916882897</v>
      </c>
      <c r="P60">
        <v>0</v>
      </c>
      <c r="Q60">
        <v>7.6377847874792197E-3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-0.49226642536890702</v>
      </c>
      <c r="Z60">
        <v>3.2523728208186803E-2</v>
      </c>
      <c r="AA60">
        <v>-4.59966108971522E-2</v>
      </c>
      <c r="AB60">
        <v>-2.07790711219095E-2</v>
      </c>
      <c r="AC60">
        <v>-1.37027049482931E-2</v>
      </c>
      <c r="AD60">
        <v>0.25355168441425802</v>
      </c>
      <c r="AE60">
        <v>-7.6894503294781504</v>
      </c>
      <c r="AF60">
        <v>-19.362265561245401</v>
      </c>
      <c r="AG60">
        <f t="shared" si="4"/>
        <v>1.1454876644015002</v>
      </c>
      <c r="AH60">
        <f t="shared" si="1"/>
        <v>-9.6197380523339149E-2</v>
      </c>
      <c r="AI60">
        <f t="shared" si="2"/>
        <v>0.30125647104554687</v>
      </c>
      <c r="AJ60" s="19">
        <v>-0.98988821295873475</v>
      </c>
      <c r="AK60" s="19">
        <v>6.7349230000000002</v>
      </c>
      <c r="AL60" s="19">
        <v>-1.17471875</v>
      </c>
      <c r="AN60">
        <f t="shared" si="3"/>
        <v>-2.8197294087389211</v>
      </c>
      <c r="AO60">
        <f t="shared" si="5"/>
        <v>-0.39745385156888602</v>
      </c>
      <c r="AP60">
        <f>+EA_output_withoutFG_noYC!AN60</f>
        <v>-3.5029868441684604</v>
      </c>
      <c r="AQ60">
        <f>+EA_output_withoutFG_noYC!AO60</f>
        <v>-0.52071656851408932</v>
      </c>
    </row>
    <row r="61" spans="1:43">
      <c r="A61" s="1">
        <v>44561</v>
      </c>
      <c r="B61">
        <v>0.62661034257746595</v>
      </c>
      <c r="C61">
        <v>-2.0438027082894501E-2</v>
      </c>
      <c r="D61">
        <v>0.13574688008598501</v>
      </c>
      <c r="E61">
        <v>-0.48107557521962202</v>
      </c>
      <c r="F61">
        <v>-2.5517606666311301</v>
      </c>
      <c r="G61">
        <v>-11.7150165678588</v>
      </c>
      <c r="H61">
        <v>-1.15116312854124E-2</v>
      </c>
      <c r="I61">
        <v>-0.22086264876790501</v>
      </c>
      <c r="J61">
        <v>6.0862733974658802E-3</v>
      </c>
      <c r="K61">
        <v>0.19731034442724099</v>
      </c>
      <c r="L61">
        <v>3.4467523830900002</v>
      </c>
      <c r="M61">
        <v>0</v>
      </c>
      <c r="N61">
        <v>0</v>
      </c>
      <c r="O61">
        <v>-0.470412693866335</v>
      </c>
      <c r="P61">
        <v>0</v>
      </c>
      <c r="Q61">
        <v>9.9669536317622098E-2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-0.502963347879544</v>
      </c>
      <c r="Z61">
        <v>9.8342766807448703E-2</v>
      </c>
      <c r="AA61">
        <v>-2.2357314543158899E-2</v>
      </c>
      <c r="AB61">
        <v>-1.03295889906201E-2</v>
      </c>
      <c r="AC61">
        <v>-2.9689452658251299E-2</v>
      </c>
      <c r="AD61">
        <v>0.22407934708043001</v>
      </c>
      <c r="AE61">
        <v>-7.6930128240533602</v>
      </c>
      <c r="AF61">
        <v>-18.894832465053401</v>
      </c>
      <c r="AG61">
        <f t="shared" si="4"/>
        <v>0.46743309619199991</v>
      </c>
      <c r="AH61">
        <f t="shared" si="1"/>
        <v>0.51319692685878593</v>
      </c>
      <c r="AI61">
        <f t="shared" si="2"/>
        <v>0.55880417261524051</v>
      </c>
      <c r="AJ61" s="19">
        <v>-1.507026939544448E-2</v>
      </c>
      <c r="AK61" s="19">
        <v>7.0128693000000002</v>
      </c>
      <c r="AL61" s="19">
        <v>-0.524531250000001</v>
      </c>
      <c r="AN61">
        <f t="shared" si="3"/>
        <v>-2.9175273888476614</v>
      </c>
      <c r="AO61">
        <f t="shared" si="5"/>
        <v>-4.5607245756454612E-2</v>
      </c>
      <c r="AP61">
        <f>+EA_output_withoutFG_noYC!AN61</f>
        <v>-3.3790602302386339</v>
      </c>
      <c r="AQ61">
        <f>+EA_output_withoutFG_noYC!AO61</f>
        <v>-0.51199589412106006</v>
      </c>
    </row>
    <row r="62" spans="1:43">
      <c r="A62" s="1">
        <v>44651</v>
      </c>
      <c r="B62">
        <v>0.50768941842094895</v>
      </c>
      <c r="C62">
        <v>-2.5294952578368501E-2</v>
      </c>
      <c r="D62">
        <v>0.112526962254312</v>
      </c>
      <c r="E62">
        <v>-0.321730636705991</v>
      </c>
      <c r="F62">
        <v>-2.3927607519389298</v>
      </c>
      <c r="G62">
        <v>-11.809546220774299</v>
      </c>
      <c r="H62">
        <v>1.6599287571296299E-2</v>
      </c>
      <c r="I62">
        <v>-0.31767170617911999</v>
      </c>
      <c r="J62">
        <v>5.6868342113838297E-3</v>
      </c>
      <c r="K62">
        <v>0.65362139465051805</v>
      </c>
      <c r="L62">
        <v>3.4586892349083098</v>
      </c>
      <c r="M62">
        <v>0</v>
      </c>
      <c r="N62">
        <v>0</v>
      </c>
      <c r="O62">
        <v>-0.33871033276293999</v>
      </c>
      <c r="P62">
        <v>0</v>
      </c>
      <c r="Q62">
        <v>0.15784612218380201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-0.50034977595216301</v>
      </c>
      <c r="Z62">
        <v>0.127226936788741</v>
      </c>
      <c r="AA62">
        <v>-1.12730290045916E-2</v>
      </c>
      <c r="AB62">
        <v>-6.2533221729568203E-4</v>
      </c>
      <c r="AC62">
        <v>-3.9281226334734597E-2</v>
      </c>
      <c r="AD62">
        <v>0.19527449535550401</v>
      </c>
      <c r="AE62">
        <v>-7.6964873326726</v>
      </c>
      <c r="AF62">
        <v>-18.2185706107763</v>
      </c>
      <c r="AG62">
        <f t="shared" si="4"/>
        <v>0.67626185427710084</v>
      </c>
      <c r="AH62">
        <f t="shared" si="1"/>
        <v>1.2874629426706807</v>
      </c>
      <c r="AI62">
        <f t="shared" si="2"/>
        <v>0.86286947938470249</v>
      </c>
      <c r="AJ62" s="19">
        <v>0.58687348151324703</v>
      </c>
      <c r="AK62" s="19">
        <v>6.3034492999999996</v>
      </c>
      <c r="AL62" s="19">
        <v>0.25031249999999999</v>
      </c>
      <c r="AN62">
        <f t="shared" si="3"/>
        <v>-2.6272593789689771</v>
      </c>
      <c r="AO62">
        <f t="shared" si="5"/>
        <v>0.42459346328597819</v>
      </c>
      <c r="AP62">
        <f>+EA_output_withoutFG_noYC!AN62</f>
        <v>-3.1138983419792092</v>
      </c>
      <c r="AQ62">
        <f>+EA_output_withoutFG_noYC!AO62</f>
        <v>8.8705838648963642E-3</v>
      </c>
    </row>
    <row r="63" spans="1:43">
      <c r="A63" s="1">
        <v>44742</v>
      </c>
      <c r="B63">
        <v>3.2567150950450797E-2</v>
      </c>
      <c r="C63">
        <v>-3.4286898656317802E-2</v>
      </c>
      <c r="D63">
        <v>0.18189011561270499</v>
      </c>
      <c r="E63">
        <v>-0.19832269621258899</v>
      </c>
      <c r="F63">
        <v>-2.1812461822182199</v>
      </c>
      <c r="G63">
        <v>-11.860734070510301</v>
      </c>
      <c r="H63">
        <v>-1.2039424745031699E-2</v>
      </c>
      <c r="I63">
        <v>-0.42713268342485999</v>
      </c>
      <c r="J63">
        <v>2.56449276524362E-3</v>
      </c>
      <c r="K63">
        <v>1.0400283672008099</v>
      </c>
      <c r="L63">
        <v>3.44259609962387</v>
      </c>
      <c r="M63">
        <v>0</v>
      </c>
      <c r="N63">
        <v>0</v>
      </c>
      <c r="O63">
        <v>-0.18023777918849901</v>
      </c>
      <c r="P63">
        <v>0</v>
      </c>
      <c r="Q63">
        <v>8.0643742322645998E-2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-0.51524177530686099</v>
      </c>
      <c r="Z63">
        <v>9.89214706295449E-2</v>
      </c>
      <c r="AA63">
        <v>-1.9378823014067001E-2</v>
      </c>
      <c r="AB63">
        <v>3.7887601290106199E-3</v>
      </c>
      <c r="AC63">
        <v>-4.61567936898922E-2</v>
      </c>
      <c r="AD63">
        <v>0.16727939730622499</v>
      </c>
      <c r="AE63">
        <v>-7.6998747700114398</v>
      </c>
      <c r="AF63">
        <v>-18.124372300437699</v>
      </c>
      <c r="AG63">
        <f t="shared" si="4"/>
        <v>9.4198310338601488E-2</v>
      </c>
      <c r="AH63">
        <f t="shared" si="1"/>
        <v>1.4362365400841668</v>
      </c>
      <c r="AI63">
        <f t="shared" si="2"/>
        <v>0.70699593682939654</v>
      </c>
      <c r="AJ63" s="19">
        <v>0.91154890635729957</v>
      </c>
      <c r="AK63" s="19">
        <v>4.7855397000000002</v>
      </c>
      <c r="AL63" s="19">
        <v>0.63418750000000002</v>
      </c>
      <c r="AN63">
        <f t="shared" si="3"/>
        <v>-2.2319656614744217</v>
      </c>
      <c r="AO63">
        <f t="shared" si="5"/>
        <v>0.72924060325477025</v>
      </c>
      <c r="AP63">
        <f>+EA_output_withoutFG_noYC!AN63</f>
        <v>-2.6133906700942706</v>
      </c>
      <c r="AQ63">
        <f>+EA_output_withoutFG_noYC!AO63</f>
        <v>0.54194032818294957</v>
      </c>
    </row>
    <row r="64" spans="1:43">
      <c r="A64" s="1">
        <v>44834</v>
      </c>
      <c r="B64">
        <v>-0.41414910641318298</v>
      </c>
      <c r="C64">
        <v>-2.10073428952092E-2</v>
      </c>
      <c r="D64">
        <v>0.25097624516749101</v>
      </c>
      <c r="E64">
        <v>6.1774573188518998E-2</v>
      </c>
      <c r="F64">
        <v>-2.0029496074511801</v>
      </c>
      <c r="G64">
        <v>-11.865696206263401</v>
      </c>
      <c r="H64">
        <v>-2.7183632537881901E-2</v>
      </c>
      <c r="I64">
        <v>-0.54327106087730803</v>
      </c>
      <c r="J64">
        <v>3.8483360928446798E-3</v>
      </c>
      <c r="K64">
        <v>1.11375984568305</v>
      </c>
      <c r="L64">
        <v>3.3972149903417499</v>
      </c>
      <c r="M64">
        <v>0</v>
      </c>
      <c r="N64">
        <v>0</v>
      </c>
      <c r="O64">
        <v>-3.15345849752472E-2</v>
      </c>
      <c r="P64">
        <v>0</v>
      </c>
      <c r="Q64">
        <v>5.7252990220720598E-2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-0.52084719754521402</v>
      </c>
      <c r="Z64">
        <v>6.8859943366704507E-2</v>
      </c>
      <c r="AA64">
        <v>-3.1485289789341099E-2</v>
      </c>
      <c r="AB64">
        <v>8.4857930834730706E-3</v>
      </c>
      <c r="AC64">
        <v>-4.4256249254302098E-2</v>
      </c>
      <c r="AD64">
        <v>0.14869984653590401</v>
      </c>
      <c r="AE64">
        <v>-7.7031760435797896</v>
      </c>
      <c r="AF64">
        <v>-18.094683757901599</v>
      </c>
      <c r="AG64">
        <f t="shared" si="4"/>
        <v>2.968854253609976E-2</v>
      </c>
      <c r="AH64">
        <f t="shared" si="1"/>
        <v>1.4741884919415877</v>
      </c>
      <c r="AI64">
        <f t="shared" si="2"/>
        <v>0.73097179986131344</v>
      </c>
      <c r="AJ64" s="19">
        <v>1.0463819434756849</v>
      </c>
      <c r="AK64" s="19">
        <v>4.3905462000000002</v>
      </c>
      <c r="AL64" s="19">
        <v>0.84193750000000001</v>
      </c>
      <c r="AN64">
        <f t="shared" si="3"/>
        <v>-1.7112061319903793</v>
      </c>
      <c r="AO64">
        <f t="shared" si="5"/>
        <v>0.7432166920802743</v>
      </c>
      <c r="AP64">
        <f>+EA_output_withoutFG_noYC!AN64</f>
        <v>-2.1931019938455107</v>
      </c>
      <c r="AQ64">
        <f>+EA_output_withoutFG_noYC!AO64</f>
        <v>1.2376740007387443</v>
      </c>
    </row>
    <row r="65" spans="1:43">
      <c r="A65" s="1">
        <v>44926</v>
      </c>
      <c r="B65">
        <v>-6.1521640260786999E-2</v>
      </c>
      <c r="C65">
        <v>-1.4338129393469901E-2</v>
      </c>
      <c r="D65">
        <v>0.30722827717746398</v>
      </c>
      <c r="E65">
        <v>0.296349826263407</v>
      </c>
      <c r="F65">
        <v>-1.87364924149848</v>
      </c>
      <c r="G65">
        <v>-11.9116843347068</v>
      </c>
      <c r="H65">
        <v>-7.2832437266227195E-4</v>
      </c>
      <c r="I65">
        <v>-0.67509508151466202</v>
      </c>
      <c r="J65">
        <v>3.6435842754018902E-3</v>
      </c>
      <c r="K65">
        <v>0.71832095925592099</v>
      </c>
      <c r="L65">
        <v>3.3071577595576298</v>
      </c>
      <c r="M65">
        <v>0</v>
      </c>
      <c r="N65">
        <v>0</v>
      </c>
      <c r="O65">
        <v>-2.5503638458343698E-2</v>
      </c>
      <c r="P65">
        <v>0</v>
      </c>
      <c r="Q65">
        <v>0.22173578797549201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-0.52381878747768096</v>
      </c>
      <c r="Z65">
        <v>2.3013323120584801E-2</v>
      </c>
      <c r="AA65">
        <v>-5.37630458029505E-2</v>
      </c>
      <c r="AB65">
        <v>-1.7398155312008301E-3</v>
      </c>
      <c r="AC65">
        <v>-5.2250762845149297E-2</v>
      </c>
      <c r="AD65">
        <v>0.13301342311592401</v>
      </c>
      <c r="AE65">
        <v>-7.7063920536893002</v>
      </c>
      <c r="AF65">
        <v>-17.8900219148098</v>
      </c>
      <c r="AG65">
        <f t="shared" si="4"/>
        <v>0.2046618430917988</v>
      </c>
      <c r="AH65">
        <f t="shared" si="1"/>
        <v>1.728054473586436</v>
      </c>
      <c r="AI65">
        <f t="shared" si="2"/>
        <v>1.4852791797509879</v>
      </c>
      <c r="AJ65" s="19">
        <v>0.99137259286865709</v>
      </c>
      <c r="AK65" s="19">
        <v>4.1402628999999997</v>
      </c>
      <c r="AL65" s="19">
        <v>0.87356250000000002</v>
      </c>
      <c r="AN65">
        <f t="shared" si="3"/>
        <v>-1.284409267451079</v>
      </c>
      <c r="AO65">
        <f t="shared" si="5"/>
        <v>0.24277529383544816</v>
      </c>
      <c r="AP65">
        <f>+EA_output_withoutFG_noYC!AN65</f>
        <v>-1.681223107273393</v>
      </c>
      <c r="AQ65">
        <f>+EA_output_withoutFG_noYC!AO65</f>
        <v>0.60851654329935734</v>
      </c>
    </row>
    <row r="66" spans="1:43">
      <c r="A66" s="1">
        <v>45016</v>
      </c>
      <c r="B66">
        <v>0.19095811713494701</v>
      </c>
      <c r="C66">
        <v>1.7840471818632301E-2</v>
      </c>
      <c r="D66">
        <v>0.34427516157886201</v>
      </c>
      <c r="E66">
        <v>0.75806004083725897</v>
      </c>
      <c r="F66">
        <v>-1.7990024761514301</v>
      </c>
      <c r="G66">
        <v>-11.9612190152466</v>
      </c>
      <c r="H66">
        <v>3.21439871033736E-2</v>
      </c>
      <c r="I66">
        <v>-0.79897384152129802</v>
      </c>
      <c r="J66">
        <v>5.4758269954331804E-4</v>
      </c>
      <c r="K66">
        <v>0.58760799886127202</v>
      </c>
      <c r="L66">
        <v>3.2967603284941802</v>
      </c>
      <c r="M66">
        <v>0</v>
      </c>
      <c r="N66">
        <v>0</v>
      </c>
      <c r="O66">
        <v>-0.13137065983582499</v>
      </c>
      <c r="P66">
        <v>0</v>
      </c>
      <c r="Q66">
        <v>0.34615067482953599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-0.47849041210349202</v>
      </c>
      <c r="Z66">
        <v>7.0168911617332196E-3</v>
      </c>
      <c r="AA66">
        <v>-6.1313350082699003E-2</v>
      </c>
      <c r="AB66">
        <v>-7.65364324166446E-3</v>
      </c>
      <c r="AC66">
        <v>-6.0434275248062899E-2</v>
      </c>
      <c r="AD66">
        <v>0.12140277090953699</v>
      </c>
      <c r="AE66">
        <v>-7.7095236934254299</v>
      </c>
      <c r="AF66">
        <v>-17.305217341427699</v>
      </c>
      <c r="AG66">
        <f t="shared" si="4"/>
        <v>0.58480457338210101</v>
      </c>
      <c r="AH66">
        <f t="shared" si="1"/>
        <v>2.3655253672444037</v>
      </c>
      <c r="AI66">
        <f t="shared" si="2"/>
        <v>2.2573893869877799</v>
      </c>
      <c r="AJ66" s="19">
        <v>0.74652085453631911</v>
      </c>
      <c r="AK66" s="19">
        <v>3.7179175999999998</v>
      </c>
      <c r="AL66" s="19">
        <v>0.24171875000000001</v>
      </c>
      <c r="AN66">
        <f t="shared" si="3"/>
        <v>-0.67882680191667677</v>
      </c>
      <c r="AO66">
        <f t="shared" si="5"/>
        <v>0.10813598025662374</v>
      </c>
      <c r="AP66">
        <f>+EA_output_withoutFG_noYC!AN66</f>
        <v>-1.1404726942185535</v>
      </c>
      <c r="AQ66">
        <f>+EA_output_withoutFG_noYC!AO66</f>
        <v>6.1012331987338353E-2</v>
      </c>
    </row>
    <row r="67" spans="1:43">
      <c r="A67" s="1">
        <v>45107</v>
      </c>
      <c r="B67">
        <v>-2.68298845409226E-2</v>
      </c>
      <c r="C67">
        <v>3.5376657661563997E-2</v>
      </c>
      <c r="D67">
        <v>0.39721523572691497</v>
      </c>
      <c r="E67">
        <v>1.0798863098613101</v>
      </c>
      <c r="F67">
        <v>-1.6875295034781099</v>
      </c>
      <c r="G67">
        <v>-12.017428334128301</v>
      </c>
      <c r="H67">
        <v>1.1454549285134299E-3</v>
      </c>
      <c r="I67">
        <v>-0.86518722830264005</v>
      </c>
      <c r="J67">
        <v>-4.53275996576551E-3</v>
      </c>
      <c r="K67">
        <v>0.44103878249813699</v>
      </c>
      <c r="L67">
        <v>3.2263315079828399</v>
      </c>
      <c r="M67">
        <v>0</v>
      </c>
      <c r="N67">
        <v>0</v>
      </c>
      <c r="O67">
        <v>-0.11380468856001701</v>
      </c>
      <c r="P67">
        <v>0</v>
      </c>
      <c r="Q67">
        <v>0.27967060019349299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-0.41895806424792498</v>
      </c>
      <c r="Z67">
        <v>-3.0204261820571199E-3</v>
      </c>
      <c r="AA67">
        <v>-6.1558657920555197E-2</v>
      </c>
      <c r="AB67">
        <v>-1.2630304809508001E-2</v>
      </c>
      <c r="AC67">
        <v>-6.2504349322993202E-2</v>
      </c>
      <c r="AD67">
        <v>0.102267178991731</v>
      </c>
      <c r="AE67">
        <v>-7.7125718486237496</v>
      </c>
      <c r="AF67">
        <v>-17.423624322238101</v>
      </c>
      <c r="AG67">
        <f t="shared" si="4"/>
        <v>-0.11840698081040202</v>
      </c>
      <c r="AH67">
        <f t="shared" ref="AH67:AH130" si="6">+SUM(B67:AD67)-G67</f>
        <v>2.3063758605140094</v>
      </c>
      <c r="AI67">
        <f t="shared" ref="AI67:AI130" si="7">AH67-K67-SUM(Y67:AD67)</f>
        <v>2.3217417015071797</v>
      </c>
      <c r="AJ67" s="19">
        <v>0.4159068002087673</v>
      </c>
      <c r="AK67" s="19">
        <v>2.8940679999999999</v>
      </c>
      <c r="AL67" s="19">
        <v>0.11603125</v>
      </c>
      <c r="AN67">
        <f t="shared" ref="AN67:AN130" si="8">SUM(C67:F67)</f>
        <v>-0.17505130022832094</v>
      </c>
      <c r="AO67">
        <f t="shared" si="5"/>
        <v>-1.536584099317051E-2</v>
      </c>
      <c r="AP67">
        <f>+EA_output_withoutFG_noYC!AN67</f>
        <v>-0.64986618163987808</v>
      </c>
      <c r="AQ67">
        <f>+EA_output_withoutFG_noYC!AO67</f>
        <v>5.8289978653980334E-3</v>
      </c>
    </row>
    <row r="68" spans="1:43">
      <c r="A68" s="1">
        <v>45199</v>
      </c>
      <c r="B68">
        <v>-7.31922943976238E-2</v>
      </c>
      <c r="C68">
        <v>4.1908262063881603E-2</v>
      </c>
      <c r="D68">
        <v>0.48132296300835098</v>
      </c>
      <c r="E68">
        <v>1.2610446652610201</v>
      </c>
      <c r="F68">
        <v>-1.5691608838416999</v>
      </c>
      <c r="G68">
        <v>-12.081701029837999</v>
      </c>
      <c r="H68">
        <v>2.0592837352186599E-2</v>
      </c>
      <c r="I68">
        <v>-0.86461815139615705</v>
      </c>
      <c r="J68">
        <v>-5.6251782448216497E-3</v>
      </c>
      <c r="K68">
        <v>0.29521517701329802</v>
      </c>
      <c r="L68">
        <v>3.13624180491722</v>
      </c>
      <c r="M68">
        <v>0</v>
      </c>
      <c r="N68">
        <v>0</v>
      </c>
      <c r="O68">
        <v>-6.85652638529861E-2</v>
      </c>
      <c r="P68">
        <v>0</v>
      </c>
      <c r="Q68">
        <v>0.28828544448106203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-0.365250865993</v>
      </c>
      <c r="Z68">
        <v>-4.3408814272661101E-3</v>
      </c>
      <c r="AA68">
        <v>-5.4389911423261099E-2</v>
      </c>
      <c r="AB68">
        <v>-7.8690794654238793E-3</v>
      </c>
      <c r="AC68">
        <v>-5.6797318286163599E-2</v>
      </c>
      <c r="AD68">
        <v>8.5694887699916206E-2</v>
      </c>
      <c r="AE68">
        <v>-7.7155373978505803</v>
      </c>
      <c r="AF68">
        <v>-17.2567422142201</v>
      </c>
      <c r="AG68">
        <f t="shared" ref="AG68:AG131" si="9">+AF68-AF67</f>
        <v>0.16688210801800096</v>
      </c>
      <c r="AH68">
        <f t="shared" si="6"/>
        <v>2.5404962134685309</v>
      </c>
      <c r="AI68">
        <f t="shared" si="7"/>
        <v>2.6482342053504313</v>
      </c>
      <c r="AJ68" s="19">
        <v>0.1586956151890587</v>
      </c>
      <c r="AK68" s="19">
        <v>1.6007921000000001</v>
      </c>
      <c r="AL68" s="19">
        <v>9.1562500000001903E-3</v>
      </c>
      <c r="AN68">
        <f t="shared" si="8"/>
        <v>0.2151150064915528</v>
      </c>
      <c r="AO68">
        <f t="shared" si="5"/>
        <v>-0.10773799188190047</v>
      </c>
      <c r="AP68">
        <f>+EA_output_withoutFG_noYC!AN68</f>
        <v>-0.1992035454880714</v>
      </c>
      <c r="AQ68">
        <f>+EA_output_withoutFG_noYC!AO68</f>
        <v>-9.2581776270446614E-2</v>
      </c>
    </row>
    <row r="69" spans="1:43">
      <c r="A69" s="1">
        <v>45291</v>
      </c>
      <c r="B69">
        <v>0.191766289973685</v>
      </c>
      <c r="C69">
        <v>3.8260344304998301E-3</v>
      </c>
      <c r="D69">
        <v>0.51413638439874298</v>
      </c>
      <c r="E69">
        <v>1.09112910589454</v>
      </c>
      <c r="F69">
        <v>-1.50067330335714</v>
      </c>
      <c r="G69">
        <v>-12.1291889206489</v>
      </c>
      <c r="H69">
        <v>5.6486829287602904E-3</v>
      </c>
      <c r="I69">
        <v>-0.82178022840741305</v>
      </c>
      <c r="J69">
        <v>-7.4359811464893497E-3</v>
      </c>
      <c r="K69">
        <v>2.36178931707887E-2</v>
      </c>
      <c r="L69">
        <v>3.07423676484883</v>
      </c>
      <c r="M69">
        <v>0</v>
      </c>
      <c r="N69">
        <v>0</v>
      </c>
      <c r="O69">
        <v>-1.7292719699732399E-2</v>
      </c>
      <c r="P69">
        <v>0</v>
      </c>
      <c r="Q69">
        <v>0.27950606845952602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-0.33446167848570502</v>
      </c>
      <c r="Z69">
        <v>-9.2319524971280799E-3</v>
      </c>
      <c r="AA69">
        <v>-4.2202426610621402E-2</v>
      </c>
      <c r="AB69">
        <v>-1.67304219433607E-3</v>
      </c>
      <c r="AC69">
        <v>-4.6204538694937403E-2</v>
      </c>
      <c r="AD69">
        <v>7.2456422241148094E-2</v>
      </c>
      <c r="AE69">
        <v>-7.7184212123874998</v>
      </c>
      <c r="AF69">
        <v>-17.372242357783499</v>
      </c>
      <c r="AG69">
        <f t="shared" si="9"/>
        <v>-0.11550014356339844</v>
      </c>
      <c r="AH69">
        <f t="shared" si="6"/>
        <v>2.4753677752530194</v>
      </c>
      <c r="AI69">
        <f t="shared" si="7"/>
        <v>2.8130670983238106</v>
      </c>
      <c r="AJ69" s="19">
        <v>-2.3401982710487629E-2</v>
      </c>
      <c r="AK69" s="19">
        <v>0.9680493</v>
      </c>
      <c r="AL69" s="19">
        <v>-7.8906249999999803E-2</v>
      </c>
      <c r="AN69">
        <f t="shared" si="8"/>
        <v>0.10841822136664292</v>
      </c>
      <c r="AO69">
        <f t="shared" si="5"/>
        <v>-0.33769932307079115</v>
      </c>
      <c r="AP69">
        <f>+EA_output_withoutFG_noYC!AN69</f>
        <v>-5.1632092089761716E-2</v>
      </c>
      <c r="AQ69">
        <f>+EA_output_withoutFG_noYC!AO69</f>
        <v>-0.70886096774223661</v>
      </c>
    </row>
    <row r="70" spans="1:43">
      <c r="A70" s="1">
        <v>45382</v>
      </c>
      <c r="B70">
        <v>0.171541611986991</v>
      </c>
      <c r="C70">
        <v>3.7947643942743199E-2</v>
      </c>
      <c r="D70">
        <v>0.44344158837401998</v>
      </c>
      <c r="E70">
        <v>1.31874526644187</v>
      </c>
      <c r="F70">
        <v>-1.46020641030346</v>
      </c>
      <c r="G70">
        <v>-12.238319302615601</v>
      </c>
      <c r="H70">
        <v>9.5401364483429403E-3</v>
      </c>
      <c r="I70">
        <v>-0.75284568427510901</v>
      </c>
      <c r="J70">
        <v>-6.4908129721969699E-3</v>
      </c>
      <c r="K70">
        <v>3.38868798558579E-2</v>
      </c>
      <c r="L70">
        <v>2.9785063159310301</v>
      </c>
      <c r="M70">
        <v>0</v>
      </c>
      <c r="N70">
        <v>0</v>
      </c>
      <c r="O70">
        <v>-0.100630395114144</v>
      </c>
      <c r="P70">
        <v>0</v>
      </c>
      <c r="Q70">
        <v>0.18475678417386099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-0.27699244198238099</v>
      </c>
      <c r="Z70">
        <v>4.9163819705346397E-3</v>
      </c>
      <c r="AA70">
        <v>-2.00939349829698E-2</v>
      </c>
      <c r="AB70">
        <v>1.39437445536664E-2</v>
      </c>
      <c r="AC70">
        <v>-2.90348137133404E-2</v>
      </c>
      <c r="AD70">
        <v>6.8027606042152605E-2</v>
      </c>
      <c r="AE70">
        <v>-7.7212241562198098</v>
      </c>
      <c r="AF70">
        <v>-17.3405839924581</v>
      </c>
      <c r="AG70">
        <f t="shared" si="9"/>
        <v>3.1658365325398563E-2</v>
      </c>
      <c r="AH70">
        <f t="shared" si="6"/>
        <v>2.6189594663774685</v>
      </c>
      <c r="AI70">
        <f t="shared" si="7"/>
        <v>2.8243060446339481</v>
      </c>
      <c r="AJ70" s="19">
        <v>-0.13038599348952931</v>
      </c>
      <c r="AK70" s="19">
        <v>1.2242953000000001</v>
      </c>
      <c r="AL70" s="19">
        <v>-0.108468749999999</v>
      </c>
      <c r="AN70">
        <f t="shared" si="8"/>
        <v>0.33992808845517319</v>
      </c>
      <c r="AO70">
        <f t="shared" si="5"/>
        <v>-0.20534657825647962</v>
      </c>
      <c r="AP70">
        <f>+EA_output_withoutFG_noYC!AN70</f>
        <v>0.10317811690809009</v>
      </c>
      <c r="AQ70">
        <f>+EA_output_withoutFG_noYC!AO70</f>
        <v>-0.2620286124019624</v>
      </c>
    </row>
    <row r="71" spans="1:43">
      <c r="A71" s="1">
        <v>45473</v>
      </c>
      <c r="B71">
        <v>0.293596442529233</v>
      </c>
      <c r="C71">
        <v>1.7071658597299401E-2</v>
      </c>
      <c r="D71">
        <v>0.38590834994927198</v>
      </c>
      <c r="E71">
        <v>1.2055599663438299</v>
      </c>
      <c r="F71">
        <v>-1.4052622579673599</v>
      </c>
      <c r="G71">
        <v>-12.3381642751146</v>
      </c>
      <c r="H71">
        <v>6.4884202506252002E-3</v>
      </c>
      <c r="I71">
        <v>-0.67276847330239498</v>
      </c>
      <c r="J71">
        <v>-6.0370083545886102E-3</v>
      </c>
      <c r="K71">
        <v>-0.13495996187163101</v>
      </c>
      <c r="L71">
        <v>2.9128500548258098</v>
      </c>
      <c r="M71">
        <v>0</v>
      </c>
      <c r="N71">
        <v>0</v>
      </c>
      <c r="O71">
        <v>-0.12224763993578899</v>
      </c>
      <c r="P71">
        <v>0</v>
      </c>
      <c r="Q71">
        <v>0.16739301819355501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-0.23965145245693001</v>
      </c>
      <c r="Z71">
        <v>7.33173858134976E-3</v>
      </c>
      <c r="AA71">
        <v>-7.4745132336370796E-3</v>
      </c>
      <c r="AB71">
        <v>2.4431900654992501E-2</v>
      </c>
      <c r="AC71">
        <v>-1.22670634951213E-2</v>
      </c>
      <c r="AD71">
        <v>6.5800504994779199E-2</v>
      </c>
      <c r="AE71">
        <v>-7.72394708602849</v>
      </c>
      <c r="AF71">
        <v>-17.576347676839902</v>
      </c>
      <c r="AG71">
        <f t="shared" si="9"/>
        <v>-0.2357636843818014</v>
      </c>
      <c r="AH71">
        <f t="shared" si="6"/>
        <v>2.4857636843032918</v>
      </c>
      <c r="AI71">
        <f t="shared" si="7"/>
        <v>2.7825525311294896</v>
      </c>
      <c r="AJ71" s="19">
        <v>-0.18599296929577591</v>
      </c>
      <c r="AK71" s="19">
        <v>0.56465549999999998</v>
      </c>
      <c r="AL71" s="19">
        <v>-0.174781249999999</v>
      </c>
      <c r="AN71">
        <f t="shared" si="8"/>
        <v>0.20327771692304131</v>
      </c>
      <c r="AO71">
        <f t="shared" si="5"/>
        <v>-0.29678884682619794</v>
      </c>
      <c r="AP71">
        <f>+EA_output_withoutFG_noYC!AN71</f>
        <v>0.12184162197331005</v>
      </c>
      <c r="AQ71">
        <f>+EA_output_withoutFG_noYC!AO71</f>
        <v>-0.51222066392951437</v>
      </c>
    </row>
    <row r="72" spans="1:43">
      <c r="A72" s="1">
        <v>45565</v>
      </c>
      <c r="B72">
        <v>0.22974815804929899</v>
      </c>
      <c r="C72">
        <v>7.3702221576590196E-3</v>
      </c>
      <c r="D72">
        <v>0.35776019190029701</v>
      </c>
      <c r="E72">
        <v>1.05685391502621</v>
      </c>
      <c r="F72">
        <v>-1.36749499841745</v>
      </c>
      <c r="G72">
        <v>-12.428946605105899</v>
      </c>
      <c r="H72" s="16">
        <v>2.4072457200280399E-3</v>
      </c>
      <c r="I72">
        <v>-0.59339718058344404</v>
      </c>
      <c r="J72">
        <v>-5.6787949380819698E-3</v>
      </c>
      <c r="K72">
        <v>-0.202454046324233</v>
      </c>
      <c r="L72">
        <v>2.8500202806604502</v>
      </c>
      <c r="M72">
        <v>0</v>
      </c>
      <c r="N72">
        <v>0</v>
      </c>
      <c r="O72">
        <v>-0.13217562284534901</v>
      </c>
      <c r="P72">
        <v>0</v>
      </c>
      <c r="Q72">
        <v>0.12585441857332499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-0.206417832609084</v>
      </c>
      <c r="Z72">
        <v>1.1033176519623201E-2</v>
      </c>
      <c r="AA72">
        <v>2.3934789201596899E-3</v>
      </c>
      <c r="AB72">
        <v>3.32098791855387E-2</v>
      </c>
      <c r="AC72">
        <v>3.8188964378920599E-3</v>
      </c>
      <c r="AD72">
        <v>6.7914519924707595E-2</v>
      </c>
      <c r="AE72">
        <v>-7.72659085118572</v>
      </c>
      <c r="AF72">
        <v>-17.914771548934201</v>
      </c>
      <c r="AG72">
        <f t="shared" si="9"/>
        <v>-0.33842387209429958</v>
      </c>
      <c r="AH72">
        <f t="shared" si="6"/>
        <v>2.240765907357547</v>
      </c>
      <c r="AI72">
        <f t="shared" si="7"/>
        <v>2.5312678353029425</v>
      </c>
      <c r="AJ72" s="19">
        <v>-0.24824559315627151</v>
      </c>
      <c r="AK72" s="19">
        <v>3.21257E-2</v>
      </c>
      <c r="AL72" s="19">
        <v>-0.23815624999999899</v>
      </c>
      <c r="AN72">
        <f t="shared" si="8"/>
        <v>5.4489330666716018E-2</v>
      </c>
      <c r="AO72">
        <f t="shared" si="5"/>
        <v>-0.29050192794539575</v>
      </c>
      <c r="AP72">
        <f>+EA_output_withoutFG_noYC!AN72</f>
        <v>9.329978753528767E-2</v>
      </c>
      <c r="AQ72">
        <f>+EA_output_withoutFG_noYC!AO72</f>
        <v>-0.47321582134907053</v>
      </c>
    </row>
    <row r="73" spans="1:43">
      <c r="A73" s="1">
        <v>45657</v>
      </c>
      <c r="B73">
        <v>0.19262034056076799</v>
      </c>
      <c r="C73">
        <v>2.9899776431368298E-3</v>
      </c>
      <c r="D73">
        <v>0.34232371548991802</v>
      </c>
      <c r="E73">
        <v>0.908816883618493</v>
      </c>
      <c r="F73">
        <v>-1.33725680562166</v>
      </c>
      <c r="G73">
        <v>-12.515369842943899</v>
      </c>
      <c r="H73">
        <v>1.0246176954197301E-3</v>
      </c>
      <c r="I73">
        <v>-0.51943312207850001</v>
      </c>
      <c r="J73">
        <v>-5.24488124943049E-3</v>
      </c>
      <c r="K73">
        <v>-0.21674337982503</v>
      </c>
      <c r="L73">
        <v>2.7878767740485899</v>
      </c>
      <c r="M73">
        <v>0</v>
      </c>
      <c r="N73">
        <v>0</v>
      </c>
      <c r="O73">
        <v>-0.13689294650550701</v>
      </c>
      <c r="P73">
        <v>0</v>
      </c>
      <c r="Q73">
        <v>8.9840759580759405E-2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-0.17622424314413801</v>
      </c>
      <c r="Z73">
        <v>1.1508561732814299E-2</v>
      </c>
      <c r="AA73">
        <v>9.9547677542589294E-3</v>
      </c>
      <c r="AB73">
        <v>3.8540424308238501E-2</v>
      </c>
      <c r="AC73">
        <v>1.6726092028689001E-2</v>
      </c>
      <c r="AD73">
        <v>7.0534196892578199E-2</v>
      </c>
      <c r="AE73">
        <v>-7.7291562937536096</v>
      </c>
      <c r="AF73">
        <v>-18.163564403768302</v>
      </c>
      <c r="AG73">
        <f t="shared" si="9"/>
        <v>-0.2487928548341003</v>
      </c>
      <c r="AH73">
        <f t="shared" si="6"/>
        <v>2.080961732929401</v>
      </c>
      <c r="AI73">
        <f t="shared" si="7"/>
        <v>2.3266653131819903</v>
      </c>
      <c r="AJ73" s="19">
        <v>-0.31978125975418958</v>
      </c>
      <c r="AK73" s="19">
        <v>-0.14673259999999999</v>
      </c>
      <c r="AL73" s="19">
        <v>-0.29859374999999899</v>
      </c>
      <c r="AN73">
        <f t="shared" si="8"/>
        <v>-8.3126228870112229E-2</v>
      </c>
      <c r="AO73">
        <f t="shared" si="5"/>
        <v>-0.24570358025258907</v>
      </c>
      <c r="AP73">
        <f>+EA_output_withoutFG_noYC!AN73</f>
        <v>5.6040415750717276E-2</v>
      </c>
      <c r="AQ73">
        <f>+EA_output_withoutFG_noYC!AO73</f>
        <v>-0.39718264079285376</v>
      </c>
    </row>
    <row r="74" spans="1:43">
      <c r="A74" s="1">
        <v>45747</v>
      </c>
      <c r="B74">
        <v>0.16849254805775199</v>
      </c>
      <c r="C74">
        <v>1.1046339655064099E-3</v>
      </c>
      <c r="D74">
        <v>0.33241365988510302</v>
      </c>
      <c r="E74">
        <v>0.77433296685200603</v>
      </c>
      <c r="F74">
        <v>-1.3104361646804099</v>
      </c>
      <c r="G74">
        <v>-12.5988972426251</v>
      </c>
      <c r="H74">
        <v>6.0743284786875403E-4</v>
      </c>
      <c r="I74">
        <v>-0.45209556358580399</v>
      </c>
      <c r="J74">
        <v>-4.74000935567577E-3</v>
      </c>
      <c r="K74">
        <v>-0.206025930683779</v>
      </c>
      <c r="L74">
        <v>2.7261659338275499</v>
      </c>
      <c r="M74">
        <v>0</v>
      </c>
      <c r="N74">
        <v>0</v>
      </c>
      <c r="O74">
        <v>-0.139227261135422</v>
      </c>
      <c r="P74">
        <v>0</v>
      </c>
      <c r="Q74">
        <v>6.3607583326402997E-2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-0.14919484003111899</v>
      </c>
      <c r="Z74">
        <v>1.06791527897284E-2</v>
      </c>
      <c r="AA74">
        <v>1.2705178049624601E-2</v>
      </c>
      <c r="AB74">
        <v>4.0973849580811503E-2</v>
      </c>
      <c r="AC74">
        <v>2.4980437009448801E-2</v>
      </c>
      <c r="AD74">
        <v>7.1493025778107705E-2</v>
      </c>
      <c r="AE74">
        <v>-7.73164424848619</v>
      </c>
      <c r="AF74">
        <v>-18.364704858613699</v>
      </c>
      <c r="AG74">
        <f t="shared" si="9"/>
        <v>-0.20114045484539744</v>
      </c>
      <c r="AH74">
        <f t="shared" si="6"/>
        <v>1.9658366324976999</v>
      </c>
      <c r="AI74">
        <f t="shared" si="7"/>
        <v>2.1602257600048769</v>
      </c>
      <c r="AJ74" s="19">
        <v>-0.40059996908939582</v>
      </c>
      <c r="AK74" s="19">
        <v>-0.18653500000000001</v>
      </c>
      <c r="AL74" s="19">
        <v>-0.35609374999999899</v>
      </c>
      <c r="AN74">
        <f t="shared" si="8"/>
        <v>-0.20258490397779449</v>
      </c>
      <c r="AO74">
        <f t="shared" ref="AO74:AO132" si="10">SUM(Y74:AD74)+K74</f>
        <v>-0.19438912750717702</v>
      </c>
      <c r="AP74">
        <f>+EA_output_withoutFG_noYC!AN74</f>
        <v>2.0526154802396501E-2</v>
      </c>
      <c r="AQ74">
        <f>+EA_output_withoutFG_noYC!AO74</f>
        <v>-0.33811952997631833</v>
      </c>
    </row>
    <row r="75" spans="1:43">
      <c r="A75" s="1">
        <v>45838</v>
      </c>
      <c r="B75">
        <v>0.15085179875975699</v>
      </c>
      <c r="C75">
        <v>3.6560630920887799E-4</v>
      </c>
      <c r="D75">
        <v>0.32494223849417397</v>
      </c>
      <c r="E75">
        <v>0.65675359018919099</v>
      </c>
      <c r="F75">
        <v>-1.28529235226192</v>
      </c>
      <c r="G75">
        <v>-12.679973128125599</v>
      </c>
      <c r="H75">
        <v>4.9868922396224303E-4</v>
      </c>
      <c r="I75">
        <v>-0.39152120167867999</v>
      </c>
      <c r="J75">
        <v>-4.1792545179742003E-3</v>
      </c>
      <c r="K75">
        <v>-0.185322805333275</v>
      </c>
      <c r="L75">
        <v>2.6651971785805602</v>
      </c>
      <c r="M75">
        <v>0</v>
      </c>
      <c r="N75">
        <v>0</v>
      </c>
      <c r="O75">
        <v>-0.140416389775991</v>
      </c>
      <c r="P75">
        <v>0</v>
      </c>
      <c r="Q75">
        <v>4.5222817178420499E-2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-0.12543707037319199</v>
      </c>
      <c r="Z75">
        <v>9.4081341581220296E-3</v>
      </c>
      <c r="AA75">
        <v>1.3004656556388E-2</v>
      </c>
      <c r="AB75">
        <v>3.9180453759720603E-2</v>
      </c>
      <c r="AC75">
        <v>2.94089399711444E-2</v>
      </c>
      <c r="AD75">
        <v>6.9495426868853502E-2</v>
      </c>
      <c r="AE75">
        <v>-7.7340555428342697</v>
      </c>
      <c r="AF75">
        <v>-18.541868214851501</v>
      </c>
      <c r="AG75">
        <f t="shared" si="9"/>
        <v>-0.17716335623780211</v>
      </c>
      <c r="AH75">
        <f t="shared" si="6"/>
        <v>1.872160456108471</v>
      </c>
      <c r="AI75">
        <f t="shared" si="7"/>
        <v>2.0224227205007095</v>
      </c>
      <c r="AJ75" s="19">
        <v>-0.48010871141303629</v>
      </c>
      <c r="AK75" s="19">
        <v>-0.63149599999999995</v>
      </c>
      <c r="AL75" s="19">
        <v>-0.410656249999999</v>
      </c>
      <c r="AN75">
        <f t="shared" si="8"/>
        <v>-0.30323091726934615</v>
      </c>
      <c r="AO75">
        <f t="shared" si="10"/>
        <v>-0.15026226439223847</v>
      </c>
      <c r="AP75">
        <f>+EA_output_withoutFG_noYC!AN75</f>
        <v>-1.0863053151563218E-2</v>
      </c>
      <c r="AQ75">
        <f>+EA_output_withoutFG_noYC!AO75</f>
        <v>-0.30086652911590278</v>
      </c>
    </row>
    <row r="76" spans="1:43">
      <c r="A76" s="1">
        <v>45930</v>
      </c>
      <c r="B76">
        <v>0.13667945928134101</v>
      </c>
      <c r="C76">
        <v>1.3690265087136001E-4</v>
      </c>
      <c r="D76">
        <v>0.31858503104692198</v>
      </c>
      <c r="E76">
        <v>0.55571664993775505</v>
      </c>
      <c r="F76">
        <v>-1.2610933375378099</v>
      </c>
      <c r="G76">
        <v>-12.758673531085501</v>
      </c>
      <c r="H76">
        <v>4.6932580628266898E-4</v>
      </c>
      <c r="I76">
        <v>-0.33746666297530198</v>
      </c>
      <c r="J76">
        <v>-3.5802596205015001E-3</v>
      </c>
      <c r="K76">
        <v>-0.16206356825992799</v>
      </c>
      <c r="L76">
        <v>2.6054018871823299</v>
      </c>
      <c r="M76">
        <v>0</v>
      </c>
      <c r="N76">
        <v>0</v>
      </c>
      <c r="O76">
        <v>-0.14100833089899301</v>
      </c>
      <c r="P76">
        <v>0</v>
      </c>
      <c r="Q76">
        <v>3.2215021314787803E-2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-0.104853623749753</v>
      </c>
      <c r="Z76">
        <v>8.0700917416312596E-3</v>
      </c>
      <c r="AA76">
        <v>1.2187200531823201E-2</v>
      </c>
      <c r="AB76">
        <v>3.5434238693404597E-2</v>
      </c>
      <c r="AC76">
        <v>2.9484237478815602E-2</v>
      </c>
      <c r="AD76">
        <v>6.51809938816615E-2</v>
      </c>
      <c r="AE76">
        <v>-7.7363909969532099</v>
      </c>
      <c r="AF76">
        <v>-18.705569271533498</v>
      </c>
      <c r="AG76">
        <f t="shared" si="9"/>
        <v>-0.16370105668199741</v>
      </c>
      <c r="AH76">
        <f t="shared" si="6"/>
        <v>1.7894952565053366</v>
      </c>
      <c r="AI76">
        <f t="shared" si="7"/>
        <v>1.9060556861876814</v>
      </c>
      <c r="AJ76" s="19">
        <v>-0.51683636213841078</v>
      </c>
      <c r="AL76" s="19">
        <v>-0.46228124999999898</v>
      </c>
      <c r="AN76">
        <f t="shared" si="8"/>
        <v>-0.38665475390226156</v>
      </c>
      <c r="AO76">
        <f t="shared" si="10"/>
        <v>-0.11656042968234483</v>
      </c>
      <c r="AP76">
        <f>+EA_output_withoutFG_noYC!AN76</f>
        <v>-3.7998039395664929E-2</v>
      </c>
      <c r="AQ76">
        <f>+EA_output_withoutFG_noYC!AO76</f>
        <v>-0.27893057419904055</v>
      </c>
    </row>
    <row r="77" spans="1:43">
      <c r="A77" s="1">
        <v>46022</v>
      </c>
      <c r="B77">
        <v>0.12457703351432201</v>
      </c>
      <c r="C77">
        <v>1.2261306953012199E-4</v>
      </c>
      <c r="D77">
        <v>0.31277481404854102</v>
      </c>
      <c r="E77">
        <v>0.46957388763291302</v>
      </c>
      <c r="F77">
        <v>-1.2375325407523701</v>
      </c>
      <c r="G77">
        <v>-12.8349517243447</v>
      </c>
      <c r="H77">
        <v>4.4920583448288198E-4</v>
      </c>
      <c r="I77">
        <v>-0.28953462859381301</v>
      </c>
      <c r="J77">
        <v>-2.9602180889597299E-3</v>
      </c>
      <c r="K77">
        <v>-0.13963015722102501</v>
      </c>
      <c r="L77">
        <v>2.5471874909394301</v>
      </c>
      <c r="M77">
        <v>0</v>
      </c>
      <c r="N77">
        <v>0</v>
      </c>
      <c r="O77">
        <v>-0.14125157337720101</v>
      </c>
      <c r="P77">
        <v>0</v>
      </c>
      <c r="Q77">
        <v>2.2785049076374301E-2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-8.7199507674785501E-2</v>
      </c>
      <c r="Z77">
        <v>6.8169415005076102E-3</v>
      </c>
      <c r="AA77">
        <v>1.09474845948274E-2</v>
      </c>
      <c r="AB77">
        <v>3.1061842432519599E-2</v>
      </c>
      <c r="AC77">
        <v>2.7373904021253299E-2</v>
      </c>
      <c r="AD77">
        <v>5.8239301970295997E-2</v>
      </c>
      <c r="AE77">
        <v>-7.7386514237133799</v>
      </c>
      <c r="AF77">
        <v>-18.859802205131398</v>
      </c>
      <c r="AG77">
        <f t="shared" si="9"/>
        <v>-0.1542329335978998</v>
      </c>
      <c r="AH77">
        <f t="shared" si="6"/>
        <v>1.713800942926845</v>
      </c>
      <c r="AI77">
        <f t="shared" si="7"/>
        <v>1.8061911333032517</v>
      </c>
      <c r="AJ77" s="19">
        <v>-0.50658349764770716</v>
      </c>
      <c r="AL77" s="19">
        <v>-0.51096874999999897</v>
      </c>
      <c r="AN77">
        <f t="shared" si="8"/>
        <v>-0.45506122600138599</v>
      </c>
      <c r="AO77">
        <f t="shared" si="10"/>
        <v>-9.2390190376406597E-2</v>
      </c>
      <c r="AP77">
        <f>+EA_output_withoutFG_noYC!AN77</f>
        <v>-6.1311362678480474E-2</v>
      </c>
      <c r="AQ77">
        <f>+EA_output_withoutFG_noYC!AO77</f>
        <v>-0.26589018460644831</v>
      </c>
    </row>
    <row r="78" spans="1:43">
      <c r="A78" s="1">
        <v>46112</v>
      </c>
      <c r="B78">
        <v>0.11387985309467299</v>
      </c>
      <c r="C78">
        <v>1.87603296726121E-4</v>
      </c>
      <c r="D78">
        <v>0.30726895266318899</v>
      </c>
      <c r="E78">
        <v>0.39637734153839999</v>
      </c>
      <c r="F78">
        <v>-1.21448044380237</v>
      </c>
      <c r="G78">
        <v>-12.9087318764971</v>
      </c>
      <c r="H78">
        <v>4.2233749164288499E-4</v>
      </c>
      <c r="I78">
        <v>-0.24726165875599601</v>
      </c>
      <c r="J78">
        <v>-2.3346888492029099E-3</v>
      </c>
      <c r="K78">
        <v>-0.119365181179174</v>
      </c>
      <c r="L78">
        <v>2.4908931671310302</v>
      </c>
      <c r="M78">
        <v>0</v>
      </c>
      <c r="N78">
        <v>0</v>
      </c>
      <c r="O78">
        <v>-0.14126385428080199</v>
      </c>
      <c r="P78">
        <v>0</v>
      </c>
      <c r="Q78">
        <v>1.5800351047324301E-2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-7.2161956554152695E-2</v>
      </c>
      <c r="Z78">
        <v>5.7010510004364403E-3</v>
      </c>
      <c r="AA78">
        <v>9.62266408826923E-3</v>
      </c>
      <c r="AB78">
        <v>2.6741393915513698E-2</v>
      </c>
      <c r="AC78">
        <v>2.4397552156315901E-2</v>
      </c>
      <c r="AD78">
        <v>5.0418452285067902E-2</v>
      </c>
      <c r="AE78">
        <v>-7.7408376287131899</v>
      </c>
      <c r="AF78">
        <v>-19.004726568923498</v>
      </c>
      <c r="AG78">
        <f t="shared" si="9"/>
        <v>-0.14492436379210005</v>
      </c>
      <c r="AH78">
        <f t="shared" si="6"/>
        <v>1.6448429362868922</v>
      </c>
      <c r="AI78">
        <f t="shared" si="7"/>
        <v>1.7194889605746158</v>
      </c>
      <c r="AJ78" s="19">
        <v>-0.44935011794084972</v>
      </c>
      <c r="AN78">
        <f t="shared" si="8"/>
        <v>-0.51064654630405482</v>
      </c>
      <c r="AO78">
        <f t="shared" si="10"/>
        <v>-7.4646024287723517E-2</v>
      </c>
      <c r="AP78">
        <f>+EA_output_withoutFG_noYC!AN78</f>
        <v>-8.1319207937843974E-2</v>
      </c>
      <c r="AQ78">
        <f>+EA_output_withoutFG_noYC!AO78</f>
        <v>-0.25702781631093996</v>
      </c>
    </row>
    <row r="79" spans="1:43">
      <c r="A79" s="1">
        <v>46203</v>
      </c>
      <c r="B79">
        <v>0.10425262060007701</v>
      </c>
      <c r="C79">
        <v>2.7202147890431898E-4</v>
      </c>
      <c r="D79">
        <v>0.30196367560423099</v>
      </c>
      <c r="E79">
        <v>0.33425813626525802</v>
      </c>
      <c r="F79">
        <v>-1.1918796371603499</v>
      </c>
      <c r="G79">
        <v>-12.979944149784799</v>
      </c>
      <c r="H79">
        <v>3.8869917867196503E-4</v>
      </c>
      <c r="I79">
        <v>-0.210160577769574</v>
      </c>
      <c r="J79">
        <v>-1.71716309849236E-3</v>
      </c>
      <c r="K79">
        <v>-0.101637742843076</v>
      </c>
      <c r="L79">
        <v>2.43678127760018</v>
      </c>
      <c r="M79">
        <v>0</v>
      </c>
      <c r="N79">
        <v>0</v>
      </c>
      <c r="O79">
        <v>-0.14110512412147799</v>
      </c>
      <c r="P79">
        <v>0</v>
      </c>
      <c r="Q79">
        <v>1.05731350446998E-2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-5.9415255974859103E-2</v>
      </c>
      <c r="Z79">
        <v>4.7317059407009096E-3</v>
      </c>
      <c r="AA79">
        <v>8.36288267511664E-3</v>
      </c>
      <c r="AB79">
        <v>2.27751031349375E-2</v>
      </c>
      <c r="AC79">
        <v>2.1256466049721898E-2</v>
      </c>
      <c r="AD79">
        <v>4.2760005593396301E-2</v>
      </c>
      <c r="AE79">
        <v>-7.7429504102945499</v>
      </c>
      <c r="AF79">
        <v>-19.140434331881401</v>
      </c>
      <c r="AG79">
        <f t="shared" si="9"/>
        <v>-0.1357077629579031</v>
      </c>
      <c r="AH79">
        <f t="shared" si="6"/>
        <v>1.582460228198066</v>
      </c>
      <c r="AI79">
        <f t="shared" si="7"/>
        <v>1.6436270636221277</v>
      </c>
      <c r="AJ79" s="19">
        <v>-0.35325662596799051</v>
      </c>
      <c r="AN79">
        <f t="shared" si="8"/>
        <v>-0.55538580381195657</v>
      </c>
      <c r="AO79">
        <f t="shared" si="10"/>
        <v>-6.1166835424061858E-2</v>
      </c>
      <c r="AP79">
        <f>+EA_output_withoutFG_noYC!AN79</f>
        <v>-9.8495301517037781E-2</v>
      </c>
      <c r="AQ79">
        <f>+EA_output_withoutFG_noYC!AO79</f>
        <v>-0.24958511042151857</v>
      </c>
    </row>
    <row r="80" spans="1:43">
      <c r="A80" s="1">
        <v>46295</v>
      </c>
      <c r="B80">
        <v>9.5508567674217407E-2</v>
      </c>
      <c r="C80">
        <v>3.5086903334845103E-4</v>
      </c>
      <c r="D80">
        <v>0.296814409251</v>
      </c>
      <c r="E80">
        <v>0.28155274164893901</v>
      </c>
      <c r="F80">
        <v>-1.1697010624086399</v>
      </c>
      <c r="G80">
        <v>-13.048536754868501</v>
      </c>
      <c r="H80">
        <v>3.5153037239595399E-4</v>
      </c>
      <c r="I80">
        <v>-0.17774455646200199</v>
      </c>
      <c r="J80">
        <v>-1.1189601012555699E-3</v>
      </c>
      <c r="K80">
        <v>-8.6383478826290994E-2</v>
      </c>
      <c r="L80">
        <v>2.3850413623181601</v>
      </c>
      <c r="M80">
        <v>0</v>
      </c>
      <c r="N80">
        <v>0</v>
      </c>
      <c r="O80">
        <v>-0.14080919943546</v>
      </c>
      <c r="P80">
        <v>0</v>
      </c>
      <c r="Q80">
        <v>6.6756206422090396E-3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-4.8650302035105897E-2</v>
      </c>
      <c r="Z80">
        <v>3.9006942978002499E-3</v>
      </c>
      <c r="AA80">
        <v>7.2254549933382303E-3</v>
      </c>
      <c r="AB80">
        <v>1.92674472672811E-2</v>
      </c>
      <c r="AC80">
        <v>1.8282139958041101E-2</v>
      </c>
      <c r="AD80">
        <v>3.5768514062293602E-2</v>
      </c>
      <c r="AE80">
        <v>-7.7449905595606401</v>
      </c>
      <c r="AF80">
        <v>-19.267195522179001</v>
      </c>
      <c r="AG80">
        <f t="shared" si="9"/>
        <v>-0.12676119029760002</v>
      </c>
      <c r="AH80">
        <f t="shared" si="6"/>
        <v>1.5263317922502697</v>
      </c>
      <c r="AI80">
        <f t="shared" si="7"/>
        <v>1.5769213225329122</v>
      </c>
      <c r="AJ80" s="19">
        <v>-0.27173932413502572</v>
      </c>
      <c r="AN80">
        <f t="shared" si="8"/>
        <v>-0.59098304247535238</v>
      </c>
      <c r="AO80">
        <f t="shared" si="10"/>
        <v>-5.0589530282642604E-2</v>
      </c>
      <c r="AP80">
        <f>+EA_output_withoutFG_noYC!AN80</f>
        <v>-0.11324569119024019</v>
      </c>
      <c r="AQ80">
        <f>+EA_output_withoutFG_noYC!AO80</f>
        <v>-0.24258900900823402</v>
      </c>
    </row>
    <row r="81" spans="1:43">
      <c r="A81" s="1">
        <v>46387</v>
      </c>
      <c r="B81">
        <v>8.7529465384409602E-2</v>
      </c>
      <c r="C81">
        <v>4.1502664514901801E-4</v>
      </c>
      <c r="D81">
        <v>0.29180162725467201</v>
      </c>
      <c r="E81">
        <v>0.23682741285338499</v>
      </c>
      <c r="F81">
        <v>-1.1479262090450399</v>
      </c>
      <c r="G81">
        <v>-13.114478858334399</v>
      </c>
      <c r="H81">
        <v>3.13729528558931E-4</v>
      </c>
      <c r="I81">
        <v>-0.149541879600325</v>
      </c>
      <c r="J81">
        <v>-5.49277084455689E-4</v>
      </c>
      <c r="K81">
        <v>-7.3367478926874605E-2</v>
      </c>
      <c r="L81">
        <v>2.3357982461479501</v>
      </c>
      <c r="M81">
        <v>0</v>
      </c>
      <c r="N81">
        <v>0</v>
      </c>
      <c r="O81">
        <v>-0.140397602709326</v>
      </c>
      <c r="P81">
        <v>0</v>
      </c>
      <c r="Q81">
        <v>3.8245695588412201E-3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-3.9587524740909298E-2</v>
      </c>
      <c r="Z81">
        <v>3.1936891675818902E-3</v>
      </c>
      <c r="AA81">
        <v>6.2240251816963899E-3</v>
      </c>
      <c r="AB81">
        <v>1.62271245918852E-2</v>
      </c>
      <c r="AC81">
        <v>1.5606810193607599E-2</v>
      </c>
      <c r="AD81">
        <v>2.9627827579676001E-2</v>
      </c>
      <c r="AE81">
        <v>-7.7469588603959396</v>
      </c>
      <c r="AF81">
        <v>-19.385418136750001</v>
      </c>
      <c r="AG81">
        <f t="shared" si="9"/>
        <v>-0.1182226145709997</v>
      </c>
      <c r="AH81">
        <f t="shared" si="6"/>
        <v>1.4760195819804824</v>
      </c>
      <c r="AI81">
        <f t="shared" si="7"/>
        <v>1.5180951089338193</v>
      </c>
      <c r="AJ81" s="19">
        <v>-0.21453901325974761</v>
      </c>
      <c r="AN81">
        <f t="shared" si="8"/>
        <v>-0.61888214229183391</v>
      </c>
      <c r="AO81">
        <f t="shared" si="10"/>
        <v>-4.2075526953336821E-2</v>
      </c>
      <c r="AP81">
        <f>+EA_output_withoutFG_noYC!AN81</f>
        <v>-0.12591116119603685</v>
      </c>
      <c r="AQ81">
        <f>+EA_output_withoutFG_noYC!AO81</f>
        <v>-0.23574887027820002</v>
      </c>
    </row>
    <row r="82" spans="1:43">
      <c r="A82" s="1">
        <v>46477</v>
      </c>
      <c r="B82">
        <v>8.0230345159472E-2</v>
      </c>
      <c r="C82">
        <v>4.6241824110634298E-4</v>
      </c>
      <c r="D82">
        <v>0.286916226082853</v>
      </c>
      <c r="E82">
        <v>0.19886423723847499</v>
      </c>
      <c r="F82">
        <v>-1.12654020548666</v>
      </c>
      <c r="G82">
        <v>-13.177759903965701</v>
      </c>
      <c r="H82">
        <v>2.7721016355856899E-4</v>
      </c>
      <c r="I82">
        <v>-0.12510505221914001</v>
      </c>
      <c r="J82">
        <v>-1.5315944437570699E-5</v>
      </c>
      <c r="K82">
        <v>-6.23068077574691E-2</v>
      </c>
      <c r="L82">
        <v>2.2891211019484299</v>
      </c>
      <c r="M82">
        <v>0</v>
      </c>
      <c r="N82">
        <v>0</v>
      </c>
      <c r="O82">
        <v>-0.13988570520683499</v>
      </c>
      <c r="P82">
        <v>0</v>
      </c>
      <c r="Q82">
        <v>1.81702839958426E-3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-3.1980558909448703E-2</v>
      </c>
      <c r="Z82">
        <v>2.59515735479281E-3</v>
      </c>
      <c r="AA82">
        <v>5.3531608988228001E-3</v>
      </c>
      <c r="AB82">
        <v>1.36210239721764E-2</v>
      </c>
      <c r="AC82">
        <v>1.32634646731848E-2</v>
      </c>
      <c r="AD82">
        <v>2.4354210960575901E-2</v>
      </c>
      <c r="AE82">
        <v>-7.7488560894882497</v>
      </c>
      <c r="AF82">
        <v>-19.495574053885001</v>
      </c>
      <c r="AG82">
        <f t="shared" si="9"/>
        <v>-0.11015591713499973</v>
      </c>
      <c r="AH82">
        <f t="shared" si="6"/>
        <v>1.4310419395690399</v>
      </c>
      <c r="AI82">
        <f t="shared" si="7"/>
        <v>1.466142288376405</v>
      </c>
      <c r="AJ82" s="19">
        <v>-0.1816556933420482</v>
      </c>
      <c r="AN82">
        <f t="shared" si="8"/>
        <v>-0.64029732392422567</v>
      </c>
      <c r="AO82">
        <f t="shared" si="10"/>
        <v>-3.5100348807365095E-2</v>
      </c>
      <c r="AP82">
        <f>+EA_output_withoutFG_noYC!AN82</f>
        <v>-0.13677610822256048</v>
      </c>
      <c r="AQ82">
        <f>+EA_output_withoutFG_noYC!AO82</f>
        <v>-0.22899315030181769</v>
      </c>
    </row>
    <row r="83" spans="1:43">
      <c r="A83" s="1">
        <v>46568</v>
      </c>
      <c r="B83">
        <v>7.3543840176024194E-2</v>
      </c>
      <c r="C83">
        <v>4.9393365920178897E-4</v>
      </c>
      <c r="D83">
        <v>0.28215327860721801</v>
      </c>
      <c r="E83">
        <v>0.16663503383445899</v>
      </c>
      <c r="F83">
        <v>-1.1055293936872499</v>
      </c>
      <c r="G83">
        <v>-13.2383876103543</v>
      </c>
      <c r="H83">
        <v>2.4305677422264599E-4</v>
      </c>
      <c r="I83">
        <v>-0.10401612770094</v>
      </c>
      <c r="J83">
        <v>4.7755045766827598E-4</v>
      </c>
      <c r="K83">
        <v>-5.2924138262868702E-2</v>
      </c>
      <c r="L83">
        <v>2.2450322762010901</v>
      </c>
      <c r="M83">
        <v>0</v>
      </c>
      <c r="N83">
        <v>0</v>
      </c>
      <c r="O83">
        <v>-0.139285525132404</v>
      </c>
      <c r="P83">
        <v>0</v>
      </c>
      <c r="Q83">
        <v>4.9658489409139001E-4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-2.56153544841792E-2</v>
      </c>
      <c r="Z83">
        <v>2.0903502826874298E-3</v>
      </c>
      <c r="AA83">
        <v>4.6001889301080104E-3</v>
      </c>
      <c r="AB83">
        <v>1.1401139174363599E-2</v>
      </c>
      <c r="AC83">
        <v>1.12397143328914E-2</v>
      </c>
      <c r="AD83">
        <v>1.9886658405227801E-2</v>
      </c>
      <c r="AE83">
        <v>-7.7506830163527196</v>
      </c>
      <c r="AF83">
        <v>-19.5981475602456</v>
      </c>
      <c r="AG83">
        <f t="shared" si="9"/>
        <v>-0.10257350636059925</v>
      </c>
      <c r="AH83">
        <f t="shared" si="6"/>
        <v>1.3909230664616139</v>
      </c>
      <c r="AI83">
        <f t="shared" si="7"/>
        <v>1.4202445080833836</v>
      </c>
      <c r="AJ83" s="19">
        <v>-0.17144367902727661</v>
      </c>
      <c r="AN83">
        <f t="shared" si="8"/>
        <v>-0.65624714758637115</v>
      </c>
      <c r="AO83">
        <f t="shared" si="10"/>
        <v>-2.932144162176966E-2</v>
      </c>
      <c r="AP83">
        <f>+EA_output_withoutFG_noYC!AN83</f>
        <v>-0.14607791759617328</v>
      </c>
      <c r="AQ83">
        <f>+EA_output_withoutFG_noYC!AO83</f>
        <v>-0.22231521392841688</v>
      </c>
    </row>
    <row r="84" spans="1:43">
      <c r="A84" s="1">
        <v>46660</v>
      </c>
      <c r="B84">
        <v>6.7413093252414194E-2</v>
      </c>
      <c r="C84">
        <v>5.1157130823730997E-4</v>
      </c>
      <c r="D84">
        <v>0.27750938489942301</v>
      </c>
      <c r="E84">
        <v>0.13927359049843299</v>
      </c>
      <c r="F84">
        <v>-1.0848806772331401</v>
      </c>
      <c r="G84">
        <v>-13.2963855740451</v>
      </c>
      <c r="H84">
        <v>2.1179824861087201E-4</v>
      </c>
      <c r="I84">
        <v>-8.5889422943484006E-2</v>
      </c>
      <c r="J84">
        <v>9.2559237672481696E-4</v>
      </c>
      <c r="K84">
        <v>-4.4968622726398601E-2</v>
      </c>
      <c r="L84">
        <v>2.2035154376081501</v>
      </c>
      <c r="M84">
        <v>0</v>
      </c>
      <c r="N84">
        <v>0</v>
      </c>
      <c r="O84">
        <v>-0.138607056389496</v>
      </c>
      <c r="P84">
        <v>0</v>
      </c>
      <c r="Q84">
        <v>-2.63913994145705E-4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-2.03073428357688E-2</v>
      </c>
      <c r="Z84">
        <v>1.6660032157032299E-3</v>
      </c>
      <c r="AA84">
        <v>3.9506379809676404E-3</v>
      </c>
      <c r="AB84">
        <v>9.5171916933429503E-3</v>
      </c>
      <c r="AC84">
        <v>9.5051152298342E-3</v>
      </c>
      <c r="AD84">
        <v>1.6135076106973598E-2</v>
      </c>
      <c r="AE84">
        <v>-7.75244040335782</v>
      </c>
      <c r="AF84">
        <v>-19.6936085211067</v>
      </c>
      <c r="AG84">
        <f t="shared" si="9"/>
        <v>-9.5460960861100119E-2</v>
      </c>
      <c r="AH84">
        <f t="shared" si="6"/>
        <v>1.3552174562963764</v>
      </c>
      <c r="AI84">
        <f t="shared" si="7"/>
        <v>1.3797193976317221</v>
      </c>
      <c r="AJ84" s="19">
        <v>-0.16337944540281629</v>
      </c>
      <c r="AN84">
        <f t="shared" si="8"/>
        <v>-0.66758613052704674</v>
      </c>
      <c r="AO84">
        <f t="shared" si="10"/>
        <v>-2.4501941335345785E-2</v>
      </c>
      <c r="AP84">
        <f>+EA_output_withoutFG_noYC!AN84</f>
        <v>-0.15401530636512195</v>
      </c>
      <c r="AQ84">
        <f>+EA_output_withoutFG_noYC!AO84</f>
        <v>-0.21572585879419948</v>
      </c>
    </row>
    <row r="85" spans="1:43">
      <c r="A85" s="1">
        <v>46752</v>
      </c>
      <c r="B85">
        <v>6.1788404542127598E-2</v>
      </c>
      <c r="C85">
        <v>5.1761004835139098E-4</v>
      </c>
      <c r="D85">
        <v>0.272981569163534</v>
      </c>
      <c r="E85">
        <v>0.11605010606677001</v>
      </c>
      <c r="F85">
        <v>-1.06458151213353</v>
      </c>
      <c r="G85">
        <v>-13.3517908592009</v>
      </c>
      <c r="H85" s="16">
        <v>1.836246895808E-4</v>
      </c>
      <c r="I85">
        <v>-7.0372418688887495E-2</v>
      </c>
      <c r="J85">
        <v>1.3265296216814499E-3</v>
      </c>
      <c r="K85">
        <v>-3.8221764074527202E-2</v>
      </c>
      <c r="L85">
        <v>2.1645229078672998</v>
      </c>
      <c r="M85">
        <v>0</v>
      </c>
      <c r="N85">
        <v>0</v>
      </c>
      <c r="O85">
        <v>-0.137858938977305</v>
      </c>
      <c r="P85">
        <v>0</v>
      </c>
      <c r="Q85">
        <v>-5.71250707698343E-4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-1.5897996956915999E-2</v>
      </c>
      <c r="Z85">
        <v>1.3104801529315101E-3</v>
      </c>
      <c r="AA85">
        <v>3.3905748159371802E-3</v>
      </c>
      <c r="AB85">
        <v>7.9220545728720705E-3</v>
      </c>
      <c r="AC85">
        <v>8.0242712377080298E-3</v>
      </c>
      <c r="AD85">
        <v>1.30040225460454E-2</v>
      </c>
      <c r="AE85">
        <v>-7.7541290057529304</v>
      </c>
      <c r="AF85">
        <v>-19.782401591168</v>
      </c>
      <c r="AG85">
        <f t="shared" si="9"/>
        <v>-8.8793070061299773E-2</v>
      </c>
      <c r="AH85">
        <f t="shared" si="6"/>
        <v>1.323518273785977</v>
      </c>
      <c r="AI85">
        <f t="shared" si="7"/>
        <v>1.343986631491926</v>
      </c>
      <c r="AJ85" s="19">
        <v>-0.15131178632061651</v>
      </c>
      <c r="AN85">
        <f t="shared" si="8"/>
        <v>-0.67503222685487463</v>
      </c>
      <c r="AO85">
        <f t="shared" si="10"/>
        <v>-2.0468357705949011E-2</v>
      </c>
      <c r="AP85">
        <f>+EA_output_withoutFG_noYC!AN85</f>
        <v>-0.16075536984125316</v>
      </c>
      <c r="AQ85">
        <f>+EA_output_withoutFG_noYC!AO85</f>
        <v>-0.20923921619542529</v>
      </c>
    </row>
    <row r="86" spans="1:43">
      <c r="A86" s="1">
        <v>46843</v>
      </c>
      <c r="B86">
        <v>5.6625522547417401E-2</v>
      </c>
      <c r="C86">
        <v>5.1425481120872705E-4</v>
      </c>
      <c r="D86">
        <v>0.26856684186919599</v>
      </c>
      <c r="E86">
        <v>9.6348979212732305E-2</v>
      </c>
      <c r="F86">
        <v>-1.0446200808482899</v>
      </c>
      <c r="G86">
        <v>-13.40465172635</v>
      </c>
      <c r="H86" s="16">
        <v>1.5852945463008201E-4</v>
      </c>
      <c r="I86">
        <v>-5.7145416365556298E-2</v>
      </c>
      <c r="J86">
        <v>1.6793382240859901E-3</v>
      </c>
      <c r="K86">
        <v>-3.24968119434349E-2</v>
      </c>
      <c r="L86">
        <v>2.1279821552053599</v>
      </c>
      <c r="M86">
        <v>0</v>
      </c>
      <c r="N86">
        <v>0</v>
      </c>
      <c r="O86">
        <v>-0.13704882455259201</v>
      </c>
      <c r="P86">
        <v>0</v>
      </c>
      <c r="Q86">
        <v>-5.1659171202822702E-4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-1.22514149554761E-2</v>
      </c>
      <c r="Z86">
        <v>1.01369501515555E-3</v>
      </c>
      <c r="AA86">
        <v>2.9074777984555498E-3</v>
      </c>
      <c r="AB86">
        <v>6.5737029784634204E-3</v>
      </c>
      <c r="AC86">
        <v>6.7626883767272902E-3</v>
      </c>
      <c r="AD86">
        <v>1.0403374831532501E-2</v>
      </c>
      <c r="AE86">
        <v>-7.75574957169776</v>
      </c>
      <c r="AF86">
        <v>-19.864943878100298</v>
      </c>
      <c r="AG86">
        <f t="shared" si="9"/>
        <v>-8.2542286932298481E-2</v>
      </c>
      <c r="AH86">
        <f t="shared" si="6"/>
        <v>1.2954574199475903</v>
      </c>
      <c r="AI86">
        <f t="shared" si="7"/>
        <v>1.3125447078461669</v>
      </c>
      <c r="AJ86" s="19">
        <v>-0.1352407017806542</v>
      </c>
      <c r="AN86">
        <f t="shared" si="8"/>
        <v>-0.67919000495515292</v>
      </c>
      <c r="AO86">
        <f t="shared" si="10"/>
        <v>-1.7087287898576688E-2</v>
      </c>
      <c r="AP86">
        <f>+EA_output_withoutFG_noYC!AN86</f>
        <v>-0.16643941500224679</v>
      </c>
      <c r="AQ86">
        <f>+EA_output_withoutFG_noYC!AO86</f>
        <v>-0.20286870183254926</v>
      </c>
    </row>
    <row r="87" spans="1:43">
      <c r="A87" s="1">
        <v>46934</v>
      </c>
      <c r="B87">
        <v>5.1884669922530199E-2</v>
      </c>
      <c r="C87">
        <v>5.0349814500631003E-4</v>
      </c>
      <c r="D87">
        <v>0.26426204788394397</v>
      </c>
      <c r="E87">
        <v>7.9650008084579296E-2</v>
      </c>
      <c r="F87">
        <v>-1.0249854732519199</v>
      </c>
      <c r="G87">
        <v>-13.4550255565344</v>
      </c>
      <c r="H87" s="16">
        <v>1.3639516207183901E-4</v>
      </c>
      <c r="I87">
        <v>-4.5920366748918202E-2</v>
      </c>
      <c r="J87">
        <v>1.9840627911372698E-3</v>
      </c>
      <c r="K87">
        <v>-2.7635669087071602E-2</v>
      </c>
      <c r="L87">
        <v>2.0938014813907899</v>
      </c>
      <c r="M87">
        <v>0</v>
      </c>
      <c r="N87">
        <v>0</v>
      </c>
      <c r="O87">
        <v>-0.13618359352472201</v>
      </c>
      <c r="P87">
        <v>0</v>
      </c>
      <c r="Q87">
        <v>-1.7824494622596901E-4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-9.25118969198142E-3</v>
      </c>
      <c r="Z87">
        <v>7.6695473473000202E-4</v>
      </c>
      <c r="AA87">
        <v>2.4904496387477999E-3</v>
      </c>
      <c r="AB87">
        <v>5.4355720540354502E-3</v>
      </c>
      <c r="AC87">
        <v>5.6890853345756796E-3</v>
      </c>
      <c r="AD87">
        <v>8.2524042500707103E-3</v>
      </c>
      <c r="AE87">
        <v>-7.7573028422932104</v>
      </c>
      <c r="AF87">
        <v>-19.941626306686398</v>
      </c>
      <c r="AG87">
        <f t="shared" si="9"/>
        <v>-7.668242858609986E-2</v>
      </c>
      <c r="AH87">
        <f t="shared" si="6"/>
        <v>1.270702092141379</v>
      </c>
      <c r="AI87">
        <f t="shared" si="7"/>
        <v>1.2849544849082724</v>
      </c>
      <c r="AJ87" s="19">
        <v>-0.1152633026663487</v>
      </c>
      <c r="AN87">
        <f t="shared" si="8"/>
        <v>-0.68056991913839027</v>
      </c>
      <c r="AO87">
        <f t="shared" si="10"/>
        <v>-1.4252392766893378E-2</v>
      </c>
      <c r="AP87">
        <f>+EA_output_withoutFG_noYC!AN87</f>
        <v>-0.17118774297300821</v>
      </c>
      <c r="AQ87">
        <f>+EA_output_withoutFG_noYC!AO87</f>
        <v>-0.19662594629762298</v>
      </c>
    </row>
    <row r="88" spans="1:43">
      <c r="A88" s="1">
        <v>47026</v>
      </c>
      <c r="B88">
        <v>4.7529909940006498E-2</v>
      </c>
      <c r="C88">
        <v>4.8707862881033198E-4</v>
      </c>
      <c r="D88">
        <v>0.26006383673702099</v>
      </c>
      <c r="E88">
        <v>6.5512677471477598E-2</v>
      </c>
      <c r="F88">
        <v>-1.0056678158226999</v>
      </c>
      <c r="G88">
        <v>-13.502976986233399</v>
      </c>
      <c r="H88" s="16">
        <v>1.1704412464393801E-4</v>
      </c>
      <c r="I88">
        <v>-3.6439172681076902E-2</v>
      </c>
      <c r="J88">
        <v>2.24163837306555E-3</v>
      </c>
      <c r="K88">
        <v>-2.3505108124015101E-2</v>
      </c>
      <c r="L88">
        <v>2.0618749535597698</v>
      </c>
      <c r="M88">
        <v>0</v>
      </c>
      <c r="N88">
        <v>0</v>
      </c>
      <c r="O88">
        <v>-0.13526949465224999</v>
      </c>
      <c r="P88">
        <v>0</v>
      </c>
      <c r="Q88">
        <v>3.76543837718802E-4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-6.7976484891789203E-3</v>
      </c>
      <c r="Z88">
        <v>5.6278635459168795E-4</v>
      </c>
      <c r="AA88">
        <v>2.1301510830575802E-3</v>
      </c>
      <c r="AB88">
        <v>4.4762399395534697E-3</v>
      </c>
      <c r="AC88">
        <v>4.7760474232361998E-3</v>
      </c>
      <c r="AD88">
        <v>6.4807137680447302E-3</v>
      </c>
      <c r="AE88">
        <v>-7.7587895516138303</v>
      </c>
      <c r="AF88">
        <v>-20.0128161563756</v>
      </c>
      <c r="AG88">
        <f t="shared" si="9"/>
        <v>-7.1189849689201168E-2</v>
      </c>
      <c r="AH88">
        <f t="shared" si="6"/>
        <v>1.2489503814717793</v>
      </c>
      <c r="AI88">
        <f t="shared" si="7"/>
        <v>1.2608271995164897</v>
      </c>
      <c r="AJ88" s="19">
        <v>-9.4455965851442864E-2</v>
      </c>
      <c r="AN88">
        <f t="shared" si="8"/>
        <v>-0.67960422298539103</v>
      </c>
      <c r="AO88">
        <f t="shared" si="10"/>
        <v>-1.1876818044710354E-2</v>
      </c>
      <c r="AP88">
        <f>+EA_output_withoutFG_noYC!AN88</f>
        <v>-0.17510354564754316</v>
      </c>
      <c r="AQ88">
        <f>+EA_output_withoutFG_noYC!AO88</f>
        <v>-0.19052060423596498</v>
      </c>
    </row>
    <row r="89" spans="1:43">
      <c r="A89" s="1">
        <v>47118</v>
      </c>
      <c r="B89">
        <v>4.3528681626752497E-2</v>
      </c>
      <c r="C89">
        <v>4.6648148713572697E-4</v>
      </c>
      <c r="D89">
        <v>0.25596868374620102</v>
      </c>
      <c r="E89">
        <v>5.3563105797816903E-2</v>
      </c>
      <c r="F89">
        <v>-0.98665833761230404</v>
      </c>
      <c r="G89">
        <v>-13.5485762508926</v>
      </c>
      <c r="H89" s="16">
        <v>1.0026779719352299E-4</v>
      </c>
      <c r="I89">
        <v>-2.8471684409300799E-2</v>
      </c>
      <c r="J89">
        <v>2.4537244743363198E-3</v>
      </c>
      <c r="K89">
        <v>-1.9993066638426302E-2</v>
      </c>
      <c r="L89">
        <v>2.0320866401212201</v>
      </c>
      <c r="M89">
        <v>0</v>
      </c>
      <c r="N89">
        <v>0</v>
      </c>
      <c r="O89">
        <v>-0.134312240746703</v>
      </c>
      <c r="P89">
        <v>0</v>
      </c>
      <c r="Q89">
        <v>1.0902657728447799E-3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-4.8054651827876202E-3</v>
      </c>
      <c r="Z89">
        <v>3.9477297905850099E-4</v>
      </c>
      <c r="AA89">
        <v>1.81863234151682E-3</v>
      </c>
      <c r="AB89">
        <v>3.6688687607449501E-3</v>
      </c>
      <c r="AC89">
        <v>3.9999535949618997E-3</v>
      </c>
      <c r="AD89">
        <v>5.0277900790934998E-3</v>
      </c>
      <c r="AE89">
        <v>-7.7602104267416001</v>
      </c>
      <c r="AF89">
        <v>-20.078859603645</v>
      </c>
      <c r="AG89">
        <f t="shared" si="9"/>
        <v>-6.6043447269400701E-2</v>
      </c>
      <c r="AH89">
        <f t="shared" si="6"/>
        <v>1.2299270739893551</v>
      </c>
      <c r="AI89">
        <f t="shared" si="7"/>
        <v>1.2398155880551933</v>
      </c>
      <c r="AJ89" s="19">
        <v>-7.4287343584758164E-2</v>
      </c>
      <c r="AN89">
        <f t="shared" si="8"/>
        <v>-0.67666006658115041</v>
      </c>
      <c r="AO89">
        <f t="shared" si="10"/>
        <v>-9.8885140658382525E-3</v>
      </c>
      <c r="AP89">
        <f>+EA_output_withoutFG_noYC!AN89</f>
        <v>-0.17827606459543066</v>
      </c>
      <c r="AQ89">
        <f>+EA_output_withoutFG_noYC!AO89</f>
        <v>-0.18456042197897929</v>
      </c>
    </row>
    <row r="90" spans="1:43">
      <c r="A90" s="1">
        <v>47208</v>
      </c>
      <c r="B90" s="16">
        <v>3.9851427413763303E-2</v>
      </c>
      <c r="C90">
        <v>4.4295648370946099E-4</v>
      </c>
      <c r="D90">
        <v>0.25197293071078303</v>
      </c>
      <c r="E90">
        <v>4.3483230386096201E-2</v>
      </c>
      <c r="F90">
        <v>-0.96794937919736501</v>
      </c>
      <c r="G90">
        <v>-13.5918977273538</v>
      </c>
      <c r="H90">
        <v>8.5844233754218307E-5</v>
      </c>
      <c r="I90">
        <v>-2.1813543744004099E-2</v>
      </c>
      <c r="J90">
        <v>2.62255290343817E-3</v>
      </c>
      <c r="K90">
        <v>-1.7005312381902799E-2</v>
      </c>
      <c r="L90">
        <v>2.0043142122241999</v>
      </c>
      <c r="M90">
        <v>0</v>
      </c>
      <c r="N90">
        <v>0</v>
      </c>
      <c r="O90">
        <v>-0.13331707743790999</v>
      </c>
      <c r="P90">
        <v>0</v>
      </c>
      <c r="Q90">
        <v>1.9140671455491001E-3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-3.2016133189611798E-3</v>
      </c>
      <c r="Z90">
        <v>2.57407095846282E-4</v>
      </c>
      <c r="AA90">
        <v>1.5491410058891099E-3</v>
      </c>
      <c r="AB90">
        <v>2.9905986821175999E-3</v>
      </c>
      <c r="AC90">
        <v>3.3406198825858E-3</v>
      </c>
      <c r="AD90">
        <v>3.8420236783595599E-3</v>
      </c>
      <c r="AE90">
        <v>-7.76156618780107</v>
      </c>
      <c r="AF90">
        <v>-20.140083829389098</v>
      </c>
      <c r="AG90">
        <f t="shared" si="9"/>
        <v>-6.1224225744098248E-2</v>
      </c>
      <c r="AH90">
        <f t="shared" si="6"/>
        <v>1.2133800857659462</v>
      </c>
      <c r="AI90">
        <f t="shared" si="7"/>
        <v>1.2216072211220117</v>
      </c>
      <c r="AJ90" s="19">
        <v>-5.4757435866256733E-2</v>
      </c>
      <c r="AN90">
        <f t="shared" si="8"/>
        <v>-0.67205026161677628</v>
      </c>
      <c r="AO90">
        <f t="shared" si="10"/>
        <v>-8.2271353560656266E-3</v>
      </c>
      <c r="AP90">
        <f>+EA_output_withoutFG_noYC!AN90</f>
        <v>-0.18078314001061146</v>
      </c>
      <c r="AQ90">
        <f>+EA_output_withoutFG_noYC!AO90</f>
        <v>-0.17875138005094038</v>
      </c>
    </row>
    <row r="91" spans="1:43">
      <c r="A91" s="1">
        <v>47299</v>
      </c>
      <c r="B91">
        <v>3.6471278548572898E-2</v>
      </c>
      <c r="C91">
        <v>4.1754185923765E-4</v>
      </c>
      <c r="D91">
        <v>0.24807283224993601</v>
      </c>
      <c r="E91">
        <v>3.5001854163725497E-2</v>
      </c>
      <c r="F91">
        <v>-0.94953435619507998</v>
      </c>
      <c r="G91">
        <v>-13.633018662309601</v>
      </c>
      <c r="H91">
        <v>7.3548726010233697E-5</v>
      </c>
      <c r="I91">
        <v>-1.62839867711011E-2</v>
      </c>
      <c r="J91">
        <v>2.7507904136639602E-3</v>
      </c>
      <c r="K91">
        <v>-1.44625575450279E-2</v>
      </c>
      <c r="L91">
        <v>1.97843197175146</v>
      </c>
      <c r="M91">
        <v>0</v>
      </c>
      <c r="N91">
        <v>0</v>
      </c>
      <c r="O91">
        <v>-0.13228883428965299</v>
      </c>
      <c r="P91">
        <v>0</v>
      </c>
      <c r="Q91">
        <v>2.8068072310535302E-3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-1.9236186698959499E-3</v>
      </c>
      <c r="Z91">
        <v>1.4596287649241001E-4</v>
      </c>
      <c r="AA91">
        <v>1.3159392342478201E-3</v>
      </c>
      <c r="AB91">
        <v>2.4219765999775799E-3</v>
      </c>
      <c r="AC91">
        <v>2.7808626605357201E-3</v>
      </c>
      <c r="AD91">
        <v>2.8795940019169701E-3</v>
      </c>
      <c r="AE91">
        <v>-7.7628575479957602</v>
      </c>
      <c r="AF91">
        <v>-20.196798603459399</v>
      </c>
      <c r="AG91">
        <f t="shared" si="9"/>
        <v>-5.6714774070300678E-2</v>
      </c>
      <c r="AH91">
        <f t="shared" si="6"/>
        <v>1.1990776068460729</v>
      </c>
      <c r="AI91">
        <f t="shared" si="7"/>
        <v>1.2059194476878263</v>
      </c>
      <c r="AJ91" s="19">
        <v>-3.5866242695975263E-2</v>
      </c>
      <c r="AN91">
        <f t="shared" si="8"/>
        <v>-0.66604212792218087</v>
      </c>
      <c r="AO91">
        <f t="shared" si="10"/>
        <v>-6.8418408417533503E-3</v>
      </c>
      <c r="AP91">
        <f>+EA_output_withoutFG_noYC!AN91</f>
        <v>-0.18269325816092419</v>
      </c>
      <c r="AQ91">
        <f>+EA_output_withoutFG_noYC!AO91</f>
        <v>-0.17309785522346582</v>
      </c>
    </row>
    <row r="92" spans="1:43">
      <c r="A92" s="1">
        <v>47391</v>
      </c>
      <c r="B92">
        <v>3.3363781498063898E-2</v>
      </c>
      <c r="C92">
        <v>3.9108934536616498E-4</v>
      </c>
      <c r="D92">
        <v>0.244264601514391</v>
      </c>
      <c r="E92">
        <v>2.78872309748249E-2</v>
      </c>
      <c r="F92">
        <v>-0.93140768941016105</v>
      </c>
      <c r="G92">
        <v>-13.6720180726923</v>
      </c>
      <c r="H92">
        <v>6.3160492682564598E-5</v>
      </c>
      <c r="I92">
        <v>-1.17236803679304E-2</v>
      </c>
      <c r="J92">
        <v>2.84141649818655E-3</v>
      </c>
      <c r="K92">
        <v>-1.22980111700308E-2</v>
      </c>
      <c r="L92">
        <v>1.9543133648661699</v>
      </c>
      <c r="M92">
        <v>0</v>
      </c>
      <c r="N92">
        <v>0</v>
      </c>
      <c r="O92">
        <v>-0.13123196383421401</v>
      </c>
      <c r="P92">
        <v>0</v>
      </c>
      <c r="Q92">
        <v>3.73420866843472E-3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-9.1806879773994503E-4</v>
      </c>
      <c r="Z92">
        <v>5.6386331136300697E-5</v>
      </c>
      <c r="AA92">
        <v>1.11414195383117E-3</v>
      </c>
      <c r="AB92">
        <v>1.94644842714161E-3</v>
      </c>
      <c r="AC92">
        <v>2.3060696532395601E-3</v>
      </c>
      <c r="AD92">
        <v>2.10339247859103E-3</v>
      </c>
      <c r="AE92">
        <v>-7.7640852136456697</v>
      </c>
      <c r="AF92">
        <v>-20.249297407216101</v>
      </c>
      <c r="AG92">
        <f t="shared" si="9"/>
        <v>-5.2498803756702017E-2</v>
      </c>
      <c r="AH92">
        <f t="shared" si="6"/>
        <v>1.1868058791219855</v>
      </c>
      <c r="AI92">
        <f t="shared" si="7"/>
        <v>1.1924955202458167</v>
      </c>
      <c r="AJ92" s="19">
        <v>-1.7613764073878241E-2</v>
      </c>
      <c r="AN92">
        <f t="shared" si="8"/>
        <v>-0.65886476757557899</v>
      </c>
      <c r="AO92">
        <f t="shared" si="10"/>
        <v>-5.6896411238310726E-3</v>
      </c>
      <c r="AP92">
        <f>+EA_output_withoutFG_noYC!AN92</f>
        <v>-0.18406718868289307</v>
      </c>
      <c r="AQ92">
        <f>+EA_output_withoutFG_noYC!AO92</f>
        <v>-0.16760278458117228</v>
      </c>
    </row>
    <row r="93" spans="1:43">
      <c r="A93" s="1">
        <v>47483</v>
      </c>
      <c r="B93">
        <v>3.05066564673179E-2</v>
      </c>
      <c r="C93">
        <v>3.6428814103079001E-4</v>
      </c>
      <c r="D93">
        <v>0.24054445243883399</v>
      </c>
      <c r="E93">
        <v>2.1940918560428999E-2</v>
      </c>
      <c r="F93">
        <v>-0.91356471237379899</v>
      </c>
      <c r="G93">
        <v>-13.708975803610199</v>
      </c>
      <c r="H93">
        <v>5.4466991441386301E-5</v>
      </c>
      <c r="I93">
        <v>-7.99264234702304E-3</v>
      </c>
      <c r="J93">
        <v>2.89761624139001E-3</v>
      </c>
      <c r="K93">
        <v>-1.04553250121082E-2</v>
      </c>
      <c r="L93">
        <v>1.9318330374121699</v>
      </c>
      <c r="M93">
        <v>0</v>
      </c>
      <c r="N93">
        <v>0</v>
      </c>
      <c r="O93">
        <v>-0.13015057214534401</v>
      </c>
      <c r="P93">
        <v>0</v>
      </c>
      <c r="Q93">
        <v>4.6680791788672503E-3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-1.3934106014898301E-4</v>
      </c>
      <c r="Z93">
        <v>-1.47987159658261E-5</v>
      </c>
      <c r="AA93">
        <v>9.3957857364715403E-4</v>
      </c>
      <c r="AB93">
        <v>1.54992052586371E-3</v>
      </c>
      <c r="AC93">
        <v>1.9038125280941599E-3</v>
      </c>
      <c r="AD93">
        <v>1.4820497171705901E-3</v>
      </c>
      <c r="AE93">
        <v>-7.7652498842259199</v>
      </c>
      <c r="AF93">
        <v>-20.297858202714401</v>
      </c>
      <c r="AG93">
        <f t="shared" si="9"/>
        <v>-4.856079549830028E-2</v>
      </c>
      <c r="AH93">
        <f t="shared" si="6"/>
        <v>1.1763674851218635</v>
      </c>
      <c r="AI93">
        <f t="shared" si="7"/>
        <v>1.1811015885653109</v>
      </c>
      <c r="AJ93" s="19">
        <v>0</v>
      </c>
      <c r="AN93">
        <f t="shared" si="8"/>
        <v>-0.6507150532335052</v>
      </c>
      <c r="AO93">
        <f t="shared" si="10"/>
        <v>-4.7341034434473942E-3</v>
      </c>
      <c r="AP93">
        <f>+EA_output_withoutFG_noYC!AN93</f>
        <v>-0.18495928824242513</v>
      </c>
      <c r="AQ93">
        <f>+EA_output_withoutFG_noYC!AO93</f>
        <v>-0.16226782536618078</v>
      </c>
    </row>
    <row r="94" spans="1:43">
      <c r="A94" s="1">
        <v>47573</v>
      </c>
      <c r="B94">
        <v>2.7879582714527701E-2</v>
      </c>
      <c r="C94">
        <v>3.3768702684054599E-4</v>
      </c>
      <c r="D94">
        <v>0.23690863730228501</v>
      </c>
      <c r="E94">
        <v>1.6992674261486099E-2</v>
      </c>
      <c r="F94">
        <v>-0.89600156521956797</v>
      </c>
      <c r="G94">
        <v>-13.743971729606701</v>
      </c>
      <c r="H94">
        <v>4.72667204855919E-5</v>
      </c>
      <c r="I94">
        <v>-4.9682764755100998E-3</v>
      </c>
      <c r="J94">
        <v>2.9226877751786099E-3</v>
      </c>
      <c r="K94">
        <v>-8.8868792521567003E-3</v>
      </c>
      <c r="L94">
        <v>1.91086848527608</v>
      </c>
      <c r="M94">
        <v>0</v>
      </c>
      <c r="N94">
        <v>0</v>
      </c>
      <c r="O94">
        <v>-0.12904844344652799</v>
      </c>
      <c r="P94">
        <v>0</v>
      </c>
      <c r="Q94">
        <v>5.5855948952828402E-3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4.5148460547590503E-4</v>
      </c>
      <c r="Z94">
        <v>-7.0571008022851507E-5</v>
      </c>
      <c r="AA94">
        <v>7.8867689194052901E-4</v>
      </c>
      <c r="AB94">
        <v>1.2203861842829101E-3</v>
      </c>
      <c r="AC94">
        <v>1.56351045302237E-3</v>
      </c>
      <c r="AD94">
        <v>9.8908430536553201E-4</v>
      </c>
      <c r="AE94">
        <v>-7.7663522524064499</v>
      </c>
      <c r="AF94">
        <v>-20.342743959002799</v>
      </c>
      <c r="AG94">
        <f t="shared" si="9"/>
        <v>-4.4885756288397971E-2</v>
      </c>
      <c r="AH94">
        <f t="shared" si="6"/>
        <v>1.1675800230104674</v>
      </c>
      <c r="AI94">
        <f t="shared" si="7"/>
        <v>1.1715243308305598</v>
      </c>
      <c r="AJ94" s="19">
        <v>-0.28799999999999998</v>
      </c>
      <c r="AN94">
        <f t="shared" si="8"/>
        <v>-0.64176256662895637</v>
      </c>
      <c r="AO94">
        <f t="shared" si="10"/>
        <v>-3.9443078200923059E-3</v>
      </c>
      <c r="AP94">
        <f>+EA_output_withoutFG_noYC!AN94</f>
        <v>-0.18541853436771216</v>
      </c>
      <c r="AQ94">
        <f>+EA_output_withoutFG_noYC!AO94</f>
        <v>-0.15709350791661431</v>
      </c>
    </row>
    <row r="95" spans="1:43">
      <c r="A95" s="1">
        <v>47664</v>
      </c>
      <c r="B95">
        <v>2.5464007016955E-2</v>
      </c>
      <c r="C95">
        <v>3.1171436841781898E-4</v>
      </c>
      <c r="D95">
        <v>0.233353479144912</v>
      </c>
      <c r="E95">
        <v>1.28962077933401E-2</v>
      </c>
      <c r="F95">
        <v>-0.87871508202766602</v>
      </c>
      <c r="G95">
        <v>-13.7770850854386</v>
      </c>
      <c r="H95">
        <v>4.13710022527296E-5</v>
      </c>
      <c r="I95">
        <v>-2.5435402024636599E-3</v>
      </c>
      <c r="J95">
        <v>2.9199636271121398E-3</v>
      </c>
      <c r="K95">
        <v>-7.5523559749828603E-3</v>
      </c>
      <c r="L95">
        <v>1.8913013493536499</v>
      </c>
      <c r="M95">
        <v>0</v>
      </c>
      <c r="N95">
        <v>0</v>
      </c>
      <c r="O95">
        <v>-0.12792906053924799</v>
      </c>
      <c r="P95">
        <v>0</v>
      </c>
      <c r="Q95">
        <v>6.46864049450082E-3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8.8755679767359499E-4</v>
      </c>
      <c r="Z95">
        <v>-1.13480618422369E-4</v>
      </c>
      <c r="AA95">
        <v>6.5836654664731299E-4</v>
      </c>
      <c r="AB95">
        <v>9.4760965443938005E-4</v>
      </c>
      <c r="AC95">
        <v>1.2761435596754199E-3</v>
      </c>
      <c r="AD95">
        <v>6.0216973961828399E-4</v>
      </c>
      <c r="AE95">
        <v>-7.7673930040926003</v>
      </c>
      <c r="AF95">
        <v>-20.3842030297949</v>
      </c>
      <c r="AG95">
        <f t="shared" si="9"/>
        <v>-4.1459070792100761E-2</v>
      </c>
      <c r="AH95">
        <f t="shared" si="6"/>
        <v>1.16027505973641</v>
      </c>
      <c r="AI95">
        <f t="shared" si="7"/>
        <v>1.1635690500317613</v>
      </c>
      <c r="AJ95" s="19">
        <v>-0.316</v>
      </c>
      <c r="AN95">
        <f t="shared" si="8"/>
        <v>-0.63215368072099609</v>
      </c>
      <c r="AO95">
        <f t="shared" si="10"/>
        <v>-3.2939902953512375E-3</v>
      </c>
      <c r="AP95">
        <f>+EA_output_withoutFG_noYC!AN95</f>
        <v>-0.18548934241940884</v>
      </c>
      <c r="AQ95">
        <f>+EA_output_withoutFG_noYC!AO95</f>
        <v>-0.15207938027516887</v>
      </c>
    </row>
    <row r="96" spans="1:43">
      <c r="A96" s="1">
        <v>47756</v>
      </c>
      <c r="B96">
        <v>2.32429724973638E-2</v>
      </c>
      <c r="C96">
        <v>2.8669601051998801E-4</v>
      </c>
      <c r="D96">
        <v>0.22987539899475401</v>
      </c>
      <c r="E96">
        <v>9.5256384128514608E-3</v>
      </c>
      <c r="F96">
        <v>-0.86170267714290705</v>
      </c>
      <c r="G96">
        <v>-13.8083939131419</v>
      </c>
      <c r="H96">
        <v>3.6605043518249103E-5</v>
      </c>
      <c r="I96">
        <v>-6.2525338256910702E-4</v>
      </c>
      <c r="J96">
        <v>2.8927450619171198E-3</v>
      </c>
      <c r="K96">
        <v>-6.4175537110279504E-3</v>
      </c>
      <c r="L96">
        <v>1.87301840114858</v>
      </c>
      <c r="M96">
        <v>0</v>
      </c>
      <c r="N96">
        <v>0</v>
      </c>
      <c r="O96">
        <v>-0.126795622346311</v>
      </c>
      <c r="P96">
        <v>0</v>
      </c>
      <c r="Q96">
        <v>7.3032033064004799E-3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1.1970518116248699E-3</v>
      </c>
      <c r="Z96">
        <v>-1.45707869393848E-4</v>
      </c>
      <c r="AA96" s="16">
        <v>5.4599909774778797E-4</v>
      </c>
      <c r="AB96">
        <v>7.2285965459347899E-4</v>
      </c>
      <c r="AC96">
        <v>1.0340112920476201E-3</v>
      </c>
      <c r="AD96">
        <v>3.02508035761336E-4</v>
      </c>
      <c r="AE96">
        <v>-7.7683728184666201</v>
      </c>
      <c r="AF96">
        <v>-20.4224694556932</v>
      </c>
      <c r="AG96">
        <f t="shared" si="9"/>
        <v>-3.8266425898299872E-2</v>
      </c>
      <c r="AH96">
        <f t="shared" si="6"/>
        <v>1.1542972759154715</v>
      </c>
      <c r="AI96">
        <f t="shared" si="7"/>
        <v>1.1570581076041182</v>
      </c>
      <c r="AJ96" s="19">
        <v>-0.36499999999999999</v>
      </c>
      <c r="AN96">
        <f t="shared" si="8"/>
        <v>-0.62201494372478161</v>
      </c>
      <c r="AO96">
        <f t="shared" si="10"/>
        <v>-2.7608316886467052E-3</v>
      </c>
      <c r="AP96">
        <f>+EA_output_withoutFG_noYC!AN96</f>
        <v>-0.18521220945621453</v>
      </c>
      <c r="AQ96">
        <f>+EA_output_withoutFG_noYC!AO96</f>
        <v>-0.14722414361327979</v>
      </c>
    </row>
    <row r="97" spans="1:43">
      <c r="A97" s="1">
        <v>47848</v>
      </c>
      <c r="B97">
        <v>2.1200965509847101E-2</v>
      </c>
      <c r="C97">
        <v>2.6287116829934503E-4</v>
      </c>
      <c r="D97">
        <v>0.22647093808083699</v>
      </c>
      <c r="E97">
        <v>6.7725312025721197E-3</v>
      </c>
      <c r="F97">
        <v>-0.84496223458432695</v>
      </c>
      <c r="G97">
        <v>-13.8379746128223</v>
      </c>
      <c r="H97">
        <v>3.2808460143691001E-5</v>
      </c>
      <c r="I97">
        <v>8.6745037210724798E-4</v>
      </c>
      <c r="J97">
        <v>2.8442483960385498E-3</v>
      </c>
      <c r="K97">
        <v>-5.4534027193606999E-3</v>
      </c>
      <c r="L97">
        <v>1.8559122613607599</v>
      </c>
      <c r="M97">
        <v>0</v>
      </c>
      <c r="N97">
        <v>0</v>
      </c>
      <c r="O97">
        <v>-0.125651059509542</v>
      </c>
      <c r="P97">
        <v>0</v>
      </c>
      <c r="Q97">
        <v>8.0788192616249692E-3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1.4038610570786801E-3</v>
      </c>
      <c r="Z97">
        <v>-1.6911392123997401E-4</v>
      </c>
      <c r="AA97" s="16">
        <v>4.4928200987755902E-4</v>
      </c>
      <c r="AB97">
        <v>5.3868475075525895E-4</v>
      </c>
      <c r="AC97">
        <v>8.3052955454290605E-4</v>
      </c>
      <c r="AD97">
        <v>7.4296457519533403E-5</v>
      </c>
      <c r="AE97">
        <v>-7.7692923680300803</v>
      </c>
      <c r="AF97">
        <v>-20.457763243944999</v>
      </c>
      <c r="AG97">
        <f t="shared" si="9"/>
        <v>-3.5293788251799185E-2</v>
      </c>
      <c r="AH97">
        <f t="shared" si="6"/>
        <v>1.1495037369075352</v>
      </c>
      <c r="AI97">
        <f t="shared" si="7"/>
        <v>1.1518295997183619</v>
      </c>
      <c r="AJ97" s="19">
        <v>-0.39900000000000002</v>
      </c>
      <c r="AN97">
        <f t="shared" si="8"/>
        <v>-0.61145589413261847</v>
      </c>
      <c r="AO97">
        <f t="shared" si="10"/>
        <v>-2.3258628108267366E-3</v>
      </c>
      <c r="AP97">
        <f>+EA_output_withoutFG_noYC!AN97</f>
        <v>-0.18462422096584952</v>
      </c>
      <c r="AQ97">
        <f>+EA_output_withoutFG_noYC!AO97</f>
        <v>-0.14252577795920013</v>
      </c>
    </row>
    <row r="98" spans="1:43">
      <c r="A98" s="1">
        <v>47938</v>
      </c>
      <c r="B98">
        <v>1.9323778605171298E-2</v>
      </c>
      <c r="C98">
        <v>2.4040646117497999E-4</v>
      </c>
      <c r="D98">
        <v>0.22313677533713899</v>
      </c>
      <c r="E98">
        <v>4.5434098456217202E-3</v>
      </c>
      <c r="F98">
        <v>-0.82849200351222396</v>
      </c>
      <c r="G98">
        <v>-13.8659015853429</v>
      </c>
      <c r="H98">
        <v>2.9835396261665501E-5</v>
      </c>
      <c r="I98">
        <v>2.0045325995113098E-3</v>
      </c>
      <c r="J98">
        <v>2.7775621947924698E-3</v>
      </c>
      <c r="K98">
        <v>-4.6351468681349404E-3</v>
      </c>
      <c r="L98">
        <v>1.83988189016258</v>
      </c>
      <c r="M98">
        <v>0</v>
      </c>
      <c r="N98">
        <v>0</v>
      </c>
      <c r="O98">
        <v>-0.124498048714449</v>
      </c>
      <c r="P98">
        <v>0</v>
      </c>
      <c r="Q98">
        <v>8.7880686735536707E-3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1.52818361511859E-3</v>
      </c>
      <c r="Z98">
        <v>-1.8528430793320199E-4</v>
      </c>
      <c r="AA98" s="16">
        <v>3.6622413450449203E-4</v>
      </c>
      <c r="AB98">
        <v>3.8872393190802302E-4</v>
      </c>
      <c r="AC98">
        <v>6.6006073050906596E-4</v>
      </c>
      <c r="AD98">
        <v>-9.5725824704659905E-5</v>
      </c>
      <c r="AE98">
        <v>-7.7701523186469199</v>
      </c>
      <c r="AF98">
        <v>-20.490290661529599</v>
      </c>
      <c r="AG98">
        <f t="shared" si="9"/>
        <v>-3.252741758459976E-2</v>
      </c>
      <c r="AH98">
        <f t="shared" si="6"/>
        <v>1.1457632424603954</v>
      </c>
      <c r="AI98">
        <f t="shared" si="7"/>
        <v>1.1477362070491279</v>
      </c>
      <c r="AJ98" s="19">
        <v>-0.42699999999999999</v>
      </c>
      <c r="AN98">
        <f t="shared" si="8"/>
        <v>-0.60057141186828833</v>
      </c>
      <c r="AO98">
        <f t="shared" si="10"/>
        <v>-1.9729645887326315E-3</v>
      </c>
      <c r="AP98">
        <f>+EA_output_withoutFG_noYC!AN98</f>
        <v>-0.18375944986438597</v>
      </c>
      <c r="AQ98">
        <f>+EA_output_withoutFG_noYC!AO98</f>
        <v>-0.13798165797053746</v>
      </c>
    </row>
    <row r="99" spans="1:43">
      <c r="A99" s="1">
        <v>48029</v>
      </c>
      <c r="B99">
        <v>1.7598387834212501E-2</v>
      </c>
      <c r="C99">
        <v>2.19408245113601E-4</v>
      </c>
      <c r="D99">
        <v>0.219869740575586</v>
      </c>
      <c r="E99">
        <v>2.7576619192600802E-3</v>
      </c>
      <c r="F99">
        <v>-0.81229050177964801</v>
      </c>
      <c r="G99">
        <v>-13.8922469558551</v>
      </c>
      <c r="H99">
        <v>2.7554333628024202E-5</v>
      </c>
      <c r="I99">
        <v>2.8463249916912299E-3</v>
      </c>
      <c r="J99">
        <v>2.69561423317106E-3</v>
      </c>
      <c r="K99">
        <v>-3.9416635047225803E-3</v>
      </c>
      <c r="L99">
        <v>1.8248328842721</v>
      </c>
      <c r="M99">
        <v>0</v>
      </c>
      <c r="N99">
        <v>0</v>
      </c>
      <c r="O99">
        <v>-0.123339026211724</v>
      </c>
      <c r="P99">
        <v>0</v>
      </c>
      <c r="Q99">
        <v>9.4261197668483697E-3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1.5870380308050901E-3</v>
      </c>
      <c r="Z99">
        <v>-1.95566487321947E-4</v>
      </c>
      <c r="AA99" s="16">
        <v>2.95090648984227E-4</v>
      </c>
      <c r="AB99">
        <v>2.6754665817385501E-4</v>
      </c>
      <c r="AC99">
        <v>5.1777125711035903E-4</v>
      </c>
      <c r="AD99">
        <v>-2.1866302135909301E-4</v>
      </c>
      <c r="AE99">
        <v>-7.7709533295873401</v>
      </c>
      <c r="AF99">
        <v>-20.520244563680698</v>
      </c>
      <c r="AG99">
        <f t="shared" si="9"/>
        <v>-2.9953902151099498E-2</v>
      </c>
      <c r="AH99">
        <f t="shared" si="6"/>
        <v>1.142955721761906</v>
      </c>
      <c r="AI99">
        <f t="shared" si="7"/>
        <v>1.144644168180236</v>
      </c>
      <c r="AJ99" s="19">
        <v>-0.45</v>
      </c>
      <c r="AN99">
        <f t="shared" si="8"/>
        <v>-0.5894436910396883</v>
      </c>
      <c r="AO99">
        <f t="shared" si="10"/>
        <v>-1.6884464183300894E-3</v>
      </c>
      <c r="AP99">
        <f>+EA_output_withoutFG_noYC!AN99</f>
        <v>-0.18264927165356193</v>
      </c>
      <c r="AQ99">
        <f>+EA_output_withoutFG_noYC!AO99</f>
        <v>-0.13358865869395153</v>
      </c>
    </row>
    <row r="100" spans="1:43">
      <c r="A100" s="1">
        <v>48121</v>
      </c>
      <c r="B100">
        <v>1.6012842841450201E-2</v>
      </c>
      <c r="C100">
        <v>1.9993339709434001E-4</v>
      </c>
      <c r="D100">
        <v>0.21666682374587001</v>
      </c>
      <c r="E100">
        <v>1.34576806070151E-3</v>
      </c>
      <c r="F100">
        <v>-0.79635642884195901</v>
      </c>
      <c r="G100">
        <v>-13.917080367915601</v>
      </c>
      <c r="H100">
        <v>2.5847665470723101E-5</v>
      </c>
      <c r="I100">
        <v>3.4446781444656799E-3</v>
      </c>
      <c r="J100">
        <v>2.6011471056268699E-3</v>
      </c>
      <c r="K100">
        <v>-3.35489749048968E-3</v>
      </c>
      <c r="L100">
        <v>1.8106776124525601</v>
      </c>
      <c r="M100">
        <v>0</v>
      </c>
      <c r="N100">
        <v>0</v>
      </c>
      <c r="O100">
        <v>-0.12217620085119101</v>
      </c>
      <c r="P100">
        <v>0</v>
      </c>
      <c r="Q100">
        <v>9.9903177135534302E-3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1.5947051266216E-3</v>
      </c>
      <c r="Z100">
        <v>-2.0110229850445901E-4</v>
      </c>
      <c r="AA100" s="16">
        <v>2.3436574459829101E-4</v>
      </c>
      <c r="AB100">
        <v>1.7051756093259599E-4</v>
      </c>
      <c r="AC100">
        <v>3.99512176392029E-4</v>
      </c>
      <c r="AD100">
        <v>-3.0379027986902001E-4</v>
      </c>
      <c r="AE100">
        <v>-7.7716960535723096</v>
      </c>
      <c r="AF100">
        <v>-20.547804769514698</v>
      </c>
      <c r="AG100">
        <f t="shared" si="9"/>
        <v>-2.7560205833999873E-2</v>
      </c>
      <c r="AH100">
        <f t="shared" si="6"/>
        <v>1.1409716519733255</v>
      </c>
      <c r="AI100">
        <f t="shared" si="7"/>
        <v>1.1424323414336444</v>
      </c>
      <c r="AJ100" s="19">
        <v>-0.46800000000000003</v>
      </c>
      <c r="AN100">
        <f t="shared" si="8"/>
        <v>-0.57814390363829316</v>
      </c>
      <c r="AO100">
        <f t="shared" si="10"/>
        <v>-1.4606894603186431E-3</v>
      </c>
      <c r="AP100">
        <f>+EA_output_withoutFG_noYC!AN100</f>
        <v>-0.18132261501258151</v>
      </c>
      <c r="AQ100">
        <f>+EA_output_withoutFG_noYC!AO100</f>
        <v>-0.12934325142038461</v>
      </c>
    </row>
    <row r="101" spans="1:43">
      <c r="A101" s="1">
        <v>48213</v>
      </c>
      <c r="B101" s="16">
        <v>1.45561683659256E-2</v>
      </c>
      <c r="C101">
        <v>1.8199869847629701E-4</v>
      </c>
      <c r="D101">
        <v>0.21352518071654999</v>
      </c>
      <c r="E101">
        <v>2.47798924033181E-4</v>
      </c>
      <c r="F101">
        <v>-0.78068858870269897</v>
      </c>
      <c r="G101">
        <v>-13.9404688387328</v>
      </c>
      <c r="H101">
        <v>2.46110945017963E-5</v>
      </c>
      <c r="I101">
        <v>3.84399269697512E-3</v>
      </c>
      <c r="J101">
        <v>2.4967013996775801E-3</v>
      </c>
      <c r="K101">
        <v>-2.85938963044839E-3</v>
      </c>
      <c r="L101">
        <v>1.79733521773386</v>
      </c>
      <c r="M101">
        <v>0</v>
      </c>
      <c r="N101">
        <v>0</v>
      </c>
      <c r="O101">
        <v>-0.12101156682726701</v>
      </c>
      <c r="P101">
        <v>0</v>
      </c>
      <c r="Q101">
        <v>1.04798167844637E-2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16">
        <v>1.56311170866878E-3</v>
      </c>
      <c r="Z101">
        <v>-2.0285607219855899E-4</v>
      </c>
      <c r="AA101" s="16">
        <v>1.82721650104523E-4</v>
      </c>
      <c r="AB101">
        <v>9.3681764698368605E-5</v>
      </c>
      <c r="AC101">
        <v>3.0171879373048002E-4</v>
      </c>
      <c r="AD101">
        <v>-3.5883232491765502E-4</v>
      </c>
      <c r="AE101">
        <v>-7.7723811368186801</v>
      </c>
      <c r="AF101">
        <v>-20.573138488777499</v>
      </c>
      <c r="AG101">
        <f t="shared" si="9"/>
        <v>-2.5333719262800258E-2</v>
      </c>
      <c r="AH101">
        <f t="shared" si="6"/>
        <v>1.139711486774134</v>
      </c>
      <c r="AI101">
        <f t="shared" si="7"/>
        <v>1.1409913308844963</v>
      </c>
      <c r="AJ101" s="19">
        <v>-0.48099999999999998</v>
      </c>
      <c r="AN101">
        <f t="shared" si="8"/>
        <v>-0.56673361036363956</v>
      </c>
      <c r="AO101">
        <f t="shared" si="10"/>
        <v>-1.2798441103624523E-3</v>
      </c>
      <c r="AP101">
        <f>+EA_output_withoutFG_noYC!AN101</f>
        <v>-0.17980616325915344</v>
      </c>
      <c r="AQ101">
        <f>+EA_output_withoutFG_noYC!AO101</f>
        <v>-0.12524158987899103</v>
      </c>
    </row>
    <row r="102" spans="1:43">
      <c r="A102" s="1">
        <v>48304</v>
      </c>
      <c r="B102" s="16">
        <v>1.32182759126954E-2</v>
      </c>
      <c r="C102">
        <v>1.65588955095026E-4</v>
      </c>
      <c r="D102">
        <v>0.21044213601231901</v>
      </c>
      <c r="E102">
        <v>-5.87865869070963E-4</v>
      </c>
      <c r="F102">
        <v>-0.76528582311145998</v>
      </c>
      <c r="G102">
        <v>-13.962476666886801</v>
      </c>
      <c r="H102">
        <v>2.3752903865951498E-5</v>
      </c>
      <c r="I102" s="16">
        <v>4.0821419261840904E-3</v>
      </c>
      <c r="J102">
        <v>2.3846053965411299E-3</v>
      </c>
      <c r="K102">
        <v>-2.4418831315180601E-3</v>
      </c>
      <c r="L102">
        <v>1.78473151148805</v>
      </c>
      <c r="M102">
        <v>0</v>
      </c>
      <c r="N102">
        <v>0</v>
      </c>
      <c r="O102">
        <v>-0.119846916248249</v>
      </c>
      <c r="P102">
        <v>0</v>
      </c>
      <c r="Q102">
        <v>1.08952530961303E-2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1.5021634573096001E-3</v>
      </c>
      <c r="Z102">
        <v>-2.01639018232764E-4</v>
      </c>
      <c r="AA102" s="16">
        <v>1.3899282850878E-4</v>
      </c>
      <c r="AB102">
        <v>3.3667475652259999E-5</v>
      </c>
      <c r="AC102">
        <v>2.2132621107995301E-4</v>
      </c>
      <c r="AD102">
        <v>-3.9020064715612702E-4</v>
      </c>
      <c r="AE102">
        <v>-7.7730092190848703</v>
      </c>
      <c r="AF102">
        <v>-20.596400798334098</v>
      </c>
      <c r="AG102">
        <f t="shared" si="9"/>
        <v>-2.3262309556599803E-2</v>
      </c>
      <c r="AH102">
        <f t="shared" si="6"/>
        <v>1.1390850876377439</v>
      </c>
      <c r="AI102">
        <f t="shared" si="7"/>
        <v>1.1402226604621002</v>
      </c>
      <c r="AJ102" s="19">
        <v>-0.49</v>
      </c>
      <c r="AN102">
        <f t="shared" si="8"/>
        <v>-0.5552659640131169</v>
      </c>
      <c r="AO102">
        <f t="shared" si="10"/>
        <v>-1.1375728243563582E-3</v>
      </c>
      <c r="AP102">
        <f>+EA_output_withoutFG_noYC!AN102</f>
        <v>-0.17812451892956904</v>
      </c>
      <c r="AQ102">
        <f>+EA_output_withoutFG_noYC!AO102</f>
        <v>-0.12127958712041099</v>
      </c>
    </row>
    <row r="103" spans="1:43">
      <c r="A103" s="1">
        <v>48395</v>
      </c>
      <c r="B103" s="16">
        <v>1.19898844878306E-2</v>
      </c>
      <c r="C103">
        <v>1.5066398254989701E-4</v>
      </c>
      <c r="D103">
        <v>0.20741518293106201</v>
      </c>
      <c r="E103">
        <v>-1.20563417963864E-3</v>
      </c>
      <c r="F103">
        <v>-0.750146954877557</v>
      </c>
      <c r="G103">
        <v>-13.983165384645</v>
      </c>
      <c r="H103">
        <v>2.3193141181506701E-5</v>
      </c>
      <c r="I103">
        <v>4.1912948863989403E-3</v>
      </c>
      <c r="J103">
        <v>2.2669703238837502E-3</v>
      </c>
      <c r="K103">
        <v>-2.0909945628768099E-3</v>
      </c>
      <c r="L103">
        <v>1.77279878151496</v>
      </c>
      <c r="M103">
        <v>0</v>
      </c>
      <c r="N103">
        <v>0</v>
      </c>
      <c r="O103">
        <v>-0.11868385157851701</v>
      </c>
      <c r="P103">
        <v>0</v>
      </c>
      <c r="Q103">
        <v>1.1238455342853801E-2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1.42003398901581E-3</v>
      </c>
      <c r="Z103">
        <v>-1.9813041368139399E-4</v>
      </c>
      <c r="AA103" s="16">
        <v>1.02154395552658E-4</v>
      </c>
      <c r="AB103">
        <v>-1.23969506868346E-5</v>
      </c>
      <c r="AC103">
        <v>1.5569805029568199E-4</v>
      </c>
      <c r="AD103">
        <v>-4.0319553586417201E-4</v>
      </c>
      <c r="AE103">
        <v>-7.7735809337171302</v>
      </c>
      <c r="AF103">
        <v>-20.617735163415499</v>
      </c>
      <c r="AG103">
        <f t="shared" si="9"/>
        <v>-2.1334365081401074E-2</v>
      </c>
      <c r="AH103">
        <f t="shared" si="6"/>
        <v>1.139011154946763</v>
      </c>
      <c r="AI103">
        <f t="shared" si="7"/>
        <v>1.1400379859750081</v>
      </c>
      <c r="AJ103" s="19">
        <v>-0.497</v>
      </c>
      <c r="AN103">
        <f t="shared" si="8"/>
        <v>-0.5437867421435838</v>
      </c>
      <c r="AO103">
        <f t="shared" si="10"/>
        <v>-1.0268310282450606E-3</v>
      </c>
      <c r="AP103">
        <f>+EA_output_withoutFG_noYC!AN103</f>
        <v>-0.17630034110008941</v>
      </c>
      <c r="AQ103">
        <f>+EA_output_withoutFG_noYC!AO103</f>
        <v>-0.11745298352335919</v>
      </c>
    </row>
    <row r="104" spans="1:43">
      <c r="A104" s="1">
        <v>48487</v>
      </c>
      <c r="B104" s="16">
        <v>1.08624494068668E-2</v>
      </c>
      <c r="C104">
        <v>1.3716457586713401E-4</v>
      </c>
      <c r="D104">
        <v>0.20444198144471501</v>
      </c>
      <c r="E104">
        <v>-1.64364374319999E-3</v>
      </c>
      <c r="F104">
        <v>-0.73527074090286604</v>
      </c>
      <c r="G104">
        <v>-14.002593747754799</v>
      </c>
      <c r="H104">
        <v>2.28627487199586E-5</v>
      </c>
      <c r="I104">
        <v>4.1986489446141596E-3</v>
      </c>
      <c r="J104">
        <v>2.14569025671138E-3</v>
      </c>
      <c r="K104">
        <v>-1.79693815269465E-3</v>
      </c>
      <c r="L104">
        <v>1.7614755335193499</v>
      </c>
      <c r="M104">
        <v>0</v>
      </c>
      <c r="N104">
        <v>0</v>
      </c>
      <c r="O104">
        <v>-0.11752379795814601</v>
      </c>
      <c r="P104">
        <v>0</v>
      </c>
      <c r="Q104">
        <v>1.1512190850612501E-2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1.3234159979340499E-3</v>
      </c>
      <c r="Z104">
        <v>-1.92896032117152E-4</v>
      </c>
      <c r="AA104" s="16">
        <v>7.1303983598293395E-5</v>
      </c>
      <c r="AB104" s="16">
        <v>-4.6953776952259097E-5</v>
      </c>
      <c r="AC104">
        <v>1.0256614441733599E-4</v>
      </c>
      <c r="AD104">
        <v>-4.0217825830104201E-4</v>
      </c>
      <c r="AE104">
        <v>-7.7740969076961397</v>
      </c>
      <c r="AF104">
        <v>-20.637273996401898</v>
      </c>
      <c r="AG104">
        <f t="shared" si="9"/>
        <v>-1.9538832986398802E-2</v>
      </c>
      <c r="AH104">
        <f t="shared" si="6"/>
        <v>1.1394166590491288</v>
      </c>
      <c r="AI104">
        <f t="shared" si="7"/>
        <v>1.1403583391432441</v>
      </c>
      <c r="AJ104" s="19">
        <v>-0.499</v>
      </c>
      <c r="AN104">
        <f t="shared" si="8"/>
        <v>-0.53233523862548393</v>
      </c>
      <c r="AO104">
        <f t="shared" si="10"/>
        <v>-9.4168009411542365E-4</v>
      </c>
      <c r="AP104">
        <f>+EA_output_withoutFG_noYC!AN104</f>
        <v>-0.17435446291811552</v>
      </c>
      <c r="AQ104">
        <f>+EA_output_withoutFG_noYC!AO104</f>
        <v>-0.11375740642039736</v>
      </c>
    </row>
    <row r="105" spans="1:43">
      <c r="A105" s="1">
        <v>48579</v>
      </c>
      <c r="B105" s="16">
        <v>9.8280982919275797E-3</v>
      </c>
      <c r="C105" s="16">
        <v>1.25017573746824E-4</v>
      </c>
      <c r="D105">
        <v>0.201520354262583</v>
      </c>
      <c r="E105">
        <v>-1.93457546102632E-3</v>
      </c>
      <c r="F105">
        <v>-0.72065583435165204</v>
      </c>
      <c r="G105">
        <v>-14.020817756321801</v>
      </c>
      <c r="H105">
        <v>2.2702666761112099E-5</v>
      </c>
      <c r="I105">
        <v>4.1270801546980903E-3</v>
      </c>
      <c r="J105">
        <v>2.0224458388361601E-3</v>
      </c>
      <c r="K105">
        <v>-1.5512942133973501E-3</v>
      </c>
      <c r="L105">
        <v>1.7507061827928601</v>
      </c>
      <c r="M105">
        <v>0</v>
      </c>
      <c r="N105">
        <v>0</v>
      </c>
      <c r="O105">
        <v>-0.11636801537435</v>
      </c>
      <c r="P105">
        <v>0</v>
      </c>
      <c r="Q105">
        <v>1.1719944274562201E-2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1.21773949364075E-3</v>
      </c>
      <c r="Z105">
        <v>-1.8640418590089999E-4</v>
      </c>
      <c r="AA105" s="16">
        <v>4.56464192871121E-5</v>
      </c>
      <c r="AB105" s="16">
        <v>-7.2076408191956302E-5</v>
      </c>
      <c r="AC105">
        <v>5.9979361197545699E-5</v>
      </c>
      <c r="AD105">
        <v>-3.9071785284242202E-4</v>
      </c>
      <c r="AE105">
        <v>-7.7745577616842096</v>
      </c>
      <c r="AF105">
        <v>-20.655139244723401</v>
      </c>
      <c r="AG105">
        <f t="shared" si="9"/>
        <v>-1.7865248321502492E-2</v>
      </c>
      <c r="AH105">
        <f t="shared" si="6"/>
        <v>1.1402362732827402</v>
      </c>
      <c r="AI105">
        <f t="shared" si="7"/>
        <v>1.1411134006689474</v>
      </c>
      <c r="AJ105" s="19">
        <v>-0.499</v>
      </c>
      <c r="AN105">
        <f t="shared" si="8"/>
        <v>-0.5209450379763485</v>
      </c>
      <c r="AO105">
        <f t="shared" si="10"/>
        <v>-8.771273862072204E-4</v>
      </c>
      <c r="AP105">
        <f>+EA_output_withoutFG_noYC!AN105</f>
        <v>-0.17230599505593069</v>
      </c>
      <c r="AQ105">
        <f>+EA_output_withoutFG_noYC!AO105</f>
        <v>-0.11018842188199314</v>
      </c>
    </row>
    <row r="106" spans="1:43">
      <c r="A106" s="1">
        <v>48669</v>
      </c>
      <c r="B106" s="16">
        <v>8.8795734677268902E-3</v>
      </c>
      <c r="C106">
        <v>1.1414011899780099E-4</v>
      </c>
      <c r="D106">
        <v>0.19864828140653101</v>
      </c>
      <c r="E106">
        <v>-2.1063580087652E-3</v>
      </c>
      <c r="F106">
        <v>-0.70630075525041602</v>
      </c>
      <c r="G106">
        <v>-14.037890701073101</v>
      </c>
      <c r="H106">
        <v>2.2662932019462198E-5</v>
      </c>
      <c r="I106">
        <v>3.9957194058432999E-3</v>
      </c>
      <c r="J106">
        <v>1.89871107628002E-3</v>
      </c>
      <c r="K106">
        <v>-1.3468141083230901E-3</v>
      </c>
      <c r="L106">
        <v>1.7404407105556401</v>
      </c>
      <c r="M106">
        <v>0</v>
      </c>
      <c r="N106">
        <v>0</v>
      </c>
      <c r="O106">
        <v>-0.11521761064042001</v>
      </c>
      <c r="P106">
        <v>0</v>
      </c>
      <c r="Q106">
        <v>1.1865726280232299E-2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1.1073614121207801E-3</v>
      </c>
      <c r="Z106">
        <v>-1.79039696791335E-4</v>
      </c>
      <c r="AA106" s="16">
        <v>2.4480702327075599E-5</v>
      </c>
      <c r="AB106" s="16">
        <v>-8.9521269536284499E-5</v>
      </c>
      <c r="AC106">
        <v>2.62600438873289E-5</v>
      </c>
      <c r="AD106" s="16">
        <v>-3.7171630271713003E-4</v>
      </c>
      <c r="AE106">
        <v>-7.77496411007274</v>
      </c>
      <c r="AF106">
        <v>-20.671442999021298</v>
      </c>
      <c r="AG106">
        <f t="shared" si="9"/>
        <v>-1.6303754297897655E-2</v>
      </c>
      <c r="AH106">
        <f t="shared" si="6"/>
        <v>1.1414118121246357</v>
      </c>
      <c r="AI106">
        <f t="shared" si="7"/>
        <v>1.1422408013436682</v>
      </c>
      <c r="AJ106" s="19">
        <v>-0.499</v>
      </c>
      <c r="AN106">
        <f t="shared" si="8"/>
        <v>-0.50964469173365246</v>
      </c>
      <c r="AO106">
        <f t="shared" si="10"/>
        <v>-8.28989219032655E-4</v>
      </c>
      <c r="AP106">
        <f>+EA_output_withoutFG_noYC!AN106</f>
        <v>-0.17017241938017946</v>
      </c>
      <c r="AQ106">
        <f>+EA_output_withoutFG_noYC!AO106</f>
        <v>-0.10674157922508146</v>
      </c>
    </row>
    <row r="107" spans="1:43">
      <c r="A107" s="1">
        <v>48760</v>
      </c>
      <c r="B107" s="16">
        <v>8.0101800522998003E-3</v>
      </c>
      <c r="C107">
        <v>1.04443208549309E-4</v>
      </c>
      <c r="D107">
        <v>0.19582389361611799</v>
      </c>
      <c r="E107">
        <v>-2.1827804936046299E-3</v>
      </c>
      <c r="F107">
        <v>-0.69220386873487305</v>
      </c>
      <c r="G107">
        <v>-14.0538632299555</v>
      </c>
      <c r="H107">
        <v>2.27017886199831E-5</v>
      </c>
      <c r="I107">
        <v>3.8204617219833202E-3</v>
      </c>
      <c r="J107">
        <v>1.77576253311964E-3</v>
      </c>
      <c r="K107">
        <v>-1.1772555122194399E-3</v>
      </c>
      <c r="L107">
        <v>1.7306342972622999</v>
      </c>
      <c r="M107">
        <v>0</v>
      </c>
      <c r="N107">
        <v>0</v>
      </c>
      <c r="O107">
        <v>-0.114073549127635</v>
      </c>
      <c r="P107">
        <v>0</v>
      </c>
      <c r="Q107">
        <v>1.1953909596728001E-2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9.9573026252588711E-4</v>
      </c>
      <c r="Z107">
        <v>-1.7111606329051499E-4</v>
      </c>
      <c r="AA107" s="16">
        <v>7.1888702396881296E-6</v>
      </c>
      <c r="AB107" s="16">
        <v>-1.0077236538175999E-4</v>
      </c>
      <c r="AC107" s="16">
        <v>-3.3180524700707799E-8</v>
      </c>
      <c r="AD107" s="16">
        <v>-3.4751527136994898E-4</v>
      </c>
      <c r="AE107">
        <v>-7.7753165610300901</v>
      </c>
      <c r="AF107">
        <v>-20.686288112822101</v>
      </c>
      <c r="AG107">
        <f t="shared" si="9"/>
        <v>-1.4845113800802778E-2</v>
      </c>
      <c r="AH107">
        <f t="shared" si="6"/>
        <v>1.1428916781635845</v>
      </c>
      <c r="AI107">
        <f t="shared" si="7"/>
        <v>1.1436854514236052</v>
      </c>
      <c r="AJ107" s="19">
        <v>-0.499</v>
      </c>
      <c r="AN107">
        <f t="shared" si="8"/>
        <v>-0.49845831240381039</v>
      </c>
      <c r="AO107">
        <f t="shared" si="10"/>
        <v>-7.9377326002078941E-4</v>
      </c>
      <c r="AP107">
        <f>+EA_output_withoutFG_noYC!AN107</f>
        <v>-0.16796967599154478</v>
      </c>
      <c r="AQ107">
        <f>+EA_output_withoutFG_noYC!AO107</f>
        <v>-0.10341244882576914</v>
      </c>
    </row>
    <row r="108" spans="1:43">
      <c r="A108" s="1">
        <v>48852</v>
      </c>
      <c r="B108" s="16">
        <v>7.2137391154545698E-3</v>
      </c>
      <c r="C108">
        <v>9.5834618602734498E-5</v>
      </c>
      <c r="D108">
        <v>0.19304546486934601</v>
      </c>
      <c r="E108">
        <v>-2.1840269009693698E-3</v>
      </c>
      <c r="F108">
        <v>-0.67836337012390302</v>
      </c>
      <c r="G108">
        <v>-14.068783430631401</v>
      </c>
      <c r="H108">
        <v>2.27848253075162E-5</v>
      </c>
      <c r="I108">
        <v>3.6144155127412398E-3</v>
      </c>
      <c r="J108">
        <v>1.6546903378259099E-3</v>
      </c>
      <c r="K108">
        <v>-1.03724282373535E-3</v>
      </c>
      <c r="L108">
        <v>1.7212469432303601</v>
      </c>
      <c r="M108">
        <v>0</v>
      </c>
      <c r="N108">
        <v>0</v>
      </c>
      <c r="O108">
        <v>-0.11293666619189</v>
      </c>
      <c r="P108">
        <v>0</v>
      </c>
      <c r="Q108">
        <v>1.19890899037726E-2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8.8552896003419299E-4</v>
      </c>
      <c r="Z108">
        <v>-1.6288605427096299E-4</v>
      </c>
      <c r="AA108" s="16">
        <v>-6.7735864996828603E-6</v>
      </c>
      <c r="AB108" s="16">
        <v>-1.07079626519172E-4</v>
      </c>
      <c r="AC108" s="16">
        <v>-2.0137256722323101E-5</v>
      </c>
      <c r="AD108" s="16">
        <v>-3.1998709061465303E-4</v>
      </c>
      <c r="AE108">
        <v>-7.7756157165497504</v>
      </c>
      <c r="AF108">
        <v>-20.699768825463</v>
      </c>
      <c r="AG108">
        <f t="shared" si="9"/>
        <v>-1.3480712640898673E-2</v>
      </c>
      <c r="AH108">
        <f t="shared" si="6"/>
        <v>1.1446303217183225</v>
      </c>
      <c r="AI108">
        <f t="shared" si="7"/>
        <v>1.1453988991966504</v>
      </c>
      <c r="AJ108" s="19">
        <v>-0.499</v>
      </c>
      <c r="AN108">
        <f t="shared" si="8"/>
        <v>-0.48740609753692365</v>
      </c>
      <c r="AO108">
        <f t="shared" si="10"/>
        <v>-7.6857747832795103E-4</v>
      </c>
      <c r="AP108">
        <f>+EA_output_withoutFG_noYC!AN108</f>
        <v>-0.16571224588501243</v>
      </c>
      <c r="AQ108">
        <f>+EA_output_withoutFG_noYC!AO108</f>
        <v>-0.1001966538176781</v>
      </c>
    </row>
    <row r="109" spans="1:43">
      <c r="A109" s="1">
        <v>48944</v>
      </c>
      <c r="B109" s="16">
        <v>6.4845453473530998E-3</v>
      </c>
      <c r="C109">
        <v>8.8221283046702905E-5</v>
      </c>
      <c r="D109">
        <v>0.190311404272411</v>
      </c>
      <c r="E109">
        <v>-2.1271436493536799E-3</v>
      </c>
      <c r="F109">
        <v>-0.66477727599325298</v>
      </c>
      <c r="G109">
        <v>-14.082696924998301</v>
      </c>
      <c r="H109">
        <v>2.28841493268532E-5</v>
      </c>
      <c r="I109">
        <v>3.3882980056787301E-3</v>
      </c>
      <c r="J109">
        <v>1.5364104827403299E-3</v>
      </c>
      <c r="K109">
        <v>-9.22148499538746E-4</v>
      </c>
      <c r="L109">
        <v>1.7122430852003301</v>
      </c>
      <c r="M109">
        <v>0</v>
      </c>
      <c r="N109">
        <v>0</v>
      </c>
      <c r="O109">
        <v>-0.11180767823773601</v>
      </c>
      <c r="P109">
        <v>0</v>
      </c>
      <c r="Q109">
        <v>1.1975969108923399E-2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16">
        <v>7.7879856654485598E-4</v>
      </c>
      <c r="Z109">
        <v>-1.5455092609793899E-4</v>
      </c>
      <c r="AA109">
        <v>-1.7886029692207001E-5</v>
      </c>
      <c r="AB109" s="16">
        <v>-1.09491968694267E-4</v>
      </c>
      <c r="AC109" s="16">
        <v>-3.5112071189168803E-5</v>
      </c>
      <c r="AD109" s="16">
        <v>-2.9061228284650098E-4</v>
      </c>
      <c r="AE109">
        <v>-7.7758621724987904</v>
      </c>
      <c r="AF109">
        <v>-20.7119713807392</v>
      </c>
      <c r="AG109">
        <f t="shared" si="9"/>
        <v>-1.22025552762004E-2</v>
      </c>
      <c r="AH109">
        <f t="shared" si="6"/>
        <v>1.1465877167579528</v>
      </c>
      <c r="AI109">
        <f t="shared" si="7"/>
        <v>1.1473387199694667</v>
      </c>
      <c r="AJ109" s="19">
        <v>-0.499</v>
      </c>
      <c r="AN109">
        <f t="shared" si="8"/>
        <v>-0.47650479408714896</v>
      </c>
      <c r="AO109">
        <f t="shared" si="10"/>
        <v>-7.5100321151397287E-4</v>
      </c>
      <c r="AP109">
        <f>+EA_output_withoutFG_noYC!AN109</f>
        <v>-0.163413230771285</v>
      </c>
      <c r="AQ109">
        <f>+EA_output_withoutFG_noYC!AO109</f>
        <v>-9.7089896249845223E-2</v>
      </c>
    </row>
    <row r="110" spans="1:43">
      <c r="A110" s="1">
        <v>49034</v>
      </c>
      <c r="B110" s="16">
        <v>5.8173287419812699E-3</v>
      </c>
      <c r="C110">
        <v>8.15111962019551E-5</v>
      </c>
      <c r="D110">
        <v>0.18762024754023199</v>
      </c>
      <c r="E110">
        <v>-2.02644961110688E-3</v>
      </c>
      <c r="F110">
        <v>-0.65144342043776904</v>
      </c>
      <c r="G110">
        <v>-14.0956469723812</v>
      </c>
      <c r="H110">
        <v>2.2977604646954101E-5</v>
      </c>
      <c r="I110">
        <v>3.15078253892913E-3</v>
      </c>
      <c r="J110">
        <v>1.4216779699596099E-3</v>
      </c>
      <c r="K110">
        <v>-8.2799183010616602E-4</v>
      </c>
      <c r="L110">
        <v>1.7035912158756601</v>
      </c>
      <c r="M110">
        <v>0</v>
      </c>
      <c r="N110">
        <v>0</v>
      </c>
      <c r="O110">
        <v>-0.110687193366794</v>
      </c>
      <c r="P110">
        <v>0</v>
      </c>
      <c r="Q110">
        <v>1.19192586825953E-2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16">
        <v>6.7704530081039399E-4</v>
      </c>
      <c r="Z110">
        <v>-1.4626843347105399E-4</v>
      </c>
      <c r="AA110">
        <v>-2.6569917192431399E-5</v>
      </c>
      <c r="AB110" s="16">
        <v>-1.0888583512396699E-4</v>
      </c>
      <c r="AC110" s="16">
        <v>-4.58640401219653E-5</v>
      </c>
      <c r="AD110" s="16">
        <v>-2.6054555518875998E-4</v>
      </c>
      <c r="AE110">
        <v>-7.7760565186665804</v>
      </c>
      <c r="AF110">
        <v>-20.7229746346237</v>
      </c>
      <c r="AG110">
        <f t="shared" si="9"/>
        <v>-1.1003253884499742E-2</v>
      </c>
      <c r="AH110">
        <f t="shared" si="6"/>
        <v>1.1487288564241442</v>
      </c>
      <c r="AI110">
        <f t="shared" si="7"/>
        <v>1.1494679367345382</v>
      </c>
      <c r="AJ110" s="19">
        <v>-0.499</v>
      </c>
      <c r="AN110">
        <f t="shared" si="8"/>
        <v>-0.465768111312442</v>
      </c>
      <c r="AO110">
        <f t="shared" si="10"/>
        <v>-7.3908031039394972E-4</v>
      </c>
      <c r="AP110">
        <f>+EA_output_withoutFG_noYC!AN110</f>
        <v>-0.16108443105079173</v>
      </c>
      <c r="AQ110">
        <f>+EA_output_withoutFG_noYC!AO110</f>
        <v>-9.4087978262765382E-2</v>
      </c>
    </row>
    <row r="111" spans="1:43">
      <c r="A111" s="1">
        <v>49125</v>
      </c>
      <c r="B111" s="16">
        <v>5.2072198561992798E-3</v>
      </c>
      <c r="C111">
        <v>7.5614904287615097E-5</v>
      </c>
      <c r="D111">
        <v>0.184970648259347</v>
      </c>
      <c r="E111">
        <v>-1.8938963706566999E-3</v>
      </c>
      <c r="F111">
        <v>-0.638359455744136</v>
      </c>
      <c r="G111">
        <v>-14.1076745785263</v>
      </c>
      <c r="H111">
        <v>2.3048039867460299E-5</v>
      </c>
      <c r="I111">
        <v>2.9088028717554398E-3</v>
      </c>
      <c r="J111">
        <v>1.3111004228738799E-3</v>
      </c>
      <c r="K111">
        <v>-7.5135229427733899E-4</v>
      </c>
      <c r="L111">
        <v>1.6952635121086601</v>
      </c>
      <c r="M111">
        <v>0</v>
      </c>
      <c r="N111">
        <v>0</v>
      </c>
      <c r="O111">
        <v>-0.109575721563893</v>
      </c>
      <c r="P111">
        <v>0</v>
      </c>
      <c r="Q111">
        <v>1.18236008427096E-2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16">
        <v>5.8133287554710199E-4</v>
      </c>
      <c r="Z111">
        <v>-1.38159781586047E-4</v>
      </c>
      <c r="AA111">
        <v>-3.3195160869078803E-5</v>
      </c>
      <c r="AB111" s="16">
        <v>-1.05989870874041E-4</v>
      </c>
      <c r="AC111" s="16">
        <v>-5.3166496665153E-5</v>
      </c>
      <c r="AD111" s="16">
        <v>-2.3067191529577399E-4</v>
      </c>
      <c r="AE111">
        <v>-7.7761993388136101</v>
      </c>
      <c r="AF111">
        <v>-20.732850646357001</v>
      </c>
      <c r="AG111">
        <f t="shared" si="9"/>
        <v>-9.8760117333007713E-3</v>
      </c>
      <c r="AH111">
        <f t="shared" si="6"/>
        <v>1.1510232709829982</v>
      </c>
      <c r="AI111">
        <f t="shared" si="7"/>
        <v>1.1517544736270184</v>
      </c>
      <c r="AJ111" s="19">
        <v>-0.499</v>
      </c>
      <c r="AN111">
        <f t="shared" si="8"/>
        <v>-0.45520708895115808</v>
      </c>
      <c r="AO111">
        <f t="shared" si="10"/>
        <v>-7.3120264402033079E-4</v>
      </c>
      <c r="AP111">
        <f>+EA_output_withoutFG_noYC!AN111</f>
        <v>-0.15873642251442277</v>
      </c>
      <c r="AQ111">
        <f>+EA_output_withoutFG_noYC!AO111</f>
        <v>-9.1186818819804089E-2</v>
      </c>
    </row>
    <row r="112" spans="1:43">
      <c r="A112" s="1">
        <v>49217</v>
      </c>
      <c r="B112" s="16">
        <v>4.6497182551349303E-3</v>
      </c>
      <c r="C112">
        <v>7.0446643707775E-5</v>
      </c>
      <c r="D112">
        <v>0.18236136909623199</v>
      </c>
      <c r="E112">
        <v>-1.73938520835275E-3</v>
      </c>
      <c r="F112">
        <v>-0.62552285674158103</v>
      </c>
      <c r="G112">
        <v>-14.1188186079558</v>
      </c>
      <c r="H112">
        <v>2.3082629189621899E-5</v>
      </c>
      <c r="I112">
        <v>2.66781918315052E-3</v>
      </c>
      <c r="J112">
        <v>1.2051518434801601E-3</v>
      </c>
      <c r="K112">
        <v>-6.8929513643155402E-4</v>
      </c>
      <c r="L112">
        <v>1.6872354761839301</v>
      </c>
      <c r="M112">
        <v>0</v>
      </c>
      <c r="N112">
        <v>0</v>
      </c>
      <c r="O112">
        <v>-0.10847368438209</v>
      </c>
      <c r="P112">
        <v>0</v>
      </c>
      <c r="Q112">
        <v>1.16935055142797E-2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4.92361960992319E-4</v>
      </c>
      <c r="Z112">
        <v>-1.30315648163689E-4</v>
      </c>
      <c r="AA112">
        <v>-3.8085740094359202E-5</v>
      </c>
      <c r="AB112">
        <v>-1.01406274071575E-4</v>
      </c>
      <c r="AC112" s="16">
        <v>-5.7677359289272701E-5</v>
      </c>
      <c r="AD112" s="16">
        <v>-2.0165431626757799E-4</v>
      </c>
      <c r="AE112">
        <v>-7.7762912107206796</v>
      </c>
      <c r="AF112">
        <v>-20.741665248172801</v>
      </c>
      <c r="AG112">
        <f t="shared" si="9"/>
        <v>-8.8146018157999606E-3</v>
      </c>
      <c r="AH112">
        <f t="shared" si="6"/>
        <v>1.1534445705037566</v>
      </c>
      <c r="AI112">
        <f t="shared" si="7"/>
        <v>1.1541706430170822</v>
      </c>
      <c r="AJ112" s="19">
        <v>-0.499</v>
      </c>
      <c r="AN112">
        <f t="shared" si="8"/>
        <v>-0.44483042620999402</v>
      </c>
      <c r="AO112">
        <f t="shared" si="10"/>
        <v>-7.2607251332570889E-4</v>
      </c>
      <c r="AP112">
        <f>+EA_output_withoutFG_noYC!AN112</f>
        <v>-0.15637863203439384</v>
      </c>
      <c r="AQ112">
        <f>+EA_output_withoutFG_noYC!AO112</f>
        <v>-8.8382466505163418E-2</v>
      </c>
    </row>
    <row r="113" spans="1:43">
      <c r="A113" s="1">
        <v>49309</v>
      </c>
      <c r="B113" s="16">
        <v>4.1406637994315897E-3</v>
      </c>
      <c r="C113">
        <v>6.5925178346672096E-5</v>
      </c>
      <c r="D113">
        <v>0.17979127308762</v>
      </c>
      <c r="E113">
        <v>-1.5710462594265501E-3</v>
      </c>
      <c r="F113">
        <v>-0.61293092815174799</v>
      </c>
      <c r="G113">
        <v>-14.1291158976393</v>
      </c>
      <c r="H113">
        <v>2.3072248212503501E-5</v>
      </c>
      <c r="I113">
        <v>2.4320499774487499E-3</v>
      </c>
      <c r="J113">
        <v>1.10418625113226E-3</v>
      </c>
      <c r="K113">
        <v>-6.3930722584539304E-4</v>
      </c>
      <c r="L113">
        <v>1.67948559359191</v>
      </c>
      <c r="M113">
        <v>0</v>
      </c>
      <c r="N113">
        <v>0</v>
      </c>
      <c r="O113">
        <v>-0.107381424096076</v>
      </c>
      <c r="P113">
        <v>0</v>
      </c>
      <c r="Q113">
        <v>1.1533301128828499E-2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4.1053835410810802E-4</v>
      </c>
      <c r="Z113">
        <v>-1.2280138776058801E-4</v>
      </c>
      <c r="AA113">
        <v>-4.1524684557172901E-5</v>
      </c>
      <c r="AB113">
        <v>-9.5629283820653695E-5</v>
      </c>
      <c r="AC113" s="16">
        <v>-5.9954481376424699E-5</v>
      </c>
      <c r="AD113" s="16">
        <v>-1.7397403399141201E-4</v>
      </c>
      <c r="AE113">
        <v>-7.7763327062380601</v>
      </c>
      <c r="AF113">
        <v>-20.749478589864999</v>
      </c>
      <c r="AG113">
        <f t="shared" si="9"/>
        <v>-7.8133416921986054E-3</v>
      </c>
      <c r="AH113">
        <f t="shared" si="6"/>
        <v>1.1559700140124356</v>
      </c>
      <c r="AI113">
        <f t="shared" si="7"/>
        <v>1.1566926667556792</v>
      </c>
      <c r="AJ113" s="19">
        <v>-0.499</v>
      </c>
      <c r="AN113">
        <f t="shared" si="8"/>
        <v>-0.43464477614520791</v>
      </c>
      <c r="AO113">
        <f t="shared" si="10"/>
        <v>-7.2265274324353633E-4</v>
      </c>
      <c r="AP113">
        <f>+EA_output_withoutFG_noYC!AN113</f>
        <v>-0.1540194122854297</v>
      </c>
      <c r="AQ113">
        <f>+EA_output_withoutFG_noYC!AO113</f>
        <v>-8.5671108870169807E-2</v>
      </c>
    </row>
    <row r="114" spans="1:43">
      <c r="A114" s="1">
        <v>49399</v>
      </c>
      <c r="B114" s="16">
        <v>3.6762104697742599E-3</v>
      </c>
      <c r="C114">
        <v>6.1974382531180194E-5</v>
      </c>
      <c r="D114">
        <v>0.177259315125086</v>
      </c>
      <c r="E114">
        <v>-1.39548445585271E-3</v>
      </c>
      <c r="F114">
        <v>-0.600580814317902</v>
      </c>
      <c r="G114">
        <v>-14.1386013702877</v>
      </c>
      <c r="H114">
        <v>2.3010904988430699E-5</v>
      </c>
      <c r="I114">
        <v>2.2046737013022202E-3</v>
      </c>
      <c r="J114">
        <v>1.00845098851938E-3</v>
      </c>
      <c r="K114">
        <v>-5.9924159841562199E-4</v>
      </c>
      <c r="L114">
        <v>1.6719950097704299</v>
      </c>
      <c r="M114">
        <v>0</v>
      </c>
      <c r="N114">
        <v>0</v>
      </c>
      <c r="O114">
        <v>-0.106299212302051</v>
      </c>
      <c r="P114">
        <v>0</v>
      </c>
      <c r="Q114">
        <v>1.13470974713595E-2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3.3603124352261899E-4</v>
      </c>
      <c r="Z114">
        <v>-1.15661517039973E-4</v>
      </c>
      <c r="AA114">
        <v>-4.3758518144235298E-5</v>
      </c>
      <c r="AB114">
        <v>-8.9061194229131903E-5</v>
      </c>
      <c r="AC114" s="16">
        <v>-6.0469015064674897E-5</v>
      </c>
      <c r="AD114" s="16">
        <v>-1.4796480779661201E-4</v>
      </c>
      <c r="AE114">
        <v>-7.7763243913348497</v>
      </c>
      <c r="AF114">
        <v>-20.7563456552916</v>
      </c>
      <c r="AG114">
        <f t="shared" si="9"/>
        <v>-6.8670654266007602E-3</v>
      </c>
      <c r="AH114">
        <f t="shared" si="6"/>
        <v>1.1585801063310175</v>
      </c>
      <c r="AI114">
        <f t="shared" si="7"/>
        <v>1.1593002317381851</v>
      </c>
      <c r="AJ114" s="19">
        <v>-0.499</v>
      </c>
      <c r="AN114">
        <f t="shared" si="8"/>
        <v>-0.42465500926613753</v>
      </c>
      <c r="AO114">
        <f t="shared" si="10"/>
        <v>-7.2012540716763008E-4</v>
      </c>
      <c r="AP114">
        <f>+EA_output_withoutFG_noYC!AN114</f>
        <v>-0.15166611538111274</v>
      </c>
      <c r="AQ114">
        <f>+EA_output_withoutFG_noYC!AO114</f>
        <v>-8.3049078777884811E-2</v>
      </c>
    </row>
    <row r="115" spans="1:43">
      <c r="A115" s="1">
        <v>49490</v>
      </c>
      <c r="B115" s="16">
        <v>3.2528024596450802E-3</v>
      </c>
      <c r="C115">
        <v>5.8523611168332301E-5</v>
      </c>
      <c r="D115">
        <v>0.174764533724098</v>
      </c>
      <c r="E115">
        <v>-1.2179961753967701E-3</v>
      </c>
      <c r="F115">
        <v>-0.58846951075492804</v>
      </c>
      <c r="G115">
        <v>-14.1473081458881</v>
      </c>
      <c r="H115">
        <v>2.2895225702260501E-5</v>
      </c>
      <c r="I115">
        <v>1.9880034973075501E-3</v>
      </c>
      <c r="J115">
        <v>9.1809952544217503E-4</v>
      </c>
      <c r="K115">
        <v>-5.6726935975367804E-4</v>
      </c>
      <c r="L115">
        <v>1.66474722750905</v>
      </c>
      <c r="M115">
        <v>0</v>
      </c>
      <c r="N115">
        <v>0</v>
      </c>
      <c r="O115">
        <v>-0.10522725795045</v>
      </c>
      <c r="P115">
        <v>0</v>
      </c>
      <c r="Q115">
        <v>1.1138758926208E-2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2.6882279697244902E-4</v>
      </c>
      <c r="Z115">
        <v>-1.08923567912771E-4</v>
      </c>
      <c r="AA115">
        <v>-4.5001238048012602E-5</v>
      </c>
      <c r="AB115">
        <v>-8.2026225515220705E-5</v>
      </c>
      <c r="AC115">
        <v>-5.9617067485554202E-5</v>
      </c>
      <c r="AD115" s="16">
        <v>-1.2384162928730599E-4</v>
      </c>
      <c r="AE115">
        <v>-7.7762668261484702</v>
      </c>
      <c r="AF115">
        <v>-20.762316748729798</v>
      </c>
      <c r="AG115">
        <f t="shared" si="9"/>
        <v>-5.9710934381982383E-3</v>
      </c>
      <c r="AH115">
        <f t="shared" si="6"/>
        <v>1.1612582233068185</v>
      </c>
      <c r="AI115">
        <f t="shared" si="7"/>
        <v>1.1619760795978484</v>
      </c>
      <c r="AJ115" s="19">
        <v>-0.499</v>
      </c>
      <c r="AN115">
        <f t="shared" si="8"/>
        <v>-0.41486444959505847</v>
      </c>
      <c r="AO115">
        <f t="shared" si="10"/>
        <v>-7.1785629103009348E-4</v>
      </c>
      <c r="AP115">
        <f>+EA_output_withoutFG_noYC!AN115</f>
        <v>-0.14932516521098638</v>
      </c>
      <c r="AQ115">
        <f>+EA_output_withoutFG_noYC!AO115</f>
        <v>-8.0512858162892859E-2</v>
      </c>
    </row>
    <row r="116" spans="1:43">
      <c r="A116" s="1">
        <v>49582</v>
      </c>
      <c r="B116" s="16">
        <v>2.8671522988202602E-3</v>
      </c>
      <c r="C116">
        <v>5.55078937886364E-5</v>
      </c>
      <c r="D116">
        <v>0.17230604314795001</v>
      </c>
      <c r="E116">
        <v>-1.0427599654075201E-3</v>
      </c>
      <c r="F116">
        <v>-0.57659387702350395</v>
      </c>
      <c r="G116">
        <v>-14.1552676503778</v>
      </c>
      <c r="H116" s="16">
        <v>2.2723993493714399E-5</v>
      </c>
      <c r="I116">
        <v>1.7836381743053899E-3</v>
      </c>
      <c r="J116">
        <v>8.3320363053679598E-4</v>
      </c>
      <c r="K116">
        <v>-5.4183785669019901E-4</v>
      </c>
      <c r="L116">
        <v>1.6577278260477599</v>
      </c>
      <c r="M116">
        <v>0</v>
      </c>
      <c r="N116">
        <v>0</v>
      </c>
      <c r="O116">
        <v>-0.104165714805738</v>
      </c>
      <c r="P116">
        <v>0</v>
      </c>
      <c r="Q116">
        <v>1.0911886615363599E-2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2.0875015610698899E-4</v>
      </c>
      <c r="Z116">
        <v>-1.02601385315516E-4</v>
      </c>
      <c r="AA116">
        <v>-4.54378892894541E-5</v>
      </c>
      <c r="AB116">
        <v>-7.4782534586704294E-5</v>
      </c>
      <c r="AC116">
        <v>-5.7729882512197898E-5</v>
      </c>
      <c r="AD116" s="16">
        <v>-1.01724940220463E-4</v>
      </c>
      <c r="AE116">
        <v>-7.7761605650341101</v>
      </c>
      <c r="AF116">
        <v>-20.767437949737101</v>
      </c>
      <c r="AG116">
        <f t="shared" si="9"/>
        <v>-5.1212010073022896E-3</v>
      </c>
      <c r="AH116">
        <f t="shared" si="6"/>
        <v>1.1639902656748617</v>
      </c>
      <c r="AI116">
        <f t="shared" si="7"/>
        <v>1.1647056300073693</v>
      </c>
      <c r="AJ116" s="19">
        <v>-0.499</v>
      </c>
      <c r="AN116">
        <f t="shared" si="8"/>
        <v>-0.40527508594717282</v>
      </c>
      <c r="AO116">
        <f t="shared" si="10"/>
        <v>-7.1536433250754539E-4</v>
      </c>
      <c r="AP116">
        <f>+EA_output_withoutFG_noYC!AN116</f>
        <v>-0.1470021282060392</v>
      </c>
      <c r="AQ116">
        <f>+EA_output_withoutFG_noYC!AO116</f>
        <v>-7.8059079589328784E-2</v>
      </c>
    </row>
    <row r="117" spans="1:43">
      <c r="A117" s="1">
        <v>49674</v>
      </c>
      <c r="B117" s="16">
        <v>2.5162207980991402E-3</v>
      </c>
      <c r="C117">
        <v>5.2867984816371099E-5</v>
      </c>
      <c r="D117">
        <v>0.16988302593947699</v>
      </c>
      <c r="E117">
        <v>-8.73004253530881E-4</v>
      </c>
      <c r="F117">
        <v>-0.56495065049257398</v>
      </c>
      <c r="G117">
        <v>-14.1625097205961</v>
      </c>
      <c r="H117" s="16">
        <v>2.2497738290334099E-5</v>
      </c>
      <c r="I117">
        <v>1.5925921607413099E-3</v>
      </c>
      <c r="J117">
        <v>7.5376481571421804E-4</v>
      </c>
      <c r="K117">
        <v>-5.2163421059177502E-4</v>
      </c>
      <c r="L117">
        <v>1.65092420234688</v>
      </c>
      <c r="M117">
        <v>0</v>
      </c>
      <c r="N117">
        <v>0</v>
      </c>
      <c r="O117">
        <v>-0.103114688334634</v>
      </c>
      <c r="P117">
        <v>0</v>
      </c>
      <c r="Q117">
        <v>1.0669808062022199E-2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1.5554079951664201E-4</v>
      </c>
      <c r="Z117">
        <v>-9.6697937592635799E-5</v>
      </c>
      <c r="AA117">
        <v>-4.5227783785066403E-5</v>
      </c>
      <c r="AB117">
        <v>-6.7532607000443497E-5</v>
      </c>
      <c r="AC117">
        <v>-5.5082744212250601E-5</v>
      </c>
      <c r="AD117" s="16">
        <v>-8.1660894705980297E-5</v>
      </c>
      <c r="AE117">
        <v>-7.7760061566143603</v>
      </c>
      <c r="AF117">
        <v>-20.771751535823601</v>
      </c>
      <c r="AG117">
        <f t="shared" si="9"/>
        <v>-4.3135860865000097E-3</v>
      </c>
      <c r="AH117">
        <f t="shared" si="6"/>
        <v>1.16676434138693</v>
      </c>
      <c r="AI117">
        <f t="shared" si="7"/>
        <v>1.1674766367653016</v>
      </c>
      <c r="AJ117" s="19">
        <v>-0.499</v>
      </c>
      <c r="AN117">
        <f t="shared" si="8"/>
        <v>-0.39588776082181149</v>
      </c>
      <c r="AO117">
        <f t="shared" si="10"/>
        <v>-7.1229537837150963E-4</v>
      </c>
      <c r="AP117">
        <f>+EA_output_withoutFG_noYC!AN117</f>
        <v>-0.14470178223561181</v>
      </c>
      <c r="AQ117">
        <f>+EA_output_withoutFG_noYC!AO117</f>
        <v>-7.568452595645922E-2</v>
      </c>
    </row>
    <row r="118" spans="1:43">
      <c r="A118" s="1">
        <v>49765</v>
      </c>
      <c r="B118" s="16">
        <v>2.1971986305084098E-3</v>
      </c>
      <c r="C118">
        <v>5.0550298336976301E-5</v>
      </c>
      <c r="D118">
        <v>0.16749472589803799</v>
      </c>
      <c r="E118">
        <v>-7.1115458300033396E-4</v>
      </c>
      <c r="F118">
        <v>-0.553536460612709</v>
      </c>
      <c r="G118">
        <v>-14.169062704865899</v>
      </c>
      <c r="H118" s="16">
        <v>2.2218375033155999E-5</v>
      </c>
      <c r="I118">
        <v>1.4154069231058599E-3</v>
      </c>
      <c r="J118">
        <v>6.7972498802188201E-4</v>
      </c>
      <c r="K118">
        <v>-5.0555345813193002E-4</v>
      </c>
      <c r="L118">
        <v>1.6443253345467499</v>
      </c>
      <c r="M118">
        <v>0</v>
      </c>
      <c r="N118">
        <v>0</v>
      </c>
      <c r="O118">
        <v>-0.102074242030487</v>
      </c>
      <c r="P118">
        <v>0</v>
      </c>
      <c r="Q118">
        <v>1.0415573146743601E-2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1.08842125900912E-4</v>
      </c>
      <c r="Z118">
        <v>-9.1207699771438504E-5</v>
      </c>
      <c r="AA118">
        <v>-4.4507404365532601E-5</v>
      </c>
      <c r="AB118">
        <v>-6.0432238361370199E-5</v>
      </c>
      <c r="AC118">
        <v>-5.19027678813791E-5</v>
      </c>
      <c r="AD118" s="16">
        <v>-6.3638250830621996E-5</v>
      </c>
      <c r="AE118">
        <v>-7.77580414382874</v>
      </c>
      <c r="AF118">
        <v>-20.775296372807802</v>
      </c>
      <c r="AG118">
        <f t="shared" si="9"/>
        <v>-3.5448369842008276E-3</v>
      </c>
      <c r="AH118">
        <f t="shared" si="6"/>
        <v>1.1695704758869017</v>
      </c>
      <c r="AI118">
        <f t="shared" si="7"/>
        <v>1.170278875580343</v>
      </c>
      <c r="AN118">
        <f t="shared" si="8"/>
        <v>-0.38670233899933437</v>
      </c>
      <c r="AO118">
        <f t="shared" si="10"/>
        <v>-7.083996934413605E-4</v>
      </c>
      <c r="AP118">
        <f>+EA_output_withoutFG_noYC!AN118</f>
        <v>-0.14242818333838647</v>
      </c>
      <c r="AQ118">
        <f>+EA_output_withoutFG_noYC!AO118</f>
        <v>-7.3386128667928527E-2</v>
      </c>
    </row>
    <row r="119" spans="1:43">
      <c r="A119" s="1">
        <v>49856</v>
      </c>
      <c r="B119" s="16">
        <v>1.9074893860764801E-3</v>
      </c>
      <c r="C119">
        <v>4.8506751928177898E-5</v>
      </c>
      <c r="D119">
        <v>0.165140441525953</v>
      </c>
      <c r="E119">
        <v>-5.5896260004286997E-4</v>
      </c>
      <c r="F119">
        <v>-0.54234784337832898</v>
      </c>
      <c r="G119">
        <v>-14.1749535587387</v>
      </c>
      <c r="H119" s="16">
        <v>2.1888887333263901E-5</v>
      </c>
      <c r="I119">
        <v>1.25224607395736E-3</v>
      </c>
      <c r="J119">
        <v>6.1097626922067402E-4</v>
      </c>
      <c r="K119">
        <v>-4.9267066950361201E-4</v>
      </c>
      <c r="L119">
        <v>1.6379215672643399</v>
      </c>
      <c r="M119">
        <v>0</v>
      </c>
      <c r="N119">
        <v>0</v>
      </c>
      <c r="O119">
        <v>-0.10104440318708199</v>
      </c>
      <c r="P119">
        <v>0</v>
      </c>
      <c r="Q119">
        <v>1.0151955252514999E-2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6.8246013093434306E-5</v>
      </c>
      <c r="Z119">
        <v>-8.6118663276706106E-5</v>
      </c>
      <c r="AA119">
        <v>-4.33930272950406E-5</v>
      </c>
      <c r="AB119">
        <v>-5.3598284817794103E-5</v>
      </c>
      <c r="AC119">
        <v>-4.8375719597792198E-5</v>
      </c>
      <c r="AD119" s="16">
        <v>-4.7602379577579203E-5</v>
      </c>
      <c r="AE119">
        <v>-7.7755550639832798</v>
      </c>
      <c r="AF119">
        <v>-20.778108273207199</v>
      </c>
      <c r="AG119">
        <f t="shared" si="9"/>
        <v>-2.8119003993971603E-3</v>
      </c>
      <c r="AH119">
        <f t="shared" si="6"/>
        <v>1.1724003495148949</v>
      </c>
      <c r="AI119">
        <f t="shared" si="7"/>
        <v>1.17310386224587</v>
      </c>
      <c r="AN119">
        <f t="shared" si="8"/>
        <v>-0.37771785770049066</v>
      </c>
      <c r="AO119">
        <f t="shared" si="10"/>
        <v>-7.0351273097508992E-4</v>
      </c>
      <c r="AP119">
        <f>+EA_output_withoutFG_noYC!AN119</f>
        <v>-0.14018473000687903</v>
      </c>
      <c r="AQ119">
        <f>+EA_output_withoutFG_noYC!AO119</f>
        <v>-7.1160964548550837E-2</v>
      </c>
    </row>
    <row r="120" spans="1:43">
      <c r="A120" s="1">
        <v>49948</v>
      </c>
      <c r="B120" s="16">
        <v>1.64469395652597E-3</v>
      </c>
      <c r="C120" s="16">
        <v>4.6694540752759801E-5</v>
      </c>
      <c r="D120">
        <v>0.162819519957178</v>
      </c>
      <c r="E120">
        <v>-4.1761876207160599E-4</v>
      </c>
      <c r="F120">
        <v>-0.53138125570830996</v>
      </c>
      <c r="G120">
        <v>-14.1802079355946</v>
      </c>
      <c r="H120" s="16">
        <v>2.1513053372847001E-5</v>
      </c>
      <c r="I120">
        <v>1.10297616102751E-3</v>
      </c>
      <c r="J120">
        <v>5.47369964947776E-4</v>
      </c>
      <c r="K120">
        <v>-4.8221651564706898E-4</v>
      </c>
      <c r="L120">
        <v>1.63170441807835</v>
      </c>
      <c r="M120">
        <v>0</v>
      </c>
      <c r="N120">
        <v>0</v>
      </c>
      <c r="O120">
        <v>-0.10002516813977699</v>
      </c>
      <c r="P120">
        <v>0</v>
      </c>
      <c r="Q120">
        <v>9.8814566173670102E-3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3.33090233379531E-5</v>
      </c>
      <c r="Z120">
        <v>-8.1414019681474593E-5</v>
      </c>
      <c r="AA120">
        <v>-4.1983091461901503E-5</v>
      </c>
      <c r="AB120">
        <v>-4.71153383798279E-5</v>
      </c>
      <c r="AC120">
        <v>-4.4651984683583502E-5</v>
      </c>
      <c r="AD120" s="16">
        <v>-3.3466812583902598E-5</v>
      </c>
      <c r="AE120">
        <v>-7.7752594488001296</v>
      </c>
      <c r="AF120">
        <v>-20.7802203234145</v>
      </c>
      <c r="AG120">
        <f t="shared" si="9"/>
        <v>-2.1120502073017633E-3</v>
      </c>
      <c r="AH120">
        <f t="shared" si="6"/>
        <v>1.1752470609802632</v>
      </c>
      <c r="AI120">
        <f t="shared" si="7"/>
        <v>1.1759445997193629</v>
      </c>
      <c r="AN120">
        <f t="shared" si="8"/>
        <v>-0.36893265997245084</v>
      </c>
      <c r="AO120">
        <f t="shared" si="10"/>
        <v>-6.9753873909980603E-4</v>
      </c>
      <c r="AP120">
        <f>+EA_output_withoutFG_noYC!AN120</f>
        <v>-0.13797422477467558</v>
      </c>
      <c r="AQ120">
        <f>+EA_output_withoutFG_noYC!AO120</f>
        <v>-6.9006251761638993E-2</v>
      </c>
    </row>
    <row r="121" spans="1:43">
      <c r="A121" s="1">
        <v>50040</v>
      </c>
      <c r="B121" s="16">
        <v>1.40659612316076E-3</v>
      </c>
      <c r="C121" s="16">
        <v>4.50758600624841E-5</v>
      </c>
      <c r="D121">
        <v>0.16053135137136901</v>
      </c>
      <c r="E121">
        <v>-2.8785051723676202E-4</v>
      </c>
      <c r="F121">
        <v>-0.52063308952202803</v>
      </c>
      <c r="G121">
        <v>-14.1848502719174</v>
      </c>
      <c r="H121" s="16">
        <v>2.1095210739547199E-5</v>
      </c>
      <c r="I121" s="16">
        <v>9.6723491819571995E-4</v>
      </c>
      <c r="J121">
        <v>4.8872468326197104E-4</v>
      </c>
      <c r="K121">
        <v>-4.7355583911864801E-4</v>
      </c>
      <c r="L121">
        <v>1.62566640432525</v>
      </c>
      <c r="M121">
        <v>0</v>
      </c>
      <c r="N121">
        <v>0</v>
      </c>
      <c r="O121">
        <v>-9.9016506995766196E-2</v>
      </c>
      <c r="P121">
        <v>0</v>
      </c>
      <c r="Q121">
        <v>9.60631702831506E-3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3.5688492420297098E-6</v>
      </c>
      <c r="Z121">
        <v>-7.7073560812768402E-5</v>
      </c>
      <c r="AA121">
        <v>-4.0360338199306098E-5</v>
      </c>
      <c r="AB121">
        <v>-4.1041462535009001E-5</v>
      </c>
      <c r="AC121">
        <v>-4.0851788465394102E-5</v>
      </c>
      <c r="AD121" s="16">
        <v>-2.1122693156468E-5</v>
      </c>
      <c r="AE121">
        <v>-7.7749178244669697</v>
      </c>
      <c r="AF121">
        <v>-20.781663180732199</v>
      </c>
      <c r="AG121">
        <f t="shared" si="9"/>
        <v>-1.4428573176985537E-3</v>
      </c>
      <c r="AH121">
        <f t="shared" si="6"/>
        <v>1.1781049156522769</v>
      </c>
      <c r="AI121">
        <f t="shared" si="7"/>
        <v>1.1787953524853225</v>
      </c>
      <c r="AN121">
        <f t="shared" si="8"/>
        <v>-0.36034451280783331</v>
      </c>
      <c r="AO121">
        <f t="shared" si="10"/>
        <v>-6.9043683304556396E-4</v>
      </c>
      <c r="AP121">
        <f>+EA_output_withoutFG_noYC!AN121</f>
        <v>-0.13579893289260569</v>
      </c>
      <c r="AQ121">
        <f>+EA_output_withoutFG_noYC!AO121</f>
        <v>-6.6919344950511134E-2</v>
      </c>
    </row>
    <row r="122" spans="1:43">
      <c r="A122" s="1">
        <v>50130</v>
      </c>
      <c r="B122" s="16">
        <v>1.1911492360794399E-3</v>
      </c>
      <c r="C122" s="16">
        <v>4.36175915187523E-5</v>
      </c>
      <c r="D122">
        <v>0.158275363888532</v>
      </c>
      <c r="E122">
        <v>-1.70007520265773E-4</v>
      </c>
      <c r="F122">
        <v>-0.510099685331036</v>
      </c>
      <c r="G122">
        <v>-14.1889038671804</v>
      </c>
      <c r="H122" s="16">
        <v>2.06400568402594E-5</v>
      </c>
      <c r="I122" s="16">
        <v>8.4448856862699999E-4</v>
      </c>
      <c r="J122" s="16">
        <v>4.3483361699981802E-4</v>
      </c>
      <c r="K122">
        <v>-4.6616885121196402E-4</v>
      </c>
      <c r="L122">
        <v>1.6198008891578599</v>
      </c>
      <c r="M122">
        <v>0</v>
      </c>
      <c r="N122">
        <v>0</v>
      </c>
      <c r="O122">
        <v>-9.8018367878215204E-2</v>
      </c>
      <c r="P122">
        <v>0</v>
      </c>
      <c r="Q122">
        <v>9.3285250978763293E-3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-2.1442473017633301E-5</v>
      </c>
      <c r="Z122">
        <v>-7.3074832829650999E-5</v>
      </c>
      <c r="AA122">
        <v>-3.8593742397357302E-5</v>
      </c>
      <c r="AB122">
        <v>-3.5413106411297899E-5</v>
      </c>
      <c r="AC122">
        <v>-3.7069758625970698E-5</v>
      </c>
      <c r="AD122" s="16">
        <v>-1.04464456495827E-5</v>
      </c>
      <c r="AE122">
        <v>-7.7745307116865696</v>
      </c>
      <c r="AF122">
        <v>-20.7824653415923</v>
      </c>
      <c r="AG122">
        <f t="shared" si="9"/>
        <v>-8.0216086010054255E-4</v>
      </c>
      <c r="AH122">
        <f t="shared" si="6"/>
        <v>1.1809692372746703</v>
      </c>
      <c r="AI122">
        <f t="shared" si="7"/>
        <v>1.1816514464848138</v>
      </c>
      <c r="AN122">
        <f t="shared" si="8"/>
        <v>-0.351950711371251</v>
      </c>
      <c r="AO122">
        <f t="shared" si="10"/>
        <v>-6.8220921014345692E-4</v>
      </c>
      <c r="AP122">
        <f>+EA_output_withoutFG_noYC!AN122</f>
        <v>-0.13366063792178462</v>
      </c>
      <c r="AQ122">
        <f>+EA_output_withoutFG_noYC!AO122</f>
        <v>-6.4897729800239348E-2</v>
      </c>
    </row>
    <row r="123" spans="1:43">
      <c r="A123" s="1">
        <v>50221</v>
      </c>
      <c r="B123" s="16">
        <v>9.9646388586027701E-4</v>
      </c>
      <c r="C123" s="16">
        <v>4.2290966279371801E-5</v>
      </c>
      <c r="D123">
        <v>0.156051018932931</v>
      </c>
      <c r="E123">
        <v>-6.4135289782510401E-5</v>
      </c>
      <c r="F123">
        <v>-0.49977734520535999</v>
      </c>
      <c r="G123">
        <v>-14.192390958363299</v>
      </c>
      <c r="H123" s="16">
        <v>2.01524815647333E-5</v>
      </c>
      <c r="I123" s="16">
        <v>7.3407959820561298E-4</v>
      </c>
      <c r="J123" s="16">
        <v>3.8547101606028198E-4</v>
      </c>
      <c r="K123">
        <v>-4.5963463370366203E-4</v>
      </c>
      <c r="L123">
        <v>1.61410194569701</v>
      </c>
      <c r="M123">
        <v>0</v>
      </c>
      <c r="N123">
        <v>0</v>
      </c>
      <c r="O123">
        <v>-9.7030680711367903E-2</v>
      </c>
      <c r="P123">
        <v>0</v>
      </c>
      <c r="Q123">
        <v>9.0498314639899501E-3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-4.2188117420727902E-5</v>
      </c>
      <c r="Z123">
        <v>-6.9394077688012795E-5</v>
      </c>
      <c r="AA123">
        <v>-3.6740252980448199E-5</v>
      </c>
      <c r="AB123">
        <v>-3.0249301014451501E-5</v>
      </c>
      <c r="AC123">
        <v>-3.3378906685072499E-5</v>
      </c>
      <c r="AD123" s="16">
        <v>-1.30593562757206E-6</v>
      </c>
      <c r="AE123">
        <v>-7.7740986257260802</v>
      </c>
      <c r="AF123">
        <v>-20.7826533824792</v>
      </c>
      <c r="AG123">
        <f t="shared" si="9"/>
        <v>-1.8804088690060894E-4</v>
      </c>
      <c r="AH123">
        <f t="shared" si="6"/>
        <v>1.1838362016102693</v>
      </c>
      <c r="AI123">
        <f t="shared" si="7"/>
        <v>1.1845090928353892</v>
      </c>
      <c r="AN123">
        <f t="shared" si="8"/>
        <v>-0.34374817059593216</v>
      </c>
      <c r="AO123">
        <f t="shared" si="10"/>
        <v>-6.7289122511994699E-4</v>
      </c>
      <c r="AP123">
        <f>+EA_output_withoutFG_noYC!AN123</f>
        <v>-0.13156069411523896</v>
      </c>
      <c r="AQ123">
        <f>+EA_output_withoutFG_noYC!AO123</f>
        <v>-6.2939017189980295E-2</v>
      </c>
    </row>
    <row r="124" spans="1:43">
      <c r="A124" s="1">
        <v>50313</v>
      </c>
      <c r="B124" s="16">
        <v>8.2079648024060699E-4</v>
      </c>
      <c r="C124" s="16">
        <v>4.10712156146412E-5</v>
      </c>
      <c r="D124">
        <v>0.15385780704975499</v>
      </c>
      <c r="E124">
        <v>2.9961426694563099E-5</v>
      </c>
      <c r="F124">
        <v>-0.48966234500787997</v>
      </c>
      <c r="G124">
        <v>-14.195332789201</v>
      </c>
      <c r="H124" s="16">
        <v>1.9637428946832201E-5</v>
      </c>
      <c r="I124">
        <v>6.3526626183989395E-4</v>
      </c>
      <c r="J124" s="16">
        <v>3.4039788482117199E-4</v>
      </c>
      <c r="K124">
        <v>-4.53616669453984E-4</v>
      </c>
      <c r="L124">
        <v>1.60856423802755</v>
      </c>
      <c r="M124">
        <v>0</v>
      </c>
      <c r="N124">
        <v>0</v>
      </c>
      <c r="O124">
        <v>-9.6053360575244398E-2</v>
      </c>
      <c r="P124">
        <v>0</v>
      </c>
      <c r="Q124">
        <v>8.7717633457603805E-3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-5.9118377443260198E-5</v>
      </c>
      <c r="Z124">
        <v>-6.6006991638300599E-5</v>
      </c>
      <c r="AA124">
        <v>-3.4846358784903403E-5</v>
      </c>
      <c r="AB124">
        <v>-2.55552284144868E-5</v>
      </c>
      <c r="AC124">
        <v>-2.9834096300556399E-5</v>
      </c>
      <c r="AD124" s="16">
        <v>6.43464377753971E-6</v>
      </c>
      <c r="AE124">
        <v>-7.77362207646632</v>
      </c>
      <c r="AF124">
        <v>-20.782252175207599</v>
      </c>
      <c r="AG124">
        <f t="shared" si="9"/>
        <v>4.0120727160086744E-4</v>
      </c>
      <c r="AH124">
        <f t="shared" si="6"/>
        <v>1.1867026904598426</v>
      </c>
      <c r="AI124">
        <f t="shared" si="7"/>
        <v>1.1873652335381004</v>
      </c>
      <c r="AN124">
        <f t="shared" si="8"/>
        <v>-0.33573350531581581</v>
      </c>
      <c r="AO124">
        <f t="shared" si="10"/>
        <v>-6.6254307825795169E-4</v>
      </c>
      <c r="AP124">
        <f>+EA_output_withoutFG_noYC!AN124</f>
        <v>-0.12950007550250131</v>
      </c>
      <c r="AQ124">
        <f>+EA_output_withoutFG_noYC!AO124</f>
        <v>-6.1040937082463317E-2</v>
      </c>
    </row>
    <row r="125" spans="1:43">
      <c r="A125" s="1">
        <v>50405</v>
      </c>
      <c r="B125" s="16">
        <v>6.62538648247026E-4</v>
      </c>
      <c r="C125" s="16">
        <v>3.9937217881829997E-5</v>
      </c>
      <c r="D125">
        <v>0.15169524415406399</v>
      </c>
      <c r="E125" s="16">
        <v>1.12664436139644E-4</v>
      </c>
      <c r="F125">
        <v>-0.47975094582047401</v>
      </c>
      <c r="G125">
        <v>-14.197749674316899</v>
      </c>
      <c r="H125" s="16">
        <v>1.9099784690383602E-5</v>
      </c>
      <c r="I125">
        <v>5.4725494470717398E-4</v>
      </c>
      <c r="J125">
        <v>2.9936694669617303E-4</v>
      </c>
      <c r="K125">
        <v>-4.4785016394002498E-4</v>
      </c>
      <c r="L125">
        <v>1.60318291774737</v>
      </c>
      <c r="M125">
        <v>0</v>
      </c>
      <c r="N125">
        <v>0</v>
      </c>
      <c r="O125">
        <v>-9.5086310659568102E-2</v>
      </c>
      <c r="P125">
        <v>0</v>
      </c>
      <c r="Q125">
        <v>8.4956399710901295E-3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-7.2664568641422396E-5</v>
      </c>
      <c r="Z125">
        <v>-6.2889327016660604E-5</v>
      </c>
      <c r="AA125">
        <v>-3.2949494251270098E-5</v>
      </c>
      <c r="AB125" s="16">
        <v>-2.1325243825099701E-5</v>
      </c>
      <c r="AC125">
        <v>-2.6475057780034598E-5</v>
      </c>
      <c r="AD125" s="16">
        <v>1.2910956060710101E-5</v>
      </c>
      <c r="AE125">
        <v>-7.7731015684509597</v>
      </c>
      <c r="AF125">
        <v>-20.781285078296602</v>
      </c>
      <c r="AG125">
        <f t="shared" si="9"/>
        <v>9.670969109976113E-4</v>
      </c>
      <c r="AH125">
        <f t="shared" si="6"/>
        <v>1.189566164471449</v>
      </c>
      <c r="AI125">
        <f t="shared" si="7"/>
        <v>1.1902174073708427</v>
      </c>
      <c r="AN125">
        <f t="shared" si="8"/>
        <v>-0.32790310001238854</v>
      </c>
      <c r="AO125">
        <f t="shared" si="10"/>
        <v>-6.5124289939380228E-4</v>
      </c>
      <c r="AP125">
        <f>+EA_output_withoutFG_noYC!AN125</f>
        <v>-0.12747942163388437</v>
      </c>
      <c r="AQ125">
        <f>+EA_output_withoutFG_noYC!AO125</f>
        <v>-5.9201332275392198E-2</v>
      </c>
    </row>
    <row r="126" spans="1:43">
      <c r="A126" s="1">
        <v>50495</v>
      </c>
      <c r="B126" s="16">
        <v>5.2020740289189797E-4</v>
      </c>
      <c r="C126" s="16">
        <v>3.88711489867763E-5</v>
      </c>
      <c r="D126">
        <v>0.149562868188543</v>
      </c>
      <c r="E126" s="16">
        <v>1.8449599652256999E-4</v>
      </c>
      <c r="F126">
        <v>-0.47003940451190701</v>
      </c>
      <c r="G126">
        <v>-14.1996610584441</v>
      </c>
      <c r="H126" s="16">
        <v>1.85442865770619E-5</v>
      </c>
      <c r="I126">
        <v>4.6922637365072402E-4</v>
      </c>
      <c r="J126">
        <v>2.6212692267011198E-4</v>
      </c>
      <c r="K126">
        <v>-4.4213095117574098E-4</v>
      </c>
      <c r="L126">
        <v>1.59795353476442</v>
      </c>
      <c r="M126">
        <v>0</v>
      </c>
      <c r="N126">
        <v>0</v>
      </c>
      <c r="O126">
        <v>-9.4129424846965196E-2</v>
      </c>
      <c r="P126">
        <v>0</v>
      </c>
      <c r="Q126">
        <v>8.2225884681262299E-3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-8.3234606089170507E-5</v>
      </c>
      <c r="Z126">
        <v>-6.0017360543404998E-5</v>
      </c>
      <c r="AA126">
        <v>-3.1079298041724301E-5</v>
      </c>
      <c r="AB126" s="16">
        <v>-1.75454210263958E-5</v>
      </c>
      <c r="AC126">
        <v>-2.3329001150711301E-5</v>
      </c>
      <c r="AD126" s="16">
        <v>1.8255600819564701E-5</v>
      </c>
      <c r="AE126">
        <v>-7.77253760093551</v>
      </c>
      <c r="AF126">
        <v>-20.7797741062234</v>
      </c>
      <c r="AG126">
        <f t="shared" si="9"/>
        <v>1.5109720732020548E-3</v>
      </c>
      <c r="AH126">
        <f t="shared" si="6"/>
        <v>1.1924245531563091</v>
      </c>
      <c r="AI126">
        <f t="shared" si="7"/>
        <v>1.1930636341935168</v>
      </c>
      <c r="AN126">
        <f t="shared" si="8"/>
        <v>-0.32025316917785468</v>
      </c>
      <c r="AO126">
        <f t="shared" si="10"/>
        <v>-6.3908103720758315E-4</v>
      </c>
      <c r="AP126">
        <f>+EA_output_withoutFG_noYC!AN126</f>
        <v>-0.12549907997919663</v>
      </c>
      <c r="AQ126">
        <f>+EA_output_withoutFG_noYC!AO126</f>
        <v>-5.741815211967613E-2</v>
      </c>
    </row>
    <row r="127" spans="1:43">
      <c r="A127" s="1">
        <v>50586</v>
      </c>
      <c r="B127" s="16">
        <v>3.9243600109129E-4</v>
      </c>
      <c r="C127" s="16">
        <v>3.7858141976512099E-5</v>
      </c>
      <c r="D127">
        <v>0.147460236164558</v>
      </c>
      <c r="E127">
        <v>2.4607988864586801E-4</v>
      </c>
      <c r="F127">
        <v>-0.46052398341991102</v>
      </c>
      <c r="G127">
        <v>-14.201085570966599</v>
      </c>
      <c r="H127" s="16">
        <v>1.79754549469826E-5</v>
      </c>
      <c r="I127">
        <v>4.0035655947513998E-4</v>
      </c>
      <c r="J127">
        <v>2.2842617378470901E-4</v>
      </c>
      <c r="K127">
        <v>-4.3630580362459998E-4</v>
      </c>
      <c r="L127">
        <v>1.5928719610476101</v>
      </c>
      <c r="M127">
        <v>0</v>
      </c>
      <c r="N127">
        <v>0</v>
      </c>
      <c r="O127">
        <v>-9.3182589955445205E-2</v>
      </c>
      <c r="P127">
        <v>0</v>
      </c>
      <c r="Q127">
        <v>7.95355988075515E-3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-9.1209977794352702E-5</v>
      </c>
      <c r="Z127">
        <v>-5.7368248599159803E-5</v>
      </c>
      <c r="AA127">
        <v>-2.9258736625987601E-5</v>
      </c>
      <c r="AB127" s="16">
        <v>-1.4195683294197199E-5</v>
      </c>
      <c r="AC127">
        <v>-2.0412874116532599E-5</v>
      </c>
      <c r="AD127" s="16">
        <v>2.2595937615412001E-5</v>
      </c>
      <c r="AE127">
        <v>-7.7719306679361999</v>
      </c>
      <c r="AF127">
        <v>-20.777740078351901</v>
      </c>
      <c r="AG127">
        <f t="shared" si="9"/>
        <v>2.0340278714989779E-3</v>
      </c>
      <c r="AH127">
        <f t="shared" si="6"/>
        <v>1.195276160551046</v>
      </c>
      <c r="AI127">
        <f t="shared" si="7"/>
        <v>1.1959023159374853</v>
      </c>
      <c r="AN127">
        <f t="shared" si="8"/>
        <v>-0.31277980922473064</v>
      </c>
      <c r="AO127">
        <f t="shared" si="10"/>
        <v>-6.2615538643941788E-4</v>
      </c>
      <c r="AP127">
        <f>+EA_output_withoutFG_noYC!AN127</f>
        <v>-0.12355914501126897</v>
      </c>
      <c r="AQ127">
        <f>+EA_output_withoutFG_noYC!AO127</f>
        <v>-5.5689446291469304E-2</v>
      </c>
    </row>
    <row r="128" spans="1:43">
      <c r="A128" s="1">
        <v>50678</v>
      </c>
      <c r="B128" s="16">
        <v>2.7796544601756601E-4</v>
      </c>
      <c r="C128" s="16">
        <v>3.6885960119599503E-5</v>
      </c>
      <c r="D128">
        <v>0.14538692155969099</v>
      </c>
      <c r="E128">
        <v>2.9810881370704402E-4</v>
      </c>
      <c r="F128">
        <v>-0.45120095913891001</v>
      </c>
      <c r="G128">
        <v>-14.2020410760417</v>
      </c>
      <c r="H128" s="16">
        <v>1.7397540631269099E-5</v>
      </c>
      <c r="I128">
        <v>3.3983324768179499E-4</v>
      </c>
      <c r="J128">
        <v>1.98015759247001E-4</v>
      </c>
      <c r="K128">
        <v>-4.30263987646494E-4</v>
      </c>
      <c r="L128">
        <v>1.5879343260679</v>
      </c>
      <c r="M128">
        <v>0</v>
      </c>
      <c r="N128">
        <v>0</v>
      </c>
      <c r="O128">
        <v>-9.2245687669720702E-2</v>
      </c>
      <c r="P128">
        <v>0</v>
      </c>
      <c r="Q128">
        <v>7.6893450294588496E-3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-9.6943870699257306E-5</v>
      </c>
      <c r="Z128">
        <v>-5.4920287477952199E-5</v>
      </c>
      <c r="AA128">
        <v>-2.7505103987159299E-5</v>
      </c>
      <c r="AB128" s="16">
        <v>-1.12515747306397E-5</v>
      </c>
      <c r="AC128" s="16">
        <v>-1.7735306050028099E-5</v>
      </c>
      <c r="AD128" s="16">
        <v>2.6052524575929699E-5</v>
      </c>
      <c r="AE128">
        <v>-7.7712812582787603</v>
      </c>
      <c r="AF128">
        <v>-20.7752027493108</v>
      </c>
      <c r="AG128">
        <f t="shared" si="9"/>
        <v>2.5373290411003779E-3</v>
      </c>
      <c r="AH128">
        <f t="shared" si="6"/>
        <v>1.1981195850098079</v>
      </c>
      <c r="AI128">
        <f t="shared" si="7"/>
        <v>1.1987321526158234</v>
      </c>
      <c r="AN128">
        <f t="shared" si="8"/>
        <v>-0.3054790428053924</v>
      </c>
      <c r="AO128">
        <f t="shared" si="10"/>
        <v>-6.1256760601560093E-4</v>
      </c>
      <c r="AP128">
        <f>+EA_output_withoutFG_noYC!AN128</f>
        <v>-0.12165949403574761</v>
      </c>
      <c r="AQ128">
        <f>+EA_output_withoutFG_noYC!AO128</f>
        <v>-5.401335868891699E-2</v>
      </c>
    </row>
    <row r="129" spans="1:43">
      <c r="A129" s="1">
        <v>50770</v>
      </c>
      <c r="B129" s="16">
        <v>1.75636582801229E-4</v>
      </c>
      <c r="C129" s="16">
        <v>3.5944686723683798E-5</v>
      </c>
      <c r="D129">
        <v>0.14334251204432899</v>
      </c>
      <c r="E129">
        <v>3.41317347264902E-4</v>
      </c>
      <c r="F129">
        <v>-0.44206663042064698</v>
      </c>
      <c r="G129">
        <v>-14.202544718574099</v>
      </c>
      <c r="H129" s="16">
        <v>1.6814487913572499E-5</v>
      </c>
      <c r="I129">
        <v>2.8686856222520998E-4</v>
      </c>
      <c r="J129">
        <v>1.7065196233473801E-4</v>
      </c>
      <c r="K129">
        <v>-4.2392992455220902E-4</v>
      </c>
      <c r="L129">
        <v>1.5831369627118199</v>
      </c>
      <c r="M129">
        <v>0</v>
      </c>
      <c r="N129">
        <v>0</v>
      </c>
      <c r="O129">
        <v>-9.1318596190153103E-2</v>
      </c>
      <c r="P129">
        <v>0</v>
      </c>
      <c r="Q129">
        <v>7.4305899930589602E-3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-1.00760237693744E-4</v>
      </c>
      <c r="Z129">
        <v>-5.2653094391692303E-5</v>
      </c>
      <c r="AA129">
        <v>-2.5830907834702498E-5</v>
      </c>
      <c r="AB129" s="16">
        <v>-8.6857204877460895E-6</v>
      </c>
      <c r="AC129" s="16">
        <v>-1.5298274670752399E-5</v>
      </c>
      <c r="AD129" s="16">
        <v>2.8738060632589801E-5</v>
      </c>
      <c r="AE129">
        <v>-7.7705898556468798</v>
      </c>
      <c r="AF129">
        <v>-20.772180922552401</v>
      </c>
      <c r="AG129">
        <f t="shared" si="9"/>
        <v>3.0218267583990155E-3</v>
      </c>
      <c r="AH129">
        <f t="shared" si="6"/>
        <v>1.2009536516686765</v>
      </c>
      <c r="AI129">
        <f t="shared" si="7"/>
        <v>1.2015520717676749</v>
      </c>
      <c r="AN129">
        <f t="shared" si="8"/>
        <v>-0.29834685634232938</v>
      </c>
      <c r="AO129">
        <f t="shared" si="10"/>
        <v>-5.9842009899825654E-4</v>
      </c>
      <c r="AP129">
        <f>+EA_output_withoutFG_noYC!AN129</f>
        <v>-0.11979981985573107</v>
      </c>
      <c r="AQ129">
        <f>+EA_output_withoutFG_noYC!AO129</f>
        <v>-5.2388121510211057E-2</v>
      </c>
    </row>
    <row r="130" spans="1:43">
      <c r="A130" s="1">
        <v>50860</v>
      </c>
      <c r="B130" s="16">
        <v>8.4382743451075597E-5</v>
      </c>
      <c r="C130" s="16">
        <v>3.50264339956971E-5</v>
      </c>
      <c r="D130">
        <v>0.14132660750975201</v>
      </c>
      <c r="E130">
        <v>3.7645975378492401E-4</v>
      </c>
      <c r="F130">
        <v>-0.43311732520787399</v>
      </c>
      <c r="G130">
        <v>-14.2026129663241</v>
      </c>
      <c r="H130" s="16">
        <v>1.62299102992143E-5</v>
      </c>
      <c r="I130">
        <v>2.40708443237679E-4</v>
      </c>
      <c r="J130">
        <v>1.4609833579068901E-4</v>
      </c>
      <c r="K130">
        <v>-4.1725683311873201E-4</v>
      </c>
      <c r="L130">
        <v>1.5784763625068301</v>
      </c>
      <c r="M130">
        <v>0</v>
      </c>
      <c r="N130">
        <v>0</v>
      </c>
      <c r="O130">
        <v>-9.04011916270583E-2</v>
      </c>
      <c r="P130">
        <v>0</v>
      </c>
      <c r="Q130">
        <v>7.1778110346313699E-3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-1.02953622563633E-4</v>
      </c>
      <c r="Z130">
        <v>-5.0547722999359501E-5</v>
      </c>
      <c r="AA130">
        <v>-2.4244652039833798E-5</v>
      </c>
      <c r="AB130" s="16">
        <v>-6.4690187132213702E-6</v>
      </c>
      <c r="AC130" s="16">
        <v>-1.3098528132653699E-5</v>
      </c>
      <c r="AD130" s="16">
        <v>3.0756736455022401E-5</v>
      </c>
      <c r="AE130">
        <v>-7.76985693863063</v>
      </c>
      <c r="AF130">
        <v>-20.768692548759201</v>
      </c>
      <c r="AG130">
        <f t="shared" si="9"/>
        <v>3.4883737931998837E-3</v>
      </c>
      <c r="AH130">
        <f t="shared" si="6"/>
        <v>1.2037773561957277</v>
      </c>
      <c r="AI130">
        <f t="shared" si="7"/>
        <v>1.2043611698368399</v>
      </c>
      <c r="AN130">
        <f t="shared" si="8"/>
        <v>-0.2913792315103414</v>
      </c>
      <c r="AO130">
        <f t="shared" si="10"/>
        <v>-5.8381364111241096E-4</v>
      </c>
      <c r="AP130">
        <f>+EA_output_withoutFG_noYC!AN130</f>
        <v>-0.11797966038264929</v>
      </c>
      <c r="AQ130">
        <f>+EA_output_withoutFG_noYC!AO130</f>
        <v>-5.0812049556929868E-2</v>
      </c>
    </row>
    <row r="131" spans="1:43">
      <c r="A131" s="1">
        <v>50951</v>
      </c>
      <c r="B131" s="16">
        <v>3.2229011684431902E-6</v>
      </c>
      <c r="C131" s="16">
        <v>3.4125072452920097E-5</v>
      </c>
      <c r="D131">
        <v>0.13933881837056999</v>
      </c>
      <c r="E131">
        <v>4.0429203348132302E-4</v>
      </c>
      <c r="F131">
        <v>-0.42434940683151701</v>
      </c>
      <c r="G131">
        <v>-14.202261648435</v>
      </c>
      <c r="H131" s="16">
        <v>1.5647077072059399E-5</v>
      </c>
      <c r="I131">
        <v>2.00639404534946E-4</v>
      </c>
      <c r="J131">
        <v>1.2412731712197801E-4</v>
      </c>
      <c r="K131">
        <v>-4.1022124296895301E-4</v>
      </c>
      <c r="L131">
        <v>1.57394913906395</v>
      </c>
      <c r="M131">
        <v>0</v>
      </c>
      <c r="N131">
        <v>0</v>
      </c>
      <c r="O131">
        <v>-8.9493349166845093E-2</v>
      </c>
      <c r="P131">
        <v>0</v>
      </c>
      <c r="Q131">
        <v>6.9314088366058298E-3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-1.0378958525900699E-4</v>
      </c>
      <c r="Z131">
        <v>-4.8586725436809601E-5</v>
      </c>
      <c r="AA131">
        <v>-2.2751524402302099E-5</v>
      </c>
      <c r="AB131" s="16">
        <v>-4.5716020235567004E-6</v>
      </c>
      <c r="AC131" s="16">
        <v>-1.1128791782846399E-5</v>
      </c>
      <c r="AD131" s="16">
        <v>3.2203913243625203E-5</v>
      </c>
      <c r="AE131">
        <v>-7.7690829807746198</v>
      </c>
      <c r="AF131">
        <v>-20.764754810689801</v>
      </c>
      <c r="AG131">
        <f t="shared" si="9"/>
        <v>3.9377380693998987E-3</v>
      </c>
      <c r="AH131">
        <f t="shared" ref="AH131:AH132" si="11">+SUM(B131:AD131)-G131</f>
        <v>1.2065898185199622</v>
      </c>
      <c r="AI131">
        <f t="shared" ref="AI131:AI132" si="12">AH131-K131-SUM(Y131:AD131)</f>
        <v>1.2071586640785918</v>
      </c>
      <c r="AN131">
        <f t="shared" ref="AN131:AN132" si="13">SUM(C131:F131)</f>
        <v>-0.28457217135501278</v>
      </c>
      <c r="AO131">
        <f t="shared" si="10"/>
        <v>-5.6884555862984952E-4</v>
      </c>
      <c r="AP131">
        <f>+EA_output_withoutFG_noYC!AN131</f>
        <v>-0.11619842532333324</v>
      </c>
      <c r="AQ131">
        <f>+EA_output_withoutFG_noYC!AO131</f>
        <v>-4.9283534795592304E-2</v>
      </c>
    </row>
    <row r="132" spans="1:43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G132">
        <f t="shared" ref="AG132" si="14">+AF132-AF131</f>
        <v>20.741987748496488</v>
      </c>
      <c r="AH132">
        <f t="shared" si="11"/>
        <v>9.9957821751132117E-2</v>
      </c>
      <c r="AI132">
        <f t="shared" si="12"/>
        <v>0.10408932457953181</v>
      </c>
      <c r="AN132">
        <f t="shared" si="13"/>
        <v>6.5278567094242762E-2</v>
      </c>
      <c r="AO132">
        <f t="shared" si="10"/>
        <v>-4.1315028283996792E-3</v>
      </c>
      <c r="AP132">
        <f>+EA_output_withoutFG_noYC!AN132</f>
        <v>6.5278567094242762E-2</v>
      </c>
      <c r="AQ132">
        <f>+EA_output_withoutFG_noYC!AO132</f>
        <v>-4.1315028283996792E-3</v>
      </c>
    </row>
    <row r="135" spans="1:43">
      <c r="B135">
        <f t="shared" ref="B135:G135" si="15">+AVERAGE(B9:B131)</f>
        <v>6.3641795432918633E-2</v>
      </c>
      <c r="C135">
        <f t="shared" si="15"/>
        <v>6.4592341015442135E-3</v>
      </c>
      <c r="D135">
        <f t="shared" si="15"/>
        <v>0.21897211005282005</v>
      </c>
      <c r="E135">
        <f t="shared" si="15"/>
        <v>-5.0817417727940031E-3</v>
      </c>
      <c r="F135">
        <f t="shared" si="15"/>
        <v>-1.6440340009582448</v>
      </c>
      <c r="G135">
        <f t="shared" si="15"/>
        <v>-10.823672930556491</v>
      </c>
      <c r="Y135">
        <f t="shared" ref="Y135:AD135" si="16">+AVERAGE(Y9:Y131)</f>
        <v>9.4450198584480047E-2</v>
      </c>
      <c r="Z135">
        <f t="shared" si="16"/>
        <v>-7.8019502652601005E-2</v>
      </c>
      <c r="AA135">
        <f t="shared" si="16"/>
        <v>-2.156459654368938E-2</v>
      </c>
      <c r="AB135">
        <f t="shared" si="16"/>
        <v>-4.9245663725591103E-3</v>
      </c>
      <c r="AC135">
        <f t="shared" si="16"/>
        <v>-2.3992251044561148E-3</v>
      </c>
      <c r="AD135">
        <f t="shared" si="16"/>
        <v>2.5280824377381279E-2</v>
      </c>
    </row>
    <row r="136" spans="1:43">
      <c r="B136">
        <f>+_xlfn.STDEV.S(B9:B131)</f>
        <v>0.33609696476154632</v>
      </c>
      <c r="C136">
        <f t="shared" ref="C136:G136" si="17">+_xlfn.STDEV.S(C9:C131)</f>
        <v>3.1795561351311154E-2</v>
      </c>
      <c r="D136">
        <f t="shared" si="17"/>
        <v>0.32811907247812416</v>
      </c>
      <c r="E136">
        <f t="shared" si="17"/>
        <v>0.61700455114168073</v>
      </c>
      <c r="F136">
        <f t="shared" si="17"/>
        <v>0.93760757489107094</v>
      </c>
      <c r="G136">
        <f t="shared" si="17"/>
        <v>3.5801372569478893</v>
      </c>
      <c r="Y136">
        <f>+_xlfn.STDEV.S(Y9:Y131)</f>
        <v>0.43376525776790681</v>
      </c>
      <c r="Z136">
        <f t="shared" ref="Z136:AD136" si="18">+_xlfn.STDEV.S(Z9:Z131)</f>
        <v>0.14967081883516384</v>
      </c>
      <c r="AA136">
        <f t="shared" si="18"/>
        <v>4.3589864881691899E-2</v>
      </c>
      <c r="AB136">
        <f t="shared" si="18"/>
        <v>3.113488884590802E-2</v>
      </c>
      <c r="AC136">
        <f t="shared" si="18"/>
        <v>3.1789287954491811E-2</v>
      </c>
      <c r="AD136">
        <f t="shared" si="18"/>
        <v>0.11080697234957435</v>
      </c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EC5A-0C26-4BB0-96DB-A318FFABBC2F}">
  <sheetPr codeName="Sheet23"/>
  <dimension ref="A1:AK132"/>
  <sheetViews>
    <sheetView topLeftCell="AK29" workbookViewId="0">
      <selection activeCell="R42" sqref="R42"/>
    </sheetView>
  </sheetViews>
  <sheetFormatPr defaultColWidth="8.85546875" defaultRowHeight="15"/>
  <sheetData>
    <row r="1" spans="1:37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10</v>
      </c>
      <c r="AH1" t="s">
        <v>221</v>
      </c>
      <c r="AI1" t="s">
        <v>222</v>
      </c>
      <c r="AJ1" t="s">
        <v>223</v>
      </c>
      <c r="AK1" t="s">
        <v>224</v>
      </c>
    </row>
    <row r="2" spans="1:37">
      <c r="A2" s="1">
        <v>39172</v>
      </c>
      <c r="B2">
        <v>-5.0676836141259902E-2</v>
      </c>
      <c r="C2">
        <v>-0.12844261375454699</v>
      </c>
      <c r="D2">
        <v>-3.7777043936013399</v>
      </c>
      <c r="E2">
        <v>-4.2620967866778097E-4</v>
      </c>
      <c r="F2">
        <v>4.89739186803937</v>
      </c>
      <c r="G2">
        <v>-0.178008685162448</v>
      </c>
      <c r="H2">
        <v>-2.9588732088639E-3</v>
      </c>
      <c r="I2">
        <v>-0.23856112612368999</v>
      </c>
      <c r="J2">
        <v>-4.2462621306683199E-2</v>
      </c>
      <c r="K2">
        <v>-0.227533804666498</v>
      </c>
      <c r="L2">
        <v>4.10746528428724E-2</v>
      </c>
      <c r="M2">
        <v>0</v>
      </c>
      <c r="N2">
        <v>0</v>
      </c>
      <c r="O2">
        <v>4.2172204882945701E-2</v>
      </c>
      <c r="P2">
        <v>0</v>
      </c>
      <c r="Q2">
        <v>-4.3960327785205602E-2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0.72194618652016596</v>
      </c>
      <c r="AF2">
        <v>1.0118494208519799</v>
      </c>
      <c r="AG2">
        <v>2.6881505791480098</v>
      </c>
      <c r="AH2">
        <f>AF2+AG2</f>
        <v>3.6999999999999895</v>
      </c>
      <c r="AI2">
        <v>0.92500000000000004</v>
      </c>
      <c r="AJ2">
        <f>+AI2*4</f>
        <v>3.7</v>
      </c>
      <c r="AK2">
        <f>AJ2-SUM(Y2:AD2,K2)</f>
        <v>3.9275338046664983</v>
      </c>
    </row>
    <row r="3" spans="1:37">
      <c r="A3" s="1">
        <v>39263</v>
      </c>
      <c r="B3">
        <v>-5.0252503136635297E-2</v>
      </c>
      <c r="C3">
        <v>-6.2134932368479702E-2</v>
      </c>
      <c r="D3">
        <v>-4.1050886121360799</v>
      </c>
      <c r="E3">
        <v>3.7301142914323502E-4</v>
      </c>
      <c r="F3">
        <v>5.6552495558791698</v>
      </c>
      <c r="G3">
        <v>-0.16484528816528901</v>
      </c>
      <c r="H3">
        <v>-7.5694707484650599E-3</v>
      </c>
      <c r="I3">
        <v>-0.253224873723773</v>
      </c>
      <c r="J3">
        <v>-4.6780459252700003E-2</v>
      </c>
      <c r="K3">
        <v>-0.39046143309676701</v>
      </c>
      <c r="L3">
        <v>7.59363533033529E-3</v>
      </c>
      <c r="M3">
        <v>0</v>
      </c>
      <c r="N3">
        <v>0</v>
      </c>
      <c r="O3">
        <v>4.6981140264087902E-2</v>
      </c>
      <c r="P3">
        <v>0</v>
      </c>
      <c r="Q3">
        <v>-7.2270366903089703E-2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0.714280017486839</v>
      </c>
      <c r="AF3">
        <v>1.2718494208519799</v>
      </c>
      <c r="AG3">
        <v>2.6881505791480098</v>
      </c>
      <c r="AH3">
        <f t="shared" ref="AH3:AH66" si="0">AF3+AG3</f>
        <v>3.9599999999999898</v>
      </c>
      <c r="AI3">
        <v>0.99</v>
      </c>
      <c r="AJ3">
        <f t="shared" ref="AJ3:AJ66" si="1">+AI3*4</f>
        <v>3.96</v>
      </c>
      <c r="AK3">
        <f t="shared" ref="AK3:AK66" si="2">AJ3-SUM(Y3:AD3,K3)</f>
        <v>4.3504614330967666</v>
      </c>
    </row>
    <row r="4" spans="1:37">
      <c r="A4" s="1">
        <v>39355</v>
      </c>
      <c r="B4">
        <v>-5.2100252540194097E-2</v>
      </c>
      <c r="C4">
        <v>-0.13323647507396899</v>
      </c>
      <c r="D4">
        <v>-4.4108272228499201</v>
      </c>
      <c r="E4">
        <v>-2.0128982603989499E-4</v>
      </c>
      <c r="F4">
        <v>6.1955956447606999</v>
      </c>
      <c r="G4">
        <v>-7.8059675299950504E-2</v>
      </c>
      <c r="H4">
        <v>-5.1168467390807397E-3</v>
      </c>
      <c r="I4">
        <v>-0.17650984531891001</v>
      </c>
      <c r="J4">
        <v>-5.3101202738805503E-2</v>
      </c>
      <c r="K4">
        <v>-0.30593506968484702</v>
      </c>
      <c r="L4">
        <v>-2.6556778567259E-2</v>
      </c>
      <c r="M4">
        <v>0</v>
      </c>
      <c r="N4">
        <v>0</v>
      </c>
      <c r="O4">
        <v>5.5611429039969802E-2</v>
      </c>
      <c r="P4">
        <v>0</v>
      </c>
      <c r="Q4">
        <v>-0.124405626180229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0.70669263187753295</v>
      </c>
      <c r="AF4">
        <v>1.59184942085198</v>
      </c>
      <c r="AG4">
        <v>2.6881505791480098</v>
      </c>
      <c r="AH4">
        <f t="shared" si="0"/>
        <v>4.2799999999999896</v>
      </c>
      <c r="AI4">
        <v>1.07</v>
      </c>
      <c r="AJ4">
        <f t="shared" si="1"/>
        <v>4.28</v>
      </c>
      <c r="AK4">
        <f t="shared" si="2"/>
        <v>4.5859350696848473</v>
      </c>
    </row>
    <row r="5" spans="1:37">
      <c r="A5" s="1">
        <v>39447</v>
      </c>
      <c r="B5">
        <v>-5.10448603580725E-2</v>
      </c>
      <c r="C5">
        <v>-2.6754306884101301E-2</v>
      </c>
      <c r="D5">
        <v>-4.6700770829757099</v>
      </c>
      <c r="E5">
        <v>5.6235666353702E-4</v>
      </c>
      <c r="F5">
        <v>6.58607263552926</v>
      </c>
      <c r="G5">
        <v>1.3762636736098699E-2</v>
      </c>
      <c r="H5">
        <v>-1.25448586865131E-3</v>
      </c>
      <c r="I5">
        <v>-0.24402845710543</v>
      </c>
      <c r="J5">
        <v>-5.7543414912467901E-2</v>
      </c>
      <c r="K5">
        <v>-0.413206853361481</v>
      </c>
      <c r="L5">
        <v>-3.1530122300786098E-2</v>
      </c>
      <c r="M5">
        <v>0</v>
      </c>
      <c r="N5">
        <v>0</v>
      </c>
      <c r="O5">
        <v>5.5884935240591897E-2</v>
      </c>
      <c r="P5">
        <v>0</v>
      </c>
      <c r="Q5">
        <v>-0.158176777609778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0.69918321806839101</v>
      </c>
      <c r="AF5">
        <v>1.7018494208519801</v>
      </c>
      <c r="AG5">
        <v>2.6881505791480098</v>
      </c>
      <c r="AH5">
        <f t="shared" si="0"/>
        <v>4.3899999999999899</v>
      </c>
      <c r="AI5">
        <v>1.0974999999999999</v>
      </c>
      <c r="AJ5">
        <f t="shared" si="1"/>
        <v>4.3899999999999997</v>
      </c>
      <c r="AK5">
        <f t="shared" si="2"/>
        <v>4.8032068533614805</v>
      </c>
    </row>
    <row r="6" spans="1:37">
      <c r="A6" s="1">
        <v>39538</v>
      </c>
      <c r="B6">
        <v>-5.1894051000846E-2</v>
      </c>
      <c r="C6">
        <v>-0.123797661833044</v>
      </c>
      <c r="D6">
        <v>-4.7924752473971601</v>
      </c>
      <c r="E6" s="16">
        <v>-6.6141788022152905E-5</v>
      </c>
      <c r="F6">
        <v>6.7064181508783403</v>
      </c>
      <c r="G6">
        <v>0.15664338563761801</v>
      </c>
      <c r="H6">
        <v>-1.40361249208182E-2</v>
      </c>
      <c r="I6">
        <v>-0.18401511612882401</v>
      </c>
      <c r="J6">
        <v>-6.3361542963325704E-2</v>
      </c>
      <c r="K6">
        <v>-0.54399100491219898</v>
      </c>
      <c r="L6">
        <v>-0.108866376316158</v>
      </c>
      <c r="M6">
        <v>0</v>
      </c>
      <c r="N6">
        <v>0</v>
      </c>
      <c r="O6">
        <v>6.2343933967425699E-2</v>
      </c>
      <c r="P6">
        <v>0</v>
      </c>
      <c r="Q6">
        <v>-0.19280375554094101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0.69175097317913004</v>
      </c>
      <c r="AF6">
        <v>1.54184942085198</v>
      </c>
      <c r="AG6">
        <v>2.6881505791480098</v>
      </c>
      <c r="AH6">
        <f t="shared" si="0"/>
        <v>4.2299999999999898</v>
      </c>
      <c r="AI6">
        <v>1.0575000000000001</v>
      </c>
      <c r="AJ6">
        <f t="shared" si="1"/>
        <v>4.2300000000000004</v>
      </c>
      <c r="AK6">
        <f t="shared" si="2"/>
        <v>4.7739910049121992</v>
      </c>
    </row>
    <row r="7" spans="1:37">
      <c r="A7" s="1">
        <v>39629</v>
      </c>
      <c r="B7">
        <v>-5.1657164939221303E-2</v>
      </c>
      <c r="C7">
        <v>-0.19600589238296001</v>
      </c>
      <c r="D7">
        <v>-4.9566083441878499</v>
      </c>
      <c r="E7">
        <v>4.2744559768088101E-4</v>
      </c>
      <c r="F7">
        <v>7.0457317648798199</v>
      </c>
      <c r="G7">
        <v>0.194250802985653</v>
      </c>
      <c r="H7">
        <v>-1.5071686467275001E-2</v>
      </c>
      <c r="I7">
        <v>-0.251860221247385</v>
      </c>
      <c r="J7">
        <v>-6.3510981696102795E-2</v>
      </c>
      <c r="K7">
        <v>-0.33649603819264601</v>
      </c>
      <c r="L7">
        <v>-0.120936263260292</v>
      </c>
      <c r="M7">
        <v>0</v>
      </c>
      <c r="N7">
        <v>0</v>
      </c>
      <c r="O7">
        <v>6.2857299245905607E-2</v>
      </c>
      <c r="P7">
        <v>0</v>
      </c>
      <c r="Q7">
        <v>-0.27366640241462198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0.68439510293729</v>
      </c>
      <c r="AF7">
        <v>1.7218494208519799</v>
      </c>
      <c r="AG7">
        <v>2.6881505791480098</v>
      </c>
      <c r="AH7">
        <f t="shared" si="0"/>
        <v>4.4099999999999895</v>
      </c>
      <c r="AI7">
        <v>1.1025</v>
      </c>
      <c r="AJ7">
        <f t="shared" si="1"/>
        <v>4.41</v>
      </c>
      <c r="AK7">
        <f t="shared" si="2"/>
        <v>4.746496038192646</v>
      </c>
    </row>
    <row r="8" spans="1:37">
      <c r="A8" s="1">
        <v>39721</v>
      </c>
      <c r="B8">
        <v>-4.8541558933463402E-2</v>
      </c>
      <c r="C8">
        <v>-0.375341768939285</v>
      </c>
      <c r="D8">
        <v>-5.0696511153890702</v>
      </c>
      <c r="E8">
        <v>3.8854735624227298E-4</v>
      </c>
      <c r="F8">
        <v>7.3290416527337303</v>
      </c>
      <c r="G8">
        <v>0.33618234169275202</v>
      </c>
      <c r="H8">
        <v>-8.5923897762028405E-3</v>
      </c>
      <c r="I8">
        <v>-0.203138298589668</v>
      </c>
      <c r="J8">
        <v>-6.9520607128056605E-2</v>
      </c>
      <c r="K8">
        <v>-0.31160427814393499</v>
      </c>
      <c r="L8">
        <v>-0.147954501381348</v>
      </c>
      <c r="M8">
        <v>0</v>
      </c>
      <c r="N8">
        <v>0</v>
      </c>
      <c r="O8">
        <v>7.0887533141544695E-2</v>
      </c>
      <c r="P8">
        <v>0</v>
      </c>
      <c r="Q8">
        <v>-0.327420957331926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0.67711482155006697</v>
      </c>
      <c r="AF8">
        <v>1.85184942085198</v>
      </c>
      <c r="AG8">
        <v>2.6881505791480098</v>
      </c>
      <c r="AH8">
        <f t="shared" si="0"/>
        <v>4.5399999999999903</v>
      </c>
      <c r="AI8">
        <v>1.135</v>
      </c>
      <c r="AJ8">
        <f t="shared" si="1"/>
        <v>4.54</v>
      </c>
      <c r="AK8">
        <f t="shared" si="2"/>
        <v>4.8516042781439346</v>
      </c>
    </row>
    <row r="9" spans="1:37">
      <c r="A9" s="1">
        <v>39813</v>
      </c>
      <c r="B9">
        <v>-5.3188496300524399E-2</v>
      </c>
      <c r="C9">
        <v>-0.808025296488047</v>
      </c>
      <c r="D9">
        <v>-5.3728575707945403</v>
      </c>
      <c r="E9">
        <v>-2.4649491472746401E-4</v>
      </c>
      <c r="F9">
        <v>6.8669927302806402</v>
      </c>
      <c r="G9">
        <v>0.87643128373165702</v>
      </c>
      <c r="H9">
        <v>1.8719674411327901E-2</v>
      </c>
      <c r="I9">
        <v>-0.156418268963848</v>
      </c>
      <c r="J9">
        <v>-6.9348455386053595E-2</v>
      </c>
      <c r="K9">
        <v>-0.242476100617941</v>
      </c>
      <c r="L9">
        <v>-0.25210110939205199</v>
      </c>
      <c r="M9">
        <v>0</v>
      </c>
      <c r="N9">
        <v>0</v>
      </c>
      <c r="O9">
        <v>7.7419340239124904E-2</v>
      </c>
      <c r="P9">
        <v>0</v>
      </c>
      <c r="Q9">
        <v>-0.33724614537751701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6.2250732839815297E-2</v>
      </c>
      <c r="Z9">
        <v>-0.112868812972737</v>
      </c>
      <c r="AA9">
        <v>7.8062010943770396E-2</v>
      </c>
      <c r="AB9">
        <v>-6.0111283905729604E-3</v>
      </c>
      <c r="AC9">
        <v>-1.2652681435455899E-2</v>
      </c>
      <c r="AD9">
        <v>-2.4495142138640898E-2</v>
      </c>
      <c r="AE9">
        <v>0.66990935158294296</v>
      </c>
      <c r="AF9">
        <v>1.2018494208519801</v>
      </c>
      <c r="AG9">
        <v>2.6881505791480098</v>
      </c>
      <c r="AH9">
        <f t="shared" si="0"/>
        <v>3.8899999999999899</v>
      </c>
      <c r="AI9">
        <v>0.97250000000000003</v>
      </c>
      <c r="AJ9">
        <f t="shared" si="1"/>
        <v>3.89</v>
      </c>
      <c r="AK9">
        <f t="shared" si="2"/>
        <v>4.1481911217717622</v>
      </c>
    </row>
    <row r="10" spans="1:37">
      <c r="A10" s="1">
        <v>39903</v>
      </c>
      <c r="B10">
        <v>-5.6098770007962102E-2</v>
      </c>
      <c r="C10">
        <v>-1.03520260924112</v>
      </c>
      <c r="D10">
        <v>-5.2587813864975903</v>
      </c>
      <c r="E10">
        <v>-1.47216887642335E-4</v>
      </c>
      <c r="F10">
        <v>6.5704553960702201</v>
      </c>
      <c r="G10">
        <v>1.0547515786762001</v>
      </c>
      <c r="H10">
        <v>3.2410476404372002E-2</v>
      </c>
      <c r="I10">
        <v>-0.219143295139307</v>
      </c>
      <c r="J10">
        <v>-6.6532914478563798E-2</v>
      </c>
      <c r="K10">
        <v>-0.55943595340146601</v>
      </c>
      <c r="L10">
        <v>-0.289352875350117</v>
      </c>
      <c r="M10">
        <v>0</v>
      </c>
      <c r="N10">
        <v>0</v>
      </c>
      <c r="O10">
        <v>7.7754175940658005E-2</v>
      </c>
      <c r="P10">
        <v>0</v>
      </c>
      <c r="Q10">
        <v>-0.22608241383529501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-1.62900676432965</v>
      </c>
      <c r="Z10">
        <v>1.21877750326917E-2</v>
      </c>
      <c r="AA10">
        <v>0.105470497677355</v>
      </c>
      <c r="AB10">
        <v>-2.56574618144687E-2</v>
      </c>
      <c r="AC10">
        <v>-4.3138677332999302E-2</v>
      </c>
      <c r="AD10">
        <v>-0.115378064485417</v>
      </c>
      <c r="AE10">
        <v>0.66277792384448897</v>
      </c>
      <c r="AF10">
        <v>-1.0081505791480101</v>
      </c>
      <c r="AG10">
        <v>2.6881505791480098</v>
      </c>
      <c r="AH10">
        <f t="shared" si="0"/>
        <v>1.6799999999999997</v>
      </c>
      <c r="AI10">
        <v>0.42</v>
      </c>
      <c r="AJ10">
        <f t="shared" si="1"/>
        <v>1.68</v>
      </c>
      <c r="AK10">
        <f t="shared" si="2"/>
        <v>3.9349586486539545</v>
      </c>
    </row>
    <row r="11" spans="1:37">
      <c r="A11" s="1">
        <v>39994</v>
      </c>
      <c r="B11">
        <v>-5.7522545290602099E-2</v>
      </c>
      <c r="C11">
        <v>-1.35788092340471</v>
      </c>
      <c r="D11">
        <v>-4.88570923698735</v>
      </c>
      <c r="E11">
        <v>-4.1829257170298298E-4</v>
      </c>
      <c r="F11">
        <v>6.0205952513005201</v>
      </c>
      <c r="G11">
        <v>0.96274000974985596</v>
      </c>
      <c r="H11">
        <v>6.9912966020663101E-3</v>
      </c>
      <c r="I11">
        <v>-0.243849692958821</v>
      </c>
      <c r="J11">
        <v>-6.58329638721879E-2</v>
      </c>
      <c r="K11">
        <v>-1.6679551303701099</v>
      </c>
      <c r="L11">
        <v>-0.217515693507009</v>
      </c>
      <c r="M11">
        <v>0</v>
      </c>
      <c r="N11">
        <v>0</v>
      </c>
      <c r="O11">
        <v>7.7607829929546596E-2</v>
      </c>
      <c r="P11">
        <v>0</v>
      </c>
      <c r="Q11">
        <v>-8.8632224134965104E-2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-1.0724778498412999</v>
      </c>
      <c r="Z11">
        <v>0.445047300027822</v>
      </c>
      <c r="AA11">
        <v>0.11280584851629499</v>
      </c>
      <c r="AB11">
        <v>-6.6168000127943202E-2</v>
      </c>
      <c r="AC11">
        <v>-5.66844980709688E-2</v>
      </c>
      <c r="AD11">
        <v>-0.25901084141832598</v>
      </c>
      <c r="AE11">
        <v>0.655719777276628</v>
      </c>
      <c r="AF11">
        <v>-1.7581505791480101</v>
      </c>
      <c r="AG11">
        <v>2.6881505791480098</v>
      </c>
      <c r="AH11">
        <f t="shared" si="0"/>
        <v>0.92999999999999972</v>
      </c>
      <c r="AI11">
        <v>0.23250000000000001</v>
      </c>
      <c r="AJ11">
        <f t="shared" si="1"/>
        <v>0.93</v>
      </c>
      <c r="AK11">
        <f t="shared" si="2"/>
        <v>3.494443171284531</v>
      </c>
    </row>
    <row r="12" spans="1:37">
      <c r="A12" s="1">
        <v>40086</v>
      </c>
      <c r="B12">
        <v>-5.8450242406766599E-2</v>
      </c>
      <c r="C12">
        <v>-1.66450605506964</v>
      </c>
      <c r="D12">
        <v>-4.1996513015869397</v>
      </c>
      <c r="E12">
        <v>-1.0951488451147299E-3</v>
      </c>
      <c r="F12">
        <v>5.3258052959721098</v>
      </c>
      <c r="G12">
        <v>0.6655993232088</v>
      </c>
      <c r="H12">
        <v>-6.6733143996520698E-3</v>
      </c>
      <c r="I12">
        <v>-0.176888941457777</v>
      </c>
      <c r="J12">
        <v>-6.3569569722246103E-2</v>
      </c>
      <c r="K12">
        <v>-2.1905555203146698</v>
      </c>
      <c r="L12">
        <v>-0.11425557911295101</v>
      </c>
      <c r="M12">
        <v>0</v>
      </c>
      <c r="N12">
        <v>0</v>
      </c>
      <c r="O12">
        <v>7.9768802854404103E-2</v>
      </c>
      <c r="P12">
        <v>0</v>
      </c>
      <c r="Q12">
        <v>-7.3376259079238698E-2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0.216850717799387</v>
      </c>
      <c r="Z12">
        <v>0.25792259276002899</v>
      </c>
      <c r="AA12">
        <v>-8.9196777966058405E-2</v>
      </c>
      <c r="AB12">
        <v>-0.13978073143031899</v>
      </c>
      <c r="AC12">
        <v>-9.9160997658442898E-2</v>
      </c>
      <c r="AD12">
        <v>-0.475671031549595</v>
      </c>
      <c r="AE12">
        <v>0.64873415884984398</v>
      </c>
      <c r="AF12">
        <v>-2.15815057914801</v>
      </c>
      <c r="AG12">
        <v>2.6881505791480098</v>
      </c>
      <c r="AH12">
        <f t="shared" si="0"/>
        <v>0.5299999999999998</v>
      </c>
      <c r="AI12">
        <v>0.13250000000000001</v>
      </c>
      <c r="AJ12">
        <f t="shared" si="1"/>
        <v>0.53</v>
      </c>
      <c r="AK12">
        <f t="shared" si="2"/>
        <v>3.0495917483596688</v>
      </c>
    </row>
    <row r="13" spans="1:37">
      <c r="A13" s="1">
        <v>40178</v>
      </c>
      <c r="B13">
        <v>-5.6326921240366701E-2</v>
      </c>
      <c r="C13">
        <v>-1.6077935001205901</v>
      </c>
      <c r="D13">
        <v>-3.6768467336934401</v>
      </c>
      <c r="E13">
        <v>-6.7382069612180104E-4</v>
      </c>
      <c r="F13">
        <v>5.0306290583666904</v>
      </c>
      <c r="G13">
        <v>0.41635234419320699</v>
      </c>
      <c r="H13">
        <v>-2.9337977971340798E-3</v>
      </c>
      <c r="I13">
        <v>-0.25223823776690402</v>
      </c>
      <c r="J13">
        <v>-5.4974222222518902E-2</v>
      </c>
      <c r="K13">
        <v>-2.2484701113357199</v>
      </c>
      <c r="L13">
        <v>-3.9273498888635801E-2</v>
      </c>
      <c r="M13">
        <v>0</v>
      </c>
      <c r="N13">
        <v>0</v>
      </c>
      <c r="O13">
        <v>7.6475135768990996E-2</v>
      </c>
      <c r="P13">
        <v>0</v>
      </c>
      <c r="Q13">
        <v>-8.36860242895172E-2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0.70035319620454495</v>
      </c>
      <c r="Z13">
        <v>7.43121173675729E-2</v>
      </c>
      <c r="AA13">
        <v>-0.11942614750722</v>
      </c>
      <c r="AB13">
        <v>-0.18889846964531701</v>
      </c>
      <c r="AC13">
        <v>-0.11546864203158699</v>
      </c>
      <c r="AD13">
        <v>-0.73108262728391704</v>
      </c>
      <c r="AE13">
        <v>0.64182032346272799</v>
      </c>
      <c r="AF13">
        <v>-2.2381505791480101</v>
      </c>
      <c r="AG13">
        <v>2.6881505791480098</v>
      </c>
      <c r="AH13">
        <f t="shared" si="0"/>
        <v>0.44999999999999973</v>
      </c>
      <c r="AI13">
        <v>0.1125</v>
      </c>
      <c r="AJ13">
        <f t="shared" si="1"/>
        <v>0.45</v>
      </c>
      <c r="AK13">
        <f t="shared" si="2"/>
        <v>3.0786806842316432</v>
      </c>
    </row>
    <row r="14" spans="1:37">
      <c r="A14" s="1">
        <v>40268</v>
      </c>
      <c r="B14">
        <v>-5.48516826128553E-2</v>
      </c>
      <c r="C14">
        <v>-1.55934266683657</v>
      </c>
      <c r="D14">
        <v>-3.3873517173146901</v>
      </c>
      <c r="E14" s="16">
        <v>-6.5662580199630306E-5</v>
      </c>
      <c r="F14">
        <v>4.6045888715125596</v>
      </c>
      <c r="G14">
        <v>0.24286029361372799</v>
      </c>
      <c r="H14">
        <v>-4.5970085448390902E-3</v>
      </c>
      <c r="I14">
        <v>-0.26929052599521303</v>
      </c>
      <c r="J14">
        <v>-4.3748814800976997E-2</v>
      </c>
      <c r="K14">
        <v>-2.5052157135850499</v>
      </c>
      <c r="L14">
        <v>8.5749563323706695E-4</v>
      </c>
      <c r="M14">
        <v>0</v>
      </c>
      <c r="N14">
        <v>0</v>
      </c>
      <c r="O14">
        <v>7.5458175447706596E-2</v>
      </c>
      <c r="P14">
        <v>0</v>
      </c>
      <c r="Q14">
        <v>-7.4134255222343695E-2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1.0953798717171499</v>
      </c>
      <c r="Z14">
        <v>0.221011459413092</v>
      </c>
      <c r="AA14">
        <v>-3.2894119729376503E-2</v>
      </c>
      <c r="AB14">
        <v>-0.15688015919821199</v>
      </c>
      <c r="AC14">
        <v>-6.0215110483057298E-2</v>
      </c>
      <c r="AD14">
        <v>-0.99469684344240195</v>
      </c>
      <c r="AE14">
        <v>0.634977533845409</v>
      </c>
      <c r="AF14">
        <v>-2.2681505791480099</v>
      </c>
      <c r="AG14">
        <v>2.6881505791480098</v>
      </c>
      <c r="AH14">
        <f t="shared" si="0"/>
        <v>0.41999999999999993</v>
      </c>
      <c r="AI14">
        <v>0.105</v>
      </c>
      <c r="AJ14">
        <f t="shared" si="1"/>
        <v>0.42</v>
      </c>
      <c r="AK14">
        <f t="shared" si="2"/>
        <v>2.8535106153078558</v>
      </c>
    </row>
    <row r="15" spans="1:37">
      <c r="A15" s="1">
        <v>40359</v>
      </c>
      <c r="B15">
        <v>-5.2557731015531697E-2</v>
      </c>
      <c r="C15">
        <v>-1.4470488117147</v>
      </c>
      <c r="D15">
        <v>-3.2166737961556402</v>
      </c>
      <c r="E15">
        <v>-2.7418755022296101E-4</v>
      </c>
      <c r="F15">
        <v>3.9473213868385399</v>
      </c>
      <c r="G15">
        <v>0.16756699447659401</v>
      </c>
      <c r="H15">
        <v>4.3857625580301998E-3</v>
      </c>
      <c r="I15">
        <v>-0.26713368162128098</v>
      </c>
      <c r="J15">
        <v>-3.6720196074533799E-2</v>
      </c>
      <c r="K15">
        <v>-2.5415396585088299</v>
      </c>
      <c r="L15">
        <v>5.6030347922135799E-2</v>
      </c>
      <c r="M15">
        <v>0</v>
      </c>
      <c r="N15">
        <v>0</v>
      </c>
      <c r="O15">
        <v>7.4796148113569105E-2</v>
      </c>
      <c r="P15">
        <v>0</v>
      </c>
      <c r="Q15">
        <v>-6.5600165338809094E-2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1.05039549824374</v>
      </c>
      <c r="Z15">
        <v>0.288537618189803</v>
      </c>
      <c r="AA15">
        <v>0.199493893192799</v>
      </c>
      <c r="AB15">
        <v>1.7954233681480101E-3</v>
      </c>
      <c r="AC15">
        <v>8.7066367039768403E-2</v>
      </c>
      <c r="AD15">
        <v>-1.1461968515960299</v>
      </c>
      <c r="AE15">
        <v>0.62820506046637603</v>
      </c>
      <c r="AF15">
        <v>-2.2681505791480099</v>
      </c>
      <c r="AG15">
        <v>2.6881505791480098</v>
      </c>
      <c r="AH15">
        <f t="shared" si="0"/>
        <v>0.41999999999999993</v>
      </c>
      <c r="AI15">
        <v>0.105</v>
      </c>
      <c r="AJ15">
        <f t="shared" si="1"/>
        <v>0.42</v>
      </c>
      <c r="AK15">
        <f t="shared" si="2"/>
        <v>2.4804477100706013</v>
      </c>
    </row>
    <row r="16" spans="1:37">
      <c r="A16" s="1">
        <v>40451</v>
      </c>
      <c r="B16">
        <v>-5.1164075656108997E-2</v>
      </c>
      <c r="C16">
        <v>-1.3377437322857999</v>
      </c>
      <c r="D16">
        <v>-3.0887639755220602</v>
      </c>
      <c r="E16">
        <v>-3.86342771829971E-4</v>
      </c>
      <c r="F16">
        <v>3.79744680346248</v>
      </c>
      <c r="G16">
        <v>9.7786009431259396E-2</v>
      </c>
      <c r="H16">
        <v>5.8487972484910396E-3</v>
      </c>
      <c r="I16">
        <v>-0.17810971190813699</v>
      </c>
      <c r="J16">
        <v>-2.8762964445874901E-2</v>
      </c>
      <c r="K16">
        <v>-2.57191586063424</v>
      </c>
      <c r="L16">
        <v>3.9817604973155299E-2</v>
      </c>
      <c r="M16">
        <v>0</v>
      </c>
      <c r="N16">
        <v>0</v>
      </c>
      <c r="O16">
        <v>7.8504384721458903E-2</v>
      </c>
      <c r="P16">
        <v>0</v>
      </c>
      <c r="Q16">
        <v>-3.1826586554397997E-2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0.88433510671950299</v>
      </c>
      <c r="Z16">
        <v>0.12934189329385401</v>
      </c>
      <c r="AA16">
        <v>0.31482942787018098</v>
      </c>
      <c r="AB16">
        <v>0.188092108439566</v>
      </c>
      <c r="AC16">
        <v>0.138581420822081</v>
      </c>
      <c r="AD16">
        <v>-1.0855630678174599</v>
      </c>
      <c r="AE16">
        <v>0.62150218144233504</v>
      </c>
      <c r="AF16">
        <v>-2.0781505791480099</v>
      </c>
      <c r="AG16">
        <v>2.6881505791480098</v>
      </c>
      <c r="AH16">
        <f t="shared" si="0"/>
        <v>0.60999999999999988</v>
      </c>
      <c r="AI16">
        <v>0.1525</v>
      </c>
      <c r="AJ16">
        <f t="shared" si="1"/>
        <v>0.61</v>
      </c>
      <c r="AK16">
        <f t="shared" si="2"/>
        <v>2.6122989713065148</v>
      </c>
    </row>
    <row r="17" spans="1:37">
      <c r="A17" s="1">
        <v>40543</v>
      </c>
      <c r="B17">
        <v>-4.7642499172799502E-2</v>
      </c>
      <c r="C17">
        <v>-1.16648850417135</v>
      </c>
      <c r="D17">
        <v>-3.1542571707578899</v>
      </c>
      <c r="E17">
        <v>-1.2641218114815001E-4</v>
      </c>
      <c r="F17">
        <v>4.3974697032922396</v>
      </c>
      <c r="G17">
        <v>4.97573683614638E-2</v>
      </c>
      <c r="H17">
        <v>-3.3562172045980901E-3</v>
      </c>
      <c r="I17">
        <v>-0.25231154834272501</v>
      </c>
      <c r="J17">
        <v>-2.3050176062999E-2</v>
      </c>
      <c r="K17">
        <v>-2.8507397827144998</v>
      </c>
      <c r="L17">
        <v>6.2831700607975702E-2</v>
      </c>
      <c r="M17">
        <v>0</v>
      </c>
      <c r="N17">
        <v>0</v>
      </c>
      <c r="O17">
        <v>7.7741217611486294E-2</v>
      </c>
      <c r="P17">
        <v>0</v>
      </c>
      <c r="Q17">
        <v>4.9073152303684203E-3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0.71292808807805896</v>
      </c>
      <c r="Z17">
        <v>-6.5407087445141093E-2</v>
      </c>
      <c r="AA17">
        <v>0.18778113555211401</v>
      </c>
      <c r="AB17">
        <v>0.279983773452953</v>
      </c>
      <c r="AC17">
        <v>0.24279910005208299</v>
      </c>
      <c r="AD17">
        <v>-0.94583876580829296</v>
      </c>
      <c r="AE17">
        <v>0.61486818245067199</v>
      </c>
      <c r="AF17">
        <v>-1.87815057914801</v>
      </c>
      <c r="AG17">
        <v>2.6881505791480098</v>
      </c>
      <c r="AH17">
        <f t="shared" si="0"/>
        <v>0.80999999999999983</v>
      </c>
      <c r="AI17">
        <v>0.20250000000000001</v>
      </c>
      <c r="AJ17">
        <f t="shared" si="1"/>
        <v>0.81</v>
      </c>
      <c r="AK17">
        <f t="shared" si="2"/>
        <v>3.2484935388327245</v>
      </c>
    </row>
    <row r="18" spans="1:37">
      <c r="A18" s="1">
        <v>40633</v>
      </c>
      <c r="B18">
        <v>-5.0242649034146998E-2</v>
      </c>
      <c r="C18">
        <v>-1.2211446586175201</v>
      </c>
      <c r="D18">
        <v>-3.3001604340394701</v>
      </c>
      <c r="E18">
        <v>-1.0697582851054599E-3</v>
      </c>
      <c r="F18">
        <v>5.5830545099412801</v>
      </c>
      <c r="G18">
        <v>4.67657956931814E-2</v>
      </c>
      <c r="H18">
        <v>-1.2300051030652299E-2</v>
      </c>
      <c r="I18">
        <v>-0.214838823031336</v>
      </c>
      <c r="J18">
        <v>-2.2826437573712499E-2</v>
      </c>
      <c r="K18">
        <v>-3.24126491283526</v>
      </c>
      <c r="L18">
        <v>9.3196654792176606E-2</v>
      </c>
      <c r="M18">
        <v>0</v>
      </c>
      <c r="N18">
        <v>0</v>
      </c>
      <c r="O18">
        <v>8.1742118782558701E-2</v>
      </c>
      <c r="P18">
        <v>0</v>
      </c>
      <c r="Q18">
        <v>-4.9115757244174198E-3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0.70481613344577498</v>
      </c>
      <c r="Z18">
        <v>-0.21957280453592801</v>
      </c>
      <c r="AA18">
        <v>-0.244786011589849</v>
      </c>
      <c r="AB18">
        <v>0.13087537674225999</v>
      </c>
      <c r="AC18">
        <v>0.171112590103948</v>
      </c>
      <c r="AD18">
        <v>-0.71489799902570095</v>
      </c>
      <c r="AE18">
        <v>0.60830235664426702</v>
      </c>
      <c r="AF18">
        <v>-1.8281505791480099</v>
      </c>
      <c r="AG18">
        <v>2.6881505791480098</v>
      </c>
      <c r="AH18">
        <f t="shared" si="0"/>
        <v>0.85999999999999988</v>
      </c>
      <c r="AI18">
        <v>0.215</v>
      </c>
      <c r="AJ18">
        <f t="shared" si="1"/>
        <v>0.86</v>
      </c>
      <c r="AK18">
        <f t="shared" si="2"/>
        <v>4.2737176276947553</v>
      </c>
    </row>
    <row r="19" spans="1:37">
      <c r="A19" s="1">
        <v>40724</v>
      </c>
      <c r="B19">
        <v>-4.6551001999901601E-2</v>
      </c>
      <c r="C19">
        <v>-0.93024662884252696</v>
      </c>
      <c r="D19">
        <v>-3.2050589192076999</v>
      </c>
      <c r="E19">
        <v>-8.7085712311924402E-4</v>
      </c>
      <c r="F19">
        <v>6.4092029935091404</v>
      </c>
      <c r="G19">
        <v>5.82942635831308E-2</v>
      </c>
      <c r="H19">
        <v>5.6066341799973001E-3</v>
      </c>
      <c r="I19">
        <v>-0.22132609732486799</v>
      </c>
      <c r="J19">
        <v>-2.0575473905037799E-2</v>
      </c>
      <c r="K19">
        <v>-3.6601457968661402</v>
      </c>
      <c r="L19">
        <v>7.1600222896800306E-2</v>
      </c>
      <c r="M19">
        <v>0</v>
      </c>
      <c r="N19">
        <v>0</v>
      </c>
      <c r="O19">
        <v>8.4930827733531805E-2</v>
      </c>
      <c r="P19">
        <v>0</v>
      </c>
      <c r="Q19">
        <v>-2.61557685272715E-2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0.63529888178235305</v>
      </c>
      <c r="Z19">
        <v>-0.255652907089926</v>
      </c>
      <c r="AA19">
        <v>-0.366369649667242</v>
      </c>
      <c r="AB19">
        <v>-0.160823741009501</v>
      </c>
      <c r="AC19">
        <v>5.5501768801942797E-2</v>
      </c>
      <c r="AD19">
        <v>-0.49661333466556701</v>
      </c>
      <c r="AE19">
        <v>0.60180400456833205</v>
      </c>
      <c r="AF19">
        <v>-1.4681505791480101</v>
      </c>
      <c r="AG19">
        <v>2.6881505791480098</v>
      </c>
      <c r="AH19">
        <f t="shared" si="0"/>
        <v>1.2199999999999998</v>
      </c>
      <c r="AI19">
        <v>0.30499999999999999</v>
      </c>
      <c r="AJ19">
        <f t="shared" si="1"/>
        <v>1.22</v>
      </c>
      <c r="AK19">
        <f t="shared" si="2"/>
        <v>5.4688047787140803</v>
      </c>
    </row>
    <row r="20" spans="1:37">
      <c r="A20" s="1">
        <v>40816</v>
      </c>
      <c r="B20">
        <v>-4.7787160115180201E-2</v>
      </c>
      <c r="C20">
        <v>-0.83584415294669301</v>
      </c>
      <c r="D20">
        <v>-3.0935096751729501</v>
      </c>
      <c r="E20">
        <v>-2.1315169150967601E-4</v>
      </c>
      <c r="F20">
        <v>4.8633619533230599</v>
      </c>
      <c r="G20">
        <v>9.1874149822441201E-2</v>
      </c>
      <c r="H20">
        <v>-4.9903646406450203E-3</v>
      </c>
      <c r="I20">
        <v>-0.17148934334774399</v>
      </c>
      <c r="J20">
        <v>-1.5462885964897E-2</v>
      </c>
      <c r="K20">
        <v>-4.3984300098108404</v>
      </c>
      <c r="L20">
        <v>5.9993558840637999E-2</v>
      </c>
      <c r="M20">
        <v>0</v>
      </c>
      <c r="N20">
        <v>0</v>
      </c>
      <c r="O20">
        <v>8.3295759598431898E-2</v>
      </c>
      <c r="P20">
        <v>0</v>
      </c>
      <c r="Q20">
        <v>9.4887020979981893E-3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1.8009284158366199</v>
      </c>
      <c r="Z20">
        <v>0.378678014378936</v>
      </c>
      <c r="AA20">
        <v>-0.16425606140829799</v>
      </c>
      <c r="AB20">
        <v>-0.10383022524973</v>
      </c>
      <c r="AC20">
        <v>-6.0280822261390497E-2</v>
      </c>
      <c r="AD20">
        <v>-0.29504971455571199</v>
      </c>
      <c r="AE20">
        <v>0.59537243407902096</v>
      </c>
      <c r="AF20">
        <v>-1.3081505791480099</v>
      </c>
      <c r="AG20">
        <v>2.6881505791480098</v>
      </c>
      <c r="AH20">
        <f t="shared" si="0"/>
        <v>1.38</v>
      </c>
      <c r="AI20">
        <v>0.34499999999999997</v>
      </c>
      <c r="AJ20">
        <f t="shared" si="1"/>
        <v>1.38</v>
      </c>
      <c r="AK20">
        <f t="shared" si="2"/>
        <v>4.2222404030704155</v>
      </c>
    </row>
    <row r="21" spans="1:37">
      <c r="A21" s="1">
        <v>40908</v>
      </c>
      <c r="B21">
        <v>-4.6599876902857301E-2</v>
      </c>
      <c r="C21">
        <v>-0.917787532715859</v>
      </c>
      <c r="D21">
        <v>-2.9461105090923798</v>
      </c>
      <c r="E21">
        <v>-3.42581754688073E-4</v>
      </c>
      <c r="F21">
        <v>3.2532381389757199</v>
      </c>
      <c r="G21">
        <v>0.118927863761925</v>
      </c>
      <c r="H21">
        <v>3.8051108010565501E-3</v>
      </c>
      <c r="I21">
        <v>-0.129820164705931</v>
      </c>
      <c r="J21">
        <v>-1.38869304416401E-2</v>
      </c>
      <c r="K21">
        <v>-4.7619326404104401</v>
      </c>
      <c r="L21">
        <v>5.03561952819961E-2</v>
      </c>
      <c r="M21">
        <v>0</v>
      </c>
      <c r="N21">
        <v>0</v>
      </c>
      <c r="O21">
        <v>8.0833528352627401E-2</v>
      </c>
      <c r="P21">
        <v>0</v>
      </c>
      <c r="Q21">
        <v>-1.20721558008539E-2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2.6384128842639201</v>
      </c>
      <c r="Z21">
        <v>0.65486702560577703</v>
      </c>
      <c r="AA21">
        <v>0.28909598269637898</v>
      </c>
      <c r="AB21">
        <v>2.3142191699763798E-2</v>
      </c>
      <c r="AC21">
        <v>-7.4329499172250194E-2</v>
      </c>
      <c r="AD21">
        <v>-0.246954569890006</v>
      </c>
      <c r="AE21">
        <v>0.58900696026364097</v>
      </c>
      <c r="AF21">
        <v>-1.44815057914801</v>
      </c>
      <c r="AG21">
        <v>2.6881505791480098</v>
      </c>
      <c r="AH21">
        <f t="shared" si="0"/>
        <v>1.2399999999999998</v>
      </c>
      <c r="AI21">
        <v>0.31</v>
      </c>
      <c r="AJ21">
        <f t="shared" si="1"/>
        <v>1.24</v>
      </c>
      <c r="AK21">
        <f t="shared" si="2"/>
        <v>2.7176986252068565</v>
      </c>
    </row>
    <row r="22" spans="1:37">
      <c r="A22" s="1">
        <v>40999</v>
      </c>
      <c r="B22">
        <v>-4.6329792410338203E-2</v>
      </c>
      <c r="C22">
        <v>-0.87757804312153698</v>
      </c>
      <c r="D22">
        <v>-2.5991623840549001</v>
      </c>
      <c r="E22">
        <v>-1.4196310221770099E-4</v>
      </c>
      <c r="F22">
        <v>1.97075076069651</v>
      </c>
      <c r="G22">
        <v>4.6345520765225398E-2</v>
      </c>
      <c r="H22" s="16">
        <v>1.5311636287678399E-5</v>
      </c>
      <c r="I22">
        <v>-9.8537072469833106E-2</v>
      </c>
      <c r="J22">
        <v>-1.1957440786931801E-2</v>
      </c>
      <c r="K22">
        <v>-4.6899938367982896</v>
      </c>
      <c r="L22">
        <v>5.4751689185654498E-2</v>
      </c>
      <c r="M22">
        <v>0</v>
      </c>
      <c r="N22">
        <v>0</v>
      </c>
      <c r="O22">
        <v>7.7205139926631097E-2</v>
      </c>
      <c r="P22">
        <v>0</v>
      </c>
      <c r="Q22">
        <v>8.9270697258084903E-4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2.9529398887903699</v>
      </c>
      <c r="Z22">
        <v>5.2979691104158896E-3</v>
      </c>
      <c r="AA22">
        <v>0.46169629419031299</v>
      </c>
      <c r="AB22">
        <v>0.362113167251634</v>
      </c>
      <c r="AC22">
        <v>2.1173501563975902E-2</v>
      </c>
      <c r="AD22">
        <v>-0.25033890189197799</v>
      </c>
      <c r="AE22">
        <v>0.58270690536221303</v>
      </c>
      <c r="AF22">
        <v>-2.0381505791480099</v>
      </c>
      <c r="AG22">
        <v>2.6881505791480098</v>
      </c>
      <c r="AH22">
        <f t="shared" si="0"/>
        <v>0.64999999999999991</v>
      </c>
      <c r="AI22">
        <v>0.16250000000000001</v>
      </c>
      <c r="AJ22">
        <f t="shared" si="1"/>
        <v>0.65</v>
      </c>
      <c r="AK22">
        <f t="shared" si="2"/>
        <v>1.7871119177835588</v>
      </c>
    </row>
    <row r="23" spans="1:37">
      <c r="A23" s="1">
        <v>41090</v>
      </c>
      <c r="B23">
        <v>-4.5485148775815103E-2</v>
      </c>
      <c r="C23">
        <v>-0.76953567074280005</v>
      </c>
      <c r="D23">
        <v>-2.0975775147252702</v>
      </c>
      <c r="E23">
        <v>-3.3846534485770297E-4</v>
      </c>
      <c r="F23">
        <v>0.86500800103315401</v>
      </c>
      <c r="G23">
        <v>4.6847989016083301E-3</v>
      </c>
      <c r="H23">
        <v>-1.5757600782744399E-3</v>
      </c>
      <c r="I23">
        <v>-7.7913815065492095E-2</v>
      </c>
      <c r="J23">
        <v>-1.2163074151122799E-2</v>
      </c>
      <c r="K23">
        <v>-4.3361807537397201</v>
      </c>
      <c r="L23">
        <v>9.2342129433088102E-2</v>
      </c>
      <c r="M23">
        <v>0</v>
      </c>
      <c r="N23">
        <v>0</v>
      </c>
      <c r="O23">
        <v>7.40907459298671E-2</v>
      </c>
      <c r="P23">
        <v>0</v>
      </c>
      <c r="Q23">
        <v>-1.03452549072448E-3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3.0968960195903601</v>
      </c>
      <c r="Z23">
        <v>-0.33454738191218503</v>
      </c>
      <c r="AA23">
        <v>5.0036508982455097E-2</v>
      </c>
      <c r="AB23">
        <v>0.49275519219879499</v>
      </c>
      <c r="AC23">
        <v>0.307528871641437</v>
      </c>
      <c r="AD23">
        <v>-0.18161233555769399</v>
      </c>
      <c r="AE23">
        <v>0.57647159869028897</v>
      </c>
      <c r="AF23">
        <v>-2.2981505791480101</v>
      </c>
      <c r="AG23">
        <v>2.6881505791480098</v>
      </c>
      <c r="AH23">
        <f t="shared" si="0"/>
        <v>0.38999999999999968</v>
      </c>
      <c r="AI23">
        <v>9.7500000000000003E-2</v>
      </c>
      <c r="AJ23">
        <f t="shared" si="1"/>
        <v>0.39</v>
      </c>
      <c r="AK23">
        <f t="shared" si="2"/>
        <v>1.2951238787965522</v>
      </c>
    </row>
    <row r="24" spans="1:37">
      <c r="A24" s="1">
        <v>41182</v>
      </c>
      <c r="B24">
        <v>-4.6420214508552902E-2</v>
      </c>
      <c r="C24">
        <v>-0.70911461081812999</v>
      </c>
      <c r="D24">
        <v>-1.7119424226388</v>
      </c>
      <c r="E24">
        <v>-1.98611995861241E-4</v>
      </c>
      <c r="F24">
        <v>-0.22175344621197399</v>
      </c>
      <c r="G24">
        <v>-7.0843886463005601E-2</v>
      </c>
      <c r="H24">
        <v>2.6339233869800902E-3</v>
      </c>
      <c r="I24">
        <v>-5.3245784181322697E-2</v>
      </c>
      <c r="J24">
        <v>-1.0658129750027501E-2</v>
      </c>
      <c r="K24">
        <v>-4.1730356415392196</v>
      </c>
      <c r="L24">
        <v>0.100820092821632</v>
      </c>
      <c r="M24">
        <v>0</v>
      </c>
      <c r="N24">
        <v>0</v>
      </c>
      <c r="O24">
        <v>7.0381347765125696E-2</v>
      </c>
      <c r="P24">
        <v>0</v>
      </c>
      <c r="Q24">
        <v>-6.0521177569519101E-3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3.4840533062882102</v>
      </c>
      <c r="Z24">
        <v>-0.36767151253553698</v>
      </c>
      <c r="AA24">
        <v>-7.9940271689518394E-2</v>
      </c>
      <c r="AB24">
        <v>0.17185405901156001</v>
      </c>
      <c r="AC24">
        <v>0.40392533113553503</v>
      </c>
      <c r="AD24">
        <v>0.118757633934354</v>
      </c>
      <c r="AE24">
        <v>0.57030037656286003</v>
      </c>
      <c r="AF24">
        <v>-2.5281505791480101</v>
      </c>
      <c r="AG24">
        <v>2.6881505791480098</v>
      </c>
      <c r="AH24">
        <f t="shared" si="0"/>
        <v>0.1599999999999997</v>
      </c>
      <c r="AI24">
        <v>0.04</v>
      </c>
      <c r="AJ24">
        <f t="shared" si="1"/>
        <v>0.16</v>
      </c>
      <c r="AK24">
        <f t="shared" si="2"/>
        <v>0.60205709539461638</v>
      </c>
    </row>
    <row r="25" spans="1:37">
      <c r="A25" s="1">
        <v>41274</v>
      </c>
      <c r="B25">
        <v>-4.47110550363162E-2</v>
      </c>
      <c r="C25">
        <v>-0.58421159544469903</v>
      </c>
      <c r="D25">
        <v>-1.48069350284236</v>
      </c>
      <c r="E25" s="16">
        <v>-4.8496790112690997E-5</v>
      </c>
      <c r="F25">
        <v>-0.75410077331634595</v>
      </c>
      <c r="G25">
        <v>-0.16561198695882601</v>
      </c>
      <c r="H25">
        <v>3.5823315068905801E-3</v>
      </c>
      <c r="I25">
        <v>-4.1532709176601103E-2</v>
      </c>
      <c r="J25">
        <v>-9.3993556400713899E-3</v>
      </c>
      <c r="K25">
        <v>-3.83513586029069</v>
      </c>
      <c r="L25">
        <v>0.129117301869863</v>
      </c>
      <c r="M25">
        <v>0</v>
      </c>
      <c r="N25">
        <v>0</v>
      </c>
      <c r="O25">
        <v>6.7448309088013803E-2</v>
      </c>
      <c r="P25">
        <v>0</v>
      </c>
      <c r="Q25">
        <v>1.41057320833803E-2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3.4332801783835301</v>
      </c>
      <c r="Z25">
        <v>-0.42690364897069599</v>
      </c>
      <c r="AA25">
        <v>-7.2263851298390497E-2</v>
      </c>
      <c r="AB25">
        <v>3.8992760448394503E-2</v>
      </c>
      <c r="AC25">
        <v>0.151616324733993</v>
      </c>
      <c r="AD25">
        <v>0.434126736251289</v>
      </c>
      <c r="AE25">
        <v>0.56419258221923296</v>
      </c>
      <c r="AF25">
        <v>-2.5781505791480099</v>
      </c>
      <c r="AG25">
        <v>2.6881505791480098</v>
      </c>
      <c r="AH25">
        <f t="shared" si="0"/>
        <v>0.10999999999999988</v>
      </c>
      <c r="AI25">
        <v>2.75E-2</v>
      </c>
      <c r="AJ25">
        <f t="shared" si="1"/>
        <v>0.11</v>
      </c>
      <c r="AK25">
        <f t="shared" si="2"/>
        <v>0.38628736074256997</v>
      </c>
    </row>
    <row r="26" spans="1:37">
      <c r="A26" s="1">
        <v>41364</v>
      </c>
      <c r="B26">
        <v>-4.6524374406249701E-2</v>
      </c>
      <c r="C26">
        <v>-0.56837781081963801</v>
      </c>
      <c r="D26">
        <v>-1.33765369202239</v>
      </c>
      <c r="E26">
        <v>-2.2543235619044299E-4</v>
      </c>
      <c r="F26">
        <v>-0.79949142204012102</v>
      </c>
      <c r="G26">
        <v>-0.24056292061806001</v>
      </c>
      <c r="H26">
        <v>2.7727252671785598E-3</v>
      </c>
      <c r="I26">
        <v>-4.0443745025943799E-2</v>
      </c>
      <c r="J26">
        <v>-8.62720301605183E-3</v>
      </c>
      <c r="K26">
        <v>-3.4175639064668601</v>
      </c>
      <c r="L26">
        <v>0.13654600710703599</v>
      </c>
      <c r="M26">
        <v>0</v>
      </c>
      <c r="N26">
        <v>0</v>
      </c>
      <c r="O26">
        <v>6.3695169006372093E-2</v>
      </c>
      <c r="P26">
        <v>0</v>
      </c>
      <c r="Q26">
        <v>3.2895136168380301E-2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3.2121442624954399</v>
      </c>
      <c r="Z26">
        <v>-0.50082939518219405</v>
      </c>
      <c r="AA26">
        <v>-0.122934309118938</v>
      </c>
      <c r="AB26">
        <v>-5.84691172727329E-3</v>
      </c>
      <c r="AC26">
        <v>4.8347113809752103E-2</v>
      </c>
      <c r="AD26">
        <v>0.46638256401566502</v>
      </c>
      <c r="AE26">
        <v>0.55814756574882496</v>
      </c>
      <c r="AF26">
        <v>-2.5681505791480101</v>
      </c>
      <c r="AG26">
        <v>2.6881505791480098</v>
      </c>
      <c r="AH26">
        <f t="shared" si="0"/>
        <v>0.11999999999999966</v>
      </c>
      <c r="AI26">
        <v>0.03</v>
      </c>
      <c r="AJ26">
        <f t="shared" si="1"/>
        <v>0.12</v>
      </c>
      <c r="AK26">
        <f t="shared" si="2"/>
        <v>0.44030058217440826</v>
      </c>
    </row>
    <row r="27" spans="1:37">
      <c r="A27" s="1">
        <v>41455</v>
      </c>
      <c r="B27">
        <v>-4.9910150132644299E-2</v>
      </c>
      <c r="C27">
        <v>-0.60689729986778196</v>
      </c>
      <c r="D27">
        <v>-1.4983793626176001</v>
      </c>
      <c r="E27">
        <v>-2.8479937868548197E-4</v>
      </c>
      <c r="F27">
        <v>-0.69750727759307096</v>
      </c>
      <c r="G27">
        <v>-0.26560753128986297</v>
      </c>
      <c r="H27">
        <v>-1.22045810853476E-2</v>
      </c>
      <c r="I27">
        <v>-3.9543230618018697E-2</v>
      </c>
      <c r="J27">
        <v>-6.1854572481288804E-3</v>
      </c>
      <c r="K27">
        <v>-3.3495659948940699</v>
      </c>
      <c r="L27">
        <v>0.184430755893631</v>
      </c>
      <c r="M27">
        <v>0</v>
      </c>
      <c r="N27">
        <v>0</v>
      </c>
      <c r="O27">
        <v>6.1542694091194602E-2</v>
      </c>
      <c r="P27">
        <v>0</v>
      </c>
      <c r="Q27">
        <v>4.51342590376268E-2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3.30611060415993</v>
      </c>
      <c r="Z27">
        <v>-0.48120148292993398</v>
      </c>
      <c r="AA27">
        <v>-0.14557880631653999</v>
      </c>
      <c r="AB27">
        <v>-2.6959597786883401E-2</v>
      </c>
      <c r="AC27">
        <v>1.7306320418755499E-2</v>
      </c>
      <c r="AD27">
        <v>0.44498567495830599</v>
      </c>
      <c r="AE27">
        <v>0.55216468401776397</v>
      </c>
      <c r="AF27">
        <v>-2.5681505791480101</v>
      </c>
      <c r="AG27">
        <v>2.6881505791480098</v>
      </c>
      <c r="AH27">
        <f t="shared" si="0"/>
        <v>0.11999999999999966</v>
      </c>
      <c r="AI27">
        <v>0.03</v>
      </c>
      <c r="AJ27">
        <f t="shared" si="1"/>
        <v>0.12</v>
      </c>
      <c r="AK27">
        <f t="shared" si="2"/>
        <v>0.35490328239043556</v>
      </c>
    </row>
    <row r="28" spans="1:37">
      <c r="A28" s="1">
        <v>41547</v>
      </c>
      <c r="B28">
        <v>-4.8778762648332703E-2</v>
      </c>
      <c r="C28">
        <v>-0.63589427156911804</v>
      </c>
      <c r="D28">
        <v>-1.8181687203090999</v>
      </c>
      <c r="E28">
        <v>-1.65649153758314E-4</v>
      </c>
      <c r="F28">
        <v>-0.15307938315646699</v>
      </c>
      <c r="G28">
        <v>-0.26006183633919</v>
      </c>
      <c r="H28">
        <v>2.6706842557424298E-3</v>
      </c>
      <c r="I28">
        <v>-4.7209621525962399E-2</v>
      </c>
      <c r="J28">
        <v>-2.1106309602892301E-3</v>
      </c>
      <c r="K28">
        <v>-3.3170964362921098</v>
      </c>
      <c r="L28">
        <v>0.18349367058464999</v>
      </c>
      <c r="M28">
        <v>0</v>
      </c>
      <c r="N28">
        <v>0</v>
      </c>
      <c r="O28">
        <v>5.99702327357979E-2</v>
      </c>
      <c r="P28">
        <v>0</v>
      </c>
      <c r="Q28">
        <v>8.5787330281032401E-3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3.1161165624237701</v>
      </c>
      <c r="Z28">
        <v>-0.33929920157647397</v>
      </c>
      <c r="AA28">
        <v>-0.14165487408524999</v>
      </c>
      <c r="AB28">
        <v>-8.6796691499568798E-2</v>
      </c>
      <c r="AC28">
        <v>-2.62970138629939E-2</v>
      </c>
      <c r="AD28">
        <v>0.40138933017601602</v>
      </c>
      <c r="AE28">
        <v>0.54624330059627002</v>
      </c>
      <c r="AF28">
        <v>-2.5581505791480099</v>
      </c>
      <c r="AG28">
        <v>2.6881505791480098</v>
      </c>
      <c r="AH28">
        <f t="shared" si="0"/>
        <v>0.12999999999999989</v>
      </c>
      <c r="AI28">
        <v>3.2500000000000001E-2</v>
      </c>
      <c r="AJ28">
        <f t="shared" si="1"/>
        <v>0.13</v>
      </c>
      <c r="AK28">
        <f t="shared" si="2"/>
        <v>0.5236383247166102</v>
      </c>
    </row>
    <row r="29" spans="1:37">
      <c r="A29" s="1">
        <v>41639</v>
      </c>
      <c r="B29">
        <v>-5.1803533454870099E-2</v>
      </c>
      <c r="C29">
        <v>-0.54334288364336902</v>
      </c>
      <c r="D29">
        <v>-1.9874541505605301</v>
      </c>
      <c r="E29">
        <v>1.2949246954361101E-4</v>
      </c>
      <c r="F29">
        <v>3.1094298697042499E-2</v>
      </c>
      <c r="G29">
        <v>-0.29309504010669801</v>
      </c>
      <c r="H29">
        <v>1.9557986258246099E-3</v>
      </c>
      <c r="I29">
        <v>-0.130876273527116</v>
      </c>
      <c r="J29">
        <v>3.1704733125329202E-3</v>
      </c>
      <c r="K29">
        <v>-3.1859982955561699</v>
      </c>
      <c r="L29">
        <v>0.190385551460138</v>
      </c>
      <c r="M29">
        <v>0</v>
      </c>
      <c r="N29">
        <v>0</v>
      </c>
      <c r="O29">
        <v>5.3812403133853298E-2</v>
      </c>
      <c r="P29">
        <v>0</v>
      </c>
      <c r="Q29">
        <v>3.7887919233618499E-2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2.95744091527424</v>
      </c>
      <c r="Z29">
        <v>-0.33560695070964203</v>
      </c>
      <c r="AA29">
        <v>-3.1312219310435499E-2</v>
      </c>
      <c r="AB29">
        <v>-8.5800996959563003E-2</v>
      </c>
      <c r="AC29">
        <v>-5.4889593936527599E-2</v>
      </c>
      <c r="AD29">
        <v>0.35576972069159701</v>
      </c>
      <c r="AE29">
        <v>0.54038278568673803</v>
      </c>
      <c r="AF29">
        <v>-2.5281505791480101</v>
      </c>
      <c r="AG29">
        <v>2.6881505791480098</v>
      </c>
      <c r="AH29">
        <f t="shared" si="0"/>
        <v>0.1599999999999997</v>
      </c>
      <c r="AI29">
        <v>0.04</v>
      </c>
      <c r="AJ29">
        <f t="shared" si="1"/>
        <v>0.16</v>
      </c>
      <c r="AK29">
        <f t="shared" si="2"/>
        <v>0.54039742050650108</v>
      </c>
    </row>
    <row r="30" spans="1:37">
      <c r="A30" s="1">
        <v>41729</v>
      </c>
      <c r="B30">
        <v>-5.7123392791939002E-2</v>
      </c>
      <c r="C30">
        <v>-0.44759278216298098</v>
      </c>
      <c r="D30">
        <v>-1.94709356640773</v>
      </c>
      <c r="E30">
        <v>-2.2990022098995301E-4</v>
      </c>
      <c r="F30">
        <v>-0.144032679531298</v>
      </c>
      <c r="G30">
        <v>-0.35001147196550902</v>
      </c>
      <c r="H30">
        <v>-3.3142632441435001E-3</v>
      </c>
      <c r="I30">
        <v>-0.14843107039335199</v>
      </c>
      <c r="J30">
        <v>5.7845692124345004E-3</v>
      </c>
      <c r="K30">
        <v>-2.8756314059838601</v>
      </c>
      <c r="L30">
        <v>0.17143721158734301</v>
      </c>
      <c r="M30">
        <v>0</v>
      </c>
      <c r="N30">
        <v>0</v>
      </c>
      <c r="O30">
        <v>4.73098212302124E-2</v>
      </c>
      <c r="P30">
        <v>0</v>
      </c>
      <c r="Q30">
        <v>5.5141980059734197E-2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2.76981937265082</v>
      </c>
      <c r="Z30">
        <v>-0.286167977433048</v>
      </c>
      <c r="AA30">
        <v>-4.4551656117895501E-2</v>
      </c>
      <c r="AB30">
        <v>7.1102493741256802E-4</v>
      </c>
      <c r="AC30">
        <v>-5.52452983713769E-2</v>
      </c>
      <c r="AD30">
        <v>0.30648838971408998</v>
      </c>
      <c r="AE30">
        <v>0.53458251605253004</v>
      </c>
      <c r="AF30">
        <v>-2.4681505791480101</v>
      </c>
      <c r="AG30">
        <v>2.6881505791480098</v>
      </c>
      <c r="AH30">
        <f t="shared" si="0"/>
        <v>0.21999999999999975</v>
      </c>
      <c r="AI30">
        <v>5.5E-2</v>
      </c>
      <c r="AJ30">
        <f t="shared" si="1"/>
        <v>0.22</v>
      </c>
      <c r="AK30">
        <f t="shared" si="2"/>
        <v>0.40457755060385758</v>
      </c>
    </row>
    <row r="31" spans="1:37">
      <c r="A31" s="1">
        <v>41820</v>
      </c>
      <c r="B31">
        <v>-5.93867599922605E-2</v>
      </c>
      <c r="C31">
        <v>-0.24518907404651</v>
      </c>
      <c r="D31">
        <v>-1.7908006957145399</v>
      </c>
      <c r="E31">
        <v>1.3803829608389001E-4</v>
      </c>
      <c r="F31">
        <v>-0.43094585711521499</v>
      </c>
      <c r="G31">
        <v>-0.38345426809967198</v>
      </c>
      <c r="H31">
        <v>2.5631555918534002E-3</v>
      </c>
      <c r="I31">
        <v>-0.23727180673989101</v>
      </c>
      <c r="J31">
        <v>1.02701075006473E-2</v>
      </c>
      <c r="K31">
        <v>-2.9757592891482898</v>
      </c>
      <c r="L31">
        <v>0.155702137896361</v>
      </c>
      <c r="M31">
        <v>0</v>
      </c>
      <c r="N31">
        <v>0</v>
      </c>
      <c r="O31">
        <v>4.0025317916135401E-2</v>
      </c>
      <c r="P31">
        <v>0</v>
      </c>
      <c r="Q31">
        <v>5.3149941067889901E-2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2.89473488903753</v>
      </c>
      <c r="Z31">
        <v>-0.28498756147064502</v>
      </c>
      <c r="AA31">
        <v>-2.0257532386032898E-3</v>
      </c>
      <c r="AB31">
        <v>-1.68219377228855E-2</v>
      </c>
      <c r="AC31">
        <v>1.21932907494097E-3</v>
      </c>
      <c r="AD31">
        <v>0.271847632783208</v>
      </c>
      <c r="AE31">
        <v>0.52884187494741697</v>
      </c>
      <c r="AF31">
        <v>-2.4681505791480101</v>
      </c>
      <c r="AG31">
        <v>2.6881505791480098</v>
      </c>
      <c r="AH31">
        <f t="shared" si="0"/>
        <v>0.21999999999999975</v>
      </c>
      <c r="AI31">
        <v>5.5E-2</v>
      </c>
      <c r="AJ31">
        <f t="shared" si="1"/>
        <v>0.22</v>
      </c>
      <c r="AK31">
        <f t="shared" si="2"/>
        <v>0.33179269068474482</v>
      </c>
    </row>
    <row r="32" spans="1:37">
      <c r="A32" s="1">
        <v>41912</v>
      </c>
      <c r="B32">
        <v>-6.1427152292988299E-2</v>
      </c>
      <c r="C32">
        <v>-0.19628711704974899</v>
      </c>
      <c r="D32">
        <v>-1.5357899024458801</v>
      </c>
      <c r="E32">
        <v>-2.5095335979459998E-4</v>
      </c>
      <c r="F32">
        <v>-1.02103238439386</v>
      </c>
      <c r="G32">
        <v>-0.37210284188259901</v>
      </c>
      <c r="H32">
        <v>5.1545025998434102E-3</v>
      </c>
      <c r="I32">
        <v>-0.17063951093856899</v>
      </c>
      <c r="J32">
        <v>1.30971888640185E-2</v>
      </c>
      <c r="K32">
        <v>-3.0510868086338099</v>
      </c>
      <c r="L32">
        <v>0.15406488744730401</v>
      </c>
      <c r="M32">
        <v>0</v>
      </c>
      <c r="N32">
        <v>0</v>
      </c>
      <c r="O32">
        <v>3.7991069585277003E-2</v>
      </c>
      <c r="P32">
        <v>0</v>
      </c>
      <c r="Q32">
        <v>6.6834549259559894E-2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3.0206337915238901</v>
      </c>
      <c r="Z32">
        <v>-0.32797996071750801</v>
      </c>
      <c r="AA32">
        <v>-3.18931189596591E-2</v>
      </c>
      <c r="AB32">
        <v>5.25273107671579E-2</v>
      </c>
      <c r="AC32">
        <v>-1.4831306818532499E-2</v>
      </c>
      <c r="AD32">
        <v>0.29170692621948002</v>
      </c>
      <c r="AE32">
        <v>0.52316025204566596</v>
      </c>
      <c r="AF32">
        <v>-2.61815057914801</v>
      </c>
      <c r="AG32">
        <v>2.6881505791480098</v>
      </c>
      <c r="AH32">
        <f t="shared" si="0"/>
        <v>6.999999999999984E-2</v>
      </c>
      <c r="AI32">
        <v>1.7500000000000002E-2</v>
      </c>
      <c r="AJ32">
        <f t="shared" si="1"/>
        <v>7.0000000000000007E-2</v>
      </c>
      <c r="AK32">
        <f t="shared" si="2"/>
        <v>0.13092316661898201</v>
      </c>
    </row>
    <row r="33" spans="1:37">
      <c r="A33" s="1">
        <v>42004</v>
      </c>
      <c r="B33">
        <v>-6.5755827058734798E-2</v>
      </c>
      <c r="C33">
        <v>-2.4312797349207101E-2</v>
      </c>
      <c r="D33">
        <v>-1.22658719550365</v>
      </c>
      <c r="E33" s="16">
        <v>-6.1085679452242206E-5</v>
      </c>
      <c r="F33">
        <v>-1.58678305606749</v>
      </c>
      <c r="G33">
        <v>-0.34954127853067202</v>
      </c>
      <c r="H33">
        <v>1.91650233943326E-3</v>
      </c>
      <c r="I33">
        <v>-0.2313749024341</v>
      </c>
      <c r="J33">
        <v>1.66842816758286E-2</v>
      </c>
      <c r="K33">
        <v>-2.8841643742604499</v>
      </c>
      <c r="L33">
        <v>0.130372479946398</v>
      </c>
      <c r="M33">
        <v>0</v>
      </c>
      <c r="N33">
        <v>0</v>
      </c>
      <c r="O33">
        <v>3.0347831674514599E-2</v>
      </c>
      <c r="P33">
        <v>0</v>
      </c>
      <c r="Q33">
        <v>9.0812223174330894E-2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3.0331237223029701</v>
      </c>
      <c r="Z33">
        <v>-0.42671985254323302</v>
      </c>
      <c r="AA33">
        <v>-5.3667053093264402E-2</v>
      </c>
      <c r="AB33">
        <v>2.6327406903463298E-2</v>
      </c>
      <c r="AC33">
        <v>2.5345104039913299E-2</v>
      </c>
      <c r="AD33">
        <v>0.29835024791707199</v>
      </c>
      <c r="AE33">
        <v>0.51753704337278905</v>
      </c>
      <c r="AF33">
        <v>-2.67815057914801</v>
      </c>
      <c r="AG33">
        <v>2.6881505791480098</v>
      </c>
      <c r="AH33">
        <f t="shared" si="0"/>
        <v>9.9999999999997868E-3</v>
      </c>
      <c r="AI33">
        <v>2.5000000000000001E-3</v>
      </c>
      <c r="AJ33">
        <f t="shared" si="1"/>
        <v>0.01</v>
      </c>
      <c r="AK33">
        <f t="shared" si="2"/>
        <v>-8.5952012664709618E-3</v>
      </c>
    </row>
    <row r="34" spans="1:37">
      <c r="A34" s="1">
        <v>42094</v>
      </c>
      <c r="B34">
        <v>-6.9248791748450902E-2</v>
      </c>
      <c r="C34">
        <v>0.124010659533318</v>
      </c>
      <c r="D34">
        <v>-0.93611273961712904</v>
      </c>
      <c r="E34" s="16">
        <v>4.0480156387226898E-5</v>
      </c>
      <c r="F34">
        <v>-2.2071335308609199</v>
      </c>
      <c r="G34">
        <v>-0.348808698099276</v>
      </c>
      <c r="H34">
        <v>-3.7507718414790101E-3</v>
      </c>
      <c r="I34">
        <v>-0.23735935219673199</v>
      </c>
      <c r="J34">
        <v>1.93774075569218E-2</v>
      </c>
      <c r="K34">
        <v>-2.5758664856333402</v>
      </c>
      <c r="L34">
        <v>0.10957595406409799</v>
      </c>
      <c r="M34">
        <v>0</v>
      </c>
      <c r="N34">
        <v>0</v>
      </c>
      <c r="O34">
        <v>2.2454545490012499E-2</v>
      </c>
      <c r="P34">
        <v>0</v>
      </c>
      <c r="Q34">
        <v>9.4729695996973201E-2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2.9552048774617998</v>
      </c>
      <c r="Z34">
        <v>-0.42077746476473998</v>
      </c>
      <c r="AA34">
        <v>-5.7316931489303898E-2</v>
      </c>
      <c r="AB34">
        <v>-4.7639300749967696E-3</v>
      </c>
      <c r="AC34">
        <v>-1.5190645672979499E-2</v>
      </c>
      <c r="AD34">
        <v>0.350813491327997</v>
      </c>
      <c r="AE34">
        <v>0.51197165123690203</v>
      </c>
      <c r="AF34">
        <v>-2.6881505791480098</v>
      </c>
      <c r="AG34">
        <v>2.6881505791480098</v>
      </c>
      <c r="AH34">
        <f t="shared" si="0"/>
        <v>0</v>
      </c>
      <c r="AI34">
        <v>0</v>
      </c>
      <c r="AJ34">
        <f t="shared" si="1"/>
        <v>0</v>
      </c>
      <c r="AK34">
        <f t="shared" si="2"/>
        <v>-0.23210291115443615</v>
      </c>
    </row>
    <row r="35" spans="1:37">
      <c r="A35" s="1">
        <v>42185</v>
      </c>
      <c r="B35">
        <v>-6.9046157089818594E-2</v>
      </c>
      <c r="C35">
        <v>0.12775669928943001</v>
      </c>
      <c r="D35">
        <v>-0.998499136533328</v>
      </c>
      <c r="E35">
        <v>-3.3159014648110501E-4</v>
      </c>
      <c r="F35">
        <v>-2.2309998310049601</v>
      </c>
      <c r="G35">
        <v>-0.290894757245303</v>
      </c>
      <c r="H35">
        <v>-1.8903151624304699E-3</v>
      </c>
      <c r="I35">
        <v>-0.23946471240629399</v>
      </c>
      <c r="J35">
        <v>2.2348401362849799E-2</v>
      </c>
      <c r="K35">
        <v>-2.6275257410785202</v>
      </c>
      <c r="L35">
        <v>0.21303070632728</v>
      </c>
      <c r="M35">
        <v>0</v>
      </c>
      <c r="N35">
        <v>0</v>
      </c>
      <c r="O35">
        <v>1.7632266556660801E-2</v>
      </c>
      <c r="P35">
        <v>0</v>
      </c>
      <c r="Q35">
        <v>7.3067477852224505E-2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3.00093789557621</v>
      </c>
      <c r="Z35">
        <v>-0.420462320548319</v>
      </c>
      <c r="AA35">
        <v>-9.6541547300066699E-2</v>
      </c>
      <c r="AB35">
        <v>-2.2016325095856201E-2</v>
      </c>
      <c r="AC35">
        <v>-6.8167196392305895E-2</v>
      </c>
      <c r="AD35">
        <v>0.36645211970510699</v>
      </c>
      <c r="AE35">
        <v>0.50646348416073705</v>
      </c>
      <c r="AF35">
        <v>-2.7381505791480101</v>
      </c>
      <c r="AG35">
        <v>2.6881505791480098</v>
      </c>
      <c r="AH35">
        <f t="shared" si="0"/>
        <v>-5.0000000000000266E-2</v>
      </c>
      <c r="AI35">
        <v>-1.2500000000000001E-2</v>
      </c>
      <c r="AJ35">
        <f t="shared" si="1"/>
        <v>-0.05</v>
      </c>
      <c r="AK35">
        <f t="shared" si="2"/>
        <v>-0.18267688486624872</v>
      </c>
    </row>
    <row r="36" spans="1:37">
      <c r="A36" s="1">
        <v>42277</v>
      </c>
      <c r="B36">
        <v>-7.5877017436361896E-2</v>
      </c>
      <c r="C36">
        <v>9.9007635088765603E-2</v>
      </c>
      <c r="D36">
        <v>-1.11423208842574</v>
      </c>
      <c r="E36">
        <v>5.8720144656992999E-4</v>
      </c>
      <c r="F36">
        <v>-2.2011117722060001</v>
      </c>
      <c r="G36">
        <v>-0.306294065609855</v>
      </c>
      <c r="H36">
        <v>-2.6929898209339998E-3</v>
      </c>
      <c r="I36">
        <v>-0.15020529792388801</v>
      </c>
      <c r="J36">
        <v>2.4334983360912599E-2</v>
      </c>
      <c r="K36">
        <v>-2.3448056810575499</v>
      </c>
      <c r="L36">
        <v>1.06561596798769E-2</v>
      </c>
      <c r="M36">
        <v>0</v>
      </c>
      <c r="N36">
        <v>0</v>
      </c>
      <c r="O36">
        <v>1.8724441775803999E-2</v>
      </c>
      <c r="P36">
        <v>0</v>
      </c>
      <c r="Q36">
        <v>7.0210311397904304E-2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2.8857972486966998</v>
      </c>
      <c r="Z36">
        <v>-0.39357360082541998</v>
      </c>
      <c r="AA36">
        <v>-7.0979947839180199E-2</v>
      </c>
      <c r="AB36">
        <v>-2.4531737390884101E-2</v>
      </c>
      <c r="AC36">
        <v>-7.2150786468372197E-2</v>
      </c>
      <c r="AD36">
        <v>0.36797446757123198</v>
      </c>
      <c r="AE36">
        <v>0.50101195681428201</v>
      </c>
      <c r="AF36">
        <v>-2.7781505791480101</v>
      </c>
      <c r="AG36">
        <v>2.6881505791480098</v>
      </c>
      <c r="AH36">
        <f t="shared" si="0"/>
        <v>-9.0000000000000302E-2</v>
      </c>
      <c r="AI36">
        <v>-2.2499999999999999E-2</v>
      </c>
      <c r="AJ36">
        <f t="shared" si="1"/>
        <v>-0.09</v>
      </c>
      <c r="AK36">
        <f t="shared" si="2"/>
        <v>-0.43772996268652531</v>
      </c>
    </row>
    <row r="37" spans="1:37">
      <c r="A37" s="1">
        <v>42369</v>
      </c>
      <c r="B37">
        <v>-7.8882356981645294E-2</v>
      </c>
      <c r="C37">
        <v>4.7233639645023202E-2</v>
      </c>
      <c r="D37">
        <v>-1.1053661960796299</v>
      </c>
      <c r="E37">
        <v>-1.36475447202918E-4</v>
      </c>
      <c r="F37">
        <v>-2.5487411072870798</v>
      </c>
      <c r="G37">
        <v>-0.24613421600817501</v>
      </c>
      <c r="H37">
        <v>-6.5306949097598702E-4</v>
      </c>
      <c r="I37">
        <v>-0.117445549027589</v>
      </c>
      <c r="J37">
        <v>2.2544001878773E-2</v>
      </c>
      <c r="K37">
        <v>-2.18136271121843</v>
      </c>
      <c r="L37">
        <v>8.7100818896279797E-2</v>
      </c>
      <c r="M37">
        <v>0</v>
      </c>
      <c r="N37">
        <v>0</v>
      </c>
      <c r="O37">
        <v>1.54980522939258E-2</v>
      </c>
      <c r="P37">
        <v>0</v>
      </c>
      <c r="Q37">
        <v>5.7770409999348599E-2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2.84010225928008</v>
      </c>
      <c r="Z37">
        <v>-0.33986370028767698</v>
      </c>
      <c r="AA37">
        <v>-4.1430809412936198E-2</v>
      </c>
      <c r="AB37">
        <v>-2.41845315998209E-2</v>
      </c>
      <c r="AC37">
        <v>-8.1650845802046804E-2</v>
      </c>
      <c r="AD37">
        <v>0.36183531752807502</v>
      </c>
      <c r="AE37">
        <v>0.49561648994808299</v>
      </c>
      <c r="AF37">
        <v>-2.8381505791480102</v>
      </c>
      <c r="AG37">
        <v>2.6881505791480098</v>
      </c>
      <c r="AH37">
        <f t="shared" si="0"/>
        <v>-0.15000000000000036</v>
      </c>
      <c r="AI37">
        <v>-3.7499999999999999E-2</v>
      </c>
      <c r="AJ37">
        <f t="shared" si="1"/>
        <v>-0.15</v>
      </c>
      <c r="AK37">
        <f t="shared" si="2"/>
        <v>-0.68344497848724395</v>
      </c>
    </row>
    <row r="38" spans="1:37">
      <c r="A38" s="1">
        <v>42460</v>
      </c>
      <c r="B38">
        <v>-8.8396703563863505E-2</v>
      </c>
      <c r="C38">
        <v>0.13167782808168399</v>
      </c>
      <c r="D38">
        <v>-0.92781634214016095</v>
      </c>
      <c r="E38">
        <v>2.6219726012901499E-4</v>
      </c>
      <c r="F38">
        <v>-3.13961210501395</v>
      </c>
      <c r="G38">
        <v>-0.21623918533200701</v>
      </c>
      <c r="H38">
        <v>-2.7772181842010599E-3</v>
      </c>
      <c r="I38">
        <v>-0.18194571602319201</v>
      </c>
      <c r="J38">
        <v>2.30941381902387E-2</v>
      </c>
      <c r="K38">
        <v>-1.9158710319285499</v>
      </c>
      <c r="L38">
        <v>2.1647076470553101E-2</v>
      </c>
      <c r="M38">
        <v>0</v>
      </c>
      <c r="N38">
        <v>0</v>
      </c>
      <c r="O38">
        <v>7.5124669775625498E-3</v>
      </c>
      <c r="P38">
        <v>0</v>
      </c>
      <c r="Q38">
        <v>5.9906121353748898E-2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2.8132795853898398</v>
      </c>
      <c r="Z38">
        <v>-0.366113284191802</v>
      </c>
      <c r="AA38">
        <v>4.7670114524678099E-2</v>
      </c>
      <c r="AB38">
        <v>3.3983869582964502E-3</v>
      </c>
      <c r="AC38">
        <v>-5.9656066186222899E-2</v>
      </c>
      <c r="AD38">
        <v>0.351552647863415</v>
      </c>
      <c r="AE38">
        <v>0.49027651032716102</v>
      </c>
      <c r="AF38">
        <v>-2.94815057914801</v>
      </c>
      <c r="AG38">
        <v>2.6881505791480098</v>
      </c>
      <c r="AH38">
        <f t="shared" si="0"/>
        <v>-0.26000000000000023</v>
      </c>
      <c r="AI38">
        <v>-6.5000000000000002E-2</v>
      </c>
      <c r="AJ38">
        <f t="shared" si="1"/>
        <v>-0.26</v>
      </c>
      <c r="AK38">
        <f t="shared" si="2"/>
        <v>-1.1342603524296546</v>
      </c>
    </row>
    <row r="39" spans="1:37">
      <c r="A39" s="1">
        <v>42551</v>
      </c>
      <c r="B39">
        <v>-9.2558978845725406E-2</v>
      </c>
      <c r="C39">
        <v>0.21142256055477099</v>
      </c>
      <c r="D39">
        <v>-0.65755111936564803</v>
      </c>
      <c r="E39">
        <v>3.2837864318900102E-4</v>
      </c>
      <c r="F39">
        <v>-3.5374792673061801</v>
      </c>
      <c r="G39">
        <v>-0.240896848623218</v>
      </c>
      <c r="H39">
        <v>7.3745319652574904E-3</v>
      </c>
      <c r="I39">
        <v>-0.198099701997903</v>
      </c>
      <c r="J39">
        <v>2.3468752034512E-2</v>
      </c>
      <c r="K39">
        <v>-1.6499760631810301</v>
      </c>
      <c r="L39">
        <v>1.7098547806916199E-2</v>
      </c>
      <c r="M39">
        <v>0</v>
      </c>
      <c r="N39">
        <v>0</v>
      </c>
      <c r="O39">
        <v>2.3280753403206E-3</v>
      </c>
      <c r="P39">
        <v>0</v>
      </c>
      <c r="Q39">
        <v>5.1893889794590899E-2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2.5584447461885702</v>
      </c>
      <c r="Z39">
        <v>-0.40424358405851302</v>
      </c>
      <c r="AA39">
        <v>2.1967327902281098E-3</v>
      </c>
      <c r="AB39">
        <v>6.4751035818734107E-2</v>
      </c>
      <c r="AC39">
        <v>-3.7058838362439298E-2</v>
      </c>
      <c r="AD39">
        <v>0.35541512096620398</v>
      </c>
      <c r="AE39">
        <v>0.48499145066563298</v>
      </c>
      <c r="AF39">
        <v>-3.0381505791480099</v>
      </c>
      <c r="AG39">
        <v>2.6881505791480098</v>
      </c>
      <c r="AH39">
        <f t="shared" si="0"/>
        <v>-0.35000000000000009</v>
      </c>
      <c r="AI39">
        <v>-8.7499999999999994E-2</v>
      </c>
      <c r="AJ39">
        <f t="shared" si="1"/>
        <v>-0.35</v>
      </c>
      <c r="AK39">
        <f t="shared" si="2"/>
        <v>-1.2395291501617538</v>
      </c>
    </row>
    <row r="40" spans="1:37">
      <c r="A40" s="1">
        <v>42643</v>
      </c>
      <c r="B40">
        <v>-9.6247075669971802E-2</v>
      </c>
      <c r="C40">
        <v>0.29025158893652497</v>
      </c>
      <c r="D40">
        <v>-0.41130079753651499</v>
      </c>
      <c r="E40" s="16">
        <v>8.7960981618527705E-5</v>
      </c>
      <c r="F40">
        <v>-3.89186642620284</v>
      </c>
      <c r="G40">
        <v>-0.26559714041063598</v>
      </c>
      <c r="H40">
        <v>7.4775754764500697E-4</v>
      </c>
      <c r="I40">
        <v>-0.20005902104457099</v>
      </c>
      <c r="J40">
        <v>2.17313188907114E-2</v>
      </c>
      <c r="K40">
        <v>-1.3255691724185801</v>
      </c>
      <c r="L40">
        <v>2.3264019534444499E-2</v>
      </c>
      <c r="M40">
        <v>0</v>
      </c>
      <c r="N40">
        <v>0</v>
      </c>
      <c r="O40">
        <v>-3.53287209025618E-3</v>
      </c>
      <c r="P40">
        <v>0</v>
      </c>
      <c r="Q40">
        <v>8.4396778991864194E-2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2.3066156591937599</v>
      </c>
      <c r="Z40">
        <v>-0.465362408028765</v>
      </c>
      <c r="AA40">
        <v>-2.5783522982881198E-3</v>
      </c>
      <c r="AB40">
        <v>1.39680839925724E-2</v>
      </c>
      <c r="AC40">
        <v>1.4332737140613901E-2</v>
      </c>
      <c r="AD40">
        <v>0.36880603175663701</v>
      </c>
      <c r="AE40">
        <v>0.47976074956197001</v>
      </c>
      <c r="AF40">
        <v>-3.0581505791480099</v>
      </c>
      <c r="AG40">
        <v>2.6881505791480098</v>
      </c>
      <c r="AH40">
        <f t="shared" si="0"/>
        <v>-0.37000000000000011</v>
      </c>
      <c r="AI40">
        <v>-9.2499999999999999E-2</v>
      </c>
      <c r="AJ40">
        <f t="shared" si="1"/>
        <v>-0.37</v>
      </c>
      <c r="AK40">
        <f t="shared" si="2"/>
        <v>-1.2802125793379502</v>
      </c>
    </row>
    <row r="41" spans="1:37">
      <c r="A41" s="1">
        <v>42735</v>
      </c>
      <c r="B41">
        <v>-9.5064035262709401E-2</v>
      </c>
      <c r="C41">
        <v>0.29605633179487401</v>
      </c>
      <c r="D41">
        <v>-0.39059231774894299</v>
      </c>
      <c r="E41" s="16">
        <v>5.2219583029268299E-5</v>
      </c>
      <c r="F41">
        <v>-3.6944909281088698</v>
      </c>
      <c r="G41">
        <v>-0.26325580004097199</v>
      </c>
      <c r="H41">
        <v>4.0841742508894397E-3</v>
      </c>
      <c r="I41">
        <v>-0.210512436236345</v>
      </c>
      <c r="J41">
        <v>2.0379891809751499E-2</v>
      </c>
      <c r="K41">
        <v>-1.24699662246464</v>
      </c>
      <c r="L41">
        <v>1.7046434433467199E-2</v>
      </c>
      <c r="M41">
        <v>0</v>
      </c>
      <c r="N41">
        <v>0</v>
      </c>
      <c r="O41">
        <v>-8.1341082491828594E-3</v>
      </c>
      <c r="P41">
        <v>0</v>
      </c>
      <c r="Q41">
        <v>8.61228592528301E-2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2.1108955254809199</v>
      </c>
      <c r="Z41">
        <v>-0.43118294542412899</v>
      </c>
      <c r="AA41">
        <v>-9.3143189369263593E-2</v>
      </c>
      <c r="AB41">
        <v>-2.4784502782465301E-3</v>
      </c>
      <c r="AC41">
        <v>-4.1659796948744998E-2</v>
      </c>
      <c r="AD41">
        <v>0.41013876291659501</v>
      </c>
      <c r="AE41">
        <v>0.47458385143494197</v>
      </c>
      <c r="AF41">
        <v>-3.0581505791480099</v>
      </c>
      <c r="AG41">
        <v>2.6881505791480098</v>
      </c>
      <c r="AH41">
        <f t="shared" si="0"/>
        <v>-0.37000000000000011</v>
      </c>
      <c r="AI41">
        <v>-9.2499999999999999E-2</v>
      </c>
      <c r="AJ41">
        <f t="shared" si="1"/>
        <v>-0.37</v>
      </c>
      <c r="AK41">
        <f t="shared" si="2"/>
        <v>-1.0755732839124912</v>
      </c>
    </row>
    <row r="42" spans="1:37">
      <c r="A42" s="1">
        <v>42825</v>
      </c>
      <c r="B42">
        <v>-9.8782119990021303E-2</v>
      </c>
      <c r="C42">
        <v>0.28607103850644</v>
      </c>
      <c r="D42">
        <v>-0.45962435256845602</v>
      </c>
      <c r="E42">
        <v>6.2945836576659198E-4</v>
      </c>
      <c r="F42">
        <v>-3.4326937878501398</v>
      </c>
      <c r="G42">
        <v>-0.28578836821584302</v>
      </c>
      <c r="H42">
        <v>5.9229694491313902E-4</v>
      </c>
      <c r="I42">
        <v>-0.21456590135611101</v>
      </c>
      <c r="J42">
        <v>1.9687178194376199E-2</v>
      </c>
      <c r="K42">
        <v>-1.01055673358378</v>
      </c>
      <c r="L42">
        <v>-3.9476255262749699E-2</v>
      </c>
      <c r="M42">
        <v>0</v>
      </c>
      <c r="N42">
        <v>0</v>
      </c>
      <c r="O42">
        <v>-1.2386009000582499E-2</v>
      </c>
      <c r="P42">
        <v>0</v>
      </c>
      <c r="Q42">
        <v>9.7155390905977704E-2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1.87290025247283</v>
      </c>
      <c r="Z42">
        <v>-0.42199974698155002</v>
      </c>
      <c r="AA42">
        <v>-0.11144289486489201</v>
      </c>
      <c r="AB42">
        <v>-7.0506532201957905E-2</v>
      </c>
      <c r="AC42">
        <v>-4.8457464748885098E-2</v>
      </c>
      <c r="AD42">
        <v>0.40163376559743502</v>
      </c>
      <c r="AE42">
        <v>0.469460206460243</v>
      </c>
      <c r="AF42">
        <v>-3.0581505791480099</v>
      </c>
      <c r="AG42">
        <v>2.6881505791480098</v>
      </c>
      <c r="AH42">
        <f t="shared" si="0"/>
        <v>-0.37000000000000011</v>
      </c>
      <c r="AI42">
        <v>-9.2499999999999999E-2</v>
      </c>
      <c r="AJ42">
        <f t="shared" si="1"/>
        <v>-0.37</v>
      </c>
      <c r="AK42">
        <f t="shared" si="2"/>
        <v>-0.98157064568920005</v>
      </c>
    </row>
    <row r="43" spans="1:37">
      <c r="A43" s="1">
        <v>42916</v>
      </c>
      <c r="B43">
        <v>-0.10075909206190301</v>
      </c>
      <c r="C43">
        <v>0.27517424120415401</v>
      </c>
      <c r="D43">
        <v>-0.506787875211684</v>
      </c>
      <c r="E43" s="16">
        <v>-7.6456388942979604E-5</v>
      </c>
      <c r="F43">
        <v>-3.36602951018775</v>
      </c>
      <c r="G43">
        <v>-0.248584932333408</v>
      </c>
      <c r="H43">
        <v>-3.16814608228114E-3</v>
      </c>
      <c r="I43">
        <v>-0.20726291829462701</v>
      </c>
      <c r="J43">
        <v>1.8133681243112799E-2</v>
      </c>
      <c r="K43">
        <v>-0.765820231592931</v>
      </c>
      <c r="L43">
        <v>9.1209906561594403E-2</v>
      </c>
      <c r="M43">
        <v>0</v>
      </c>
      <c r="N43">
        <v>0</v>
      </c>
      <c r="O43">
        <v>-1.8430560182880001E-2</v>
      </c>
      <c r="P43">
        <v>0</v>
      </c>
      <c r="Q43">
        <v>8.1227112526782497E-2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1.6160136903156499</v>
      </c>
      <c r="Z43">
        <v>-0.40222730035207099</v>
      </c>
      <c r="AA43">
        <v>-0.13988105127121001</v>
      </c>
      <c r="AB43">
        <v>-0.13106889442744399</v>
      </c>
      <c r="AC43">
        <v>-9.02064099738807E-2</v>
      </c>
      <c r="AD43">
        <v>0.37600489681792898</v>
      </c>
      <c r="AE43">
        <v>0.46438927050780598</v>
      </c>
      <c r="AF43">
        <v>-3.0581505791480099</v>
      </c>
      <c r="AG43">
        <v>2.6881505791480098</v>
      </c>
      <c r="AH43">
        <f t="shared" si="0"/>
        <v>-0.37000000000000011</v>
      </c>
      <c r="AI43">
        <v>-9.2499999999999999E-2</v>
      </c>
      <c r="AJ43">
        <f t="shared" si="1"/>
        <v>-0.37</v>
      </c>
      <c r="AK43">
        <f t="shared" si="2"/>
        <v>-0.83281469951604226</v>
      </c>
    </row>
    <row r="44" spans="1:37">
      <c r="A44" s="1">
        <v>43008</v>
      </c>
      <c r="B44">
        <v>-0.10583661535779</v>
      </c>
      <c r="C44">
        <v>0.334212670575398</v>
      </c>
      <c r="D44">
        <v>-0.52718917697290602</v>
      </c>
      <c r="E44">
        <v>5.7295380764270398E-4</v>
      </c>
      <c r="F44">
        <v>-3.2510282920764002</v>
      </c>
      <c r="G44">
        <v>-0.31645571429772401</v>
      </c>
      <c r="H44">
        <v>-4.53119835137259E-3</v>
      </c>
      <c r="I44">
        <v>-0.211494283413342</v>
      </c>
      <c r="J44">
        <v>1.42927310968398E-2</v>
      </c>
      <c r="K44">
        <v>-0.53574645768058804</v>
      </c>
      <c r="L44">
        <v>-9.1531273004009997E-2</v>
      </c>
      <c r="M44">
        <v>0</v>
      </c>
      <c r="N44">
        <v>0</v>
      </c>
      <c r="O44">
        <v>-2.1219340410970299E-2</v>
      </c>
      <c r="P44">
        <v>0</v>
      </c>
      <c r="Q44">
        <v>6.3514554859904704E-2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1.4673854979205201</v>
      </c>
      <c r="Z44">
        <v>-0.35357148100477098</v>
      </c>
      <c r="AA44">
        <v>-7.9869293114337506E-2</v>
      </c>
      <c r="AB44">
        <v>-0.13020841196125099</v>
      </c>
      <c r="AC44">
        <v>-0.100867268597576</v>
      </c>
      <c r="AD44">
        <v>0.33204931371859198</v>
      </c>
      <c r="AE44">
        <v>0.45937050507980098</v>
      </c>
      <c r="AF44">
        <v>-3.0581505791480099</v>
      </c>
      <c r="AG44">
        <v>2.6881505791480098</v>
      </c>
      <c r="AH44">
        <f t="shared" si="0"/>
        <v>-0.37000000000000011</v>
      </c>
      <c r="AI44">
        <v>-9.2499999999999999E-2</v>
      </c>
      <c r="AJ44">
        <f t="shared" si="1"/>
        <v>-0.37</v>
      </c>
      <c r="AK44">
        <f t="shared" si="2"/>
        <v>-0.96917189928058867</v>
      </c>
    </row>
    <row r="45" spans="1:37">
      <c r="A45" s="1">
        <v>43100</v>
      </c>
      <c r="B45">
        <v>-0.110029769912079</v>
      </c>
      <c r="C45">
        <v>0.30871327035620399</v>
      </c>
      <c r="D45">
        <v>-0.51062526826046895</v>
      </c>
      <c r="E45">
        <v>1.10210655845925E-4</v>
      </c>
      <c r="F45">
        <v>-3.2666459623235302</v>
      </c>
      <c r="G45">
        <v>-0.31117617690988703</v>
      </c>
      <c r="H45">
        <v>-1.02404178660631E-2</v>
      </c>
      <c r="I45">
        <v>-0.12749675502719099</v>
      </c>
      <c r="J45">
        <v>9.5946424447740201E-3</v>
      </c>
      <c r="K45">
        <v>-0.421123046636108</v>
      </c>
      <c r="L45">
        <v>-6.1220070235513999E-2</v>
      </c>
      <c r="M45">
        <v>0</v>
      </c>
      <c r="N45">
        <v>0</v>
      </c>
      <c r="O45">
        <v>-2.1645026592665598E-2</v>
      </c>
      <c r="P45">
        <v>0</v>
      </c>
      <c r="Q45">
        <v>2.6771434550339999E-2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1.2116381845864399</v>
      </c>
      <c r="Z45">
        <v>-0.25594826446277702</v>
      </c>
      <c r="AA45">
        <v>-5.0430610008068803E-2</v>
      </c>
      <c r="AB45">
        <v>-8.6553481885287595E-2</v>
      </c>
      <c r="AC45">
        <v>-0.105628146598536</v>
      </c>
      <c r="AD45">
        <v>0.26938129769115399</v>
      </c>
      <c r="AE45">
        <v>0.45440337724936503</v>
      </c>
      <c r="AF45">
        <v>-3.0581505791480099</v>
      </c>
      <c r="AG45">
        <v>2.6881505791480098</v>
      </c>
      <c r="AH45">
        <f t="shared" si="0"/>
        <v>-0.37000000000000011</v>
      </c>
      <c r="AI45">
        <v>-9.2499999999999999E-2</v>
      </c>
      <c r="AJ45">
        <f t="shared" si="1"/>
        <v>-0.37</v>
      </c>
      <c r="AK45">
        <f t="shared" si="2"/>
        <v>-0.93133593268681636</v>
      </c>
    </row>
    <row r="46" spans="1:37">
      <c r="A46" s="1">
        <v>43190</v>
      </c>
      <c r="B46">
        <v>-0.108774428880858</v>
      </c>
      <c r="C46">
        <v>0.344364814979564</v>
      </c>
      <c r="D46">
        <v>-0.54096796530138103</v>
      </c>
      <c r="E46">
        <v>5.7653903772455703E-4</v>
      </c>
      <c r="F46">
        <v>-3.1726212851064202</v>
      </c>
      <c r="G46">
        <v>-0.29220952116608501</v>
      </c>
      <c r="H46">
        <v>2.4745540173934502E-4</v>
      </c>
      <c r="I46">
        <v>-9.7306664564831002E-2</v>
      </c>
      <c r="J46">
        <v>8.7337467374714803E-3</v>
      </c>
      <c r="K46">
        <v>-0.30900608606174201</v>
      </c>
      <c r="L46">
        <v>-6.1802006576121497E-2</v>
      </c>
      <c r="M46">
        <v>0</v>
      </c>
      <c r="N46">
        <v>0</v>
      </c>
      <c r="O46">
        <v>-2.5369172584341199E-2</v>
      </c>
      <c r="P46">
        <v>0</v>
      </c>
      <c r="Q46">
        <v>-2.4576611391104598E-2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0.97689966885389201</v>
      </c>
      <c r="Z46">
        <v>-0.28041653586805598</v>
      </c>
      <c r="AA46">
        <v>2.00807918789183E-2</v>
      </c>
      <c r="AB46">
        <v>-6.0873097824567401E-2</v>
      </c>
      <c r="AC46">
        <v>-6.8616551401969303E-2</v>
      </c>
      <c r="AD46">
        <v>0.18399897105375801</v>
      </c>
      <c r="AE46">
        <v>0.44948735960000302</v>
      </c>
      <c r="AF46">
        <v>-3.0581505791480099</v>
      </c>
      <c r="AG46">
        <v>2.6881505791480098</v>
      </c>
      <c r="AH46">
        <f t="shared" si="0"/>
        <v>-0.37000000000000011</v>
      </c>
      <c r="AI46">
        <v>-9.2499999999999999E-2</v>
      </c>
      <c r="AJ46">
        <f t="shared" si="1"/>
        <v>-0.37</v>
      </c>
      <c r="AK46">
        <f t="shared" si="2"/>
        <v>-0.83206716063023367</v>
      </c>
    </row>
    <row r="47" spans="1:37">
      <c r="A47" s="1">
        <v>43281</v>
      </c>
      <c r="B47">
        <v>-0.11320192974823599</v>
      </c>
      <c r="C47">
        <v>0.33785120579699701</v>
      </c>
      <c r="D47">
        <v>-0.55567151677347004</v>
      </c>
      <c r="E47">
        <v>3.2396300126144101E-4</v>
      </c>
      <c r="F47">
        <v>-3.1575744680007198</v>
      </c>
      <c r="G47">
        <v>-0.24703573830029099</v>
      </c>
      <c r="H47">
        <v>-3.9423103245699101E-3</v>
      </c>
      <c r="I47">
        <v>-9.0466177058914896E-2</v>
      </c>
      <c r="J47">
        <v>3.69815752506697E-3</v>
      </c>
      <c r="K47">
        <v>-0.184436390964206</v>
      </c>
      <c r="L47">
        <v>-4.9862524809110201E-2</v>
      </c>
      <c r="M47">
        <v>0</v>
      </c>
      <c r="N47">
        <v>0</v>
      </c>
      <c r="O47">
        <v>-2.8855409932396301E-2</v>
      </c>
      <c r="P47">
        <v>0</v>
      </c>
      <c r="Q47">
        <v>-2.6399313479980799E-2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0.80665405441281202</v>
      </c>
      <c r="Z47">
        <v>-0.27221629191826502</v>
      </c>
      <c r="AA47">
        <v>-3.6681912280772E-2</v>
      </c>
      <c r="AB47">
        <v>1.7987293015317998E-2</v>
      </c>
      <c r="AC47">
        <v>-3.3986036984583697E-2</v>
      </c>
      <c r="AD47">
        <v>0.13104283747423601</v>
      </c>
      <c r="AE47">
        <v>0.44462193016570101</v>
      </c>
      <c r="AF47">
        <v>-3.0581505791480099</v>
      </c>
      <c r="AG47">
        <v>2.6881505791480098</v>
      </c>
      <c r="AH47">
        <f t="shared" si="0"/>
        <v>-0.37000000000000011</v>
      </c>
      <c r="AI47">
        <v>-9.2499999999999999E-2</v>
      </c>
      <c r="AJ47">
        <f t="shared" si="1"/>
        <v>-0.37</v>
      </c>
      <c r="AK47">
        <f t="shared" si="2"/>
        <v>-0.79836355275453919</v>
      </c>
    </row>
    <row r="48" spans="1:37">
      <c r="A48" s="1">
        <v>43373</v>
      </c>
      <c r="B48">
        <v>-0.116713755302552</v>
      </c>
      <c r="C48">
        <v>0.35291503565704002</v>
      </c>
      <c r="D48">
        <v>-0.51582002030443996</v>
      </c>
      <c r="E48">
        <v>2.9816918797652598E-4</v>
      </c>
      <c r="F48">
        <v>-3.23795376587635</v>
      </c>
      <c r="G48">
        <v>-0.218837775580244</v>
      </c>
      <c r="H48">
        <v>5.4185709553729302E-3</v>
      </c>
      <c r="I48">
        <v>-8.5804587851441405E-2</v>
      </c>
      <c r="J48">
        <v>-9.6640990123594297E-4</v>
      </c>
      <c r="K48">
        <v>9.4304493396773797E-2</v>
      </c>
      <c r="L48">
        <v>-7.6594213618833604E-2</v>
      </c>
      <c r="M48">
        <v>0</v>
      </c>
      <c r="N48">
        <v>0</v>
      </c>
      <c r="O48">
        <v>-3.3536875846215598E-2</v>
      </c>
      <c r="P48">
        <v>0</v>
      </c>
      <c r="Q48">
        <v>-4.1335472025482302E-2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0.56022596602758001</v>
      </c>
      <c r="Z48">
        <v>-0.263647395979904</v>
      </c>
      <c r="AA48">
        <v>-4.0647239835809999E-2</v>
      </c>
      <c r="AB48">
        <v>-1.43156301749571E-2</v>
      </c>
      <c r="AC48">
        <v>3.6036610054735102E-2</v>
      </c>
      <c r="AD48">
        <v>9.9017145463371703E-2</v>
      </c>
      <c r="AE48">
        <v>0.43980657237176002</v>
      </c>
      <c r="AF48">
        <v>-3.0581505791480099</v>
      </c>
      <c r="AG48">
        <v>2.6881505791480098</v>
      </c>
      <c r="AH48">
        <f t="shared" si="0"/>
        <v>-0.37000000000000011</v>
      </c>
      <c r="AI48">
        <v>-9.2499999999999999E-2</v>
      </c>
      <c r="AJ48">
        <f t="shared" si="1"/>
        <v>-0.37</v>
      </c>
      <c r="AK48">
        <f t="shared" si="2"/>
        <v>-0.84097394895178956</v>
      </c>
    </row>
    <row r="49" spans="1:37">
      <c r="A49" s="1">
        <v>43465</v>
      </c>
      <c r="B49">
        <v>-0.118143624770331</v>
      </c>
      <c r="C49">
        <v>0.36189907798764298</v>
      </c>
      <c r="D49">
        <v>-0.51567297733814399</v>
      </c>
      <c r="E49" s="16">
        <v>9.0558905049031103E-5</v>
      </c>
      <c r="F49">
        <v>-3.2583161015345201</v>
      </c>
      <c r="G49">
        <v>-0.13862171653434599</v>
      </c>
      <c r="H49" s="16">
        <v>-3.5148396331608601E-5</v>
      </c>
      <c r="I49">
        <v>-7.6285911000907605E-2</v>
      </c>
      <c r="J49">
        <v>-2.17172838454123E-3</v>
      </c>
      <c r="K49">
        <v>0.19860375638493999</v>
      </c>
      <c r="L49">
        <v>-2.82862133525007E-2</v>
      </c>
      <c r="M49">
        <v>0</v>
      </c>
      <c r="N49">
        <v>0</v>
      </c>
      <c r="O49">
        <v>-3.81935477233806E-2</v>
      </c>
      <c r="P49">
        <v>0</v>
      </c>
      <c r="Q49">
        <v>-2.21797771888823E-2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0.38778435310195403</v>
      </c>
      <c r="Z49">
        <v>-0.26330170866067498</v>
      </c>
      <c r="AA49">
        <v>-5.8333152032647898E-2</v>
      </c>
      <c r="AB49">
        <v>-2.3581820748954201E-2</v>
      </c>
      <c r="AC49">
        <v>-4.0891892991884899E-4</v>
      </c>
      <c r="AD49">
        <v>0.101963246063537</v>
      </c>
      <c r="AE49">
        <v>0.43504077497633198</v>
      </c>
      <c r="AF49">
        <v>-3.0581505791480099</v>
      </c>
      <c r="AG49">
        <v>2.6881505791480098</v>
      </c>
      <c r="AH49">
        <f t="shared" si="0"/>
        <v>-0.37000000000000011</v>
      </c>
      <c r="AI49">
        <v>-9.2499999999999999E-2</v>
      </c>
      <c r="AJ49">
        <f t="shared" si="1"/>
        <v>-0.37</v>
      </c>
      <c r="AK49">
        <f t="shared" si="2"/>
        <v>-0.71272575517823511</v>
      </c>
    </row>
    <row r="50" spans="1:37">
      <c r="A50" s="1">
        <v>43555</v>
      </c>
      <c r="B50">
        <v>-0.126661984605594</v>
      </c>
      <c r="C50">
        <v>0.49908075309874</v>
      </c>
      <c r="D50">
        <v>-0.49131795099467401</v>
      </c>
      <c r="E50">
        <v>7.8614828199043997E-4</v>
      </c>
      <c r="F50">
        <v>-3.2906986703318299</v>
      </c>
      <c r="G50">
        <v>-0.14445257545298101</v>
      </c>
      <c r="H50">
        <v>4.7020023110528001E-3</v>
      </c>
      <c r="I50">
        <v>-0.156673316842944</v>
      </c>
      <c r="J50">
        <v>-4.5803497232562102E-3</v>
      </c>
      <c r="K50">
        <v>0.44243587858781802</v>
      </c>
      <c r="L50">
        <v>-0.13683218961268701</v>
      </c>
      <c r="M50">
        <v>0</v>
      </c>
      <c r="N50">
        <v>0</v>
      </c>
      <c r="O50">
        <v>-4.4931812310354702E-2</v>
      </c>
      <c r="P50">
        <v>0</v>
      </c>
      <c r="Q50">
        <v>-1.2572722510135401E-2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0.18933156053949499</v>
      </c>
      <c r="Z50">
        <v>-0.22446847057147001</v>
      </c>
      <c r="AA50">
        <v>-6.8806645964186799E-2</v>
      </c>
      <c r="AB50">
        <v>-1.06887875449557E-2</v>
      </c>
      <c r="AC50">
        <v>1.07355354280942E-2</v>
      </c>
      <c r="AD50">
        <v>7.71389870226626E-2</v>
      </c>
      <c r="AE50">
        <v>0.43032403201264402</v>
      </c>
      <c r="AF50">
        <v>-3.0581505791480099</v>
      </c>
      <c r="AG50">
        <v>2.6881505791480098</v>
      </c>
      <c r="AH50">
        <f t="shared" si="0"/>
        <v>-0.37000000000000011</v>
      </c>
      <c r="AI50">
        <v>-9.2499999999999999E-2</v>
      </c>
      <c r="AJ50">
        <f t="shared" si="1"/>
        <v>-0.37</v>
      </c>
      <c r="AK50">
        <f t="shared" si="2"/>
        <v>-0.78567805749745734</v>
      </c>
    </row>
    <row r="51" spans="1:37">
      <c r="A51" s="1">
        <v>43646</v>
      </c>
      <c r="B51">
        <v>-0.12302058189834</v>
      </c>
      <c r="C51">
        <v>0.59439273789625202</v>
      </c>
      <c r="D51">
        <v>-0.33802884383311799</v>
      </c>
      <c r="E51">
        <v>-2.0316875779948201E-4</v>
      </c>
      <c r="F51">
        <v>-3.6427447077331201</v>
      </c>
      <c r="G51">
        <v>-0.11443784226069401</v>
      </c>
      <c r="H51">
        <v>-3.6776361257388401E-3</v>
      </c>
      <c r="I51">
        <v>-0.176100787217224</v>
      </c>
      <c r="J51">
        <v>-8.7237205630417702E-3</v>
      </c>
      <c r="K51">
        <v>0.487170518926893</v>
      </c>
      <c r="L51">
        <v>-5.0156726649853399E-3</v>
      </c>
      <c r="M51">
        <v>0</v>
      </c>
      <c r="N51">
        <v>0</v>
      </c>
      <c r="O51">
        <v>-5.2441276619735099E-2</v>
      </c>
      <c r="P51">
        <v>0</v>
      </c>
      <c r="Q51">
        <v>6.11690507157156E-3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6.0701593480500603E-2</v>
      </c>
      <c r="Z51">
        <v>-0.16621647267012901</v>
      </c>
      <c r="AA51">
        <v>-7.7238761892963304E-2</v>
      </c>
      <c r="AB51">
        <v>-2.15241682552656E-2</v>
      </c>
      <c r="AC51">
        <v>3.8074974352522002E-2</v>
      </c>
      <c r="AD51">
        <v>5.91104888550208E-2</v>
      </c>
      <c r="AE51">
        <v>0.42565584273195101</v>
      </c>
      <c r="AF51">
        <v>-3.0581505791480099</v>
      </c>
      <c r="AG51">
        <v>2.6881505791480098</v>
      </c>
      <c r="AH51">
        <f t="shared" si="0"/>
        <v>-0.37000000000000011</v>
      </c>
      <c r="AI51">
        <v>-9.2499999999999999E-2</v>
      </c>
      <c r="AJ51">
        <f t="shared" si="1"/>
        <v>-0.37</v>
      </c>
      <c r="AK51">
        <f t="shared" si="2"/>
        <v>-0.75007817279657851</v>
      </c>
    </row>
    <row r="52" spans="1:37">
      <c r="A52" s="1">
        <v>43738</v>
      </c>
      <c r="B52">
        <v>-0.127047545756106</v>
      </c>
      <c r="C52">
        <v>0.82887076792944603</v>
      </c>
      <c r="D52">
        <v>-0.14527400936731999</v>
      </c>
      <c r="E52">
        <v>1.26013031037173E-3</v>
      </c>
      <c r="F52">
        <v>-4.2628095362460803</v>
      </c>
      <c r="G52">
        <v>-0.20305917202454701</v>
      </c>
      <c r="H52" s="16">
        <v>3.4591341071842198E-5</v>
      </c>
      <c r="I52">
        <v>-0.25869689374628901</v>
      </c>
      <c r="J52">
        <v>-1.0324935263343099E-2</v>
      </c>
      <c r="K52">
        <v>0.69342831727334397</v>
      </c>
      <c r="L52">
        <v>-0.18984452073855301</v>
      </c>
      <c r="M52">
        <v>0</v>
      </c>
      <c r="N52">
        <v>0</v>
      </c>
      <c r="O52">
        <v>-6.08691883632115E-2</v>
      </c>
      <c r="P52">
        <v>0</v>
      </c>
      <c r="Q52">
        <v>1.1862606416905301E-3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4.7714164837109899E-2</v>
      </c>
      <c r="Z52">
        <v>-4.8802743211851199E-2</v>
      </c>
      <c r="AA52">
        <v>3.4134263511508299E-2</v>
      </c>
      <c r="AB52">
        <v>8.2984344912986896E-3</v>
      </c>
      <c r="AC52">
        <v>4.9776876142987897E-2</v>
      </c>
      <c r="AD52">
        <v>0.112838447514266</v>
      </c>
      <c r="AE52">
        <v>0.42103571154716701</v>
      </c>
      <c r="AF52">
        <v>-3.1081505791480102</v>
      </c>
      <c r="AG52">
        <v>2.6881505791480098</v>
      </c>
      <c r="AH52">
        <f t="shared" si="0"/>
        <v>-0.42000000000000037</v>
      </c>
      <c r="AI52">
        <v>-0.105</v>
      </c>
      <c r="AJ52">
        <f t="shared" si="1"/>
        <v>-0.42</v>
      </c>
      <c r="AK52">
        <f t="shared" si="2"/>
        <v>-1.3173877605586635</v>
      </c>
    </row>
    <row r="53" spans="1:37">
      <c r="A53" s="1">
        <v>43830</v>
      </c>
      <c r="B53">
        <v>-0.12551428092686501</v>
      </c>
      <c r="C53">
        <v>0.84869763493807504</v>
      </c>
      <c r="D53">
        <v>-3.6861955906375997E-2</v>
      </c>
      <c r="E53">
        <v>8.7415462069703005E-4</v>
      </c>
      <c r="F53">
        <v>-4.4000646131310397</v>
      </c>
      <c r="G53">
        <v>-0.13096153510481101</v>
      </c>
      <c r="H53">
        <v>2.1211321863694702E-3</v>
      </c>
      <c r="I53">
        <v>-0.27341427704506699</v>
      </c>
      <c r="J53">
        <v>-1.13938393752812E-2</v>
      </c>
      <c r="K53">
        <v>1.04571862018774</v>
      </c>
      <c r="L53">
        <v>3.3914926617759203E-2</v>
      </c>
      <c r="M53">
        <v>0</v>
      </c>
      <c r="N53">
        <v>0</v>
      </c>
      <c r="O53">
        <v>-6.8515452498478999E-2</v>
      </c>
      <c r="P53">
        <v>0</v>
      </c>
      <c r="Q53">
        <v>-9.4096996885589795E-3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-0.40340995409512997</v>
      </c>
      <c r="Z53">
        <v>-0.14589871243345001</v>
      </c>
      <c r="AA53">
        <v>-2.23634517683272E-2</v>
      </c>
      <c r="AB53">
        <v>4.1227254058197596E-3</v>
      </c>
      <c r="AC53">
        <v>-3.24159599084315E-3</v>
      </c>
      <c r="AD53">
        <v>0.140986446856355</v>
      </c>
      <c r="AE53">
        <v>0.41646314797720102</v>
      </c>
      <c r="AF53">
        <v>-3.13815057914801</v>
      </c>
      <c r="AG53">
        <v>2.6881505791480098</v>
      </c>
      <c r="AH53">
        <f t="shared" si="0"/>
        <v>-0.45000000000000018</v>
      </c>
      <c r="AI53">
        <v>-0.1125</v>
      </c>
      <c r="AJ53">
        <f t="shared" si="1"/>
        <v>-0.45</v>
      </c>
      <c r="AK53">
        <f t="shared" si="2"/>
        <v>-1.0659140781621643</v>
      </c>
    </row>
    <row r="54" spans="1:37">
      <c r="A54" s="1">
        <v>43921</v>
      </c>
      <c r="B54">
        <v>-0.12259481942697099</v>
      </c>
      <c r="C54">
        <v>0.73071870050460097</v>
      </c>
      <c r="D54">
        <v>1.47016719644092E-3</v>
      </c>
      <c r="E54">
        <v>7.2616804332618001E-4</v>
      </c>
      <c r="F54">
        <v>-4.6566998858236301</v>
      </c>
      <c r="G54">
        <v>-7.8874521430824407E-2</v>
      </c>
      <c r="H54">
        <v>2.3508855058088501E-3</v>
      </c>
      <c r="I54">
        <v>-0.26521579698464498</v>
      </c>
      <c r="J54">
        <v>-1.55478178216938E-2</v>
      </c>
      <c r="K54">
        <v>1.7381358186226801</v>
      </c>
      <c r="L54">
        <v>4.4909214250703801E-2</v>
      </c>
      <c r="M54">
        <v>0</v>
      </c>
      <c r="N54">
        <v>0</v>
      </c>
      <c r="O54">
        <v>-7.2535207432296495E-2</v>
      </c>
      <c r="P54">
        <v>0</v>
      </c>
      <c r="Q54">
        <v>-3.88204936203375E-3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-0.49488478971001398</v>
      </c>
      <c r="Z54">
        <v>-0.43811803774374097</v>
      </c>
      <c r="AA54">
        <v>-5.8928938940327802E-2</v>
      </c>
      <c r="AB54">
        <v>-3.3149866224612398E-2</v>
      </c>
      <c r="AC54">
        <v>-8.0420512493752996E-3</v>
      </c>
      <c r="AD54">
        <v>0.16007458226058</v>
      </c>
      <c r="AE54">
        <v>0.41193766659197301</v>
      </c>
      <c r="AF54">
        <v>-3.15815057914801</v>
      </c>
      <c r="AG54">
        <v>2.6881505791480098</v>
      </c>
      <c r="AH54">
        <f t="shared" si="0"/>
        <v>-0.4700000000000002</v>
      </c>
      <c r="AI54">
        <v>-0.11749999999999999</v>
      </c>
      <c r="AJ54">
        <f t="shared" si="1"/>
        <v>-0.47</v>
      </c>
      <c r="AK54">
        <f t="shared" si="2"/>
        <v>-1.3350867170151897</v>
      </c>
    </row>
    <row r="55" spans="1:37">
      <c r="A55" s="1">
        <v>44012</v>
      </c>
      <c r="B55">
        <v>-0.118761959152033</v>
      </c>
      <c r="C55">
        <v>0.61053684544641895</v>
      </c>
      <c r="D55">
        <v>1.0099869439068401E-2</v>
      </c>
      <c r="E55">
        <v>7.9440857171288399E-4</v>
      </c>
      <c r="F55">
        <v>-4.9314993345864098</v>
      </c>
      <c r="G55">
        <v>1.6729059999963599E-2</v>
      </c>
      <c r="H55">
        <v>1.85750950756255E-3</v>
      </c>
      <c r="I55">
        <v>-0.25041861201164001</v>
      </c>
      <c r="J55">
        <v>-1.9043849858700099E-2</v>
      </c>
      <c r="K55">
        <v>2.3112037963166099</v>
      </c>
      <c r="L55">
        <v>1.20467007672025E-2</v>
      </c>
      <c r="M55">
        <v>0</v>
      </c>
      <c r="N55">
        <v>0</v>
      </c>
      <c r="O55">
        <v>-7.7886581439526897E-2</v>
      </c>
      <c r="P55">
        <v>0</v>
      </c>
      <c r="Q55">
        <v>6.2200802569023998E-3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-0.67346089464714098</v>
      </c>
      <c r="Z55">
        <v>-0.30779002192361399</v>
      </c>
      <c r="AA55">
        <v>-0.25379556174086998</v>
      </c>
      <c r="AB55">
        <v>-4.9029604627954498E-2</v>
      </c>
      <c r="AC55">
        <v>-5.9118329081280702E-2</v>
      </c>
      <c r="AD55">
        <v>0.21570711263369899</v>
      </c>
      <c r="AE55">
        <v>0.40745878695812199</v>
      </c>
      <c r="AF55">
        <v>-3.1481505791480102</v>
      </c>
      <c r="AG55">
        <v>2.6881505791480098</v>
      </c>
      <c r="AH55">
        <f t="shared" si="0"/>
        <v>-0.46000000000000041</v>
      </c>
      <c r="AI55">
        <v>-0.115</v>
      </c>
      <c r="AJ55">
        <f t="shared" si="1"/>
        <v>-0.46</v>
      </c>
      <c r="AK55">
        <f t="shared" si="2"/>
        <v>-1.6437164969294484</v>
      </c>
    </row>
    <row r="56" spans="1:37">
      <c r="A56" s="1">
        <v>44104</v>
      </c>
      <c r="B56">
        <v>-0.11414276754658</v>
      </c>
      <c r="C56">
        <v>0.55689425325901798</v>
      </c>
      <c r="D56">
        <v>0.283995200161203</v>
      </c>
      <c r="E56">
        <v>1.01128915840113E-3</v>
      </c>
      <c r="F56">
        <v>-5.1329100129371801</v>
      </c>
      <c r="G56">
        <v>7.5188507378062099E-3</v>
      </c>
      <c r="H56">
        <v>1.26103658887016E-3</v>
      </c>
      <c r="I56">
        <v>-0.353043202863844</v>
      </c>
      <c r="J56">
        <v>-2.2456560226220501E-2</v>
      </c>
      <c r="K56">
        <v>2.28281503347689</v>
      </c>
      <c r="L56">
        <v>7.4827398082648201E-3</v>
      </c>
      <c r="M56">
        <v>0</v>
      </c>
      <c r="N56">
        <v>0</v>
      </c>
      <c r="O56">
        <v>-7.7819708992596298E-2</v>
      </c>
      <c r="P56">
        <v>0</v>
      </c>
      <c r="Q56">
        <v>1.1965459539201201E-2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-0.71197791607793104</v>
      </c>
      <c r="Z56">
        <v>-0.19785887244916001</v>
      </c>
      <c r="AA56">
        <v>-0.11967231116364301</v>
      </c>
      <c r="AB56">
        <v>-0.18890848154554901</v>
      </c>
      <c r="AC56">
        <v>-8.3120470846865802E-2</v>
      </c>
      <c r="AD56">
        <v>0.237789829164299</v>
      </c>
      <c r="AE56">
        <v>0.40302603358538602</v>
      </c>
      <c r="AF56">
        <v>-3.2081505791480098</v>
      </c>
      <c r="AG56">
        <v>2.6881505791480098</v>
      </c>
      <c r="AH56">
        <f t="shared" si="0"/>
        <v>-0.52</v>
      </c>
      <c r="AI56">
        <v>-0.13</v>
      </c>
      <c r="AJ56">
        <f t="shared" si="1"/>
        <v>-0.52</v>
      </c>
      <c r="AK56">
        <f t="shared" si="2"/>
        <v>-1.73906681055804</v>
      </c>
    </row>
    <row r="57" spans="1:37">
      <c r="A57" s="1">
        <v>44196</v>
      </c>
      <c r="B57">
        <v>-0.12236855849570701</v>
      </c>
      <c r="C57">
        <v>0.31743314719413501</v>
      </c>
      <c r="D57">
        <v>0.44126817331734303</v>
      </c>
      <c r="E57">
        <v>-8.82253815471632E-4</v>
      </c>
      <c r="F57">
        <v>-5.5141084224902501</v>
      </c>
      <c r="G57">
        <v>-2.2049816197676601E-2</v>
      </c>
      <c r="H57">
        <v>-2.8815445000802001E-3</v>
      </c>
      <c r="I57">
        <v>-0.29615310975937797</v>
      </c>
      <c r="J57">
        <v>-2.6832081450081799E-2</v>
      </c>
      <c r="K57">
        <v>3.1199945332553098</v>
      </c>
      <c r="L57">
        <v>1.82760433726043E-2</v>
      </c>
      <c r="M57">
        <v>0</v>
      </c>
      <c r="N57">
        <v>0</v>
      </c>
      <c r="O57">
        <v>-7.9158518188414795E-2</v>
      </c>
      <c r="P57">
        <v>0</v>
      </c>
      <c r="Q57">
        <v>8.1721727943340899E-3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-1.1727217372101399</v>
      </c>
      <c r="Z57">
        <v>-0.15111238902899199</v>
      </c>
      <c r="AA57">
        <v>-0.10446267849511</v>
      </c>
      <c r="AB57">
        <v>-8.2588349662112107E-2</v>
      </c>
      <c r="AC57">
        <v>-0.20369827100927401</v>
      </c>
      <c r="AD57">
        <v>0.23708414532909799</v>
      </c>
      <c r="AE57">
        <v>0.39863893587363303</v>
      </c>
      <c r="AF57">
        <v>-3.2381505791480101</v>
      </c>
      <c r="AG57">
        <v>2.6881505791480098</v>
      </c>
      <c r="AH57">
        <f t="shared" si="0"/>
        <v>-0.55000000000000027</v>
      </c>
      <c r="AI57">
        <v>-0.13750000000000001</v>
      </c>
      <c r="AJ57">
        <f t="shared" si="1"/>
        <v>-0.55000000000000004</v>
      </c>
      <c r="AK57">
        <f t="shared" si="2"/>
        <v>-2.1924952531787798</v>
      </c>
    </row>
    <row r="58" spans="1:37">
      <c r="A58" s="1">
        <v>44286</v>
      </c>
      <c r="B58">
        <v>-0.13433387692462501</v>
      </c>
      <c r="C58">
        <v>0.29799483923138298</v>
      </c>
      <c r="D58">
        <v>0.402539321999625</v>
      </c>
      <c r="E58">
        <v>-8.10992715278738E-4</v>
      </c>
      <c r="F58">
        <v>-5.3962442897904896</v>
      </c>
      <c r="G58">
        <v>-9.6575313635640994E-2</v>
      </c>
      <c r="H58">
        <v>-2.1119537382500901E-3</v>
      </c>
      <c r="I58">
        <v>-0.28340228648645499</v>
      </c>
      <c r="J58">
        <v>-1.6453828940587601E-2</v>
      </c>
      <c r="K58">
        <v>3.14031701998021</v>
      </c>
      <c r="L58">
        <v>-0.111539312517032</v>
      </c>
      <c r="M58">
        <v>0</v>
      </c>
      <c r="N58">
        <v>0</v>
      </c>
      <c r="O58">
        <v>-8.2620432977361699E-2</v>
      </c>
      <c r="P58">
        <v>0</v>
      </c>
      <c r="Q58">
        <v>-1.19255324445517E-2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-1.0346622956763001</v>
      </c>
      <c r="Z58">
        <v>-0.185564287536128</v>
      </c>
      <c r="AA58">
        <v>-9.1129976821304595E-2</v>
      </c>
      <c r="AB58">
        <v>-6.1496479890483999E-2</v>
      </c>
      <c r="AC58">
        <v>-0.10305035979289399</v>
      </c>
      <c r="AD58">
        <v>0.13862243145140599</v>
      </c>
      <c r="AE58">
        <v>0.39429702806057398</v>
      </c>
      <c r="AF58">
        <v>-3.2381505791480101</v>
      </c>
      <c r="AG58">
        <v>2.6881505791480098</v>
      </c>
      <c r="AH58">
        <f t="shared" si="0"/>
        <v>-0.55000000000000027</v>
      </c>
      <c r="AI58">
        <v>-0.13750000000000001</v>
      </c>
      <c r="AJ58">
        <f t="shared" si="1"/>
        <v>-0.55000000000000004</v>
      </c>
      <c r="AK58">
        <f t="shared" si="2"/>
        <v>-2.353036051714505</v>
      </c>
    </row>
    <row r="59" spans="1:37">
      <c r="A59" s="1">
        <v>44377</v>
      </c>
      <c r="B59">
        <v>-0.13687734033562801</v>
      </c>
      <c r="C59">
        <v>0.45862373368002002</v>
      </c>
      <c r="D59">
        <v>0.27872692184019998</v>
      </c>
      <c r="E59">
        <v>1.23552640592013E-4</v>
      </c>
      <c r="F59">
        <v>-4.8456266270558501</v>
      </c>
      <c r="G59">
        <v>-0.109012751889704</v>
      </c>
      <c r="H59">
        <v>3.75396919113858E-3</v>
      </c>
      <c r="I59">
        <v>-0.29923592229706603</v>
      </c>
      <c r="J59">
        <v>2.2684792605977902E-3</v>
      </c>
      <c r="K59">
        <v>2.11373770938929</v>
      </c>
      <c r="L59">
        <v>-0.16406939350644101</v>
      </c>
      <c r="M59">
        <v>0</v>
      </c>
      <c r="N59">
        <v>0</v>
      </c>
      <c r="O59">
        <v>-8.1139828717460394E-2</v>
      </c>
      <c r="P59">
        <v>0</v>
      </c>
      <c r="Q59">
        <v>-3.52247337931361E-2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-0.85864082994300805</v>
      </c>
      <c r="Z59">
        <v>7.0694975702421003E-2</v>
      </c>
      <c r="AA59">
        <v>-6.16825219041875E-2</v>
      </c>
      <c r="AB59">
        <v>-4.91298383887308E-2</v>
      </c>
      <c r="AC59">
        <v>-6.4409471779457897E-2</v>
      </c>
      <c r="AD59">
        <v>0.13896948957086699</v>
      </c>
      <c r="AE59">
        <v>0.38999984917010699</v>
      </c>
      <c r="AF59">
        <v>-3.2481505791480099</v>
      </c>
      <c r="AG59">
        <v>2.6881505791480098</v>
      </c>
      <c r="AH59">
        <f t="shared" si="0"/>
        <v>-0.56000000000000005</v>
      </c>
      <c r="AI59">
        <v>-0.14000000000000001</v>
      </c>
      <c r="AJ59">
        <f t="shared" si="1"/>
        <v>-0.56000000000000005</v>
      </c>
      <c r="AK59">
        <f t="shared" si="2"/>
        <v>-1.8495395126471936</v>
      </c>
    </row>
    <row r="60" spans="1:37">
      <c r="A60" s="1">
        <v>44469</v>
      </c>
      <c r="B60">
        <v>-0.127550122661824</v>
      </c>
      <c r="C60">
        <v>0.68285597976546497</v>
      </c>
      <c r="D60">
        <v>0.18405423055230999</v>
      </c>
      <c r="E60">
        <v>1.0399418736421E-3</v>
      </c>
      <c r="F60">
        <v>-4.5477928837477002</v>
      </c>
      <c r="G60">
        <v>-0.13009097339210701</v>
      </c>
      <c r="H60">
        <v>-3.6554778817643602E-3</v>
      </c>
      <c r="I60">
        <v>-0.217229665005467</v>
      </c>
      <c r="J60">
        <v>1.5476376256908999E-2</v>
      </c>
      <c r="K60">
        <v>1.88401269874435</v>
      </c>
      <c r="L60">
        <v>-0.26261059797787101</v>
      </c>
      <c r="M60">
        <v>0</v>
      </c>
      <c r="N60">
        <v>0</v>
      </c>
      <c r="O60">
        <v>-8.1664479355375699E-2</v>
      </c>
      <c r="P60">
        <v>0</v>
      </c>
      <c r="Q60">
        <v>-4.14691522864825E-2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-1.3096176647634199</v>
      </c>
      <c r="Z60">
        <v>0.21033981190423301</v>
      </c>
      <c r="AA60">
        <v>2.6810170160280401E-2</v>
      </c>
      <c r="AB60">
        <v>-2.68835797692724E-2</v>
      </c>
      <c r="AC60">
        <v>-5.87639827004681E-2</v>
      </c>
      <c r="AD60">
        <v>0.168841848164731</v>
      </c>
      <c r="AE60">
        <v>0.38574694296131401</v>
      </c>
      <c r="AF60">
        <v>-3.2481505791480099</v>
      </c>
      <c r="AG60">
        <v>2.6881505791480098</v>
      </c>
      <c r="AH60">
        <f t="shared" si="0"/>
        <v>-0.56000000000000005</v>
      </c>
      <c r="AI60">
        <v>-0.14000000000000001</v>
      </c>
      <c r="AJ60">
        <f t="shared" si="1"/>
        <v>-0.56000000000000005</v>
      </c>
      <c r="AK60">
        <f t="shared" si="2"/>
        <v>-1.454739301740434</v>
      </c>
    </row>
    <row r="61" spans="1:37">
      <c r="A61" s="1">
        <v>44561</v>
      </c>
      <c r="B61">
        <v>-0.12670867889906601</v>
      </c>
      <c r="C61">
        <v>0.620810869424826</v>
      </c>
      <c r="D61">
        <v>-5.68736043694981E-2</v>
      </c>
      <c r="E61" s="16">
        <v>7.6288833933576598E-5</v>
      </c>
      <c r="F61">
        <v>-4.2615390384656999</v>
      </c>
      <c r="G61">
        <v>-9.2797206024617607E-2</v>
      </c>
      <c r="H61">
        <v>-4.4466658038052002E-3</v>
      </c>
      <c r="I61">
        <v>-9.0678150693555504E-2</v>
      </c>
      <c r="J61">
        <v>1.9547371018817102E-2</v>
      </c>
      <c r="K61">
        <v>2.4468482802796099</v>
      </c>
      <c r="L61">
        <v>-0.209755772065673</v>
      </c>
      <c r="M61">
        <v>0</v>
      </c>
      <c r="N61">
        <v>0</v>
      </c>
      <c r="O61">
        <v>-7.9318180646403794E-2</v>
      </c>
      <c r="P61">
        <v>0</v>
      </c>
      <c r="Q61">
        <v>-9.9699067470314498E-2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-1.85088440776552</v>
      </c>
      <c r="Z61">
        <v>3.0689669177832599E-2</v>
      </c>
      <c r="AA61">
        <v>4.2422722397908098E-2</v>
      </c>
      <c r="AB61">
        <v>-7.8676511234985202E-3</v>
      </c>
      <c r="AC61">
        <v>-8.5996307913119394E-2</v>
      </c>
      <c r="AD61">
        <v>0.15648109306368399</v>
      </c>
      <c r="AE61">
        <v>0.38153785787807398</v>
      </c>
      <c r="AF61">
        <v>-3.2681505791480099</v>
      </c>
      <c r="AG61">
        <v>2.6881505791480098</v>
      </c>
      <c r="AH61">
        <f t="shared" si="0"/>
        <v>-0.58000000000000007</v>
      </c>
      <c r="AI61">
        <v>-0.14499999999999999</v>
      </c>
      <c r="AJ61">
        <f t="shared" si="1"/>
        <v>-0.57999999999999996</v>
      </c>
      <c r="AK61">
        <f t="shared" si="2"/>
        <v>-1.3116933981168968</v>
      </c>
    </row>
    <row r="62" spans="1:37">
      <c r="A62" s="1">
        <v>44651</v>
      </c>
      <c r="B62">
        <v>-0.126703080834141</v>
      </c>
      <c r="C62">
        <v>0.54757336061732698</v>
      </c>
      <c r="D62">
        <v>-0.53021263091147797</v>
      </c>
      <c r="E62">
        <v>3.0721041160237602E-4</v>
      </c>
      <c r="F62">
        <v>-3.50573916150329</v>
      </c>
      <c r="G62">
        <v>-6.0957984960058803E-2</v>
      </c>
      <c r="H62">
        <v>1.59104936880697E-3</v>
      </c>
      <c r="I62">
        <v>3.7178055074436202E-2</v>
      </c>
      <c r="J62">
        <v>2.0976186845302499E-2</v>
      </c>
      <c r="K62">
        <v>2.4565020996842701</v>
      </c>
      <c r="L62">
        <v>-0.27771832613456998</v>
      </c>
      <c r="M62">
        <v>0</v>
      </c>
      <c r="N62">
        <v>0</v>
      </c>
      <c r="O62">
        <v>-7.5341418822600398E-2</v>
      </c>
      <c r="P62">
        <v>0</v>
      </c>
      <c r="Q62">
        <v>-0.15097253705050001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-1.82655320328506</v>
      </c>
      <c r="Z62">
        <v>-8.50923312025086E-2</v>
      </c>
      <c r="AA62">
        <v>-8.5553492422101002E-2</v>
      </c>
      <c r="AB62">
        <v>-1.59867273368831E-2</v>
      </c>
      <c r="AC62">
        <v>-8.4703330486174497E-2</v>
      </c>
      <c r="AD62">
        <v>0.14588353678320901</v>
      </c>
      <c r="AE62">
        <v>0.37737214699930799</v>
      </c>
      <c r="AF62">
        <v>-3.2381505791480101</v>
      </c>
      <c r="AG62">
        <v>2.6881505791480098</v>
      </c>
      <c r="AH62">
        <f t="shared" si="0"/>
        <v>-0.55000000000000027</v>
      </c>
      <c r="AI62">
        <v>-0.13750000000000001</v>
      </c>
      <c r="AJ62">
        <f t="shared" si="1"/>
        <v>-0.55000000000000004</v>
      </c>
      <c r="AK62">
        <f t="shared" si="2"/>
        <v>-1.0544965517347518</v>
      </c>
    </row>
    <row r="63" spans="1:37">
      <c r="A63" s="1">
        <v>44742</v>
      </c>
      <c r="B63">
        <v>-0.11817286118268699</v>
      </c>
      <c r="C63">
        <v>0.58414623472727001</v>
      </c>
      <c r="D63">
        <v>-1.1882227654619799</v>
      </c>
      <c r="E63">
        <v>5.7443047253106204E-4</v>
      </c>
      <c r="F63">
        <v>-2.1523729573610599</v>
      </c>
      <c r="G63">
        <v>3.6523022842443603E-2</v>
      </c>
      <c r="H63">
        <v>-2.3293272930427198E-3</v>
      </c>
      <c r="I63">
        <v>0.157292653285452</v>
      </c>
      <c r="J63">
        <v>1.7828882906946401E-2</v>
      </c>
      <c r="K63">
        <v>2.3928979506294801</v>
      </c>
      <c r="L63">
        <v>-0.27371038034557199</v>
      </c>
      <c r="M63">
        <v>0</v>
      </c>
      <c r="N63">
        <v>0</v>
      </c>
      <c r="O63">
        <v>-7.0074300036392298E-2</v>
      </c>
      <c r="P63">
        <v>0</v>
      </c>
      <c r="Q63">
        <v>-0.169347851018645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-2.8016519392424999</v>
      </c>
      <c r="Z63">
        <v>8.6265626336700402E-2</v>
      </c>
      <c r="AA63">
        <v>-0.15553306848793</v>
      </c>
      <c r="AB63">
        <v>-4.2840689103151398E-2</v>
      </c>
      <c r="AC63">
        <v>-6.8218657024717397E-2</v>
      </c>
      <c r="AD63">
        <v>0.16554604820482399</v>
      </c>
      <c r="AE63">
        <v>0.37324936798983199</v>
      </c>
      <c r="AF63">
        <v>-3.2281505791480098</v>
      </c>
      <c r="AG63">
        <v>2.6881505791480098</v>
      </c>
      <c r="AH63">
        <f t="shared" si="0"/>
        <v>-0.54</v>
      </c>
      <c r="AI63">
        <v>-0.13500000000000001</v>
      </c>
      <c r="AJ63">
        <f t="shared" si="1"/>
        <v>-0.54</v>
      </c>
      <c r="AK63">
        <f t="shared" si="2"/>
        <v>-0.1164652713127059</v>
      </c>
    </row>
    <row r="64" spans="1:37">
      <c r="A64" s="1">
        <v>44834</v>
      </c>
      <c r="B64">
        <v>-0.10597125576463</v>
      </c>
      <c r="C64">
        <v>0.63752100766964703</v>
      </c>
      <c r="D64">
        <v>-1.75107660517363</v>
      </c>
      <c r="E64">
        <v>3.6610128289135902E-4</v>
      </c>
      <c r="F64">
        <v>-1.0358714550905499</v>
      </c>
      <c r="G64">
        <v>0.130166969836954</v>
      </c>
      <c r="H64">
        <v>-1.28999259574329E-2</v>
      </c>
      <c r="I64">
        <v>0.27060875755540797</v>
      </c>
      <c r="J64">
        <v>6.4074271366263398E-3</v>
      </c>
      <c r="K64">
        <v>2.0839394535264</v>
      </c>
      <c r="L64">
        <v>-0.30366663364018098</v>
      </c>
      <c r="M64">
        <v>0</v>
      </c>
      <c r="N64">
        <v>0</v>
      </c>
      <c r="O64">
        <v>-6.4515845133296501E-2</v>
      </c>
      <c r="P64">
        <v>0</v>
      </c>
      <c r="Q64">
        <v>-0.20359359559836601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-2.9158226695857001</v>
      </c>
      <c r="Z64">
        <v>0.29040834130659199</v>
      </c>
      <c r="AA64">
        <v>-7.7387282050782394E-2</v>
      </c>
      <c r="AB64">
        <v>-6.3181928296585504E-2</v>
      </c>
      <c r="AC64">
        <v>-4.62053358765733E-2</v>
      </c>
      <c r="AD64">
        <v>0.19345481163985501</v>
      </c>
      <c r="AE64">
        <v>0.36916908305179102</v>
      </c>
      <c r="AF64">
        <v>-2.59815057914801</v>
      </c>
      <c r="AG64">
        <v>2.6881505791480098</v>
      </c>
      <c r="AH64">
        <f t="shared" si="0"/>
        <v>8.9999999999999858E-2</v>
      </c>
      <c r="AI64">
        <v>2.2499999999999999E-2</v>
      </c>
      <c r="AJ64">
        <f t="shared" si="1"/>
        <v>0.09</v>
      </c>
      <c r="AK64">
        <f t="shared" si="2"/>
        <v>0.62479460933679454</v>
      </c>
    </row>
    <row r="65" spans="1:37">
      <c r="A65" s="1">
        <v>44926</v>
      </c>
      <c r="B65">
        <v>-0.10388784347124</v>
      </c>
      <c r="C65">
        <v>0.70815323761524196</v>
      </c>
      <c r="D65">
        <v>-2.2666823740728201</v>
      </c>
      <c r="E65">
        <v>3.2099570164964298E-4</v>
      </c>
      <c r="F65">
        <v>1.4182623911147701E-2</v>
      </c>
      <c r="G65">
        <v>0.163524130642523</v>
      </c>
      <c r="H65">
        <v>-1.15989410518997E-2</v>
      </c>
      <c r="I65">
        <v>0.30676413636052102</v>
      </c>
      <c r="J65">
        <v>-6.4628930552685796E-3</v>
      </c>
      <c r="K65">
        <v>2.4161334838550901</v>
      </c>
      <c r="L65">
        <v>-0.32008186892394602</v>
      </c>
      <c r="M65">
        <v>0</v>
      </c>
      <c r="N65">
        <v>0</v>
      </c>
      <c r="O65">
        <v>-6.4390266389542802E-2</v>
      </c>
      <c r="P65">
        <v>0</v>
      </c>
      <c r="Q65">
        <v>-0.27441309213819298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-2.8264211911933499</v>
      </c>
      <c r="Z65">
        <v>0.32171345879246899</v>
      </c>
      <c r="AA65">
        <v>5.3143501962562803E-2</v>
      </c>
      <c r="AB65">
        <v>3.6692336967092901E-3</v>
      </c>
      <c r="AC65">
        <v>-3.3339190084359198E-2</v>
      </c>
      <c r="AD65">
        <v>0.216391419803835</v>
      </c>
      <c r="AE65">
        <v>0.36513085887671398</v>
      </c>
      <c r="AF65">
        <v>-1.3381505791480099</v>
      </c>
      <c r="AG65">
        <v>2.6881505791480098</v>
      </c>
      <c r="AH65">
        <f t="shared" si="0"/>
        <v>1.3499999999999999</v>
      </c>
      <c r="AI65">
        <v>0.33750000000000002</v>
      </c>
      <c r="AJ65">
        <f t="shared" si="1"/>
        <v>1.35</v>
      </c>
      <c r="AK65">
        <f t="shared" si="2"/>
        <v>1.1987092831670427</v>
      </c>
    </row>
    <row r="66" spans="1:37">
      <c r="A66" s="1">
        <v>45016</v>
      </c>
      <c r="B66">
        <v>-0.107405830276567</v>
      </c>
      <c r="C66">
        <v>0.86978957293588999</v>
      </c>
      <c r="D66">
        <v>-2.5436509126620099</v>
      </c>
      <c r="E66">
        <v>5.0182612351695895E-4</v>
      </c>
      <c r="F66">
        <v>0.69609029530800104</v>
      </c>
      <c r="G66">
        <v>0.142115310314642</v>
      </c>
      <c r="H66">
        <v>-7.2053451708910298E-4</v>
      </c>
      <c r="I66">
        <v>0.23572413567144301</v>
      </c>
      <c r="J66">
        <v>-1.85715302977413E-2</v>
      </c>
      <c r="K66">
        <v>2.5019574312336101</v>
      </c>
      <c r="L66">
        <v>-0.30709202107724798</v>
      </c>
      <c r="M66">
        <v>0</v>
      </c>
      <c r="N66">
        <v>0</v>
      </c>
      <c r="O66">
        <v>-6.8538544718154501E-2</v>
      </c>
      <c r="P66">
        <v>0</v>
      </c>
      <c r="Q66">
        <v>-0.32660448992741398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-2.5420906504279799</v>
      </c>
      <c r="Z66">
        <v>0.28848513374222601</v>
      </c>
      <c r="AA66">
        <v>6.8266544518437097E-2</v>
      </c>
      <c r="AB66">
        <v>9.4576980029883601E-2</v>
      </c>
      <c r="AC66">
        <v>8.9757578526963006E-2</v>
      </c>
      <c r="AD66">
        <v>0.22812485974077701</v>
      </c>
      <c r="AE66">
        <v>0.36113426659813203</v>
      </c>
      <c r="AF66">
        <v>-0.33815057914801799</v>
      </c>
      <c r="AG66">
        <v>2.6881505791480098</v>
      </c>
      <c r="AH66">
        <f t="shared" si="0"/>
        <v>2.3499999999999917</v>
      </c>
      <c r="AI66">
        <v>0.58750000000000002</v>
      </c>
      <c r="AJ66">
        <f t="shared" si="1"/>
        <v>2.35</v>
      </c>
      <c r="AK66">
        <f t="shared" si="2"/>
        <v>1.6209221226360837</v>
      </c>
    </row>
    <row r="67" spans="1:37">
      <c r="A67" s="1">
        <v>45107</v>
      </c>
      <c r="B67">
        <v>-0.103648030347657</v>
      </c>
      <c r="C67">
        <v>0.94256233492678398</v>
      </c>
      <c r="D67">
        <v>-2.70517875151628</v>
      </c>
      <c r="E67">
        <v>7.0564512270887005E-4</v>
      </c>
      <c r="F67">
        <v>1.2695626111954199</v>
      </c>
      <c r="G67">
        <v>0.149823747138946</v>
      </c>
      <c r="H67">
        <v>2.43377922456503E-4</v>
      </c>
      <c r="I67">
        <v>0.21080841276680301</v>
      </c>
      <c r="J67">
        <v>-3.0713092034138901E-2</v>
      </c>
      <c r="K67">
        <v>2.44989964372395</v>
      </c>
      <c r="L67">
        <v>-0.31534521935222898</v>
      </c>
      <c r="M67">
        <v>0</v>
      </c>
      <c r="N67">
        <v>0</v>
      </c>
      <c r="O67">
        <v>-6.4941045994013194E-2</v>
      </c>
      <c r="P67">
        <v>0</v>
      </c>
      <c r="Q67">
        <v>-0.330078135442267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-2.3177709873205199</v>
      </c>
      <c r="Z67">
        <v>0.27182517751355101</v>
      </c>
      <c r="AA67">
        <v>5.0253743678999499E-2</v>
      </c>
      <c r="AB67">
        <v>0.101465874307165</v>
      </c>
      <c r="AC67">
        <v>0.169229214133129</v>
      </c>
      <c r="AD67">
        <v>0.35596601867294297</v>
      </c>
      <c r="AE67">
        <v>0.35717888174475798</v>
      </c>
      <c r="AF67">
        <v>0.461849420851981</v>
      </c>
      <c r="AG67">
        <v>2.6881505791480098</v>
      </c>
      <c r="AH67">
        <f t="shared" ref="AH67:AH130" si="3">AF67+AG67</f>
        <v>3.1499999999999906</v>
      </c>
      <c r="AI67">
        <v>0.78749999999999998</v>
      </c>
      <c r="AJ67">
        <f t="shared" ref="AJ67:AJ130" si="4">+AI67*4</f>
        <v>3.15</v>
      </c>
      <c r="AK67">
        <f t="shared" ref="AK67:AK130" si="5">AJ67-SUM(Y67:AD67,K67)</f>
        <v>2.069131315290782</v>
      </c>
    </row>
    <row r="68" spans="1:37">
      <c r="A68" s="1">
        <v>45199</v>
      </c>
      <c r="B68">
        <v>-0.10068503410851</v>
      </c>
      <c r="C68">
        <v>0.93514452048283903</v>
      </c>
      <c r="D68">
        <v>-2.7641312048345701</v>
      </c>
      <c r="E68">
        <v>5.0778398507675502E-4</v>
      </c>
      <c r="F68">
        <v>1.76585937505302</v>
      </c>
      <c r="G68">
        <v>0.15260127880336599</v>
      </c>
      <c r="H68">
        <v>2.5472133360812002E-3</v>
      </c>
      <c r="I68">
        <v>0.188460015164125</v>
      </c>
      <c r="J68">
        <v>-4.5515815758016602E-2</v>
      </c>
      <c r="K68">
        <v>2.50042912473259</v>
      </c>
      <c r="L68">
        <v>-0.30818004578922997</v>
      </c>
      <c r="M68">
        <v>0</v>
      </c>
      <c r="N68">
        <v>0</v>
      </c>
      <c r="O68">
        <v>-6.0024631202844202E-2</v>
      </c>
      <c r="P68">
        <v>0</v>
      </c>
      <c r="Q68">
        <v>-0.32193176609112401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-2.3534564875744199</v>
      </c>
      <c r="Z68">
        <v>0.26254320932782699</v>
      </c>
      <c r="AA68">
        <v>4.4054304907040397E-2</v>
      </c>
      <c r="AB68">
        <v>8.7864384959330494E-2</v>
      </c>
      <c r="AC68">
        <v>0.170343404729451</v>
      </c>
      <c r="AD68">
        <v>0.422155506522854</v>
      </c>
      <c r="AE68">
        <v>0.353264284194242</v>
      </c>
      <c r="AF68">
        <v>0.93184942085198097</v>
      </c>
      <c r="AG68">
        <v>2.6881505791480098</v>
      </c>
      <c r="AH68">
        <f t="shared" si="3"/>
        <v>3.6199999999999908</v>
      </c>
      <c r="AI68">
        <v>0.90500000000000003</v>
      </c>
      <c r="AJ68">
        <f t="shared" si="4"/>
        <v>3.62</v>
      </c>
      <c r="AK68">
        <f t="shared" si="5"/>
        <v>2.4860665523953269</v>
      </c>
    </row>
    <row r="69" spans="1:37">
      <c r="A69" s="1">
        <v>45291</v>
      </c>
      <c r="B69">
        <v>-0.101799622852689</v>
      </c>
      <c r="C69">
        <v>0.86562473477238699</v>
      </c>
      <c r="D69">
        <v>-2.7700303640891302</v>
      </c>
      <c r="E69">
        <v>-1.2797774178647999E-4</v>
      </c>
      <c r="F69">
        <v>1.99952903852502</v>
      </c>
      <c r="G69">
        <v>0.16603545549333501</v>
      </c>
      <c r="H69">
        <v>7.0078511145916598E-3</v>
      </c>
      <c r="I69">
        <v>0.179811139867873</v>
      </c>
      <c r="J69">
        <v>-5.6954763984990102E-2</v>
      </c>
      <c r="K69">
        <v>2.6897642811319802</v>
      </c>
      <c r="L69">
        <v>-0.27220598816028302</v>
      </c>
      <c r="M69">
        <v>0</v>
      </c>
      <c r="N69">
        <v>0</v>
      </c>
      <c r="O69">
        <v>-5.6291781378214001E-2</v>
      </c>
      <c r="P69">
        <v>0</v>
      </c>
      <c r="Q69">
        <v>-0.29947861170210899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-2.4453552389288702</v>
      </c>
      <c r="Z69">
        <v>0.23607913041057399</v>
      </c>
      <c r="AA69">
        <v>4.9350502137097699E-2</v>
      </c>
      <c r="AB69">
        <v>8.0073743293447699E-2</v>
      </c>
      <c r="AC69">
        <v>0.14239127966197901</v>
      </c>
      <c r="AD69">
        <v>0.39903655514157399</v>
      </c>
      <c r="AE69">
        <v>0.34939005812746499</v>
      </c>
      <c r="AF69">
        <v>1.1618494208519801</v>
      </c>
      <c r="AG69">
        <v>2.6881505791480098</v>
      </c>
      <c r="AH69">
        <f t="shared" si="3"/>
        <v>3.8499999999999899</v>
      </c>
      <c r="AI69">
        <v>0.96250000000000002</v>
      </c>
      <c r="AJ69">
        <f t="shared" si="4"/>
        <v>3.85</v>
      </c>
      <c r="AK69">
        <f t="shared" si="5"/>
        <v>2.6986597471522176</v>
      </c>
    </row>
    <row r="70" spans="1:37">
      <c r="A70" s="1">
        <v>45382</v>
      </c>
      <c r="B70">
        <v>-0.10042188796842599</v>
      </c>
      <c r="C70">
        <v>0.89118779739569998</v>
      </c>
      <c r="D70">
        <v>-2.70659805761907</v>
      </c>
      <c r="E70">
        <v>3.2159453278474397E-4</v>
      </c>
      <c r="F70">
        <v>2.0580555195913202</v>
      </c>
      <c r="G70">
        <v>0.105439787953754</v>
      </c>
      <c r="H70">
        <v>5.4525799249464102E-3</v>
      </c>
      <c r="I70">
        <v>8.4350832832875006E-2</v>
      </c>
      <c r="J70">
        <v>-6.2412122357024903E-2</v>
      </c>
      <c r="K70">
        <v>2.4282031950885798</v>
      </c>
      <c r="L70">
        <v>-0.315161712912709</v>
      </c>
      <c r="M70">
        <v>0</v>
      </c>
      <c r="N70">
        <v>0</v>
      </c>
      <c r="O70">
        <v>-5.6854175984767899E-2</v>
      </c>
      <c r="P70">
        <v>0</v>
      </c>
      <c r="Q70">
        <v>-0.25070033350601501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-2.0521848309009401</v>
      </c>
      <c r="Z70">
        <v>0.227784867911731</v>
      </c>
      <c r="AA70">
        <v>4.0013312347909502E-2</v>
      </c>
      <c r="AB70">
        <v>7.2088954095087796E-2</v>
      </c>
      <c r="AC70">
        <v>0.117919411564917</v>
      </c>
      <c r="AD70">
        <v>0.33980889686891103</v>
      </c>
      <c r="AE70">
        <v>0.345555791983373</v>
      </c>
      <c r="AF70">
        <v>1.1718494208519801</v>
      </c>
      <c r="AG70">
        <v>2.6881505791480098</v>
      </c>
      <c r="AH70">
        <f t="shared" si="3"/>
        <v>3.8599999999999897</v>
      </c>
      <c r="AI70">
        <v>0.96499999999999997</v>
      </c>
      <c r="AJ70">
        <f t="shared" si="4"/>
        <v>3.86</v>
      </c>
      <c r="AK70">
        <f t="shared" si="5"/>
        <v>2.6863661930238036</v>
      </c>
    </row>
    <row r="71" spans="1:37">
      <c r="A71" s="1">
        <v>45473</v>
      </c>
      <c r="B71">
        <v>-0.101802589107927</v>
      </c>
      <c r="C71">
        <v>0.77810858688404905</v>
      </c>
      <c r="D71">
        <v>-2.7583925738302999</v>
      </c>
      <c r="E71">
        <v>1.2974857924078699E-4</v>
      </c>
      <c r="F71">
        <v>2.2366384759362798</v>
      </c>
      <c r="G71">
        <v>7.3379072840873499E-2</v>
      </c>
      <c r="H71">
        <v>6.0486904254511602E-3</v>
      </c>
      <c r="I71">
        <v>5.4075319441055002E-2</v>
      </c>
      <c r="J71">
        <v>-6.58755994670676E-2</v>
      </c>
      <c r="K71">
        <v>2.6272768912639499</v>
      </c>
      <c r="L71">
        <v>-0.30839593028433998</v>
      </c>
      <c r="M71">
        <v>0</v>
      </c>
      <c r="N71">
        <v>0</v>
      </c>
      <c r="O71">
        <v>-5.4871126408240101E-2</v>
      </c>
      <c r="P71">
        <v>0</v>
      </c>
      <c r="Q71">
        <v>-0.21201925191120499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-2.1831535577043799</v>
      </c>
      <c r="Z71">
        <v>0.215289702573189</v>
      </c>
      <c r="AA71">
        <v>1.20631436045069E-2</v>
      </c>
      <c r="AB71">
        <v>4.2163433231749203E-2</v>
      </c>
      <c r="AC71">
        <v>9.3363987689615499E-2</v>
      </c>
      <c r="AD71">
        <v>0.28606191867283798</v>
      </c>
      <c r="AE71">
        <v>0.341761078414348</v>
      </c>
      <c r="AF71">
        <v>1.08184942085198</v>
      </c>
      <c r="AG71">
        <v>2.6881505791480098</v>
      </c>
      <c r="AH71">
        <f t="shared" si="3"/>
        <v>3.7699999999999898</v>
      </c>
      <c r="AI71">
        <v>0.9425</v>
      </c>
      <c r="AJ71">
        <f t="shared" si="4"/>
        <v>3.77</v>
      </c>
      <c r="AK71">
        <f t="shared" si="5"/>
        <v>2.6769344806685313</v>
      </c>
    </row>
    <row r="72" spans="1:37">
      <c r="A72" s="1">
        <v>45565</v>
      </c>
      <c r="B72">
        <v>-0.10151614640561001</v>
      </c>
      <c r="C72">
        <v>0.67086882562387395</v>
      </c>
      <c r="D72">
        <v>-2.7599258293647599</v>
      </c>
      <c r="E72" s="16">
        <v>7.8295153179002301E-5</v>
      </c>
      <c r="F72">
        <v>2.28925317874792</v>
      </c>
      <c r="G72">
        <v>5.35184706149388E-2</v>
      </c>
      <c r="H72">
        <v>4.7868053614466997E-3</v>
      </c>
      <c r="I72">
        <v>4.6103339433467602E-2</v>
      </c>
      <c r="J72">
        <v>-6.5946028642415402E-2</v>
      </c>
      <c r="K72">
        <v>2.4300999549148998</v>
      </c>
      <c r="L72">
        <v>-0.29529886571500102</v>
      </c>
      <c r="M72">
        <v>0</v>
      </c>
      <c r="N72">
        <v>0</v>
      </c>
      <c r="O72">
        <v>-5.3121675559690502E-2</v>
      </c>
      <c r="P72">
        <v>0</v>
      </c>
      <c r="Q72">
        <v>-0.17197141066472901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-2.35091357845881</v>
      </c>
      <c r="Z72">
        <v>0.13360239087338299</v>
      </c>
      <c r="AA72">
        <v>-3.1375403177189599E-2</v>
      </c>
      <c r="AB72">
        <v>-1.51980599895982E-2</v>
      </c>
      <c r="AC72">
        <v>3.5756690153936503E-2</v>
      </c>
      <c r="AD72">
        <v>0.21993046986332601</v>
      </c>
      <c r="AE72">
        <v>0.33800551424209901</v>
      </c>
      <c r="AF72">
        <v>0.376736937004851</v>
      </c>
      <c r="AG72">
        <v>2.6881505791480098</v>
      </c>
      <c r="AH72">
        <f t="shared" si="3"/>
        <v>3.0648875161528606</v>
      </c>
      <c r="AI72">
        <v>0.88749999999999996</v>
      </c>
      <c r="AJ72">
        <f t="shared" si="4"/>
        <v>3.55</v>
      </c>
      <c r="AK72">
        <f t="shared" si="5"/>
        <v>3.1280975358200518</v>
      </c>
    </row>
    <row r="73" spans="1:37">
      <c r="A73" s="1">
        <v>45657</v>
      </c>
      <c r="B73">
        <v>-0.10102186200906101</v>
      </c>
      <c r="C73">
        <v>0.57587076924498004</v>
      </c>
      <c r="D73">
        <v>-2.7456497567907099</v>
      </c>
      <c r="E73" s="16">
        <v>6.3168913730188005E-5</v>
      </c>
      <c r="F73">
        <v>2.3019568496576301</v>
      </c>
      <c r="G73">
        <v>3.7949887667823499E-2</v>
      </c>
      <c r="H73">
        <v>3.2571428796046302E-3</v>
      </c>
      <c r="I73">
        <v>4.2982078863652601E-2</v>
      </c>
      <c r="J73">
        <v>-6.4793999964144797E-2</v>
      </c>
      <c r="K73">
        <v>2.2838119925693299</v>
      </c>
      <c r="L73">
        <v>-0.27926461499294197</v>
      </c>
      <c r="M73">
        <v>0</v>
      </c>
      <c r="N73">
        <v>0</v>
      </c>
      <c r="O73">
        <v>-5.1468688016385801E-2</v>
      </c>
      <c r="P73">
        <v>0</v>
      </c>
      <c r="Q73">
        <v>-0.13718755253111101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-2.27966023272276</v>
      </c>
      <c r="Z73">
        <v>0.10592199415341701</v>
      </c>
      <c r="AA73">
        <v>-6.8946533172988003E-2</v>
      </c>
      <c r="AB73">
        <v>-5.3490556982917201E-2</v>
      </c>
      <c r="AC73">
        <v>-1.7876458737915098E-2</v>
      </c>
      <c r="AD73">
        <v>0.146960853844773</v>
      </c>
      <c r="AE73">
        <v>0.33428870041404901</v>
      </c>
      <c r="AF73">
        <v>3.3703182288230299E-2</v>
      </c>
      <c r="AG73">
        <v>2.6881505791480098</v>
      </c>
      <c r="AH73">
        <f t="shared" si="3"/>
        <v>2.7218537614362401</v>
      </c>
      <c r="AI73">
        <v>1.1625000000000001</v>
      </c>
      <c r="AJ73">
        <f t="shared" si="4"/>
        <v>4.6500000000000004</v>
      </c>
      <c r="AK73">
        <f t="shared" si="5"/>
        <v>4.5332789410490602</v>
      </c>
    </row>
    <row r="74" spans="1:37">
      <c r="A74" s="1">
        <v>45747</v>
      </c>
      <c r="B74">
        <v>-0.10057254557829</v>
      </c>
      <c r="C74">
        <v>0.49345294706610499</v>
      </c>
      <c r="D74">
        <v>-2.7257966060174601</v>
      </c>
      <c r="E74" s="16">
        <v>5.7720570738495198E-5</v>
      </c>
      <c r="F74">
        <v>2.30028962476631</v>
      </c>
      <c r="G74">
        <v>2.4232174790463398E-2</v>
      </c>
      <c r="H74">
        <v>2.0423456533066398E-3</v>
      </c>
      <c r="I74">
        <v>4.0696739625022502E-2</v>
      </c>
      <c r="J74">
        <v>-6.3165541993576699E-2</v>
      </c>
      <c r="K74">
        <v>2.18051104592511</v>
      </c>
      <c r="L74">
        <v>-0.26161956688072302</v>
      </c>
      <c r="M74">
        <v>0</v>
      </c>
      <c r="N74">
        <v>0</v>
      </c>
      <c r="O74">
        <v>-4.9871597427657802E-2</v>
      </c>
      <c r="P74">
        <v>0</v>
      </c>
      <c r="Q74">
        <v>-0.108648000147962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-2.20159494085767</v>
      </c>
      <c r="Z74">
        <v>0.10422595242327699</v>
      </c>
      <c r="AA74">
        <v>-7.9490687311970301E-2</v>
      </c>
      <c r="AB74">
        <v>-8.0926052714792002E-2</v>
      </c>
      <c r="AC74">
        <v>-5.0880840513891301E-2</v>
      </c>
      <c r="AD74">
        <v>8.2044398451284195E-2</v>
      </c>
      <c r="AE74">
        <v>0.33061024196024602</v>
      </c>
      <c r="AF74">
        <v>-0.16440318821195099</v>
      </c>
      <c r="AG74">
        <v>2.6881505791480098</v>
      </c>
      <c r="AH74">
        <f t="shared" si="3"/>
        <v>2.5237473909360588</v>
      </c>
      <c r="AI74">
        <v>1.0825</v>
      </c>
      <c r="AJ74">
        <f t="shared" si="4"/>
        <v>4.33</v>
      </c>
      <c r="AK74">
        <f t="shared" si="5"/>
        <v>4.3761111245986521</v>
      </c>
    </row>
    <row r="75" spans="1:37">
      <c r="A75" s="1">
        <v>45838</v>
      </c>
      <c r="B75">
        <v>-0.10015484532695</v>
      </c>
      <c r="C75">
        <v>0.42241309857464299</v>
      </c>
      <c r="D75">
        <v>-2.7035058743493598</v>
      </c>
      <c r="E75" s="16">
        <v>5.4641570912621697E-5</v>
      </c>
      <c r="F75">
        <v>2.2920697354911801</v>
      </c>
      <c r="G75">
        <v>1.16133369342872E-2</v>
      </c>
      <c r="H75">
        <v>1.2338786566785599E-3</v>
      </c>
      <c r="I75">
        <v>3.8491174993461802E-2</v>
      </c>
      <c r="J75">
        <v>-6.1298506863365097E-2</v>
      </c>
      <c r="K75">
        <v>2.0984613530623899</v>
      </c>
      <c r="L75">
        <v>-0.24305342114773101</v>
      </c>
      <c r="M75">
        <v>0</v>
      </c>
      <c r="N75">
        <v>0</v>
      </c>
      <c r="O75">
        <v>-4.8318196369962298E-2</v>
      </c>
      <c r="P75">
        <v>0</v>
      </c>
      <c r="Q75">
        <v>-8.57150290098425E-2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-2.13347452063126</v>
      </c>
      <c r="Z75">
        <v>0.10426098143156801</v>
      </c>
      <c r="AA75">
        <v>-7.6546371781308103E-2</v>
      </c>
      <c r="AB75">
        <v>-8.8803404167071096E-2</v>
      </c>
      <c r="AC75">
        <v>-7.2731082735494404E-2</v>
      </c>
      <c r="AD75">
        <v>4.20677780635293E-2</v>
      </c>
      <c r="AE75">
        <v>0.326969747950766</v>
      </c>
      <c r="AF75">
        <v>-0.27596552565274601</v>
      </c>
      <c r="AG75">
        <v>2.6881505791480098</v>
      </c>
      <c r="AH75">
        <f t="shared" si="3"/>
        <v>2.4121850534952638</v>
      </c>
      <c r="AI75">
        <v>1.0825</v>
      </c>
      <c r="AJ75">
        <f t="shared" si="4"/>
        <v>4.33</v>
      </c>
      <c r="AK75">
        <f t="shared" si="5"/>
        <v>4.4567652667576461</v>
      </c>
    </row>
    <row r="76" spans="1:37">
      <c r="A76" s="1">
        <v>45930</v>
      </c>
      <c r="B76">
        <v>-9.9725703775086993E-2</v>
      </c>
      <c r="C76">
        <v>0.36129369588599802</v>
      </c>
      <c r="D76">
        <v>-2.6798309507945399</v>
      </c>
      <c r="E76" s="16">
        <v>5.1932187147324801E-5</v>
      </c>
      <c r="F76">
        <v>2.2799055575768099</v>
      </c>
      <c r="G76">
        <v>-1.2935121250078299E-4</v>
      </c>
      <c r="H76">
        <v>7.4889318150334603E-4</v>
      </c>
      <c r="I76">
        <v>3.6303950505673699E-2</v>
      </c>
      <c r="J76">
        <v>-5.92890687186923E-2</v>
      </c>
      <c r="K76">
        <v>2.02798012052902</v>
      </c>
      <c r="L76">
        <v>-0.22403309740312599</v>
      </c>
      <c r="M76">
        <v>0</v>
      </c>
      <c r="N76">
        <v>0</v>
      </c>
      <c r="O76">
        <v>-4.6804629303615501E-2</v>
      </c>
      <c r="P76">
        <v>0</v>
      </c>
      <c r="Q76">
        <v>-6.7411977328254505E-2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-2.0727737530480099</v>
      </c>
      <c r="Z76">
        <v>0.103963447128413</v>
      </c>
      <c r="AA76">
        <v>-7.2925828244268201E-2</v>
      </c>
      <c r="AB76">
        <v>-8.5579161373652304E-2</v>
      </c>
      <c r="AC76">
        <v>-7.9613841843250502E-2</v>
      </c>
      <c r="AD76">
        <v>1.5965514316125501E-2</v>
      </c>
      <c r="AE76">
        <v>0.32336683145358902</v>
      </c>
      <c r="AF76">
        <v>-0.33853742028052602</v>
      </c>
      <c r="AG76">
        <v>2.6881505791480098</v>
      </c>
      <c r="AH76">
        <f t="shared" si="3"/>
        <v>2.3496131588674838</v>
      </c>
      <c r="AJ76">
        <f t="shared" si="4"/>
        <v>0</v>
      </c>
      <c r="AK76">
        <f t="shared" si="5"/>
        <v>0.1629835025356221</v>
      </c>
    </row>
    <row r="77" spans="1:37">
      <c r="A77" s="1">
        <v>46022</v>
      </c>
      <c r="B77">
        <v>-9.9255956517334806E-2</v>
      </c>
      <c r="C77">
        <v>0.30872747349296498</v>
      </c>
      <c r="D77">
        <v>-2.6552033433750601</v>
      </c>
      <c r="E77" s="16">
        <v>4.9097694122971599E-5</v>
      </c>
      <c r="F77">
        <v>2.26485540818146</v>
      </c>
      <c r="G77">
        <v>-1.1054102566003501E-2</v>
      </c>
      <c r="H77">
        <v>4.7897108517759102E-4</v>
      </c>
      <c r="I77">
        <v>3.4177991176891E-2</v>
      </c>
      <c r="J77">
        <v>-5.7192296947811902E-2</v>
      </c>
      <c r="K77">
        <v>1.96515283199498</v>
      </c>
      <c r="L77">
        <v>-0.20492325546602599</v>
      </c>
      <c r="M77">
        <v>0</v>
      </c>
      <c r="N77">
        <v>0</v>
      </c>
      <c r="O77">
        <v>-4.5329509271586403E-2</v>
      </c>
      <c r="P77">
        <v>0</v>
      </c>
      <c r="Q77">
        <v>-5.2813774423700902E-2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-2.0172729799214899</v>
      </c>
      <c r="Z77">
        <v>0.103393277133598</v>
      </c>
      <c r="AA77">
        <v>-6.9708839414738905E-2</v>
      </c>
      <c r="AB77">
        <v>-8.1848177616487994E-2</v>
      </c>
      <c r="AC77">
        <v>-7.6726769349680396E-2</v>
      </c>
      <c r="AD77">
        <v>4.9671723682690799E-3</v>
      </c>
      <c r="AE77">
        <v>0.31980110949295398</v>
      </c>
      <c r="AF77">
        <v>-0.36972567224932701</v>
      </c>
      <c r="AG77">
        <v>2.6881505791480098</v>
      </c>
      <c r="AH77">
        <f t="shared" si="3"/>
        <v>2.3184249068986826</v>
      </c>
      <c r="AJ77">
        <f t="shared" si="4"/>
        <v>0</v>
      </c>
      <c r="AK77">
        <f t="shared" si="5"/>
        <v>0.1720434848055501</v>
      </c>
    </row>
    <row r="78" spans="1:37">
      <c r="A78" s="1">
        <v>46112</v>
      </c>
      <c r="B78">
        <v>-9.8731195401647306E-2</v>
      </c>
      <c r="C78">
        <v>0.26351304944686998</v>
      </c>
      <c r="D78">
        <v>-2.62986130549828</v>
      </c>
      <c r="E78" s="16">
        <v>4.6067836867040101E-5</v>
      </c>
      <c r="F78">
        <v>2.2474989108375998</v>
      </c>
      <c r="G78">
        <v>-2.11722581592317E-2</v>
      </c>
      <c r="H78">
        <v>3.3820620726331E-4</v>
      </c>
      <c r="I78">
        <v>3.21485000115024E-2</v>
      </c>
      <c r="J78">
        <v>-5.5049040615132903E-2</v>
      </c>
      <c r="K78">
        <v>1.9081296162513699</v>
      </c>
      <c r="L78">
        <v>-0.18602289078893999</v>
      </c>
      <c r="M78">
        <v>0</v>
      </c>
      <c r="N78">
        <v>0</v>
      </c>
      <c r="O78">
        <v>-4.3892178691642497E-2</v>
      </c>
      <c r="P78">
        <v>0</v>
      </c>
      <c r="Q78">
        <v>-4.1146416430797202E-2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-1.9657060312261101</v>
      </c>
      <c r="Z78">
        <v>0.102648975574196</v>
      </c>
      <c r="AA78">
        <v>-6.68364091670509E-2</v>
      </c>
      <c r="AB78">
        <v>-7.8506285531853306E-2</v>
      </c>
      <c r="AC78">
        <v>-7.3384385587283205E-2</v>
      </c>
      <c r="AD78">
        <v>5.3585487722342803E-3</v>
      </c>
      <c r="AE78">
        <v>0.31627220300821002</v>
      </c>
      <c r="AF78">
        <v>-0.38435431915167401</v>
      </c>
      <c r="AG78">
        <v>2.6881505791480098</v>
      </c>
      <c r="AH78">
        <f t="shared" si="3"/>
        <v>2.3037962599963357</v>
      </c>
      <c r="AJ78">
        <f t="shared" si="4"/>
        <v>0</v>
      </c>
      <c r="AK78">
        <f t="shared" si="5"/>
        <v>0.16829597091449755</v>
      </c>
    </row>
    <row r="79" spans="1:37">
      <c r="A79" s="1">
        <v>46203</v>
      </c>
      <c r="B79">
        <v>-9.8146455339321703E-2</v>
      </c>
      <c r="C79">
        <v>0.22461562934122101</v>
      </c>
      <c r="D79">
        <v>-2.60397564812029</v>
      </c>
      <c r="E79" s="16">
        <v>4.28851809788766E-5</v>
      </c>
      <c r="F79">
        <v>2.2282512755891699</v>
      </c>
      <c r="G79">
        <v>-3.04869108940472E-2</v>
      </c>
      <c r="H79">
        <v>2.6954380118955097E-4</v>
      </c>
      <c r="I79">
        <v>3.02332720104815E-2</v>
      </c>
      <c r="J79">
        <v>-5.2892898221483499E-2</v>
      </c>
      <c r="K79">
        <v>1.8557857025934901</v>
      </c>
      <c r="L79">
        <v>-0.16757827198655101</v>
      </c>
      <c r="M79">
        <v>0</v>
      </c>
      <c r="N79">
        <v>0</v>
      </c>
      <c r="O79">
        <v>-4.24921891315534E-2</v>
      </c>
      <c r="P79">
        <v>0</v>
      </c>
      <c r="Q79">
        <v>-3.1792517638642298E-2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-1.9172614467281901</v>
      </c>
      <c r="Z79">
        <v>0.10176543439743301</v>
      </c>
      <c r="AA79">
        <v>-6.4225623935833295E-2</v>
      </c>
      <c r="AB79">
        <v>-7.5500956450768E-2</v>
      </c>
      <c r="AC79">
        <v>-7.0382871612396397E-2</v>
      </c>
      <c r="AD79">
        <v>6.3440439520353904E-3</v>
      </c>
      <c r="AE79">
        <v>0.31277973681308902</v>
      </c>
      <c r="AF79">
        <v>-0.39464826637981298</v>
      </c>
      <c r="AG79">
        <v>2.6881505791480098</v>
      </c>
      <c r="AH79">
        <f t="shared" si="3"/>
        <v>2.2935023127681968</v>
      </c>
      <c r="AJ79">
        <f t="shared" si="4"/>
        <v>0</v>
      </c>
      <c r="AK79">
        <f t="shared" si="5"/>
        <v>0.16347571778422942</v>
      </c>
    </row>
    <row r="80" spans="1:37">
      <c r="A80" s="1">
        <v>46295</v>
      </c>
      <c r="B80">
        <v>-9.7502025880068996E-2</v>
      </c>
      <c r="C80">
        <v>0.19114914560446</v>
      </c>
      <c r="D80">
        <v>-2.5776870118313799</v>
      </c>
      <c r="E80" s="16">
        <v>3.9615347005103999E-5</v>
      </c>
      <c r="F80">
        <v>2.2074561305153302</v>
      </c>
      <c r="G80">
        <v>-3.9005344780006702E-2</v>
      </c>
      <c r="H80">
        <v>2.38526290675818E-4</v>
      </c>
      <c r="I80">
        <v>2.8438738515006501E-2</v>
      </c>
      <c r="J80">
        <v>-5.0752043707815601E-2</v>
      </c>
      <c r="K80">
        <v>1.8072892663169</v>
      </c>
      <c r="L80">
        <v>-0.14978937276172899</v>
      </c>
      <c r="M80">
        <v>0</v>
      </c>
      <c r="N80">
        <v>0</v>
      </c>
      <c r="O80">
        <v>-4.1129141542726899E-2</v>
      </c>
      <c r="P80">
        <v>0</v>
      </c>
      <c r="Q80">
        <v>-2.4269554323056001E-2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-1.87133835160666</v>
      </c>
      <c r="Z80">
        <v>0.100751676042537</v>
      </c>
      <c r="AA80">
        <v>-6.1829310795761698E-2</v>
      </c>
      <c r="AB80">
        <v>-7.2757500012069501E-2</v>
      </c>
      <c r="AC80">
        <v>-6.7679619282285497E-2</v>
      </c>
      <c r="AD80">
        <v>6.9959922473511798E-3</v>
      </c>
      <c r="AE80">
        <v>0.30932333955546598</v>
      </c>
      <c r="AF80">
        <v>-0.40205684608866699</v>
      </c>
      <c r="AG80">
        <v>2.6881505791480098</v>
      </c>
      <c r="AH80">
        <f t="shared" si="3"/>
        <v>2.2860937330593427</v>
      </c>
      <c r="AJ80">
        <f t="shared" si="4"/>
        <v>0</v>
      </c>
      <c r="AK80">
        <f t="shared" si="5"/>
        <v>0.15856784708998828</v>
      </c>
    </row>
    <row r="81" spans="1:37">
      <c r="A81" s="1">
        <v>46387</v>
      </c>
      <c r="B81">
        <v>-9.6800955183873105E-2</v>
      </c>
      <c r="C81">
        <v>0.16235578341350501</v>
      </c>
      <c r="D81">
        <v>-2.5511172751419702</v>
      </c>
      <c r="E81" s="16">
        <v>3.6321760716375397E-5</v>
      </c>
      <c r="F81">
        <v>2.1854136378395599</v>
      </c>
      <c r="G81">
        <v>-4.6742454566919903E-2</v>
      </c>
      <c r="H81">
        <v>2.2562201352602099E-4</v>
      </c>
      <c r="I81">
        <v>2.6765210498131398E-2</v>
      </c>
      <c r="J81">
        <v>-4.86498433555849E-2</v>
      </c>
      <c r="K81">
        <v>1.7619638147757299</v>
      </c>
      <c r="L81">
        <v>-0.13281457378376901</v>
      </c>
      <c r="M81">
        <v>0</v>
      </c>
      <c r="N81">
        <v>0</v>
      </c>
      <c r="O81">
        <v>-3.9802634425466603E-2</v>
      </c>
      <c r="P81">
        <v>0</v>
      </c>
      <c r="Q81">
        <v>-1.8203372574486801E-2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-1.82745628141126</v>
      </c>
      <c r="Z81">
        <v>9.9610492197356501E-2</v>
      </c>
      <c r="AA81">
        <v>-5.9617687764991503E-2</v>
      </c>
      <c r="AB81">
        <v>-7.0230565519296503E-2</v>
      </c>
      <c r="AC81">
        <v>-6.5210032368871601E-2</v>
      </c>
      <c r="AD81">
        <v>7.3643264607077203E-3</v>
      </c>
      <c r="AE81">
        <v>0.30590264367755199</v>
      </c>
      <c r="AF81">
        <v>-0.407007823459553</v>
      </c>
      <c r="AG81">
        <v>2.6881505791480098</v>
      </c>
      <c r="AH81">
        <f t="shared" si="3"/>
        <v>2.2811427556884567</v>
      </c>
      <c r="AJ81">
        <f t="shared" si="4"/>
        <v>0</v>
      </c>
      <c r="AK81">
        <f t="shared" si="5"/>
        <v>0.15357593363062549</v>
      </c>
    </row>
    <row r="82" spans="1:37">
      <c r="A82" s="1">
        <v>46477</v>
      </c>
      <c r="B82">
        <v>-9.6047686937217797E-2</v>
      </c>
      <c r="C82">
        <v>0.137587119906035</v>
      </c>
      <c r="D82">
        <v>-2.5243734341906601</v>
      </c>
      <c r="E82" s="16">
        <v>3.3059191159251802E-5</v>
      </c>
      <c r="F82">
        <v>2.1623897712093498</v>
      </c>
      <c r="G82">
        <v>-5.3720963824261198E-2</v>
      </c>
      <c r="H82">
        <v>2.2031479143825699E-4</v>
      </c>
      <c r="I82">
        <v>2.52098278294558E-2</v>
      </c>
      <c r="J82">
        <v>-4.6605251301444002E-2</v>
      </c>
      <c r="K82">
        <v>1.71924086703714</v>
      </c>
      <c r="L82">
        <v>-0.116774898867055</v>
      </c>
      <c r="M82">
        <v>0</v>
      </c>
      <c r="N82">
        <v>0</v>
      </c>
      <c r="O82">
        <v>-3.8512245339538898E-2</v>
      </c>
      <c r="P82">
        <v>0</v>
      </c>
      <c r="Q82">
        <v>-1.3304190883889899E-2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-1.78522100285194</v>
      </c>
      <c r="Z82">
        <v>9.8344910729084606E-2</v>
      </c>
      <c r="AA82">
        <v>-5.7568152312340998E-2</v>
      </c>
      <c r="AB82">
        <v>-6.7889684839305797E-2</v>
      </c>
      <c r="AC82">
        <v>-6.2934425378483205E-2</v>
      </c>
      <c r="AD82">
        <v>7.5264375710336496E-3</v>
      </c>
      <c r="AE82">
        <v>0.30251728537653699</v>
      </c>
      <c r="AF82">
        <v>-0.40988234308474503</v>
      </c>
      <c r="AG82">
        <v>2.6881505791480098</v>
      </c>
      <c r="AH82">
        <f t="shared" si="3"/>
        <v>2.2782682360632647</v>
      </c>
      <c r="AJ82">
        <f t="shared" si="4"/>
        <v>0</v>
      </c>
      <c r="AK82">
        <f t="shared" si="5"/>
        <v>0.14850105004481184</v>
      </c>
    </row>
    <row r="83" spans="1:37">
      <c r="A83" s="1">
        <v>46568</v>
      </c>
      <c r="B83">
        <v>-9.52473305213484E-2</v>
      </c>
      <c r="C83">
        <v>0.116287743243007</v>
      </c>
      <c r="D83">
        <v>-2.4975493128442099</v>
      </c>
      <c r="E83" s="16">
        <v>2.98727367889373E-5</v>
      </c>
      <c r="F83">
        <v>2.1386201756375902</v>
      </c>
      <c r="G83">
        <v>-5.9970513351619702E-2</v>
      </c>
      <c r="H83">
        <v>2.1723443016062301E-4</v>
      </c>
      <c r="I83">
        <v>2.3768045369047901E-2</v>
      </c>
      <c r="J83">
        <v>-4.4633198628759398E-2</v>
      </c>
      <c r="K83">
        <v>1.6786398579288</v>
      </c>
      <c r="L83">
        <v>-0.101758076217322</v>
      </c>
      <c r="M83">
        <v>0</v>
      </c>
      <c r="N83">
        <v>0</v>
      </c>
      <c r="O83">
        <v>-3.72575235241926E-2</v>
      </c>
      <c r="P83">
        <v>0</v>
      </c>
      <c r="Q83">
        <v>-9.3469024589171792E-3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-1.74430850895959</v>
      </c>
      <c r="Z83">
        <v>9.6959798109748099E-2</v>
      </c>
      <c r="AA83">
        <v>-5.5661596558237401E-2</v>
      </c>
      <c r="AB83">
        <v>-6.5711007815109093E-2</v>
      </c>
      <c r="AC83">
        <v>-6.0825911269874397E-2</v>
      </c>
      <c r="AD83">
        <v>7.5309836279893001E-3</v>
      </c>
      <c r="AE83">
        <v>0.29916690456566303</v>
      </c>
      <c r="AF83">
        <v>-0.41104926650024698</v>
      </c>
      <c r="AG83">
        <v>2.6881505791480098</v>
      </c>
      <c r="AH83">
        <f t="shared" si="3"/>
        <v>2.2771013126477628</v>
      </c>
      <c r="AJ83">
        <f t="shared" si="4"/>
        <v>0</v>
      </c>
      <c r="AK83">
        <f t="shared" si="5"/>
        <v>0.14337638493627347</v>
      </c>
    </row>
    <row r="84" spans="1:37">
      <c r="A84" s="1">
        <v>46660</v>
      </c>
      <c r="B84">
        <v>-9.4405262330256298E-2</v>
      </c>
      <c r="C84">
        <v>9.7981291888703803E-2</v>
      </c>
      <c r="D84">
        <v>-2.4707266624436399</v>
      </c>
      <c r="E84" s="16">
        <v>2.67983587896975E-5</v>
      </c>
      <c r="F84">
        <v>2.1143125218452798</v>
      </c>
      <c r="G84">
        <v>-6.5526396386757502E-2</v>
      </c>
      <c r="H84">
        <v>2.1382978123431399E-4</v>
      </c>
      <c r="I84">
        <v>2.2434379950751499E-2</v>
      </c>
      <c r="J84">
        <v>-4.2745002439842701E-2</v>
      </c>
      <c r="K84">
        <v>1.6397563874296199</v>
      </c>
      <c r="L84">
        <v>-8.7822458941202594E-2</v>
      </c>
      <c r="M84">
        <v>0</v>
      </c>
      <c r="N84">
        <v>0</v>
      </c>
      <c r="O84">
        <v>-3.6037986841608402E-2</v>
      </c>
      <c r="P84">
        <v>0</v>
      </c>
      <c r="Q84">
        <v>-6.1556110911474499E-3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-1.70445490609009</v>
      </c>
      <c r="Z84">
        <v>9.5461946772960798E-2</v>
      </c>
      <c r="AA84">
        <v>-5.3881181800170402E-2</v>
      </c>
      <c r="AB84">
        <v>-6.3674262655197295E-2</v>
      </c>
      <c r="AC84">
        <v>-5.8863331058609497E-2</v>
      </c>
      <c r="AD84">
        <v>7.4113277423027797E-3</v>
      </c>
      <c r="AE84">
        <v>0.29585114483571201</v>
      </c>
      <c r="AF84">
        <v>-0.41084343347302399</v>
      </c>
      <c r="AG84">
        <v>2.6881505791480098</v>
      </c>
      <c r="AH84">
        <f t="shared" si="3"/>
        <v>2.2773071456749858</v>
      </c>
      <c r="AJ84">
        <f t="shared" si="4"/>
        <v>0</v>
      </c>
      <c r="AK84">
        <f t="shared" si="5"/>
        <v>0.13824401965918387</v>
      </c>
    </row>
    <row r="85" spans="1:37">
      <c r="A85" s="1">
        <v>46752</v>
      </c>
      <c r="B85">
        <v>-9.3526897243522505E-2</v>
      </c>
      <c r="C85">
        <v>8.2258631343241295E-2</v>
      </c>
      <c r="D85">
        <v>-2.4439760974666398</v>
      </c>
      <c r="E85" s="16">
        <v>2.38638170177004E-5</v>
      </c>
      <c r="F85">
        <v>2.0896484780037801</v>
      </c>
      <c r="G85">
        <v>-7.0428244613750607E-2</v>
      </c>
      <c r="H85">
        <v>2.0904109559808501E-4</v>
      </c>
      <c r="I85">
        <v>2.12028129470898E-2</v>
      </c>
      <c r="J85">
        <v>-4.0948783049276502E-2</v>
      </c>
      <c r="K85">
        <v>1.6022532481207901</v>
      </c>
      <c r="L85">
        <v>-7.5000780352492996E-2</v>
      </c>
      <c r="M85">
        <v>0</v>
      </c>
      <c r="N85">
        <v>0</v>
      </c>
      <c r="O85">
        <v>-3.4853120844792002E-2</v>
      </c>
      <c r="P85">
        <v>0</v>
      </c>
      <c r="Q85">
        <v>-3.5917687177683898E-3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-1.6654484409871899</v>
      </c>
      <c r="Z85">
        <v>9.3859748789389505E-2</v>
      </c>
      <c r="AA85">
        <v>-5.2211901773702302E-2</v>
      </c>
      <c r="AB85">
        <v>-6.1761698505657499E-2</v>
      </c>
      <c r="AC85">
        <v>-5.7028644569500797E-2</v>
      </c>
      <c r="AD85">
        <v>7.1935945373827496E-3</v>
      </c>
      <c r="AE85">
        <v>0.29256965341694902</v>
      </c>
      <c r="AF85">
        <v>-0.40955730605292701</v>
      </c>
      <c r="AG85">
        <v>2.6881505791480098</v>
      </c>
      <c r="AH85">
        <f t="shared" si="3"/>
        <v>2.2785932730950829</v>
      </c>
      <c r="AJ85">
        <f t="shared" si="4"/>
        <v>0</v>
      </c>
      <c r="AK85">
        <f t="shared" si="5"/>
        <v>0.13314409438848829</v>
      </c>
    </row>
    <row r="86" spans="1:37">
      <c r="A86" s="1">
        <v>46843</v>
      </c>
      <c r="B86">
        <v>-9.2617549067956106E-2</v>
      </c>
      <c r="C86">
        <v>6.8767860955202195E-2</v>
      </c>
      <c r="D86">
        <v>-2.4173579878307998</v>
      </c>
      <c r="E86" s="16">
        <v>2.10896705884619E-5</v>
      </c>
      <c r="F86">
        <v>2.0647856043303499</v>
      </c>
      <c r="G86">
        <v>-7.4718786695332703E-2</v>
      </c>
      <c r="H86">
        <v>2.0256935844615E-4</v>
      </c>
      <c r="I86">
        <v>2.00670338189325E-2</v>
      </c>
      <c r="J86">
        <v>-3.92498746058874E-2</v>
      </c>
      <c r="K86">
        <v>1.56585260694729</v>
      </c>
      <c r="L86">
        <v>-6.3303713064932002E-2</v>
      </c>
      <c r="M86">
        <v>0</v>
      </c>
      <c r="N86">
        <v>0</v>
      </c>
      <c r="O86">
        <v>-3.3702379151702801E-2</v>
      </c>
      <c r="P86">
        <v>0</v>
      </c>
      <c r="Q86">
        <v>-1.5451938311537899E-3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-1.62712254935457</v>
      </c>
      <c r="Z86">
        <v>9.2162792240028199E-2</v>
      </c>
      <c r="AA86">
        <v>-5.0640382719109603E-2</v>
      </c>
      <c r="AB86">
        <v>-5.9957666419388198E-2</v>
      </c>
      <c r="AC86">
        <v>-5.5306022393497203E-2</v>
      </c>
      <c r="AD86">
        <v>6.8997032936025304E-3</v>
      </c>
      <c r="AE86">
        <v>0.28932208114144098</v>
      </c>
      <c r="AF86">
        <v>-0.40744076337833401</v>
      </c>
      <c r="AG86">
        <v>2.6881505791480098</v>
      </c>
      <c r="AH86">
        <f t="shared" si="3"/>
        <v>2.2807098157696757</v>
      </c>
      <c r="AJ86">
        <f t="shared" si="4"/>
        <v>0</v>
      </c>
      <c r="AK86">
        <f t="shared" si="5"/>
        <v>0.12811151840564428</v>
      </c>
    </row>
    <row r="87" spans="1:37">
      <c r="A87" s="1">
        <v>46934</v>
      </c>
      <c r="B87">
        <v>-9.1682339928457202E-2</v>
      </c>
      <c r="C87">
        <v>5.7205870897217501E-2</v>
      </c>
      <c r="D87">
        <v>-2.3909233341354899</v>
      </c>
      <c r="E87" s="16">
        <v>1.8490242253308001E-5</v>
      </c>
      <c r="F87">
        <v>2.0398592377088698</v>
      </c>
      <c r="G87">
        <v>-7.8442726770622306E-2</v>
      </c>
      <c r="H87">
        <v>1.9448486439636401E-4</v>
      </c>
      <c r="I87">
        <v>1.9020606091828901E-2</v>
      </c>
      <c r="J87">
        <v>-3.7651218212723103E-2</v>
      </c>
      <c r="K87">
        <v>1.53032887479021</v>
      </c>
      <c r="L87">
        <v>-5.27232065491854E-2</v>
      </c>
      <c r="M87">
        <v>0</v>
      </c>
      <c r="N87">
        <v>0</v>
      </c>
      <c r="O87">
        <v>-3.2585184738006999E-2</v>
      </c>
      <c r="P87">
        <v>0</v>
      </c>
      <c r="Q87" s="16">
        <v>7.2676985659949906E-5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-1.58934959237013</v>
      </c>
      <c r="Z87">
        <v>9.0381478075275107E-2</v>
      </c>
      <c r="AA87">
        <v>-4.9154751418002497E-2</v>
      </c>
      <c r="AB87">
        <v>-5.8248394036661801E-2</v>
      </c>
      <c r="AC87">
        <v>-5.3681486027817901E-2</v>
      </c>
      <c r="AD87">
        <v>6.5484721252368396E-3</v>
      </c>
      <c r="AE87">
        <v>0.28610808240581898</v>
      </c>
      <c r="AF87">
        <v>-0.40470396000022202</v>
      </c>
      <c r="AG87">
        <v>2.6881505791480098</v>
      </c>
      <c r="AH87">
        <f t="shared" si="3"/>
        <v>2.2834466191477878</v>
      </c>
      <c r="AJ87">
        <f t="shared" si="4"/>
        <v>0</v>
      </c>
      <c r="AK87">
        <f t="shared" si="5"/>
        <v>0.12317539886189</v>
      </c>
    </row>
    <row r="88" spans="1:37">
      <c r="A88" s="1">
        <v>47026</v>
      </c>
      <c r="B88">
        <v>-9.0726138876224494E-2</v>
      </c>
      <c r="C88">
        <v>4.7311206924970102E-2</v>
      </c>
      <c r="D88">
        <v>-2.3647146256695901</v>
      </c>
      <c r="E88" s="16">
        <v>1.6074516279538102E-5</v>
      </c>
      <c r="F88">
        <v>2.0149843659384699</v>
      </c>
      <c r="G88">
        <v>-8.1645758526248696E-2</v>
      </c>
      <c r="H88">
        <v>1.8502216476930599E-4</v>
      </c>
      <c r="I88">
        <v>1.8057090642824E-2</v>
      </c>
      <c r="J88">
        <v>-3.6153730485697998E-2</v>
      </c>
      <c r="K88">
        <v>1.49550213275309</v>
      </c>
      <c r="L88">
        <v>-4.32355853597148E-2</v>
      </c>
      <c r="M88">
        <v>0</v>
      </c>
      <c r="N88">
        <v>0</v>
      </c>
      <c r="O88">
        <v>-3.1500931907783102E-2</v>
      </c>
      <c r="P88">
        <v>0</v>
      </c>
      <c r="Q88">
        <v>1.3338370207362201E-3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-1.5520351757340101</v>
      </c>
      <c r="Z88">
        <v>8.8526683180182794E-2</v>
      </c>
      <c r="AA88">
        <v>-4.7744521850467098E-2</v>
      </c>
      <c r="AB88">
        <v>-5.6621818156154601E-2</v>
      </c>
      <c r="AC88">
        <v>-5.2142713901996297E-2</v>
      </c>
      <c r="AD88">
        <v>6.1560969890938899E-3</v>
      </c>
      <c r="AE88">
        <v>0.28292731513442798</v>
      </c>
      <c r="AF88">
        <v>-0.40152117520291603</v>
      </c>
      <c r="AG88">
        <v>2.6881505791480098</v>
      </c>
      <c r="AH88">
        <f t="shared" si="3"/>
        <v>2.2866294039450938</v>
      </c>
      <c r="AJ88">
        <f t="shared" si="4"/>
        <v>0</v>
      </c>
      <c r="AK88">
        <f t="shared" si="5"/>
        <v>0.11835931672026145</v>
      </c>
    </row>
    <row r="89" spans="1:37">
      <c r="A89" s="1">
        <v>47118</v>
      </c>
      <c r="B89">
        <v>-8.9753519739854501E-2</v>
      </c>
      <c r="C89">
        <v>3.8858036606725599E-2</v>
      </c>
      <c r="D89">
        <v>-2.33876667453554</v>
      </c>
      <c r="E89" s="16">
        <v>1.3846961240168499E-5</v>
      </c>
      <c r="F89">
        <v>1.9902574741210901</v>
      </c>
      <c r="G89">
        <v>-8.4373716190951895E-2</v>
      </c>
      <c r="H89">
        <v>1.7447496362146101E-4</v>
      </c>
      <c r="I89">
        <v>1.7170141469694901E-2</v>
      </c>
      <c r="J89">
        <v>-3.4756643419266799E-2</v>
      </c>
      <c r="K89">
        <v>1.4612320779369199</v>
      </c>
      <c r="L89">
        <v>-3.4804397169594402E-2</v>
      </c>
      <c r="M89">
        <v>0</v>
      </c>
      <c r="N89">
        <v>0</v>
      </c>
      <c r="O89">
        <v>-3.0448988762376599E-2</v>
      </c>
      <c r="P89">
        <v>0</v>
      </c>
      <c r="Q89">
        <v>2.2974766326614902E-3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-1.5151130093265599</v>
      </c>
      <c r="Z89">
        <v>8.6609473821218294E-2</v>
      </c>
      <c r="AA89">
        <v>-4.6400486996571198E-2</v>
      </c>
      <c r="AB89">
        <v>-5.5067435731711203E-2</v>
      </c>
      <c r="AC89">
        <v>-5.0678896548165299E-2</v>
      </c>
      <c r="AD89">
        <v>5.7364385659924404E-3</v>
      </c>
      <c r="AE89">
        <v>0.27977944074287198</v>
      </c>
      <c r="AF89">
        <v>-0.398034886598431</v>
      </c>
      <c r="AG89">
        <v>2.6881505791480098</v>
      </c>
      <c r="AH89">
        <f t="shared" si="3"/>
        <v>2.2901156925495787</v>
      </c>
      <c r="AJ89">
        <f t="shared" si="4"/>
        <v>0</v>
      </c>
      <c r="AK89">
        <f t="shared" si="5"/>
        <v>0.11368183827887712</v>
      </c>
    </row>
    <row r="90" spans="1:37">
      <c r="A90" s="1">
        <v>47208</v>
      </c>
      <c r="B90">
        <v>-8.8768732882924903E-2</v>
      </c>
      <c r="C90">
        <v>3.1651042554111698E-2</v>
      </c>
      <c r="D90">
        <v>-2.3131074186087499</v>
      </c>
      <c r="E90" s="16">
        <v>1.1808276323666699E-5</v>
      </c>
      <c r="F90">
        <v>1.9657583435306301</v>
      </c>
      <c r="G90">
        <v>-8.6671857185672205E-2</v>
      </c>
      <c r="H90">
        <v>1.6314366648600501E-4</v>
      </c>
      <c r="I90">
        <v>1.6353581042878901E-2</v>
      </c>
      <c r="J90">
        <v>-3.3457813499102498E-2</v>
      </c>
      <c r="K90">
        <v>1.4274124746732499</v>
      </c>
      <c r="L90">
        <v>-2.73830056747454E-2</v>
      </c>
      <c r="M90">
        <v>0</v>
      </c>
      <c r="N90">
        <v>0</v>
      </c>
      <c r="O90">
        <v>-2.9428700021238E-2</v>
      </c>
      <c r="P90">
        <v>0</v>
      </c>
      <c r="Q90">
        <v>3.0127928914761202E-3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-1.47854028107715</v>
      </c>
      <c r="Z90">
        <v>8.4640867235004497E-2</v>
      </c>
      <c r="AA90">
        <v>-4.5114612827478001E-2</v>
      </c>
      <c r="AB90">
        <v>-5.3576162689482502E-2</v>
      </c>
      <c r="AC90">
        <v>-4.92806070885322E-2</v>
      </c>
      <c r="AD90">
        <v>5.3012491494972896E-3</v>
      </c>
      <c r="AE90">
        <v>0.27666412410195801</v>
      </c>
      <c r="AF90">
        <v>-0.39435976443335902</v>
      </c>
      <c r="AG90">
        <v>2.6881505791480098</v>
      </c>
      <c r="AH90">
        <f t="shared" si="3"/>
        <v>2.2937908147146508</v>
      </c>
      <c r="AJ90">
        <f t="shared" si="4"/>
        <v>0</v>
      </c>
      <c r="AK90">
        <f t="shared" si="5"/>
        <v>0.10915707262489072</v>
      </c>
    </row>
    <row r="91" spans="1:37">
      <c r="A91" s="1">
        <v>47299</v>
      </c>
      <c r="B91">
        <v>-8.7775687734404195E-2</v>
      </c>
      <c r="C91">
        <v>2.5521095545554099E-2</v>
      </c>
      <c r="D91">
        <v>-2.28775868706028</v>
      </c>
      <c r="E91" s="16">
        <v>9.9560625634711706E-6</v>
      </c>
      <c r="F91">
        <v>1.94155178545022</v>
      </c>
      <c r="G91">
        <v>-8.8584268028459201E-2</v>
      </c>
      <c r="H91">
        <v>1.5131029220984699E-4</v>
      </c>
      <c r="I91">
        <v>1.56014590896634E-2</v>
      </c>
      <c r="J91">
        <v>-3.2253999447587403E-2</v>
      </c>
      <c r="K91">
        <v>1.39396610003709</v>
      </c>
      <c r="L91">
        <v>-2.0916928383075201E-2</v>
      </c>
      <c r="M91">
        <v>0</v>
      </c>
      <c r="N91">
        <v>0</v>
      </c>
      <c r="O91">
        <v>-2.84393900726224E-2</v>
      </c>
      <c r="P91">
        <v>0</v>
      </c>
      <c r="Q91">
        <v>3.5210871233790201E-3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-1.4422935206529199</v>
      </c>
      <c r="Z91">
        <v>8.2631637260093802E-2</v>
      </c>
      <c r="AA91">
        <v>-4.3879934500940798E-2</v>
      </c>
      <c r="AB91">
        <v>-5.2140198354542297E-2</v>
      </c>
      <c r="AC91">
        <v>-4.7939678039588401E-2</v>
      </c>
      <c r="AD91">
        <v>4.8603777022500402E-3</v>
      </c>
      <c r="AE91">
        <v>0.27358103350204199</v>
      </c>
      <c r="AF91">
        <v>-0.39058645020925897</v>
      </c>
      <c r="AG91">
        <v>2.6881505791480098</v>
      </c>
      <c r="AH91">
        <f t="shared" si="3"/>
        <v>2.2975641289387507</v>
      </c>
      <c r="AJ91">
        <f t="shared" si="4"/>
        <v>0</v>
      </c>
      <c r="AK91">
        <f t="shared" si="5"/>
        <v>0.10479521654855772</v>
      </c>
    </row>
    <row r="92" spans="1:37">
      <c r="A92" s="1">
        <v>47391</v>
      </c>
      <c r="B92">
        <v>-8.6777944019382394E-2</v>
      </c>
      <c r="C92">
        <v>2.0321583708112E-2</v>
      </c>
      <c r="D92">
        <v>-2.2627369235586299</v>
      </c>
      <c r="E92" s="16">
        <v>8.2854217276656096E-6</v>
      </c>
      <c r="F92">
        <v>1.91768929570499</v>
      </c>
      <c r="G92">
        <v>-9.0153383638548898E-2</v>
      </c>
      <c r="H92">
        <v>1.3922745239982001E-4</v>
      </c>
      <c r="I92">
        <v>1.49080973418783E-2</v>
      </c>
      <c r="J92">
        <v>-3.1141108992800801E-2</v>
      </c>
      <c r="K92">
        <v>1.3608401698542201</v>
      </c>
      <c r="L92">
        <v>-1.5345923398113E-2</v>
      </c>
      <c r="M92">
        <v>0</v>
      </c>
      <c r="N92">
        <v>0</v>
      </c>
      <c r="O92">
        <v>-2.7480366151841799E-2</v>
      </c>
      <c r="P92">
        <v>0</v>
      </c>
      <c r="Q92">
        <v>3.8573351284041301E-3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-1.4063649271888199</v>
      </c>
      <c r="Z92">
        <v>8.0592159463347496E-2</v>
      </c>
      <c r="AA92">
        <v>-4.2690455510898798E-2</v>
      </c>
      <c r="AB92">
        <v>-5.0752895584406099E-2</v>
      </c>
      <c r="AC92">
        <v>-4.6649082640535203E-2</v>
      </c>
      <c r="AD92">
        <v>4.4219631651055804E-3</v>
      </c>
      <c r="AE92">
        <v>0.27052984061772001</v>
      </c>
      <c r="AF92">
        <v>-0.38678505282596598</v>
      </c>
      <c r="AG92">
        <v>2.6881505791480098</v>
      </c>
      <c r="AH92">
        <f t="shared" si="3"/>
        <v>2.3013655263220438</v>
      </c>
      <c r="AJ92">
        <f t="shared" si="4"/>
        <v>0</v>
      </c>
      <c r="AK92">
        <f t="shared" si="5"/>
        <v>0.10060306844198696</v>
      </c>
    </row>
    <row r="93" spans="1:37">
      <c r="A93" s="1">
        <v>47483</v>
      </c>
      <c r="B93">
        <v>-8.5778710149453499E-2</v>
      </c>
      <c r="C93">
        <v>1.59252936359792E-2</v>
      </c>
      <c r="D93">
        <v>-2.2380538636493399</v>
      </c>
      <c r="E93" s="16">
        <v>6.78948638962604E-6</v>
      </c>
      <c r="F93">
        <v>1.89421061895211</v>
      </c>
      <c r="G93">
        <v>-9.14196095896328E-2</v>
      </c>
      <c r="H93">
        <v>1.2711449344095E-4</v>
      </c>
      <c r="I93">
        <v>1.4268122212984E-2</v>
      </c>
      <c r="J93">
        <v>-3.0114415743395601E-2</v>
      </c>
      <c r="K93">
        <v>1.3280022277744099</v>
      </c>
      <c r="L93">
        <v>-1.06058326423367E-2</v>
      </c>
      <c r="M93">
        <v>0</v>
      </c>
      <c r="N93">
        <v>0</v>
      </c>
      <c r="O93">
        <v>-2.6550921562004299E-2</v>
      </c>
      <c r="P93">
        <v>0</v>
      </c>
      <c r="Q93">
        <v>4.0513682810227299E-3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-1.3707591334384499</v>
      </c>
      <c r="Z93">
        <v>7.8532291228139595E-2</v>
      </c>
      <c r="AA93">
        <v>-4.1541050618878597E-2</v>
      </c>
      <c r="AB93">
        <v>-4.9408637224308903E-2</v>
      </c>
      <c r="AC93">
        <v>-4.5402820882934E-2</v>
      </c>
      <c r="AD93">
        <v>3.9926180160177096E-3</v>
      </c>
      <c r="AE93">
        <v>0.26751022047295198</v>
      </c>
      <c r="AF93">
        <v>-0.38300833094721598</v>
      </c>
      <c r="AG93">
        <v>2.6881505791480098</v>
      </c>
      <c r="AH93">
        <f t="shared" si="3"/>
        <v>2.3051422482007937</v>
      </c>
      <c r="AJ93">
        <f t="shared" si="4"/>
        <v>0</v>
      </c>
      <c r="AK93">
        <f t="shared" si="5"/>
        <v>9.6584505146004362E-2</v>
      </c>
    </row>
    <row r="94" spans="1:37">
      <c r="A94" s="1">
        <v>47573</v>
      </c>
      <c r="B94">
        <v>-8.4780847520852395E-2</v>
      </c>
      <c r="C94">
        <v>1.2221755980098E-2</v>
      </c>
      <c r="D94">
        <v>-2.21371716407026</v>
      </c>
      <c r="E94" s="16">
        <v>5.4598852003320104E-6</v>
      </c>
      <c r="F94">
        <v>1.87114521489647</v>
      </c>
      <c r="G94">
        <v>-9.2421036744340601E-2</v>
      </c>
      <c r="H94">
        <v>1.15157243864309E-4</v>
      </c>
      <c r="I94">
        <v>1.36764870898895E-2</v>
      </c>
      <c r="J94">
        <v>-2.9168747717225E-2</v>
      </c>
      <c r="K94">
        <v>1.2954364766092401</v>
      </c>
      <c r="L94">
        <v>-6.6301916283910698E-3</v>
      </c>
      <c r="M94">
        <v>0</v>
      </c>
      <c r="N94">
        <v>0</v>
      </c>
      <c r="O94">
        <v>-2.5650338867441301E-2</v>
      </c>
      <c r="P94">
        <v>0</v>
      </c>
      <c r="Q94">
        <v>4.1287683839137399E-3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-1.3354903772506901</v>
      </c>
      <c r="Z94">
        <v>7.6461282458954394E-2</v>
      </c>
      <c r="AA94">
        <v>-4.04273732855314E-2</v>
      </c>
      <c r="AB94">
        <v>-4.8102719499088398E-2</v>
      </c>
      <c r="AC94">
        <v>-4.4195810848469803E-2</v>
      </c>
      <c r="AD94">
        <v>3.5776019196707698E-3</v>
      </c>
      <c r="AE94">
        <v>0.26452185140650097</v>
      </c>
      <c r="AF94">
        <v>-0.37929455155840702</v>
      </c>
      <c r="AG94">
        <v>2.6881505791480098</v>
      </c>
      <c r="AH94">
        <f t="shared" si="3"/>
        <v>2.3088560275896026</v>
      </c>
      <c r="AJ94">
        <f t="shared" si="4"/>
        <v>0</v>
      </c>
      <c r="AK94">
        <f t="shared" si="5"/>
        <v>9.2740919895914598E-2</v>
      </c>
    </row>
    <row r="95" spans="1:37">
      <c r="A95" s="1">
        <v>47664</v>
      </c>
      <c r="B95">
        <v>-8.3786879646629203E-2</v>
      </c>
      <c r="C95">
        <v>9.11498209355102E-3</v>
      </c>
      <c r="D95">
        <v>-2.1897309828639901</v>
      </c>
      <c r="E95" s="16">
        <v>4.2871477017957503E-6</v>
      </c>
      <c r="F95">
        <v>1.8485136213762201</v>
      </c>
      <c r="G95">
        <v>-9.3193237869977005E-2</v>
      </c>
      <c r="H95">
        <v>1.03509541725997E-4</v>
      </c>
      <c r="I95">
        <v>1.3128485748181601E-2</v>
      </c>
      <c r="J95">
        <v>-2.82986493711486E-2</v>
      </c>
      <c r="K95">
        <v>1.2631405283963699</v>
      </c>
      <c r="L95">
        <v>-3.35161795175661E-3</v>
      </c>
      <c r="M95">
        <v>0</v>
      </c>
      <c r="N95">
        <v>0</v>
      </c>
      <c r="O95">
        <v>-2.4777893003535102E-2</v>
      </c>
      <c r="P95">
        <v>0</v>
      </c>
      <c r="Q95">
        <v>4.1115525054611799E-3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-1.30058005035697</v>
      </c>
      <c r="Z95">
        <v>7.4387712817387597E-2</v>
      </c>
      <c r="AA95">
        <v>-3.9345768165672299E-2</v>
      </c>
      <c r="AB95">
        <v>-4.6831242817166698E-2</v>
      </c>
      <c r="AC95">
        <v>-4.3023785948241001E-2</v>
      </c>
      <c r="AD95">
        <v>3.18098488628918E-3</v>
      </c>
      <c r="AE95">
        <v>0.26156441503778699</v>
      </c>
      <c r="AF95">
        <v>-0.375670028444339</v>
      </c>
      <c r="AG95">
        <v>2.6881505791480098</v>
      </c>
      <c r="AH95">
        <f t="shared" si="3"/>
        <v>2.312480550703671</v>
      </c>
      <c r="AJ95">
        <f t="shared" si="4"/>
        <v>0</v>
      </c>
      <c r="AK95">
        <f t="shared" si="5"/>
        <v>8.907162118800338E-2</v>
      </c>
    </row>
    <row r="96" spans="1:37">
      <c r="A96" s="1">
        <v>47756</v>
      </c>
      <c r="B96">
        <v>-8.2799005176944204E-2</v>
      </c>
      <c r="C96">
        <v>6.5215301527335899E-3</v>
      </c>
      <c r="D96">
        <v>-2.1660965100925802</v>
      </c>
      <c r="E96" s="16">
        <v>3.2610532036813899E-6</v>
      </c>
      <c r="F96">
        <v>1.8263287116798399</v>
      </c>
      <c r="G96">
        <v>-9.3769136186836397E-2</v>
      </c>
      <c r="H96" s="16">
        <v>9.2295604584914206E-5</v>
      </c>
      <c r="I96">
        <v>1.26197582592748E-2</v>
      </c>
      <c r="J96">
        <v>-2.7498519156125702E-2</v>
      </c>
      <c r="K96">
        <v>1.23112254761533</v>
      </c>
      <c r="L96">
        <v>-7.0299221401929105E-4</v>
      </c>
      <c r="M96">
        <v>0</v>
      </c>
      <c r="N96">
        <v>0</v>
      </c>
      <c r="O96">
        <v>-2.3932854258573499E-2</v>
      </c>
      <c r="P96">
        <v>0</v>
      </c>
      <c r="Q96">
        <v>4.0187040479580704E-3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-1.2660545940882</v>
      </c>
      <c r="Z96">
        <v>7.2319451699401696E-2</v>
      </c>
      <c r="AA96">
        <v>-3.8293189073490302E-2</v>
      </c>
      <c r="AB96">
        <v>-4.5591010296635003E-2</v>
      </c>
      <c r="AC96">
        <v>-4.1883198525415902E-2</v>
      </c>
      <c r="AD96">
        <v>2.8057994253951201E-3</v>
      </c>
      <c r="AE96">
        <v>0.25863759623307703</v>
      </c>
      <c r="AF96">
        <v>-0.37215135329795201</v>
      </c>
      <c r="AG96">
        <v>2.6881505791480098</v>
      </c>
      <c r="AH96">
        <f t="shared" si="3"/>
        <v>2.3159992258500579</v>
      </c>
      <c r="AJ96">
        <f t="shared" si="4"/>
        <v>0</v>
      </c>
      <c r="AK96">
        <f t="shared" si="5"/>
        <v>8.5574193243614483E-2</v>
      </c>
    </row>
    <row r="97" spans="1:37">
      <c r="A97" s="1">
        <v>47848</v>
      </c>
      <c r="B97">
        <v>-8.18191139663004E-2</v>
      </c>
      <c r="C97">
        <v>4.3688491310526203E-3</v>
      </c>
      <c r="D97">
        <v>-2.1428124497485799</v>
      </c>
      <c r="E97" s="16">
        <v>2.37092831893794E-6</v>
      </c>
      <c r="F97">
        <v>1.8045968455204799</v>
      </c>
      <c r="G97">
        <v>-9.4178936275889497E-2</v>
      </c>
      <c r="H97" s="16">
        <v>8.1612757490016896E-5</v>
      </c>
      <c r="I97">
        <v>1.21462906306433E-2</v>
      </c>
      <c r="J97">
        <v>-2.6762724706942E-2</v>
      </c>
      <c r="K97">
        <v>1.1993987606157599</v>
      </c>
      <c r="L97">
        <v>1.38155384506669E-3</v>
      </c>
      <c r="M97">
        <v>0</v>
      </c>
      <c r="N97">
        <v>0</v>
      </c>
      <c r="O97">
        <v>-2.3114491093690102E-2</v>
      </c>
      <c r="P97">
        <v>0</v>
      </c>
      <c r="Q97">
        <v>3.8665913611077001E-3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-1.2319437117685801</v>
      </c>
      <c r="Z97">
        <v>7.0263637474120205E-2</v>
      </c>
      <c r="AA97">
        <v>-3.7267122680194401E-2</v>
      </c>
      <c r="AB97">
        <v>-4.43794341660309E-2</v>
      </c>
      <c r="AC97">
        <v>-4.0771130130622099E-2</v>
      </c>
      <c r="AD97">
        <v>2.4541813697335499E-3</v>
      </c>
      <c r="AE97">
        <v>0.25574108307205901</v>
      </c>
      <c r="AF97">
        <v>-0.368747337830928</v>
      </c>
      <c r="AG97">
        <v>2.6881505791480098</v>
      </c>
      <c r="AH97">
        <f t="shared" si="3"/>
        <v>2.3194032413170818</v>
      </c>
      <c r="AJ97">
        <f t="shared" si="4"/>
        <v>0</v>
      </c>
      <c r="AK97">
        <f t="shared" si="5"/>
        <v>8.2244819285813842E-2</v>
      </c>
    </row>
    <row r="98" spans="1:37">
      <c r="A98" s="1">
        <v>47938</v>
      </c>
      <c r="B98">
        <v>-8.0848805439698607E-2</v>
      </c>
      <c r="C98">
        <v>2.5938573678763398E-3</v>
      </c>
      <c r="D98">
        <v>-2.1198754541029898</v>
      </c>
      <c r="E98" s="16">
        <v>1.6058977396690299E-6</v>
      </c>
      <c r="F98">
        <v>1.78331891482105</v>
      </c>
      <c r="G98">
        <v>-9.4450108332703897E-2</v>
      </c>
      <c r="H98" s="16">
        <v>7.1534265125896006E-5</v>
      </c>
      <c r="I98">
        <v>1.1704409298568599E-2</v>
      </c>
      <c r="J98">
        <v>-2.60856977931643E-2</v>
      </c>
      <c r="K98">
        <v>1.16799130355947</v>
      </c>
      <c r="L98">
        <v>2.9658265667456998E-3</v>
      </c>
      <c r="M98">
        <v>0</v>
      </c>
      <c r="N98">
        <v>0</v>
      </c>
      <c r="O98">
        <v>-2.2322072776002299E-2</v>
      </c>
      <c r="P98">
        <v>0</v>
      </c>
      <c r="Q98">
        <v>3.6693040965793799E-3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-1.1982788680847201</v>
      </c>
      <c r="Z98">
        <v>6.8226672819201403E-2</v>
      </c>
      <c r="AA98">
        <v>-3.6265518078645198E-2</v>
      </c>
      <c r="AB98">
        <v>-4.31944500531765E-2</v>
      </c>
      <c r="AC98">
        <v>-3.9685208635283097E-2</v>
      </c>
      <c r="AD98">
        <v>2.1274992473046899E-3</v>
      </c>
      <c r="AE98">
        <v>0.25287456681472198</v>
      </c>
      <c r="AF98">
        <v>-0.36546068854194602</v>
      </c>
      <c r="AG98">
        <v>2.6881505791480098</v>
      </c>
      <c r="AH98">
        <f t="shared" si="3"/>
        <v>2.322689890606064</v>
      </c>
      <c r="AJ98">
        <f t="shared" si="4"/>
        <v>0</v>
      </c>
      <c r="AK98">
        <f t="shared" si="5"/>
        <v>7.9078569225848883E-2</v>
      </c>
    </row>
    <row r="99" spans="1:37">
      <c r="A99" s="1">
        <v>48029</v>
      </c>
      <c r="B99">
        <v>-7.9889408596270195E-2</v>
      </c>
      <c r="C99">
        <v>1.14171949640432E-3</v>
      </c>
      <c r="D99">
        <v>-2.09728051224636</v>
      </c>
      <c r="E99" s="16">
        <v>9.5509274856725196E-7</v>
      </c>
      <c r="F99">
        <v>1.76249128687918</v>
      </c>
      <c r="G99">
        <v>-9.4607417371580099E-2</v>
      </c>
      <c r="H99" s="16">
        <v>6.2112132478721099E-5</v>
      </c>
      <c r="I99">
        <v>1.1290771475349E-2</v>
      </c>
      <c r="J99">
        <v>-2.5462011124918901E-2</v>
      </c>
      <c r="K99">
        <v>1.1369263809491199</v>
      </c>
      <c r="L99">
        <v>4.1109211934245299E-3</v>
      </c>
      <c r="M99">
        <v>0</v>
      </c>
      <c r="N99">
        <v>0</v>
      </c>
      <c r="O99">
        <v>-2.1554871807855099E-2</v>
      </c>
      <c r="P99">
        <v>0</v>
      </c>
      <c r="Q99">
        <v>3.43892924960696E-3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-1.1650920466268699</v>
      </c>
      <c r="Z99">
        <v>6.6214233299279807E-2</v>
      </c>
      <c r="AA99">
        <v>-3.5286722239507302E-2</v>
      </c>
      <c r="AB99">
        <v>-4.2034439056879001E-2</v>
      </c>
      <c r="AC99">
        <v>-3.8623532220812301E-2</v>
      </c>
      <c r="AD99">
        <v>1.8264722636781401E-3</v>
      </c>
      <c r="AE99">
        <v>0.25003774186865602</v>
      </c>
      <c r="AF99">
        <v>-0.362289437391071</v>
      </c>
      <c r="AG99">
        <v>2.6881505791480098</v>
      </c>
      <c r="AH99">
        <f t="shared" si="3"/>
        <v>2.3258611417569388</v>
      </c>
      <c r="AJ99">
        <f t="shared" si="4"/>
        <v>0</v>
      </c>
      <c r="AK99">
        <f t="shared" si="5"/>
        <v>7.6069653631990697E-2</v>
      </c>
    </row>
    <row r="100" spans="1:37">
      <c r="A100" s="1">
        <v>48121</v>
      </c>
      <c r="B100">
        <v>-7.8942003070500005E-2</v>
      </c>
      <c r="C100" s="16">
        <v>-3.5208620579987801E-5</v>
      </c>
      <c r="D100">
        <v>-2.0750212949780802</v>
      </c>
      <c r="E100" s="16">
        <v>4.0782181875582802E-7</v>
      </c>
      <c r="F100">
        <v>1.74210664861374</v>
      </c>
      <c r="G100">
        <v>-9.4672989635556398E-2</v>
      </c>
      <c r="H100" s="16">
        <v>5.33797998387781E-5</v>
      </c>
      <c r="I100">
        <v>1.0902352240160999E-2</v>
      </c>
      <c r="J100">
        <v>-2.4886439037463799E-2</v>
      </c>
      <c r="K100">
        <v>1.10623270703948</v>
      </c>
      <c r="L100">
        <v>4.8747185288074103E-3</v>
      </c>
      <c r="M100">
        <v>0</v>
      </c>
      <c r="N100">
        <v>0</v>
      </c>
      <c r="O100">
        <v>-2.0812166141712999E-2</v>
      </c>
      <c r="P100">
        <v>0</v>
      </c>
      <c r="Q100">
        <v>3.1857827366028602E-3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-1.1324147379760401</v>
      </c>
      <c r="Z100">
        <v>6.4231286636624002E-2</v>
      </c>
      <c r="AA100">
        <v>-3.4329421290805399E-2</v>
      </c>
      <c r="AB100">
        <v>-4.0898157398154299E-2</v>
      </c>
      <c r="AC100">
        <v>-3.7584600173108801E-2</v>
      </c>
      <c r="AD100">
        <v>1.55127711412973E-3</v>
      </c>
      <c r="AE100">
        <v>0.247230305756649</v>
      </c>
      <c r="AF100">
        <v>-0.35922815203410202</v>
      </c>
      <c r="AG100">
        <v>2.6881505791480098</v>
      </c>
      <c r="AH100">
        <f t="shared" si="3"/>
        <v>2.3289224271139077</v>
      </c>
      <c r="AJ100">
        <f t="shared" si="4"/>
        <v>0</v>
      </c>
      <c r="AK100">
        <f t="shared" si="5"/>
        <v>7.3211646047875112E-2</v>
      </c>
    </row>
    <row r="101" spans="1:37">
      <c r="A101" s="1">
        <v>48213</v>
      </c>
      <c r="B101">
        <v>-7.8007440748137494E-2</v>
      </c>
      <c r="C101">
        <v>-9.7829237034231906E-4</v>
      </c>
      <c r="D101">
        <v>-2.05309045849447</v>
      </c>
      <c r="E101" s="16">
        <v>-4.6292531431717998E-8</v>
      </c>
      <c r="F101">
        <v>1.7221547564721</v>
      </c>
      <c r="G101">
        <v>-9.4666409138362703E-2</v>
      </c>
      <c r="H101" s="16">
        <v>4.5354690797964702E-5</v>
      </c>
      <c r="I101">
        <v>1.0536429155627801E-2</v>
      </c>
      <c r="J101">
        <v>-2.43540039828045E-2</v>
      </c>
      <c r="K101">
        <v>1.07594020302641</v>
      </c>
      <c r="L101">
        <v>5.3115119173193599E-3</v>
      </c>
      <c r="M101">
        <v>0</v>
      </c>
      <c r="N101">
        <v>0</v>
      </c>
      <c r="O101">
        <v>-2.0093241175829401E-2</v>
      </c>
      <c r="P101">
        <v>0</v>
      </c>
      <c r="Q101">
        <v>2.9186078722885501E-3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-1.10027713210059</v>
      </c>
      <c r="Z101">
        <v>6.2282120413093001E-2</v>
      </c>
      <c r="AA101">
        <v>-3.3392587476473702E-2</v>
      </c>
      <c r="AB101">
        <v>-3.9784673368702901E-2</v>
      </c>
      <c r="AC101">
        <v>-3.6567250321827102E-2</v>
      </c>
      <c r="AD101">
        <v>1.3016439746161999E-3</v>
      </c>
      <c r="AE101">
        <v>0.24445195908464301</v>
      </c>
      <c r="AF101">
        <v>-0.35626894886313998</v>
      </c>
      <c r="AG101">
        <v>2.6881505791480098</v>
      </c>
      <c r="AH101">
        <f t="shared" si="3"/>
        <v>2.3318816302848697</v>
      </c>
      <c r="AJ101">
        <f t="shared" si="4"/>
        <v>0</v>
      </c>
      <c r="AK101">
        <f t="shared" si="5"/>
        <v>7.0497675853474329E-2</v>
      </c>
    </row>
    <row r="102" spans="1:37">
      <c r="A102" s="1">
        <v>48304</v>
      </c>
      <c r="B102">
        <v>-7.7086367506193604E-2</v>
      </c>
      <c r="C102">
        <v>-1.7234095869195301E-3</v>
      </c>
      <c r="D102">
        <v>-2.0314799095312099</v>
      </c>
      <c r="E102" s="16">
        <v>-4.1720668127308802E-7</v>
      </c>
      <c r="F102">
        <v>1.7026230972298999</v>
      </c>
      <c r="G102">
        <v>-9.4604837937594499E-2</v>
      </c>
      <c r="H102" s="16">
        <v>3.8040590243015402E-5</v>
      </c>
      <c r="I102">
        <v>1.01905650914324E-2</v>
      </c>
      <c r="J102">
        <v>-2.3860010642992001E-2</v>
      </c>
      <c r="K102">
        <v>1.04607892381405</v>
      </c>
      <c r="L102">
        <v>5.4717494691661197E-3</v>
      </c>
      <c r="M102">
        <v>0</v>
      </c>
      <c r="N102">
        <v>0</v>
      </c>
      <c r="O102">
        <v>-1.9397391530463201E-2</v>
      </c>
      <c r="P102">
        <v>0</v>
      </c>
      <c r="Q102">
        <v>2.6447488279898999E-3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-1.06870749037285</v>
      </c>
      <c r="Z102">
        <v>6.03703762168466E-2</v>
      </c>
      <c r="AA102">
        <v>-3.24754315882856E-2</v>
      </c>
      <c r="AB102">
        <v>-3.8693311232978901E-2</v>
      </c>
      <c r="AC102">
        <v>-3.5570602891291603E-2</v>
      </c>
      <c r="AD102">
        <v>1.0769421236157099E-3</v>
      </c>
      <c r="AE102">
        <v>0.24170240551002201</v>
      </c>
      <c r="AF102">
        <v>-0.35340233115415698</v>
      </c>
      <c r="AG102">
        <v>2.6881505791480098</v>
      </c>
      <c r="AH102">
        <f t="shared" si="3"/>
        <v>2.3347482479938528</v>
      </c>
      <c r="AJ102">
        <f t="shared" si="4"/>
        <v>0</v>
      </c>
      <c r="AK102">
        <f t="shared" si="5"/>
        <v>6.792059393089378E-2</v>
      </c>
    </row>
    <row r="103" spans="1:37">
      <c r="A103" s="1">
        <v>48395</v>
      </c>
      <c r="B103">
        <v>-7.6179244713897698E-2</v>
      </c>
      <c r="C103">
        <v>-2.3016383229058999E-3</v>
      </c>
      <c r="D103">
        <v>-2.0101810347428999</v>
      </c>
      <c r="E103" s="16">
        <v>-7.1437494291857805E-7</v>
      </c>
      <c r="F103">
        <v>1.68349746537098</v>
      </c>
      <c r="G103">
        <v>-9.4503154404296394E-2</v>
      </c>
      <c r="H103" s="16">
        <v>3.1429840229720097E-5</v>
      </c>
      <c r="I103">
        <v>9.8625898425900391E-3</v>
      </c>
      <c r="J103">
        <v>-2.34000693546671E-2</v>
      </c>
      <c r="K103">
        <v>1.0166781893058101</v>
      </c>
      <c r="L103">
        <v>5.4018770705609202E-3</v>
      </c>
      <c r="M103">
        <v>0</v>
      </c>
      <c r="N103">
        <v>0</v>
      </c>
      <c r="O103">
        <v>-1.8723922608200098E-2</v>
      </c>
      <c r="P103">
        <v>0</v>
      </c>
      <c r="Q103">
        <v>2.37030476754378E-3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-1.03773167416829</v>
      </c>
      <c r="Z103">
        <v>5.8499088504231599E-2</v>
      </c>
      <c r="AA103">
        <v>-3.1577360617962603E-2</v>
      </c>
      <c r="AB103">
        <v>-3.7623601694523001E-2</v>
      </c>
      <c r="AC103">
        <v>-3.45940104731393E-2</v>
      </c>
      <c r="AD103">
        <v>8.7625572571074296E-4</v>
      </c>
      <c r="AE103">
        <v>0.23898135171024801</v>
      </c>
      <c r="AF103">
        <v>-0.350617873337778</v>
      </c>
      <c r="AG103">
        <v>2.6881505791480098</v>
      </c>
      <c r="AH103">
        <f t="shared" si="3"/>
        <v>2.337532705810232</v>
      </c>
      <c r="AJ103">
        <f t="shared" si="4"/>
        <v>0</v>
      </c>
      <c r="AK103">
        <f t="shared" si="5"/>
        <v>6.5473113418162532E-2</v>
      </c>
    </row>
    <row r="104" spans="1:37">
      <c r="A104" s="1">
        <v>48487</v>
      </c>
      <c r="B104">
        <v>-7.5286370193682298E-2</v>
      </c>
      <c r="C104">
        <v>-2.7398561796421902E-3</v>
      </c>
      <c r="D104">
        <v>-1.98918489716354</v>
      </c>
      <c r="E104" s="16">
        <v>-9.4669124132050495E-7</v>
      </c>
      <c r="F104">
        <v>1.6647624630208999</v>
      </c>
      <c r="G104">
        <v>-9.4374104402469197E-2</v>
      </c>
      <c r="H104" s="16">
        <v>2.5505348555915702E-5</v>
      </c>
      <c r="I104">
        <v>9.5505810436036596E-3</v>
      </c>
      <c r="J104">
        <v>-2.2970110402905902E-2</v>
      </c>
      <c r="K104">
        <v>0.98776589649225099</v>
      </c>
      <c r="L104">
        <v>5.1442684613784099E-3</v>
      </c>
      <c r="M104">
        <v>0</v>
      </c>
      <c r="N104">
        <v>0</v>
      </c>
      <c r="O104">
        <v>-1.8072151944977102E-2</v>
      </c>
      <c r="P104">
        <v>0</v>
      </c>
      <c r="Q104">
        <v>2.10026863800267E-3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-1.0073728087239699</v>
      </c>
      <c r="Z104">
        <v>5.6670726685618199E-2</v>
      </c>
      <c r="AA104">
        <v>-3.0697940340820299E-2</v>
      </c>
      <c r="AB104">
        <v>-3.65752385054188E-2</v>
      </c>
      <c r="AC104">
        <v>-3.3637013788182998E-2</v>
      </c>
      <c r="AD104">
        <v>6.9845036506557703E-4</v>
      </c>
      <c r="AE104">
        <v>0.236288507351817</v>
      </c>
      <c r="AF104">
        <v>-0.34790477092963201</v>
      </c>
      <c r="AG104">
        <v>2.6881505791480098</v>
      </c>
      <c r="AH104">
        <f t="shared" si="3"/>
        <v>2.3402458082183779</v>
      </c>
      <c r="AJ104">
        <f t="shared" si="4"/>
        <v>0</v>
      </c>
      <c r="AK104">
        <f t="shared" si="5"/>
        <v>6.3147927815457305E-2</v>
      </c>
    </row>
    <row r="105" spans="1:37">
      <c r="A105" s="1">
        <v>48579</v>
      </c>
      <c r="B105">
        <v>-7.4407898398396496E-2</v>
      </c>
      <c r="C105">
        <v>-3.0612637815989299E-3</v>
      </c>
      <c r="D105">
        <v>-1.9684824025971901</v>
      </c>
      <c r="E105" s="16">
        <v>-1.1224502566563999E-6</v>
      </c>
      <c r="F105">
        <v>1.64640192854916</v>
      </c>
      <c r="G105">
        <v>-9.4228460915187204E-2</v>
      </c>
      <c r="H105" s="16">
        <v>2.0242409580443499E-5</v>
      </c>
      <c r="I105">
        <v>9.2528448008038292E-3</v>
      </c>
      <c r="J105">
        <v>-2.2566390608415102E-2</v>
      </c>
      <c r="K105">
        <v>0.95936799006682905</v>
      </c>
      <c r="L105">
        <v>4.7372295020350098E-3</v>
      </c>
      <c r="M105">
        <v>0</v>
      </c>
      <c r="N105">
        <v>0</v>
      </c>
      <c r="O105">
        <v>-1.7441410360777499E-2</v>
      </c>
      <c r="P105">
        <v>0</v>
      </c>
      <c r="Q105">
        <v>1.8386533658124699E-3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-0.97765106267218604</v>
      </c>
      <c r="Z105">
        <v>5.4887239163144697E-2</v>
      </c>
      <c r="AA105">
        <v>-2.98368625175062E-2</v>
      </c>
      <c r="AB105">
        <v>-3.5548040777946099E-2</v>
      </c>
      <c r="AC105">
        <v>-3.2699302874881798E-2</v>
      </c>
      <c r="AD105">
        <v>5.4223095530035097E-4</v>
      </c>
      <c r="AE105">
        <v>0.23362358505953201</v>
      </c>
      <c r="AF105">
        <v>-0.34525227408211201</v>
      </c>
      <c r="AG105">
        <v>2.6881505791480098</v>
      </c>
      <c r="AH105">
        <f t="shared" si="3"/>
        <v>2.3428983050658978</v>
      </c>
      <c r="AJ105">
        <f t="shared" si="4"/>
        <v>0</v>
      </c>
      <c r="AK105">
        <f t="shared" si="5"/>
        <v>6.0937808657246295E-2</v>
      </c>
    </row>
    <row r="106" spans="1:37">
      <c r="A106" s="1">
        <v>48669</v>
      </c>
      <c r="B106">
        <v>-7.3543859612551304E-2</v>
      </c>
      <c r="C106">
        <v>-3.2858429825656302E-3</v>
      </c>
      <c r="D106">
        <v>-1.94806443874764</v>
      </c>
      <c r="E106" s="16">
        <v>-1.2493251151318801E-6</v>
      </c>
      <c r="F106">
        <v>1.62839929997543</v>
      </c>
      <c r="G106">
        <v>-9.4075188246890498E-2</v>
      </c>
      <c r="H106" s="16">
        <v>1.5610340242107402E-5</v>
      </c>
      <c r="I106">
        <v>8.9678963936846191E-3</v>
      </c>
      <c r="J106">
        <v>-2.2185493498681E-2</v>
      </c>
      <c r="K106">
        <v>0.93150807084305198</v>
      </c>
      <c r="L106">
        <v>4.2150646587769099E-3</v>
      </c>
      <c r="M106">
        <v>0</v>
      </c>
      <c r="N106">
        <v>0</v>
      </c>
      <c r="O106">
        <v>-1.6831042920757201E-2</v>
      </c>
      <c r="P106">
        <v>0</v>
      </c>
      <c r="Q106">
        <v>1.5886073455112801E-3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-0.94858352539694502</v>
      </c>
      <c r="Z106">
        <v>5.3150098248201397E-2</v>
      </c>
      <c r="AA106">
        <v>-2.89939163848087E-2</v>
      </c>
      <c r="AB106">
        <v>-3.4541920548008503E-2</v>
      </c>
      <c r="AC106">
        <v>-3.1780683322574499E-2</v>
      </c>
      <c r="AD106">
        <v>4.0619167426482E-4</v>
      </c>
      <c r="AE106">
        <v>0.230986300386126</v>
      </c>
      <c r="AF106">
        <v>-0.342650021121222</v>
      </c>
      <c r="AG106">
        <v>2.6881505791480098</v>
      </c>
      <c r="AH106">
        <f t="shared" si="3"/>
        <v>2.3455005580267878</v>
      </c>
      <c r="AJ106">
        <f t="shared" si="4"/>
        <v>0</v>
      </c>
      <c r="AK106">
        <f t="shared" si="5"/>
        <v>5.8835684886818673E-2</v>
      </c>
    </row>
    <row r="107" spans="1:37">
      <c r="A107" s="1">
        <v>48760</v>
      </c>
      <c r="B107">
        <v>-7.2694178031909404E-2</v>
      </c>
      <c r="C107">
        <v>-3.4307587268778E-3</v>
      </c>
      <c r="D107">
        <v>-1.9279219898190001</v>
      </c>
      <c r="E107" s="16">
        <v>-1.33435897983568E-6</v>
      </c>
      <c r="F107">
        <v>1.61073791923525</v>
      </c>
      <c r="G107">
        <v>-9.3921607488478207E-2</v>
      </c>
      <c r="H107" s="16">
        <v>1.15739367702839E-5</v>
      </c>
      <c r="I107">
        <v>8.6944413318311899E-3</v>
      </c>
      <c r="J107">
        <v>-2.18243242231476E-2</v>
      </c>
      <c r="K107">
        <v>0.90420712283587501</v>
      </c>
      <c r="L107">
        <v>3.6081946864178699E-3</v>
      </c>
      <c r="M107">
        <v>0</v>
      </c>
      <c r="N107">
        <v>0</v>
      </c>
      <c r="O107">
        <v>-1.62404097188493E-2</v>
      </c>
      <c r="P107">
        <v>0</v>
      </c>
      <c r="Q107">
        <v>1.3525205100256899E-3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-0.92018416606133602</v>
      </c>
      <c r="Z107">
        <v>5.1460345067301502E-2</v>
      </c>
      <c r="AA107">
        <v>-2.8168964098805701E-2</v>
      </c>
      <c r="AB107">
        <v>-3.3556855139078301E-2</v>
      </c>
      <c r="AC107">
        <v>-3.08810471576931E-2</v>
      </c>
      <c r="AD107">
        <v>2.8885858031498098E-4</v>
      </c>
      <c r="AE107">
        <v>0.22837637178218401</v>
      </c>
      <c r="AF107">
        <v>-0.34008828685814801</v>
      </c>
      <c r="AG107">
        <v>2.6881505791480098</v>
      </c>
      <c r="AH107">
        <f t="shared" si="3"/>
        <v>2.3480622922898617</v>
      </c>
      <c r="AJ107">
        <f t="shared" si="4"/>
        <v>0</v>
      </c>
      <c r="AK107">
        <f t="shared" si="5"/>
        <v>5.6834705973421551E-2</v>
      </c>
    </row>
    <row r="108" spans="1:37">
      <c r="A108" s="1">
        <v>48852</v>
      </c>
      <c r="B108">
        <v>-7.1858688616925306E-2</v>
      </c>
      <c r="C108">
        <v>-3.51071210310253E-3</v>
      </c>
      <c r="D108">
        <v>-1.90804622921224</v>
      </c>
      <c r="E108" s="16">
        <v>-1.3839681530034099E-6</v>
      </c>
      <c r="F108">
        <v>1.5934012832</v>
      </c>
      <c r="G108">
        <v>-9.37735604510056E-2</v>
      </c>
      <c r="H108" s="16">
        <v>8.0947594909369999E-6</v>
      </c>
      <c r="I108">
        <v>8.4313569968233505E-3</v>
      </c>
      <c r="J108">
        <v>-2.14801002466719E-2</v>
      </c>
      <c r="K108">
        <v>0.87748334147279405</v>
      </c>
      <c r="L108">
        <v>2.9433154579876701E-3</v>
      </c>
      <c r="M108">
        <v>0</v>
      </c>
      <c r="N108">
        <v>0</v>
      </c>
      <c r="O108">
        <v>-1.56688864967469E-2</v>
      </c>
      <c r="P108">
        <v>0</v>
      </c>
      <c r="Q108">
        <v>1.1321218666664799E-3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-0.892463859800112</v>
      </c>
      <c r="Z108">
        <v>4.98186337272635E-2</v>
      </c>
      <c r="AA108">
        <v>-2.7361919792529901E-2</v>
      </c>
      <c r="AB108">
        <v>-3.25928638817337E-2</v>
      </c>
      <c r="AC108">
        <v>-3.0000347989089699E-2</v>
      </c>
      <c r="AD108">
        <v>1.88725563168416E-4</v>
      </c>
      <c r="AE108">
        <v>0.22579352056638299</v>
      </c>
      <c r="AF108">
        <v>-0.33755815894770702</v>
      </c>
      <c r="AG108">
        <v>2.6881505791480098</v>
      </c>
      <c r="AH108">
        <f t="shared" si="3"/>
        <v>2.3505924202003028</v>
      </c>
      <c r="AJ108">
        <f t="shared" si="4"/>
        <v>0</v>
      </c>
      <c r="AK108">
        <f t="shared" si="5"/>
        <v>5.4928290700239302E-2</v>
      </c>
    </row>
    <row r="109" spans="1:37">
      <c r="A109" s="1">
        <v>48944</v>
      </c>
      <c r="B109">
        <v>-7.1037152651806101E-2</v>
      </c>
      <c r="C109">
        <v>-3.5382509739098401E-3</v>
      </c>
      <c r="D109">
        <v>-1.8884285928146201</v>
      </c>
      <c r="E109" s="16">
        <v>-1.40395455159383E-6</v>
      </c>
      <c r="F109">
        <v>1.5763732471209499</v>
      </c>
      <c r="G109">
        <v>-9.3635569752281503E-2</v>
      </c>
      <c r="H109" s="16">
        <v>5.1322545592303997E-6</v>
      </c>
      <c r="I109">
        <v>8.1776750479593905E-3</v>
      </c>
      <c r="J109">
        <v>-2.1150338735681201E-2</v>
      </c>
      <c r="K109">
        <v>0.85135204698886002</v>
      </c>
      <c r="L109">
        <v>2.24358886303884E-3</v>
      </c>
      <c r="M109">
        <v>0</v>
      </c>
      <c r="N109">
        <v>0</v>
      </c>
      <c r="O109">
        <v>-1.5115865111656499E-2</v>
      </c>
      <c r="P109">
        <v>0</v>
      </c>
      <c r="Q109">
        <v>9.2856911677929995E-4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-0.86543046814957003</v>
      </c>
      <c r="Z109">
        <v>4.8225274155122198E-2</v>
      </c>
      <c r="AA109">
        <v>-2.6572731914709199E-2</v>
      </c>
      <c r="AB109">
        <v>-3.1649988756002299E-2</v>
      </c>
      <c r="AC109">
        <v>-2.91385800230262E-2</v>
      </c>
      <c r="AD109">
        <v>1.04284269342382E-4</v>
      </c>
      <c r="AE109">
        <v>0.22323747089605001</v>
      </c>
      <c r="AF109">
        <v>-0.335051654125122</v>
      </c>
      <c r="AG109">
        <v>2.6881505791480098</v>
      </c>
      <c r="AH109">
        <f t="shared" si="3"/>
        <v>2.3530989250228878</v>
      </c>
      <c r="AJ109">
        <f t="shared" si="4"/>
        <v>0</v>
      </c>
      <c r="AK109">
        <f t="shared" si="5"/>
        <v>5.3110163429983093E-2</v>
      </c>
    </row>
    <row r="110" spans="1:37">
      <c r="A110" s="1">
        <v>49034</v>
      </c>
      <c r="B110">
        <v>-7.0229271972434296E-2</v>
      </c>
      <c r="C110">
        <v>-3.52404360527756E-3</v>
      </c>
      <c r="D110">
        <v>-1.8690608352334599</v>
      </c>
      <c r="E110" s="16">
        <v>-1.3995256571583999E-6</v>
      </c>
      <c r="F110">
        <v>1.5596381858939199</v>
      </c>
      <c r="G110">
        <v>-9.3510993178056306E-2</v>
      </c>
      <c r="H110" s="16">
        <v>2.6447224826741398E-6</v>
      </c>
      <c r="I110">
        <v>7.9325647263839196E-3</v>
      </c>
      <c r="J110">
        <v>-2.0832841438585398E-2</v>
      </c>
      <c r="K110">
        <v>0.82582566861242201</v>
      </c>
      <c r="L110">
        <v>1.5288576548114299E-3</v>
      </c>
      <c r="M110">
        <v>0</v>
      </c>
      <c r="N110">
        <v>0</v>
      </c>
      <c r="O110">
        <v>-1.4580753866386E-2</v>
      </c>
      <c r="P110">
        <v>0</v>
      </c>
      <c r="Q110">
        <v>7.4253080943807899E-4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-0.839088962282446</v>
      </c>
      <c r="Z110">
        <v>4.6680273155782701E-2</v>
      </c>
      <c r="AA110">
        <v>-2.5801368524952399E-2</v>
      </c>
      <c r="AB110">
        <v>-3.0728278540458901E-2</v>
      </c>
      <c r="AC110">
        <v>-2.8295760568091001E-2</v>
      </c>
      <c r="AD110" s="16">
        <v>3.4048621443710398E-5</v>
      </c>
      <c r="AE110">
        <v>0.22070794973802399</v>
      </c>
      <c r="AF110">
        <v>-0.33256178480106002</v>
      </c>
      <c r="AG110">
        <v>2.6881505791480098</v>
      </c>
      <c r="AH110">
        <f t="shared" si="3"/>
        <v>2.35558879434695</v>
      </c>
      <c r="AJ110">
        <f t="shared" si="4"/>
        <v>0</v>
      </c>
      <c r="AK110">
        <f t="shared" si="5"/>
        <v>5.1374379526299863E-2</v>
      </c>
    </row>
    <row r="111" spans="1:37">
      <c r="A111" s="1">
        <v>49125</v>
      </c>
      <c r="B111">
        <v>-6.94347018533992E-2</v>
      </c>
      <c r="C111">
        <v>-3.4771199180165398E-3</v>
      </c>
      <c r="D111">
        <v>-1.84993507117054</v>
      </c>
      <c r="E111" s="16">
        <v>-1.3753202668659301E-6</v>
      </c>
      <c r="F111">
        <v>1.5431811182311099</v>
      </c>
      <c r="G111">
        <v>-9.3402170835141102E-2</v>
      </c>
      <c r="H111" s="16">
        <v>5.9014400102005395E-7</v>
      </c>
      <c r="I111">
        <v>7.6953171537996398E-3</v>
      </c>
      <c r="J111">
        <v>-2.0525677756675E-2</v>
      </c>
      <c r="K111">
        <v>0.80091378664702995</v>
      </c>
      <c r="L111">
        <v>8.1587705814508403E-4</v>
      </c>
      <c r="M111">
        <v>0</v>
      </c>
      <c r="N111">
        <v>0</v>
      </c>
      <c r="O111">
        <v>-1.4062977715263899E-2</v>
      </c>
      <c r="P111">
        <v>0</v>
      </c>
      <c r="Q111">
        <v>5.7426138079388596E-4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-0.81344157902087</v>
      </c>
      <c r="Z111">
        <v>4.5183373342164698E-2</v>
      </c>
      <c r="AA111">
        <v>-2.5047805233077602E-2</v>
      </c>
      <c r="AB111">
        <v>-2.9827776072272699E-2</v>
      </c>
      <c r="AC111">
        <v>-2.7471915664225001E-2</v>
      </c>
      <c r="AD111" s="16">
        <v>-2.3425476139215502E-5</v>
      </c>
      <c r="AE111">
        <v>0.218204686839823</v>
      </c>
      <c r="AF111">
        <v>-0.33008258523898498</v>
      </c>
      <c r="AG111">
        <v>2.6881505791480098</v>
      </c>
      <c r="AH111">
        <f t="shared" si="3"/>
        <v>2.358067993909025</v>
      </c>
      <c r="AJ111">
        <f t="shared" si="4"/>
        <v>0</v>
      </c>
      <c r="AK111">
        <f t="shared" si="5"/>
        <v>4.9715341477389874E-2</v>
      </c>
    </row>
    <row r="112" spans="1:37">
      <c r="A112" s="1">
        <v>49217</v>
      </c>
      <c r="B112">
        <v>-6.8653062567117104E-2</v>
      </c>
      <c r="C112">
        <v>-3.4050843175053298E-3</v>
      </c>
      <c r="D112">
        <v>-1.83104380397035</v>
      </c>
      <c r="E112" s="16">
        <v>-1.3354385840298299E-6</v>
      </c>
      <c r="F112">
        <v>1.5269877984928899</v>
      </c>
      <c r="G112">
        <v>-9.3310563968485097E-2</v>
      </c>
      <c r="H112" s="16">
        <v>-1.07312568847244E-6</v>
      </c>
      <c r="I112">
        <v>7.4653306889525296E-3</v>
      </c>
      <c r="J112">
        <v>-2.0227166604335701E-2</v>
      </c>
      <c r="K112">
        <v>0.77662322098566094</v>
      </c>
      <c r="L112">
        <v>1.18556844547237E-4</v>
      </c>
      <c r="M112">
        <v>0</v>
      </c>
      <c r="N112">
        <v>0</v>
      </c>
      <c r="O112">
        <v>-1.35619783590972E-2</v>
      </c>
      <c r="P112">
        <v>0</v>
      </c>
      <c r="Q112">
        <v>4.2366937879360998E-4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-0.78848800090961402</v>
      </c>
      <c r="Z112">
        <v>4.3734089689533601E-2</v>
      </c>
      <c r="AA112">
        <v>-2.4312015485290699E-2</v>
      </c>
      <c r="AB112">
        <v>-2.8948508245219499E-2</v>
      </c>
      <c r="AC112">
        <v>-2.6667068487189999E-2</v>
      </c>
      <c r="AD112" s="16">
        <v>-6.9524683812738496E-5</v>
      </c>
      <c r="AE112">
        <v>0.215727414701124</v>
      </c>
      <c r="AF112">
        <v>-0.32760910538074201</v>
      </c>
      <c r="AG112">
        <v>2.6881505791480098</v>
      </c>
      <c r="AH112">
        <f t="shared" si="3"/>
        <v>2.3605414737672676</v>
      </c>
      <c r="AJ112">
        <f t="shared" si="4"/>
        <v>0</v>
      </c>
      <c r="AK112">
        <f t="shared" si="5"/>
        <v>4.8127807135932454E-2</v>
      </c>
    </row>
    <row r="113" spans="1:37">
      <c r="A113" s="1">
        <v>49309</v>
      </c>
      <c r="B113">
        <v>-6.7883949646922501E-2</v>
      </c>
      <c r="C113">
        <v>-3.3143035006391601E-3</v>
      </c>
      <c r="D113">
        <v>-1.8123799432105401</v>
      </c>
      <c r="E113" s="16">
        <v>-1.28347538282202E-6</v>
      </c>
      <c r="F113">
        <v>1.5110447805834599</v>
      </c>
      <c r="G113">
        <v>-9.3236884628932606E-2</v>
      </c>
      <c r="H113" s="16">
        <v>-2.3857831865845801E-6</v>
      </c>
      <c r="I113">
        <v>7.2420973770498101E-3</v>
      </c>
      <c r="J113">
        <v>-1.9935857568079099E-2</v>
      </c>
      <c r="K113">
        <v>0.752958155946157</v>
      </c>
      <c r="L113">
        <v>-5.5179156995946205E-4</v>
      </c>
      <c r="M113">
        <v>0</v>
      </c>
      <c r="N113">
        <v>0</v>
      </c>
      <c r="O113">
        <v>-1.3077214241931799E-2</v>
      </c>
      <c r="P113">
        <v>0</v>
      </c>
      <c r="Q113">
        <v>2.9037915195196198E-4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-0.76422555284133098</v>
      </c>
      <c r="Z113">
        <v>4.2331743549019897E-2</v>
      </c>
      <c r="AA113">
        <v>-2.3593962916905201E-2</v>
      </c>
      <c r="AB113">
        <v>-2.8090478397242501E-2</v>
      </c>
      <c r="AC113">
        <v>-2.5881230199360498E-2</v>
      </c>
      <c r="AD113">
        <v>-1.05566498721994E-4</v>
      </c>
      <c r="AE113">
        <v>0.21327586854552</v>
      </c>
      <c r="AF113">
        <v>-0.325137379325944</v>
      </c>
      <c r="AG113">
        <v>2.6881505791480098</v>
      </c>
      <c r="AH113">
        <f t="shared" si="3"/>
        <v>2.363013199822066</v>
      </c>
      <c r="AJ113">
        <f t="shared" si="4"/>
        <v>0</v>
      </c>
      <c r="AK113">
        <f t="shared" si="5"/>
        <v>4.660689135838425E-2</v>
      </c>
    </row>
    <row r="114" spans="1:37">
      <c r="A114" s="1">
        <v>49399</v>
      </c>
      <c r="B114">
        <v>-6.7126942901362702E-2</v>
      </c>
      <c r="C114">
        <v>-3.21007217328673E-3</v>
      </c>
      <c r="D114">
        <v>-1.7939368130381199</v>
      </c>
      <c r="E114" s="16">
        <v>-1.22255516267283E-6</v>
      </c>
      <c r="F114">
        <v>1.4953394579589301</v>
      </c>
      <c r="G114">
        <v>-9.3181215654643199E-2</v>
      </c>
      <c r="H114" s="16">
        <v>-3.3871124692403201E-6</v>
      </c>
      <c r="I114">
        <v>7.0251905037515402E-3</v>
      </c>
      <c r="J114">
        <v>-1.96505117926127E-2</v>
      </c>
      <c r="K114">
        <v>0.72992029258401203</v>
      </c>
      <c r="L114">
        <v>-1.1862076507657699E-3</v>
      </c>
      <c r="M114">
        <v>0</v>
      </c>
      <c r="N114">
        <v>0</v>
      </c>
      <c r="O114">
        <v>-1.26081604618029E-2</v>
      </c>
      <c r="P114">
        <v>0</v>
      </c>
      <c r="Q114">
        <v>1.73786279117596E-4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-0.74064940883449704</v>
      </c>
      <c r="Z114">
        <v>4.09754940261296E-2</v>
      </c>
      <c r="AA114">
        <v>-2.2893595509630299E-2</v>
      </c>
      <c r="AB114">
        <v>-2.7253660764770499E-2</v>
      </c>
      <c r="AC114">
        <v>-2.5114392938915899E-2</v>
      </c>
      <c r="AD114">
        <v>-1.3279076168444201E-4</v>
      </c>
      <c r="AE114">
        <v>0.21084978629259299</v>
      </c>
      <c r="AF114">
        <v>-0.32266437450514901</v>
      </c>
      <c r="AG114">
        <v>2.6881505791480098</v>
      </c>
      <c r="AH114">
        <f t="shared" si="3"/>
        <v>2.3654862046428606</v>
      </c>
      <c r="AJ114">
        <f t="shared" si="4"/>
        <v>0</v>
      </c>
      <c r="AK114">
        <f t="shared" si="5"/>
        <v>4.5148062199356742E-2</v>
      </c>
    </row>
    <row r="115" spans="1:37">
      <c r="A115" s="1">
        <v>49490</v>
      </c>
      <c r="B115">
        <v>-6.6381614238978204E-2</v>
      </c>
      <c r="C115">
        <v>-3.0967592211656198E-3</v>
      </c>
      <c r="D115">
        <v>-1.7757081527923999</v>
      </c>
      <c r="E115" s="16">
        <v>-1.15536837309043E-6</v>
      </c>
      <c r="F115">
        <v>1.4798600834409901</v>
      </c>
      <c r="G115">
        <v>-9.3143120668777502E-2</v>
      </c>
      <c r="H115" s="16">
        <v>-4.1146188077100801E-6</v>
      </c>
      <c r="I115">
        <v>6.8142532459268303E-3</v>
      </c>
      <c r="J115">
        <v>-1.9370082948796701E-2</v>
      </c>
      <c r="K115">
        <v>0.70750902081616895</v>
      </c>
      <c r="L115">
        <v>-1.77783779880767E-3</v>
      </c>
      <c r="M115">
        <v>0</v>
      </c>
      <c r="N115">
        <v>0</v>
      </c>
      <c r="O115">
        <v>-1.2154308606994201E-2</v>
      </c>
      <c r="P115">
        <v>0</v>
      </c>
      <c r="Q115" s="16">
        <v>7.3107026453354796E-5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-0.71775280357374704</v>
      </c>
      <c r="Z115">
        <v>3.9664366689488598E-2</v>
      </c>
      <c r="AA115">
        <v>-2.2210841310604398E-2</v>
      </c>
      <c r="AB115">
        <v>-2.64379967070805E-2</v>
      </c>
      <c r="AC115">
        <v>-2.43665246617361E-2</v>
      </c>
      <c r="AD115">
        <v>-1.52353946398999E-4</v>
      </c>
      <c r="AE115">
        <v>0.20844890853026499</v>
      </c>
      <c r="AF115">
        <v>-0.32018792671332602</v>
      </c>
      <c r="AG115">
        <v>2.6881505791480098</v>
      </c>
      <c r="AH115">
        <f t="shared" si="3"/>
        <v>2.367962652434684</v>
      </c>
      <c r="AJ115">
        <f t="shared" si="4"/>
        <v>0</v>
      </c>
      <c r="AK115">
        <f t="shared" si="5"/>
        <v>4.3747132693909396E-2</v>
      </c>
    </row>
    <row r="116" spans="1:37">
      <c r="A116" s="1">
        <v>49582</v>
      </c>
      <c r="B116">
        <v>-6.5647534372107297E-2</v>
      </c>
      <c r="C116">
        <v>-2.9779365488484099E-3</v>
      </c>
      <c r="D116">
        <v>-1.75768811129925</v>
      </c>
      <c r="E116" s="16">
        <v>-1.08420793948689E-6</v>
      </c>
      <c r="F116">
        <v>1.4645957721801901</v>
      </c>
      <c r="G116">
        <v>-9.3121744001519305E-2</v>
      </c>
      <c r="H116" s="16">
        <v>-4.6037503703640404E-6</v>
      </c>
      <c r="I116">
        <v>6.60898839555819E-3</v>
      </c>
      <c r="J116">
        <v>-1.9093698572611398E-2</v>
      </c>
      <c r="K116">
        <v>0.68572160477459598</v>
      </c>
      <c r="L116">
        <v>-2.3216981535904499E-3</v>
      </c>
      <c r="M116">
        <v>0</v>
      </c>
      <c r="N116">
        <v>0</v>
      </c>
      <c r="O116">
        <v>-1.1715166528585501E-2</v>
      </c>
      <c r="P116">
        <v>0</v>
      </c>
      <c r="Q116" s="16">
        <v>-1.25778676430413E-5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-0.695527244233483</v>
      </c>
      <c r="Z116">
        <v>3.8397279624260802E-2</v>
      </c>
      <c r="AA116">
        <v>-2.1545605489873901E-2</v>
      </c>
      <c r="AB116">
        <v>-2.5643392430036799E-2</v>
      </c>
      <c r="AC116">
        <v>-2.3637565573011499E-2</v>
      </c>
      <c r="AD116">
        <v>-1.6532581622454601E-4</v>
      </c>
      <c r="AE116">
        <v>0.20607297848744499</v>
      </c>
      <c r="AF116">
        <v>-0.31770666538299303</v>
      </c>
      <c r="AG116">
        <v>2.6881505791480098</v>
      </c>
      <c r="AH116">
        <f t="shared" si="3"/>
        <v>2.3704439137650168</v>
      </c>
      <c r="AJ116">
        <f t="shared" si="4"/>
        <v>0</v>
      </c>
      <c r="AK116">
        <f t="shared" si="5"/>
        <v>4.240024914377305E-2</v>
      </c>
    </row>
    <row r="117" spans="1:37">
      <c r="A117" s="1">
        <v>49674</v>
      </c>
      <c r="B117">
        <v>-6.4924278474842501E-2</v>
      </c>
      <c r="C117">
        <v>-2.8564925247067299E-3</v>
      </c>
      <c r="D117">
        <v>-1.7398712360700199</v>
      </c>
      <c r="E117" s="16">
        <v>-1.0110054554807801E-6</v>
      </c>
      <c r="F117">
        <v>1.44953649077347</v>
      </c>
      <c r="G117">
        <v>-9.3115900617696298E-2</v>
      </c>
      <c r="H117" s="16">
        <v>-4.8876972703043604E-6</v>
      </c>
      <c r="I117">
        <v>6.4091491206039602E-3</v>
      </c>
      <c r="J117">
        <v>-1.8820642005850399E-2</v>
      </c>
      <c r="K117">
        <v>0.66455337580090701</v>
      </c>
      <c r="L117">
        <v>-2.81444674180986E-3</v>
      </c>
      <c r="M117">
        <v>0</v>
      </c>
      <c r="N117">
        <v>0</v>
      </c>
      <c r="O117">
        <v>-1.1290258059291101E-2</v>
      </c>
      <c r="P117">
        <v>0</v>
      </c>
      <c r="Q117" s="16">
        <v>-8.4284763177790205E-5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-0.67396271892231696</v>
      </c>
      <c r="Z117">
        <v>3.71730668846992E-2</v>
      </c>
      <c r="AA117">
        <v>-2.0897768532529001E-2</v>
      </c>
      <c r="AB117">
        <v>-2.4869717964145999E-2</v>
      </c>
      <c r="AC117">
        <v>-2.29274259083352E-2</v>
      </c>
      <c r="AD117">
        <v>-1.72688071510558E-4</v>
      </c>
      <c r="AE117">
        <v>0.20372174200696</v>
      </c>
      <c r="AF117">
        <v>-0.315219932772273</v>
      </c>
      <c r="AG117">
        <v>2.6881505791480098</v>
      </c>
      <c r="AH117">
        <f t="shared" si="3"/>
        <v>2.3729306463757367</v>
      </c>
      <c r="AJ117">
        <f t="shared" si="4"/>
        <v>0</v>
      </c>
      <c r="AK117">
        <f t="shared" si="5"/>
        <v>4.1103876713231569E-2</v>
      </c>
    </row>
    <row r="118" spans="1:37">
      <c r="A118" s="1">
        <v>49765</v>
      </c>
      <c r="B118">
        <v>-6.4211430874649103E-2</v>
      </c>
      <c r="C118">
        <v>-2.7347317349928398E-3</v>
      </c>
      <c r="D118">
        <v>-1.72225245849617</v>
      </c>
      <c r="E118" s="16">
        <v>-9.3736652762920597E-7</v>
      </c>
      <c r="F118">
        <v>1.43467303521566</v>
      </c>
      <c r="G118">
        <v>-9.3124156275081901E-2</v>
      </c>
      <c r="H118" s="16">
        <v>-4.9972583337993297E-6</v>
      </c>
      <c r="I118">
        <v>6.2145307169031499E-3</v>
      </c>
      <c r="J118">
        <v>-1.85503351177678E-2</v>
      </c>
      <c r="K118">
        <v>0.64399792839410797</v>
      </c>
      <c r="L118">
        <v>-3.25416700421004E-3</v>
      </c>
      <c r="M118">
        <v>0</v>
      </c>
      <c r="N118">
        <v>0</v>
      </c>
      <c r="O118">
        <v>-1.08791226877874E-2</v>
      </c>
      <c r="P118">
        <v>0</v>
      </c>
      <c r="Q118">
        <v>-1.4309371382339501E-4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-0.65304789881226299</v>
      </c>
      <c r="Z118">
        <v>3.5990499432173799E-2</v>
      </c>
      <c r="AA118">
        <v>-2.02671853809115E-2</v>
      </c>
      <c r="AB118">
        <v>-2.4116807176703399E-2</v>
      </c>
      <c r="AC118">
        <v>-2.2235984846475099E-2</v>
      </c>
      <c r="AD118">
        <v>-1.7533464729505699E-4</v>
      </c>
      <c r="AE118">
        <v>0.201394947518757</v>
      </c>
      <c r="AF118">
        <v>-0.31272770011534001</v>
      </c>
      <c r="AG118">
        <v>2.6881505791480098</v>
      </c>
      <c r="AH118">
        <f t="shared" si="3"/>
        <v>2.3754228790326697</v>
      </c>
      <c r="AJ118">
        <f t="shared" si="4"/>
        <v>0</v>
      </c>
      <c r="AK118">
        <f t="shared" si="5"/>
        <v>3.9854783037366337E-2</v>
      </c>
    </row>
    <row r="119" spans="1:37">
      <c r="A119" s="1">
        <v>49856</v>
      </c>
      <c r="B119">
        <v>-6.3508588859568699E-2</v>
      </c>
      <c r="C119">
        <v>-2.6144625505340599E-3</v>
      </c>
      <c r="D119">
        <v>-1.70482707599582</v>
      </c>
      <c r="E119" s="16">
        <v>-8.6460486532613396E-7</v>
      </c>
      <c r="F119">
        <v>1.4199970000553599</v>
      </c>
      <c r="G119">
        <v>-9.3144898255195605E-2</v>
      </c>
      <c r="H119" s="16">
        <v>-4.9607664382077099E-6</v>
      </c>
      <c r="I119">
        <v>6.0249632979684203E-3</v>
      </c>
      <c r="J119">
        <v>-1.82823219419113E-2</v>
      </c>
      <c r="K119">
        <v>0.62404731523510204</v>
      </c>
      <c r="L119">
        <v>-3.6401642283829402E-3</v>
      </c>
      <c r="M119">
        <v>0</v>
      </c>
      <c r="N119">
        <v>0</v>
      </c>
      <c r="O119">
        <v>-1.0481315196920599E-2</v>
      </c>
      <c r="P119">
        <v>0</v>
      </c>
      <c r="Q119">
        <v>-1.9011974438384199E-4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-0.63277033165749696</v>
      </c>
      <c r="Z119">
        <v>3.4848303669723697E-2</v>
      </c>
      <c r="AA119">
        <v>-1.9653685360947401E-2</v>
      </c>
      <c r="AB119">
        <v>-2.3384458621628999E-2</v>
      </c>
      <c r="AC119">
        <v>-2.15630903578285E-2</v>
      </c>
      <c r="AD119">
        <v>-1.7407335673325799E-4</v>
      </c>
      <c r="AE119">
        <v>0.199092346013408</v>
      </c>
      <c r="AF119">
        <v>-0.31023048322706298</v>
      </c>
      <c r="AG119">
        <v>2.6881505791480098</v>
      </c>
      <c r="AH119">
        <f t="shared" si="3"/>
        <v>2.3779200959209468</v>
      </c>
      <c r="AJ119">
        <f t="shared" si="4"/>
        <v>0</v>
      </c>
      <c r="AK119">
        <f t="shared" si="5"/>
        <v>3.8650020449809364E-2</v>
      </c>
    </row>
    <row r="120" spans="1:37">
      <c r="A120" s="1">
        <v>49948</v>
      </c>
      <c r="B120">
        <v>-6.2815365683609903E-2</v>
      </c>
      <c r="C120">
        <v>-2.4970738385737602E-3</v>
      </c>
      <c r="D120">
        <v>-1.68759073194395</v>
      </c>
      <c r="E120" s="16">
        <v>-7.93774802474804E-7</v>
      </c>
      <c r="F120">
        <v>1.4055007408356399</v>
      </c>
      <c r="G120">
        <v>-9.3176397100898603E-2</v>
      </c>
      <c r="H120" s="16">
        <v>-4.8040638860268204E-6</v>
      </c>
      <c r="I120">
        <v>5.8403053644253697E-3</v>
      </c>
      <c r="J120">
        <v>-1.8016253323406901E-2</v>
      </c>
      <c r="K120">
        <v>0.60469223813713602</v>
      </c>
      <c r="L120">
        <v>-3.9727759678036103E-3</v>
      </c>
      <c r="M120">
        <v>0</v>
      </c>
      <c r="N120">
        <v>0</v>
      </c>
      <c r="O120">
        <v>-1.0096405273386301E-2</v>
      </c>
      <c r="P120">
        <v>0</v>
      </c>
      <c r="Q120">
        <v>-2.2648846040263101E-4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-0.61311662496827102</v>
      </c>
      <c r="Z120">
        <v>3.3745177702630302E-2</v>
      </c>
      <c r="AA120">
        <v>-1.9057072744543699E-2</v>
      </c>
      <c r="AB120">
        <v>-2.2672437053195101E-2</v>
      </c>
      <c r="AC120">
        <v>-2.09085598135232E-2</v>
      </c>
      <c r="AD120">
        <v>-1.6962860955378701E-4</v>
      </c>
      <c r="AE120">
        <v>0.19681369101586299</v>
      </c>
      <c r="AF120">
        <v>-0.30772925956406599</v>
      </c>
      <c r="AG120">
        <v>2.6881505791480098</v>
      </c>
      <c r="AH120">
        <f t="shared" si="3"/>
        <v>2.3804213195839439</v>
      </c>
      <c r="AJ120">
        <f t="shared" si="4"/>
        <v>0</v>
      </c>
      <c r="AK120">
        <f t="shared" si="5"/>
        <v>3.7486907349320586E-2</v>
      </c>
    </row>
    <row r="121" spans="1:37">
      <c r="A121" s="1">
        <v>50040</v>
      </c>
      <c r="B121">
        <v>-6.2131392852268298E-2</v>
      </c>
      <c r="C121">
        <v>-2.3836020051341798E-3</v>
      </c>
      <c r="D121">
        <v>-1.6705393941018201</v>
      </c>
      <c r="E121" s="16">
        <v>-7.2570201935452099E-7</v>
      </c>
      <c r="F121">
        <v>1.39117733162892</v>
      </c>
      <c r="G121">
        <v>-9.3216859865369595E-2</v>
      </c>
      <c r="H121" s="16">
        <v>-4.55051992729076E-6</v>
      </c>
      <c r="I121">
        <v>5.6604381916105697E-3</v>
      </c>
      <c r="J121">
        <v>-1.7751872638550999E-2</v>
      </c>
      <c r="K121">
        <v>0.58592223241510999</v>
      </c>
      <c r="L121">
        <v>-4.2531971352554598E-3</v>
      </c>
      <c r="M121">
        <v>0</v>
      </c>
      <c r="N121">
        <v>0</v>
      </c>
      <c r="O121">
        <v>-9.7239770956932207E-3</v>
      </c>
      <c r="P121">
        <v>0</v>
      </c>
      <c r="Q121">
        <v>-2.5331563644224401E-4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-0.594072617591899</v>
      </c>
      <c r="Z121">
        <v>3.2679805467526898E-2</v>
      </c>
      <c r="AA121">
        <v>-1.8477127816972999E-2</v>
      </c>
      <c r="AB121">
        <v>-2.1980475451109101E-2</v>
      </c>
      <c r="AC121">
        <v>-2.02721812000498E-2</v>
      </c>
      <c r="AD121">
        <v>-1.6264496691288999E-4</v>
      </c>
      <c r="AE121">
        <v>0.19455873855950401</v>
      </c>
      <c r="AF121">
        <v>-0.30522538831670998</v>
      </c>
      <c r="AG121">
        <v>2.6881505791480098</v>
      </c>
      <c r="AH121">
        <f t="shared" si="3"/>
        <v>2.3829251908312998</v>
      </c>
      <c r="AJ121">
        <f t="shared" si="4"/>
        <v>0</v>
      </c>
      <c r="AK121">
        <f t="shared" si="5"/>
        <v>3.6363009144306901E-2</v>
      </c>
    </row>
    <row r="122" spans="1:37">
      <c r="A122" s="1">
        <v>50130</v>
      </c>
      <c r="B122">
        <v>-6.1456321768196598E-2</v>
      </c>
      <c r="C122">
        <v>-2.27478942580547E-3</v>
      </c>
      <c r="D122">
        <v>-1.65366933215557</v>
      </c>
      <c r="E122" s="16">
        <v>-6.6101230374199298E-7</v>
      </c>
      <c r="F122">
        <v>1.377020519225</v>
      </c>
      <c r="G122">
        <v>-9.3264475428204999E-2</v>
      </c>
      <c r="H122" s="16">
        <v>-4.2210832015156597E-6</v>
      </c>
      <c r="I122">
        <v>5.48526097215508E-3</v>
      </c>
      <c r="J122">
        <v>-1.7489002620236699E-2</v>
      </c>
      <c r="K122">
        <v>0.56772584273303595</v>
      </c>
      <c r="L122">
        <v>-4.4833201191615E-3</v>
      </c>
      <c r="M122">
        <v>0</v>
      </c>
      <c r="N122">
        <v>0</v>
      </c>
      <c r="O122">
        <v>-9.3636289064707705E-3</v>
      </c>
      <c r="P122">
        <v>0</v>
      </c>
      <c r="Q122">
        <v>-2.7169043040442602E-4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-0.57562353887032902</v>
      </c>
      <c r="Z122">
        <v>3.1650868880950499E-2</v>
      </c>
      <c r="AA122">
        <v>-1.7913608334145702E-2</v>
      </c>
      <c r="AB122">
        <v>-2.13082774242228E-2</v>
      </c>
      <c r="AC122">
        <v>-1.96537148030747E-2</v>
      </c>
      <c r="AD122">
        <v>-1.5369132405939899E-4</v>
      </c>
      <c r="AE122">
        <v>0.192327247160443</v>
      </c>
      <c r="AF122">
        <v>-0.302720534733743</v>
      </c>
      <c r="AG122">
        <v>2.6881505791480098</v>
      </c>
      <c r="AH122">
        <f t="shared" si="3"/>
        <v>2.3854300444142669</v>
      </c>
      <c r="AJ122">
        <f t="shared" si="4"/>
        <v>0</v>
      </c>
      <c r="AK122">
        <f t="shared" si="5"/>
        <v>3.5276119141845141E-2</v>
      </c>
    </row>
    <row r="123" spans="1:37">
      <c r="A123" s="1">
        <v>50221</v>
      </c>
      <c r="B123">
        <v>-6.0789824814206299E-2</v>
      </c>
      <c r="C123">
        <v>-2.171135211741E-3</v>
      </c>
      <c r="D123">
        <v>-1.6369770948772999</v>
      </c>
      <c r="E123" s="16">
        <v>-6.0015825072215896E-7</v>
      </c>
      <c r="F123">
        <v>1.3630246753018</v>
      </c>
      <c r="G123">
        <v>-9.33174524681986E-2</v>
      </c>
      <c r="H123" s="16">
        <v>-3.8343625306010397E-6</v>
      </c>
      <c r="I123">
        <v>5.3146866499985497E-3</v>
      </c>
      <c r="J123">
        <v>-1.7227533299023799E-2</v>
      </c>
      <c r="K123">
        <v>0.550090788983294</v>
      </c>
      <c r="L123">
        <v>-4.6655899810631096E-3</v>
      </c>
      <c r="M123">
        <v>0</v>
      </c>
      <c r="N123">
        <v>0</v>
      </c>
      <c r="O123">
        <v>-9.0149725744688002E-3</v>
      </c>
      <c r="P123">
        <v>0</v>
      </c>
      <c r="Q123">
        <v>-2.82661876135876E-4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-0.55775415489864799</v>
      </c>
      <c r="Z123">
        <v>3.0657058162684998E-2</v>
      </c>
      <c r="AA123">
        <v>-1.73662512695716E-2</v>
      </c>
      <c r="AB123">
        <v>-2.06555198784629E-2</v>
      </c>
      <c r="AC123">
        <v>-1.90528952416056E-2</v>
      </c>
      <c r="AD123">
        <v>-1.4326554012565699E-4</v>
      </c>
      <c r="AE123">
        <v>0.19011897779211001</v>
      </c>
      <c r="AF123">
        <v>-0.30021659956139202</v>
      </c>
      <c r="AG123">
        <v>2.6881505791480098</v>
      </c>
      <c r="AH123">
        <f t="shared" si="3"/>
        <v>2.3879339795866179</v>
      </c>
      <c r="AJ123">
        <f t="shared" si="4"/>
        <v>0</v>
      </c>
      <c r="AK123">
        <f t="shared" si="5"/>
        <v>3.4224239682434709E-2</v>
      </c>
    </row>
    <row r="124" spans="1:37">
      <c r="A124" s="1">
        <v>50313</v>
      </c>
      <c r="B124">
        <v>-6.01315959471794E-2</v>
      </c>
      <c r="C124">
        <v>-2.0729391601375501E-3</v>
      </c>
      <c r="D124">
        <v>-1.62045948733496</v>
      </c>
      <c r="E124" s="16">
        <v>-5.4344385163459496E-7</v>
      </c>
      <c r="F124">
        <v>1.3491847476987699</v>
      </c>
      <c r="G124">
        <v>-9.3374050701579295E-2</v>
      </c>
      <c r="H124" s="16">
        <v>-3.4067301453788498E-6</v>
      </c>
      <c r="I124">
        <v>5.1486383829701197E-3</v>
      </c>
      <c r="J124">
        <v>-1.6967411050094E-2</v>
      </c>
      <c r="K124">
        <v>0.53300412117853202</v>
      </c>
      <c r="L124">
        <v>-4.8028745481558301E-3</v>
      </c>
      <c r="M124">
        <v>0</v>
      </c>
      <c r="N124">
        <v>0</v>
      </c>
      <c r="O124">
        <v>-8.67763315091836E-3</v>
      </c>
      <c r="P124">
        <v>0</v>
      </c>
      <c r="Q124">
        <v>-2.8722831510092002E-4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-0.54044890170654203</v>
      </c>
      <c r="Z124">
        <v>2.96970804904064E-2</v>
      </c>
      <c r="AA124">
        <v>-1.6834774764591599E-2</v>
      </c>
      <c r="AB124">
        <v>-2.0021855851378102E-2</v>
      </c>
      <c r="AC124">
        <v>-1.8469433749895899E-2</v>
      </c>
      <c r="AD124">
        <v>-1.31799360067808E-4</v>
      </c>
      <c r="AE124">
        <v>0.18793369386008299</v>
      </c>
      <c r="AF124">
        <v>-0.29771565420379198</v>
      </c>
      <c r="AG124">
        <v>2.6881505791480098</v>
      </c>
      <c r="AH124">
        <f t="shared" si="3"/>
        <v>2.3904349249442181</v>
      </c>
      <c r="AJ124">
        <f t="shared" si="4"/>
        <v>0</v>
      </c>
      <c r="AK124">
        <f t="shared" si="5"/>
        <v>3.3205563763536894E-2</v>
      </c>
    </row>
    <row r="125" spans="1:37">
      <c r="A125" s="1">
        <v>50405</v>
      </c>
      <c r="B125">
        <v>-5.9481350872277003E-2</v>
      </c>
      <c r="C125">
        <v>-1.9803396523867499E-3</v>
      </c>
      <c r="D125">
        <v>-1.6041135484992</v>
      </c>
      <c r="E125" s="16">
        <v>-4.9104696514002804E-7</v>
      </c>
      <c r="F125">
        <v>1.3354962117242799</v>
      </c>
      <c r="G125">
        <v>-9.3432606000805996E-2</v>
      </c>
      <c r="H125" s="16">
        <v>-2.9524420624692001E-6</v>
      </c>
      <c r="I125">
        <v>4.9870465726324104E-3</v>
      </c>
      <c r="J125">
        <v>-1.6708628720473E-2</v>
      </c>
      <c r="K125">
        <v>0.51645236270281902</v>
      </c>
      <c r="L125">
        <v>-4.8983490128140196E-3</v>
      </c>
      <c r="M125">
        <v>0</v>
      </c>
      <c r="N125">
        <v>0</v>
      </c>
      <c r="O125">
        <v>-8.3512484242956094E-3</v>
      </c>
      <c r="P125">
        <v>0</v>
      </c>
      <c r="Q125">
        <v>-2.8632943963604002E-4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-0.52369200543107997</v>
      </c>
      <c r="Z125">
        <v>2.8769667140594798E-2</v>
      </c>
      <c r="AA125">
        <v>-1.6318880208106901E-2</v>
      </c>
      <c r="AB125">
        <v>-1.94069174309951E-2</v>
      </c>
      <c r="AC125">
        <v>-1.7903020619376799E-2</v>
      </c>
      <c r="AD125">
        <v>-1.19663497282377E-4</v>
      </c>
      <c r="AE125">
        <v>0.185771161177192</v>
      </c>
      <c r="AF125">
        <v>-0.295219881980195</v>
      </c>
      <c r="AG125">
        <v>2.6881505791480098</v>
      </c>
      <c r="AH125">
        <f t="shared" si="3"/>
        <v>2.3929306971678148</v>
      </c>
      <c r="AJ125">
        <f t="shared" si="4"/>
        <v>0</v>
      </c>
      <c r="AK125">
        <f t="shared" si="5"/>
        <v>3.221845734342732E-2</v>
      </c>
    </row>
    <row r="126" spans="1:37">
      <c r="A126" s="1">
        <v>50495</v>
      </c>
      <c r="B126">
        <v>-5.88388268622385E-2</v>
      </c>
      <c r="C126">
        <v>-1.89334618660342E-3</v>
      </c>
      <c r="D126">
        <v>-1.58793652952598</v>
      </c>
      <c r="E126" s="16">
        <v>-4.4303969831781401E-7</v>
      </c>
      <c r="F126">
        <v>1.3219550222587799</v>
      </c>
      <c r="G126">
        <v>-9.3491550004778406E-2</v>
      </c>
      <c r="H126" s="16">
        <v>-2.4837709380094E-6</v>
      </c>
      <c r="I126">
        <v>4.8298464023299797E-3</v>
      </c>
      <c r="J126">
        <v>-1.6451216798333099E-2</v>
      </c>
      <c r="K126">
        <v>0.50042164157819202</v>
      </c>
      <c r="L126">
        <v>-4.95539448774292E-3</v>
      </c>
      <c r="M126">
        <v>0</v>
      </c>
      <c r="N126">
        <v>0</v>
      </c>
      <c r="O126">
        <v>-8.0354684769451106E-3</v>
      </c>
      <c r="P126">
        <v>0</v>
      </c>
      <c r="Q126">
        <v>-2.8084063472095101E-4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-0.50746758974945405</v>
      </c>
      <c r="Z126">
        <v>2.78735792669287E-2</v>
      </c>
      <c r="AA126">
        <v>-1.5818254383553401E-2</v>
      </c>
      <c r="AB126">
        <v>-1.88103186904994E-2</v>
      </c>
      <c r="AC126">
        <v>-1.73533277264869E-2</v>
      </c>
      <c r="AD126">
        <v>-1.07172766751885E-4</v>
      </c>
      <c r="AE126">
        <v>0.18363114793888899</v>
      </c>
      <c r="AF126">
        <v>-0.29273152565955202</v>
      </c>
      <c r="AG126">
        <v>2.6881505791480098</v>
      </c>
      <c r="AH126">
        <f t="shared" si="3"/>
        <v>2.3954190534884576</v>
      </c>
      <c r="AJ126">
        <f t="shared" si="4"/>
        <v>0</v>
      </c>
      <c r="AK126">
        <f t="shared" si="5"/>
        <v>3.1261442471624878E-2</v>
      </c>
    </row>
    <row r="127" spans="1:37">
      <c r="A127" s="1">
        <v>50586</v>
      </c>
      <c r="B127">
        <v>-5.8203782281668198E-2</v>
      </c>
      <c r="C127">
        <v>-1.81186716290954E-3</v>
      </c>
      <c r="D127">
        <v>-1.5719258729324299</v>
      </c>
      <c r="E127" s="16">
        <v>-3.9940675384675102E-7</v>
      </c>
      <c r="F127">
        <v>1.3085575672645</v>
      </c>
      <c r="G127">
        <v>-9.3549424818039198E-2</v>
      </c>
      <c r="H127" s="16">
        <v>-2.01114730538563E-6</v>
      </c>
      <c r="I127">
        <v>4.6769758271551498E-3</v>
      </c>
      <c r="J127">
        <v>-1.6195235576506602E-2</v>
      </c>
      <c r="K127">
        <v>0.48489780966127999</v>
      </c>
      <c r="L127">
        <v>-4.9775098370880696E-3</v>
      </c>
      <c r="M127">
        <v>0</v>
      </c>
      <c r="N127">
        <v>0</v>
      </c>
      <c r="O127">
        <v>-7.7299552464822402E-3</v>
      </c>
      <c r="P127">
        <v>0</v>
      </c>
      <c r="Q127">
        <v>-2.71569321785761E-4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-0.491759770999809</v>
      </c>
      <c r="Z127">
        <v>2.7007612461903901E-2</v>
      </c>
      <c r="AA127">
        <v>-1.5332571631274701E-2</v>
      </c>
      <c r="AB127">
        <v>-1.8231658582647799E-2</v>
      </c>
      <c r="AC127">
        <v>-1.6820011084557499E-2</v>
      </c>
      <c r="AD127" s="16">
        <v>-9.4591177776727194E-5</v>
      </c>
      <c r="AE127">
        <v>0.18151342469885101</v>
      </c>
      <c r="AF127">
        <v>-0.29025284129329398</v>
      </c>
      <c r="AG127">
        <v>2.6881505791480098</v>
      </c>
      <c r="AH127">
        <f t="shared" si="3"/>
        <v>2.3978977378547159</v>
      </c>
      <c r="AJ127">
        <f t="shared" si="4"/>
        <v>0</v>
      </c>
      <c r="AK127">
        <f t="shared" si="5"/>
        <v>3.0333181352881933E-2</v>
      </c>
    </row>
    <row r="128" spans="1:37">
      <c r="A128" s="1">
        <v>50678</v>
      </c>
      <c r="B128">
        <v>-5.75759958711747E-2</v>
      </c>
      <c r="C128">
        <v>-1.7357334784982299E-3</v>
      </c>
      <c r="D128">
        <v>-1.55607919282991</v>
      </c>
      <c r="E128" s="16">
        <v>-3.60061821462672E-7</v>
      </c>
      <c r="F128">
        <v>1.2953006231794699</v>
      </c>
      <c r="G128">
        <v>-9.3604893376035697E-2</v>
      </c>
      <c r="H128" s="16">
        <v>-1.5433056513329E-6</v>
      </c>
      <c r="I128">
        <v>4.52837396270191E-3</v>
      </c>
      <c r="J128">
        <v>-1.5940768255184201E-2</v>
      </c>
      <c r="K128">
        <v>0.46986654989755899</v>
      </c>
      <c r="L128">
        <v>-4.9682360068734697E-3</v>
      </c>
      <c r="M128">
        <v>0</v>
      </c>
      <c r="N128">
        <v>0</v>
      </c>
      <c r="O128">
        <v>-7.4343820944047104E-3</v>
      </c>
      <c r="P128">
        <v>0</v>
      </c>
      <c r="Q128">
        <v>-2.5925302631367398E-4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-0.476552741541789</v>
      </c>
      <c r="Z128">
        <v>2.6170600240605999E-2</v>
      </c>
      <c r="AA128">
        <v>-1.48614959837906E-2</v>
      </c>
      <c r="AB128">
        <v>-1.7670523748849198E-2</v>
      </c>
      <c r="AC128">
        <v>-1.6302713368945398E-2</v>
      </c>
      <c r="AD128" s="16">
        <v>-8.2136912513513903E-5</v>
      </c>
      <c r="AE128">
        <v>0.17941776434486401</v>
      </c>
      <c r="AF128">
        <v>-0.28778605823651698</v>
      </c>
      <c r="AG128">
        <v>2.6881505791480098</v>
      </c>
      <c r="AH128">
        <f t="shared" si="3"/>
        <v>2.4003645209114928</v>
      </c>
      <c r="AJ128">
        <f t="shared" si="4"/>
        <v>0</v>
      </c>
      <c r="AK128">
        <f t="shared" si="5"/>
        <v>2.9432461417722711E-2</v>
      </c>
    </row>
    <row r="129" spans="1:37">
      <c r="A129" s="1">
        <v>50770</v>
      </c>
      <c r="B129">
        <v>-5.6955265841152999E-2</v>
      </c>
      <c r="C129">
        <v>-1.6647184341608201E-3</v>
      </c>
      <c r="D129">
        <v>-1.5403942563316999</v>
      </c>
      <c r="E129" s="16">
        <v>-3.24862108764301E-7</v>
      </c>
      <c r="F129">
        <v>1.2821813125571699</v>
      </c>
      <c r="G129">
        <v>-9.3656746027430404E-2</v>
      </c>
      <c r="H129" s="16">
        <v>-1.0874322958642501E-6</v>
      </c>
      <c r="I129">
        <v>4.3839798229030899E-3</v>
      </c>
      <c r="J129">
        <v>-1.5687914923787599E-2</v>
      </c>
      <c r="K129">
        <v>0.455313471932764</v>
      </c>
      <c r="L129">
        <v>-4.9310920089781999E-3</v>
      </c>
      <c r="M129">
        <v>0</v>
      </c>
      <c r="N129">
        <v>0</v>
      </c>
      <c r="O129">
        <v>-7.1484333839005503E-3</v>
      </c>
      <c r="P129">
        <v>0</v>
      </c>
      <c r="Q129">
        <v>-2.4455891041363502E-4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-0.46183084200061503</v>
      </c>
      <c r="Z129">
        <v>2.5361416577772401E-2</v>
      </c>
      <c r="AA129">
        <v>-1.4404683239768699E-2</v>
      </c>
      <c r="AB129">
        <v>-1.7126491207586199E-2</v>
      </c>
      <c r="AC129">
        <v>-1.5801066374438399E-2</v>
      </c>
      <c r="AD129" s="16">
        <v>-6.9987131759551003E-5</v>
      </c>
      <c r="AE129">
        <v>0.17734394207492499</v>
      </c>
      <c r="AF129">
        <v>-0.28533334514452702</v>
      </c>
      <c r="AG129">
        <v>2.6881505791480098</v>
      </c>
      <c r="AH129">
        <f t="shared" si="3"/>
        <v>2.402817234003483</v>
      </c>
      <c r="AJ129">
        <f t="shared" si="4"/>
        <v>0</v>
      </c>
      <c r="AK129">
        <f t="shared" si="5"/>
        <v>2.8558181443631425E-2</v>
      </c>
    </row>
    <row r="130" spans="1:37">
      <c r="A130" s="1">
        <v>50860</v>
      </c>
      <c r="B130">
        <v>-5.6341408819927302E-2</v>
      </c>
      <c r="C130">
        <v>-1.59855440385495E-3</v>
      </c>
      <c r="D130">
        <v>-1.5248689662128001</v>
      </c>
      <c r="E130" s="16">
        <v>-2.9362111874095201E-7</v>
      </c>
      <c r="F130">
        <v>1.2691970642116099</v>
      </c>
      <c r="G130">
        <v>-9.3703903853606996E-2</v>
      </c>
      <c r="H130" s="16">
        <v>-6.4931251461973605E-7</v>
      </c>
      <c r="I130">
        <v>4.2437313608338599E-3</v>
      </c>
      <c r="J130">
        <v>-1.54367873588827E-2</v>
      </c>
      <c r="K130">
        <v>0.44122419651676997</v>
      </c>
      <c r="L130">
        <v>-4.8695216680837202E-3</v>
      </c>
      <c r="M130">
        <v>0</v>
      </c>
      <c r="N130">
        <v>0</v>
      </c>
      <c r="O130">
        <v>-6.8718040684420702E-3</v>
      </c>
      <c r="P130">
        <v>0</v>
      </c>
      <c r="Q130">
        <v>-2.28084531684122E-4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-0.44757862310350299</v>
      </c>
      <c r="Z130">
        <v>2.45789776208085E-2</v>
      </c>
      <c r="AA130">
        <v>-1.3961782949851301E-2</v>
      </c>
      <c r="AB130">
        <v>-1.6599130895375701E-2</v>
      </c>
      <c r="AC130">
        <v>-1.53146933726519E-2</v>
      </c>
      <c r="AD130" s="16">
        <v>-5.8282562809806899E-5</v>
      </c>
      <c r="AE130">
        <v>0.175291735373625</v>
      </c>
      <c r="AF130">
        <v>-0.282896781651437</v>
      </c>
      <c r="AG130">
        <v>2.6881505791480098</v>
      </c>
      <c r="AH130">
        <f t="shared" si="3"/>
        <v>2.4052537974965729</v>
      </c>
      <c r="AJ130">
        <f t="shared" si="4"/>
        <v>0</v>
      </c>
      <c r="AK130">
        <f t="shared" si="5"/>
        <v>2.7709338746613188E-2</v>
      </c>
    </row>
    <row r="131" spans="1:37">
      <c r="A131" s="1">
        <v>50951</v>
      </c>
      <c r="B131">
        <v>-5.5734258696053703E-2</v>
      </c>
      <c r="C131">
        <v>-1.5369466733865401E-3</v>
      </c>
      <c r="D131">
        <v>-1.5095013448655801</v>
      </c>
      <c r="E131" s="16">
        <v>-2.6611978975726898E-7</v>
      </c>
      <c r="F131">
        <v>1.25634557604106</v>
      </c>
      <c r="G131">
        <v>-9.3745419212004993E-2</v>
      </c>
      <c r="H131" s="16">
        <v>-2.3347477645213401E-7</v>
      </c>
      <c r="I131">
        <v>4.1075647700302602E-3</v>
      </c>
      <c r="J131">
        <v>-1.51875045734516E-2</v>
      </c>
      <c r="K131">
        <v>0.42758442923939599</v>
      </c>
      <c r="L131">
        <v>-4.7868502173947901E-3</v>
      </c>
      <c r="M131">
        <v>0</v>
      </c>
      <c r="N131">
        <v>0</v>
      </c>
      <c r="O131">
        <v>-6.6041992924015299E-3</v>
      </c>
      <c r="P131">
        <v>0</v>
      </c>
      <c r="Q131">
        <v>-2.1035961017230301E-4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-0.43378089785902402</v>
      </c>
      <c r="Z131">
        <v>2.3822242692527602E-2</v>
      </c>
      <c r="AA131">
        <v>-1.35324402939195E-2</v>
      </c>
      <c r="AB131">
        <v>-1.6088008040859501E-2</v>
      </c>
      <c r="AC131">
        <v>-1.4843211344756699E-2</v>
      </c>
      <c r="AD131" s="16">
        <v>-4.7131835886782703E-5</v>
      </c>
      <c r="AE131">
        <v>0.17326092398874701</v>
      </c>
      <c r="AF131">
        <v>-0.28047833537767197</v>
      </c>
      <c r="AG131">
        <v>2.6881505791480098</v>
      </c>
      <c r="AH131">
        <f t="shared" ref="AH131:AH132" si="6">AF131+AG131</f>
        <v>2.4076722437703379</v>
      </c>
      <c r="AJ131">
        <f t="shared" ref="AJ131:AJ132" si="7">+AI131*4</f>
        <v>0</v>
      </c>
      <c r="AK131">
        <f t="shared" ref="AK131:AK132" si="8">AJ131-SUM(Y131:AD131,K131)</f>
        <v>2.6885017442522918E-2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G132">
        <v>3.90284534805207</v>
      </c>
      <c r="AH132">
        <f t="shared" si="6"/>
        <v>3.9814928202322108</v>
      </c>
      <c r="AJ132">
        <f t="shared" si="7"/>
        <v>0</v>
      </c>
      <c r="AK132">
        <f t="shared" si="8"/>
        <v>-5.3113771168420022E-3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94B0-DA2E-4253-AD14-82D03CD4091C}">
  <sheetPr codeName="Sheet24"/>
  <dimension ref="A1:AF131"/>
  <sheetViews>
    <sheetView zoomScale="55" zoomScaleNormal="55" workbookViewId="0">
      <selection sqref="A1:AF131"/>
    </sheetView>
  </sheetViews>
  <sheetFormatPr defaultColWidth="8.85546875" defaultRowHeight="15"/>
  <sheetData>
    <row r="1" spans="1:32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</row>
    <row r="2" spans="1:32">
      <c r="A2" s="1">
        <v>39172</v>
      </c>
      <c r="B2">
        <v>-5.0676836141259902E-2</v>
      </c>
      <c r="C2">
        <v>-0.12844261375454699</v>
      </c>
      <c r="D2">
        <v>-3.7777043936013399</v>
      </c>
      <c r="E2">
        <v>-4.2620967866778097E-4</v>
      </c>
      <c r="F2">
        <v>4.89739186803937</v>
      </c>
      <c r="G2">
        <v>-0.178008685162448</v>
      </c>
      <c r="H2">
        <v>-2.9588732088639E-3</v>
      </c>
      <c r="I2">
        <v>-0.23856112612368999</v>
      </c>
      <c r="J2">
        <v>-4.2462621306683199E-2</v>
      </c>
      <c r="K2">
        <v>-0.227533804666498</v>
      </c>
      <c r="L2">
        <v>4.10746528428724E-2</v>
      </c>
      <c r="M2">
        <v>0</v>
      </c>
      <c r="N2">
        <v>0</v>
      </c>
      <c r="O2">
        <v>4.2172204882945701E-2</v>
      </c>
      <c r="P2">
        <v>0</v>
      </c>
      <c r="Q2">
        <v>-4.3960327785205602E-2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0.72194618652016596</v>
      </c>
      <c r="AF2">
        <v>1.0118494208519799</v>
      </c>
    </row>
    <row r="3" spans="1:32">
      <c r="A3" s="1">
        <v>39263</v>
      </c>
      <c r="B3">
        <v>-5.0252503136635297E-2</v>
      </c>
      <c r="C3">
        <v>-6.2134932368479702E-2</v>
      </c>
      <c r="D3">
        <v>-4.1050886121360799</v>
      </c>
      <c r="E3">
        <v>3.7301142914323502E-4</v>
      </c>
      <c r="F3">
        <v>5.6552495558791698</v>
      </c>
      <c r="G3">
        <v>-0.16484528816528901</v>
      </c>
      <c r="H3">
        <v>-7.5694707484650599E-3</v>
      </c>
      <c r="I3">
        <v>-0.253224873723773</v>
      </c>
      <c r="J3">
        <v>-4.6780459252700003E-2</v>
      </c>
      <c r="K3">
        <v>-0.39046143309676701</v>
      </c>
      <c r="L3">
        <v>7.59363533033529E-3</v>
      </c>
      <c r="M3">
        <v>0</v>
      </c>
      <c r="N3">
        <v>0</v>
      </c>
      <c r="O3">
        <v>4.6981140264087902E-2</v>
      </c>
      <c r="P3">
        <v>0</v>
      </c>
      <c r="Q3">
        <v>-7.2270366903089703E-2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0.714280017486839</v>
      </c>
      <c r="AF3">
        <v>1.2718494208519799</v>
      </c>
    </row>
    <row r="4" spans="1:32">
      <c r="A4" s="1">
        <v>39355</v>
      </c>
      <c r="B4">
        <v>-5.2100252540194097E-2</v>
      </c>
      <c r="C4">
        <v>-0.13323647507396899</v>
      </c>
      <c r="D4">
        <v>-4.4108272228499201</v>
      </c>
      <c r="E4">
        <v>-2.0128982603989499E-4</v>
      </c>
      <c r="F4">
        <v>6.1955956447606999</v>
      </c>
      <c r="G4">
        <v>-7.8059675299950504E-2</v>
      </c>
      <c r="H4">
        <v>-5.1168467390807397E-3</v>
      </c>
      <c r="I4">
        <v>-0.17650984531891001</v>
      </c>
      <c r="J4">
        <v>-5.3101202738805503E-2</v>
      </c>
      <c r="K4">
        <v>-0.30593506968484702</v>
      </c>
      <c r="L4">
        <v>-2.6556778567259E-2</v>
      </c>
      <c r="M4">
        <v>0</v>
      </c>
      <c r="N4">
        <v>0</v>
      </c>
      <c r="O4">
        <v>5.5611429039969802E-2</v>
      </c>
      <c r="P4">
        <v>0</v>
      </c>
      <c r="Q4">
        <v>-0.124405626180229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0.70669263187753295</v>
      </c>
      <c r="AF4">
        <v>1.59184942085198</v>
      </c>
    </row>
    <row r="5" spans="1:32">
      <c r="A5" s="1">
        <v>39447</v>
      </c>
      <c r="B5">
        <v>-5.10448603580725E-2</v>
      </c>
      <c r="C5">
        <v>-2.6754306884101301E-2</v>
      </c>
      <c r="D5">
        <v>-4.6700770829757099</v>
      </c>
      <c r="E5">
        <v>5.6235666353702E-4</v>
      </c>
      <c r="F5">
        <v>6.58607263552926</v>
      </c>
      <c r="G5">
        <v>1.3762636736098699E-2</v>
      </c>
      <c r="H5">
        <v>-1.25448586865131E-3</v>
      </c>
      <c r="I5">
        <v>-0.24402845710543</v>
      </c>
      <c r="J5">
        <v>-5.7543414912467901E-2</v>
      </c>
      <c r="K5">
        <v>-0.413206853361481</v>
      </c>
      <c r="L5">
        <v>-3.1530122300786098E-2</v>
      </c>
      <c r="M5">
        <v>0</v>
      </c>
      <c r="N5">
        <v>0</v>
      </c>
      <c r="O5">
        <v>5.5884935240591897E-2</v>
      </c>
      <c r="P5">
        <v>0</v>
      </c>
      <c r="Q5">
        <v>-0.158176777609778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0.69918321806839101</v>
      </c>
      <c r="AF5">
        <v>1.7018494208519801</v>
      </c>
    </row>
    <row r="6" spans="1:32">
      <c r="A6" s="1">
        <v>39538</v>
      </c>
      <c r="B6">
        <v>-5.1894051000846E-2</v>
      </c>
      <c r="C6">
        <v>-0.123797661833044</v>
      </c>
      <c r="D6">
        <v>-4.7924752473971601</v>
      </c>
      <c r="E6" s="16">
        <v>-6.6141788022152905E-5</v>
      </c>
      <c r="F6">
        <v>6.7064181508783403</v>
      </c>
      <c r="G6">
        <v>0.15664338563761801</v>
      </c>
      <c r="H6">
        <v>-1.40361249208182E-2</v>
      </c>
      <c r="I6">
        <v>-0.18401511612882401</v>
      </c>
      <c r="J6">
        <v>-6.3361542963325704E-2</v>
      </c>
      <c r="K6">
        <v>-0.54399100491219898</v>
      </c>
      <c r="L6">
        <v>-0.108866376316158</v>
      </c>
      <c r="M6">
        <v>0</v>
      </c>
      <c r="N6">
        <v>0</v>
      </c>
      <c r="O6">
        <v>6.2343933967425699E-2</v>
      </c>
      <c r="P6">
        <v>0</v>
      </c>
      <c r="Q6">
        <v>-0.19280375554094101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0.69175097317913004</v>
      </c>
      <c r="AF6">
        <v>1.54184942085198</v>
      </c>
    </row>
    <row r="7" spans="1:32">
      <c r="A7" s="1">
        <v>39629</v>
      </c>
      <c r="B7">
        <v>-5.1657164939221303E-2</v>
      </c>
      <c r="C7">
        <v>-0.19600589238296001</v>
      </c>
      <c r="D7">
        <v>-4.9566083441878499</v>
      </c>
      <c r="E7">
        <v>4.2744559768088101E-4</v>
      </c>
      <c r="F7">
        <v>7.0457317648798199</v>
      </c>
      <c r="G7">
        <v>0.194250802985653</v>
      </c>
      <c r="H7">
        <v>-1.5071686467275001E-2</v>
      </c>
      <c r="I7">
        <v>-0.251860221247385</v>
      </c>
      <c r="J7">
        <v>-6.3510981696102795E-2</v>
      </c>
      <c r="K7">
        <v>-0.33649603819264601</v>
      </c>
      <c r="L7">
        <v>-0.120936263260292</v>
      </c>
      <c r="M7">
        <v>0</v>
      </c>
      <c r="N7">
        <v>0</v>
      </c>
      <c r="O7">
        <v>6.2857299245905607E-2</v>
      </c>
      <c r="P7">
        <v>0</v>
      </c>
      <c r="Q7">
        <v>-0.27366640241462198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0.68439510293729</v>
      </c>
      <c r="AF7">
        <v>1.7218494208519799</v>
      </c>
    </row>
    <row r="8" spans="1:32">
      <c r="A8" s="1">
        <v>39721</v>
      </c>
      <c r="B8">
        <v>-4.8541558933463402E-2</v>
      </c>
      <c r="C8">
        <v>-0.375341768939285</v>
      </c>
      <c r="D8">
        <v>-5.0696511153890702</v>
      </c>
      <c r="E8">
        <v>3.8854735624227298E-4</v>
      </c>
      <c r="F8">
        <v>7.3290416527337303</v>
      </c>
      <c r="G8">
        <v>0.33618234169275202</v>
      </c>
      <c r="H8">
        <v>-8.5923897762028405E-3</v>
      </c>
      <c r="I8">
        <v>-0.203138298589668</v>
      </c>
      <c r="J8">
        <v>-6.9520607128056605E-2</v>
      </c>
      <c r="K8">
        <v>-0.31160427814393499</v>
      </c>
      <c r="L8">
        <v>-0.147954501381348</v>
      </c>
      <c r="M8">
        <v>0</v>
      </c>
      <c r="N8">
        <v>0</v>
      </c>
      <c r="O8">
        <v>7.0887533141544695E-2</v>
      </c>
      <c r="P8">
        <v>0</v>
      </c>
      <c r="Q8">
        <v>-0.327420957331926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0.67711482155006697</v>
      </c>
      <c r="AF8">
        <v>1.85184942085198</v>
      </c>
    </row>
    <row r="9" spans="1:32">
      <c r="A9" s="1">
        <v>39813</v>
      </c>
      <c r="B9">
        <v>-5.3188496300524399E-2</v>
      </c>
      <c r="C9">
        <v>-0.808025296488047</v>
      </c>
      <c r="D9">
        <v>-5.3728575707945403</v>
      </c>
      <c r="E9">
        <v>-2.4649491472746401E-4</v>
      </c>
      <c r="F9">
        <v>6.8669927302806402</v>
      </c>
      <c r="G9">
        <v>0.87643128373165702</v>
      </c>
      <c r="H9">
        <v>1.8719674411327901E-2</v>
      </c>
      <c r="I9">
        <v>-0.156418268963848</v>
      </c>
      <c r="J9">
        <v>-6.9348455386053595E-2</v>
      </c>
      <c r="K9">
        <v>-0.242476100617941</v>
      </c>
      <c r="L9">
        <v>-0.25210110939205199</v>
      </c>
      <c r="M9">
        <v>0</v>
      </c>
      <c r="N9">
        <v>0</v>
      </c>
      <c r="O9">
        <v>7.7419340239124904E-2</v>
      </c>
      <c r="P9">
        <v>0</v>
      </c>
      <c r="Q9">
        <v>-0.33724614537751701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6.2250732839815297E-2</v>
      </c>
      <c r="Z9">
        <v>-0.112868812972737</v>
      </c>
      <c r="AA9">
        <v>7.8062010943770396E-2</v>
      </c>
      <c r="AB9">
        <v>-6.0111283905729604E-3</v>
      </c>
      <c r="AC9">
        <v>-1.2652681435455899E-2</v>
      </c>
      <c r="AD9">
        <v>-2.4495142138640898E-2</v>
      </c>
      <c r="AE9">
        <v>0.66990935158294296</v>
      </c>
      <c r="AF9">
        <v>1.2018494208519801</v>
      </c>
    </row>
    <row r="10" spans="1:32">
      <c r="A10" s="1">
        <v>39903</v>
      </c>
      <c r="B10">
        <v>-5.6098770007962102E-2</v>
      </c>
      <c r="C10">
        <v>-1.03520260924112</v>
      </c>
      <c r="D10">
        <v>-5.2587813864975903</v>
      </c>
      <c r="E10">
        <v>-1.47216887642335E-4</v>
      </c>
      <c r="F10">
        <v>6.5704553960702201</v>
      </c>
      <c r="G10">
        <v>1.0547515786762001</v>
      </c>
      <c r="H10">
        <v>3.2410476404372002E-2</v>
      </c>
      <c r="I10">
        <v>-0.219143295139307</v>
      </c>
      <c r="J10">
        <v>-6.6532914478563798E-2</v>
      </c>
      <c r="K10">
        <v>-0.55943595340146601</v>
      </c>
      <c r="L10">
        <v>-0.289352875350117</v>
      </c>
      <c r="M10">
        <v>0</v>
      </c>
      <c r="N10">
        <v>0</v>
      </c>
      <c r="O10">
        <v>7.7754175940658005E-2</v>
      </c>
      <c r="P10">
        <v>0</v>
      </c>
      <c r="Q10">
        <v>-0.22608241383529501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-1.62900676432965</v>
      </c>
      <c r="Z10">
        <v>1.21877750326917E-2</v>
      </c>
      <c r="AA10">
        <v>0.105470497677355</v>
      </c>
      <c r="AB10">
        <v>-2.56574618144687E-2</v>
      </c>
      <c r="AC10">
        <v>-4.3138677332999302E-2</v>
      </c>
      <c r="AD10">
        <v>-0.115378064485417</v>
      </c>
      <c r="AE10">
        <v>0.66277792384448897</v>
      </c>
      <c r="AF10">
        <v>-1.0081505791480101</v>
      </c>
    </row>
    <row r="11" spans="1:32">
      <c r="A11" s="1">
        <v>39994</v>
      </c>
      <c r="B11">
        <v>-5.7522545290602099E-2</v>
      </c>
      <c r="C11">
        <v>-1.35788092340471</v>
      </c>
      <c r="D11">
        <v>-4.88570923698735</v>
      </c>
      <c r="E11">
        <v>-4.1829257170298298E-4</v>
      </c>
      <c r="F11">
        <v>6.0205952513005201</v>
      </c>
      <c r="G11">
        <v>0.96274000974985596</v>
      </c>
      <c r="H11">
        <v>6.9912966020663101E-3</v>
      </c>
      <c r="I11">
        <v>-0.243849692958821</v>
      </c>
      <c r="J11">
        <v>-6.58329638721879E-2</v>
      </c>
      <c r="K11">
        <v>-1.6679551303701099</v>
      </c>
      <c r="L11">
        <v>-0.217515693507009</v>
      </c>
      <c r="M11">
        <v>0</v>
      </c>
      <c r="N11">
        <v>0</v>
      </c>
      <c r="O11">
        <v>7.7607829929546596E-2</v>
      </c>
      <c r="P11">
        <v>0</v>
      </c>
      <c r="Q11">
        <v>-8.8632224134965104E-2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-1.0724778498412999</v>
      </c>
      <c r="Z11">
        <v>0.445047300027822</v>
      </c>
      <c r="AA11">
        <v>0.11280584851629499</v>
      </c>
      <c r="AB11">
        <v>-6.6168000127943202E-2</v>
      </c>
      <c r="AC11">
        <v>-5.66844980709688E-2</v>
      </c>
      <c r="AD11">
        <v>-0.25901084141832598</v>
      </c>
      <c r="AE11">
        <v>0.655719777276628</v>
      </c>
      <c r="AF11">
        <v>-1.7581505791480101</v>
      </c>
    </row>
    <row r="12" spans="1:32">
      <c r="A12" s="1">
        <v>40086</v>
      </c>
      <c r="B12">
        <v>-5.8450242406766599E-2</v>
      </c>
      <c r="C12">
        <v>-1.66450605506964</v>
      </c>
      <c r="D12">
        <v>-4.1996513015869397</v>
      </c>
      <c r="E12">
        <v>-1.0951488451147299E-3</v>
      </c>
      <c r="F12">
        <v>5.3258052959721098</v>
      </c>
      <c r="G12">
        <v>0.6655993232088</v>
      </c>
      <c r="H12">
        <v>-6.6733143996520698E-3</v>
      </c>
      <c r="I12">
        <v>-0.176888941457777</v>
      </c>
      <c r="J12">
        <v>-6.3569569722246103E-2</v>
      </c>
      <c r="K12">
        <v>-2.1905555203146698</v>
      </c>
      <c r="L12">
        <v>-0.11425557911295101</v>
      </c>
      <c r="M12">
        <v>0</v>
      </c>
      <c r="N12">
        <v>0</v>
      </c>
      <c r="O12">
        <v>7.9768802854404103E-2</v>
      </c>
      <c r="P12">
        <v>0</v>
      </c>
      <c r="Q12">
        <v>-7.3376259079238698E-2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0.216850717799387</v>
      </c>
      <c r="Z12">
        <v>0.25792259276002899</v>
      </c>
      <c r="AA12">
        <v>-8.9196777966058405E-2</v>
      </c>
      <c r="AB12">
        <v>-0.13978073143031899</v>
      </c>
      <c r="AC12">
        <v>-9.9160997658442898E-2</v>
      </c>
      <c r="AD12">
        <v>-0.475671031549595</v>
      </c>
      <c r="AE12">
        <v>0.64873415884984398</v>
      </c>
      <c r="AF12">
        <v>-2.15815057914801</v>
      </c>
    </row>
    <row r="13" spans="1:32">
      <c r="A13" s="1">
        <v>40178</v>
      </c>
      <c r="B13">
        <v>-5.6326921240366701E-2</v>
      </c>
      <c r="C13">
        <v>-1.6077935001205901</v>
      </c>
      <c r="D13">
        <v>-3.6768467336934401</v>
      </c>
      <c r="E13">
        <v>-6.7382069612180104E-4</v>
      </c>
      <c r="F13">
        <v>5.0306290583666904</v>
      </c>
      <c r="G13">
        <v>0.41635234419320699</v>
      </c>
      <c r="H13">
        <v>-2.9337977971340798E-3</v>
      </c>
      <c r="I13">
        <v>-0.25223823776690402</v>
      </c>
      <c r="J13">
        <v>-5.4974222222518902E-2</v>
      </c>
      <c r="K13">
        <v>-2.2484701113357199</v>
      </c>
      <c r="L13">
        <v>-3.9273498888635801E-2</v>
      </c>
      <c r="M13">
        <v>0</v>
      </c>
      <c r="N13">
        <v>0</v>
      </c>
      <c r="O13">
        <v>7.6475135768990996E-2</v>
      </c>
      <c r="P13">
        <v>0</v>
      </c>
      <c r="Q13">
        <v>-8.36860242895172E-2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0.70035319620454495</v>
      </c>
      <c r="Z13">
        <v>7.43121173675729E-2</v>
      </c>
      <c r="AA13">
        <v>-0.11942614750722</v>
      </c>
      <c r="AB13">
        <v>-0.18889846964531701</v>
      </c>
      <c r="AC13">
        <v>-0.11546864203158699</v>
      </c>
      <c r="AD13">
        <v>-0.73108262728391704</v>
      </c>
      <c r="AE13">
        <v>0.64182032346272799</v>
      </c>
      <c r="AF13">
        <v>-2.2381505791480101</v>
      </c>
    </row>
    <row r="14" spans="1:32">
      <c r="A14" s="1">
        <v>40268</v>
      </c>
      <c r="B14">
        <v>-5.48516826128553E-2</v>
      </c>
      <c r="C14">
        <v>-1.55934266683657</v>
      </c>
      <c r="D14">
        <v>-3.3873517173146901</v>
      </c>
      <c r="E14" s="16">
        <v>-6.5662580199630306E-5</v>
      </c>
      <c r="F14">
        <v>4.6045888715125596</v>
      </c>
      <c r="G14">
        <v>0.24286029361372799</v>
      </c>
      <c r="H14">
        <v>-4.5970085448390902E-3</v>
      </c>
      <c r="I14">
        <v>-0.26929052599521303</v>
      </c>
      <c r="J14">
        <v>-4.3748814800976997E-2</v>
      </c>
      <c r="K14">
        <v>-2.5052157135850499</v>
      </c>
      <c r="L14">
        <v>8.5749563323706695E-4</v>
      </c>
      <c r="M14">
        <v>0</v>
      </c>
      <c r="N14">
        <v>0</v>
      </c>
      <c r="O14">
        <v>7.5458175447706596E-2</v>
      </c>
      <c r="P14">
        <v>0</v>
      </c>
      <c r="Q14">
        <v>-7.4134255222343695E-2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1.0953798717171499</v>
      </c>
      <c r="Z14">
        <v>0.221011459413092</v>
      </c>
      <c r="AA14">
        <v>-3.2894119729376503E-2</v>
      </c>
      <c r="AB14">
        <v>-0.15688015919821199</v>
      </c>
      <c r="AC14">
        <v>-6.0215110483057298E-2</v>
      </c>
      <c r="AD14">
        <v>-0.99469684344240195</v>
      </c>
      <c r="AE14">
        <v>0.634977533845409</v>
      </c>
      <c r="AF14">
        <v>-2.2681505791480099</v>
      </c>
    </row>
    <row r="15" spans="1:32">
      <c r="A15" s="1">
        <v>40359</v>
      </c>
      <c r="B15">
        <v>-5.2557731015531697E-2</v>
      </c>
      <c r="C15">
        <v>-1.4470488117147</v>
      </c>
      <c r="D15">
        <v>-3.2166737961556402</v>
      </c>
      <c r="E15">
        <v>-2.7418755022296101E-4</v>
      </c>
      <c r="F15">
        <v>3.9473213868385399</v>
      </c>
      <c r="G15">
        <v>0.16756699447659401</v>
      </c>
      <c r="H15">
        <v>4.3857625580301998E-3</v>
      </c>
      <c r="I15">
        <v>-0.26713368162128098</v>
      </c>
      <c r="J15">
        <v>-3.6720196074533799E-2</v>
      </c>
      <c r="K15">
        <v>-2.5415396585088299</v>
      </c>
      <c r="L15">
        <v>5.6030347922135799E-2</v>
      </c>
      <c r="M15">
        <v>0</v>
      </c>
      <c r="N15">
        <v>0</v>
      </c>
      <c r="O15">
        <v>7.4796148113569105E-2</v>
      </c>
      <c r="P15">
        <v>0</v>
      </c>
      <c r="Q15">
        <v>-6.5600165338809094E-2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1.05039549824374</v>
      </c>
      <c r="Z15">
        <v>0.288537618189803</v>
      </c>
      <c r="AA15">
        <v>0.199493893192799</v>
      </c>
      <c r="AB15">
        <v>1.7954233681480101E-3</v>
      </c>
      <c r="AC15">
        <v>8.7066367039768403E-2</v>
      </c>
      <c r="AD15">
        <v>-1.1461968515960299</v>
      </c>
      <c r="AE15">
        <v>0.62820506046637603</v>
      </c>
      <c r="AF15">
        <v>-2.2681505791480099</v>
      </c>
    </row>
    <row r="16" spans="1:32">
      <c r="A16" s="1">
        <v>40451</v>
      </c>
      <c r="B16">
        <v>-5.1164075656108997E-2</v>
      </c>
      <c r="C16">
        <v>-1.3377437322857999</v>
      </c>
      <c r="D16">
        <v>-3.0887639755220602</v>
      </c>
      <c r="E16">
        <v>-3.86342771829971E-4</v>
      </c>
      <c r="F16">
        <v>3.79744680346248</v>
      </c>
      <c r="G16">
        <v>9.7786009431259396E-2</v>
      </c>
      <c r="H16">
        <v>5.8487972484910396E-3</v>
      </c>
      <c r="I16">
        <v>-0.17810971190813699</v>
      </c>
      <c r="J16">
        <v>-2.8762964445874901E-2</v>
      </c>
      <c r="K16">
        <v>-2.57191586063424</v>
      </c>
      <c r="L16">
        <v>3.9817604973155299E-2</v>
      </c>
      <c r="M16">
        <v>0</v>
      </c>
      <c r="N16">
        <v>0</v>
      </c>
      <c r="O16">
        <v>7.8504384721458903E-2</v>
      </c>
      <c r="P16">
        <v>0</v>
      </c>
      <c r="Q16">
        <v>-3.1826586554397997E-2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0.88433510671950299</v>
      </c>
      <c r="Z16">
        <v>0.12934189329385401</v>
      </c>
      <c r="AA16">
        <v>0.31482942787018098</v>
      </c>
      <c r="AB16">
        <v>0.188092108439566</v>
      </c>
      <c r="AC16">
        <v>0.138581420822081</v>
      </c>
      <c r="AD16">
        <v>-1.0855630678174599</v>
      </c>
      <c r="AE16">
        <v>0.62150218144233504</v>
      </c>
      <c r="AF16">
        <v>-2.0781505791480099</v>
      </c>
    </row>
    <row r="17" spans="1:32">
      <c r="A17" s="1">
        <v>40543</v>
      </c>
      <c r="B17">
        <v>-4.7642499172799502E-2</v>
      </c>
      <c r="C17">
        <v>-1.16648850417135</v>
      </c>
      <c r="D17">
        <v>-3.1542571707578899</v>
      </c>
      <c r="E17">
        <v>-1.2641218114815001E-4</v>
      </c>
      <c r="F17">
        <v>4.3974697032922396</v>
      </c>
      <c r="G17">
        <v>4.97573683614638E-2</v>
      </c>
      <c r="H17">
        <v>-3.3562172045980901E-3</v>
      </c>
      <c r="I17">
        <v>-0.25231154834272501</v>
      </c>
      <c r="J17">
        <v>-2.3050176062999E-2</v>
      </c>
      <c r="K17">
        <v>-2.8507397827144998</v>
      </c>
      <c r="L17">
        <v>6.2831700607975702E-2</v>
      </c>
      <c r="M17">
        <v>0</v>
      </c>
      <c r="N17">
        <v>0</v>
      </c>
      <c r="O17">
        <v>7.7741217611486294E-2</v>
      </c>
      <c r="P17">
        <v>0</v>
      </c>
      <c r="Q17">
        <v>4.9073152303684203E-3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0.71292808807805896</v>
      </c>
      <c r="Z17">
        <v>-6.5407087445141093E-2</v>
      </c>
      <c r="AA17">
        <v>0.18778113555211401</v>
      </c>
      <c r="AB17">
        <v>0.279983773452953</v>
      </c>
      <c r="AC17">
        <v>0.24279910005208299</v>
      </c>
      <c r="AD17">
        <v>-0.94583876580829296</v>
      </c>
      <c r="AE17">
        <v>0.61486818245067199</v>
      </c>
      <c r="AF17">
        <v>-1.87815057914801</v>
      </c>
    </row>
    <row r="18" spans="1:32">
      <c r="A18" s="1">
        <v>40633</v>
      </c>
      <c r="B18">
        <v>-5.0242649034146998E-2</v>
      </c>
      <c r="C18">
        <v>-1.2211446586175201</v>
      </c>
      <c r="D18">
        <v>-3.3001604340394701</v>
      </c>
      <c r="E18">
        <v>-1.0697582851054599E-3</v>
      </c>
      <c r="F18">
        <v>5.5830545099412801</v>
      </c>
      <c r="G18">
        <v>4.67657956931814E-2</v>
      </c>
      <c r="H18">
        <v>-1.2300051030652299E-2</v>
      </c>
      <c r="I18">
        <v>-0.214838823031336</v>
      </c>
      <c r="J18">
        <v>-2.2826437573712499E-2</v>
      </c>
      <c r="K18">
        <v>-3.24126491283526</v>
      </c>
      <c r="L18">
        <v>9.3196654792176606E-2</v>
      </c>
      <c r="M18">
        <v>0</v>
      </c>
      <c r="N18">
        <v>0</v>
      </c>
      <c r="O18">
        <v>8.1742118782558701E-2</v>
      </c>
      <c r="P18">
        <v>0</v>
      </c>
      <c r="Q18">
        <v>-4.9115757244174198E-3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0.70481613344577498</v>
      </c>
      <c r="Z18">
        <v>-0.21957280453592801</v>
      </c>
      <c r="AA18">
        <v>-0.244786011589849</v>
      </c>
      <c r="AB18">
        <v>0.13087537674225999</v>
      </c>
      <c r="AC18">
        <v>0.171112590103948</v>
      </c>
      <c r="AD18">
        <v>-0.71489799902570095</v>
      </c>
      <c r="AE18">
        <v>0.60830235664426702</v>
      </c>
      <c r="AF18">
        <v>-1.8281505791480099</v>
      </c>
    </row>
    <row r="19" spans="1:32">
      <c r="A19" s="1">
        <v>40724</v>
      </c>
      <c r="B19">
        <v>-4.6551001999901601E-2</v>
      </c>
      <c r="C19">
        <v>-0.93024662884252696</v>
      </c>
      <c r="D19">
        <v>-3.2050589192076999</v>
      </c>
      <c r="E19">
        <v>-8.7085712311924402E-4</v>
      </c>
      <c r="F19">
        <v>6.4092029935091404</v>
      </c>
      <c r="G19">
        <v>5.82942635831308E-2</v>
      </c>
      <c r="H19">
        <v>5.6066341799973001E-3</v>
      </c>
      <c r="I19">
        <v>-0.22132609732486799</v>
      </c>
      <c r="J19">
        <v>-2.0575473905037799E-2</v>
      </c>
      <c r="K19">
        <v>-3.6601457968661402</v>
      </c>
      <c r="L19">
        <v>7.1600222896800306E-2</v>
      </c>
      <c r="M19">
        <v>0</v>
      </c>
      <c r="N19">
        <v>0</v>
      </c>
      <c r="O19">
        <v>8.4930827733531805E-2</v>
      </c>
      <c r="P19">
        <v>0</v>
      </c>
      <c r="Q19">
        <v>-2.61557685272715E-2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0.63529888178235305</v>
      </c>
      <c r="Z19">
        <v>-0.255652907089926</v>
      </c>
      <c r="AA19">
        <v>-0.366369649667242</v>
      </c>
      <c r="AB19">
        <v>-0.160823741009501</v>
      </c>
      <c r="AC19">
        <v>5.5501768801942797E-2</v>
      </c>
      <c r="AD19">
        <v>-0.49661333466556701</v>
      </c>
      <c r="AE19">
        <v>0.60180400456833205</v>
      </c>
      <c r="AF19">
        <v>-1.4681505791480101</v>
      </c>
    </row>
    <row r="20" spans="1:32">
      <c r="A20" s="1">
        <v>40816</v>
      </c>
      <c r="B20">
        <v>-4.7787160115180201E-2</v>
      </c>
      <c r="C20">
        <v>-0.83584415294669301</v>
      </c>
      <c r="D20">
        <v>-3.0935096751729501</v>
      </c>
      <c r="E20">
        <v>-2.1315169150967601E-4</v>
      </c>
      <c r="F20">
        <v>4.8633619533230599</v>
      </c>
      <c r="G20">
        <v>9.1874149822441201E-2</v>
      </c>
      <c r="H20">
        <v>-4.9903646406450203E-3</v>
      </c>
      <c r="I20">
        <v>-0.17148934334774399</v>
      </c>
      <c r="J20">
        <v>-1.5462885964897E-2</v>
      </c>
      <c r="K20">
        <v>-4.3984300098108404</v>
      </c>
      <c r="L20">
        <v>5.9993558840637999E-2</v>
      </c>
      <c r="M20">
        <v>0</v>
      </c>
      <c r="N20">
        <v>0</v>
      </c>
      <c r="O20">
        <v>8.3295759598431898E-2</v>
      </c>
      <c r="P20">
        <v>0</v>
      </c>
      <c r="Q20">
        <v>9.4887020979981893E-3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1.8009284158366199</v>
      </c>
      <c r="Z20">
        <v>0.378678014378936</v>
      </c>
      <c r="AA20">
        <v>-0.16425606140829799</v>
      </c>
      <c r="AB20">
        <v>-0.10383022524973</v>
      </c>
      <c r="AC20">
        <v>-6.0280822261390497E-2</v>
      </c>
      <c r="AD20">
        <v>-0.29504971455571199</v>
      </c>
      <c r="AE20">
        <v>0.59537243407902096</v>
      </c>
      <c r="AF20">
        <v>-1.3081505791480099</v>
      </c>
    </row>
    <row r="21" spans="1:32">
      <c r="A21" s="1">
        <v>40908</v>
      </c>
      <c r="B21">
        <v>-4.6599876902857301E-2</v>
      </c>
      <c r="C21">
        <v>-0.917787532715859</v>
      </c>
      <c r="D21">
        <v>-2.9461105090923798</v>
      </c>
      <c r="E21">
        <v>-3.42581754688073E-4</v>
      </c>
      <c r="F21">
        <v>3.2532381389757199</v>
      </c>
      <c r="G21">
        <v>0.118927863761925</v>
      </c>
      <c r="H21">
        <v>3.8051108010565501E-3</v>
      </c>
      <c r="I21">
        <v>-0.129820164705931</v>
      </c>
      <c r="J21">
        <v>-1.38869304416401E-2</v>
      </c>
      <c r="K21">
        <v>-4.7619326404104401</v>
      </c>
      <c r="L21">
        <v>5.03561952819961E-2</v>
      </c>
      <c r="M21">
        <v>0</v>
      </c>
      <c r="N21">
        <v>0</v>
      </c>
      <c r="O21">
        <v>8.0833528352627401E-2</v>
      </c>
      <c r="P21">
        <v>0</v>
      </c>
      <c r="Q21">
        <v>-1.20721558008539E-2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2.6384128842639201</v>
      </c>
      <c r="Z21">
        <v>0.65486702560577703</v>
      </c>
      <c r="AA21">
        <v>0.28909598269637898</v>
      </c>
      <c r="AB21">
        <v>2.3142191699763798E-2</v>
      </c>
      <c r="AC21">
        <v>-7.4329499172250194E-2</v>
      </c>
      <c r="AD21">
        <v>-0.246954569890006</v>
      </c>
      <c r="AE21">
        <v>0.58900696026364097</v>
      </c>
      <c r="AF21">
        <v>-1.44815057914801</v>
      </c>
    </row>
    <row r="22" spans="1:32">
      <c r="A22" s="1">
        <v>40999</v>
      </c>
      <c r="B22">
        <v>-4.6329792410338203E-2</v>
      </c>
      <c r="C22">
        <v>-0.87757804312153698</v>
      </c>
      <c r="D22">
        <v>-2.5991623840549001</v>
      </c>
      <c r="E22">
        <v>-1.4196310221770099E-4</v>
      </c>
      <c r="F22">
        <v>1.97075076069651</v>
      </c>
      <c r="G22">
        <v>4.6345520765225398E-2</v>
      </c>
      <c r="H22" s="16">
        <v>1.5311636287678399E-5</v>
      </c>
      <c r="I22">
        <v>-9.8537072469833106E-2</v>
      </c>
      <c r="J22">
        <v>-1.1957440786931801E-2</v>
      </c>
      <c r="K22">
        <v>-4.6899938367982896</v>
      </c>
      <c r="L22">
        <v>5.4751689185654498E-2</v>
      </c>
      <c r="M22">
        <v>0</v>
      </c>
      <c r="N22">
        <v>0</v>
      </c>
      <c r="O22">
        <v>7.7205139926631097E-2</v>
      </c>
      <c r="P22">
        <v>0</v>
      </c>
      <c r="Q22">
        <v>8.9270697258084903E-4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2.9529398887903699</v>
      </c>
      <c r="Z22">
        <v>5.2979691104158896E-3</v>
      </c>
      <c r="AA22">
        <v>0.46169629419031299</v>
      </c>
      <c r="AB22">
        <v>0.362113167251634</v>
      </c>
      <c r="AC22">
        <v>2.1173501563975902E-2</v>
      </c>
      <c r="AD22">
        <v>-0.25033890189197799</v>
      </c>
      <c r="AE22">
        <v>0.58270690536221303</v>
      </c>
      <c r="AF22">
        <v>-2.0381505791480099</v>
      </c>
    </row>
    <row r="23" spans="1:32">
      <c r="A23" s="1">
        <v>41090</v>
      </c>
      <c r="B23">
        <v>-4.5485148775815103E-2</v>
      </c>
      <c r="C23">
        <v>-0.76953567074280005</v>
      </c>
      <c r="D23">
        <v>-2.0975775147252702</v>
      </c>
      <c r="E23">
        <v>-3.3846534485770297E-4</v>
      </c>
      <c r="F23">
        <v>0.86500800103315401</v>
      </c>
      <c r="G23">
        <v>4.6847989016083301E-3</v>
      </c>
      <c r="H23">
        <v>-1.5757600782744399E-3</v>
      </c>
      <c r="I23">
        <v>-7.7913815065492095E-2</v>
      </c>
      <c r="J23">
        <v>-1.2163074151122799E-2</v>
      </c>
      <c r="K23">
        <v>-4.3361807537397201</v>
      </c>
      <c r="L23">
        <v>9.2342129433088102E-2</v>
      </c>
      <c r="M23">
        <v>0</v>
      </c>
      <c r="N23">
        <v>0</v>
      </c>
      <c r="O23">
        <v>7.40907459298671E-2</v>
      </c>
      <c r="P23">
        <v>0</v>
      </c>
      <c r="Q23">
        <v>-1.03452549072448E-3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3.0968960195903601</v>
      </c>
      <c r="Z23">
        <v>-0.33454738191218503</v>
      </c>
      <c r="AA23">
        <v>5.0036508982455097E-2</v>
      </c>
      <c r="AB23">
        <v>0.49275519219879499</v>
      </c>
      <c r="AC23">
        <v>0.307528871641437</v>
      </c>
      <c r="AD23">
        <v>-0.18161233555769399</v>
      </c>
      <c r="AE23">
        <v>0.57647159869028897</v>
      </c>
      <c r="AF23">
        <v>-2.2981505791480101</v>
      </c>
    </row>
    <row r="24" spans="1:32">
      <c r="A24" s="1">
        <v>41182</v>
      </c>
      <c r="B24">
        <v>-4.6420214508552902E-2</v>
      </c>
      <c r="C24">
        <v>-0.70911461081812999</v>
      </c>
      <c r="D24">
        <v>-1.7119424226388</v>
      </c>
      <c r="E24">
        <v>-1.98611995861241E-4</v>
      </c>
      <c r="F24">
        <v>-0.22175344621197399</v>
      </c>
      <c r="G24">
        <v>-7.0843886463005601E-2</v>
      </c>
      <c r="H24">
        <v>2.6339233869800902E-3</v>
      </c>
      <c r="I24">
        <v>-5.3245784181322697E-2</v>
      </c>
      <c r="J24">
        <v>-1.0658129750027501E-2</v>
      </c>
      <c r="K24">
        <v>-4.1730356415392196</v>
      </c>
      <c r="L24">
        <v>0.100820092821632</v>
      </c>
      <c r="M24">
        <v>0</v>
      </c>
      <c r="N24">
        <v>0</v>
      </c>
      <c r="O24">
        <v>7.0381347765125696E-2</v>
      </c>
      <c r="P24">
        <v>0</v>
      </c>
      <c r="Q24">
        <v>-6.0521177569519101E-3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3.4840533062882102</v>
      </c>
      <c r="Z24">
        <v>-0.36767151253553698</v>
      </c>
      <c r="AA24">
        <v>-7.9940271689518394E-2</v>
      </c>
      <c r="AB24">
        <v>0.17185405901156001</v>
      </c>
      <c r="AC24">
        <v>0.40392533113553503</v>
      </c>
      <c r="AD24">
        <v>0.118757633934354</v>
      </c>
      <c r="AE24">
        <v>0.57030037656286003</v>
      </c>
      <c r="AF24">
        <v>-2.5281505791480101</v>
      </c>
    </row>
    <row r="25" spans="1:32">
      <c r="A25" s="1">
        <v>41274</v>
      </c>
      <c r="B25">
        <v>-4.47110550363162E-2</v>
      </c>
      <c r="C25">
        <v>-0.58421159544469903</v>
      </c>
      <c r="D25">
        <v>-1.48069350284236</v>
      </c>
      <c r="E25" s="16">
        <v>-4.8496790112690997E-5</v>
      </c>
      <c r="F25">
        <v>-0.75410077331634595</v>
      </c>
      <c r="G25">
        <v>-0.16561198695882601</v>
      </c>
      <c r="H25">
        <v>3.5823315068905801E-3</v>
      </c>
      <c r="I25">
        <v>-4.1532709176601103E-2</v>
      </c>
      <c r="J25">
        <v>-9.3993556400713899E-3</v>
      </c>
      <c r="K25">
        <v>-3.83513586029069</v>
      </c>
      <c r="L25">
        <v>0.129117301869863</v>
      </c>
      <c r="M25">
        <v>0</v>
      </c>
      <c r="N25">
        <v>0</v>
      </c>
      <c r="O25">
        <v>6.7448309088013803E-2</v>
      </c>
      <c r="P25">
        <v>0</v>
      </c>
      <c r="Q25">
        <v>1.41057320833803E-2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3.4332801783835301</v>
      </c>
      <c r="Z25">
        <v>-0.42690364897069599</v>
      </c>
      <c r="AA25">
        <v>-7.2263851298390497E-2</v>
      </c>
      <c r="AB25">
        <v>3.8992760448394503E-2</v>
      </c>
      <c r="AC25">
        <v>0.151616324733993</v>
      </c>
      <c r="AD25">
        <v>0.434126736251289</v>
      </c>
      <c r="AE25">
        <v>0.56419258221923296</v>
      </c>
      <c r="AF25">
        <v>-2.5781505791480099</v>
      </c>
    </row>
    <row r="26" spans="1:32">
      <c r="A26" s="1">
        <v>41364</v>
      </c>
      <c r="B26">
        <v>-4.6524374406249701E-2</v>
      </c>
      <c r="C26">
        <v>-0.56837781081963801</v>
      </c>
      <c r="D26">
        <v>-1.33765369202239</v>
      </c>
      <c r="E26">
        <v>-2.2543235619044299E-4</v>
      </c>
      <c r="F26">
        <v>-0.79949142204012102</v>
      </c>
      <c r="G26">
        <v>-0.24056292061806001</v>
      </c>
      <c r="H26">
        <v>2.7727252671785598E-3</v>
      </c>
      <c r="I26">
        <v>-4.0443745025943799E-2</v>
      </c>
      <c r="J26">
        <v>-8.62720301605183E-3</v>
      </c>
      <c r="K26">
        <v>-3.4175639064668601</v>
      </c>
      <c r="L26">
        <v>0.13654600710703599</v>
      </c>
      <c r="M26">
        <v>0</v>
      </c>
      <c r="N26">
        <v>0</v>
      </c>
      <c r="O26">
        <v>6.3695169006372093E-2</v>
      </c>
      <c r="P26">
        <v>0</v>
      </c>
      <c r="Q26">
        <v>3.2895136168380301E-2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3.2121442624954399</v>
      </c>
      <c r="Z26">
        <v>-0.50082939518219405</v>
      </c>
      <c r="AA26">
        <v>-0.122934309118938</v>
      </c>
      <c r="AB26">
        <v>-5.84691172727329E-3</v>
      </c>
      <c r="AC26">
        <v>4.8347113809752103E-2</v>
      </c>
      <c r="AD26">
        <v>0.46638256401566502</v>
      </c>
      <c r="AE26">
        <v>0.55814756574882496</v>
      </c>
      <c r="AF26">
        <v>-2.5681505791480101</v>
      </c>
    </row>
    <row r="27" spans="1:32">
      <c r="A27" s="1">
        <v>41455</v>
      </c>
      <c r="B27">
        <v>-4.9910150132644299E-2</v>
      </c>
      <c r="C27">
        <v>-0.60689729986778196</v>
      </c>
      <c r="D27">
        <v>-1.4983793626176001</v>
      </c>
      <c r="E27">
        <v>-2.8479937868548197E-4</v>
      </c>
      <c r="F27">
        <v>-0.69750727759307096</v>
      </c>
      <c r="G27">
        <v>-0.26560753128986297</v>
      </c>
      <c r="H27">
        <v>-1.22045810853476E-2</v>
      </c>
      <c r="I27">
        <v>-3.9543230618018697E-2</v>
      </c>
      <c r="J27">
        <v>-6.1854572481288804E-3</v>
      </c>
      <c r="K27">
        <v>-3.3495659948940699</v>
      </c>
      <c r="L27">
        <v>0.184430755893631</v>
      </c>
      <c r="M27">
        <v>0</v>
      </c>
      <c r="N27">
        <v>0</v>
      </c>
      <c r="O27">
        <v>6.1542694091194602E-2</v>
      </c>
      <c r="P27">
        <v>0</v>
      </c>
      <c r="Q27">
        <v>4.51342590376268E-2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3.30611060415993</v>
      </c>
      <c r="Z27">
        <v>-0.48120148292993398</v>
      </c>
      <c r="AA27">
        <v>-0.14557880631653999</v>
      </c>
      <c r="AB27">
        <v>-2.6959597786883401E-2</v>
      </c>
      <c r="AC27">
        <v>1.7306320418755499E-2</v>
      </c>
      <c r="AD27">
        <v>0.44498567495830599</v>
      </c>
      <c r="AE27">
        <v>0.55216468401776397</v>
      </c>
      <c r="AF27">
        <v>-2.5681505791480101</v>
      </c>
    </row>
    <row r="28" spans="1:32">
      <c r="A28" s="1">
        <v>41547</v>
      </c>
      <c r="B28">
        <v>-4.8778762648332703E-2</v>
      </c>
      <c r="C28">
        <v>-0.63589427156911804</v>
      </c>
      <c r="D28">
        <v>-1.8181687203090999</v>
      </c>
      <c r="E28">
        <v>-1.65649153758314E-4</v>
      </c>
      <c r="F28">
        <v>-0.15307938315646699</v>
      </c>
      <c r="G28">
        <v>-0.26006183633919</v>
      </c>
      <c r="H28">
        <v>2.6706842557424298E-3</v>
      </c>
      <c r="I28">
        <v>-4.7209621525962399E-2</v>
      </c>
      <c r="J28">
        <v>-2.1106309602892301E-3</v>
      </c>
      <c r="K28">
        <v>-3.3170964362921098</v>
      </c>
      <c r="L28">
        <v>0.18349367058464999</v>
      </c>
      <c r="M28">
        <v>0</v>
      </c>
      <c r="N28">
        <v>0</v>
      </c>
      <c r="O28">
        <v>5.99702327357979E-2</v>
      </c>
      <c r="P28">
        <v>0</v>
      </c>
      <c r="Q28">
        <v>8.5787330281032401E-3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3.1161165624237701</v>
      </c>
      <c r="Z28">
        <v>-0.33929920157647397</v>
      </c>
      <c r="AA28">
        <v>-0.14165487408524999</v>
      </c>
      <c r="AB28">
        <v>-8.6796691499568798E-2</v>
      </c>
      <c r="AC28">
        <v>-2.62970138629939E-2</v>
      </c>
      <c r="AD28">
        <v>0.40138933017601602</v>
      </c>
      <c r="AE28">
        <v>0.54624330059627002</v>
      </c>
      <c r="AF28">
        <v>-2.5581505791480099</v>
      </c>
    </row>
    <row r="29" spans="1:32">
      <c r="A29" s="1">
        <v>41639</v>
      </c>
      <c r="B29">
        <v>-5.1803533454870099E-2</v>
      </c>
      <c r="C29">
        <v>-0.54334288364336902</v>
      </c>
      <c r="D29">
        <v>-1.9874541505605301</v>
      </c>
      <c r="E29">
        <v>1.2949246954361101E-4</v>
      </c>
      <c r="F29">
        <v>3.1094298697042499E-2</v>
      </c>
      <c r="G29">
        <v>-0.29309504010669801</v>
      </c>
      <c r="H29">
        <v>1.9557986258246099E-3</v>
      </c>
      <c r="I29">
        <v>-0.130876273527116</v>
      </c>
      <c r="J29">
        <v>3.1704733125329202E-3</v>
      </c>
      <c r="K29">
        <v>-3.1859982955561699</v>
      </c>
      <c r="L29">
        <v>0.190385551460138</v>
      </c>
      <c r="M29">
        <v>0</v>
      </c>
      <c r="N29">
        <v>0</v>
      </c>
      <c r="O29">
        <v>5.3812403133853298E-2</v>
      </c>
      <c r="P29">
        <v>0</v>
      </c>
      <c r="Q29">
        <v>3.7887919233618499E-2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2.95744091527424</v>
      </c>
      <c r="Z29">
        <v>-0.33560695070964203</v>
      </c>
      <c r="AA29">
        <v>-3.1312219310435499E-2</v>
      </c>
      <c r="AB29">
        <v>-8.5800996959563003E-2</v>
      </c>
      <c r="AC29">
        <v>-5.4889593936527599E-2</v>
      </c>
      <c r="AD29">
        <v>0.35576972069159701</v>
      </c>
      <c r="AE29">
        <v>0.54038278568673803</v>
      </c>
      <c r="AF29">
        <v>-2.5281505791480101</v>
      </c>
    </row>
    <row r="30" spans="1:32">
      <c r="A30" s="1">
        <v>41729</v>
      </c>
      <c r="B30">
        <v>-5.7123392791939002E-2</v>
      </c>
      <c r="C30">
        <v>-0.44759278216298098</v>
      </c>
      <c r="D30">
        <v>-1.94709356640773</v>
      </c>
      <c r="E30">
        <v>-2.2990022098995301E-4</v>
      </c>
      <c r="F30">
        <v>-0.144032679531298</v>
      </c>
      <c r="G30">
        <v>-0.35001147196550902</v>
      </c>
      <c r="H30">
        <v>-3.3142632441435001E-3</v>
      </c>
      <c r="I30">
        <v>-0.14843107039335199</v>
      </c>
      <c r="J30">
        <v>5.7845692124345004E-3</v>
      </c>
      <c r="K30">
        <v>-2.8756314059838601</v>
      </c>
      <c r="L30">
        <v>0.17143721158734301</v>
      </c>
      <c r="M30">
        <v>0</v>
      </c>
      <c r="N30">
        <v>0</v>
      </c>
      <c r="O30">
        <v>4.73098212302124E-2</v>
      </c>
      <c r="P30">
        <v>0</v>
      </c>
      <c r="Q30">
        <v>5.5141980059734197E-2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2.76981937265082</v>
      </c>
      <c r="Z30">
        <v>-0.286167977433048</v>
      </c>
      <c r="AA30">
        <v>-4.4551656117895501E-2</v>
      </c>
      <c r="AB30">
        <v>7.1102493741256802E-4</v>
      </c>
      <c r="AC30">
        <v>-5.52452983713769E-2</v>
      </c>
      <c r="AD30">
        <v>0.30648838971408998</v>
      </c>
      <c r="AE30">
        <v>0.53458251605253004</v>
      </c>
      <c r="AF30">
        <v>-2.4681505791480101</v>
      </c>
    </row>
    <row r="31" spans="1:32">
      <c r="A31" s="1">
        <v>41820</v>
      </c>
      <c r="B31">
        <v>-5.93867599922605E-2</v>
      </c>
      <c r="C31">
        <v>-0.24518907404651</v>
      </c>
      <c r="D31">
        <v>-1.7908006957145399</v>
      </c>
      <c r="E31">
        <v>1.3803829608389001E-4</v>
      </c>
      <c r="F31">
        <v>-0.43094585711521499</v>
      </c>
      <c r="G31">
        <v>-0.38345426809967198</v>
      </c>
      <c r="H31">
        <v>2.5631555918534002E-3</v>
      </c>
      <c r="I31">
        <v>-0.23727180673989101</v>
      </c>
      <c r="J31">
        <v>1.02701075006473E-2</v>
      </c>
      <c r="K31">
        <v>-2.9757592891482898</v>
      </c>
      <c r="L31">
        <v>0.155702137896361</v>
      </c>
      <c r="M31">
        <v>0</v>
      </c>
      <c r="N31">
        <v>0</v>
      </c>
      <c r="O31">
        <v>4.0025317916135401E-2</v>
      </c>
      <c r="P31">
        <v>0</v>
      </c>
      <c r="Q31">
        <v>5.3149941067889901E-2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2.89473488903753</v>
      </c>
      <c r="Z31">
        <v>-0.28498756147064502</v>
      </c>
      <c r="AA31">
        <v>-2.0257532386032898E-3</v>
      </c>
      <c r="AB31">
        <v>-1.68219377228855E-2</v>
      </c>
      <c r="AC31">
        <v>1.21932907494097E-3</v>
      </c>
      <c r="AD31">
        <v>0.271847632783208</v>
      </c>
      <c r="AE31">
        <v>0.52884187494741697</v>
      </c>
      <c r="AF31">
        <v>-2.4681505791480101</v>
      </c>
    </row>
    <row r="32" spans="1:32">
      <c r="A32" s="1">
        <v>41912</v>
      </c>
      <c r="B32">
        <v>-6.1427152292988299E-2</v>
      </c>
      <c r="C32">
        <v>-0.19628711704974899</v>
      </c>
      <c r="D32">
        <v>-1.5357899024458801</v>
      </c>
      <c r="E32">
        <v>-2.5095335979459998E-4</v>
      </c>
      <c r="F32">
        <v>-1.02103238439386</v>
      </c>
      <c r="G32">
        <v>-0.37210284188259901</v>
      </c>
      <c r="H32">
        <v>5.1545025998434102E-3</v>
      </c>
      <c r="I32">
        <v>-0.17063951093856899</v>
      </c>
      <c r="J32">
        <v>1.30971888640185E-2</v>
      </c>
      <c r="K32">
        <v>-3.0510868086338099</v>
      </c>
      <c r="L32">
        <v>0.15406488744730401</v>
      </c>
      <c r="M32">
        <v>0</v>
      </c>
      <c r="N32">
        <v>0</v>
      </c>
      <c r="O32">
        <v>3.7991069585277003E-2</v>
      </c>
      <c r="P32">
        <v>0</v>
      </c>
      <c r="Q32">
        <v>6.6834549259559894E-2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3.0206337915238901</v>
      </c>
      <c r="Z32">
        <v>-0.32797996071750801</v>
      </c>
      <c r="AA32">
        <v>-3.18931189596591E-2</v>
      </c>
      <c r="AB32">
        <v>5.25273107671579E-2</v>
      </c>
      <c r="AC32">
        <v>-1.4831306818532499E-2</v>
      </c>
      <c r="AD32">
        <v>0.29170692621948002</v>
      </c>
      <c r="AE32">
        <v>0.52316025204566596</v>
      </c>
      <c r="AF32">
        <v>-2.61815057914801</v>
      </c>
    </row>
    <row r="33" spans="1:32">
      <c r="A33" s="1">
        <v>42004</v>
      </c>
      <c r="B33">
        <v>-6.5755827058734798E-2</v>
      </c>
      <c r="C33">
        <v>-2.4312797349207101E-2</v>
      </c>
      <c r="D33">
        <v>-1.22658719550365</v>
      </c>
      <c r="E33" s="16">
        <v>-6.1085679452242206E-5</v>
      </c>
      <c r="F33">
        <v>-1.58678305606749</v>
      </c>
      <c r="G33">
        <v>-0.34954127853067202</v>
      </c>
      <c r="H33">
        <v>1.91650233943326E-3</v>
      </c>
      <c r="I33">
        <v>-0.2313749024341</v>
      </c>
      <c r="J33">
        <v>1.66842816758286E-2</v>
      </c>
      <c r="K33">
        <v>-2.8841643742604499</v>
      </c>
      <c r="L33">
        <v>0.130372479946398</v>
      </c>
      <c r="M33">
        <v>0</v>
      </c>
      <c r="N33">
        <v>0</v>
      </c>
      <c r="O33">
        <v>3.0347831674514599E-2</v>
      </c>
      <c r="P33">
        <v>0</v>
      </c>
      <c r="Q33">
        <v>9.0812223174330894E-2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3.0331237223029701</v>
      </c>
      <c r="Z33">
        <v>-0.42671985254323302</v>
      </c>
      <c r="AA33">
        <v>-5.3667053093264402E-2</v>
      </c>
      <c r="AB33">
        <v>2.6327406903463298E-2</v>
      </c>
      <c r="AC33">
        <v>2.5345104039913299E-2</v>
      </c>
      <c r="AD33">
        <v>0.29835024791707199</v>
      </c>
      <c r="AE33">
        <v>0.51753704337278905</v>
      </c>
      <c r="AF33">
        <v>-2.67815057914801</v>
      </c>
    </row>
    <row r="34" spans="1:32">
      <c r="A34" s="1">
        <v>42094</v>
      </c>
      <c r="B34">
        <v>-6.9248791748450902E-2</v>
      </c>
      <c r="C34">
        <v>0.124010659533318</v>
      </c>
      <c r="D34">
        <v>-0.93611273961712904</v>
      </c>
      <c r="E34" s="16">
        <v>4.0480156387226898E-5</v>
      </c>
      <c r="F34">
        <v>-2.2071335308609199</v>
      </c>
      <c r="G34">
        <v>-0.348808698099276</v>
      </c>
      <c r="H34">
        <v>-3.7507718414790101E-3</v>
      </c>
      <c r="I34">
        <v>-0.23735935219673199</v>
      </c>
      <c r="J34">
        <v>1.93774075569218E-2</v>
      </c>
      <c r="K34">
        <v>-2.5758664856333402</v>
      </c>
      <c r="L34">
        <v>0.10957595406409799</v>
      </c>
      <c r="M34">
        <v>0</v>
      </c>
      <c r="N34">
        <v>0</v>
      </c>
      <c r="O34">
        <v>2.2454545490012499E-2</v>
      </c>
      <c r="P34">
        <v>0</v>
      </c>
      <c r="Q34">
        <v>9.4729695996973201E-2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2.9552048774617998</v>
      </c>
      <c r="Z34">
        <v>-0.42077746476473998</v>
      </c>
      <c r="AA34">
        <v>-5.7316931489303898E-2</v>
      </c>
      <c r="AB34">
        <v>-4.7639300749967696E-3</v>
      </c>
      <c r="AC34">
        <v>-1.5190645672979499E-2</v>
      </c>
      <c r="AD34">
        <v>0.350813491327997</v>
      </c>
      <c r="AE34">
        <v>0.51197165123690203</v>
      </c>
      <c r="AF34">
        <v>-2.6881505791480098</v>
      </c>
    </row>
    <row r="35" spans="1:32">
      <c r="A35" s="1">
        <v>42185</v>
      </c>
      <c r="B35">
        <v>-6.9046157089818594E-2</v>
      </c>
      <c r="C35">
        <v>0.12775669928943001</v>
      </c>
      <c r="D35">
        <v>-0.998499136533328</v>
      </c>
      <c r="E35">
        <v>-3.3159014648110501E-4</v>
      </c>
      <c r="F35">
        <v>-2.2309998310049601</v>
      </c>
      <c r="G35">
        <v>-0.290894757245303</v>
      </c>
      <c r="H35">
        <v>-1.8903151624304699E-3</v>
      </c>
      <c r="I35">
        <v>-0.23946471240629399</v>
      </c>
      <c r="J35">
        <v>2.2348401362849799E-2</v>
      </c>
      <c r="K35">
        <v>-2.6275257410785202</v>
      </c>
      <c r="L35">
        <v>0.21303070632728</v>
      </c>
      <c r="M35">
        <v>0</v>
      </c>
      <c r="N35">
        <v>0</v>
      </c>
      <c r="O35">
        <v>1.7632266556660801E-2</v>
      </c>
      <c r="P35">
        <v>0</v>
      </c>
      <c r="Q35">
        <v>7.3067477852224505E-2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3.00093789557621</v>
      </c>
      <c r="Z35">
        <v>-0.420462320548319</v>
      </c>
      <c r="AA35">
        <v>-9.6541547300066699E-2</v>
      </c>
      <c r="AB35">
        <v>-2.2016325095856201E-2</v>
      </c>
      <c r="AC35">
        <v>-6.8167196392305895E-2</v>
      </c>
      <c r="AD35">
        <v>0.36645211970510699</v>
      </c>
      <c r="AE35">
        <v>0.50646348416073705</v>
      </c>
      <c r="AF35">
        <v>-2.7381505791480101</v>
      </c>
    </row>
    <row r="36" spans="1:32">
      <c r="A36" s="1">
        <v>42277</v>
      </c>
      <c r="B36">
        <v>-7.5877017436361896E-2</v>
      </c>
      <c r="C36">
        <v>9.9007635088765603E-2</v>
      </c>
      <c r="D36">
        <v>-1.11423208842574</v>
      </c>
      <c r="E36">
        <v>5.8720144656992999E-4</v>
      </c>
      <c r="F36">
        <v>-2.2011117722060001</v>
      </c>
      <c r="G36">
        <v>-0.306294065609855</v>
      </c>
      <c r="H36">
        <v>-2.6929898209339998E-3</v>
      </c>
      <c r="I36">
        <v>-0.15020529792388801</v>
      </c>
      <c r="J36">
        <v>2.4334983360912599E-2</v>
      </c>
      <c r="K36">
        <v>-2.3448056810575499</v>
      </c>
      <c r="L36">
        <v>1.06561596798769E-2</v>
      </c>
      <c r="M36">
        <v>0</v>
      </c>
      <c r="N36">
        <v>0</v>
      </c>
      <c r="O36">
        <v>1.8724441775803999E-2</v>
      </c>
      <c r="P36">
        <v>0</v>
      </c>
      <c r="Q36">
        <v>7.0210311397904304E-2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2.8857972486966998</v>
      </c>
      <c r="Z36">
        <v>-0.39357360082541998</v>
      </c>
      <c r="AA36">
        <v>-7.0979947839180199E-2</v>
      </c>
      <c r="AB36">
        <v>-2.4531737390884101E-2</v>
      </c>
      <c r="AC36">
        <v>-7.2150786468372197E-2</v>
      </c>
      <c r="AD36">
        <v>0.36797446757123198</v>
      </c>
      <c r="AE36">
        <v>0.50101195681428201</v>
      </c>
      <c r="AF36">
        <v>-2.7781505791480101</v>
      </c>
    </row>
    <row r="37" spans="1:32">
      <c r="A37" s="1">
        <v>42369</v>
      </c>
      <c r="B37">
        <v>-7.8882356981645294E-2</v>
      </c>
      <c r="C37">
        <v>4.7233639645023202E-2</v>
      </c>
      <c r="D37">
        <v>-1.1053661960796299</v>
      </c>
      <c r="E37">
        <v>-1.36475447202918E-4</v>
      </c>
      <c r="F37">
        <v>-2.5487411072870798</v>
      </c>
      <c r="G37">
        <v>-0.24613421600817501</v>
      </c>
      <c r="H37">
        <v>-6.5306949097598702E-4</v>
      </c>
      <c r="I37">
        <v>-0.117445549027589</v>
      </c>
      <c r="J37">
        <v>2.2544001878773E-2</v>
      </c>
      <c r="K37">
        <v>-2.18136271121843</v>
      </c>
      <c r="L37">
        <v>8.7100818896279797E-2</v>
      </c>
      <c r="M37">
        <v>0</v>
      </c>
      <c r="N37">
        <v>0</v>
      </c>
      <c r="O37">
        <v>1.54980522939258E-2</v>
      </c>
      <c r="P37">
        <v>0</v>
      </c>
      <c r="Q37">
        <v>5.7770409999348599E-2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2.84010225928008</v>
      </c>
      <c r="Z37">
        <v>-0.33986370028767698</v>
      </c>
      <c r="AA37">
        <v>-4.1430809412936198E-2</v>
      </c>
      <c r="AB37">
        <v>-2.41845315998209E-2</v>
      </c>
      <c r="AC37">
        <v>-8.1650845802046804E-2</v>
      </c>
      <c r="AD37">
        <v>0.36183531752807502</v>
      </c>
      <c r="AE37">
        <v>0.49561648994808299</v>
      </c>
      <c r="AF37">
        <v>-2.8381505791480102</v>
      </c>
    </row>
    <row r="38" spans="1:32">
      <c r="A38" s="1">
        <v>42460</v>
      </c>
      <c r="B38">
        <v>-8.8396703563863505E-2</v>
      </c>
      <c r="C38">
        <v>0.13167782808168399</v>
      </c>
      <c r="D38">
        <v>-0.92781634214016095</v>
      </c>
      <c r="E38">
        <v>2.6219726012901499E-4</v>
      </c>
      <c r="F38">
        <v>-3.13961210501395</v>
      </c>
      <c r="G38">
        <v>-0.21623918533200701</v>
      </c>
      <c r="H38">
        <v>-2.7772181842010599E-3</v>
      </c>
      <c r="I38">
        <v>-0.18194571602319201</v>
      </c>
      <c r="J38">
        <v>2.30941381902387E-2</v>
      </c>
      <c r="K38">
        <v>-1.9158710319285499</v>
      </c>
      <c r="L38">
        <v>2.1647076470553101E-2</v>
      </c>
      <c r="M38">
        <v>0</v>
      </c>
      <c r="N38">
        <v>0</v>
      </c>
      <c r="O38">
        <v>7.5124669775625498E-3</v>
      </c>
      <c r="P38">
        <v>0</v>
      </c>
      <c r="Q38">
        <v>5.9906121353748898E-2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2.8132795853898398</v>
      </c>
      <c r="Z38">
        <v>-0.366113284191802</v>
      </c>
      <c r="AA38">
        <v>4.7670114524678099E-2</v>
      </c>
      <c r="AB38">
        <v>3.3983869582964502E-3</v>
      </c>
      <c r="AC38">
        <v>-5.9656066186222899E-2</v>
      </c>
      <c r="AD38">
        <v>0.351552647863415</v>
      </c>
      <c r="AE38">
        <v>0.49027651032716102</v>
      </c>
      <c r="AF38">
        <v>-2.94815057914801</v>
      </c>
    </row>
    <row r="39" spans="1:32">
      <c r="A39" s="1">
        <v>42551</v>
      </c>
      <c r="B39">
        <v>-9.2558978845725406E-2</v>
      </c>
      <c r="C39">
        <v>0.21142256055477099</v>
      </c>
      <c r="D39">
        <v>-0.65755111936564803</v>
      </c>
      <c r="E39">
        <v>3.2837864318900102E-4</v>
      </c>
      <c r="F39">
        <v>-3.5374792673061801</v>
      </c>
      <c r="G39">
        <v>-0.240896848623218</v>
      </c>
      <c r="H39">
        <v>7.3745319652574904E-3</v>
      </c>
      <c r="I39">
        <v>-0.198099701997903</v>
      </c>
      <c r="J39">
        <v>2.3468752034512E-2</v>
      </c>
      <c r="K39">
        <v>-1.6499760631810301</v>
      </c>
      <c r="L39">
        <v>1.7098547806916199E-2</v>
      </c>
      <c r="M39">
        <v>0</v>
      </c>
      <c r="N39">
        <v>0</v>
      </c>
      <c r="O39">
        <v>2.3280753403206E-3</v>
      </c>
      <c r="P39">
        <v>0</v>
      </c>
      <c r="Q39">
        <v>5.1893889794590899E-2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2.5584447461885702</v>
      </c>
      <c r="Z39">
        <v>-0.40424358405851302</v>
      </c>
      <c r="AA39">
        <v>2.1967327902281098E-3</v>
      </c>
      <c r="AB39">
        <v>6.4751035818734107E-2</v>
      </c>
      <c r="AC39">
        <v>-3.7058838362439298E-2</v>
      </c>
      <c r="AD39">
        <v>0.35541512096620398</v>
      </c>
      <c r="AE39">
        <v>0.48499145066563298</v>
      </c>
      <c r="AF39">
        <v>-3.0381505791480099</v>
      </c>
    </row>
    <row r="40" spans="1:32">
      <c r="A40" s="1">
        <v>42643</v>
      </c>
      <c r="B40">
        <v>-9.6247075669971802E-2</v>
      </c>
      <c r="C40">
        <v>0.29025158893652497</v>
      </c>
      <c r="D40">
        <v>-0.41130079753651499</v>
      </c>
      <c r="E40" s="16">
        <v>8.7960981618527705E-5</v>
      </c>
      <c r="F40">
        <v>-3.89186642620284</v>
      </c>
      <c r="G40">
        <v>-0.26559714041063598</v>
      </c>
      <c r="H40">
        <v>7.4775754764500697E-4</v>
      </c>
      <c r="I40">
        <v>-0.20005902104457099</v>
      </c>
      <c r="J40">
        <v>2.17313188907114E-2</v>
      </c>
      <c r="K40">
        <v>-1.3255691724185801</v>
      </c>
      <c r="L40">
        <v>2.3264019534444499E-2</v>
      </c>
      <c r="M40">
        <v>0</v>
      </c>
      <c r="N40">
        <v>0</v>
      </c>
      <c r="O40">
        <v>-3.53287209025618E-3</v>
      </c>
      <c r="P40">
        <v>0</v>
      </c>
      <c r="Q40">
        <v>8.4396778991864194E-2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2.3066156591937599</v>
      </c>
      <c r="Z40">
        <v>-0.465362408028765</v>
      </c>
      <c r="AA40">
        <v>-2.5783522982881198E-3</v>
      </c>
      <c r="AB40">
        <v>1.39680839925724E-2</v>
      </c>
      <c r="AC40">
        <v>1.4332737140613901E-2</v>
      </c>
      <c r="AD40">
        <v>0.36880603175663701</v>
      </c>
      <c r="AE40">
        <v>0.47976074956197001</v>
      </c>
      <c r="AF40">
        <v>-3.0581505791480099</v>
      </c>
    </row>
    <row r="41" spans="1:32">
      <c r="A41" s="1">
        <v>42735</v>
      </c>
      <c r="B41">
        <v>-9.5064035262709401E-2</v>
      </c>
      <c r="C41">
        <v>0.29605633179487401</v>
      </c>
      <c r="D41">
        <v>-0.39059231774894299</v>
      </c>
      <c r="E41" s="16">
        <v>5.2219583029268299E-5</v>
      </c>
      <c r="F41">
        <v>-3.6944909281088698</v>
      </c>
      <c r="G41">
        <v>-0.26325580004097199</v>
      </c>
      <c r="H41">
        <v>4.0841742508894397E-3</v>
      </c>
      <c r="I41">
        <v>-0.210512436236345</v>
      </c>
      <c r="J41">
        <v>2.0379891809751499E-2</v>
      </c>
      <c r="K41">
        <v>-1.24699662246464</v>
      </c>
      <c r="L41">
        <v>1.7046434433467199E-2</v>
      </c>
      <c r="M41">
        <v>0</v>
      </c>
      <c r="N41">
        <v>0</v>
      </c>
      <c r="O41">
        <v>-8.1341082491828594E-3</v>
      </c>
      <c r="P41">
        <v>0</v>
      </c>
      <c r="Q41">
        <v>8.61228592528301E-2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2.1108955254809199</v>
      </c>
      <c r="Z41">
        <v>-0.43118294542412899</v>
      </c>
      <c r="AA41">
        <v>-9.3143189369263593E-2</v>
      </c>
      <c r="AB41">
        <v>-2.4784502782465301E-3</v>
      </c>
      <c r="AC41">
        <v>-4.1659796948744998E-2</v>
      </c>
      <c r="AD41">
        <v>0.41013876291659501</v>
      </c>
      <c r="AE41">
        <v>0.47458385143494197</v>
      </c>
      <c r="AF41">
        <v>-3.0581505791480099</v>
      </c>
    </row>
    <row r="42" spans="1:32">
      <c r="A42" s="1">
        <v>42825</v>
      </c>
      <c r="B42">
        <v>-9.8782119990021303E-2</v>
      </c>
      <c r="C42">
        <v>0.28607103850644</v>
      </c>
      <c r="D42">
        <v>-0.45962435256845602</v>
      </c>
      <c r="E42">
        <v>6.2945836576659198E-4</v>
      </c>
      <c r="F42">
        <v>-3.4326937878501398</v>
      </c>
      <c r="G42">
        <v>-0.28578836821584302</v>
      </c>
      <c r="H42">
        <v>5.9229694491313902E-4</v>
      </c>
      <c r="I42">
        <v>-0.21456590135611101</v>
      </c>
      <c r="J42">
        <v>1.9687178194376199E-2</v>
      </c>
      <c r="K42">
        <v>-1.01055673358378</v>
      </c>
      <c r="L42">
        <v>-3.9476255262749699E-2</v>
      </c>
      <c r="M42">
        <v>0</v>
      </c>
      <c r="N42">
        <v>0</v>
      </c>
      <c r="O42">
        <v>-1.2386009000582499E-2</v>
      </c>
      <c r="P42">
        <v>0</v>
      </c>
      <c r="Q42">
        <v>9.7155390905977704E-2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1.87290025247283</v>
      </c>
      <c r="Z42">
        <v>-0.42199974698155002</v>
      </c>
      <c r="AA42">
        <v>-0.11144289486489201</v>
      </c>
      <c r="AB42">
        <v>-7.0506532201957905E-2</v>
      </c>
      <c r="AC42">
        <v>-4.8457464748885098E-2</v>
      </c>
      <c r="AD42">
        <v>0.40163376559743502</v>
      </c>
      <c r="AE42">
        <v>0.469460206460243</v>
      </c>
      <c r="AF42">
        <v>-3.0581505791480099</v>
      </c>
    </row>
    <row r="43" spans="1:32">
      <c r="A43" s="1">
        <v>42916</v>
      </c>
      <c r="B43">
        <v>-0.10075909206190301</v>
      </c>
      <c r="C43">
        <v>0.27517424120415401</v>
      </c>
      <c r="D43">
        <v>-0.506787875211684</v>
      </c>
      <c r="E43" s="16">
        <v>-7.6456388942979604E-5</v>
      </c>
      <c r="F43">
        <v>-3.36602951018775</v>
      </c>
      <c r="G43">
        <v>-0.248584932333408</v>
      </c>
      <c r="H43">
        <v>-3.16814608228114E-3</v>
      </c>
      <c r="I43">
        <v>-0.20726291829462701</v>
      </c>
      <c r="J43">
        <v>1.8133681243112799E-2</v>
      </c>
      <c r="K43">
        <v>-0.765820231592931</v>
      </c>
      <c r="L43">
        <v>9.1209906561594403E-2</v>
      </c>
      <c r="M43">
        <v>0</v>
      </c>
      <c r="N43">
        <v>0</v>
      </c>
      <c r="O43">
        <v>-1.8430560182880001E-2</v>
      </c>
      <c r="P43">
        <v>0</v>
      </c>
      <c r="Q43">
        <v>8.1227112526782497E-2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1.6160136903156499</v>
      </c>
      <c r="Z43">
        <v>-0.40222730035207099</v>
      </c>
      <c r="AA43">
        <v>-0.13988105127121001</v>
      </c>
      <c r="AB43">
        <v>-0.13106889442744399</v>
      </c>
      <c r="AC43">
        <v>-9.02064099738807E-2</v>
      </c>
      <c r="AD43">
        <v>0.37600489681792898</v>
      </c>
      <c r="AE43">
        <v>0.46438927050780598</v>
      </c>
      <c r="AF43">
        <v>-3.0581505791480099</v>
      </c>
    </row>
    <row r="44" spans="1:32">
      <c r="A44" s="1">
        <v>43008</v>
      </c>
      <c r="B44">
        <v>-0.10583661535779</v>
      </c>
      <c r="C44">
        <v>0.334212670575398</v>
      </c>
      <c r="D44">
        <v>-0.52718917697290602</v>
      </c>
      <c r="E44">
        <v>5.7295380764270398E-4</v>
      </c>
      <c r="F44">
        <v>-3.2510282920764002</v>
      </c>
      <c r="G44">
        <v>-0.31645571429772401</v>
      </c>
      <c r="H44">
        <v>-4.53119835137259E-3</v>
      </c>
      <c r="I44">
        <v>-0.211494283413342</v>
      </c>
      <c r="J44">
        <v>1.42927310968398E-2</v>
      </c>
      <c r="K44">
        <v>-0.53574645768058804</v>
      </c>
      <c r="L44">
        <v>-9.1531273004009997E-2</v>
      </c>
      <c r="M44">
        <v>0</v>
      </c>
      <c r="N44">
        <v>0</v>
      </c>
      <c r="O44">
        <v>-2.1219340410970299E-2</v>
      </c>
      <c r="P44">
        <v>0</v>
      </c>
      <c r="Q44">
        <v>6.3514554859904704E-2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1.4673854979205201</v>
      </c>
      <c r="Z44">
        <v>-0.35357148100477098</v>
      </c>
      <c r="AA44">
        <v>-7.9869293114337506E-2</v>
      </c>
      <c r="AB44">
        <v>-0.13020841196125099</v>
      </c>
      <c r="AC44">
        <v>-0.100867268597576</v>
      </c>
      <c r="AD44">
        <v>0.33204931371859198</v>
      </c>
      <c r="AE44">
        <v>0.45937050507980098</v>
      </c>
      <c r="AF44">
        <v>-3.0581505791480099</v>
      </c>
    </row>
    <row r="45" spans="1:32">
      <c r="A45" s="1">
        <v>43100</v>
      </c>
      <c r="B45">
        <v>-0.110029769912079</v>
      </c>
      <c r="C45">
        <v>0.30871327035620399</v>
      </c>
      <c r="D45">
        <v>-0.51062526826046895</v>
      </c>
      <c r="E45">
        <v>1.10210655845925E-4</v>
      </c>
      <c r="F45">
        <v>-3.2666459623235302</v>
      </c>
      <c r="G45">
        <v>-0.31117617690988703</v>
      </c>
      <c r="H45">
        <v>-1.02404178660631E-2</v>
      </c>
      <c r="I45">
        <v>-0.12749675502719099</v>
      </c>
      <c r="J45">
        <v>9.5946424447740201E-3</v>
      </c>
      <c r="K45">
        <v>-0.421123046636108</v>
      </c>
      <c r="L45">
        <v>-6.1220070235513999E-2</v>
      </c>
      <c r="M45">
        <v>0</v>
      </c>
      <c r="N45">
        <v>0</v>
      </c>
      <c r="O45">
        <v>-2.1645026592665598E-2</v>
      </c>
      <c r="P45">
        <v>0</v>
      </c>
      <c r="Q45">
        <v>2.6771434550339999E-2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1.2116381845864399</v>
      </c>
      <c r="Z45">
        <v>-0.25594826446277702</v>
      </c>
      <c r="AA45">
        <v>-5.0430610008068803E-2</v>
      </c>
      <c r="AB45">
        <v>-8.6553481885287595E-2</v>
      </c>
      <c r="AC45">
        <v>-0.105628146598536</v>
      </c>
      <c r="AD45">
        <v>0.26938129769115399</v>
      </c>
      <c r="AE45">
        <v>0.45440337724936503</v>
      </c>
      <c r="AF45">
        <v>-3.0581505791480099</v>
      </c>
    </row>
    <row r="46" spans="1:32">
      <c r="A46" s="1">
        <v>43190</v>
      </c>
      <c r="B46">
        <v>-0.108774428880858</v>
      </c>
      <c r="C46">
        <v>0.344364814979564</v>
      </c>
      <c r="D46">
        <v>-0.54096796530138103</v>
      </c>
      <c r="E46">
        <v>5.7653903772455703E-4</v>
      </c>
      <c r="F46">
        <v>-3.1726212851064202</v>
      </c>
      <c r="G46">
        <v>-0.29220952116608501</v>
      </c>
      <c r="H46">
        <v>2.4745540173934502E-4</v>
      </c>
      <c r="I46">
        <v>-9.7306664564831002E-2</v>
      </c>
      <c r="J46">
        <v>8.7337467374714803E-3</v>
      </c>
      <c r="K46">
        <v>-0.30900608606174201</v>
      </c>
      <c r="L46">
        <v>-6.1802006576121497E-2</v>
      </c>
      <c r="M46">
        <v>0</v>
      </c>
      <c r="N46">
        <v>0</v>
      </c>
      <c r="O46">
        <v>-2.5369172584341199E-2</v>
      </c>
      <c r="P46">
        <v>0</v>
      </c>
      <c r="Q46">
        <v>-2.4576611391104598E-2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0.97689966885389201</v>
      </c>
      <c r="Z46">
        <v>-0.28041653586805598</v>
      </c>
      <c r="AA46">
        <v>2.00807918789183E-2</v>
      </c>
      <c r="AB46">
        <v>-6.0873097824567401E-2</v>
      </c>
      <c r="AC46">
        <v>-6.8616551401969303E-2</v>
      </c>
      <c r="AD46">
        <v>0.18399897105375801</v>
      </c>
      <c r="AE46">
        <v>0.44948735960000302</v>
      </c>
      <c r="AF46">
        <v>-3.0581505791480099</v>
      </c>
    </row>
    <row r="47" spans="1:32">
      <c r="A47" s="1">
        <v>43281</v>
      </c>
      <c r="B47">
        <v>-0.11320192974823599</v>
      </c>
      <c r="C47">
        <v>0.33785120579699701</v>
      </c>
      <c r="D47">
        <v>-0.55567151677347004</v>
      </c>
      <c r="E47">
        <v>3.2396300126144101E-4</v>
      </c>
      <c r="F47">
        <v>-3.1575744680007198</v>
      </c>
      <c r="G47">
        <v>-0.24703573830029099</v>
      </c>
      <c r="H47">
        <v>-3.9423103245699101E-3</v>
      </c>
      <c r="I47">
        <v>-9.0466177058914896E-2</v>
      </c>
      <c r="J47">
        <v>3.69815752506697E-3</v>
      </c>
      <c r="K47">
        <v>-0.184436390964206</v>
      </c>
      <c r="L47">
        <v>-4.9862524809110201E-2</v>
      </c>
      <c r="M47">
        <v>0</v>
      </c>
      <c r="N47">
        <v>0</v>
      </c>
      <c r="O47">
        <v>-2.8855409932396301E-2</v>
      </c>
      <c r="P47">
        <v>0</v>
      </c>
      <c r="Q47">
        <v>-2.6399313479980799E-2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0.80665405441281202</v>
      </c>
      <c r="Z47">
        <v>-0.27221629191826502</v>
      </c>
      <c r="AA47">
        <v>-3.6681912280772E-2</v>
      </c>
      <c r="AB47">
        <v>1.7987293015317998E-2</v>
      </c>
      <c r="AC47">
        <v>-3.3986036984583697E-2</v>
      </c>
      <c r="AD47">
        <v>0.13104283747423601</v>
      </c>
      <c r="AE47">
        <v>0.44462193016570101</v>
      </c>
      <c r="AF47">
        <v>-3.0581505791480099</v>
      </c>
    </row>
    <row r="48" spans="1:32">
      <c r="A48" s="1">
        <v>43373</v>
      </c>
      <c r="B48">
        <v>-0.116713755302552</v>
      </c>
      <c r="C48">
        <v>0.35291503565704002</v>
      </c>
      <c r="D48">
        <v>-0.51582002030443996</v>
      </c>
      <c r="E48">
        <v>2.9816918797652598E-4</v>
      </c>
      <c r="F48">
        <v>-3.23795376587635</v>
      </c>
      <c r="G48">
        <v>-0.218837775580244</v>
      </c>
      <c r="H48">
        <v>5.4185709553729302E-3</v>
      </c>
      <c r="I48">
        <v>-8.5804587851441405E-2</v>
      </c>
      <c r="J48">
        <v>-9.6640990123594297E-4</v>
      </c>
      <c r="K48">
        <v>9.4304493396773797E-2</v>
      </c>
      <c r="L48">
        <v>-7.6594213618833604E-2</v>
      </c>
      <c r="M48">
        <v>0</v>
      </c>
      <c r="N48">
        <v>0</v>
      </c>
      <c r="O48">
        <v>-3.3536875846215598E-2</v>
      </c>
      <c r="P48">
        <v>0</v>
      </c>
      <c r="Q48">
        <v>-4.1335472025482302E-2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0.56022596602758001</v>
      </c>
      <c r="Z48">
        <v>-0.263647395979904</v>
      </c>
      <c r="AA48">
        <v>-4.0647239835809999E-2</v>
      </c>
      <c r="AB48">
        <v>-1.43156301749571E-2</v>
      </c>
      <c r="AC48">
        <v>3.6036610054735102E-2</v>
      </c>
      <c r="AD48">
        <v>9.9017145463371703E-2</v>
      </c>
      <c r="AE48">
        <v>0.43980657237176002</v>
      </c>
      <c r="AF48">
        <v>-3.0581505791480099</v>
      </c>
    </row>
    <row r="49" spans="1:32">
      <c r="A49" s="1">
        <v>43465</v>
      </c>
      <c r="B49">
        <v>-0.118143624770331</v>
      </c>
      <c r="C49">
        <v>0.36189907798764298</v>
      </c>
      <c r="D49">
        <v>-0.51567297733814399</v>
      </c>
      <c r="E49" s="16">
        <v>9.0558905049031103E-5</v>
      </c>
      <c r="F49">
        <v>-3.2583161015345201</v>
      </c>
      <c r="G49">
        <v>-0.13862171653434599</v>
      </c>
      <c r="H49" s="16">
        <v>-3.5148396331608601E-5</v>
      </c>
      <c r="I49">
        <v>-7.6285911000907605E-2</v>
      </c>
      <c r="J49">
        <v>-2.17172838454123E-3</v>
      </c>
      <c r="K49">
        <v>0.19860375638493999</v>
      </c>
      <c r="L49">
        <v>-2.82862133525007E-2</v>
      </c>
      <c r="M49">
        <v>0</v>
      </c>
      <c r="N49">
        <v>0</v>
      </c>
      <c r="O49">
        <v>-3.81935477233806E-2</v>
      </c>
      <c r="P49">
        <v>0</v>
      </c>
      <c r="Q49">
        <v>-2.21797771888823E-2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0.38778435310195403</v>
      </c>
      <c r="Z49">
        <v>-0.26330170866067498</v>
      </c>
      <c r="AA49">
        <v>-5.8333152032647898E-2</v>
      </c>
      <c r="AB49">
        <v>-2.3581820748954201E-2</v>
      </c>
      <c r="AC49">
        <v>-4.0891892991884899E-4</v>
      </c>
      <c r="AD49">
        <v>0.101963246063537</v>
      </c>
      <c r="AE49">
        <v>0.43504077497633198</v>
      </c>
      <c r="AF49">
        <v>-3.0581505791480099</v>
      </c>
    </row>
    <row r="50" spans="1:32">
      <c r="A50" s="1">
        <v>43555</v>
      </c>
      <c r="B50">
        <v>-0.126661984605594</v>
      </c>
      <c r="C50">
        <v>0.49908075309874</v>
      </c>
      <c r="D50">
        <v>-0.49131795099467401</v>
      </c>
      <c r="E50">
        <v>7.8614828199043997E-4</v>
      </c>
      <c r="F50">
        <v>-3.2906986703318299</v>
      </c>
      <c r="G50">
        <v>-0.14445257545298101</v>
      </c>
      <c r="H50">
        <v>4.7020023110528001E-3</v>
      </c>
      <c r="I50">
        <v>-0.156673316842944</v>
      </c>
      <c r="J50">
        <v>-4.5803497232562102E-3</v>
      </c>
      <c r="K50">
        <v>0.44243587858781802</v>
      </c>
      <c r="L50">
        <v>-0.13683218961268701</v>
      </c>
      <c r="M50">
        <v>0</v>
      </c>
      <c r="N50">
        <v>0</v>
      </c>
      <c r="O50">
        <v>-4.4931812310354702E-2</v>
      </c>
      <c r="P50">
        <v>0</v>
      </c>
      <c r="Q50">
        <v>-1.2572722510135401E-2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0.18933156053949499</v>
      </c>
      <c r="Z50">
        <v>-0.22446847057147001</v>
      </c>
      <c r="AA50">
        <v>-6.8806645964186799E-2</v>
      </c>
      <c r="AB50">
        <v>-1.06887875449557E-2</v>
      </c>
      <c r="AC50">
        <v>1.07355354280942E-2</v>
      </c>
      <c r="AD50">
        <v>7.71389870226626E-2</v>
      </c>
      <c r="AE50">
        <v>0.43032403201264402</v>
      </c>
      <c r="AF50">
        <v>-3.0581505791480099</v>
      </c>
    </row>
    <row r="51" spans="1:32">
      <c r="A51" s="1">
        <v>43646</v>
      </c>
      <c r="B51">
        <v>-0.12302058189834</v>
      </c>
      <c r="C51">
        <v>0.59439273789625202</v>
      </c>
      <c r="D51">
        <v>-0.33802884383311799</v>
      </c>
      <c r="E51">
        <v>-2.0316875779948201E-4</v>
      </c>
      <c r="F51">
        <v>-3.6427447077331201</v>
      </c>
      <c r="G51">
        <v>-0.11443784226069401</v>
      </c>
      <c r="H51">
        <v>-3.6776361257388401E-3</v>
      </c>
      <c r="I51">
        <v>-0.176100787217224</v>
      </c>
      <c r="J51">
        <v>-8.7237205630417702E-3</v>
      </c>
      <c r="K51">
        <v>0.487170518926893</v>
      </c>
      <c r="L51">
        <v>-5.0156726649853399E-3</v>
      </c>
      <c r="M51">
        <v>0</v>
      </c>
      <c r="N51">
        <v>0</v>
      </c>
      <c r="O51">
        <v>-5.2441276619735099E-2</v>
      </c>
      <c r="P51">
        <v>0</v>
      </c>
      <c r="Q51">
        <v>6.11690507157156E-3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6.0701593480500603E-2</v>
      </c>
      <c r="Z51">
        <v>-0.16621647267012901</v>
      </c>
      <c r="AA51">
        <v>-7.7238761892963304E-2</v>
      </c>
      <c r="AB51">
        <v>-2.15241682552656E-2</v>
      </c>
      <c r="AC51">
        <v>3.8074974352522002E-2</v>
      </c>
      <c r="AD51">
        <v>5.91104888550208E-2</v>
      </c>
      <c r="AE51">
        <v>0.42565584273195101</v>
      </c>
      <c r="AF51">
        <v>-3.0581505791480099</v>
      </c>
    </row>
    <row r="52" spans="1:32">
      <c r="A52" s="1">
        <v>43738</v>
      </c>
      <c r="B52">
        <v>-0.127047545756106</v>
      </c>
      <c r="C52">
        <v>0.82887076792944603</v>
      </c>
      <c r="D52">
        <v>-0.14527400936731999</v>
      </c>
      <c r="E52">
        <v>1.26013031037173E-3</v>
      </c>
      <c r="F52">
        <v>-4.2628095362460803</v>
      </c>
      <c r="G52">
        <v>-0.20305917202454701</v>
      </c>
      <c r="H52" s="16">
        <v>3.4591341071842198E-5</v>
      </c>
      <c r="I52">
        <v>-0.25869689374628901</v>
      </c>
      <c r="J52">
        <v>-1.0324935263343099E-2</v>
      </c>
      <c r="K52">
        <v>0.69342831727334397</v>
      </c>
      <c r="L52">
        <v>-0.18984452073855301</v>
      </c>
      <c r="M52">
        <v>0</v>
      </c>
      <c r="N52">
        <v>0</v>
      </c>
      <c r="O52">
        <v>-6.08691883632115E-2</v>
      </c>
      <c r="P52">
        <v>0</v>
      </c>
      <c r="Q52">
        <v>1.1862606416905301E-3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4.7714164837109899E-2</v>
      </c>
      <c r="Z52">
        <v>-4.8802743211851199E-2</v>
      </c>
      <c r="AA52">
        <v>3.4134263511508299E-2</v>
      </c>
      <c r="AB52">
        <v>8.2984344912986896E-3</v>
      </c>
      <c r="AC52">
        <v>4.9776876142987897E-2</v>
      </c>
      <c r="AD52">
        <v>0.112838447514266</v>
      </c>
      <c r="AE52">
        <v>0.42103571154716701</v>
      </c>
      <c r="AF52">
        <v>-3.1081505791480102</v>
      </c>
    </row>
    <row r="53" spans="1:32">
      <c r="A53" s="1">
        <v>43830</v>
      </c>
      <c r="B53">
        <v>-0.12551428092686501</v>
      </c>
      <c r="C53">
        <v>0.84869763493807504</v>
      </c>
      <c r="D53">
        <v>-3.6861955906375997E-2</v>
      </c>
      <c r="E53">
        <v>8.7415462069703005E-4</v>
      </c>
      <c r="F53">
        <v>-4.4000646131310397</v>
      </c>
      <c r="G53">
        <v>-0.13096153510481101</v>
      </c>
      <c r="H53">
        <v>2.1211321863694702E-3</v>
      </c>
      <c r="I53">
        <v>-0.27341427704506699</v>
      </c>
      <c r="J53">
        <v>-1.13938393752812E-2</v>
      </c>
      <c r="K53">
        <v>1.04571862018774</v>
      </c>
      <c r="L53">
        <v>3.3914926617759203E-2</v>
      </c>
      <c r="M53">
        <v>0</v>
      </c>
      <c r="N53">
        <v>0</v>
      </c>
      <c r="O53">
        <v>-6.8515452498478999E-2</v>
      </c>
      <c r="P53">
        <v>0</v>
      </c>
      <c r="Q53">
        <v>-9.4096996885589795E-3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-0.40340995409512997</v>
      </c>
      <c r="Z53">
        <v>-0.14589871243345001</v>
      </c>
      <c r="AA53">
        <v>-2.23634517683272E-2</v>
      </c>
      <c r="AB53">
        <v>4.1227254058197596E-3</v>
      </c>
      <c r="AC53">
        <v>-3.24159599084315E-3</v>
      </c>
      <c r="AD53">
        <v>0.140986446856355</v>
      </c>
      <c r="AE53">
        <v>0.41646314797720102</v>
      </c>
      <c r="AF53">
        <v>-3.13815057914801</v>
      </c>
    </row>
    <row r="54" spans="1:32">
      <c r="A54" s="1">
        <v>43921</v>
      </c>
      <c r="B54">
        <v>-0.12259481942697099</v>
      </c>
      <c r="C54">
        <v>0.73071870050460097</v>
      </c>
      <c r="D54">
        <v>1.47016719644092E-3</v>
      </c>
      <c r="E54">
        <v>7.2616804332618001E-4</v>
      </c>
      <c r="F54">
        <v>-4.6566998858236301</v>
      </c>
      <c r="G54">
        <v>-7.8874521430824407E-2</v>
      </c>
      <c r="H54">
        <v>2.3508855058088501E-3</v>
      </c>
      <c r="I54">
        <v>-0.26521579698464498</v>
      </c>
      <c r="J54">
        <v>-1.55478178216938E-2</v>
      </c>
      <c r="K54">
        <v>1.7381358186226801</v>
      </c>
      <c r="L54">
        <v>4.4909214250703801E-2</v>
      </c>
      <c r="M54">
        <v>0</v>
      </c>
      <c r="N54">
        <v>0</v>
      </c>
      <c r="O54">
        <v>-7.2535207432296495E-2</v>
      </c>
      <c r="P54">
        <v>0</v>
      </c>
      <c r="Q54">
        <v>-3.88204936203375E-3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-0.49488478971001398</v>
      </c>
      <c r="Z54">
        <v>-0.43811803774374097</v>
      </c>
      <c r="AA54">
        <v>-5.8928938940327802E-2</v>
      </c>
      <c r="AB54">
        <v>-3.3149866224612398E-2</v>
      </c>
      <c r="AC54">
        <v>-8.0420512493752996E-3</v>
      </c>
      <c r="AD54">
        <v>0.16007458226058</v>
      </c>
      <c r="AE54">
        <v>0.41193766659197301</v>
      </c>
      <c r="AF54">
        <v>-3.15815057914801</v>
      </c>
    </row>
    <row r="55" spans="1:32">
      <c r="A55" s="1">
        <v>44012</v>
      </c>
      <c r="B55">
        <v>-0.118761959152033</v>
      </c>
      <c r="C55">
        <v>0.61053684544641895</v>
      </c>
      <c r="D55">
        <v>1.0099869439068401E-2</v>
      </c>
      <c r="E55">
        <v>7.9440857171288399E-4</v>
      </c>
      <c r="F55">
        <v>-4.9314993345864098</v>
      </c>
      <c r="G55">
        <v>1.6729059999963599E-2</v>
      </c>
      <c r="H55">
        <v>1.85750950756255E-3</v>
      </c>
      <c r="I55">
        <v>-0.25041861201164001</v>
      </c>
      <c r="J55">
        <v>-1.9043849858700099E-2</v>
      </c>
      <c r="K55">
        <v>2.3112037963166099</v>
      </c>
      <c r="L55">
        <v>1.20467007672025E-2</v>
      </c>
      <c r="M55">
        <v>0</v>
      </c>
      <c r="N55">
        <v>0</v>
      </c>
      <c r="O55">
        <v>-7.7886581439526897E-2</v>
      </c>
      <c r="P55">
        <v>0</v>
      </c>
      <c r="Q55">
        <v>6.2200802569023998E-3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-0.67346089464714098</v>
      </c>
      <c r="Z55">
        <v>-0.30779002192361399</v>
      </c>
      <c r="AA55">
        <v>-0.25379556174086998</v>
      </c>
      <c r="AB55">
        <v>-4.9029604627954498E-2</v>
      </c>
      <c r="AC55">
        <v>-5.9118329081280702E-2</v>
      </c>
      <c r="AD55">
        <v>0.21570711263369899</v>
      </c>
      <c r="AE55">
        <v>0.40745878695812199</v>
      </c>
      <c r="AF55">
        <v>-3.1481505791480102</v>
      </c>
    </row>
    <row r="56" spans="1:32">
      <c r="A56" s="1">
        <v>44104</v>
      </c>
      <c r="B56">
        <v>-0.11414276754658</v>
      </c>
      <c r="C56">
        <v>0.55689425325901798</v>
      </c>
      <c r="D56">
        <v>0.283995200161203</v>
      </c>
      <c r="E56">
        <v>1.01128915840113E-3</v>
      </c>
      <c r="F56">
        <v>-5.1329100129371801</v>
      </c>
      <c r="G56">
        <v>7.5188507378062099E-3</v>
      </c>
      <c r="H56">
        <v>1.26103658887016E-3</v>
      </c>
      <c r="I56">
        <v>-0.353043202863844</v>
      </c>
      <c r="J56">
        <v>-2.2456560226220501E-2</v>
      </c>
      <c r="K56">
        <v>2.28281503347689</v>
      </c>
      <c r="L56">
        <v>7.4827398082648201E-3</v>
      </c>
      <c r="M56">
        <v>0</v>
      </c>
      <c r="N56">
        <v>0</v>
      </c>
      <c r="O56">
        <v>-7.7819708992596298E-2</v>
      </c>
      <c r="P56">
        <v>0</v>
      </c>
      <c r="Q56">
        <v>1.1965459539201201E-2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-0.71197791607793104</v>
      </c>
      <c r="Z56">
        <v>-0.19785887244916001</v>
      </c>
      <c r="AA56">
        <v>-0.11967231116364301</v>
      </c>
      <c r="AB56">
        <v>-0.18890848154554901</v>
      </c>
      <c r="AC56">
        <v>-8.3120470846865802E-2</v>
      </c>
      <c r="AD56">
        <v>0.237789829164299</v>
      </c>
      <c r="AE56">
        <v>0.40302603358538602</v>
      </c>
      <c r="AF56">
        <v>-3.2081505791480098</v>
      </c>
    </row>
    <row r="57" spans="1:32">
      <c r="A57" s="1">
        <v>44196</v>
      </c>
      <c r="B57">
        <v>-0.12236855849570701</v>
      </c>
      <c r="C57">
        <v>0.31743314719413501</v>
      </c>
      <c r="D57">
        <v>0.44126817331734303</v>
      </c>
      <c r="E57">
        <v>-8.82253815471632E-4</v>
      </c>
      <c r="F57">
        <v>-5.5141084224902501</v>
      </c>
      <c r="G57">
        <v>-2.2049816197676601E-2</v>
      </c>
      <c r="H57">
        <v>-2.8815445000802001E-3</v>
      </c>
      <c r="I57">
        <v>-0.29615310975937797</v>
      </c>
      <c r="J57">
        <v>-2.6832081450081799E-2</v>
      </c>
      <c r="K57">
        <v>3.1199945332553098</v>
      </c>
      <c r="L57">
        <v>1.82760433726043E-2</v>
      </c>
      <c r="M57">
        <v>0</v>
      </c>
      <c r="N57">
        <v>0</v>
      </c>
      <c r="O57">
        <v>-7.9158518188414795E-2</v>
      </c>
      <c r="P57">
        <v>0</v>
      </c>
      <c r="Q57">
        <v>8.1721727943340899E-3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-1.1727217372101399</v>
      </c>
      <c r="Z57">
        <v>-0.15111238902899199</v>
      </c>
      <c r="AA57">
        <v>-0.10446267849511</v>
      </c>
      <c r="AB57">
        <v>-8.2588349662112107E-2</v>
      </c>
      <c r="AC57">
        <v>-0.20369827100927401</v>
      </c>
      <c r="AD57">
        <v>0.23708414532909799</v>
      </c>
      <c r="AE57">
        <v>0.39863893587363303</v>
      </c>
      <c r="AF57">
        <v>-3.2381505791480101</v>
      </c>
    </row>
    <row r="58" spans="1:32">
      <c r="A58" s="1">
        <v>44286</v>
      </c>
      <c r="B58">
        <v>-0.13433387692462501</v>
      </c>
      <c r="C58">
        <v>0.29799483923138298</v>
      </c>
      <c r="D58">
        <v>0.402539321999625</v>
      </c>
      <c r="E58">
        <v>-8.10992715278738E-4</v>
      </c>
      <c r="F58">
        <v>-5.3962442897904896</v>
      </c>
      <c r="G58">
        <v>-9.6575313635640994E-2</v>
      </c>
      <c r="H58">
        <v>-2.1119537382500901E-3</v>
      </c>
      <c r="I58">
        <v>-0.28340228648645499</v>
      </c>
      <c r="J58">
        <v>-1.6453828940587601E-2</v>
      </c>
      <c r="K58">
        <v>3.14031701998021</v>
      </c>
      <c r="L58">
        <v>-0.111539312517032</v>
      </c>
      <c r="M58">
        <v>0</v>
      </c>
      <c r="N58">
        <v>0</v>
      </c>
      <c r="O58">
        <v>-8.2620432977361699E-2</v>
      </c>
      <c r="P58">
        <v>0</v>
      </c>
      <c r="Q58">
        <v>-1.19255324445517E-2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-1.0346622956763001</v>
      </c>
      <c r="Z58">
        <v>-0.185564287536128</v>
      </c>
      <c r="AA58">
        <v>-9.1129976821304595E-2</v>
      </c>
      <c r="AB58">
        <v>-6.1496479890483999E-2</v>
      </c>
      <c r="AC58">
        <v>-0.10305035979289399</v>
      </c>
      <c r="AD58">
        <v>0.13862243145140599</v>
      </c>
      <c r="AE58">
        <v>0.39429702806057398</v>
      </c>
      <c r="AF58">
        <v>-3.2381505791480101</v>
      </c>
    </row>
    <row r="59" spans="1:32">
      <c r="A59" s="1">
        <v>44377</v>
      </c>
      <c r="B59">
        <v>-0.13687734033562801</v>
      </c>
      <c r="C59">
        <v>0.45862373368002002</v>
      </c>
      <c r="D59">
        <v>0.27872692184019998</v>
      </c>
      <c r="E59">
        <v>1.23552640592013E-4</v>
      </c>
      <c r="F59">
        <v>-4.8456266270558501</v>
      </c>
      <c r="G59">
        <v>-0.109012751889704</v>
      </c>
      <c r="H59">
        <v>3.75396919113858E-3</v>
      </c>
      <c r="I59">
        <v>-0.29923592229706603</v>
      </c>
      <c r="J59">
        <v>2.2684792605977902E-3</v>
      </c>
      <c r="K59">
        <v>2.11373770938929</v>
      </c>
      <c r="L59">
        <v>-0.16406939350644101</v>
      </c>
      <c r="M59">
        <v>0</v>
      </c>
      <c r="N59">
        <v>0</v>
      </c>
      <c r="O59">
        <v>-8.1139828717460394E-2</v>
      </c>
      <c r="P59">
        <v>0</v>
      </c>
      <c r="Q59">
        <v>-3.52247337931361E-2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-0.85864082994300805</v>
      </c>
      <c r="Z59">
        <v>7.0694975702421003E-2</v>
      </c>
      <c r="AA59">
        <v>-6.16825219041875E-2</v>
      </c>
      <c r="AB59">
        <v>-4.91298383887308E-2</v>
      </c>
      <c r="AC59">
        <v>-6.4409471779457897E-2</v>
      </c>
      <c r="AD59">
        <v>0.13896948957086699</v>
      </c>
      <c r="AE59">
        <v>0.38999984917010699</v>
      </c>
      <c r="AF59">
        <v>-3.2481505791480099</v>
      </c>
    </row>
    <row r="60" spans="1:32">
      <c r="A60" s="1">
        <v>44469</v>
      </c>
      <c r="B60">
        <v>-0.127550122661824</v>
      </c>
      <c r="C60">
        <v>0.68285597976546497</v>
      </c>
      <c r="D60">
        <v>0.18405423055230999</v>
      </c>
      <c r="E60">
        <v>1.0399418736421E-3</v>
      </c>
      <c r="F60">
        <v>-4.5477928837477002</v>
      </c>
      <c r="G60">
        <v>-0.13009097339210701</v>
      </c>
      <c r="H60">
        <v>-3.6554778817643602E-3</v>
      </c>
      <c r="I60">
        <v>-0.217229665005467</v>
      </c>
      <c r="J60">
        <v>1.5476376256908999E-2</v>
      </c>
      <c r="K60">
        <v>1.88401269874435</v>
      </c>
      <c r="L60">
        <v>-0.26261059797787101</v>
      </c>
      <c r="M60">
        <v>0</v>
      </c>
      <c r="N60">
        <v>0</v>
      </c>
      <c r="O60">
        <v>-8.1664479355375699E-2</v>
      </c>
      <c r="P60">
        <v>0</v>
      </c>
      <c r="Q60">
        <v>-4.14691522864825E-2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-1.3096176647634199</v>
      </c>
      <c r="Z60">
        <v>0.21033981190423301</v>
      </c>
      <c r="AA60">
        <v>2.6810170160280401E-2</v>
      </c>
      <c r="AB60">
        <v>-2.68835797692724E-2</v>
      </c>
      <c r="AC60">
        <v>-5.87639827004681E-2</v>
      </c>
      <c r="AD60">
        <v>0.168841848164731</v>
      </c>
      <c r="AE60">
        <v>0.38574694296131401</v>
      </c>
      <c r="AF60">
        <v>-3.2481505791480099</v>
      </c>
    </row>
    <row r="61" spans="1:32">
      <c r="A61" s="1">
        <v>44561</v>
      </c>
      <c r="B61">
        <v>-0.12670867889906601</v>
      </c>
      <c r="C61">
        <v>0.620810869424826</v>
      </c>
      <c r="D61">
        <v>-5.68736043694981E-2</v>
      </c>
      <c r="E61" s="16">
        <v>7.6288833933576598E-5</v>
      </c>
      <c r="F61">
        <v>-4.2615390384656999</v>
      </c>
      <c r="G61">
        <v>-9.2797206024617607E-2</v>
      </c>
      <c r="H61">
        <v>-4.4466658038052002E-3</v>
      </c>
      <c r="I61">
        <v>-9.0678150693555504E-2</v>
      </c>
      <c r="J61">
        <v>1.9547371018817102E-2</v>
      </c>
      <c r="K61">
        <v>2.4468482802796099</v>
      </c>
      <c r="L61">
        <v>-0.209755772065673</v>
      </c>
      <c r="M61">
        <v>0</v>
      </c>
      <c r="N61">
        <v>0</v>
      </c>
      <c r="O61">
        <v>-7.9318180646403794E-2</v>
      </c>
      <c r="P61">
        <v>0</v>
      </c>
      <c r="Q61">
        <v>-9.9699067470314498E-2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-1.85088440776552</v>
      </c>
      <c r="Z61">
        <v>3.0689669177832599E-2</v>
      </c>
      <c r="AA61">
        <v>4.2422722397908098E-2</v>
      </c>
      <c r="AB61">
        <v>-7.8676511234985202E-3</v>
      </c>
      <c r="AC61">
        <v>-8.5996307913119394E-2</v>
      </c>
      <c r="AD61">
        <v>0.15648109306368399</v>
      </c>
      <c r="AE61">
        <v>0.38153785787807398</v>
      </c>
      <c r="AF61">
        <v>-3.2681505791480099</v>
      </c>
    </row>
    <row r="62" spans="1:32">
      <c r="A62" s="1">
        <v>44651</v>
      </c>
      <c r="B62">
        <v>-0.126703080834141</v>
      </c>
      <c r="C62">
        <v>0.54757336061732698</v>
      </c>
      <c r="D62">
        <v>-0.53021263091147797</v>
      </c>
      <c r="E62">
        <v>3.0721041160237602E-4</v>
      </c>
      <c r="F62">
        <v>-3.50573916150329</v>
      </c>
      <c r="G62">
        <v>-6.0957984960058803E-2</v>
      </c>
      <c r="H62">
        <v>1.59104936880697E-3</v>
      </c>
      <c r="I62">
        <v>3.7178055074436202E-2</v>
      </c>
      <c r="J62">
        <v>2.0976186845302499E-2</v>
      </c>
      <c r="K62">
        <v>2.4565020996842701</v>
      </c>
      <c r="L62">
        <v>-0.27771832613456998</v>
      </c>
      <c r="M62">
        <v>0</v>
      </c>
      <c r="N62">
        <v>0</v>
      </c>
      <c r="O62">
        <v>-7.5341418822600398E-2</v>
      </c>
      <c r="P62">
        <v>0</v>
      </c>
      <c r="Q62">
        <v>-0.15097253705050001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-1.82655320328506</v>
      </c>
      <c r="Z62">
        <v>-8.50923312025086E-2</v>
      </c>
      <c r="AA62">
        <v>-8.5553492422101002E-2</v>
      </c>
      <c r="AB62">
        <v>-1.59867273368831E-2</v>
      </c>
      <c r="AC62">
        <v>-8.4703330486174497E-2</v>
      </c>
      <c r="AD62">
        <v>0.14588353678320901</v>
      </c>
      <c r="AE62">
        <v>0.37737214699930799</v>
      </c>
      <c r="AF62">
        <v>-3.2381505791480101</v>
      </c>
    </row>
    <row r="63" spans="1:32">
      <c r="A63" s="1">
        <v>44742</v>
      </c>
      <c r="B63">
        <v>-0.11817286118268699</v>
      </c>
      <c r="C63">
        <v>0.58414623472727001</v>
      </c>
      <c r="D63">
        <v>-1.1882227654619799</v>
      </c>
      <c r="E63">
        <v>5.7443047253106204E-4</v>
      </c>
      <c r="F63">
        <v>-2.1523729573610599</v>
      </c>
      <c r="G63">
        <v>3.6523022842443603E-2</v>
      </c>
      <c r="H63">
        <v>-2.3293272930427198E-3</v>
      </c>
      <c r="I63">
        <v>0.157292653285452</v>
      </c>
      <c r="J63">
        <v>1.7828882906946401E-2</v>
      </c>
      <c r="K63">
        <v>2.3928979506294801</v>
      </c>
      <c r="L63">
        <v>-0.27371038034557199</v>
      </c>
      <c r="M63">
        <v>0</v>
      </c>
      <c r="N63">
        <v>0</v>
      </c>
      <c r="O63">
        <v>-7.0074300036392298E-2</v>
      </c>
      <c r="P63">
        <v>0</v>
      </c>
      <c r="Q63">
        <v>-0.169347851018645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-2.8016519392424999</v>
      </c>
      <c r="Z63">
        <v>8.6265626336700402E-2</v>
      </c>
      <c r="AA63">
        <v>-0.15553306848793</v>
      </c>
      <c r="AB63">
        <v>-4.2840689103151398E-2</v>
      </c>
      <c r="AC63">
        <v>-6.8218657024717397E-2</v>
      </c>
      <c r="AD63">
        <v>0.16554604820482399</v>
      </c>
      <c r="AE63">
        <v>0.37324936798983199</v>
      </c>
      <c r="AF63">
        <v>-3.2281505791480098</v>
      </c>
    </row>
    <row r="64" spans="1:32">
      <c r="A64" s="1">
        <v>44834</v>
      </c>
      <c r="B64">
        <v>-0.10597125576463</v>
      </c>
      <c r="C64">
        <v>0.63752100766964703</v>
      </c>
      <c r="D64">
        <v>-1.75107660517363</v>
      </c>
      <c r="E64">
        <v>3.6610128289135902E-4</v>
      </c>
      <c r="F64">
        <v>-1.0358714550905499</v>
      </c>
      <c r="G64">
        <v>0.130166969836954</v>
      </c>
      <c r="H64">
        <v>-1.28999259574329E-2</v>
      </c>
      <c r="I64">
        <v>0.27060875755540797</v>
      </c>
      <c r="J64">
        <v>6.4074271366263398E-3</v>
      </c>
      <c r="K64">
        <v>2.0839394535264</v>
      </c>
      <c r="L64">
        <v>-0.30366663364018098</v>
      </c>
      <c r="M64">
        <v>0</v>
      </c>
      <c r="N64">
        <v>0</v>
      </c>
      <c r="O64">
        <v>-6.4515845133296501E-2</v>
      </c>
      <c r="P64">
        <v>0</v>
      </c>
      <c r="Q64">
        <v>-0.20359359559836601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-2.9158226695857001</v>
      </c>
      <c r="Z64">
        <v>0.29040834130659199</v>
      </c>
      <c r="AA64">
        <v>-7.7387282050782394E-2</v>
      </c>
      <c r="AB64">
        <v>-6.3181928296585504E-2</v>
      </c>
      <c r="AC64">
        <v>-4.62053358765733E-2</v>
      </c>
      <c r="AD64">
        <v>0.19345481163985501</v>
      </c>
      <c r="AE64">
        <v>0.36916908305179102</v>
      </c>
      <c r="AF64">
        <v>-2.59815057914801</v>
      </c>
    </row>
    <row r="65" spans="1:32">
      <c r="A65" s="1">
        <v>44926</v>
      </c>
      <c r="B65">
        <v>-0.10388784347124</v>
      </c>
      <c r="C65">
        <v>0.70815323761524196</v>
      </c>
      <c r="D65">
        <v>-2.2666823740728201</v>
      </c>
      <c r="E65">
        <v>3.2099570164964298E-4</v>
      </c>
      <c r="F65">
        <v>1.4182623911147701E-2</v>
      </c>
      <c r="G65">
        <v>0.163524130642523</v>
      </c>
      <c r="H65">
        <v>-1.15989410518997E-2</v>
      </c>
      <c r="I65">
        <v>0.30676413636052102</v>
      </c>
      <c r="J65">
        <v>-6.4628930552685796E-3</v>
      </c>
      <c r="K65">
        <v>2.4161334838550901</v>
      </c>
      <c r="L65">
        <v>-0.32008186892394602</v>
      </c>
      <c r="M65">
        <v>0</v>
      </c>
      <c r="N65">
        <v>0</v>
      </c>
      <c r="O65">
        <v>-6.4390266389542802E-2</v>
      </c>
      <c r="P65">
        <v>0</v>
      </c>
      <c r="Q65">
        <v>-0.27441309213819298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-2.8264211911933499</v>
      </c>
      <c r="Z65">
        <v>0.32171345879246899</v>
      </c>
      <c r="AA65">
        <v>5.3143501962562803E-2</v>
      </c>
      <c r="AB65">
        <v>3.6692336967092901E-3</v>
      </c>
      <c r="AC65">
        <v>-3.3339190084359198E-2</v>
      </c>
      <c r="AD65">
        <v>0.216391419803835</v>
      </c>
      <c r="AE65">
        <v>0.36513085887671398</v>
      </c>
      <c r="AF65">
        <v>-1.3381505791480099</v>
      </c>
    </row>
    <row r="66" spans="1:32">
      <c r="A66" s="1">
        <v>45016</v>
      </c>
      <c r="B66">
        <v>-0.107405830276567</v>
      </c>
      <c r="C66">
        <v>0.86978957293588999</v>
      </c>
      <c r="D66">
        <v>-2.5436509126620099</v>
      </c>
      <c r="E66">
        <v>5.0182612351695895E-4</v>
      </c>
      <c r="F66">
        <v>0.69609029530800104</v>
      </c>
      <c r="G66">
        <v>0.142115310314642</v>
      </c>
      <c r="H66">
        <v>-7.2053451708910298E-4</v>
      </c>
      <c r="I66">
        <v>0.23572413567144301</v>
      </c>
      <c r="J66">
        <v>-1.85715302977413E-2</v>
      </c>
      <c r="K66">
        <v>2.5019574312336101</v>
      </c>
      <c r="L66">
        <v>-0.30709202107724798</v>
      </c>
      <c r="M66">
        <v>0</v>
      </c>
      <c r="N66">
        <v>0</v>
      </c>
      <c r="O66">
        <v>-6.8538544718154501E-2</v>
      </c>
      <c r="P66">
        <v>0</v>
      </c>
      <c r="Q66">
        <v>-0.32660448992741398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-2.5420906504279799</v>
      </c>
      <c r="Z66">
        <v>0.28848513374222601</v>
      </c>
      <c r="AA66">
        <v>6.8266544518437097E-2</v>
      </c>
      <c r="AB66">
        <v>9.4576980029883601E-2</v>
      </c>
      <c r="AC66">
        <v>8.9757578526963006E-2</v>
      </c>
      <c r="AD66">
        <v>0.22812485974077701</v>
      </c>
      <c r="AE66">
        <v>0.36113426659813203</v>
      </c>
      <c r="AF66">
        <v>-0.33815057914801799</v>
      </c>
    </row>
    <row r="67" spans="1:32">
      <c r="A67" s="1">
        <v>45107</v>
      </c>
      <c r="B67">
        <v>-0.103648030347657</v>
      </c>
      <c r="C67">
        <v>0.94256233492678398</v>
      </c>
      <c r="D67">
        <v>-2.70517875151628</v>
      </c>
      <c r="E67">
        <v>7.0564512270887005E-4</v>
      </c>
      <c r="F67">
        <v>1.2695626111954199</v>
      </c>
      <c r="G67">
        <v>0.149823747138946</v>
      </c>
      <c r="H67">
        <v>2.43377922456503E-4</v>
      </c>
      <c r="I67">
        <v>0.21080841276680301</v>
      </c>
      <c r="J67">
        <v>-3.0713092034138901E-2</v>
      </c>
      <c r="K67">
        <v>2.44989964372395</v>
      </c>
      <c r="L67">
        <v>-0.31534521935222898</v>
      </c>
      <c r="M67">
        <v>0</v>
      </c>
      <c r="N67">
        <v>0</v>
      </c>
      <c r="O67">
        <v>-6.4941045994013194E-2</v>
      </c>
      <c r="P67">
        <v>0</v>
      </c>
      <c r="Q67">
        <v>-0.330078135442267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-2.3177709873205199</v>
      </c>
      <c r="Z67">
        <v>0.27182517751355101</v>
      </c>
      <c r="AA67">
        <v>5.0253743678999499E-2</v>
      </c>
      <c r="AB67">
        <v>0.101465874307165</v>
      </c>
      <c r="AC67">
        <v>0.169229214133129</v>
      </c>
      <c r="AD67">
        <v>0.35596601867294297</v>
      </c>
      <c r="AE67">
        <v>0.35717888174475798</v>
      </c>
      <c r="AF67">
        <v>0.461849420851981</v>
      </c>
    </row>
    <row r="68" spans="1:32">
      <c r="A68" s="1">
        <v>45199</v>
      </c>
      <c r="B68">
        <v>-0.10068503410851</v>
      </c>
      <c r="C68">
        <v>0.93514452048283903</v>
      </c>
      <c r="D68">
        <v>-2.7641312048345701</v>
      </c>
      <c r="E68">
        <v>5.0778398507675502E-4</v>
      </c>
      <c r="F68">
        <v>1.76585937505302</v>
      </c>
      <c r="G68">
        <v>0.15260127880336599</v>
      </c>
      <c r="H68">
        <v>2.5472133360812002E-3</v>
      </c>
      <c r="I68">
        <v>0.188460015164125</v>
      </c>
      <c r="J68">
        <v>-4.5515815758016602E-2</v>
      </c>
      <c r="K68">
        <v>2.50042912473259</v>
      </c>
      <c r="L68">
        <v>-0.30818004578922997</v>
      </c>
      <c r="M68">
        <v>0</v>
      </c>
      <c r="N68">
        <v>0</v>
      </c>
      <c r="O68">
        <v>-6.0024631202844202E-2</v>
      </c>
      <c r="P68">
        <v>0</v>
      </c>
      <c r="Q68">
        <v>-0.32193176609112401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-2.3534564875744199</v>
      </c>
      <c r="Z68">
        <v>0.26254320932782699</v>
      </c>
      <c r="AA68">
        <v>4.4054304907040397E-2</v>
      </c>
      <c r="AB68">
        <v>8.7864384959330494E-2</v>
      </c>
      <c r="AC68">
        <v>0.170343404729451</v>
      </c>
      <c r="AD68">
        <v>0.422155506522854</v>
      </c>
      <c r="AE68">
        <v>0.353264284194242</v>
      </c>
      <c r="AF68">
        <v>0.93184942085198097</v>
      </c>
    </row>
    <row r="69" spans="1:32">
      <c r="A69" s="1">
        <v>45291</v>
      </c>
      <c r="B69">
        <v>-0.101799622852689</v>
      </c>
      <c r="C69">
        <v>0.86562473477238699</v>
      </c>
      <c r="D69">
        <v>-2.7700303640891302</v>
      </c>
      <c r="E69">
        <v>-1.2797774178647999E-4</v>
      </c>
      <c r="F69">
        <v>1.99952903852502</v>
      </c>
      <c r="G69">
        <v>0.16603545549333501</v>
      </c>
      <c r="H69">
        <v>7.0078511145916598E-3</v>
      </c>
      <c r="I69">
        <v>0.179811139867873</v>
      </c>
      <c r="J69">
        <v>-5.6954763984990102E-2</v>
      </c>
      <c r="K69">
        <v>2.6897642811319802</v>
      </c>
      <c r="L69">
        <v>-0.27220598816028302</v>
      </c>
      <c r="M69">
        <v>0</v>
      </c>
      <c r="N69">
        <v>0</v>
      </c>
      <c r="O69">
        <v>-5.6291781378214001E-2</v>
      </c>
      <c r="P69">
        <v>0</v>
      </c>
      <c r="Q69">
        <v>-0.29947861170210899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-2.4453552389288702</v>
      </c>
      <c r="Z69">
        <v>0.23607913041057399</v>
      </c>
      <c r="AA69">
        <v>4.9350502137097699E-2</v>
      </c>
      <c r="AB69">
        <v>8.0073743293447699E-2</v>
      </c>
      <c r="AC69">
        <v>0.14239127966197901</v>
      </c>
      <c r="AD69">
        <v>0.39903655514157399</v>
      </c>
      <c r="AE69">
        <v>0.34939005812746499</v>
      </c>
      <c r="AF69">
        <v>1.1618494208519801</v>
      </c>
    </row>
    <row r="70" spans="1:32">
      <c r="A70" s="1">
        <v>45382</v>
      </c>
      <c r="B70">
        <v>-0.10042188796842599</v>
      </c>
      <c r="C70">
        <v>0.89118779739569998</v>
      </c>
      <c r="D70">
        <v>-2.70659805761907</v>
      </c>
      <c r="E70">
        <v>3.2159453278474397E-4</v>
      </c>
      <c r="F70">
        <v>2.0580555195913202</v>
      </c>
      <c r="G70">
        <v>0.105439787953754</v>
      </c>
      <c r="H70">
        <v>5.4525799249464102E-3</v>
      </c>
      <c r="I70">
        <v>8.4350832832875006E-2</v>
      </c>
      <c r="J70">
        <v>-6.2412122357024903E-2</v>
      </c>
      <c r="K70">
        <v>2.4282031950885798</v>
      </c>
      <c r="L70">
        <v>-0.315161712912709</v>
      </c>
      <c r="M70">
        <v>0</v>
      </c>
      <c r="N70">
        <v>0</v>
      </c>
      <c r="O70">
        <v>-5.6854175984767899E-2</v>
      </c>
      <c r="P70">
        <v>0</v>
      </c>
      <c r="Q70">
        <v>-0.25070033350601501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-2.0521848309009401</v>
      </c>
      <c r="Z70">
        <v>0.227784867911731</v>
      </c>
      <c r="AA70">
        <v>4.0013312347909502E-2</v>
      </c>
      <c r="AB70">
        <v>7.2088954095087796E-2</v>
      </c>
      <c r="AC70">
        <v>0.117919411564917</v>
      </c>
      <c r="AD70">
        <v>0.33980889686891103</v>
      </c>
      <c r="AE70">
        <v>0.345555791983373</v>
      </c>
      <c r="AF70">
        <v>1.1718494208519801</v>
      </c>
    </row>
    <row r="71" spans="1:32">
      <c r="A71" s="1">
        <v>45473</v>
      </c>
      <c r="B71">
        <v>-0.101802589107927</v>
      </c>
      <c r="C71">
        <v>0.77810858688404905</v>
      </c>
      <c r="D71">
        <v>-2.7583925738302999</v>
      </c>
      <c r="E71">
        <v>1.2974857924078699E-4</v>
      </c>
      <c r="F71">
        <v>2.2366384759362798</v>
      </c>
      <c r="G71">
        <v>7.3379072840873499E-2</v>
      </c>
      <c r="H71">
        <v>6.0486904254511602E-3</v>
      </c>
      <c r="I71">
        <v>5.4075319441055002E-2</v>
      </c>
      <c r="J71">
        <v>-6.58755994670676E-2</v>
      </c>
      <c r="K71">
        <v>2.6272768912639499</v>
      </c>
      <c r="L71">
        <v>-0.30839593028433998</v>
      </c>
      <c r="M71">
        <v>0</v>
      </c>
      <c r="N71">
        <v>0</v>
      </c>
      <c r="O71">
        <v>-5.4871126408240101E-2</v>
      </c>
      <c r="P71">
        <v>0</v>
      </c>
      <c r="Q71">
        <v>-0.21201925191120499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-2.1831535577043799</v>
      </c>
      <c r="Z71">
        <v>0.215289702573189</v>
      </c>
      <c r="AA71">
        <v>1.20631436045069E-2</v>
      </c>
      <c r="AB71">
        <v>4.2163433231749203E-2</v>
      </c>
      <c r="AC71">
        <v>9.3363987689615499E-2</v>
      </c>
      <c r="AD71">
        <v>0.28606191867283798</v>
      </c>
      <c r="AE71">
        <v>0.341761078414348</v>
      </c>
      <c r="AF71">
        <v>1.08184942085198</v>
      </c>
    </row>
    <row r="72" spans="1:32">
      <c r="A72" s="1">
        <v>45565</v>
      </c>
      <c r="B72">
        <v>-0.10151614640561001</v>
      </c>
      <c r="C72">
        <v>0.67086882562387395</v>
      </c>
      <c r="D72">
        <v>-2.7599258293647599</v>
      </c>
      <c r="E72" s="16">
        <v>7.8295153179002301E-5</v>
      </c>
      <c r="F72">
        <v>2.28925317874792</v>
      </c>
      <c r="G72">
        <v>5.35184706149388E-2</v>
      </c>
      <c r="H72">
        <v>4.7868053614466997E-3</v>
      </c>
      <c r="I72">
        <v>4.6103339433467602E-2</v>
      </c>
      <c r="J72">
        <v>-6.5946028642415402E-2</v>
      </c>
      <c r="K72">
        <v>2.4300999549148998</v>
      </c>
      <c r="L72">
        <v>-0.29529886571500102</v>
      </c>
      <c r="M72">
        <v>0</v>
      </c>
      <c r="N72">
        <v>0</v>
      </c>
      <c r="O72">
        <v>-5.3121675559690502E-2</v>
      </c>
      <c r="P72">
        <v>0</v>
      </c>
      <c r="Q72">
        <v>-0.17197141066472901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-2.35091357845881</v>
      </c>
      <c r="Z72">
        <v>0.13360239087338299</v>
      </c>
      <c r="AA72">
        <v>-3.1375403177189599E-2</v>
      </c>
      <c r="AB72">
        <v>-1.51980599895982E-2</v>
      </c>
      <c r="AC72">
        <v>3.5756690153936503E-2</v>
      </c>
      <c r="AD72">
        <v>0.21993046986332601</v>
      </c>
      <c r="AE72">
        <v>0.33800551424209901</v>
      </c>
      <c r="AF72">
        <v>0.376736937004851</v>
      </c>
    </row>
    <row r="73" spans="1:32">
      <c r="A73" s="1">
        <v>45657</v>
      </c>
      <c r="B73">
        <v>-0.10102186200906101</v>
      </c>
      <c r="C73">
        <v>0.57587076924498004</v>
      </c>
      <c r="D73">
        <v>-2.7456497567907099</v>
      </c>
      <c r="E73" s="16">
        <v>6.3168913730188005E-5</v>
      </c>
      <c r="F73">
        <v>2.3019568496576301</v>
      </c>
      <c r="G73">
        <v>3.7949887667823499E-2</v>
      </c>
      <c r="H73">
        <v>3.2571428796046302E-3</v>
      </c>
      <c r="I73">
        <v>4.2982078863652601E-2</v>
      </c>
      <c r="J73">
        <v>-6.4793999964144797E-2</v>
      </c>
      <c r="K73">
        <v>2.2838119925693299</v>
      </c>
      <c r="L73">
        <v>-0.27926461499294197</v>
      </c>
      <c r="M73">
        <v>0</v>
      </c>
      <c r="N73">
        <v>0</v>
      </c>
      <c r="O73">
        <v>-5.1468688016385801E-2</v>
      </c>
      <c r="P73">
        <v>0</v>
      </c>
      <c r="Q73">
        <v>-0.13718755253111101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-2.27966023272276</v>
      </c>
      <c r="Z73">
        <v>0.10592199415341701</v>
      </c>
      <c r="AA73">
        <v>-6.8946533172988003E-2</v>
      </c>
      <c r="AB73">
        <v>-5.3490556982917201E-2</v>
      </c>
      <c r="AC73">
        <v>-1.7876458737915098E-2</v>
      </c>
      <c r="AD73">
        <v>0.146960853844773</v>
      </c>
      <c r="AE73">
        <v>0.33428870041404901</v>
      </c>
      <c r="AF73">
        <v>3.3703182288230299E-2</v>
      </c>
    </row>
    <row r="74" spans="1:32">
      <c r="A74" s="1">
        <v>45747</v>
      </c>
      <c r="B74">
        <v>-0.10057254557829</v>
      </c>
      <c r="C74">
        <v>0.49345294706610499</v>
      </c>
      <c r="D74">
        <v>-2.7257966060174601</v>
      </c>
      <c r="E74" s="16">
        <v>5.7720570738495198E-5</v>
      </c>
      <c r="F74">
        <v>2.30028962476631</v>
      </c>
      <c r="G74">
        <v>2.4232174790463398E-2</v>
      </c>
      <c r="H74">
        <v>2.0423456533066398E-3</v>
      </c>
      <c r="I74">
        <v>4.0696739625022502E-2</v>
      </c>
      <c r="J74">
        <v>-6.3165541993576699E-2</v>
      </c>
      <c r="K74">
        <v>2.18051104592511</v>
      </c>
      <c r="L74">
        <v>-0.26161956688072302</v>
      </c>
      <c r="M74">
        <v>0</v>
      </c>
      <c r="N74">
        <v>0</v>
      </c>
      <c r="O74">
        <v>-4.9871597427657802E-2</v>
      </c>
      <c r="P74">
        <v>0</v>
      </c>
      <c r="Q74">
        <v>-0.108648000147962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-2.20159494085767</v>
      </c>
      <c r="Z74">
        <v>0.10422595242327699</v>
      </c>
      <c r="AA74">
        <v>-7.9490687311970301E-2</v>
      </c>
      <c r="AB74">
        <v>-8.0926052714792002E-2</v>
      </c>
      <c r="AC74">
        <v>-5.0880840513891301E-2</v>
      </c>
      <c r="AD74">
        <v>8.2044398451284195E-2</v>
      </c>
      <c r="AE74">
        <v>0.33061024196024602</v>
      </c>
      <c r="AF74">
        <v>-0.16440318821195099</v>
      </c>
    </row>
    <row r="75" spans="1:32">
      <c r="A75" s="1">
        <v>45838</v>
      </c>
      <c r="B75">
        <v>-0.10015484532695</v>
      </c>
      <c r="C75">
        <v>0.42241309857464299</v>
      </c>
      <c r="D75">
        <v>-2.7035058743493598</v>
      </c>
      <c r="E75" s="16">
        <v>5.4641570912621697E-5</v>
      </c>
      <c r="F75">
        <v>2.2920697354911801</v>
      </c>
      <c r="G75">
        <v>1.16133369342872E-2</v>
      </c>
      <c r="H75">
        <v>1.2338786566785599E-3</v>
      </c>
      <c r="I75">
        <v>3.8491174993461802E-2</v>
      </c>
      <c r="J75">
        <v>-6.1298506863365097E-2</v>
      </c>
      <c r="K75">
        <v>2.0984613530623899</v>
      </c>
      <c r="L75">
        <v>-0.24305342114773101</v>
      </c>
      <c r="M75">
        <v>0</v>
      </c>
      <c r="N75">
        <v>0</v>
      </c>
      <c r="O75">
        <v>-4.8318196369962298E-2</v>
      </c>
      <c r="P75">
        <v>0</v>
      </c>
      <c r="Q75">
        <v>-8.57150290098425E-2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-2.13347452063126</v>
      </c>
      <c r="Z75">
        <v>0.10426098143156801</v>
      </c>
      <c r="AA75">
        <v>-7.6546371781308103E-2</v>
      </c>
      <c r="AB75">
        <v>-8.8803404167071096E-2</v>
      </c>
      <c r="AC75">
        <v>-7.2731082735494404E-2</v>
      </c>
      <c r="AD75">
        <v>4.20677780635293E-2</v>
      </c>
      <c r="AE75">
        <v>0.326969747950766</v>
      </c>
      <c r="AF75">
        <v>-0.27596552565274601</v>
      </c>
    </row>
    <row r="76" spans="1:32">
      <c r="A76" s="1">
        <v>45930</v>
      </c>
      <c r="B76">
        <v>-9.9725703775086993E-2</v>
      </c>
      <c r="C76">
        <v>0.36129369588599802</v>
      </c>
      <c r="D76">
        <v>-2.6798309507945399</v>
      </c>
      <c r="E76" s="16">
        <v>5.1932187147324801E-5</v>
      </c>
      <c r="F76">
        <v>2.2799055575768099</v>
      </c>
      <c r="G76">
        <v>-1.2935121250078299E-4</v>
      </c>
      <c r="H76">
        <v>7.4889318150334603E-4</v>
      </c>
      <c r="I76">
        <v>3.6303950505673699E-2</v>
      </c>
      <c r="J76">
        <v>-5.92890687186923E-2</v>
      </c>
      <c r="K76">
        <v>2.02798012052902</v>
      </c>
      <c r="L76">
        <v>-0.22403309740312599</v>
      </c>
      <c r="M76">
        <v>0</v>
      </c>
      <c r="N76">
        <v>0</v>
      </c>
      <c r="O76">
        <v>-4.6804629303615501E-2</v>
      </c>
      <c r="P76">
        <v>0</v>
      </c>
      <c r="Q76">
        <v>-6.7411977328254505E-2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-2.0727737530480099</v>
      </c>
      <c r="Z76">
        <v>0.103963447128413</v>
      </c>
      <c r="AA76">
        <v>-7.2925828244268201E-2</v>
      </c>
      <c r="AB76">
        <v>-8.5579161373652304E-2</v>
      </c>
      <c r="AC76">
        <v>-7.9613841843250502E-2</v>
      </c>
      <c r="AD76">
        <v>1.5965514316125501E-2</v>
      </c>
      <c r="AE76">
        <v>0.32336683145358902</v>
      </c>
      <c r="AF76">
        <v>-0.33853742028052602</v>
      </c>
    </row>
    <row r="77" spans="1:32">
      <c r="A77" s="1">
        <v>46022</v>
      </c>
      <c r="B77">
        <v>-9.9255956517334806E-2</v>
      </c>
      <c r="C77">
        <v>0.30872747349296498</v>
      </c>
      <c r="D77">
        <v>-2.6552033433750601</v>
      </c>
      <c r="E77" s="16">
        <v>4.9097694122971599E-5</v>
      </c>
      <c r="F77">
        <v>2.26485540818146</v>
      </c>
      <c r="G77">
        <v>-1.1054102566003501E-2</v>
      </c>
      <c r="H77">
        <v>4.7897108517759102E-4</v>
      </c>
      <c r="I77">
        <v>3.4177991176891E-2</v>
      </c>
      <c r="J77">
        <v>-5.7192296947811902E-2</v>
      </c>
      <c r="K77">
        <v>1.96515283199498</v>
      </c>
      <c r="L77">
        <v>-0.20492325546602599</v>
      </c>
      <c r="M77">
        <v>0</v>
      </c>
      <c r="N77">
        <v>0</v>
      </c>
      <c r="O77">
        <v>-4.5329509271586403E-2</v>
      </c>
      <c r="P77">
        <v>0</v>
      </c>
      <c r="Q77">
        <v>-5.2813774423700902E-2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-2.0172729799214899</v>
      </c>
      <c r="Z77">
        <v>0.103393277133598</v>
      </c>
      <c r="AA77">
        <v>-6.9708839414738905E-2</v>
      </c>
      <c r="AB77">
        <v>-8.1848177616487994E-2</v>
      </c>
      <c r="AC77">
        <v>-7.6726769349680396E-2</v>
      </c>
      <c r="AD77">
        <v>4.9671723682690799E-3</v>
      </c>
      <c r="AE77">
        <v>0.31980110949295398</v>
      </c>
      <c r="AF77">
        <v>-0.36972567224932701</v>
      </c>
    </row>
    <row r="78" spans="1:32">
      <c r="A78" s="1">
        <v>46112</v>
      </c>
      <c r="B78">
        <v>-9.8731195401647306E-2</v>
      </c>
      <c r="C78">
        <v>0.26351304944686998</v>
      </c>
      <c r="D78">
        <v>-2.62986130549828</v>
      </c>
      <c r="E78" s="16">
        <v>4.6067836867040101E-5</v>
      </c>
      <c r="F78">
        <v>2.2474989108375998</v>
      </c>
      <c r="G78">
        <v>-2.11722581592317E-2</v>
      </c>
      <c r="H78">
        <v>3.3820620726331E-4</v>
      </c>
      <c r="I78">
        <v>3.21485000115024E-2</v>
      </c>
      <c r="J78">
        <v>-5.5049040615132903E-2</v>
      </c>
      <c r="K78">
        <v>1.9081296162513699</v>
      </c>
      <c r="L78">
        <v>-0.18602289078893999</v>
      </c>
      <c r="M78">
        <v>0</v>
      </c>
      <c r="N78">
        <v>0</v>
      </c>
      <c r="O78">
        <v>-4.3892178691642497E-2</v>
      </c>
      <c r="P78">
        <v>0</v>
      </c>
      <c r="Q78">
        <v>-4.1146416430797202E-2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-1.9657060312261101</v>
      </c>
      <c r="Z78">
        <v>0.102648975574196</v>
      </c>
      <c r="AA78">
        <v>-6.68364091670509E-2</v>
      </c>
      <c r="AB78">
        <v>-7.8506285531853306E-2</v>
      </c>
      <c r="AC78">
        <v>-7.3384385587283205E-2</v>
      </c>
      <c r="AD78">
        <v>5.3585487722342803E-3</v>
      </c>
      <c r="AE78">
        <v>0.31627220300821002</v>
      </c>
      <c r="AF78">
        <v>-0.38435431915167401</v>
      </c>
    </row>
    <row r="79" spans="1:32">
      <c r="A79" s="1">
        <v>46203</v>
      </c>
      <c r="B79">
        <v>-9.8146455339321703E-2</v>
      </c>
      <c r="C79">
        <v>0.22461562934122101</v>
      </c>
      <c r="D79">
        <v>-2.60397564812029</v>
      </c>
      <c r="E79" s="16">
        <v>4.28851809788766E-5</v>
      </c>
      <c r="F79">
        <v>2.2282512755891699</v>
      </c>
      <c r="G79">
        <v>-3.04869108940472E-2</v>
      </c>
      <c r="H79">
        <v>2.6954380118955097E-4</v>
      </c>
      <c r="I79">
        <v>3.02332720104815E-2</v>
      </c>
      <c r="J79">
        <v>-5.2892898221483499E-2</v>
      </c>
      <c r="K79">
        <v>1.8557857025934901</v>
      </c>
      <c r="L79">
        <v>-0.16757827198655101</v>
      </c>
      <c r="M79">
        <v>0</v>
      </c>
      <c r="N79">
        <v>0</v>
      </c>
      <c r="O79">
        <v>-4.24921891315534E-2</v>
      </c>
      <c r="P79">
        <v>0</v>
      </c>
      <c r="Q79">
        <v>-3.1792517638642298E-2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-1.9172614467281901</v>
      </c>
      <c r="Z79">
        <v>0.10176543439743301</v>
      </c>
      <c r="AA79">
        <v>-6.4225623935833295E-2</v>
      </c>
      <c r="AB79">
        <v>-7.5500956450768E-2</v>
      </c>
      <c r="AC79">
        <v>-7.0382871612396397E-2</v>
      </c>
      <c r="AD79">
        <v>6.3440439520353904E-3</v>
      </c>
      <c r="AE79">
        <v>0.31277973681308902</v>
      </c>
      <c r="AF79">
        <v>-0.39464826637981298</v>
      </c>
    </row>
    <row r="80" spans="1:32">
      <c r="A80" s="1">
        <v>46295</v>
      </c>
      <c r="B80">
        <v>-9.7502025880068996E-2</v>
      </c>
      <c r="C80">
        <v>0.19114914560446</v>
      </c>
      <c r="D80">
        <v>-2.5776870118313799</v>
      </c>
      <c r="E80" s="16">
        <v>3.9615347005103999E-5</v>
      </c>
      <c r="F80">
        <v>2.2074561305153302</v>
      </c>
      <c r="G80">
        <v>-3.9005344780006702E-2</v>
      </c>
      <c r="H80">
        <v>2.38526290675818E-4</v>
      </c>
      <c r="I80">
        <v>2.8438738515006501E-2</v>
      </c>
      <c r="J80">
        <v>-5.0752043707815601E-2</v>
      </c>
      <c r="K80">
        <v>1.8072892663169</v>
      </c>
      <c r="L80">
        <v>-0.14978937276172899</v>
      </c>
      <c r="M80">
        <v>0</v>
      </c>
      <c r="N80">
        <v>0</v>
      </c>
      <c r="O80">
        <v>-4.1129141542726899E-2</v>
      </c>
      <c r="P80">
        <v>0</v>
      </c>
      <c r="Q80">
        <v>-2.4269554323056001E-2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-1.87133835160666</v>
      </c>
      <c r="Z80">
        <v>0.100751676042537</v>
      </c>
      <c r="AA80">
        <v>-6.1829310795761698E-2</v>
      </c>
      <c r="AB80">
        <v>-7.2757500012069501E-2</v>
      </c>
      <c r="AC80">
        <v>-6.7679619282285497E-2</v>
      </c>
      <c r="AD80">
        <v>6.9959922473511798E-3</v>
      </c>
      <c r="AE80">
        <v>0.30932333955546598</v>
      </c>
      <c r="AF80">
        <v>-0.40205684608866699</v>
      </c>
    </row>
    <row r="81" spans="1:32">
      <c r="A81" s="1">
        <v>46387</v>
      </c>
      <c r="B81">
        <v>-9.6800955183873105E-2</v>
      </c>
      <c r="C81">
        <v>0.16235578341350501</v>
      </c>
      <c r="D81">
        <v>-2.5511172751419702</v>
      </c>
      <c r="E81" s="16">
        <v>3.6321760716375397E-5</v>
      </c>
      <c r="F81">
        <v>2.1854136378395599</v>
      </c>
      <c r="G81">
        <v>-4.6742454566919903E-2</v>
      </c>
      <c r="H81">
        <v>2.2562201352602099E-4</v>
      </c>
      <c r="I81">
        <v>2.6765210498131398E-2</v>
      </c>
      <c r="J81">
        <v>-4.86498433555849E-2</v>
      </c>
      <c r="K81">
        <v>1.7619638147757299</v>
      </c>
      <c r="L81">
        <v>-0.13281457378376901</v>
      </c>
      <c r="M81">
        <v>0</v>
      </c>
      <c r="N81">
        <v>0</v>
      </c>
      <c r="O81">
        <v>-3.9802634425466603E-2</v>
      </c>
      <c r="P81">
        <v>0</v>
      </c>
      <c r="Q81">
        <v>-1.8203372574486801E-2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-1.82745628141126</v>
      </c>
      <c r="Z81">
        <v>9.9610492197356501E-2</v>
      </c>
      <c r="AA81">
        <v>-5.9617687764991503E-2</v>
      </c>
      <c r="AB81">
        <v>-7.0230565519296503E-2</v>
      </c>
      <c r="AC81">
        <v>-6.5210032368871601E-2</v>
      </c>
      <c r="AD81">
        <v>7.3643264607077203E-3</v>
      </c>
      <c r="AE81">
        <v>0.30590264367755199</v>
      </c>
      <c r="AF81">
        <v>-0.407007823459553</v>
      </c>
    </row>
    <row r="82" spans="1:32">
      <c r="A82" s="1">
        <v>46477</v>
      </c>
      <c r="B82">
        <v>-9.6047686937217797E-2</v>
      </c>
      <c r="C82">
        <v>0.137587119906035</v>
      </c>
      <c r="D82">
        <v>-2.5243734341906601</v>
      </c>
      <c r="E82" s="16">
        <v>3.3059191159251802E-5</v>
      </c>
      <c r="F82">
        <v>2.1623897712093498</v>
      </c>
      <c r="G82">
        <v>-5.3720963824261198E-2</v>
      </c>
      <c r="H82">
        <v>2.2031479143825699E-4</v>
      </c>
      <c r="I82">
        <v>2.52098278294558E-2</v>
      </c>
      <c r="J82">
        <v>-4.6605251301444002E-2</v>
      </c>
      <c r="K82">
        <v>1.71924086703714</v>
      </c>
      <c r="L82">
        <v>-0.116774898867055</v>
      </c>
      <c r="M82">
        <v>0</v>
      </c>
      <c r="N82">
        <v>0</v>
      </c>
      <c r="O82">
        <v>-3.8512245339538898E-2</v>
      </c>
      <c r="P82">
        <v>0</v>
      </c>
      <c r="Q82">
        <v>-1.3304190883889899E-2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-1.78522100285194</v>
      </c>
      <c r="Z82">
        <v>9.8344910729084606E-2</v>
      </c>
      <c r="AA82">
        <v>-5.7568152312340998E-2</v>
      </c>
      <c r="AB82">
        <v>-6.7889684839305797E-2</v>
      </c>
      <c r="AC82">
        <v>-6.2934425378483205E-2</v>
      </c>
      <c r="AD82">
        <v>7.5264375710336496E-3</v>
      </c>
      <c r="AE82">
        <v>0.30251728537653699</v>
      </c>
      <c r="AF82">
        <v>-0.40988234308474503</v>
      </c>
    </row>
    <row r="83" spans="1:32">
      <c r="A83" s="1">
        <v>46568</v>
      </c>
      <c r="B83">
        <v>-9.52473305213484E-2</v>
      </c>
      <c r="C83">
        <v>0.116287743243007</v>
      </c>
      <c r="D83">
        <v>-2.4975493128442099</v>
      </c>
      <c r="E83" s="16">
        <v>2.98727367889373E-5</v>
      </c>
      <c r="F83">
        <v>2.1386201756375902</v>
      </c>
      <c r="G83">
        <v>-5.9970513351619702E-2</v>
      </c>
      <c r="H83">
        <v>2.1723443016062301E-4</v>
      </c>
      <c r="I83">
        <v>2.3768045369047901E-2</v>
      </c>
      <c r="J83">
        <v>-4.4633198628759398E-2</v>
      </c>
      <c r="K83">
        <v>1.6786398579288</v>
      </c>
      <c r="L83">
        <v>-0.101758076217322</v>
      </c>
      <c r="M83">
        <v>0</v>
      </c>
      <c r="N83">
        <v>0</v>
      </c>
      <c r="O83">
        <v>-3.72575235241926E-2</v>
      </c>
      <c r="P83">
        <v>0</v>
      </c>
      <c r="Q83">
        <v>-9.3469024589171792E-3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-1.74430850895959</v>
      </c>
      <c r="Z83">
        <v>9.6959798109748099E-2</v>
      </c>
      <c r="AA83">
        <v>-5.5661596558237401E-2</v>
      </c>
      <c r="AB83">
        <v>-6.5711007815109093E-2</v>
      </c>
      <c r="AC83">
        <v>-6.0825911269874397E-2</v>
      </c>
      <c r="AD83">
        <v>7.5309836279893001E-3</v>
      </c>
      <c r="AE83">
        <v>0.29916690456566303</v>
      </c>
      <c r="AF83">
        <v>-0.41104926650024698</v>
      </c>
    </row>
    <row r="84" spans="1:32">
      <c r="A84" s="1">
        <v>46660</v>
      </c>
      <c r="B84">
        <v>-9.4405262330256298E-2</v>
      </c>
      <c r="C84">
        <v>9.7981291888703803E-2</v>
      </c>
      <c r="D84">
        <v>-2.4707266624436399</v>
      </c>
      <c r="E84" s="16">
        <v>2.67983587896975E-5</v>
      </c>
      <c r="F84">
        <v>2.1143125218452798</v>
      </c>
      <c r="G84">
        <v>-6.5526396386757502E-2</v>
      </c>
      <c r="H84">
        <v>2.1382978123431399E-4</v>
      </c>
      <c r="I84">
        <v>2.2434379950751499E-2</v>
      </c>
      <c r="J84">
        <v>-4.2745002439842701E-2</v>
      </c>
      <c r="K84">
        <v>1.6397563874296199</v>
      </c>
      <c r="L84">
        <v>-8.7822458941202594E-2</v>
      </c>
      <c r="M84">
        <v>0</v>
      </c>
      <c r="N84">
        <v>0</v>
      </c>
      <c r="O84">
        <v>-3.6037986841608402E-2</v>
      </c>
      <c r="P84">
        <v>0</v>
      </c>
      <c r="Q84">
        <v>-6.1556110911474499E-3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-1.70445490609009</v>
      </c>
      <c r="Z84">
        <v>9.5461946772960798E-2</v>
      </c>
      <c r="AA84">
        <v>-5.3881181800170402E-2</v>
      </c>
      <c r="AB84">
        <v>-6.3674262655197295E-2</v>
      </c>
      <c r="AC84">
        <v>-5.8863331058609497E-2</v>
      </c>
      <c r="AD84">
        <v>7.4113277423027797E-3</v>
      </c>
      <c r="AE84">
        <v>0.29585114483571201</v>
      </c>
      <c r="AF84">
        <v>-0.41084343347302399</v>
      </c>
    </row>
    <row r="85" spans="1:32">
      <c r="A85" s="1">
        <v>46752</v>
      </c>
      <c r="B85">
        <v>-9.3526897243522505E-2</v>
      </c>
      <c r="C85">
        <v>8.2258631343241295E-2</v>
      </c>
      <c r="D85">
        <v>-2.4439760974666398</v>
      </c>
      <c r="E85" s="16">
        <v>2.38638170177004E-5</v>
      </c>
      <c r="F85">
        <v>2.0896484780037801</v>
      </c>
      <c r="G85">
        <v>-7.0428244613750607E-2</v>
      </c>
      <c r="H85">
        <v>2.0904109559808501E-4</v>
      </c>
      <c r="I85">
        <v>2.12028129470898E-2</v>
      </c>
      <c r="J85">
        <v>-4.0948783049276502E-2</v>
      </c>
      <c r="K85">
        <v>1.6022532481207901</v>
      </c>
      <c r="L85">
        <v>-7.5000780352492996E-2</v>
      </c>
      <c r="M85">
        <v>0</v>
      </c>
      <c r="N85">
        <v>0</v>
      </c>
      <c r="O85">
        <v>-3.4853120844792002E-2</v>
      </c>
      <c r="P85">
        <v>0</v>
      </c>
      <c r="Q85">
        <v>-3.5917687177683898E-3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-1.6654484409871899</v>
      </c>
      <c r="Z85">
        <v>9.3859748789389505E-2</v>
      </c>
      <c r="AA85">
        <v>-5.2211901773702302E-2</v>
      </c>
      <c r="AB85">
        <v>-6.1761698505657499E-2</v>
      </c>
      <c r="AC85">
        <v>-5.7028644569500797E-2</v>
      </c>
      <c r="AD85">
        <v>7.1935945373827496E-3</v>
      </c>
      <c r="AE85">
        <v>0.29256965341694902</v>
      </c>
      <c r="AF85">
        <v>-0.40955730605292701</v>
      </c>
    </row>
    <row r="86" spans="1:32">
      <c r="A86" s="1">
        <v>46843</v>
      </c>
      <c r="B86">
        <v>-9.2617549067956106E-2</v>
      </c>
      <c r="C86">
        <v>6.8767860955202195E-2</v>
      </c>
      <c r="D86">
        <v>-2.4173579878307998</v>
      </c>
      <c r="E86" s="16">
        <v>2.10896705884619E-5</v>
      </c>
      <c r="F86">
        <v>2.0647856043303499</v>
      </c>
      <c r="G86">
        <v>-7.4718786695332703E-2</v>
      </c>
      <c r="H86">
        <v>2.0256935844615E-4</v>
      </c>
      <c r="I86">
        <v>2.00670338189325E-2</v>
      </c>
      <c r="J86">
        <v>-3.92498746058874E-2</v>
      </c>
      <c r="K86">
        <v>1.56585260694729</v>
      </c>
      <c r="L86">
        <v>-6.3303713064932002E-2</v>
      </c>
      <c r="M86">
        <v>0</v>
      </c>
      <c r="N86">
        <v>0</v>
      </c>
      <c r="O86">
        <v>-3.3702379151702801E-2</v>
      </c>
      <c r="P86">
        <v>0</v>
      </c>
      <c r="Q86">
        <v>-1.5451938311537899E-3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-1.62712254935457</v>
      </c>
      <c r="Z86">
        <v>9.2162792240028199E-2</v>
      </c>
      <c r="AA86">
        <v>-5.0640382719109603E-2</v>
      </c>
      <c r="AB86">
        <v>-5.9957666419388198E-2</v>
      </c>
      <c r="AC86">
        <v>-5.5306022393497203E-2</v>
      </c>
      <c r="AD86">
        <v>6.8997032936025304E-3</v>
      </c>
      <c r="AE86">
        <v>0.28932208114144098</v>
      </c>
      <c r="AF86">
        <v>-0.40744076337833401</v>
      </c>
    </row>
    <row r="87" spans="1:32">
      <c r="A87" s="1">
        <v>46934</v>
      </c>
      <c r="B87">
        <v>-9.1682339928457202E-2</v>
      </c>
      <c r="C87">
        <v>5.7205870897217501E-2</v>
      </c>
      <c r="D87">
        <v>-2.3909233341354899</v>
      </c>
      <c r="E87" s="16">
        <v>1.8490242253308001E-5</v>
      </c>
      <c r="F87">
        <v>2.0398592377088698</v>
      </c>
      <c r="G87">
        <v>-7.8442726770622306E-2</v>
      </c>
      <c r="H87">
        <v>1.9448486439636401E-4</v>
      </c>
      <c r="I87">
        <v>1.9020606091828901E-2</v>
      </c>
      <c r="J87">
        <v>-3.7651218212723103E-2</v>
      </c>
      <c r="K87">
        <v>1.53032887479021</v>
      </c>
      <c r="L87">
        <v>-5.27232065491854E-2</v>
      </c>
      <c r="M87">
        <v>0</v>
      </c>
      <c r="N87">
        <v>0</v>
      </c>
      <c r="O87">
        <v>-3.2585184738006999E-2</v>
      </c>
      <c r="P87">
        <v>0</v>
      </c>
      <c r="Q87" s="16">
        <v>7.2676985659949906E-5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-1.58934959237013</v>
      </c>
      <c r="Z87">
        <v>9.0381478075275107E-2</v>
      </c>
      <c r="AA87">
        <v>-4.9154751418002497E-2</v>
      </c>
      <c r="AB87">
        <v>-5.8248394036661801E-2</v>
      </c>
      <c r="AC87">
        <v>-5.3681486027817901E-2</v>
      </c>
      <c r="AD87">
        <v>6.5484721252368396E-3</v>
      </c>
      <c r="AE87">
        <v>0.28610808240581898</v>
      </c>
      <c r="AF87">
        <v>-0.40470396000022202</v>
      </c>
    </row>
    <row r="88" spans="1:32">
      <c r="A88" s="1">
        <v>47026</v>
      </c>
      <c r="B88">
        <v>-9.0726138876224494E-2</v>
      </c>
      <c r="C88">
        <v>4.7311206924970102E-2</v>
      </c>
      <c r="D88">
        <v>-2.3647146256695901</v>
      </c>
      <c r="E88" s="16">
        <v>1.6074516279538102E-5</v>
      </c>
      <c r="F88">
        <v>2.0149843659384699</v>
      </c>
      <c r="G88">
        <v>-8.1645758526248696E-2</v>
      </c>
      <c r="H88">
        <v>1.8502216476930599E-4</v>
      </c>
      <c r="I88">
        <v>1.8057090642824E-2</v>
      </c>
      <c r="J88">
        <v>-3.6153730485697998E-2</v>
      </c>
      <c r="K88">
        <v>1.49550213275309</v>
      </c>
      <c r="L88">
        <v>-4.32355853597148E-2</v>
      </c>
      <c r="M88">
        <v>0</v>
      </c>
      <c r="N88">
        <v>0</v>
      </c>
      <c r="O88">
        <v>-3.1500931907783102E-2</v>
      </c>
      <c r="P88">
        <v>0</v>
      </c>
      <c r="Q88">
        <v>1.3338370207362201E-3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-1.5520351757340101</v>
      </c>
      <c r="Z88">
        <v>8.8526683180182794E-2</v>
      </c>
      <c r="AA88">
        <v>-4.7744521850467098E-2</v>
      </c>
      <c r="AB88">
        <v>-5.6621818156154601E-2</v>
      </c>
      <c r="AC88">
        <v>-5.2142713901996297E-2</v>
      </c>
      <c r="AD88">
        <v>6.1560969890938899E-3</v>
      </c>
      <c r="AE88">
        <v>0.28292731513442798</v>
      </c>
      <c r="AF88">
        <v>-0.40152117520291603</v>
      </c>
    </row>
    <row r="89" spans="1:32">
      <c r="A89" s="1">
        <v>47118</v>
      </c>
      <c r="B89">
        <v>-8.9753519739854501E-2</v>
      </c>
      <c r="C89">
        <v>3.8858036606725599E-2</v>
      </c>
      <c r="D89">
        <v>-2.33876667453554</v>
      </c>
      <c r="E89" s="16">
        <v>1.3846961240168499E-5</v>
      </c>
      <c r="F89">
        <v>1.9902574741210901</v>
      </c>
      <c r="G89">
        <v>-8.4373716190951895E-2</v>
      </c>
      <c r="H89">
        <v>1.7447496362146101E-4</v>
      </c>
      <c r="I89">
        <v>1.7170141469694901E-2</v>
      </c>
      <c r="J89">
        <v>-3.4756643419266799E-2</v>
      </c>
      <c r="K89">
        <v>1.4612320779369199</v>
      </c>
      <c r="L89">
        <v>-3.4804397169594402E-2</v>
      </c>
      <c r="M89">
        <v>0</v>
      </c>
      <c r="N89">
        <v>0</v>
      </c>
      <c r="O89">
        <v>-3.0448988762376599E-2</v>
      </c>
      <c r="P89">
        <v>0</v>
      </c>
      <c r="Q89">
        <v>2.2974766326614902E-3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-1.5151130093265599</v>
      </c>
      <c r="Z89">
        <v>8.6609473821218294E-2</v>
      </c>
      <c r="AA89">
        <v>-4.6400486996571198E-2</v>
      </c>
      <c r="AB89">
        <v>-5.5067435731711203E-2</v>
      </c>
      <c r="AC89">
        <v>-5.0678896548165299E-2</v>
      </c>
      <c r="AD89">
        <v>5.7364385659924404E-3</v>
      </c>
      <c r="AE89">
        <v>0.27977944074287198</v>
      </c>
      <c r="AF89">
        <v>-0.398034886598431</v>
      </c>
    </row>
    <row r="90" spans="1:32">
      <c r="A90" s="1">
        <v>47208</v>
      </c>
      <c r="B90">
        <v>-8.8768732882924903E-2</v>
      </c>
      <c r="C90">
        <v>3.1651042554111698E-2</v>
      </c>
      <c r="D90">
        <v>-2.3131074186087499</v>
      </c>
      <c r="E90" s="16">
        <v>1.1808276323666699E-5</v>
      </c>
      <c r="F90">
        <v>1.9657583435306301</v>
      </c>
      <c r="G90">
        <v>-8.6671857185672205E-2</v>
      </c>
      <c r="H90">
        <v>1.6314366648600501E-4</v>
      </c>
      <c r="I90">
        <v>1.6353581042878901E-2</v>
      </c>
      <c r="J90">
        <v>-3.3457813499102498E-2</v>
      </c>
      <c r="K90">
        <v>1.4274124746732499</v>
      </c>
      <c r="L90">
        <v>-2.73830056747454E-2</v>
      </c>
      <c r="M90">
        <v>0</v>
      </c>
      <c r="N90">
        <v>0</v>
      </c>
      <c r="O90">
        <v>-2.9428700021238E-2</v>
      </c>
      <c r="P90">
        <v>0</v>
      </c>
      <c r="Q90">
        <v>3.0127928914761202E-3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-1.47854028107715</v>
      </c>
      <c r="Z90">
        <v>8.4640867235004497E-2</v>
      </c>
      <c r="AA90">
        <v>-4.5114612827478001E-2</v>
      </c>
      <c r="AB90">
        <v>-5.3576162689482502E-2</v>
      </c>
      <c r="AC90">
        <v>-4.92806070885322E-2</v>
      </c>
      <c r="AD90">
        <v>5.3012491494972896E-3</v>
      </c>
      <c r="AE90">
        <v>0.27666412410195801</v>
      </c>
      <c r="AF90">
        <v>-0.39435976443335902</v>
      </c>
    </row>
    <row r="91" spans="1:32">
      <c r="A91" s="1">
        <v>47299</v>
      </c>
      <c r="B91">
        <v>-8.7775687734404195E-2</v>
      </c>
      <c r="C91">
        <v>2.5521095545554099E-2</v>
      </c>
      <c r="D91">
        <v>-2.28775868706028</v>
      </c>
      <c r="E91" s="16">
        <v>9.9560625634711706E-6</v>
      </c>
      <c r="F91">
        <v>1.94155178545022</v>
      </c>
      <c r="G91">
        <v>-8.8584268028459201E-2</v>
      </c>
      <c r="H91">
        <v>1.5131029220984699E-4</v>
      </c>
      <c r="I91">
        <v>1.56014590896634E-2</v>
      </c>
      <c r="J91">
        <v>-3.2253999447587403E-2</v>
      </c>
      <c r="K91">
        <v>1.39396610003709</v>
      </c>
      <c r="L91">
        <v>-2.0916928383075201E-2</v>
      </c>
      <c r="M91">
        <v>0</v>
      </c>
      <c r="N91">
        <v>0</v>
      </c>
      <c r="O91">
        <v>-2.84393900726224E-2</v>
      </c>
      <c r="P91">
        <v>0</v>
      </c>
      <c r="Q91">
        <v>3.5210871233790201E-3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-1.4422935206529199</v>
      </c>
      <c r="Z91">
        <v>8.2631637260093802E-2</v>
      </c>
      <c r="AA91">
        <v>-4.3879934500940798E-2</v>
      </c>
      <c r="AB91">
        <v>-5.2140198354542297E-2</v>
      </c>
      <c r="AC91">
        <v>-4.7939678039588401E-2</v>
      </c>
      <c r="AD91">
        <v>4.8603777022500402E-3</v>
      </c>
      <c r="AE91">
        <v>0.27358103350204199</v>
      </c>
      <c r="AF91">
        <v>-0.39058645020925897</v>
      </c>
    </row>
    <row r="92" spans="1:32">
      <c r="A92" s="1">
        <v>47391</v>
      </c>
      <c r="B92">
        <v>-8.6777944019382394E-2</v>
      </c>
      <c r="C92">
        <v>2.0321583708112E-2</v>
      </c>
      <c r="D92">
        <v>-2.2627369235586299</v>
      </c>
      <c r="E92" s="16">
        <v>8.2854217276656096E-6</v>
      </c>
      <c r="F92">
        <v>1.91768929570499</v>
      </c>
      <c r="G92">
        <v>-9.0153383638548898E-2</v>
      </c>
      <c r="H92">
        <v>1.3922745239982001E-4</v>
      </c>
      <c r="I92">
        <v>1.49080973418783E-2</v>
      </c>
      <c r="J92">
        <v>-3.1141108992800801E-2</v>
      </c>
      <c r="K92">
        <v>1.3608401698542201</v>
      </c>
      <c r="L92">
        <v>-1.5345923398113E-2</v>
      </c>
      <c r="M92">
        <v>0</v>
      </c>
      <c r="N92">
        <v>0</v>
      </c>
      <c r="O92">
        <v>-2.7480366151841799E-2</v>
      </c>
      <c r="P92">
        <v>0</v>
      </c>
      <c r="Q92">
        <v>3.8573351284041301E-3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-1.4063649271888199</v>
      </c>
      <c r="Z92">
        <v>8.0592159463347496E-2</v>
      </c>
      <c r="AA92">
        <v>-4.2690455510898798E-2</v>
      </c>
      <c r="AB92">
        <v>-5.0752895584406099E-2</v>
      </c>
      <c r="AC92">
        <v>-4.6649082640535203E-2</v>
      </c>
      <c r="AD92">
        <v>4.4219631651055804E-3</v>
      </c>
      <c r="AE92">
        <v>0.27052984061772001</v>
      </c>
      <c r="AF92">
        <v>-0.38678505282596598</v>
      </c>
    </row>
    <row r="93" spans="1:32">
      <c r="A93" s="1">
        <v>47483</v>
      </c>
      <c r="B93">
        <v>-8.5778710149453499E-2</v>
      </c>
      <c r="C93">
        <v>1.59252936359792E-2</v>
      </c>
      <c r="D93">
        <v>-2.2380538636493399</v>
      </c>
      <c r="E93" s="16">
        <v>6.78948638962604E-6</v>
      </c>
      <c r="F93">
        <v>1.89421061895211</v>
      </c>
      <c r="G93">
        <v>-9.14196095896328E-2</v>
      </c>
      <c r="H93">
        <v>1.2711449344095E-4</v>
      </c>
      <c r="I93">
        <v>1.4268122212984E-2</v>
      </c>
      <c r="J93">
        <v>-3.0114415743395601E-2</v>
      </c>
      <c r="K93">
        <v>1.3280022277744099</v>
      </c>
      <c r="L93">
        <v>-1.06058326423367E-2</v>
      </c>
      <c r="M93">
        <v>0</v>
      </c>
      <c r="N93">
        <v>0</v>
      </c>
      <c r="O93">
        <v>-2.6550921562004299E-2</v>
      </c>
      <c r="P93">
        <v>0</v>
      </c>
      <c r="Q93">
        <v>4.0513682810227299E-3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-1.3707591334384499</v>
      </c>
      <c r="Z93">
        <v>7.8532291228139595E-2</v>
      </c>
      <c r="AA93">
        <v>-4.1541050618878597E-2</v>
      </c>
      <c r="AB93">
        <v>-4.9408637224308903E-2</v>
      </c>
      <c r="AC93">
        <v>-4.5402820882934E-2</v>
      </c>
      <c r="AD93">
        <v>3.9926180160177096E-3</v>
      </c>
      <c r="AE93">
        <v>0.26751022047295198</v>
      </c>
      <c r="AF93">
        <v>-0.38300833094721598</v>
      </c>
    </row>
    <row r="94" spans="1:32">
      <c r="A94" s="1">
        <v>47573</v>
      </c>
      <c r="B94">
        <v>-8.4780847520852395E-2</v>
      </c>
      <c r="C94">
        <v>1.2221755980098E-2</v>
      </c>
      <c r="D94">
        <v>-2.21371716407026</v>
      </c>
      <c r="E94" s="16">
        <v>5.4598852003320104E-6</v>
      </c>
      <c r="F94">
        <v>1.87114521489647</v>
      </c>
      <c r="G94">
        <v>-9.2421036744340601E-2</v>
      </c>
      <c r="H94">
        <v>1.15157243864309E-4</v>
      </c>
      <c r="I94">
        <v>1.36764870898895E-2</v>
      </c>
      <c r="J94">
        <v>-2.9168747717225E-2</v>
      </c>
      <c r="K94">
        <v>1.2954364766092401</v>
      </c>
      <c r="L94">
        <v>-6.6301916283910698E-3</v>
      </c>
      <c r="M94">
        <v>0</v>
      </c>
      <c r="N94">
        <v>0</v>
      </c>
      <c r="O94">
        <v>-2.5650338867441301E-2</v>
      </c>
      <c r="P94">
        <v>0</v>
      </c>
      <c r="Q94">
        <v>4.1287683839137399E-3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-1.3354903772506901</v>
      </c>
      <c r="Z94">
        <v>7.6461282458954394E-2</v>
      </c>
      <c r="AA94">
        <v>-4.04273732855314E-2</v>
      </c>
      <c r="AB94">
        <v>-4.8102719499088398E-2</v>
      </c>
      <c r="AC94">
        <v>-4.4195810848469803E-2</v>
      </c>
      <c r="AD94">
        <v>3.5776019196707698E-3</v>
      </c>
      <c r="AE94">
        <v>0.26452185140650097</v>
      </c>
      <c r="AF94">
        <v>-0.37929455155840702</v>
      </c>
    </row>
    <row r="95" spans="1:32">
      <c r="A95" s="1">
        <v>47664</v>
      </c>
      <c r="B95">
        <v>-8.3786879646629203E-2</v>
      </c>
      <c r="C95">
        <v>9.11498209355102E-3</v>
      </c>
      <c r="D95">
        <v>-2.1897309828639901</v>
      </c>
      <c r="E95" s="16">
        <v>4.2871477017957503E-6</v>
      </c>
      <c r="F95">
        <v>1.8485136213762201</v>
      </c>
      <c r="G95">
        <v>-9.3193237869977005E-2</v>
      </c>
      <c r="H95">
        <v>1.03509541725997E-4</v>
      </c>
      <c r="I95">
        <v>1.3128485748181601E-2</v>
      </c>
      <c r="J95">
        <v>-2.82986493711486E-2</v>
      </c>
      <c r="K95">
        <v>1.2631405283963699</v>
      </c>
      <c r="L95">
        <v>-3.35161795175661E-3</v>
      </c>
      <c r="M95">
        <v>0</v>
      </c>
      <c r="N95">
        <v>0</v>
      </c>
      <c r="O95">
        <v>-2.4777893003535102E-2</v>
      </c>
      <c r="P95">
        <v>0</v>
      </c>
      <c r="Q95">
        <v>4.1115525054611799E-3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-1.30058005035697</v>
      </c>
      <c r="Z95">
        <v>7.4387712817387597E-2</v>
      </c>
      <c r="AA95">
        <v>-3.9345768165672299E-2</v>
      </c>
      <c r="AB95">
        <v>-4.6831242817166698E-2</v>
      </c>
      <c r="AC95">
        <v>-4.3023785948241001E-2</v>
      </c>
      <c r="AD95">
        <v>3.18098488628918E-3</v>
      </c>
      <c r="AE95">
        <v>0.26156441503778699</v>
      </c>
      <c r="AF95">
        <v>-0.375670028444339</v>
      </c>
    </row>
    <row r="96" spans="1:32">
      <c r="A96" s="1">
        <v>47756</v>
      </c>
      <c r="B96">
        <v>-8.2799005176944204E-2</v>
      </c>
      <c r="C96">
        <v>6.5215301527335899E-3</v>
      </c>
      <c r="D96">
        <v>-2.1660965100925802</v>
      </c>
      <c r="E96" s="16">
        <v>3.2610532036813899E-6</v>
      </c>
      <c r="F96">
        <v>1.8263287116798399</v>
      </c>
      <c r="G96">
        <v>-9.3769136186836397E-2</v>
      </c>
      <c r="H96" s="16">
        <v>9.2295604584914206E-5</v>
      </c>
      <c r="I96">
        <v>1.26197582592748E-2</v>
      </c>
      <c r="J96">
        <v>-2.7498519156125702E-2</v>
      </c>
      <c r="K96">
        <v>1.23112254761533</v>
      </c>
      <c r="L96">
        <v>-7.0299221401929105E-4</v>
      </c>
      <c r="M96">
        <v>0</v>
      </c>
      <c r="N96">
        <v>0</v>
      </c>
      <c r="O96">
        <v>-2.3932854258573499E-2</v>
      </c>
      <c r="P96">
        <v>0</v>
      </c>
      <c r="Q96">
        <v>4.0187040479580704E-3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-1.2660545940882</v>
      </c>
      <c r="Z96">
        <v>7.2319451699401696E-2</v>
      </c>
      <c r="AA96">
        <v>-3.8293189073490302E-2</v>
      </c>
      <c r="AB96">
        <v>-4.5591010296635003E-2</v>
      </c>
      <c r="AC96">
        <v>-4.1883198525415902E-2</v>
      </c>
      <c r="AD96">
        <v>2.8057994253951201E-3</v>
      </c>
      <c r="AE96">
        <v>0.25863759623307703</v>
      </c>
      <c r="AF96">
        <v>-0.37215135329795201</v>
      </c>
    </row>
    <row r="97" spans="1:32">
      <c r="A97" s="1">
        <v>47848</v>
      </c>
      <c r="B97">
        <v>-8.18191139663004E-2</v>
      </c>
      <c r="C97">
        <v>4.3688491310526203E-3</v>
      </c>
      <c r="D97">
        <v>-2.1428124497485799</v>
      </c>
      <c r="E97" s="16">
        <v>2.37092831893794E-6</v>
      </c>
      <c r="F97">
        <v>1.8045968455204799</v>
      </c>
      <c r="G97">
        <v>-9.4178936275889497E-2</v>
      </c>
      <c r="H97" s="16">
        <v>8.1612757490016896E-5</v>
      </c>
      <c r="I97">
        <v>1.21462906306433E-2</v>
      </c>
      <c r="J97">
        <v>-2.6762724706942E-2</v>
      </c>
      <c r="K97">
        <v>1.1993987606157599</v>
      </c>
      <c r="L97">
        <v>1.38155384506669E-3</v>
      </c>
      <c r="M97">
        <v>0</v>
      </c>
      <c r="N97">
        <v>0</v>
      </c>
      <c r="O97">
        <v>-2.3114491093690102E-2</v>
      </c>
      <c r="P97">
        <v>0</v>
      </c>
      <c r="Q97">
        <v>3.8665913611077001E-3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-1.2319437117685801</v>
      </c>
      <c r="Z97">
        <v>7.0263637474120205E-2</v>
      </c>
      <c r="AA97">
        <v>-3.7267122680194401E-2</v>
      </c>
      <c r="AB97">
        <v>-4.43794341660309E-2</v>
      </c>
      <c r="AC97">
        <v>-4.0771130130622099E-2</v>
      </c>
      <c r="AD97">
        <v>2.4541813697335499E-3</v>
      </c>
      <c r="AE97">
        <v>0.25574108307205901</v>
      </c>
      <c r="AF97">
        <v>-0.368747337830928</v>
      </c>
    </row>
    <row r="98" spans="1:32">
      <c r="A98" s="1">
        <v>47938</v>
      </c>
      <c r="B98">
        <v>-8.0848805439698607E-2</v>
      </c>
      <c r="C98">
        <v>2.5938573678763398E-3</v>
      </c>
      <c r="D98">
        <v>-2.1198754541029898</v>
      </c>
      <c r="E98" s="16">
        <v>1.6058977396690299E-6</v>
      </c>
      <c r="F98">
        <v>1.78331891482105</v>
      </c>
      <c r="G98">
        <v>-9.4450108332703897E-2</v>
      </c>
      <c r="H98" s="16">
        <v>7.1534265125896006E-5</v>
      </c>
      <c r="I98">
        <v>1.1704409298568599E-2</v>
      </c>
      <c r="J98">
        <v>-2.60856977931643E-2</v>
      </c>
      <c r="K98">
        <v>1.16799130355947</v>
      </c>
      <c r="L98">
        <v>2.9658265667456998E-3</v>
      </c>
      <c r="M98">
        <v>0</v>
      </c>
      <c r="N98">
        <v>0</v>
      </c>
      <c r="O98">
        <v>-2.2322072776002299E-2</v>
      </c>
      <c r="P98">
        <v>0</v>
      </c>
      <c r="Q98">
        <v>3.6693040965793799E-3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-1.1982788680847201</v>
      </c>
      <c r="Z98">
        <v>6.8226672819201403E-2</v>
      </c>
      <c r="AA98">
        <v>-3.6265518078645198E-2</v>
      </c>
      <c r="AB98">
        <v>-4.31944500531765E-2</v>
      </c>
      <c r="AC98">
        <v>-3.9685208635283097E-2</v>
      </c>
      <c r="AD98">
        <v>2.1274992473046899E-3</v>
      </c>
      <c r="AE98">
        <v>0.25287456681472198</v>
      </c>
      <c r="AF98">
        <v>-0.36546068854194602</v>
      </c>
    </row>
    <row r="99" spans="1:32">
      <c r="A99" s="1">
        <v>48029</v>
      </c>
      <c r="B99">
        <v>-7.9889408596270195E-2</v>
      </c>
      <c r="C99">
        <v>1.14171949640432E-3</v>
      </c>
      <c r="D99">
        <v>-2.09728051224636</v>
      </c>
      <c r="E99" s="16">
        <v>9.5509274856725196E-7</v>
      </c>
      <c r="F99">
        <v>1.76249128687918</v>
      </c>
      <c r="G99">
        <v>-9.4607417371580099E-2</v>
      </c>
      <c r="H99" s="16">
        <v>6.2112132478721099E-5</v>
      </c>
      <c r="I99">
        <v>1.1290771475349E-2</v>
      </c>
      <c r="J99">
        <v>-2.5462011124918901E-2</v>
      </c>
      <c r="K99">
        <v>1.1369263809491199</v>
      </c>
      <c r="L99">
        <v>4.1109211934245299E-3</v>
      </c>
      <c r="M99">
        <v>0</v>
      </c>
      <c r="N99">
        <v>0</v>
      </c>
      <c r="O99">
        <v>-2.1554871807855099E-2</v>
      </c>
      <c r="P99">
        <v>0</v>
      </c>
      <c r="Q99">
        <v>3.43892924960696E-3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-1.1650920466268699</v>
      </c>
      <c r="Z99">
        <v>6.6214233299279807E-2</v>
      </c>
      <c r="AA99">
        <v>-3.5286722239507302E-2</v>
      </c>
      <c r="AB99">
        <v>-4.2034439056879001E-2</v>
      </c>
      <c r="AC99">
        <v>-3.8623532220812301E-2</v>
      </c>
      <c r="AD99">
        <v>1.8264722636781401E-3</v>
      </c>
      <c r="AE99">
        <v>0.25003774186865602</v>
      </c>
      <c r="AF99">
        <v>-0.362289437391071</v>
      </c>
    </row>
    <row r="100" spans="1:32">
      <c r="A100" s="1">
        <v>48121</v>
      </c>
      <c r="B100">
        <v>-7.8942003070500005E-2</v>
      </c>
      <c r="C100" s="16">
        <v>-3.5208620579987801E-5</v>
      </c>
      <c r="D100">
        <v>-2.0750212949780802</v>
      </c>
      <c r="E100" s="16">
        <v>4.0782181875582802E-7</v>
      </c>
      <c r="F100">
        <v>1.74210664861374</v>
      </c>
      <c r="G100">
        <v>-9.4672989635556398E-2</v>
      </c>
      <c r="H100" s="16">
        <v>5.33797998387781E-5</v>
      </c>
      <c r="I100">
        <v>1.0902352240160999E-2</v>
      </c>
      <c r="J100">
        <v>-2.4886439037463799E-2</v>
      </c>
      <c r="K100">
        <v>1.10623270703948</v>
      </c>
      <c r="L100">
        <v>4.8747185288074103E-3</v>
      </c>
      <c r="M100">
        <v>0</v>
      </c>
      <c r="N100">
        <v>0</v>
      </c>
      <c r="O100">
        <v>-2.0812166141712999E-2</v>
      </c>
      <c r="P100">
        <v>0</v>
      </c>
      <c r="Q100">
        <v>3.1857827366028602E-3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-1.1324147379760401</v>
      </c>
      <c r="Z100">
        <v>6.4231286636624002E-2</v>
      </c>
      <c r="AA100">
        <v>-3.4329421290805399E-2</v>
      </c>
      <c r="AB100">
        <v>-4.0898157398154299E-2</v>
      </c>
      <c r="AC100">
        <v>-3.7584600173108801E-2</v>
      </c>
      <c r="AD100">
        <v>1.55127711412973E-3</v>
      </c>
      <c r="AE100">
        <v>0.247230305756649</v>
      </c>
      <c r="AF100">
        <v>-0.35922815203410202</v>
      </c>
    </row>
    <row r="101" spans="1:32">
      <c r="A101" s="1">
        <v>48213</v>
      </c>
      <c r="B101">
        <v>-7.8007440748137494E-2</v>
      </c>
      <c r="C101">
        <v>-9.7829237034231906E-4</v>
      </c>
      <c r="D101">
        <v>-2.05309045849447</v>
      </c>
      <c r="E101" s="16">
        <v>-4.6292531431717998E-8</v>
      </c>
      <c r="F101">
        <v>1.7221547564721</v>
      </c>
      <c r="G101">
        <v>-9.4666409138362703E-2</v>
      </c>
      <c r="H101" s="16">
        <v>4.5354690797964702E-5</v>
      </c>
      <c r="I101">
        <v>1.0536429155627801E-2</v>
      </c>
      <c r="J101">
        <v>-2.43540039828045E-2</v>
      </c>
      <c r="K101">
        <v>1.07594020302641</v>
      </c>
      <c r="L101">
        <v>5.3115119173193599E-3</v>
      </c>
      <c r="M101">
        <v>0</v>
      </c>
      <c r="N101">
        <v>0</v>
      </c>
      <c r="O101">
        <v>-2.0093241175829401E-2</v>
      </c>
      <c r="P101">
        <v>0</v>
      </c>
      <c r="Q101">
        <v>2.9186078722885501E-3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-1.10027713210059</v>
      </c>
      <c r="Z101">
        <v>6.2282120413093001E-2</v>
      </c>
      <c r="AA101">
        <v>-3.3392587476473702E-2</v>
      </c>
      <c r="AB101">
        <v>-3.9784673368702901E-2</v>
      </c>
      <c r="AC101">
        <v>-3.6567250321827102E-2</v>
      </c>
      <c r="AD101">
        <v>1.3016439746161999E-3</v>
      </c>
      <c r="AE101">
        <v>0.24445195908464301</v>
      </c>
      <c r="AF101">
        <v>-0.35626894886313998</v>
      </c>
    </row>
    <row r="102" spans="1:32">
      <c r="A102" s="1">
        <v>48304</v>
      </c>
      <c r="B102">
        <v>-7.7086367506193604E-2</v>
      </c>
      <c r="C102">
        <v>-1.7234095869195301E-3</v>
      </c>
      <c r="D102">
        <v>-2.0314799095312099</v>
      </c>
      <c r="E102" s="16">
        <v>-4.1720668127308802E-7</v>
      </c>
      <c r="F102">
        <v>1.7026230972298999</v>
      </c>
      <c r="G102">
        <v>-9.4604837937594499E-2</v>
      </c>
      <c r="H102" s="16">
        <v>3.8040590243015402E-5</v>
      </c>
      <c r="I102">
        <v>1.01905650914324E-2</v>
      </c>
      <c r="J102">
        <v>-2.3860010642992001E-2</v>
      </c>
      <c r="K102">
        <v>1.04607892381405</v>
      </c>
      <c r="L102">
        <v>5.4717494691661197E-3</v>
      </c>
      <c r="M102">
        <v>0</v>
      </c>
      <c r="N102">
        <v>0</v>
      </c>
      <c r="O102">
        <v>-1.9397391530463201E-2</v>
      </c>
      <c r="P102">
        <v>0</v>
      </c>
      <c r="Q102">
        <v>2.6447488279898999E-3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-1.06870749037285</v>
      </c>
      <c r="Z102">
        <v>6.03703762168466E-2</v>
      </c>
      <c r="AA102">
        <v>-3.24754315882856E-2</v>
      </c>
      <c r="AB102">
        <v>-3.8693311232978901E-2</v>
      </c>
      <c r="AC102">
        <v>-3.5570602891291603E-2</v>
      </c>
      <c r="AD102">
        <v>1.0769421236157099E-3</v>
      </c>
      <c r="AE102">
        <v>0.24170240551002201</v>
      </c>
      <c r="AF102">
        <v>-0.35340233115415698</v>
      </c>
    </row>
    <row r="103" spans="1:32">
      <c r="A103" s="1">
        <v>48395</v>
      </c>
      <c r="B103">
        <v>-7.6179244713897698E-2</v>
      </c>
      <c r="C103">
        <v>-2.3016383229058999E-3</v>
      </c>
      <c r="D103">
        <v>-2.0101810347428999</v>
      </c>
      <c r="E103" s="16">
        <v>-7.1437494291857805E-7</v>
      </c>
      <c r="F103">
        <v>1.68349746537098</v>
      </c>
      <c r="G103">
        <v>-9.4503154404296394E-2</v>
      </c>
      <c r="H103" s="16">
        <v>3.1429840229720097E-5</v>
      </c>
      <c r="I103">
        <v>9.8625898425900391E-3</v>
      </c>
      <c r="J103">
        <v>-2.34000693546671E-2</v>
      </c>
      <c r="K103">
        <v>1.0166781893058101</v>
      </c>
      <c r="L103">
        <v>5.4018770705609202E-3</v>
      </c>
      <c r="M103">
        <v>0</v>
      </c>
      <c r="N103">
        <v>0</v>
      </c>
      <c r="O103">
        <v>-1.8723922608200098E-2</v>
      </c>
      <c r="P103">
        <v>0</v>
      </c>
      <c r="Q103">
        <v>2.37030476754378E-3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-1.03773167416829</v>
      </c>
      <c r="Z103">
        <v>5.8499088504231599E-2</v>
      </c>
      <c r="AA103">
        <v>-3.1577360617962603E-2</v>
      </c>
      <c r="AB103">
        <v>-3.7623601694523001E-2</v>
      </c>
      <c r="AC103">
        <v>-3.45940104731393E-2</v>
      </c>
      <c r="AD103">
        <v>8.7625572571074296E-4</v>
      </c>
      <c r="AE103">
        <v>0.23898135171024801</v>
      </c>
      <c r="AF103">
        <v>-0.350617873337778</v>
      </c>
    </row>
    <row r="104" spans="1:32">
      <c r="A104" s="1">
        <v>48487</v>
      </c>
      <c r="B104">
        <v>-7.5286370193682298E-2</v>
      </c>
      <c r="C104">
        <v>-2.7398561796421902E-3</v>
      </c>
      <c r="D104">
        <v>-1.98918489716354</v>
      </c>
      <c r="E104" s="16">
        <v>-9.4669124132050495E-7</v>
      </c>
      <c r="F104">
        <v>1.6647624630208999</v>
      </c>
      <c r="G104">
        <v>-9.4374104402469197E-2</v>
      </c>
      <c r="H104" s="16">
        <v>2.5505348555915702E-5</v>
      </c>
      <c r="I104">
        <v>9.5505810436036596E-3</v>
      </c>
      <c r="J104">
        <v>-2.2970110402905902E-2</v>
      </c>
      <c r="K104">
        <v>0.98776589649225099</v>
      </c>
      <c r="L104">
        <v>5.1442684613784099E-3</v>
      </c>
      <c r="M104">
        <v>0</v>
      </c>
      <c r="N104">
        <v>0</v>
      </c>
      <c r="O104">
        <v>-1.8072151944977102E-2</v>
      </c>
      <c r="P104">
        <v>0</v>
      </c>
      <c r="Q104">
        <v>2.10026863800267E-3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-1.0073728087239699</v>
      </c>
      <c r="Z104">
        <v>5.6670726685618199E-2</v>
      </c>
      <c r="AA104">
        <v>-3.0697940340820299E-2</v>
      </c>
      <c r="AB104">
        <v>-3.65752385054188E-2</v>
      </c>
      <c r="AC104">
        <v>-3.3637013788182998E-2</v>
      </c>
      <c r="AD104">
        <v>6.9845036506557703E-4</v>
      </c>
      <c r="AE104">
        <v>0.236288507351817</v>
      </c>
      <c r="AF104">
        <v>-0.34790477092963201</v>
      </c>
    </row>
    <row r="105" spans="1:32">
      <c r="A105" s="1">
        <v>48579</v>
      </c>
      <c r="B105">
        <v>-7.4407898398396496E-2</v>
      </c>
      <c r="C105">
        <v>-3.0612637815989299E-3</v>
      </c>
      <c r="D105">
        <v>-1.9684824025971901</v>
      </c>
      <c r="E105" s="16">
        <v>-1.1224502566563999E-6</v>
      </c>
      <c r="F105">
        <v>1.64640192854916</v>
      </c>
      <c r="G105">
        <v>-9.4228460915187204E-2</v>
      </c>
      <c r="H105" s="16">
        <v>2.0242409580443499E-5</v>
      </c>
      <c r="I105">
        <v>9.2528448008038292E-3</v>
      </c>
      <c r="J105">
        <v>-2.2566390608415102E-2</v>
      </c>
      <c r="K105">
        <v>0.95936799006682905</v>
      </c>
      <c r="L105">
        <v>4.7372295020350098E-3</v>
      </c>
      <c r="M105">
        <v>0</v>
      </c>
      <c r="N105">
        <v>0</v>
      </c>
      <c r="O105">
        <v>-1.7441410360777499E-2</v>
      </c>
      <c r="P105">
        <v>0</v>
      </c>
      <c r="Q105">
        <v>1.8386533658124699E-3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-0.97765106267218604</v>
      </c>
      <c r="Z105">
        <v>5.4887239163144697E-2</v>
      </c>
      <c r="AA105">
        <v>-2.98368625175062E-2</v>
      </c>
      <c r="AB105">
        <v>-3.5548040777946099E-2</v>
      </c>
      <c r="AC105">
        <v>-3.2699302874881798E-2</v>
      </c>
      <c r="AD105">
        <v>5.4223095530035097E-4</v>
      </c>
      <c r="AE105">
        <v>0.23362358505953201</v>
      </c>
      <c r="AF105">
        <v>-0.34525227408211201</v>
      </c>
    </row>
    <row r="106" spans="1:32">
      <c r="A106" s="1">
        <v>48669</v>
      </c>
      <c r="B106">
        <v>-7.3543859612551304E-2</v>
      </c>
      <c r="C106">
        <v>-3.2858429825656302E-3</v>
      </c>
      <c r="D106">
        <v>-1.94806443874764</v>
      </c>
      <c r="E106" s="16">
        <v>-1.2493251151318801E-6</v>
      </c>
      <c r="F106">
        <v>1.62839929997543</v>
      </c>
      <c r="G106">
        <v>-9.4075188246890498E-2</v>
      </c>
      <c r="H106" s="16">
        <v>1.5610340242107402E-5</v>
      </c>
      <c r="I106">
        <v>8.9678963936846191E-3</v>
      </c>
      <c r="J106">
        <v>-2.2185493498681E-2</v>
      </c>
      <c r="K106">
        <v>0.93150807084305198</v>
      </c>
      <c r="L106">
        <v>4.2150646587769099E-3</v>
      </c>
      <c r="M106">
        <v>0</v>
      </c>
      <c r="N106">
        <v>0</v>
      </c>
      <c r="O106">
        <v>-1.6831042920757201E-2</v>
      </c>
      <c r="P106">
        <v>0</v>
      </c>
      <c r="Q106">
        <v>1.5886073455112801E-3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-0.94858352539694502</v>
      </c>
      <c r="Z106">
        <v>5.3150098248201397E-2</v>
      </c>
      <c r="AA106">
        <v>-2.89939163848087E-2</v>
      </c>
      <c r="AB106">
        <v>-3.4541920548008503E-2</v>
      </c>
      <c r="AC106">
        <v>-3.1780683322574499E-2</v>
      </c>
      <c r="AD106">
        <v>4.0619167426482E-4</v>
      </c>
      <c r="AE106">
        <v>0.230986300386126</v>
      </c>
      <c r="AF106">
        <v>-0.342650021121222</v>
      </c>
    </row>
    <row r="107" spans="1:32">
      <c r="A107" s="1">
        <v>48760</v>
      </c>
      <c r="B107">
        <v>-7.2694178031909404E-2</v>
      </c>
      <c r="C107">
        <v>-3.4307587268778E-3</v>
      </c>
      <c r="D107">
        <v>-1.9279219898190001</v>
      </c>
      <c r="E107" s="16">
        <v>-1.33435897983568E-6</v>
      </c>
      <c r="F107">
        <v>1.61073791923525</v>
      </c>
      <c r="G107">
        <v>-9.3921607488478207E-2</v>
      </c>
      <c r="H107" s="16">
        <v>1.15739367702839E-5</v>
      </c>
      <c r="I107">
        <v>8.6944413318311899E-3</v>
      </c>
      <c r="J107">
        <v>-2.18243242231476E-2</v>
      </c>
      <c r="K107">
        <v>0.90420712283587501</v>
      </c>
      <c r="L107">
        <v>3.6081946864178699E-3</v>
      </c>
      <c r="M107">
        <v>0</v>
      </c>
      <c r="N107">
        <v>0</v>
      </c>
      <c r="O107">
        <v>-1.62404097188493E-2</v>
      </c>
      <c r="P107">
        <v>0</v>
      </c>
      <c r="Q107">
        <v>1.3525205100256899E-3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-0.92018416606133602</v>
      </c>
      <c r="Z107">
        <v>5.1460345067301502E-2</v>
      </c>
      <c r="AA107">
        <v>-2.8168964098805701E-2</v>
      </c>
      <c r="AB107">
        <v>-3.3556855139078301E-2</v>
      </c>
      <c r="AC107">
        <v>-3.08810471576931E-2</v>
      </c>
      <c r="AD107">
        <v>2.8885858031498098E-4</v>
      </c>
      <c r="AE107">
        <v>0.22837637178218401</v>
      </c>
      <c r="AF107">
        <v>-0.34008828685814801</v>
      </c>
    </row>
    <row r="108" spans="1:32">
      <c r="A108" s="1">
        <v>48852</v>
      </c>
      <c r="B108">
        <v>-7.1858688616925306E-2</v>
      </c>
      <c r="C108">
        <v>-3.51071210310253E-3</v>
      </c>
      <c r="D108">
        <v>-1.90804622921224</v>
      </c>
      <c r="E108" s="16">
        <v>-1.3839681530034099E-6</v>
      </c>
      <c r="F108">
        <v>1.5934012832</v>
      </c>
      <c r="G108">
        <v>-9.37735604510056E-2</v>
      </c>
      <c r="H108" s="16">
        <v>8.0947594909369999E-6</v>
      </c>
      <c r="I108">
        <v>8.4313569968233505E-3</v>
      </c>
      <c r="J108">
        <v>-2.14801002466719E-2</v>
      </c>
      <c r="K108">
        <v>0.87748334147279405</v>
      </c>
      <c r="L108">
        <v>2.9433154579876701E-3</v>
      </c>
      <c r="M108">
        <v>0</v>
      </c>
      <c r="N108">
        <v>0</v>
      </c>
      <c r="O108">
        <v>-1.56688864967469E-2</v>
      </c>
      <c r="P108">
        <v>0</v>
      </c>
      <c r="Q108">
        <v>1.1321218666664799E-3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-0.892463859800112</v>
      </c>
      <c r="Z108">
        <v>4.98186337272635E-2</v>
      </c>
      <c r="AA108">
        <v>-2.7361919792529901E-2</v>
      </c>
      <c r="AB108">
        <v>-3.25928638817337E-2</v>
      </c>
      <c r="AC108">
        <v>-3.0000347989089699E-2</v>
      </c>
      <c r="AD108">
        <v>1.88725563168416E-4</v>
      </c>
      <c r="AE108">
        <v>0.22579352056638299</v>
      </c>
      <c r="AF108">
        <v>-0.33755815894770702</v>
      </c>
    </row>
    <row r="109" spans="1:32">
      <c r="A109" s="1">
        <v>48944</v>
      </c>
      <c r="B109">
        <v>-7.1037152651806101E-2</v>
      </c>
      <c r="C109">
        <v>-3.5382509739098401E-3</v>
      </c>
      <c r="D109">
        <v>-1.8884285928146201</v>
      </c>
      <c r="E109" s="16">
        <v>-1.40395455159383E-6</v>
      </c>
      <c r="F109">
        <v>1.5763732471209499</v>
      </c>
      <c r="G109">
        <v>-9.3635569752281503E-2</v>
      </c>
      <c r="H109" s="16">
        <v>5.1322545592303997E-6</v>
      </c>
      <c r="I109">
        <v>8.1776750479593905E-3</v>
      </c>
      <c r="J109">
        <v>-2.1150338735681201E-2</v>
      </c>
      <c r="K109">
        <v>0.85135204698886002</v>
      </c>
      <c r="L109">
        <v>2.24358886303884E-3</v>
      </c>
      <c r="M109">
        <v>0</v>
      </c>
      <c r="N109">
        <v>0</v>
      </c>
      <c r="O109">
        <v>-1.5115865111656499E-2</v>
      </c>
      <c r="P109">
        <v>0</v>
      </c>
      <c r="Q109">
        <v>9.2856911677929995E-4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-0.86543046814957003</v>
      </c>
      <c r="Z109">
        <v>4.8225274155122198E-2</v>
      </c>
      <c r="AA109">
        <v>-2.6572731914709199E-2</v>
      </c>
      <c r="AB109">
        <v>-3.1649988756002299E-2</v>
      </c>
      <c r="AC109">
        <v>-2.91385800230262E-2</v>
      </c>
      <c r="AD109">
        <v>1.04284269342382E-4</v>
      </c>
      <c r="AE109">
        <v>0.22323747089605001</v>
      </c>
      <c r="AF109">
        <v>-0.335051654125122</v>
      </c>
    </row>
    <row r="110" spans="1:32">
      <c r="A110" s="1">
        <v>49034</v>
      </c>
      <c r="B110">
        <v>-7.0229271972434296E-2</v>
      </c>
      <c r="C110">
        <v>-3.52404360527756E-3</v>
      </c>
      <c r="D110">
        <v>-1.8690608352334599</v>
      </c>
      <c r="E110" s="16">
        <v>-1.3995256571583999E-6</v>
      </c>
      <c r="F110">
        <v>1.5596381858939199</v>
      </c>
      <c r="G110">
        <v>-9.3510993178056306E-2</v>
      </c>
      <c r="H110" s="16">
        <v>2.6447224826741398E-6</v>
      </c>
      <c r="I110">
        <v>7.9325647263839196E-3</v>
      </c>
      <c r="J110">
        <v>-2.0832841438585398E-2</v>
      </c>
      <c r="K110">
        <v>0.82582566861242201</v>
      </c>
      <c r="L110">
        <v>1.5288576548114299E-3</v>
      </c>
      <c r="M110">
        <v>0</v>
      </c>
      <c r="N110">
        <v>0</v>
      </c>
      <c r="O110">
        <v>-1.4580753866386E-2</v>
      </c>
      <c r="P110">
        <v>0</v>
      </c>
      <c r="Q110">
        <v>7.4253080943807899E-4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-0.839088962282446</v>
      </c>
      <c r="Z110">
        <v>4.6680273155782701E-2</v>
      </c>
      <c r="AA110">
        <v>-2.5801368524952399E-2</v>
      </c>
      <c r="AB110">
        <v>-3.0728278540458901E-2</v>
      </c>
      <c r="AC110">
        <v>-2.8295760568091001E-2</v>
      </c>
      <c r="AD110" s="16">
        <v>3.4048621443710398E-5</v>
      </c>
      <c r="AE110">
        <v>0.22070794973802399</v>
      </c>
      <c r="AF110">
        <v>-0.33256178480106002</v>
      </c>
    </row>
    <row r="111" spans="1:32">
      <c r="A111" s="1">
        <v>49125</v>
      </c>
      <c r="B111">
        <v>-6.94347018533992E-2</v>
      </c>
      <c r="C111">
        <v>-3.4771199180165398E-3</v>
      </c>
      <c r="D111">
        <v>-1.84993507117054</v>
      </c>
      <c r="E111" s="16">
        <v>-1.3753202668659301E-6</v>
      </c>
      <c r="F111">
        <v>1.5431811182311099</v>
      </c>
      <c r="G111">
        <v>-9.3402170835141102E-2</v>
      </c>
      <c r="H111" s="16">
        <v>5.9014400102005395E-7</v>
      </c>
      <c r="I111">
        <v>7.6953171537996398E-3</v>
      </c>
      <c r="J111">
        <v>-2.0525677756675E-2</v>
      </c>
      <c r="K111">
        <v>0.80091378664702995</v>
      </c>
      <c r="L111">
        <v>8.1587705814508403E-4</v>
      </c>
      <c r="M111">
        <v>0</v>
      </c>
      <c r="N111">
        <v>0</v>
      </c>
      <c r="O111">
        <v>-1.4062977715263899E-2</v>
      </c>
      <c r="P111">
        <v>0</v>
      </c>
      <c r="Q111">
        <v>5.7426138079388596E-4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-0.81344157902087</v>
      </c>
      <c r="Z111">
        <v>4.5183373342164698E-2</v>
      </c>
      <c r="AA111">
        <v>-2.5047805233077602E-2</v>
      </c>
      <c r="AB111">
        <v>-2.9827776072272699E-2</v>
      </c>
      <c r="AC111">
        <v>-2.7471915664225001E-2</v>
      </c>
      <c r="AD111" s="16">
        <v>-2.3425476139215502E-5</v>
      </c>
      <c r="AE111">
        <v>0.218204686839823</v>
      </c>
      <c r="AF111">
        <v>-0.33008258523898498</v>
      </c>
    </row>
    <row r="112" spans="1:32">
      <c r="A112" s="1">
        <v>49217</v>
      </c>
      <c r="B112">
        <v>-6.8653062567117104E-2</v>
      </c>
      <c r="C112">
        <v>-3.4050843175053298E-3</v>
      </c>
      <c r="D112">
        <v>-1.83104380397035</v>
      </c>
      <c r="E112" s="16">
        <v>-1.3354385840298299E-6</v>
      </c>
      <c r="F112">
        <v>1.5269877984928899</v>
      </c>
      <c r="G112">
        <v>-9.3310563968485097E-2</v>
      </c>
      <c r="H112" s="16">
        <v>-1.07312568847244E-6</v>
      </c>
      <c r="I112">
        <v>7.4653306889525296E-3</v>
      </c>
      <c r="J112">
        <v>-2.0227166604335701E-2</v>
      </c>
      <c r="K112">
        <v>0.77662322098566094</v>
      </c>
      <c r="L112">
        <v>1.18556844547237E-4</v>
      </c>
      <c r="M112">
        <v>0</v>
      </c>
      <c r="N112">
        <v>0</v>
      </c>
      <c r="O112">
        <v>-1.35619783590972E-2</v>
      </c>
      <c r="P112">
        <v>0</v>
      </c>
      <c r="Q112">
        <v>4.2366937879360998E-4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-0.78848800090961402</v>
      </c>
      <c r="Z112">
        <v>4.3734089689533601E-2</v>
      </c>
      <c r="AA112">
        <v>-2.4312015485290699E-2</v>
      </c>
      <c r="AB112">
        <v>-2.8948508245219499E-2</v>
      </c>
      <c r="AC112">
        <v>-2.6667068487189999E-2</v>
      </c>
      <c r="AD112" s="16">
        <v>-6.9524683812738496E-5</v>
      </c>
      <c r="AE112">
        <v>0.215727414701124</v>
      </c>
      <c r="AF112">
        <v>-0.32760910538074201</v>
      </c>
    </row>
    <row r="113" spans="1:32">
      <c r="A113" s="1">
        <v>49309</v>
      </c>
      <c r="B113">
        <v>-6.7883949646922501E-2</v>
      </c>
      <c r="C113">
        <v>-3.3143035006391601E-3</v>
      </c>
      <c r="D113">
        <v>-1.8123799432105401</v>
      </c>
      <c r="E113" s="16">
        <v>-1.28347538282202E-6</v>
      </c>
      <c r="F113">
        <v>1.5110447805834599</v>
      </c>
      <c r="G113">
        <v>-9.3236884628932606E-2</v>
      </c>
      <c r="H113" s="16">
        <v>-2.3857831865845801E-6</v>
      </c>
      <c r="I113">
        <v>7.2420973770498101E-3</v>
      </c>
      <c r="J113">
        <v>-1.9935857568079099E-2</v>
      </c>
      <c r="K113">
        <v>0.752958155946157</v>
      </c>
      <c r="L113">
        <v>-5.5179156995946205E-4</v>
      </c>
      <c r="M113">
        <v>0</v>
      </c>
      <c r="N113">
        <v>0</v>
      </c>
      <c r="O113">
        <v>-1.3077214241931799E-2</v>
      </c>
      <c r="P113">
        <v>0</v>
      </c>
      <c r="Q113">
        <v>2.9037915195196198E-4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-0.76422555284133098</v>
      </c>
      <c r="Z113">
        <v>4.2331743549019897E-2</v>
      </c>
      <c r="AA113">
        <v>-2.3593962916905201E-2</v>
      </c>
      <c r="AB113">
        <v>-2.8090478397242501E-2</v>
      </c>
      <c r="AC113">
        <v>-2.5881230199360498E-2</v>
      </c>
      <c r="AD113">
        <v>-1.05566498721994E-4</v>
      </c>
      <c r="AE113">
        <v>0.21327586854552</v>
      </c>
      <c r="AF113">
        <v>-0.325137379325944</v>
      </c>
    </row>
    <row r="114" spans="1:32">
      <c r="A114" s="1">
        <v>49399</v>
      </c>
      <c r="B114">
        <v>-6.7126942901362702E-2</v>
      </c>
      <c r="C114">
        <v>-3.21007217328673E-3</v>
      </c>
      <c r="D114">
        <v>-1.7939368130381199</v>
      </c>
      <c r="E114" s="16">
        <v>-1.22255516267283E-6</v>
      </c>
      <c r="F114">
        <v>1.4953394579589301</v>
      </c>
      <c r="G114">
        <v>-9.3181215654643199E-2</v>
      </c>
      <c r="H114" s="16">
        <v>-3.3871124692403201E-6</v>
      </c>
      <c r="I114">
        <v>7.0251905037515402E-3</v>
      </c>
      <c r="J114">
        <v>-1.96505117926127E-2</v>
      </c>
      <c r="K114">
        <v>0.72992029258401203</v>
      </c>
      <c r="L114">
        <v>-1.1862076507657699E-3</v>
      </c>
      <c r="M114">
        <v>0</v>
      </c>
      <c r="N114">
        <v>0</v>
      </c>
      <c r="O114">
        <v>-1.26081604618029E-2</v>
      </c>
      <c r="P114">
        <v>0</v>
      </c>
      <c r="Q114">
        <v>1.73786279117596E-4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-0.74064940883449704</v>
      </c>
      <c r="Z114">
        <v>4.09754940261296E-2</v>
      </c>
      <c r="AA114">
        <v>-2.2893595509630299E-2</v>
      </c>
      <c r="AB114">
        <v>-2.7253660764770499E-2</v>
      </c>
      <c r="AC114">
        <v>-2.5114392938915899E-2</v>
      </c>
      <c r="AD114">
        <v>-1.3279076168444201E-4</v>
      </c>
      <c r="AE114">
        <v>0.21084978629259299</v>
      </c>
      <c r="AF114">
        <v>-0.32266437450514901</v>
      </c>
    </row>
    <row r="115" spans="1:32">
      <c r="A115" s="1">
        <v>49490</v>
      </c>
      <c r="B115">
        <v>-6.6381614238978204E-2</v>
      </c>
      <c r="C115">
        <v>-3.0967592211656198E-3</v>
      </c>
      <c r="D115">
        <v>-1.7757081527923999</v>
      </c>
      <c r="E115" s="16">
        <v>-1.15536837309043E-6</v>
      </c>
      <c r="F115">
        <v>1.4798600834409901</v>
      </c>
      <c r="G115">
        <v>-9.3143120668777502E-2</v>
      </c>
      <c r="H115" s="16">
        <v>-4.1146188077100801E-6</v>
      </c>
      <c r="I115">
        <v>6.8142532459268303E-3</v>
      </c>
      <c r="J115">
        <v>-1.9370082948796701E-2</v>
      </c>
      <c r="K115">
        <v>0.70750902081616895</v>
      </c>
      <c r="L115">
        <v>-1.77783779880767E-3</v>
      </c>
      <c r="M115">
        <v>0</v>
      </c>
      <c r="N115">
        <v>0</v>
      </c>
      <c r="O115">
        <v>-1.2154308606994201E-2</v>
      </c>
      <c r="P115">
        <v>0</v>
      </c>
      <c r="Q115" s="16">
        <v>7.3107026453354796E-5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-0.71775280357374704</v>
      </c>
      <c r="Z115">
        <v>3.9664366689488598E-2</v>
      </c>
      <c r="AA115">
        <v>-2.2210841310604398E-2</v>
      </c>
      <c r="AB115">
        <v>-2.64379967070805E-2</v>
      </c>
      <c r="AC115">
        <v>-2.43665246617361E-2</v>
      </c>
      <c r="AD115">
        <v>-1.52353946398999E-4</v>
      </c>
      <c r="AE115">
        <v>0.20844890853026499</v>
      </c>
      <c r="AF115">
        <v>-0.32018792671332602</v>
      </c>
    </row>
    <row r="116" spans="1:32">
      <c r="A116" s="1">
        <v>49582</v>
      </c>
      <c r="B116">
        <v>-6.5647534372107297E-2</v>
      </c>
      <c r="C116">
        <v>-2.9779365488484099E-3</v>
      </c>
      <c r="D116">
        <v>-1.75768811129925</v>
      </c>
      <c r="E116" s="16">
        <v>-1.08420793948689E-6</v>
      </c>
      <c r="F116">
        <v>1.4645957721801901</v>
      </c>
      <c r="G116">
        <v>-9.3121744001519305E-2</v>
      </c>
      <c r="H116" s="16">
        <v>-4.6037503703640404E-6</v>
      </c>
      <c r="I116">
        <v>6.60898839555819E-3</v>
      </c>
      <c r="J116">
        <v>-1.9093698572611398E-2</v>
      </c>
      <c r="K116">
        <v>0.68572160477459598</v>
      </c>
      <c r="L116">
        <v>-2.3216981535904499E-3</v>
      </c>
      <c r="M116">
        <v>0</v>
      </c>
      <c r="N116">
        <v>0</v>
      </c>
      <c r="O116">
        <v>-1.1715166528585501E-2</v>
      </c>
      <c r="P116">
        <v>0</v>
      </c>
      <c r="Q116" s="16">
        <v>-1.25778676430413E-5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-0.695527244233483</v>
      </c>
      <c r="Z116">
        <v>3.8397279624260802E-2</v>
      </c>
      <c r="AA116">
        <v>-2.1545605489873901E-2</v>
      </c>
      <c r="AB116">
        <v>-2.5643392430036799E-2</v>
      </c>
      <c r="AC116">
        <v>-2.3637565573011499E-2</v>
      </c>
      <c r="AD116">
        <v>-1.6532581622454601E-4</v>
      </c>
      <c r="AE116">
        <v>0.20607297848744499</v>
      </c>
      <c r="AF116">
        <v>-0.31770666538299303</v>
      </c>
    </row>
    <row r="117" spans="1:32">
      <c r="A117" s="1">
        <v>49674</v>
      </c>
      <c r="B117">
        <v>-6.4924278474842501E-2</v>
      </c>
      <c r="C117">
        <v>-2.8564925247067299E-3</v>
      </c>
      <c r="D117">
        <v>-1.7398712360700199</v>
      </c>
      <c r="E117" s="16">
        <v>-1.0110054554807801E-6</v>
      </c>
      <c r="F117">
        <v>1.44953649077347</v>
      </c>
      <c r="G117">
        <v>-9.3115900617696298E-2</v>
      </c>
      <c r="H117" s="16">
        <v>-4.8876972703043604E-6</v>
      </c>
      <c r="I117">
        <v>6.4091491206039602E-3</v>
      </c>
      <c r="J117">
        <v>-1.8820642005850399E-2</v>
      </c>
      <c r="K117">
        <v>0.66455337580090701</v>
      </c>
      <c r="L117">
        <v>-2.81444674180986E-3</v>
      </c>
      <c r="M117">
        <v>0</v>
      </c>
      <c r="N117">
        <v>0</v>
      </c>
      <c r="O117">
        <v>-1.1290258059291101E-2</v>
      </c>
      <c r="P117">
        <v>0</v>
      </c>
      <c r="Q117" s="16">
        <v>-8.4284763177790205E-5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-0.67396271892231696</v>
      </c>
      <c r="Z117">
        <v>3.71730668846992E-2</v>
      </c>
      <c r="AA117">
        <v>-2.0897768532529001E-2</v>
      </c>
      <c r="AB117">
        <v>-2.4869717964145999E-2</v>
      </c>
      <c r="AC117">
        <v>-2.29274259083352E-2</v>
      </c>
      <c r="AD117">
        <v>-1.72688071510558E-4</v>
      </c>
      <c r="AE117">
        <v>0.20372174200696</v>
      </c>
      <c r="AF117">
        <v>-0.315219932772273</v>
      </c>
    </row>
    <row r="118" spans="1:32">
      <c r="A118" s="1">
        <v>49765</v>
      </c>
      <c r="B118">
        <v>-6.4211430874649103E-2</v>
      </c>
      <c r="C118">
        <v>-2.7347317349928398E-3</v>
      </c>
      <c r="D118">
        <v>-1.72225245849617</v>
      </c>
      <c r="E118" s="16">
        <v>-9.3736652762920597E-7</v>
      </c>
      <c r="F118">
        <v>1.43467303521566</v>
      </c>
      <c r="G118">
        <v>-9.3124156275081901E-2</v>
      </c>
      <c r="H118" s="16">
        <v>-4.9972583337993297E-6</v>
      </c>
      <c r="I118">
        <v>6.2145307169031499E-3</v>
      </c>
      <c r="J118">
        <v>-1.85503351177678E-2</v>
      </c>
      <c r="K118">
        <v>0.64399792839410797</v>
      </c>
      <c r="L118">
        <v>-3.25416700421004E-3</v>
      </c>
      <c r="M118">
        <v>0</v>
      </c>
      <c r="N118">
        <v>0</v>
      </c>
      <c r="O118">
        <v>-1.08791226877874E-2</v>
      </c>
      <c r="P118">
        <v>0</v>
      </c>
      <c r="Q118">
        <v>-1.4309371382339501E-4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-0.65304789881226299</v>
      </c>
      <c r="Z118">
        <v>3.5990499432173799E-2</v>
      </c>
      <c r="AA118">
        <v>-2.02671853809115E-2</v>
      </c>
      <c r="AB118">
        <v>-2.4116807176703399E-2</v>
      </c>
      <c r="AC118">
        <v>-2.2235984846475099E-2</v>
      </c>
      <c r="AD118">
        <v>-1.7533464729505699E-4</v>
      </c>
      <c r="AE118">
        <v>0.201394947518757</v>
      </c>
      <c r="AF118">
        <v>-0.31272770011534001</v>
      </c>
    </row>
    <row r="119" spans="1:32">
      <c r="A119" s="1">
        <v>49856</v>
      </c>
      <c r="B119">
        <v>-6.3508588859568699E-2</v>
      </c>
      <c r="C119">
        <v>-2.6144625505340599E-3</v>
      </c>
      <c r="D119">
        <v>-1.70482707599582</v>
      </c>
      <c r="E119" s="16">
        <v>-8.6460486532613396E-7</v>
      </c>
      <c r="F119">
        <v>1.4199970000553599</v>
      </c>
      <c r="G119">
        <v>-9.3144898255195605E-2</v>
      </c>
      <c r="H119" s="16">
        <v>-4.9607664382077099E-6</v>
      </c>
      <c r="I119">
        <v>6.0249632979684203E-3</v>
      </c>
      <c r="J119">
        <v>-1.82823219419113E-2</v>
      </c>
      <c r="K119">
        <v>0.62404731523510204</v>
      </c>
      <c r="L119">
        <v>-3.6401642283829402E-3</v>
      </c>
      <c r="M119">
        <v>0</v>
      </c>
      <c r="N119">
        <v>0</v>
      </c>
      <c r="O119">
        <v>-1.0481315196920599E-2</v>
      </c>
      <c r="P119">
        <v>0</v>
      </c>
      <c r="Q119">
        <v>-1.9011974438384199E-4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-0.63277033165749696</v>
      </c>
      <c r="Z119">
        <v>3.4848303669723697E-2</v>
      </c>
      <c r="AA119">
        <v>-1.9653685360947401E-2</v>
      </c>
      <c r="AB119">
        <v>-2.3384458621628999E-2</v>
      </c>
      <c r="AC119">
        <v>-2.15630903578285E-2</v>
      </c>
      <c r="AD119">
        <v>-1.7407335673325799E-4</v>
      </c>
      <c r="AE119">
        <v>0.199092346013408</v>
      </c>
      <c r="AF119">
        <v>-0.31023048322706298</v>
      </c>
    </row>
    <row r="120" spans="1:32">
      <c r="A120" s="1">
        <v>49948</v>
      </c>
      <c r="B120">
        <v>-6.2815365683609903E-2</v>
      </c>
      <c r="C120">
        <v>-2.4970738385737602E-3</v>
      </c>
      <c r="D120">
        <v>-1.68759073194395</v>
      </c>
      <c r="E120" s="16">
        <v>-7.93774802474804E-7</v>
      </c>
      <c r="F120">
        <v>1.4055007408356399</v>
      </c>
      <c r="G120">
        <v>-9.3176397100898603E-2</v>
      </c>
      <c r="H120" s="16">
        <v>-4.8040638860268204E-6</v>
      </c>
      <c r="I120">
        <v>5.8403053644253697E-3</v>
      </c>
      <c r="J120">
        <v>-1.8016253323406901E-2</v>
      </c>
      <c r="K120">
        <v>0.60469223813713602</v>
      </c>
      <c r="L120">
        <v>-3.9727759678036103E-3</v>
      </c>
      <c r="M120">
        <v>0</v>
      </c>
      <c r="N120">
        <v>0</v>
      </c>
      <c r="O120">
        <v>-1.0096405273386301E-2</v>
      </c>
      <c r="P120">
        <v>0</v>
      </c>
      <c r="Q120">
        <v>-2.2648846040263101E-4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-0.61311662496827102</v>
      </c>
      <c r="Z120">
        <v>3.3745177702630302E-2</v>
      </c>
      <c r="AA120">
        <v>-1.9057072744543699E-2</v>
      </c>
      <c r="AB120">
        <v>-2.2672437053195101E-2</v>
      </c>
      <c r="AC120">
        <v>-2.09085598135232E-2</v>
      </c>
      <c r="AD120">
        <v>-1.6962860955378701E-4</v>
      </c>
      <c r="AE120">
        <v>0.19681369101586299</v>
      </c>
      <c r="AF120">
        <v>-0.30772925956406599</v>
      </c>
    </row>
    <row r="121" spans="1:32">
      <c r="A121" s="1">
        <v>50040</v>
      </c>
      <c r="B121">
        <v>-6.2131392852268298E-2</v>
      </c>
      <c r="C121">
        <v>-2.3836020051341798E-3</v>
      </c>
      <c r="D121">
        <v>-1.6705393941018201</v>
      </c>
      <c r="E121" s="16">
        <v>-7.2570201935452099E-7</v>
      </c>
      <c r="F121">
        <v>1.39117733162892</v>
      </c>
      <c r="G121">
        <v>-9.3216859865369595E-2</v>
      </c>
      <c r="H121" s="16">
        <v>-4.55051992729076E-6</v>
      </c>
      <c r="I121">
        <v>5.6604381916105697E-3</v>
      </c>
      <c r="J121">
        <v>-1.7751872638550999E-2</v>
      </c>
      <c r="K121">
        <v>0.58592223241510999</v>
      </c>
      <c r="L121">
        <v>-4.2531971352554598E-3</v>
      </c>
      <c r="M121">
        <v>0</v>
      </c>
      <c r="N121">
        <v>0</v>
      </c>
      <c r="O121">
        <v>-9.7239770956932207E-3</v>
      </c>
      <c r="P121">
        <v>0</v>
      </c>
      <c r="Q121">
        <v>-2.5331563644224401E-4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-0.594072617591899</v>
      </c>
      <c r="Z121">
        <v>3.2679805467526898E-2</v>
      </c>
      <c r="AA121">
        <v>-1.8477127816972999E-2</v>
      </c>
      <c r="AB121">
        <v>-2.1980475451109101E-2</v>
      </c>
      <c r="AC121">
        <v>-2.02721812000498E-2</v>
      </c>
      <c r="AD121">
        <v>-1.6264496691288999E-4</v>
      </c>
      <c r="AE121">
        <v>0.19455873855950401</v>
      </c>
      <c r="AF121">
        <v>-0.30522538831670998</v>
      </c>
    </row>
    <row r="122" spans="1:32">
      <c r="A122" s="1">
        <v>50130</v>
      </c>
      <c r="B122">
        <v>-6.1456321768196598E-2</v>
      </c>
      <c r="C122">
        <v>-2.27478942580547E-3</v>
      </c>
      <c r="D122">
        <v>-1.65366933215557</v>
      </c>
      <c r="E122" s="16">
        <v>-6.6101230374199298E-7</v>
      </c>
      <c r="F122">
        <v>1.377020519225</v>
      </c>
      <c r="G122">
        <v>-9.3264475428204999E-2</v>
      </c>
      <c r="H122" s="16">
        <v>-4.2210832015156597E-6</v>
      </c>
      <c r="I122">
        <v>5.48526097215508E-3</v>
      </c>
      <c r="J122">
        <v>-1.7489002620236699E-2</v>
      </c>
      <c r="K122">
        <v>0.56772584273303595</v>
      </c>
      <c r="L122">
        <v>-4.4833201191615E-3</v>
      </c>
      <c r="M122">
        <v>0</v>
      </c>
      <c r="N122">
        <v>0</v>
      </c>
      <c r="O122">
        <v>-9.3636289064707705E-3</v>
      </c>
      <c r="P122">
        <v>0</v>
      </c>
      <c r="Q122">
        <v>-2.7169043040442602E-4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-0.57562353887032902</v>
      </c>
      <c r="Z122">
        <v>3.1650868880950499E-2</v>
      </c>
      <c r="AA122">
        <v>-1.7913608334145702E-2</v>
      </c>
      <c r="AB122">
        <v>-2.13082774242228E-2</v>
      </c>
      <c r="AC122">
        <v>-1.96537148030747E-2</v>
      </c>
      <c r="AD122">
        <v>-1.5369132405939899E-4</v>
      </c>
      <c r="AE122">
        <v>0.192327247160443</v>
      </c>
      <c r="AF122">
        <v>-0.302720534733743</v>
      </c>
    </row>
    <row r="123" spans="1:32">
      <c r="A123" s="1">
        <v>50221</v>
      </c>
      <c r="B123">
        <v>-6.0789824814206299E-2</v>
      </c>
      <c r="C123">
        <v>-2.171135211741E-3</v>
      </c>
      <c r="D123">
        <v>-1.6369770948772999</v>
      </c>
      <c r="E123" s="16">
        <v>-6.0015825072215896E-7</v>
      </c>
      <c r="F123">
        <v>1.3630246753018</v>
      </c>
      <c r="G123">
        <v>-9.33174524681986E-2</v>
      </c>
      <c r="H123" s="16">
        <v>-3.8343625306010397E-6</v>
      </c>
      <c r="I123">
        <v>5.3146866499985497E-3</v>
      </c>
      <c r="J123">
        <v>-1.7227533299023799E-2</v>
      </c>
      <c r="K123">
        <v>0.550090788983294</v>
      </c>
      <c r="L123">
        <v>-4.6655899810631096E-3</v>
      </c>
      <c r="M123">
        <v>0</v>
      </c>
      <c r="N123">
        <v>0</v>
      </c>
      <c r="O123">
        <v>-9.0149725744688002E-3</v>
      </c>
      <c r="P123">
        <v>0</v>
      </c>
      <c r="Q123">
        <v>-2.82661876135876E-4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-0.55775415489864799</v>
      </c>
      <c r="Z123">
        <v>3.0657058162684998E-2</v>
      </c>
      <c r="AA123">
        <v>-1.73662512695716E-2</v>
      </c>
      <c r="AB123">
        <v>-2.06555198784629E-2</v>
      </c>
      <c r="AC123">
        <v>-1.90528952416056E-2</v>
      </c>
      <c r="AD123">
        <v>-1.4326554012565699E-4</v>
      </c>
      <c r="AE123">
        <v>0.19011897779211001</v>
      </c>
      <c r="AF123">
        <v>-0.30021659956139202</v>
      </c>
    </row>
    <row r="124" spans="1:32">
      <c r="A124" s="1">
        <v>50313</v>
      </c>
      <c r="B124">
        <v>-6.01315959471794E-2</v>
      </c>
      <c r="C124">
        <v>-2.0729391601375501E-3</v>
      </c>
      <c r="D124">
        <v>-1.62045948733496</v>
      </c>
      <c r="E124" s="16">
        <v>-5.4344385163459496E-7</v>
      </c>
      <c r="F124">
        <v>1.3491847476987699</v>
      </c>
      <c r="G124">
        <v>-9.3374050701579295E-2</v>
      </c>
      <c r="H124" s="16">
        <v>-3.4067301453788498E-6</v>
      </c>
      <c r="I124">
        <v>5.1486383829701197E-3</v>
      </c>
      <c r="J124">
        <v>-1.6967411050094E-2</v>
      </c>
      <c r="K124">
        <v>0.53300412117853202</v>
      </c>
      <c r="L124">
        <v>-4.8028745481558301E-3</v>
      </c>
      <c r="M124">
        <v>0</v>
      </c>
      <c r="N124">
        <v>0</v>
      </c>
      <c r="O124">
        <v>-8.67763315091836E-3</v>
      </c>
      <c r="P124">
        <v>0</v>
      </c>
      <c r="Q124">
        <v>-2.8722831510092002E-4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-0.54044890170654203</v>
      </c>
      <c r="Z124">
        <v>2.96970804904064E-2</v>
      </c>
      <c r="AA124">
        <v>-1.6834774764591599E-2</v>
      </c>
      <c r="AB124">
        <v>-2.0021855851378102E-2</v>
      </c>
      <c r="AC124">
        <v>-1.8469433749895899E-2</v>
      </c>
      <c r="AD124">
        <v>-1.31799360067808E-4</v>
      </c>
      <c r="AE124">
        <v>0.18793369386008299</v>
      </c>
      <c r="AF124">
        <v>-0.29771565420379198</v>
      </c>
    </row>
    <row r="125" spans="1:32">
      <c r="A125" s="1">
        <v>50405</v>
      </c>
      <c r="B125">
        <v>-5.9481350872277003E-2</v>
      </c>
      <c r="C125">
        <v>-1.9803396523867499E-3</v>
      </c>
      <c r="D125">
        <v>-1.6041135484992</v>
      </c>
      <c r="E125" s="16">
        <v>-4.9104696514002804E-7</v>
      </c>
      <c r="F125">
        <v>1.3354962117242799</v>
      </c>
      <c r="G125">
        <v>-9.3432606000805996E-2</v>
      </c>
      <c r="H125" s="16">
        <v>-2.9524420624692001E-6</v>
      </c>
      <c r="I125">
        <v>4.9870465726324104E-3</v>
      </c>
      <c r="J125">
        <v>-1.6708628720473E-2</v>
      </c>
      <c r="K125">
        <v>0.51645236270281902</v>
      </c>
      <c r="L125">
        <v>-4.8983490128140196E-3</v>
      </c>
      <c r="M125">
        <v>0</v>
      </c>
      <c r="N125">
        <v>0</v>
      </c>
      <c r="O125">
        <v>-8.3512484242956094E-3</v>
      </c>
      <c r="P125">
        <v>0</v>
      </c>
      <c r="Q125">
        <v>-2.8632943963604002E-4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-0.52369200543107997</v>
      </c>
      <c r="Z125">
        <v>2.8769667140594798E-2</v>
      </c>
      <c r="AA125">
        <v>-1.6318880208106901E-2</v>
      </c>
      <c r="AB125">
        <v>-1.94069174309951E-2</v>
      </c>
      <c r="AC125">
        <v>-1.7903020619376799E-2</v>
      </c>
      <c r="AD125">
        <v>-1.19663497282377E-4</v>
      </c>
      <c r="AE125">
        <v>0.185771161177192</v>
      </c>
      <c r="AF125">
        <v>-0.295219881980195</v>
      </c>
    </row>
    <row r="126" spans="1:32">
      <c r="A126" s="1">
        <v>50495</v>
      </c>
      <c r="B126">
        <v>-5.88388268622385E-2</v>
      </c>
      <c r="C126">
        <v>-1.89334618660342E-3</v>
      </c>
      <c r="D126">
        <v>-1.58793652952598</v>
      </c>
      <c r="E126" s="16">
        <v>-4.4303969831781401E-7</v>
      </c>
      <c r="F126">
        <v>1.3219550222587799</v>
      </c>
      <c r="G126">
        <v>-9.3491550004778406E-2</v>
      </c>
      <c r="H126" s="16">
        <v>-2.4837709380094E-6</v>
      </c>
      <c r="I126">
        <v>4.8298464023299797E-3</v>
      </c>
      <c r="J126">
        <v>-1.6451216798333099E-2</v>
      </c>
      <c r="K126">
        <v>0.50042164157819202</v>
      </c>
      <c r="L126">
        <v>-4.95539448774292E-3</v>
      </c>
      <c r="M126">
        <v>0</v>
      </c>
      <c r="N126">
        <v>0</v>
      </c>
      <c r="O126">
        <v>-8.0354684769451106E-3</v>
      </c>
      <c r="P126">
        <v>0</v>
      </c>
      <c r="Q126">
        <v>-2.8084063472095101E-4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-0.50746758974945405</v>
      </c>
      <c r="Z126">
        <v>2.78735792669287E-2</v>
      </c>
      <c r="AA126">
        <v>-1.5818254383553401E-2</v>
      </c>
      <c r="AB126">
        <v>-1.88103186904994E-2</v>
      </c>
      <c r="AC126">
        <v>-1.73533277264869E-2</v>
      </c>
      <c r="AD126">
        <v>-1.07172766751885E-4</v>
      </c>
      <c r="AE126">
        <v>0.18363114793888899</v>
      </c>
      <c r="AF126">
        <v>-0.29273152565955202</v>
      </c>
    </row>
    <row r="127" spans="1:32">
      <c r="A127" s="1">
        <v>50586</v>
      </c>
      <c r="B127">
        <v>-5.8203782281668198E-2</v>
      </c>
      <c r="C127">
        <v>-1.81186716290954E-3</v>
      </c>
      <c r="D127">
        <v>-1.5719258729324299</v>
      </c>
      <c r="E127" s="16">
        <v>-3.9940675384675102E-7</v>
      </c>
      <c r="F127">
        <v>1.3085575672645</v>
      </c>
      <c r="G127">
        <v>-9.3549424818039198E-2</v>
      </c>
      <c r="H127" s="16">
        <v>-2.01114730538563E-6</v>
      </c>
      <c r="I127">
        <v>4.6769758271551498E-3</v>
      </c>
      <c r="J127">
        <v>-1.6195235576506602E-2</v>
      </c>
      <c r="K127">
        <v>0.48489780966127999</v>
      </c>
      <c r="L127">
        <v>-4.9775098370880696E-3</v>
      </c>
      <c r="M127">
        <v>0</v>
      </c>
      <c r="N127">
        <v>0</v>
      </c>
      <c r="O127">
        <v>-7.7299552464822402E-3</v>
      </c>
      <c r="P127">
        <v>0</v>
      </c>
      <c r="Q127">
        <v>-2.71569321785761E-4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-0.491759770999809</v>
      </c>
      <c r="Z127">
        <v>2.7007612461903901E-2</v>
      </c>
      <c r="AA127">
        <v>-1.5332571631274701E-2</v>
      </c>
      <c r="AB127">
        <v>-1.8231658582647799E-2</v>
      </c>
      <c r="AC127">
        <v>-1.6820011084557499E-2</v>
      </c>
      <c r="AD127" s="16">
        <v>-9.4591177776727194E-5</v>
      </c>
      <c r="AE127">
        <v>0.18151342469885101</v>
      </c>
      <c r="AF127">
        <v>-0.29025284129329398</v>
      </c>
    </row>
    <row r="128" spans="1:32">
      <c r="A128" s="1">
        <v>50678</v>
      </c>
      <c r="B128">
        <v>-5.75759958711747E-2</v>
      </c>
      <c r="C128">
        <v>-1.7357334784982299E-3</v>
      </c>
      <c r="D128">
        <v>-1.55607919282991</v>
      </c>
      <c r="E128" s="16">
        <v>-3.60061821462672E-7</v>
      </c>
      <c r="F128">
        <v>1.2953006231794699</v>
      </c>
      <c r="G128">
        <v>-9.3604893376035697E-2</v>
      </c>
      <c r="H128" s="16">
        <v>-1.5433056513329E-6</v>
      </c>
      <c r="I128">
        <v>4.52837396270191E-3</v>
      </c>
      <c r="J128">
        <v>-1.5940768255184201E-2</v>
      </c>
      <c r="K128">
        <v>0.46986654989755899</v>
      </c>
      <c r="L128">
        <v>-4.9682360068734697E-3</v>
      </c>
      <c r="M128">
        <v>0</v>
      </c>
      <c r="N128">
        <v>0</v>
      </c>
      <c r="O128">
        <v>-7.4343820944047104E-3</v>
      </c>
      <c r="P128">
        <v>0</v>
      </c>
      <c r="Q128">
        <v>-2.5925302631367398E-4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-0.476552741541789</v>
      </c>
      <c r="Z128">
        <v>2.6170600240605999E-2</v>
      </c>
      <c r="AA128">
        <v>-1.48614959837906E-2</v>
      </c>
      <c r="AB128">
        <v>-1.7670523748849198E-2</v>
      </c>
      <c r="AC128">
        <v>-1.6302713368945398E-2</v>
      </c>
      <c r="AD128" s="16">
        <v>-8.2136912513513903E-5</v>
      </c>
      <c r="AE128">
        <v>0.17941776434486401</v>
      </c>
      <c r="AF128">
        <v>-0.28778605823651698</v>
      </c>
    </row>
    <row r="129" spans="1:32">
      <c r="A129" s="1">
        <v>50770</v>
      </c>
      <c r="B129">
        <v>-5.6955265841152999E-2</v>
      </c>
      <c r="C129">
        <v>-1.6647184341608201E-3</v>
      </c>
      <c r="D129">
        <v>-1.5403942563316999</v>
      </c>
      <c r="E129" s="16">
        <v>-3.24862108764301E-7</v>
      </c>
      <c r="F129">
        <v>1.2821813125571699</v>
      </c>
      <c r="G129">
        <v>-9.3656746027430404E-2</v>
      </c>
      <c r="H129" s="16">
        <v>-1.0874322958642501E-6</v>
      </c>
      <c r="I129">
        <v>4.3839798229030899E-3</v>
      </c>
      <c r="J129">
        <v>-1.5687914923787599E-2</v>
      </c>
      <c r="K129">
        <v>0.455313471932764</v>
      </c>
      <c r="L129">
        <v>-4.9310920089781999E-3</v>
      </c>
      <c r="M129">
        <v>0</v>
      </c>
      <c r="N129">
        <v>0</v>
      </c>
      <c r="O129">
        <v>-7.1484333839005503E-3</v>
      </c>
      <c r="P129">
        <v>0</v>
      </c>
      <c r="Q129">
        <v>-2.4455891041363502E-4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-0.46183084200061503</v>
      </c>
      <c r="Z129">
        <v>2.5361416577772401E-2</v>
      </c>
      <c r="AA129">
        <v>-1.4404683239768699E-2</v>
      </c>
      <c r="AB129">
        <v>-1.7126491207586199E-2</v>
      </c>
      <c r="AC129">
        <v>-1.5801066374438399E-2</v>
      </c>
      <c r="AD129" s="16">
        <v>-6.9987131759551003E-5</v>
      </c>
      <c r="AE129">
        <v>0.17734394207492499</v>
      </c>
      <c r="AF129">
        <v>-0.28533334514452702</v>
      </c>
    </row>
    <row r="130" spans="1:32">
      <c r="A130" s="1">
        <v>50860</v>
      </c>
      <c r="B130">
        <v>-5.6341408819927302E-2</v>
      </c>
      <c r="C130">
        <v>-1.59855440385495E-3</v>
      </c>
      <c r="D130">
        <v>-1.5248689662128001</v>
      </c>
      <c r="E130" s="16">
        <v>-2.9362111874095201E-7</v>
      </c>
      <c r="F130">
        <v>1.2691970642116099</v>
      </c>
      <c r="G130">
        <v>-9.3703903853606996E-2</v>
      </c>
      <c r="H130" s="16">
        <v>-6.4931251461973605E-7</v>
      </c>
      <c r="I130">
        <v>4.2437313608338599E-3</v>
      </c>
      <c r="J130">
        <v>-1.54367873588827E-2</v>
      </c>
      <c r="K130">
        <v>0.44122419651676997</v>
      </c>
      <c r="L130">
        <v>-4.8695216680837202E-3</v>
      </c>
      <c r="M130">
        <v>0</v>
      </c>
      <c r="N130">
        <v>0</v>
      </c>
      <c r="O130">
        <v>-6.8718040684420702E-3</v>
      </c>
      <c r="P130">
        <v>0</v>
      </c>
      <c r="Q130">
        <v>-2.28084531684122E-4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-0.44757862310350299</v>
      </c>
      <c r="Z130">
        <v>2.45789776208085E-2</v>
      </c>
      <c r="AA130">
        <v>-1.3961782949851301E-2</v>
      </c>
      <c r="AB130">
        <v>-1.6599130895375701E-2</v>
      </c>
      <c r="AC130">
        <v>-1.53146933726519E-2</v>
      </c>
      <c r="AD130" s="16">
        <v>-5.8282562809806899E-5</v>
      </c>
      <c r="AE130">
        <v>0.175291735373625</v>
      </c>
      <c r="AF130">
        <v>-0.282896781651437</v>
      </c>
    </row>
    <row r="131" spans="1:32">
      <c r="A131" s="1">
        <v>50951</v>
      </c>
      <c r="B131">
        <v>-5.5734258696053703E-2</v>
      </c>
      <c r="C131">
        <v>-1.5369466733865401E-3</v>
      </c>
      <c r="D131">
        <v>-1.5095013448655801</v>
      </c>
      <c r="E131" s="16">
        <v>-2.6611978975726898E-7</v>
      </c>
      <c r="F131">
        <v>1.25634557604106</v>
      </c>
      <c r="G131">
        <v>-9.3745419212004993E-2</v>
      </c>
      <c r="H131" s="16">
        <v>-2.3347477645213401E-7</v>
      </c>
      <c r="I131">
        <v>4.1075647700302602E-3</v>
      </c>
      <c r="J131">
        <v>-1.51875045734516E-2</v>
      </c>
      <c r="K131">
        <v>0.42758442923939599</v>
      </c>
      <c r="L131">
        <v>-4.7868502173947901E-3</v>
      </c>
      <c r="M131">
        <v>0</v>
      </c>
      <c r="N131">
        <v>0</v>
      </c>
      <c r="O131">
        <v>-6.6041992924015299E-3</v>
      </c>
      <c r="P131">
        <v>0</v>
      </c>
      <c r="Q131">
        <v>-2.1035961017230301E-4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-0.43378089785902402</v>
      </c>
      <c r="Z131">
        <v>2.3822242692527602E-2</v>
      </c>
      <c r="AA131">
        <v>-1.35324402939195E-2</v>
      </c>
      <c r="AB131">
        <v>-1.6088008040859501E-2</v>
      </c>
      <c r="AC131">
        <v>-1.4843211344756699E-2</v>
      </c>
      <c r="AD131" s="16">
        <v>-4.7131835886782703E-5</v>
      </c>
      <c r="AE131">
        <v>0.17326092398874701</v>
      </c>
      <c r="AF131">
        <v>-0.28047833537767197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5C62-89D3-47E8-B131-BDF9B0D0B3B0}">
  <sheetPr codeName="Sheet25"/>
  <dimension ref="A1:BV132"/>
  <sheetViews>
    <sheetView zoomScale="25" zoomScaleNormal="25" workbookViewId="0">
      <selection activeCell="AW7" sqref="AW7"/>
    </sheetView>
  </sheetViews>
  <sheetFormatPr defaultColWidth="8.85546875" defaultRowHeight="15"/>
  <cols>
    <col min="1" max="1" width="12.42578125" bestFit="1" customWidth="1"/>
    <col min="21" max="21" width="9.140625" style="11"/>
    <col min="25" max="25" width="10" bestFit="1" customWidth="1"/>
  </cols>
  <sheetData>
    <row r="1" spans="1:49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154</v>
      </c>
    </row>
    <row r="2" spans="1:49">
      <c r="A2" s="1">
        <v>39172</v>
      </c>
      <c r="B2">
        <v>-8.1448695333659296E-2</v>
      </c>
      <c r="C2">
        <v>-3.4262635360365001</v>
      </c>
      <c r="D2">
        <v>3.6079190639619898</v>
      </c>
      <c r="E2">
        <v>-7.8962959785074699E-2</v>
      </c>
      <c r="F2">
        <v>-2.1140332934696399E-4</v>
      </c>
      <c r="G2" s="16">
        <v>-1.7056528425070399E-14</v>
      </c>
      <c r="H2" s="16">
        <v>4.8874331906206199E-14</v>
      </c>
      <c r="I2" s="16">
        <v>7.29296362668553E-14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1.28243216237112E-14</v>
      </c>
      <c r="Q2">
        <v>-8.4557885800237598E-2</v>
      </c>
      <c r="R2">
        <v>0</v>
      </c>
      <c r="S2">
        <v>2.1906054549024499E-4</v>
      </c>
      <c r="T2">
        <v>0.74833267484027199</v>
      </c>
      <c r="U2" s="11">
        <f>+SUM(B2:T2)</f>
        <v>0.68502631906305067</v>
      </c>
      <c r="Y2" s="1">
        <f>+A2</f>
        <v>39172</v>
      </c>
      <c r="Z2" s="14">
        <f>+B2</f>
        <v>-8.1448695333659296E-2</v>
      </c>
      <c r="AA2" s="14">
        <f>+C2</f>
        <v>-3.4262635360365001</v>
      </c>
      <c r="AB2" s="14">
        <f>+D2</f>
        <v>3.6079190639619898</v>
      </c>
      <c r="AC2" s="14">
        <f>+F2+S2</f>
        <v>7.6572161432810057E-6</v>
      </c>
      <c r="AD2" s="14">
        <f>+E2</f>
        <v>-7.8962959785074699E-2</v>
      </c>
      <c r="AE2" s="14">
        <f>+Q2</f>
        <v>-8.4557885800237598E-2</v>
      </c>
      <c r="AF2" s="14">
        <f>+G2</f>
        <v>-1.7056528425070399E-14</v>
      </c>
      <c r="AG2" s="14">
        <f>+H2</f>
        <v>4.8874331906206199E-14</v>
      </c>
      <c r="AH2" s="14">
        <f>+SUM(T2,I2:P2)</f>
        <v>0.74833267484035781</v>
      </c>
      <c r="AI2" s="14">
        <f t="shared" ref="AI2:AI65" si="0">+SUM(Z2:AH2)</f>
        <v>0.68502631906305078</v>
      </c>
    </row>
    <row r="3" spans="1:49">
      <c r="A3" s="1">
        <v>39263</v>
      </c>
      <c r="B3">
        <v>-7.2152350219354899E-2</v>
      </c>
      <c r="C3">
        <v>-3.76414258057099</v>
      </c>
      <c r="D3">
        <v>4.3511217807359897</v>
      </c>
      <c r="E3">
        <v>-6.5776821177766703E-2</v>
      </c>
      <c r="F3">
        <v>-3.3414282932273299E-4</v>
      </c>
      <c r="G3" s="16">
        <v>-1.7088126716288699E-14</v>
      </c>
      <c r="H3" s="16">
        <v>4.9505174626870098E-14</v>
      </c>
      <c r="I3" s="16">
        <v>7.49851288642405E-14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1.29941270928319E-14</v>
      </c>
      <c r="Q3">
        <v>-7.94483727713097E-2</v>
      </c>
      <c r="R3">
        <v>0</v>
      </c>
      <c r="S3">
        <v>-1.6199976128133199E-4</v>
      </c>
      <c r="T3">
        <v>0.74065119651057099</v>
      </c>
      <c r="U3" s="11">
        <f t="shared" ref="U3:U66" si="1">+SUM(B3:T3)</f>
        <v>1.1097567099166556</v>
      </c>
      <c r="Y3" s="1">
        <f t="shared" ref="Y3:AB34" si="2">+A3</f>
        <v>39263</v>
      </c>
      <c r="Z3" s="14">
        <f t="shared" si="2"/>
        <v>-7.2152350219354899E-2</v>
      </c>
      <c r="AA3" s="14">
        <f t="shared" si="2"/>
        <v>-3.76414258057099</v>
      </c>
      <c r="AB3" s="14">
        <f t="shared" si="2"/>
        <v>4.3511217807359897</v>
      </c>
      <c r="AC3" s="14">
        <f t="shared" ref="AC3:AC66" si="3">+F3+S3</f>
        <v>-4.9614259060406498E-4</v>
      </c>
      <c r="AD3" s="14">
        <f t="shared" ref="AD3:AD66" si="4">+E3</f>
        <v>-6.5776821177766703E-2</v>
      </c>
      <c r="AE3" s="14">
        <f t="shared" ref="AE3:AE66" si="5">+Q3</f>
        <v>-7.94483727713097E-2</v>
      </c>
      <c r="AF3" s="14">
        <f t="shared" ref="AF3:AG66" si="6">+G3</f>
        <v>-1.7088126716288699E-14</v>
      </c>
      <c r="AG3" s="14">
        <f t="shared" si="6"/>
        <v>4.9505174626870098E-14</v>
      </c>
      <c r="AH3" s="14">
        <f t="shared" ref="AH3:AH66" si="7">+SUM(T3,I3:P3)</f>
        <v>0.74065119651065892</v>
      </c>
      <c r="AI3" s="14">
        <f t="shared" si="0"/>
        <v>1.1097567099166556</v>
      </c>
    </row>
    <row r="4" spans="1:49">
      <c r="A4" s="1">
        <v>39355</v>
      </c>
      <c r="B4">
        <v>-7.4959266202575703E-2</v>
      </c>
      <c r="C4">
        <v>-4.0324802979292498</v>
      </c>
      <c r="D4">
        <v>4.6620209684884699</v>
      </c>
      <c r="E4">
        <v>-5.03850349150941E-2</v>
      </c>
      <c r="F4">
        <v>-2.2866531325870901E-4</v>
      </c>
      <c r="G4" s="16">
        <v>-1.5674162751741301E-14</v>
      </c>
      <c r="H4" s="16">
        <v>4.7268740157239097E-14</v>
      </c>
      <c r="I4" s="16">
        <v>7.3093052179467295E-14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1.32015447475756E-14</v>
      </c>
      <c r="Q4">
        <v>-3.6538266049086103E-2</v>
      </c>
      <c r="R4">
        <v>0</v>
      </c>
      <c r="S4">
        <v>-7.2358610016902902E-4</v>
      </c>
      <c r="T4">
        <v>0.73304760925455303</v>
      </c>
      <c r="U4" s="11">
        <f t="shared" si="1"/>
        <v>1.199753461233708</v>
      </c>
      <c r="Y4" s="1">
        <f t="shared" si="2"/>
        <v>39355</v>
      </c>
      <c r="Z4" s="14">
        <f t="shared" si="2"/>
        <v>-7.4959266202575703E-2</v>
      </c>
      <c r="AA4" s="14">
        <f t="shared" si="2"/>
        <v>-4.0324802979292498</v>
      </c>
      <c r="AB4" s="14">
        <f t="shared" si="2"/>
        <v>4.6620209684884699</v>
      </c>
      <c r="AC4" s="14">
        <f t="shared" si="3"/>
        <v>-9.5225141342773799E-4</v>
      </c>
      <c r="AD4" s="14">
        <f t="shared" si="4"/>
        <v>-5.03850349150941E-2</v>
      </c>
      <c r="AE4" s="14">
        <f t="shared" si="5"/>
        <v>-3.6538266049086103E-2</v>
      </c>
      <c r="AF4" s="14">
        <f t="shared" si="6"/>
        <v>-1.5674162751741301E-14</v>
      </c>
      <c r="AG4" s="14">
        <f t="shared" si="6"/>
        <v>4.7268740157239097E-14</v>
      </c>
      <c r="AH4" s="14">
        <f t="shared" si="7"/>
        <v>0.7330476092546393</v>
      </c>
      <c r="AI4" s="14">
        <f t="shared" si="0"/>
        <v>1.199753461233708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>
      <c r="A5" s="1">
        <v>39447</v>
      </c>
      <c r="B5">
        <v>-6.6951066199078105E-2</v>
      </c>
      <c r="C5">
        <v>-4.2279702899383897</v>
      </c>
      <c r="D5">
        <v>4.8577960256520898</v>
      </c>
      <c r="E5">
        <v>-5.8878320871335203E-2</v>
      </c>
      <c r="F5">
        <v>-1.3520213602681501E-4</v>
      </c>
      <c r="G5" s="16">
        <v>-1.6707820815894601E-14</v>
      </c>
      <c r="H5" s="16">
        <v>4.7096985681513E-14</v>
      </c>
      <c r="I5" s="16">
        <v>7.4710092958290696E-14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1.33355373027057E-14</v>
      </c>
      <c r="Q5">
        <v>-8.2976900108322205E-3</v>
      </c>
      <c r="R5">
        <v>0</v>
      </c>
      <c r="S5">
        <v>-7.01689392205535E-4</v>
      </c>
      <c r="T5">
        <v>0.72552111442886402</v>
      </c>
      <c r="U5" s="11">
        <f t="shared" si="1"/>
        <v>1.220382881533205</v>
      </c>
      <c r="Y5" s="1">
        <f t="shared" si="2"/>
        <v>39447</v>
      </c>
      <c r="Z5" s="14">
        <f t="shared" si="2"/>
        <v>-6.6951066199078105E-2</v>
      </c>
      <c r="AA5" s="14">
        <f t="shared" si="2"/>
        <v>-4.2279702899383897</v>
      </c>
      <c r="AB5" s="14">
        <f t="shared" si="2"/>
        <v>4.8577960256520898</v>
      </c>
      <c r="AC5" s="14">
        <f t="shared" si="3"/>
        <v>-8.3689152823234999E-4</v>
      </c>
      <c r="AD5" s="14">
        <f t="shared" si="4"/>
        <v>-5.8878320871335203E-2</v>
      </c>
      <c r="AE5" s="14">
        <f t="shared" si="5"/>
        <v>-8.2976900108322205E-3</v>
      </c>
      <c r="AF5" s="14">
        <f t="shared" si="6"/>
        <v>-1.6707820815894601E-14</v>
      </c>
      <c r="AG5" s="14">
        <f t="shared" si="6"/>
        <v>4.7096985681513E-14</v>
      </c>
      <c r="AH5" s="14">
        <f t="shared" si="7"/>
        <v>0.72552111442895206</v>
      </c>
      <c r="AI5" s="14">
        <f t="shared" si="0"/>
        <v>1.220382881533205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>
      <c r="A6" s="1">
        <v>39538</v>
      </c>
      <c r="B6">
        <v>-6.8291833266581295E-2</v>
      </c>
      <c r="C6">
        <v>-4.3003765876977402</v>
      </c>
      <c r="D6">
        <v>4.7664354457037401</v>
      </c>
      <c r="E6">
        <v>9.8096578433401194E-3</v>
      </c>
      <c r="F6">
        <v>-7.3827624880731205E-4</v>
      </c>
      <c r="G6" s="16">
        <v>-1.5341755002089399E-14</v>
      </c>
      <c r="H6" s="16">
        <v>4.2594216876310601E-14</v>
      </c>
      <c r="I6" s="16">
        <v>7.7472359049480103E-14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1.35526605107244E-14</v>
      </c>
      <c r="Q6">
        <v>4.5055734618729699E-2</v>
      </c>
      <c r="R6">
        <v>0</v>
      </c>
      <c r="S6">
        <v>-7.4506774303617E-4</v>
      </c>
      <c r="T6">
        <v>0.71807092201649403</v>
      </c>
      <c r="U6" s="11">
        <f t="shared" si="1"/>
        <v>1.1692199952262572</v>
      </c>
      <c r="Y6" s="1">
        <f t="shared" si="2"/>
        <v>39538</v>
      </c>
      <c r="Z6" s="14">
        <f t="shared" si="2"/>
        <v>-6.8291833266581295E-2</v>
      </c>
      <c r="AA6" s="14">
        <f t="shared" si="2"/>
        <v>-4.3003765876977402</v>
      </c>
      <c r="AB6" s="14">
        <f t="shared" si="2"/>
        <v>4.7664354457037401</v>
      </c>
      <c r="AC6" s="14">
        <f t="shared" si="3"/>
        <v>-1.4833439918434822E-3</v>
      </c>
      <c r="AD6" s="14">
        <f t="shared" si="4"/>
        <v>9.8096578433401194E-3</v>
      </c>
      <c r="AE6" s="14">
        <f t="shared" si="5"/>
        <v>4.5055734618729699E-2</v>
      </c>
      <c r="AF6" s="14">
        <f t="shared" si="6"/>
        <v>-1.5341755002089399E-14</v>
      </c>
      <c r="AG6" s="14">
        <f t="shared" si="6"/>
        <v>4.2594216876310601E-14</v>
      </c>
      <c r="AH6" s="14">
        <f t="shared" si="7"/>
        <v>0.71807092201658507</v>
      </c>
      <c r="AI6" s="14">
        <f t="shared" si="0"/>
        <v>1.1692199952262572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>
      <c r="A7" s="1">
        <v>39629</v>
      </c>
      <c r="B7">
        <v>-6.5340373681486694E-2</v>
      </c>
      <c r="C7">
        <v>-4.4612750662812504</v>
      </c>
      <c r="D7">
        <v>5.0246338167740898</v>
      </c>
      <c r="E7">
        <v>1.16800181436712E-2</v>
      </c>
      <c r="F7">
        <v>-6.9694350377889403E-4</v>
      </c>
      <c r="G7" s="16">
        <v>-1.63146101258122E-14</v>
      </c>
      <c r="H7" s="16">
        <v>4.5487581377947801E-14</v>
      </c>
      <c r="I7" s="16">
        <v>7.4167985449093494E-14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1.37115467597457E-14</v>
      </c>
      <c r="Q7">
        <v>2.5535481083295401E-2</v>
      </c>
      <c r="R7">
        <v>0</v>
      </c>
      <c r="S7">
        <v>-1.4865068060480101E-3</v>
      </c>
      <c r="T7">
        <v>0.71069625051678498</v>
      </c>
      <c r="U7" s="11">
        <f t="shared" si="1"/>
        <v>1.2437466762453946</v>
      </c>
      <c r="Y7" s="1">
        <f t="shared" si="2"/>
        <v>39629</v>
      </c>
      <c r="Z7" s="14">
        <f t="shared" si="2"/>
        <v>-6.5340373681486694E-2</v>
      </c>
      <c r="AA7" s="14">
        <f t="shared" si="2"/>
        <v>-4.4612750662812504</v>
      </c>
      <c r="AB7" s="14">
        <f t="shared" si="2"/>
        <v>5.0246338167740898</v>
      </c>
      <c r="AC7" s="14">
        <f t="shared" si="3"/>
        <v>-2.1834503098269041E-3</v>
      </c>
      <c r="AD7" s="14">
        <f t="shared" si="4"/>
        <v>1.16800181436712E-2</v>
      </c>
      <c r="AE7" s="14">
        <f t="shared" si="5"/>
        <v>2.5535481083295401E-2</v>
      </c>
      <c r="AF7" s="14">
        <f t="shared" si="6"/>
        <v>-1.63146101258122E-14</v>
      </c>
      <c r="AG7" s="14">
        <f t="shared" si="6"/>
        <v>4.5487581377947801E-14</v>
      </c>
      <c r="AH7" s="14">
        <f t="shared" si="7"/>
        <v>0.71069625051687291</v>
      </c>
      <c r="AI7" s="14">
        <f t="shared" si="0"/>
        <v>1.2437466762453946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>
      <c r="A8" s="1">
        <v>39721</v>
      </c>
      <c r="B8">
        <v>-5.5165076271148902E-2</v>
      </c>
      <c r="C8">
        <v>-4.5427710748702701</v>
      </c>
      <c r="D8">
        <v>5.1039021012249703</v>
      </c>
      <c r="E8">
        <v>4.5474525081134302E-2</v>
      </c>
      <c r="F8">
        <v>-4.7900949771276002E-4</v>
      </c>
      <c r="G8" s="16">
        <v>-1.5106166182168201E-14</v>
      </c>
      <c r="H8" s="16">
        <v>3.6585121331800299E-14</v>
      </c>
      <c r="I8" s="16">
        <v>7.3210268889772497E-14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1.3960654063531899E-14</v>
      </c>
      <c r="Q8">
        <v>8.5970584377492595E-2</v>
      </c>
      <c r="R8">
        <v>0</v>
      </c>
      <c r="S8">
        <v>-1.2925169050363599E-3</v>
      </c>
      <c r="T8">
        <v>0.70339632683747899</v>
      </c>
      <c r="U8" s="11">
        <f t="shared" si="1"/>
        <v>1.3390358599770167</v>
      </c>
      <c r="Y8" s="1">
        <f t="shared" si="2"/>
        <v>39721</v>
      </c>
      <c r="Z8" s="14">
        <f t="shared" si="2"/>
        <v>-5.5165076271148902E-2</v>
      </c>
      <c r="AA8" s="14">
        <f t="shared" si="2"/>
        <v>-4.5427710748702701</v>
      </c>
      <c r="AB8" s="14">
        <f t="shared" si="2"/>
        <v>5.1039021012249703</v>
      </c>
      <c r="AC8" s="14">
        <f t="shared" si="3"/>
        <v>-1.7715264027491199E-3</v>
      </c>
      <c r="AD8" s="14">
        <f t="shared" si="4"/>
        <v>4.5474525081134302E-2</v>
      </c>
      <c r="AE8" s="14">
        <f t="shared" si="5"/>
        <v>8.5970584377492595E-2</v>
      </c>
      <c r="AF8" s="14">
        <f t="shared" si="6"/>
        <v>-1.5106166182168201E-14</v>
      </c>
      <c r="AG8" s="14">
        <f t="shared" si="6"/>
        <v>3.6585121331800299E-14</v>
      </c>
      <c r="AH8" s="14">
        <f t="shared" si="7"/>
        <v>0.70339632683756614</v>
      </c>
      <c r="AI8" s="14">
        <f t="shared" si="0"/>
        <v>1.3390358599770167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>
      <c r="A9" s="1">
        <v>39813</v>
      </c>
      <c r="B9">
        <v>-7.2733579114693803E-2</v>
      </c>
      <c r="C9">
        <v>-4.9181117847108897</v>
      </c>
      <c r="D9">
        <v>4.0350978159438702</v>
      </c>
      <c r="E9">
        <v>0.15609070190787899</v>
      </c>
      <c r="F9">
        <v>5.8377058443018096E-4</v>
      </c>
      <c r="G9" s="16">
        <v>-1.4222420309863801E-14</v>
      </c>
      <c r="H9" s="16">
        <v>3.5316988661577397E-14</v>
      </c>
      <c r="I9" s="16">
        <v>7.1101289274923803E-14</v>
      </c>
      <c r="J9" s="16">
        <v>6.50203680198183E-15</v>
      </c>
      <c r="K9" s="16">
        <v>9.1950186484990705E-17</v>
      </c>
      <c r="L9" s="16">
        <v>-2.6964015218796198E-16</v>
      </c>
      <c r="M9" s="16">
        <v>-4.92937525162773E-16</v>
      </c>
      <c r="N9" s="16">
        <v>-5.5664000648078097E-16</v>
      </c>
      <c r="O9" s="16">
        <v>-7.9766436496242599E-16</v>
      </c>
      <c r="P9" s="16">
        <v>1.41831374627617E-14</v>
      </c>
      <c r="Q9">
        <v>0.33883255676823099</v>
      </c>
      <c r="R9">
        <v>0</v>
      </c>
      <c r="S9">
        <v>-5.9985396386801699E-4</v>
      </c>
      <c r="T9">
        <v>0.69617038618876703</v>
      </c>
      <c r="U9" s="11">
        <f t="shared" si="1"/>
        <v>0.23533001360383715</v>
      </c>
      <c r="Y9" s="1">
        <f t="shared" si="2"/>
        <v>39813</v>
      </c>
      <c r="Z9" s="14">
        <f t="shared" si="2"/>
        <v>-7.2733579114693803E-2</v>
      </c>
      <c r="AA9" s="14">
        <f t="shared" si="2"/>
        <v>-4.9181117847108897</v>
      </c>
      <c r="AB9" s="14">
        <f t="shared" si="2"/>
        <v>4.0350978159438702</v>
      </c>
      <c r="AC9" s="14">
        <f t="shared" si="3"/>
        <v>-1.6083379437836038E-5</v>
      </c>
      <c r="AD9" s="14">
        <f t="shared" si="4"/>
        <v>0.15609070190787899</v>
      </c>
      <c r="AE9" s="14">
        <f t="shared" si="5"/>
        <v>0.33883255676823099</v>
      </c>
      <c r="AF9" s="14">
        <f t="shared" si="6"/>
        <v>-1.4222420309863801E-14</v>
      </c>
      <c r="AG9" s="14">
        <f t="shared" si="6"/>
        <v>3.5316988661577397E-14</v>
      </c>
      <c r="AH9" s="14">
        <f t="shared" si="7"/>
        <v>0.69617038618885696</v>
      </c>
      <c r="AI9" s="14">
        <f t="shared" si="0"/>
        <v>0.23533001360383721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>
      <c r="A10" s="1">
        <v>39903</v>
      </c>
      <c r="B10">
        <v>-7.7233623632329093E-2</v>
      </c>
      <c r="C10">
        <v>-4.7096094535318596</v>
      </c>
      <c r="D10">
        <v>3.3427659408966899</v>
      </c>
      <c r="E10">
        <v>0.201607124107958</v>
      </c>
      <c r="F10">
        <v>9.6189682444661401E-4</v>
      </c>
      <c r="G10" s="16">
        <v>-1.4913837608734899E-14</v>
      </c>
      <c r="H10" s="16">
        <v>3.4906302879329301E-14</v>
      </c>
      <c r="I10" s="16">
        <v>7.1250244744518598E-14</v>
      </c>
      <c r="J10" s="16">
        <v>1.9830479670871099E-15</v>
      </c>
      <c r="K10" s="16">
        <v>-9.0584210691116105E-16</v>
      </c>
      <c r="L10" s="16">
        <v>-1.1131000293128001E-15</v>
      </c>
      <c r="M10" s="16">
        <v>-1.33894062071874E-15</v>
      </c>
      <c r="N10" s="16">
        <v>-1.4583835995774699E-15</v>
      </c>
      <c r="O10" s="16">
        <v>-2.04916699856177E-15</v>
      </c>
      <c r="P10" s="16">
        <v>1.4358691154825799E-14</v>
      </c>
      <c r="Q10">
        <v>0.291440928296198</v>
      </c>
      <c r="R10">
        <v>0</v>
      </c>
      <c r="S10">
        <v>1.80770101682375E-3</v>
      </c>
      <c r="T10">
        <v>0.68901767197927799</v>
      </c>
      <c r="U10" s="11">
        <f t="shared" si="1"/>
        <v>-0.25924181404269386</v>
      </c>
      <c r="Y10" s="1">
        <f t="shared" si="2"/>
        <v>39903</v>
      </c>
      <c r="Z10" s="14">
        <f t="shared" si="2"/>
        <v>-7.7233623632329093E-2</v>
      </c>
      <c r="AA10" s="14">
        <f t="shared" si="2"/>
        <v>-4.7096094535318596</v>
      </c>
      <c r="AB10" s="14">
        <f t="shared" si="2"/>
        <v>3.3427659408966899</v>
      </c>
      <c r="AC10" s="14">
        <f t="shared" si="3"/>
        <v>2.7695978412703641E-3</v>
      </c>
      <c r="AD10" s="14">
        <f t="shared" si="4"/>
        <v>0.201607124107958</v>
      </c>
      <c r="AE10" s="14">
        <f t="shared" si="5"/>
        <v>0.291440928296198</v>
      </c>
      <c r="AF10" s="14">
        <f t="shared" si="6"/>
        <v>-1.4913837608734899E-14</v>
      </c>
      <c r="AG10" s="14">
        <f t="shared" si="6"/>
        <v>3.4906302879329301E-14</v>
      </c>
      <c r="AH10" s="14">
        <f t="shared" si="7"/>
        <v>0.68901767197935881</v>
      </c>
      <c r="AI10" s="14">
        <f t="shared" si="0"/>
        <v>-0.25924181404269397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>
      <c r="A11" s="1">
        <v>39994</v>
      </c>
      <c r="B11">
        <v>-7.7233898361021E-2</v>
      </c>
      <c r="C11">
        <v>-4.2827830353496301</v>
      </c>
      <c r="D11">
        <v>2.92795377905174</v>
      </c>
      <c r="E11">
        <v>0.16611790519925501</v>
      </c>
      <c r="F11" s="16">
        <v>-3.1001888281115103E-5</v>
      </c>
      <c r="G11" s="16">
        <v>-1.4898543148735999E-14</v>
      </c>
      <c r="H11" s="16">
        <v>2.9033590219164297E-14</v>
      </c>
      <c r="I11" s="16">
        <v>7.6830463396236197E-14</v>
      </c>
      <c r="J11" s="16">
        <v>-1.0077581615224201E-15</v>
      </c>
      <c r="K11" s="16">
        <v>-1.78568925113122E-15</v>
      </c>
      <c r="L11" s="16">
        <v>-1.73905496784434E-15</v>
      </c>
      <c r="M11" s="16">
        <v>-2.0112026723148101E-15</v>
      </c>
      <c r="N11" s="16">
        <v>-2.21712865791217E-15</v>
      </c>
      <c r="O11" s="16">
        <v>-3.0170256593905699E-15</v>
      </c>
      <c r="P11" s="16">
        <v>1.4561216424045198E-14</v>
      </c>
      <c r="Q11">
        <v>0.18282236569757801</v>
      </c>
      <c r="R11">
        <v>0</v>
      </c>
      <c r="S11">
        <v>3.7730392462103001E-3</v>
      </c>
      <c r="T11">
        <v>0.68193743571396603</v>
      </c>
      <c r="U11" s="11">
        <f t="shared" si="1"/>
        <v>-0.39744341069008904</v>
      </c>
      <c r="Y11" s="1">
        <f t="shared" si="2"/>
        <v>39994</v>
      </c>
      <c r="Z11" s="14">
        <f t="shared" si="2"/>
        <v>-7.7233898361021E-2</v>
      </c>
      <c r="AA11" s="14">
        <f t="shared" si="2"/>
        <v>-4.2827830353496301</v>
      </c>
      <c r="AB11" s="14">
        <f t="shared" si="2"/>
        <v>2.92795377905174</v>
      </c>
      <c r="AC11" s="14">
        <f t="shared" si="3"/>
        <v>3.7420373579291851E-3</v>
      </c>
      <c r="AD11" s="14">
        <f t="shared" si="4"/>
        <v>0.16611790519925501</v>
      </c>
      <c r="AE11" s="14">
        <f t="shared" si="5"/>
        <v>0.18282236569757801</v>
      </c>
      <c r="AF11" s="14">
        <f t="shared" si="6"/>
        <v>-1.4898543148735999E-14</v>
      </c>
      <c r="AG11" s="14">
        <f t="shared" si="6"/>
        <v>2.9033590219164297E-14</v>
      </c>
      <c r="AH11" s="14">
        <f t="shared" si="7"/>
        <v>0.68193743571404564</v>
      </c>
      <c r="AI11" s="14">
        <f t="shared" si="0"/>
        <v>-0.39744341069008893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>
      <c r="A12" s="1">
        <v>40086</v>
      </c>
      <c r="B12">
        <v>-7.6583584269476396E-2</v>
      </c>
      <c r="C12">
        <v>-3.5795331211478398</v>
      </c>
      <c r="D12">
        <v>2.4635649582972698</v>
      </c>
      <c r="E12">
        <v>0.118614286323419</v>
      </c>
      <c r="F12">
        <v>-1.70049800302951E-4</v>
      </c>
      <c r="G12" s="16">
        <v>-1.3671137916917301E-14</v>
      </c>
      <c r="H12" s="16">
        <v>2.2695219738273E-14</v>
      </c>
      <c r="I12" s="16">
        <v>8.1757766667934797E-14</v>
      </c>
      <c r="J12" s="16">
        <v>-5.5690402856240002E-15</v>
      </c>
      <c r="K12" s="16">
        <v>-2.5385500342548201E-15</v>
      </c>
      <c r="L12" s="16">
        <v>-2.3204753051352299E-15</v>
      </c>
      <c r="M12" s="16">
        <v>-2.66469042838404E-15</v>
      </c>
      <c r="N12" s="16">
        <v>-2.8681219836155698E-15</v>
      </c>
      <c r="O12" s="16">
        <v>-3.8055690679561397E-15</v>
      </c>
      <c r="P12" s="16">
        <v>1.4795122614155401E-14</v>
      </c>
      <c r="Q12">
        <v>2.2154390162528199E-2</v>
      </c>
      <c r="R12">
        <v>0</v>
      </c>
      <c r="S12">
        <v>3.2178461170540499E-3</v>
      </c>
      <c r="T12">
        <v>0.67492893689382105</v>
      </c>
      <c r="U12" s="11">
        <f t="shared" si="1"/>
        <v>-0.37380633742344094</v>
      </c>
      <c r="Y12" s="1">
        <f t="shared" si="2"/>
        <v>40086</v>
      </c>
      <c r="Z12" s="14">
        <f t="shared" si="2"/>
        <v>-7.6583584269476396E-2</v>
      </c>
      <c r="AA12" s="14">
        <f t="shared" si="2"/>
        <v>-3.5795331211478398</v>
      </c>
      <c r="AB12" s="14">
        <f t="shared" si="2"/>
        <v>2.4635649582972698</v>
      </c>
      <c r="AC12" s="14">
        <f t="shared" si="3"/>
        <v>3.0477963167510991E-3</v>
      </c>
      <c r="AD12" s="14">
        <f t="shared" si="4"/>
        <v>0.118614286323419</v>
      </c>
      <c r="AE12" s="14">
        <f t="shared" si="5"/>
        <v>2.2154390162528199E-2</v>
      </c>
      <c r="AF12" s="14">
        <f t="shared" si="6"/>
        <v>-1.3671137916917301E-14</v>
      </c>
      <c r="AG12" s="14">
        <f t="shared" si="6"/>
        <v>2.2695219738273E-14</v>
      </c>
      <c r="AH12" s="14">
        <f t="shared" si="7"/>
        <v>0.67492893689389777</v>
      </c>
      <c r="AI12" s="14">
        <f t="shared" si="0"/>
        <v>-0.37380633742344127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>
      <c r="A13" s="1">
        <v>40178</v>
      </c>
      <c r="B13">
        <v>-6.6948608643736002E-2</v>
      </c>
      <c r="C13">
        <v>-3.22343136807805</v>
      </c>
      <c r="D13">
        <v>2.1384179089562099</v>
      </c>
      <c r="E13">
        <v>9.2756626758306204E-2</v>
      </c>
      <c r="F13">
        <v>1.05204371249508E-4</v>
      </c>
      <c r="G13" s="16">
        <v>-1.47438261732086E-14</v>
      </c>
      <c r="H13" s="16">
        <v>2.3088375082590299E-14</v>
      </c>
      <c r="I13" s="16">
        <v>8.8620449335101505E-14</v>
      </c>
      <c r="J13" s="16">
        <v>-7.16104044956642E-15</v>
      </c>
      <c r="K13" s="16">
        <v>-3.19199386779263E-15</v>
      </c>
      <c r="L13" s="16">
        <v>-2.9134934367322101E-15</v>
      </c>
      <c r="M13" s="16">
        <v>-3.2709851996742998E-15</v>
      </c>
      <c r="N13" s="16">
        <v>-3.46751406231532E-15</v>
      </c>
      <c r="O13" s="16">
        <v>-4.6597132752529502E-15</v>
      </c>
      <c r="P13" s="16">
        <v>1.4970334796840301E-14</v>
      </c>
      <c r="Q13">
        <v>-6.9454468737530806E-2</v>
      </c>
      <c r="R13">
        <v>0</v>
      </c>
      <c r="S13">
        <v>2.7828137868767199E-3</v>
      </c>
      <c r="T13">
        <v>0.66799144291736701</v>
      </c>
      <c r="U13" s="11">
        <f t="shared" si="1"/>
        <v>-0.4577804486692203</v>
      </c>
      <c r="Y13" s="1">
        <f t="shared" si="2"/>
        <v>40178</v>
      </c>
      <c r="Z13" s="14">
        <f t="shared" si="2"/>
        <v>-6.6948608643736002E-2</v>
      </c>
      <c r="AA13" s="14">
        <f t="shared" si="2"/>
        <v>-3.22343136807805</v>
      </c>
      <c r="AB13" s="14">
        <f t="shared" si="2"/>
        <v>2.1384179089562099</v>
      </c>
      <c r="AC13" s="14">
        <f t="shared" si="3"/>
        <v>2.8880181581262278E-3</v>
      </c>
      <c r="AD13" s="14">
        <f t="shared" si="4"/>
        <v>9.2756626758306204E-2</v>
      </c>
      <c r="AE13" s="14">
        <f t="shared" si="5"/>
        <v>-6.9454468737530806E-2</v>
      </c>
      <c r="AF13" s="14">
        <f t="shared" si="6"/>
        <v>-1.47438261732086E-14</v>
      </c>
      <c r="AG13" s="14">
        <f t="shared" si="6"/>
        <v>2.3088375082590299E-14</v>
      </c>
      <c r="AH13" s="14">
        <f t="shared" si="7"/>
        <v>0.66799144291744594</v>
      </c>
      <c r="AI13" s="14">
        <f t="shared" si="0"/>
        <v>-0.45778044866921974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>
      <c r="A14" s="1">
        <v>40268</v>
      </c>
      <c r="B14">
        <v>-6.2718955383275196E-2</v>
      </c>
      <c r="C14">
        <v>-3.0094852443175601</v>
      </c>
      <c r="D14">
        <v>2.0973140528759302</v>
      </c>
      <c r="E14">
        <v>8.5364933996481096E-2</v>
      </c>
      <c r="F14" s="16">
        <v>-5.6920908500590002E-5</v>
      </c>
      <c r="G14" s="16">
        <v>-1.4683418338665999E-14</v>
      </c>
      <c r="H14" s="16">
        <v>2.6302320575382501E-14</v>
      </c>
      <c r="I14" s="16">
        <v>9.5960466624132896E-14</v>
      </c>
      <c r="J14" s="16">
        <v>-8.5810330644261202E-15</v>
      </c>
      <c r="K14" s="16">
        <v>-3.8384456941060501E-15</v>
      </c>
      <c r="L14" s="16">
        <v>-3.38601011093345E-15</v>
      </c>
      <c r="M14" s="16">
        <v>-3.7225512873339699E-15</v>
      </c>
      <c r="N14" s="16">
        <v>-3.9770092103442396E-15</v>
      </c>
      <c r="O14" s="16">
        <v>-5.2555137069323797E-15</v>
      </c>
      <c r="P14" s="16">
        <v>1.5188443114680899E-14</v>
      </c>
      <c r="Q14">
        <v>-0.100586084244848</v>
      </c>
      <c r="R14">
        <v>0</v>
      </c>
      <c r="S14">
        <v>2.9419813946840899E-3</v>
      </c>
      <c r="T14">
        <v>0.661124228983891</v>
      </c>
      <c r="U14" s="11">
        <f t="shared" si="1"/>
        <v>-0.32610200760310337</v>
      </c>
      <c r="Y14" s="1">
        <f t="shared" si="2"/>
        <v>40268</v>
      </c>
      <c r="Z14" s="14">
        <f t="shared" si="2"/>
        <v>-6.2718955383275196E-2</v>
      </c>
      <c r="AA14" s="14">
        <f t="shared" si="2"/>
        <v>-3.0094852443175601</v>
      </c>
      <c r="AB14" s="14">
        <f t="shared" si="2"/>
        <v>2.0973140528759302</v>
      </c>
      <c r="AC14" s="14">
        <f t="shared" si="3"/>
        <v>2.8850604861834998E-3</v>
      </c>
      <c r="AD14" s="14">
        <f t="shared" si="4"/>
        <v>8.5364933996481096E-2</v>
      </c>
      <c r="AE14" s="14">
        <f t="shared" si="5"/>
        <v>-0.100586084244848</v>
      </c>
      <c r="AF14" s="14">
        <f t="shared" si="6"/>
        <v>-1.4683418338665999E-14</v>
      </c>
      <c r="AG14" s="14">
        <f t="shared" si="6"/>
        <v>2.6302320575382501E-14</v>
      </c>
      <c r="AH14" s="14">
        <f t="shared" si="7"/>
        <v>0.66112422898397338</v>
      </c>
      <c r="AI14" s="14">
        <f t="shared" si="0"/>
        <v>-0.32610200760310326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>
      <c r="A15" s="1">
        <v>40359</v>
      </c>
      <c r="B15">
        <v>-5.6740417808070598E-2</v>
      </c>
      <c r="C15">
        <v>-2.84622415769251</v>
      </c>
      <c r="D15">
        <v>1.76392621475817</v>
      </c>
      <c r="E15">
        <v>5.2464119688062499E-2</v>
      </c>
      <c r="F15">
        <v>3.0298246032412098E-4</v>
      </c>
      <c r="G15" s="16">
        <v>-1.45550603605656E-14</v>
      </c>
      <c r="H15" s="16">
        <v>2.4549370223608499E-14</v>
      </c>
      <c r="I15" s="16">
        <v>1.02093068569547E-13</v>
      </c>
      <c r="J15" s="16">
        <v>-1.02831356840878E-14</v>
      </c>
      <c r="K15" s="16">
        <v>-4.2706038877214799E-15</v>
      </c>
      <c r="L15" s="16">
        <v>-3.6948368752384203E-15</v>
      </c>
      <c r="M15" s="16">
        <v>-4.1037688948367999E-15</v>
      </c>
      <c r="N15" s="16">
        <v>-4.3284174498566702E-15</v>
      </c>
      <c r="O15" s="16">
        <v>-5.5888859398558001E-15</v>
      </c>
      <c r="P15" s="16">
        <v>1.5406089355347899E-14</v>
      </c>
      <c r="Q15">
        <v>-8.9172945942111101E-2</v>
      </c>
      <c r="R15">
        <v>0</v>
      </c>
      <c r="S15">
        <v>2.8630155160283399E-3</v>
      </c>
      <c r="T15">
        <v>0.65432657799835203</v>
      </c>
      <c r="U15" s="11">
        <f t="shared" si="1"/>
        <v>-0.51825461102165904</v>
      </c>
      <c r="Y15" s="1">
        <f t="shared" si="2"/>
        <v>40359</v>
      </c>
      <c r="Z15" s="14">
        <f t="shared" si="2"/>
        <v>-5.6740417808070598E-2</v>
      </c>
      <c r="AA15" s="14">
        <f t="shared" si="2"/>
        <v>-2.84622415769251</v>
      </c>
      <c r="AB15" s="14">
        <f t="shared" si="2"/>
        <v>1.76392621475817</v>
      </c>
      <c r="AC15" s="14">
        <f t="shared" si="3"/>
        <v>3.1659979763524609E-3</v>
      </c>
      <c r="AD15" s="14">
        <f t="shared" si="4"/>
        <v>5.2464119688062499E-2</v>
      </c>
      <c r="AE15" s="14">
        <f t="shared" si="5"/>
        <v>-8.9172945942111101E-2</v>
      </c>
      <c r="AF15" s="14">
        <f t="shared" si="6"/>
        <v>-1.45550603605656E-14</v>
      </c>
      <c r="AG15" s="14">
        <f t="shared" si="6"/>
        <v>2.4549370223608499E-14</v>
      </c>
      <c r="AH15" s="14">
        <f t="shared" si="7"/>
        <v>0.65432657799843741</v>
      </c>
      <c r="AI15" s="14">
        <f t="shared" si="0"/>
        <v>-0.51825461102165915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>
      <c r="A16" s="1">
        <v>40451</v>
      </c>
      <c r="B16">
        <v>-5.5627084063887097E-2</v>
      </c>
      <c r="C16">
        <v>-2.7465716836463399</v>
      </c>
      <c r="D16">
        <v>1.54545079796754</v>
      </c>
      <c r="E16">
        <v>8.3604087245100503E-2</v>
      </c>
      <c r="F16">
        <v>2.7951203796543601E-4</v>
      </c>
      <c r="G16" s="16">
        <v>-1.29818246758903E-14</v>
      </c>
      <c r="H16" s="16">
        <v>2.7618559935112799E-14</v>
      </c>
      <c r="I16" s="16">
        <v>1.06745906539915E-13</v>
      </c>
      <c r="J16" s="16">
        <v>-1.1636456247619699E-14</v>
      </c>
      <c r="K16" s="16">
        <v>-4.6269873450200303E-15</v>
      </c>
      <c r="L16" s="16">
        <v>-4.04382473323251E-15</v>
      </c>
      <c r="M16" s="16">
        <v>-4.4149072248688198E-15</v>
      </c>
      <c r="N16" s="16">
        <v>-4.5395607527192602E-15</v>
      </c>
      <c r="O16" s="16">
        <v>-5.8035060285626901E-15</v>
      </c>
      <c r="P16" s="16">
        <v>1.56613890520519E-14</v>
      </c>
      <c r="Q16">
        <v>-0.10990416052322501</v>
      </c>
      <c r="R16">
        <v>0</v>
      </c>
      <c r="S16">
        <v>3.2420990616481302E-3</v>
      </c>
      <c r="T16">
        <v>0.64759778047792105</v>
      </c>
      <c r="U16" s="11">
        <f t="shared" si="1"/>
        <v>-0.63192865144317445</v>
      </c>
      <c r="Y16" s="1">
        <f t="shared" si="2"/>
        <v>40451</v>
      </c>
      <c r="Z16" s="14">
        <f t="shared" si="2"/>
        <v>-5.5627084063887097E-2</v>
      </c>
      <c r="AA16" s="14">
        <f t="shared" si="2"/>
        <v>-2.7465716836463399</v>
      </c>
      <c r="AB16" s="14">
        <f t="shared" si="2"/>
        <v>1.54545079796754</v>
      </c>
      <c r="AC16" s="14">
        <f t="shared" si="3"/>
        <v>3.5216110996135661E-3</v>
      </c>
      <c r="AD16" s="14">
        <f t="shared" si="4"/>
        <v>8.3604087245100503E-2</v>
      </c>
      <c r="AE16" s="14">
        <f t="shared" si="5"/>
        <v>-0.10990416052322501</v>
      </c>
      <c r="AF16" s="14">
        <f t="shared" si="6"/>
        <v>-1.29818246758903E-14</v>
      </c>
      <c r="AG16" s="14">
        <f t="shared" si="6"/>
        <v>2.7618559935112799E-14</v>
      </c>
      <c r="AH16" s="14">
        <f t="shared" si="7"/>
        <v>0.64759778047800831</v>
      </c>
      <c r="AI16" s="14">
        <f t="shared" si="0"/>
        <v>-0.63192865144317512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>
      <c r="A17" s="1">
        <v>40543</v>
      </c>
      <c r="B17">
        <v>-4.7743377960599097E-2</v>
      </c>
      <c r="C17">
        <v>-2.87596810072437</v>
      </c>
      <c r="D17">
        <v>1.70332132064634</v>
      </c>
      <c r="E17">
        <v>6.1427260905513398E-2</v>
      </c>
      <c r="F17" s="16">
        <v>-8.7809182259336705E-5</v>
      </c>
      <c r="G17" s="16">
        <v>-1.3994304271997899E-14</v>
      </c>
      <c r="H17" s="16">
        <v>3.0267355507495598E-14</v>
      </c>
      <c r="I17" s="16">
        <v>1.12376767866968E-13</v>
      </c>
      <c r="J17" s="16">
        <v>-1.08087308497226E-14</v>
      </c>
      <c r="K17" s="16">
        <v>-4.9477337173036203E-15</v>
      </c>
      <c r="L17" s="16">
        <v>-4.2751619738306402E-15</v>
      </c>
      <c r="M17" s="16">
        <v>-4.5803557445085997E-15</v>
      </c>
      <c r="N17" s="16">
        <v>-4.6944147220201904E-15</v>
      </c>
      <c r="O17" s="16">
        <v>-6.1008146684591998E-15</v>
      </c>
      <c r="P17" s="16">
        <v>1.5865795781492701E-14</v>
      </c>
      <c r="Q17">
        <v>-0.127786215851135</v>
      </c>
      <c r="R17">
        <v>0</v>
      </c>
      <c r="S17">
        <v>3.3612074132714602E-3</v>
      </c>
      <c r="T17">
        <v>0.64093713446010903</v>
      </c>
      <c r="U17" s="11">
        <f t="shared" si="1"/>
        <v>-0.64253858029302047</v>
      </c>
      <c r="Y17" s="1">
        <f t="shared" si="2"/>
        <v>40543</v>
      </c>
      <c r="Z17" s="14">
        <f t="shared" si="2"/>
        <v>-4.7743377960599097E-2</v>
      </c>
      <c r="AA17" s="14">
        <f t="shared" si="2"/>
        <v>-2.87596810072437</v>
      </c>
      <c r="AB17" s="14">
        <f t="shared" si="2"/>
        <v>1.70332132064634</v>
      </c>
      <c r="AC17" s="14">
        <f t="shared" si="3"/>
        <v>3.2733982310121233E-3</v>
      </c>
      <c r="AD17" s="14">
        <f t="shared" si="4"/>
        <v>6.1427260905513398E-2</v>
      </c>
      <c r="AE17" s="14">
        <f t="shared" si="5"/>
        <v>-0.127786215851135</v>
      </c>
      <c r="AF17" s="14">
        <f t="shared" si="6"/>
        <v>-1.3994304271997899E-14</v>
      </c>
      <c r="AG17" s="14">
        <f t="shared" si="6"/>
        <v>3.0267355507495598E-14</v>
      </c>
      <c r="AH17" s="14">
        <f t="shared" si="7"/>
        <v>0.64093713446020184</v>
      </c>
      <c r="AI17" s="14">
        <f t="shared" si="0"/>
        <v>-0.64253858029302047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>
      <c r="A18" s="1">
        <v>40633</v>
      </c>
      <c r="B18">
        <v>-6.1207231497265098E-2</v>
      </c>
      <c r="C18">
        <v>-3.0882231149595301</v>
      </c>
      <c r="D18">
        <v>2.1023471686558799</v>
      </c>
      <c r="E18">
        <v>3.4135437997744197E-2</v>
      </c>
      <c r="F18">
        <v>-3.40838819959434E-4</v>
      </c>
      <c r="G18" s="16">
        <v>-1.26990520969905E-14</v>
      </c>
      <c r="H18" s="16">
        <v>2.70272908899521E-14</v>
      </c>
      <c r="I18" s="16">
        <v>1.1458995098403399E-13</v>
      </c>
      <c r="J18" s="16">
        <v>-1.2763833817525301E-14</v>
      </c>
      <c r="K18" s="16">
        <v>-5.1875351059205896E-15</v>
      </c>
      <c r="L18" s="16">
        <v>-4.3540879323575898E-15</v>
      </c>
      <c r="M18" s="16">
        <v>-4.64225914420345E-15</v>
      </c>
      <c r="N18" s="16">
        <v>-4.8150185871721397E-15</v>
      </c>
      <c r="O18" s="16">
        <v>-6.3834364557845199E-15</v>
      </c>
      <c r="P18" s="16">
        <v>1.6126025667029501E-14</v>
      </c>
      <c r="Q18">
        <v>-0.129147115316714</v>
      </c>
      <c r="R18">
        <v>0</v>
      </c>
      <c r="S18">
        <v>2.6888120063785501E-3</v>
      </c>
      <c r="T18">
        <v>0.634343945412435</v>
      </c>
      <c r="U18" s="11">
        <f t="shared" si="1"/>
        <v>-0.50540293652092394</v>
      </c>
      <c r="Y18" s="1">
        <f t="shared" si="2"/>
        <v>40633</v>
      </c>
      <c r="Z18" s="14">
        <f t="shared" si="2"/>
        <v>-6.1207231497265098E-2</v>
      </c>
      <c r="AA18" s="14">
        <f t="shared" si="2"/>
        <v>-3.0882231149595301</v>
      </c>
      <c r="AB18" s="14">
        <f t="shared" si="2"/>
        <v>2.1023471686558799</v>
      </c>
      <c r="AC18" s="14">
        <f t="shared" si="3"/>
        <v>2.347973186419116E-3</v>
      </c>
      <c r="AD18" s="14">
        <f t="shared" si="4"/>
        <v>3.4135437997744197E-2</v>
      </c>
      <c r="AE18" s="14">
        <f t="shared" si="5"/>
        <v>-0.129147115316714</v>
      </c>
      <c r="AF18" s="14">
        <f t="shared" si="6"/>
        <v>-1.26990520969905E-14</v>
      </c>
      <c r="AG18" s="14">
        <f t="shared" si="6"/>
        <v>2.70272908899521E-14</v>
      </c>
      <c r="AH18" s="14">
        <f t="shared" si="7"/>
        <v>0.63434394541252759</v>
      </c>
      <c r="AI18" s="14">
        <f t="shared" si="0"/>
        <v>-0.50540293652092394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>
      <c r="A19" s="1">
        <v>40724</v>
      </c>
      <c r="B19">
        <v>-4.8608669393035403E-2</v>
      </c>
      <c r="C19">
        <v>-2.9821682798690801</v>
      </c>
      <c r="D19">
        <v>2.0651483589559301</v>
      </c>
      <c r="E19">
        <v>5.1671365465450501E-2</v>
      </c>
      <c r="F19">
        <v>4.1938234117789203E-4</v>
      </c>
      <c r="G19" s="16">
        <v>-1.2462815830234199E-14</v>
      </c>
      <c r="H19" s="16">
        <v>2.71083649784454E-14</v>
      </c>
      <c r="I19" s="16">
        <v>1.1729246195467301E-13</v>
      </c>
      <c r="J19" s="16">
        <v>-1.3014195103447399E-14</v>
      </c>
      <c r="K19" s="16">
        <v>-5.2308643447072497E-15</v>
      </c>
      <c r="L19" s="16">
        <v>-4.4186060780085602E-15</v>
      </c>
      <c r="M19" s="16">
        <v>-4.7958229144748697E-15</v>
      </c>
      <c r="N19" s="16">
        <v>-5.0766224793515599E-15</v>
      </c>
      <c r="O19" s="16">
        <v>-6.8940192525681596E-15</v>
      </c>
      <c r="P19" s="16">
        <v>1.6368935424732402E-14</v>
      </c>
      <c r="Q19">
        <v>-0.12814479565449499</v>
      </c>
      <c r="R19">
        <v>0</v>
      </c>
      <c r="S19">
        <v>1.9063614113987799E-3</v>
      </c>
      <c r="T19">
        <v>0.62781752614358599</v>
      </c>
      <c r="U19" s="11">
        <f t="shared" si="1"/>
        <v>-0.41195875059895848</v>
      </c>
      <c r="Y19" s="1">
        <f t="shared" si="2"/>
        <v>40724</v>
      </c>
      <c r="Z19" s="14">
        <f t="shared" si="2"/>
        <v>-4.8608669393035403E-2</v>
      </c>
      <c r="AA19" s="14">
        <f t="shared" si="2"/>
        <v>-2.9821682798690801</v>
      </c>
      <c r="AB19" s="14">
        <f t="shared" si="2"/>
        <v>2.0651483589559301</v>
      </c>
      <c r="AC19" s="14">
        <f t="shared" si="3"/>
        <v>2.3257437525766719E-3</v>
      </c>
      <c r="AD19" s="14">
        <f t="shared" si="4"/>
        <v>5.1671365465450501E-2</v>
      </c>
      <c r="AE19" s="14">
        <f t="shared" si="5"/>
        <v>-0.12814479565449499</v>
      </c>
      <c r="AF19" s="14">
        <f t="shared" si="6"/>
        <v>-1.2462815830234199E-14</v>
      </c>
      <c r="AG19" s="14">
        <f t="shared" si="6"/>
        <v>2.71083649784454E-14</v>
      </c>
      <c r="AH19" s="14">
        <f t="shared" si="7"/>
        <v>0.62781752614368014</v>
      </c>
      <c r="AI19" s="14">
        <f t="shared" si="0"/>
        <v>-0.41195875059895848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>
      <c r="A20" s="1">
        <v>40816</v>
      </c>
      <c r="B20">
        <v>-5.6432182487081803E-2</v>
      </c>
      <c r="C20">
        <v>-2.7002915114671899</v>
      </c>
      <c r="D20">
        <v>1.5308010399546099</v>
      </c>
      <c r="E20">
        <v>5.5497365244625202E-2</v>
      </c>
      <c r="F20">
        <v>-2.8904896898762698E-4</v>
      </c>
      <c r="G20" s="16">
        <v>-1.19816430662832E-14</v>
      </c>
      <c r="H20" s="16">
        <v>2.9089090319690601E-14</v>
      </c>
      <c r="I20" s="16">
        <v>1.16813055224561E-13</v>
      </c>
      <c r="J20" s="16">
        <v>-1.36784562458063E-14</v>
      </c>
      <c r="K20" s="16">
        <v>-5.3976197003093104E-15</v>
      </c>
      <c r="L20" s="16">
        <v>-4.6362872263847498E-15</v>
      </c>
      <c r="M20" s="16">
        <v>-5.1204671580820802E-15</v>
      </c>
      <c r="N20" s="16">
        <v>-5.5322631284222103E-15</v>
      </c>
      <c r="O20" s="16">
        <v>-7.5135092885876095E-15</v>
      </c>
      <c r="P20" s="16">
        <v>1.6606343751003499E-14</v>
      </c>
      <c r="Q20">
        <v>-5.4990099936762203E-2</v>
      </c>
      <c r="R20">
        <v>0</v>
      </c>
      <c r="S20">
        <v>2.4127045737506602E-3</v>
      </c>
      <c r="T20">
        <v>0.62135719671603695</v>
      </c>
      <c r="U20" s="11">
        <f t="shared" si="1"/>
        <v>-0.60193453637089056</v>
      </c>
      <c r="Y20" s="1">
        <f t="shared" si="2"/>
        <v>40816</v>
      </c>
      <c r="Z20" s="14">
        <f t="shared" si="2"/>
        <v>-5.6432182487081803E-2</v>
      </c>
      <c r="AA20" s="14">
        <f t="shared" si="2"/>
        <v>-2.7002915114671899</v>
      </c>
      <c r="AB20" s="14">
        <f t="shared" si="2"/>
        <v>1.5308010399546099</v>
      </c>
      <c r="AC20" s="14">
        <f t="shared" si="3"/>
        <v>2.1236556047630334E-3</v>
      </c>
      <c r="AD20" s="14">
        <f t="shared" si="4"/>
        <v>5.5497365244625202E-2</v>
      </c>
      <c r="AE20" s="14">
        <f t="shared" si="5"/>
        <v>-5.4990099936762203E-2</v>
      </c>
      <c r="AF20" s="14">
        <f t="shared" si="6"/>
        <v>-1.19816430662832E-14</v>
      </c>
      <c r="AG20" s="14">
        <f t="shared" si="6"/>
        <v>2.9089090319690601E-14</v>
      </c>
      <c r="AH20" s="14">
        <f t="shared" si="7"/>
        <v>0.62135719671612843</v>
      </c>
      <c r="AI20" s="14">
        <f t="shared" si="0"/>
        <v>-0.60193453637089056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>
      <c r="A21" s="1">
        <v>40908</v>
      </c>
      <c r="B21">
        <v>-5.30590261095144E-2</v>
      </c>
      <c r="C21">
        <v>-2.5416715568270098</v>
      </c>
      <c r="D21">
        <v>1.1856246517973199</v>
      </c>
      <c r="E21">
        <v>6.8200815154262406E-2</v>
      </c>
      <c r="F21">
        <v>1.90085264154183E-4</v>
      </c>
      <c r="G21" s="16">
        <v>-1.1678570180176201E-14</v>
      </c>
      <c r="H21" s="16">
        <v>2.6504671643763601E-14</v>
      </c>
      <c r="I21" s="16">
        <v>1.1844522274218801E-13</v>
      </c>
      <c r="J21" s="16">
        <v>-1.33199685326902E-14</v>
      </c>
      <c r="K21" s="16">
        <v>-5.6192108877407401E-15</v>
      </c>
      <c r="L21" s="16">
        <v>-4.9143796708300498E-15</v>
      </c>
      <c r="M21" s="16">
        <v>-5.5209456433185602E-15</v>
      </c>
      <c r="N21" s="16">
        <v>-5.9520117574269802E-15</v>
      </c>
      <c r="O21" s="16">
        <v>-8.0714131011153201E-15</v>
      </c>
      <c r="P21" s="16">
        <v>1.68493657157051E-14</v>
      </c>
      <c r="Q21">
        <v>-1.5062371916508201E-2</v>
      </c>
      <c r="R21">
        <v>0</v>
      </c>
      <c r="S21">
        <v>1.6240309677776001E-3</v>
      </c>
      <c r="T21">
        <v>0.61496228436008205</v>
      </c>
      <c r="U21" s="11">
        <f t="shared" si="1"/>
        <v>-0.73919108730932981</v>
      </c>
      <c r="Y21" s="1">
        <f t="shared" si="2"/>
        <v>40908</v>
      </c>
      <c r="Z21" s="14">
        <f t="shared" si="2"/>
        <v>-5.30590261095144E-2</v>
      </c>
      <c r="AA21" s="14">
        <f t="shared" si="2"/>
        <v>-2.5416715568270098</v>
      </c>
      <c r="AB21" s="14">
        <f t="shared" si="2"/>
        <v>1.1856246517973199</v>
      </c>
      <c r="AC21" s="14">
        <f t="shared" si="3"/>
        <v>1.814116231931783E-3</v>
      </c>
      <c r="AD21" s="14">
        <f t="shared" si="4"/>
        <v>6.8200815154262406E-2</v>
      </c>
      <c r="AE21" s="14">
        <f t="shared" si="5"/>
        <v>-1.5062371916508201E-2</v>
      </c>
      <c r="AF21" s="14">
        <f t="shared" si="6"/>
        <v>-1.1678570180176201E-14</v>
      </c>
      <c r="AG21" s="14">
        <f t="shared" si="6"/>
        <v>2.6504671643763601E-14</v>
      </c>
      <c r="AH21" s="14">
        <f t="shared" si="7"/>
        <v>0.61496228436017386</v>
      </c>
      <c r="AI21" s="14">
        <f t="shared" si="0"/>
        <v>-0.7391910873093297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>
      <c r="A22" s="1">
        <v>40999</v>
      </c>
      <c r="B22">
        <v>-5.4929905179210099E-2</v>
      </c>
      <c r="C22">
        <v>-2.1978643465991601</v>
      </c>
      <c r="D22">
        <v>0.64632261579950101</v>
      </c>
      <c r="E22">
        <v>7.2604441904740802E-2</v>
      </c>
      <c r="F22" s="16">
        <v>-7.5023902188490097E-5</v>
      </c>
      <c r="G22" s="16">
        <v>-1.1300889006879399E-14</v>
      </c>
      <c r="H22" s="16">
        <v>2.6612640889269E-14</v>
      </c>
      <c r="I22" s="16">
        <v>1.21807376405585E-13</v>
      </c>
      <c r="J22" s="16">
        <v>-1.4682988248802901E-14</v>
      </c>
      <c r="K22" s="16">
        <v>-6.1109548642777004E-15</v>
      </c>
      <c r="L22" s="16">
        <v>-5.3894850720711401E-15</v>
      </c>
      <c r="M22" s="16">
        <v>-6.0039939859219102E-15</v>
      </c>
      <c r="N22" s="16">
        <v>-6.4531278432143601E-15</v>
      </c>
      <c r="O22" s="16">
        <v>-8.8734616964403102E-15</v>
      </c>
      <c r="P22" s="16">
        <v>1.70785853119555E-14</v>
      </c>
      <c r="Q22">
        <v>-5.0989967176675997E-2</v>
      </c>
      <c r="R22">
        <v>0</v>
      </c>
      <c r="S22">
        <v>1.7449220929068299E-3</v>
      </c>
      <c r="T22">
        <v>0.608632123389239</v>
      </c>
      <c r="U22" s="11">
        <f t="shared" si="1"/>
        <v>-0.97455513967074048</v>
      </c>
      <c r="Y22" s="1">
        <f t="shared" si="2"/>
        <v>40999</v>
      </c>
      <c r="Z22" s="14">
        <f t="shared" si="2"/>
        <v>-5.4929905179210099E-2</v>
      </c>
      <c r="AA22" s="14">
        <f t="shared" si="2"/>
        <v>-2.1978643465991601</v>
      </c>
      <c r="AB22" s="14">
        <f t="shared" si="2"/>
        <v>0.64632261579950101</v>
      </c>
      <c r="AC22" s="14">
        <f t="shared" si="3"/>
        <v>1.6698981907183397E-3</v>
      </c>
      <c r="AD22" s="14">
        <f t="shared" si="4"/>
        <v>7.2604441904740802E-2</v>
      </c>
      <c r="AE22" s="14">
        <f t="shared" si="5"/>
        <v>-5.0989967176675997E-2</v>
      </c>
      <c r="AF22" s="14">
        <f t="shared" si="6"/>
        <v>-1.1300889006879399E-14</v>
      </c>
      <c r="AG22" s="14">
        <f t="shared" si="6"/>
        <v>2.6612640889269E-14</v>
      </c>
      <c r="AH22" s="14">
        <f t="shared" si="7"/>
        <v>0.60863212338933037</v>
      </c>
      <c r="AI22" s="14">
        <f t="shared" si="0"/>
        <v>-0.97455513967074059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>
      <c r="A23" s="1">
        <v>41090</v>
      </c>
      <c r="B23">
        <v>-5.4081296611427999E-2</v>
      </c>
      <c r="C23">
        <v>-1.7141587128217199</v>
      </c>
      <c r="D23">
        <v>0.114388654833705</v>
      </c>
      <c r="E23">
        <v>4.8711632954464797E-2</v>
      </c>
      <c r="F23" s="16">
        <v>-9.9166330133521505E-5</v>
      </c>
      <c r="G23" s="16">
        <v>-1.10067332629582E-14</v>
      </c>
      <c r="H23" s="16">
        <v>2.36137455400715E-14</v>
      </c>
      <c r="I23" s="16">
        <v>1.2258790525672899E-13</v>
      </c>
      <c r="J23" s="16">
        <v>-1.83230215149261E-14</v>
      </c>
      <c r="K23" s="16">
        <v>-6.80465164717437E-15</v>
      </c>
      <c r="L23" s="16">
        <v>-5.8440452907812098E-15</v>
      </c>
      <c r="M23" s="16">
        <v>-6.4545535577603703E-15</v>
      </c>
      <c r="N23" s="16">
        <v>-7.0202288559034204E-15</v>
      </c>
      <c r="O23" s="16">
        <v>-9.6861748180375098E-15</v>
      </c>
      <c r="P23" s="16">
        <v>1.73144267175579E-14</v>
      </c>
      <c r="Q23">
        <v>-5.0283013173520297E-2</v>
      </c>
      <c r="R23">
        <v>0</v>
      </c>
      <c r="S23">
        <v>1.32732455905402E-3</v>
      </c>
      <c r="T23">
        <v>0.60236605511699104</v>
      </c>
      <c r="U23" s="11">
        <f t="shared" si="1"/>
        <v>-1.0518285214724892</v>
      </c>
      <c r="Y23" s="1">
        <f t="shared" si="2"/>
        <v>41090</v>
      </c>
      <c r="Z23" s="14">
        <f t="shared" si="2"/>
        <v>-5.4081296611427999E-2</v>
      </c>
      <c r="AA23" s="14">
        <f t="shared" si="2"/>
        <v>-1.7141587128217199</v>
      </c>
      <c r="AB23" s="14">
        <f t="shared" si="2"/>
        <v>0.114388654833705</v>
      </c>
      <c r="AC23" s="14">
        <f t="shared" si="3"/>
        <v>1.2281582289204985E-3</v>
      </c>
      <c r="AD23" s="14">
        <f t="shared" si="4"/>
        <v>4.8711632954464797E-2</v>
      </c>
      <c r="AE23" s="14">
        <f t="shared" si="5"/>
        <v>-5.0283013173520297E-2</v>
      </c>
      <c r="AF23" s="14">
        <f t="shared" si="6"/>
        <v>-1.10067332629582E-14</v>
      </c>
      <c r="AG23" s="14">
        <f t="shared" si="6"/>
        <v>2.36137455400715E-14</v>
      </c>
      <c r="AH23" s="14">
        <f t="shared" si="7"/>
        <v>0.60236605511707686</v>
      </c>
      <c r="AI23" s="14">
        <f t="shared" si="0"/>
        <v>-1.0518285214724887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>
      <c r="A24" s="1">
        <v>41182</v>
      </c>
      <c r="B24">
        <v>-5.9208702184184003E-2</v>
      </c>
      <c r="C24">
        <v>-1.3967416277356399</v>
      </c>
      <c r="D24">
        <v>-0.39433984383418502</v>
      </c>
      <c r="E24">
        <v>5.6135808350961498E-2</v>
      </c>
      <c r="F24" s="16">
        <v>9.3592478452262897E-5</v>
      </c>
      <c r="G24" s="16">
        <v>-1.06370898383137E-14</v>
      </c>
      <c r="H24" s="16">
        <v>2.30421013720376E-14</v>
      </c>
      <c r="I24" s="16">
        <v>1.2626616472914301E-13</v>
      </c>
      <c r="J24" s="16">
        <v>-2.16889414891099E-14</v>
      </c>
      <c r="K24" s="16">
        <v>-7.3298569103764201E-15</v>
      </c>
      <c r="L24" s="16">
        <v>-6.2239272376486201E-15</v>
      </c>
      <c r="M24" s="16">
        <v>-6.9535487803459997E-15</v>
      </c>
      <c r="N24" s="16">
        <v>-7.5872062780013297E-15</v>
      </c>
      <c r="O24" s="16">
        <v>-1.04107085972875E-14</v>
      </c>
      <c r="P24" s="16">
        <v>1.75461915787443E-14</v>
      </c>
      <c r="Q24">
        <v>-7.1911549021649701E-2</v>
      </c>
      <c r="R24">
        <v>0</v>
      </c>
      <c r="S24">
        <v>1.0269205860271801E-3</v>
      </c>
      <c r="T24">
        <v>0.59616342777483999</v>
      </c>
      <c r="U24" s="11">
        <f t="shared" si="1"/>
        <v>-1.2687819735852817</v>
      </c>
      <c r="Y24" s="1">
        <f t="shared" si="2"/>
        <v>41182</v>
      </c>
      <c r="Z24" s="14">
        <f t="shared" si="2"/>
        <v>-5.9208702184184003E-2</v>
      </c>
      <c r="AA24" s="14">
        <f t="shared" si="2"/>
        <v>-1.3967416277356399</v>
      </c>
      <c r="AB24" s="14">
        <f t="shared" si="2"/>
        <v>-0.39433984383418502</v>
      </c>
      <c r="AC24" s="14">
        <f t="shared" si="3"/>
        <v>1.1205130644794429E-3</v>
      </c>
      <c r="AD24" s="14">
        <f t="shared" si="4"/>
        <v>5.6135808350961498E-2</v>
      </c>
      <c r="AE24" s="14">
        <f t="shared" si="5"/>
        <v>-7.1911549021649701E-2</v>
      </c>
      <c r="AF24" s="14">
        <f t="shared" si="6"/>
        <v>-1.06370898383137E-14</v>
      </c>
      <c r="AG24" s="14">
        <f t="shared" si="6"/>
        <v>2.30421013720376E-14</v>
      </c>
      <c r="AH24" s="14">
        <f t="shared" si="7"/>
        <v>0.59616342777492359</v>
      </c>
      <c r="AI24" s="14">
        <f t="shared" si="0"/>
        <v>-1.2687819735852819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>
      <c r="A25" s="1">
        <v>41274</v>
      </c>
      <c r="B25">
        <v>-5.4281346178830597E-2</v>
      </c>
      <c r="C25">
        <v>-1.2815220323454399</v>
      </c>
      <c r="D25">
        <v>-0.75360088476282605</v>
      </c>
      <c r="E25">
        <v>3.6375352894642603E-2</v>
      </c>
      <c r="F25" s="16">
        <v>8.5011596940771299E-5</v>
      </c>
      <c r="G25" s="16">
        <v>-1.0301437495196E-14</v>
      </c>
      <c r="H25" s="16">
        <v>2.1630546985198799E-14</v>
      </c>
      <c r="I25" s="16">
        <v>1.30005390605961E-13</v>
      </c>
      <c r="J25" s="16">
        <v>-2.2519917755527999E-14</v>
      </c>
      <c r="K25" s="16">
        <v>-7.6464064666714797E-15</v>
      </c>
      <c r="L25" s="16">
        <v>-6.6110338228597199E-15</v>
      </c>
      <c r="M25" s="16">
        <v>-7.4118307832697798E-15</v>
      </c>
      <c r="N25" s="16">
        <v>-8.0521792268633707E-15</v>
      </c>
      <c r="O25" s="16">
        <v>-1.09692382798183E-14</v>
      </c>
      <c r="P25" s="16">
        <v>1.7777590343828401E-14</v>
      </c>
      <c r="Q25">
        <v>-0.111528942894719</v>
      </c>
      <c r="R25">
        <v>0</v>
      </c>
      <c r="S25">
        <v>1.11640131593298E-3</v>
      </c>
      <c r="T25">
        <v>0.59002359643161595</v>
      </c>
      <c r="U25" s="11">
        <f t="shared" si="1"/>
        <v>-1.5733328439425875</v>
      </c>
      <c r="Y25" s="1">
        <f t="shared" si="2"/>
        <v>41274</v>
      </c>
      <c r="Z25" s="14">
        <f t="shared" si="2"/>
        <v>-5.4281346178830597E-2</v>
      </c>
      <c r="AA25" s="14">
        <f t="shared" si="2"/>
        <v>-1.2815220323454399</v>
      </c>
      <c r="AB25" s="14">
        <f t="shared" si="2"/>
        <v>-0.75360088476282605</v>
      </c>
      <c r="AC25" s="14">
        <f t="shared" si="3"/>
        <v>1.2014129128737512E-3</v>
      </c>
      <c r="AD25" s="14">
        <f t="shared" si="4"/>
        <v>3.6375352894642603E-2</v>
      </c>
      <c r="AE25" s="14">
        <f t="shared" si="5"/>
        <v>-0.111528942894719</v>
      </c>
      <c r="AF25" s="14">
        <f t="shared" si="6"/>
        <v>-1.0301437495196E-14</v>
      </c>
      <c r="AG25" s="14">
        <f t="shared" si="6"/>
        <v>2.1630546985198799E-14</v>
      </c>
      <c r="AH25" s="14">
        <f t="shared" si="7"/>
        <v>0.59002359643170033</v>
      </c>
      <c r="AI25" s="14">
        <f t="shared" si="0"/>
        <v>-1.5733328439425875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>
      <c r="A26" s="1">
        <v>41364</v>
      </c>
      <c r="B26">
        <v>-6.2448894264987197E-2</v>
      </c>
      <c r="C26">
        <v>-1.19891479576326</v>
      </c>
      <c r="D26">
        <v>-0.61769934218813105</v>
      </c>
      <c r="E26">
        <v>3.5510111091463903E-2</v>
      </c>
      <c r="F26" s="16">
        <v>7.3456542337341102E-5</v>
      </c>
      <c r="G26" s="16">
        <v>-1.01025489066002E-14</v>
      </c>
      <c r="H26" s="16">
        <v>1.8724931164952299E-14</v>
      </c>
      <c r="I26" s="16">
        <v>1.27940372009614E-13</v>
      </c>
      <c r="J26" s="16">
        <v>-2.6878105391947799E-14</v>
      </c>
      <c r="K26" s="16">
        <v>-8.3920616858777796E-15</v>
      </c>
      <c r="L26" s="16">
        <v>-7.1401557907238702E-15</v>
      </c>
      <c r="M26" s="16">
        <v>-7.9041764173088598E-15</v>
      </c>
      <c r="N26" s="16">
        <v>-8.4961031113598096E-15</v>
      </c>
      <c r="O26" s="16">
        <v>-1.1491791928985699E-14</v>
      </c>
      <c r="P26" s="16">
        <v>1.8001231309737199E-14</v>
      </c>
      <c r="Q26">
        <v>-0.13006679245725999</v>
      </c>
      <c r="R26">
        <v>0</v>
      </c>
      <c r="S26">
        <v>1.0825895243017499E-3</v>
      </c>
      <c r="T26">
        <v>0.58394592291402403</v>
      </c>
      <c r="U26" s="11">
        <f t="shared" si="1"/>
        <v>-1.3885177446014272</v>
      </c>
      <c r="Y26" s="1">
        <f t="shared" si="2"/>
        <v>41364</v>
      </c>
      <c r="Z26" s="14">
        <f t="shared" si="2"/>
        <v>-6.2448894264987197E-2</v>
      </c>
      <c r="AA26" s="14">
        <f t="shared" si="2"/>
        <v>-1.19891479576326</v>
      </c>
      <c r="AB26" s="14">
        <f t="shared" si="2"/>
        <v>-0.61769934218813105</v>
      </c>
      <c r="AC26" s="14">
        <f t="shared" si="3"/>
        <v>1.1560460666390909E-3</v>
      </c>
      <c r="AD26" s="14">
        <f t="shared" si="4"/>
        <v>3.5510111091463903E-2</v>
      </c>
      <c r="AE26" s="14">
        <f t="shared" si="5"/>
        <v>-0.13006679245725999</v>
      </c>
      <c r="AF26" s="14">
        <f t="shared" si="6"/>
        <v>-1.01025489066002E-14</v>
      </c>
      <c r="AG26" s="14">
        <f t="shared" si="6"/>
        <v>1.8724931164952299E-14</v>
      </c>
      <c r="AH26" s="14">
        <f t="shared" si="7"/>
        <v>0.58394592291409952</v>
      </c>
      <c r="AI26" s="14">
        <f t="shared" si="0"/>
        <v>-1.3885177446014272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>
      <c r="A27" s="1">
        <v>41455</v>
      </c>
      <c r="B27">
        <v>-7.1761688568995799E-2</v>
      </c>
      <c r="C27">
        <v>-1.43584781330963</v>
      </c>
      <c r="D27">
        <v>-0.39646460540261902</v>
      </c>
      <c r="E27">
        <v>-1.1165903942249601E-2</v>
      </c>
      <c r="F27">
        <v>-5.4028518486385301E-4</v>
      </c>
      <c r="G27" s="16">
        <v>-9.9061057408435806E-15</v>
      </c>
      <c r="H27" s="16">
        <v>1.6891470724188001E-14</v>
      </c>
      <c r="I27" s="16">
        <v>1.3252212878635E-13</v>
      </c>
      <c r="J27" s="16">
        <v>-2.9238264619749398E-14</v>
      </c>
      <c r="K27" s="16">
        <v>-8.9046998876043901E-15</v>
      </c>
      <c r="L27" s="16">
        <v>-7.48429137431403E-15</v>
      </c>
      <c r="M27" s="16">
        <v>-8.2109488403481607E-15</v>
      </c>
      <c r="N27" s="16">
        <v>-8.7814014923318507E-15</v>
      </c>
      <c r="O27" s="16">
        <v>-1.19158088005414E-14</v>
      </c>
      <c r="P27" s="16">
        <v>1.8239086089013601E-14</v>
      </c>
      <c r="Q27">
        <v>-0.121060247524249</v>
      </c>
      <c r="R27">
        <v>0</v>
      </c>
      <c r="S27">
        <v>8.6602515757560998E-4</v>
      </c>
      <c r="T27">
        <v>0.57792977572840698</v>
      </c>
      <c r="U27" s="11">
        <f t="shared" si="1"/>
        <v>-1.4580447430465422</v>
      </c>
      <c r="Y27" s="1">
        <f t="shared" si="2"/>
        <v>41455</v>
      </c>
      <c r="Z27" s="14">
        <f t="shared" si="2"/>
        <v>-7.1761688568995799E-2</v>
      </c>
      <c r="AA27" s="14">
        <f t="shared" si="2"/>
        <v>-1.43584781330963</v>
      </c>
      <c r="AB27" s="14">
        <f t="shared" si="2"/>
        <v>-0.39646460540261902</v>
      </c>
      <c r="AC27" s="14">
        <f t="shared" si="3"/>
        <v>3.2573997271175697E-4</v>
      </c>
      <c r="AD27" s="14">
        <f t="shared" si="4"/>
        <v>-1.1165903942249601E-2</v>
      </c>
      <c r="AE27" s="14">
        <f t="shared" si="5"/>
        <v>-0.121060247524249</v>
      </c>
      <c r="AF27" s="14">
        <f t="shared" si="6"/>
        <v>-9.9061057408435806E-15</v>
      </c>
      <c r="AG27" s="14">
        <f t="shared" si="6"/>
        <v>1.6891470724188001E-14</v>
      </c>
      <c r="AH27" s="14">
        <f t="shared" si="7"/>
        <v>0.57792977572848336</v>
      </c>
      <c r="AI27" s="14">
        <f t="shared" si="0"/>
        <v>-1.4580447430465413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>
      <c r="A28" s="1">
        <v>41547</v>
      </c>
      <c r="B28">
        <v>-6.4472142774319896E-2</v>
      </c>
      <c r="C28">
        <v>-1.7952651122741701</v>
      </c>
      <c r="D28">
        <v>2.6508757241698801E-2</v>
      </c>
      <c r="E28">
        <v>-1.1333747248546499E-2</v>
      </c>
      <c r="F28">
        <v>2.06450546929225E-4</v>
      </c>
      <c r="G28" s="16">
        <v>-9.7527804850096807E-15</v>
      </c>
      <c r="H28" s="16">
        <v>1.66023432691537E-14</v>
      </c>
      <c r="I28" s="16">
        <v>1.3765157850250099E-13</v>
      </c>
      <c r="J28" s="16">
        <v>-3.0422150719473901E-14</v>
      </c>
      <c r="K28" s="16">
        <v>-9.2074020814754792E-15</v>
      </c>
      <c r="L28" s="16">
        <v>-7.6842707533316905E-15</v>
      </c>
      <c r="M28" s="16">
        <v>-8.4017187262145096E-15</v>
      </c>
      <c r="N28" s="16">
        <v>-9.0203059628190993E-15</v>
      </c>
      <c r="O28" s="16">
        <v>-1.2229374503873201E-14</v>
      </c>
      <c r="P28" s="16">
        <v>1.8473725470203301E-14</v>
      </c>
      <c r="Q28">
        <v>-0.11395276020407701</v>
      </c>
      <c r="R28">
        <v>0</v>
      </c>
      <c r="S28">
        <v>-1.0753378289158E-4</v>
      </c>
      <c r="T28">
        <v>0.57197452998366305</v>
      </c>
      <c r="U28" s="11">
        <f t="shared" si="1"/>
        <v>-1.3864415585116276</v>
      </c>
      <c r="Y28" s="1">
        <f t="shared" si="2"/>
        <v>41547</v>
      </c>
      <c r="Z28" s="14">
        <f t="shared" si="2"/>
        <v>-6.4472142774319896E-2</v>
      </c>
      <c r="AA28" s="14">
        <f t="shared" si="2"/>
        <v>-1.7952651122741701</v>
      </c>
      <c r="AB28" s="14">
        <f t="shared" si="2"/>
        <v>2.6508757241698801E-2</v>
      </c>
      <c r="AC28" s="14">
        <f t="shared" si="3"/>
        <v>9.8916764037645E-5</v>
      </c>
      <c r="AD28" s="14">
        <f t="shared" si="4"/>
        <v>-1.1333747248546499E-2</v>
      </c>
      <c r="AE28" s="14">
        <f t="shared" si="5"/>
        <v>-0.11395276020407701</v>
      </c>
      <c r="AF28" s="14">
        <f t="shared" si="6"/>
        <v>-9.7527804850096807E-15</v>
      </c>
      <c r="AG28" s="14">
        <f t="shared" si="6"/>
        <v>1.66023432691537E-14</v>
      </c>
      <c r="AH28" s="14">
        <f t="shared" si="7"/>
        <v>0.57197452998374221</v>
      </c>
      <c r="AI28" s="14">
        <f t="shared" si="0"/>
        <v>-1.3864415585116276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>
      <c r="A29" s="1">
        <v>41639</v>
      </c>
      <c r="B29">
        <v>-7.3587024876759305E-2</v>
      </c>
      <c r="C29">
        <v>-1.8583585232933399</v>
      </c>
      <c r="D29">
        <v>9.18771270657818E-2</v>
      </c>
      <c r="E29">
        <v>-3.2130730759021203E-2</v>
      </c>
      <c r="F29" s="16">
        <v>-2.0165572666085299E-5</v>
      </c>
      <c r="G29" s="16">
        <v>-1.08098575471183E-14</v>
      </c>
      <c r="H29" s="16">
        <v>1.7958210331977499E-14</v>
      </c>
      <c r="I29" s="16">
        <v>1.3975758691189801E-13</v>
      </c>
      <c r="J29" s="16">
        <v>-3.2319390023306603E-14</v>
      </c>
      <c r="K29" s="16">
        <v>-9.5067069030675897E-15</v>
      </c>
      <c r="L29" s="16">
        <v>-7.9016602280597594E-15</v>
      </c>
      <c r="M29" s="16">
        <v>-8.6853368999252797E-15</v>
      </c>
      <c r="N29" s="16">
        <v>-9.3258257413224404E-15</v>
      </c>
      <c r="O29" s="16">
        <v>-1.25457504877061E-14</v>
      </c>
      <c r="P29" s="16">
        <v>1.8665030483063601E-14</v>
      </c>
      <c r="Q29">
        <v>-0.128700787294626</v>
      </c>
      <c r="R29">
        <v>0</v>
      </c>
      <c r="S29">
        <v>4.4332598003585201E-4</v>
      </c>
      <c r="T29">
        <v>0.56607956731533005</v>
      </c>
      <c r="U29" s="11">
        <f t="shared" si="1"/>
        <v>-1.4343972114351802</v>
      </c>
      <c r="Y29" s="1">
        <f t="shared" si="2"/>
        <v>41639</v>
      </c>
      <c r="Z29" s="14">
        <f t="shared" si="2"/>
        <v>-7.3587024876759305E-2</v>
      </c>
      <c r="AA29" s="14">
        <f t="shared" si="2"/>
        <v>-1.8583585232933399</v>
      </c>
      <c r="AB29" s="14">
        <f t="shared" si="2"/>
        <v>9.18771270657818E-2</v>
      </c>
      <c r="AC29" s="14">
        <f t="shared" si="3"/>
        <v>4.2316040736976672E-4</v>
      </c>
      <c r="AD29" s="14">
        <f t="shared" si="4"/>
        <v>-3.2130730759021203E-2</v>
      </c>
      <c r="AE29" s="14">
        <f t="shared" si="5"/>
        <v>-0.128700787294626</v>
      </c>
      <c r="AF29" s="14">
        <f t="shared" si="6"/>
        <v>-1.08098575471183E-14</v>
      </c>
      <c r="AG29" s="14">
        <f t="shared" si="6"/>
        <v>1.7958210331977499E-14</v>
      </c>
      <c r="AH29" s="14">
        <f t="shared" si="7"/>
        <v>0.56607956731540821</v>
      </c>
      <c r="AI29" s="14">
        <f t="shared" si="0"/>
        <v>-1.4343972114351797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>
      <c r="A30" s="1">
        <v>41729</v>
      </c>
      <c r="B30">
        <v>-8.5509152759980001E-2</v>
      </c>
      <c r="C30">
        <v>-1.72324837570431</v>
      </c>
      <c r="D30">
        <v>-0.119385085165416</v>
      </c>
      <c r="E30">
        <v>-2.9277152253880601E-2</v>
      </c>
      <c r="F30">
        <v>-2.1598746953339001E-4</v>
      </c>
      <c r="G30" s="16">
        <v>-1.06797849720196E-14</v>
      </c>
      <c r="H30" s="16">
        <v>1.5470946920638999E-14</v>
      </c>
      <c r="I30" s="16">
        <v>1.37032339334743E-13</v>
      </c>
      <c r="J30" s="16">
        <v>-3.60243131136068E-14</v>
      </c>
      <c r="K30" s="16">
        <v>-9.9009704330930806E-15</v>
      </c>
      <c r="L30" s="16">
        <v>-8.2147403819168E-15</v>
      </c>
      <c r="M30" s="16">
        <v>-8.9966323831124396E-15</v>
      </c>
      <c r="N30" s="16">
        <v>-9.5655596711900598E-15</v>
      </c>
      <c r="O30" s="16">
        <v>-1.2961027815850699E-14</v>
      </c>
      <c r="P30" s="16">
        <v>1.8858307495434499E-14</v>
      </c>
      <c r="Q30">
        <v>-0.14850579272699299</v>
      </c>
      <c r="R30">
        <v>0</v>
      </c>
      <c r="S30">
        <v>3.3885305349793798E-4</v>
      </c>
      <c r="T30">
        <v>0.56024427581077196</v>
      </c>
      <c r="U30" s="11">
        <f t="shared" si="1"/>
        <v>-1.5455584172157679</v>
      </c>
      <c r="Y30" s="1">
        <f t="shared" si="2"/>
        <v>41729</v>
      </c>
      <c r="Z30" s="14">
        <f t="shared" si="2"/>
        <v>-8.5509152759980001E-2</v>
      </c>
      <c r="AA30" s="14">
        <f t="shared" si="2"/>
        <v>-1.72324837570431</v>
      </c>
      <c r="AB30" s="14">
        <f t="shared" si="2"/>
        <v>-0.119385085165416</v>
      </c>
      <c r="AC30" s="14">
        <f t="shared" si="3"/>
        <v>1.2286558396454797E-4</v>
      </c>
      <c r="AD30" s="14">
        <f t="shared" si="4"/>
        <v>-2.9277152253880601E-2</v>
      </c>
      <c r="AE30" s="14">
        <f t="shared" si="5"/>
        <v>-0.14850579272699299</v>
      </c>
      <c r="AF30" s="14">
        <f t="shared" si="6"/>
        <v>-1.06797849720196E-14</v>
      </c>
      <c r="AG30" s="14">
        <f t="shared" si="6"/>
        <v>1.5470946920638999E-14</v>
      </c>
      <c r="AH30" s="14">
        <f t="shared" si="7"/>
        <v>0.56024427581084224</v>
      </c>
      <c r="AI30" s="14">
        <f t="shared" si="0"/>
        <v>-1.5455584172157679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>
      <c r="A31" s="1">
        <v>41820</v>
      </c>
      <c r="B31">
        <v>-8.4509302284997506E-2</v>
      </c>
      <c r="C31">
        <v>-1.5429381699879201</v>
      </c>
      <c r="D31">
        <v>-0.46803551646605102</v>
      </c>
      <c r="E31">
        <v>-3.4853604117066797E-2</v>
      </c>
      <c r="F31" s="16">
        <v>7.11083015828727E-5</v>
      </c>
      <c r="G31" s="16">
        <v>-1.1837365687013299E-14</v>
      </c>
      <c r="H31" s="16">
        <v>1.67424421705801E-14</v>
      </c>
      <c r="I31" s="16">
        <v>1.40752868641921E-13</v>
      </c>
      <c r="J31" s="16">
        <v>-3.5979612335444498E-14</v>
      </c>
      <c r="K31" s="16">
        <v>-1.01900754486819E-14</v>
      </c>
      <c r="L31" s="16">
        <v>-8.4556788282883197E-15</v>
      </c>
      <c r="M31" s="16">
        <v>-9.1849293568619595E-15</v>
      </c>
      <c r="N31" s="16">
        <v>-9.8523976650235098E-15</v>
      </c>
      <c r="O31" s="16">
        <v>-1.3261971503840401E-14</v>
      </c>
      <c r="P31" s="16">
        <v>1.9035368444026499E-14</v>
      </c>
      <c r="Q31">
        <v>-0.15388519144215301</v>
      </c>
      <c r="R31">
        <v>0</v>
      </c>
      <c r="S31" s="16">
        <v>-4.3622635169566801E-5</v>
      </c>
      <c r="T31">
        <v>0.55446804993546805</v>
      </c>
      <c r="U31" s="11">
        <f t="shared" si="1"/>
        <v>-1.7297262486962288</v>
      </c>
      <c r="Y31" s="1">
        <f t="shared" si="2"/>
        <v>41820</v>
      </c>
      <c r="Z31" s="14">
        <f t="shared" si="2"/>
        <v>-8.4509302284997506E-2</v>
      </c>
      <c r="AA31" s="14">
        <f t="shared" si="2"/>
        <v>-1.5429381699879201</v>
      </c>
      <c r="AB31" s="14">
        <f t="shared" si="2"/>
        <v>-0.46803551646605102</v>
      </c>
      <c r="AC31" s="14">
        <f t="shared" si="3"/>
        <v>2.7485666413305898E-5</v>
      </c>
      <c r="AD31" s="14">
        <f t="shared" si="4"/>
        <v>-3.4853604117066797E-2</v>
      </c>
      <c r="AE31" s="14">
        <f t="shared" si="5"/>
        <v>-0.15388519144215301</v>
      </c>
      <c r="AF31" s="14">
        <f t="shared" si="6"/>
        <v>-1.1837365687013299E-14</v>
      </c>
      <c r="AG31" s="14">
        <f t="shared" si="6"/>
        <v>1.67424421705801E-14</v>
      </c>
      <c r="AH31" s="14">
        <f t="shared" si="7"/>
        <v>0.55446804993554089</v>
      </c>
      <c r="AI31" s="14">
        <f t="shared" si="0"/>
        <v>-1.7297262486962293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>
      <c r="A32" s="1">
        <v>41912</v>
      </c>
      <c r="B32">
        <v>-8.4652298185342201E-2</v>
      </c>
      <c r="C32">
        <v>-1.2610453255790299</v>
      </c>
      <c r="D32">
        <v>-0.84595578397676496</v>
      </c>
      <c r="E32">
        <v>-5.2731180362810201E-2</v>
      </c>
      <c r="F32">
        <v>1.2364404094677799E-4</v>
      </c>
      <c r="G32" s="16">
        <v>-1.0542943109740601E-14</v>
      </c>
      <c r="H32" s="16">
        <v>1.54416015256692E-14</v>
      </c>
      <c r="I32" s="16">
        <v>1.42689344010866E-13</v>
      </c>
      <c r="J32" s="16">
        <v>-3.7674511267149703E-14</v>
      </c>
      <c r="K32" s="16">
        <v>-1.0458880906176E-14</v>
      </c>
      <c r="L32" s="16">
        <v>-8.5637461505338406E-15</v>
      </c>
      <c r="M32" s="16">
        <v>-9.3807074502106801E-15</v>
      </c>
      <c r="N32" s="16">
        <v>-9.9797918276185694E-15</v>
      </c>
      <c r="O32" s="16">
        <v>-1.34821528548389E-14</v>
      </c>
      <c r="P32" s="16">
        <v>1.9260343329994299E-14</v>
      </c>
      <c r="Q32">
        <v>-0.13000767466164301</v>
      </c>
      <c r="R32">
        <v>0</v>
      </c>
      <c r="S32" s="16">
        <v>7.1655542997020493E-5</v>
      </c>
      <c r="T32">
        <v>0.54875029046035895</v>
      </c>
      <c r="U32" s="11">
        <f t="shared" si="1"/>
        <v>-1.8254466727212102</v>
      </c>
      <c r="Y32" s="1">
        <f t="shared" si="2"/>
        <v>41912</v>
      </c>
      <c r="Z32" s="14">
        <f t="shared" si="2"/>
        <v>-8.4652298185342201E-2</v>
      </c>
      <c r="AA32" s="14">
        <f t="shared" si="2"/>
        <v>-1.2610453255790299</v>
      </c>
      <c r="AB32" s="14">
        <f t="shared" si="2"/>
        <v>-0.84595578397676496</v>
      </c>
      <c r="AC32" s="14">
        <f t="shared" si="3"/>
        <v>1.952995839437985E-4</v>
      </c>
      <c r="AD32" s="14">
        <f t="shared" si="4"/>
        <v>-5.2731180362810201E-2</v>
      </c>
      <c r="AE32" s="14">
        <f t="shared" si="5"/>
        <v>-0.13000767466164301</v>
      </c>
      <c r="AF32" s="14">
        <f t="shared" si="6"/>
        <v>-1.0542943109740601E-14</v>
      </c>
      <c r="AG32" s="14">
        <f t="shared" si="6"/>
        <v>1.54416015256692E-14</v>
      </c>
      <c r="AH32" s="14">
        <f t="shared" si="7"/>
        <v>0.54875029046043144</v>
      </c>
      <c r="AI32" s="14">
        <f t="shared" si="0"/>
        <v>-1.8254466727212102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>
      <c r="A33" s="1">
        <v>42004</v>
      </c>
      <c r="B33">
        <v>-9.2042755914012397E-2</v>
      </c>
      <c r="C33">
        <v>-0.96875468397635101</v>
      </c>
      <c r="D33">
        <v>-1.2814622745315301</v>
      </c>
      <c r="E33">
        <v>-4.7523977760983098E-2</v>
      </c>
      <c r="F33" s="16">
        <v>-5.9037677579875099E-6</v>
      </c>
      <c r="G33" s="16">
        <v>-1.16179327259161E-14</v>
      </c>
      <c r="H33" s="16">
        <v>1.62667027264447E-14</v>
      </c>
      <c r="I33" s="16">
        <v>1.4443973915950201E-13</v>
      </c>
      <c r="J33" s="16">
        <v>-3.9230415939154402E-14</v>
      </c>
      <c r="K33" s="16">
        <v>-1.0606540113730499E-14</v>
      </c>
      <c r="L33" s="16">
        <v>-8.7977679552153398E-15</v>
      </c>
      <c r="M33" s="16">
        <v>-9.5622988987090104E-15</v>
      </c>
      <c r="N33" s="16">
        <v>-1.02232122659504E-14</v>
      </c>
      <c r="O33" s="16">
        <v>-1.37441255187814E-14</v>
      </c>
      <c r="P33" s="16">
        <v>1.9413560434451899E-14</v>
      </c>
      <c r="Q33">
        <v>-0.116999149428551</v>
      </c>
      <c r="R33">
        <v>0</v>
      </c>
      <c r="S33">
        <v>1.84461826798607E-4</v>
      </c>
      <c r="T33">
        <v>0.54309040439024903</v>
      </c>
      <c r="U33" s="11">
        <f t="shared" si="1"/>
        <v>-1.9635138791620617</v>
      </c>
      <c r="Y33" s="1">
        <f t="shared" si="2"/>
        <v>42004</v>
      </c>
      <c r="Z33" s="14">
        <f t="shared" si="2"/>
        <v>-9.2042755914012397E-2</v>
      </c>
      <c r="AA33" s="14">
        <f t="shared" si="2"/>
        <v>-0.96875468397635101</v>
      </c>
      <c r="AB33" s="14">
        <f t="shared" si="2"/>
        <v>-1.2814622745315301</v>
      </c>
      <c r="AC33" s="14">
        <f t="shared" si="3"/>
        <v>1.785580590406195E-4</v>
      </c>
      <c r="AD33" s="14">
        <f t="shared" si="4"/>
        <v>-4.7523977760983098E-2</v>
      </c>
      <c r="AE33" s="14">
        <f t="shared" si="5"/>
        <v>-0.116999149428551</v>
      </c>
      <c r="AF33" s="14">
        <f t="shared" si="6"/>
        <v>-1.16179327259161E-14</v>
      </c>
      <c r="AG33" s="14">
        <f t="shared" si="6"/>
        <v>1.62667027264447E-14</v>
      </c>
      <c r="AH33" s="14">
        <f t="shared" si="7"/>
        <v>0.54309040439032075</v>
      </c>
      <c r="AI33" s="14">
        <f t="shared" si="0"/>
        <v>-1.9635138791620617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>
      <c r="A34" s="1">
        <v>42094</v>
      </c>
      <c r="B34">
        <v>-9.4359221627377199E-2</v>
      </c>
      <c r="C34">
        <v>-0.71333364097158403</v>
      </c>
      <c r="D34">
        <v>-1.7414353367031301</v>
      </c>
      <c r="E34">
        <v>-4.8361192184326302E-2</v>
      </c>
      <c r="F34">
        <v>-1.90296358392663E-4</v>
      </c>
      <c r="G34" s="16">
        <v>-1.14741377565753E-14</v>
      </c>
      <c r="H34" s="16">
        <v>1.63648313984501E-14</v>
      </c>
      <c r="I34" s="16">
        <v>1.42671410589826E-13</v>
      </c>
      <c r="J34" s="16">
        <v>-4.1122737086681701E-14</v>
      </c>
      <c r="K34" s="16">
        <v>-1.10544299632614E-14</v>
      </c>
      <c r="L34" s="16">
        <v>-9.0161337572040507E-15</v>
      </c>
      <c r="M34" s="16">
        <v>-9.8292455023209906E-15</v>
      </c>
      <c r="N34" s="16">
        <v>-1.04418694016326E-14</v>
      </c>
      <c r="O34" s="16">
        <v>-1.4076830898472299E-14</v>
      </c>
      <c r="P34" s="16">
        <v>1.9567898065085801E-14</v>
      </c>
      <c r="Q34">
        <v>-0.118632264805184</v>
      </c>
      <c r="R34">
        <v>0</v>
      </c>
      <c r="S34">
        <v>-1.3382292396627699E-4</v>
      </c>
      <c r="T34">
        <v>0.53748780489321801</v>
      </c>
      <c r="U34" s="11">
        <f t="shared" si="1"/>
        <v>-2.1789579706806714</v>
      </c>
      <c r="Y34" s="1">
        <f t="shared" si="2"/>
        <v>42094</v>
      </c>
      <c r="Z34" s="14">
        <f t="shared" si="2"/>
        <v>-9.4359221627377199E-2</v>
      </c>
      <c r="AA34" s="14">
        <f t="shared" si="2"/>
        <v>-0.71333364097158403</v>
      </c>
      <c r="AB34" s="14">
        <f t="shared" si="2"/>
        <v>-1.7414353367031301</v>
      </c>
      <c r="AC34" s="14">
        <f t="shared" si="3"/>
        <v>-3.2411928235893999E-4</v>
      </c>
      <c r="AD34" s="14">
        <f t="shared" si="4"/>
        <v>-4.8361192184326302E-2</v>
      </c>
      <c r="AE34" s="14">
        <f t="shared" si="5"/>
        <v>-0.118632264805184</v>
      </c>
      <c r="AF34" s="14">
        <f t="shared" si="6"/>
        <v>-1.14741377565753E-14</v>
      </c>
      <c r="AG34" s="14">
        <f t="shared" si="6"/>
        <v>1.63648313984501E-14</v>
      </c>
      <c r="AH34" s="14">
        <f t="shared" si="7"/>
        <v>0.53748780489328463</v>
      </c>
      <c r="AI34" s="14">
        <f t="shared" si="0"/>
        <v>-2.178957970680671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>
      <c r="A35" s="1">
        <v>42185</v>
      </c>
      <c r="B35">
        <v>-8.5672486924108393E-2</v>
      </c>
      <c r="C35">
        <v>-0.91381604327536703</v>
      </c>
      <c r="D35">
        <v>-1.5289333125907301</v>
      </c>
      <c r="E35">
        <v>-0.16842519485718799</v>
      </c>
      <c r="F35" s="16">
        <v>-6.25861501361719E-5</v>
      </c>
      <c r="G35" s="16">
        <v>-1.14438770835893E-14</v>
      </c>
      <c r="H35" s="16">
        <v>1.8364630325272099E-14</v>
      </c>
      <c r="I35" s="16">
        <v>1.4707325337190701E-13</v>
      </c>
      <c r="J35" s="16">
        <v>-4.1757512821249903E-14</v>
      </c>
      <c r="K35" s="16">
        <v>-1.11021862430885E-14</v>
      </c>
      <c r="L35" s="16">
        <v>-9.1472003010722797E-15</v>
      </c>
      <c r="M35" s="16">
        <v>-9.9294809869217594E-15</v>
      </c>
      <c r="N35" s="16">
        <v>-1.05967670616629E-14</v>
      </c>
      <c r="O35" s="16">
        <v>-1.4326512648156601E-14</v>
      </c>
      <c r="P35" s="16">
        <v>1.97395145005158E-14</v>
      </c>
      <c r="Q35">
        <v>-8.6932164946267099E-2</v>
      </c>
      <c r="R35">
        <v>0</v>
      </c>
      <c r="S35">
        <v>-7.2107959429190997E-4</v>
      </c>
      <c r="T35">
        <v>0.53194191123103596</v>
      </c>
      <c r="U35" s="11">
        <f t="shared" si="1"/>
        <v>-2.2526209571069771</v>
      </c>
      <c r="Y35" s="1">
        <f t="shared" ref="Y35:AB66" si="8">+A35</f>
        <v>42185</v>
      </c>
      <c r="Z35" s="14">
        <f t="shared" si="8"/>
        <v>-8.5672486924108393E-2</v>
      </c>
      <c r="AA35" s="14">
        <f t="shared" si="8"/>
        <v>-0.91381604327536703</v>
      </c>
      <c r="AB35" s="14">
        <f t="shared" si="8"/>
        <v>-1.5289333125907301</v>
      </c>
      <c r="AC35" s="14">
        <f t="shared" si="3"/>
        <v>-7.8366574442808191E-4</v>
      </c>
      <c r="AD35" s="14">
        <f t="shared" si="4"/>
        <v>-0.16842519485718799</v>
      </c>
      <c r="AE35" s="14">
        <f t="shared" si="5"/>
        <v>-8.6932164946267099E-2</v>
      </c>
      <c r="AF35" s="14">
        <f t="shared" si="6"/>
        <v>-1.14438770835893E-14</v>
      </c>
      <c r="AG35" s="14">
        <f t="shared" si="6"/>
        <v>1.8364630325272099E-14</v>
      </c>
      <c r="AH35" s="14">
        <f t="shared" si="7"/>
        <v>0.53194191123110612</v>
      </c>
      <c r="AI35" s="14">
        <f t="shared" si="0"/>
        <v>-2.2526209571069762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>
      <c r="A36" s="1">
        <v>42277</v>
      </c>
      <c r="B36">
        <v>-0.10267721986834499</v>
      </c>
      <c r="C36">
        <v>-1.0284532258610399</v>
      </c>
      <c r="D36">
        <v>-1.29997192396038</v>
      </c>
      <c r="E36">
        <v>1.7356770714398399E-2</v>
      </c>
      <c r="F36">
        <v>-1.5428453698442701E-4</v>
      </c>
      <c r="G36" s="16">
        <v>-1.00902800538819E-14</v>
      </c>
      <c r="H36" s="16">
        <v>2.0316000639270199E-14</v>
      </c>
      <c r="I36" s="16">
        <v>1.4682492961047801E-13</v>
      </c>
      <c r="J36" s="16">
        <v>-4.2510283730719597E-14</v>
      </c>
      <c r="K36" s="16">
        <v>-1.1348524155614699E-14</v>
      </c>
      <c r="L36" s="16">
        <v>-9.2366099881067496E-15</v>
      </c>
      <c r="M36" s="16">
        <v>-1.0029529355823301E-14</v>
      </c>
      <c r="N36" s="16">
        <v>-1.0676934008067E-14</v>
      </c>
      <c r="O36" s="16">
        <v>-1.4473630685998101E-14</v>
      </c>
      <c r="P36" s="16">
        <v>1.9951649791119E-14</v>
      </c>
      <c r="Q36">
        <v>-0.105444415076061</v>
      </c>
      <c r="R36">
        <v>0</v>
      </c>
      <c r="S36">
        <v>-8.01339868896414E-4</v>
      </c>
      <c r="T36">
        <v>0.52645214869055101</v>
      </c>
      <c r="U36" s="11">
        <f t="shared" si="1"/>
        <v>-1.9936934897666796</v>
      </c>
      <c r="Y36" s="1">
        <f t="shared" si="8"/>
        <v>42277</v>
      </c>
      <c r="Z36" s="14">
        <f t="shared" si="8"/>
        <v>-0.10267721986834499</v>
      </c>
      <c r="AA36" s="14">
        <f t="shared" si="8"/>
        <v>-1.0284532258610399</v>
      </c>
      <c r="AB36" s="14">
        <f t="shared" si="8"/>
        <v>-1.29997192396038</v>
      </c>
      <c r="AC36" s="14">
        <f t="shared" si="3"/>
        <v>-9.5562440588084106E-4</v>
      </c>
      <c r="AD36" s="14">
        <f t="shared" si="4"/>
        <v>1.7356770714398399E-2</v>
      </c>
      <c r="AE36" s="14">
        <f t="shared" si="5"/>
        <v>-0.105444415076061</v>
      </c>
      <c r="AF36" s="14">
        <f t="shared" si="6"/>
        <v>-1.00902800538819E-14</v>
      </c>
      <c r="AG36" s="14">
        <f t="shared" si="6"/>
        <v>2.0316000639270199E-14</v>
      </c>
      <c r="AH36" s="14">
        <f t="shared" si="7"/>
        <v>0.52645214869061963</v>
      </c>
      <c r="AI36" s="14">
        <f t="shared" si="0"/>
        <v>-1.9936934897666787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>
      <c r="A37" s="1">
        <v>42369</v>
      </c>
      <c r="B37">
        <v>-0.101200052973056</v>
      </c>
      <c r="C37">
        <v>-0.97848695530855201</v>
      </c>
      <c r="D37">
        <v>-1.5327044885691199</v>
      </c>
      <c r="E37">
        <v>-0.104946218315142</v>
      </c>
      <c r="F37" s="16">
        <v>-7.9834543994628703E-5</v>
      </c>
      <c r="G37" s="16">
        <v>-9.8580167247953693E-15</v>
      </c>
      <c r="H37" s="16">
        <v>1.7650120850404201E-14</v>
      </c>
      <c r="I37" s="16">
        <v>1.4757115830491299E-13</v>
      </c>
      <c r="J37" s="16">
        <v>-4.3366505892061702E-14</v>
      </c>
      <c r="K37" s="16">
        <v>-1.13463902183879E-14</v>
      </c>
      <c r="L37" s="16">
        <v>-9.2950796724517904E-15</v>
      </c>
      <c r="M37" s="16">
        <v>-1.0118720847854199E-14</v>
      </c>
      <c r="N37" s="16">
        <v>-1.08575721405799E-14</v>
      </c>
      <c r="O37" s="16">
        <v>-1.47553885840946E-14</v>
      </c>
      <c r="P37" s="16">
        <v>2.0108910919181099E-14</v>
      </c>
      <c r="Q37">
        <v>-6.6315180861107298E-2</v>
      </c>
      <c r="R37">
        <v>0</v>
      </c>
      <c r="S37">
        <v>-1.07323194073169E-3</v>
      </c>
      <c r="T37">
        <v>0.521017948516037</v>
      </c>
      <c r="U37" s="11">
        <f t="shared" si="1"/>
        <v>-2.2637880139955913</v>
      </c>
      <c r="Y37" s="1">
        <f t="shared" si="8"/>
        <v>42369</v>
      </c>
      <c r="Z37" s="14">
        <f t="shared" si="8"/>
        <v>-0.101200052973056</v>
      </c>
      <c r="AA37" s="14">
        <f t="shared" si="8"/>
        <v>-0.97848695530855201</v>
      </c>
      <c r="AB37" s="14">
        <f t="shared" si="8"/>
        <v>-1.5327044885691199</v>
      </c>
      <c r="AC37" s="14">
        <f t="shared" si="3"/>
        <v>-1.1530664847263187E-3</v>
      </c>
      <c r="AD37" s="14">
        <f t="shared" si="4"/>
        <v>-0.104946218315142</v>
      </c>
      <c r="AE37" s="14">
        <f t="shared" si="5"/>
        <v>-6.6315180861107298E-2</v>
      </c>
      <c r="AF37" s="14">
        <f t="shared" si="6"/>
        <v>-9.8580167247953693E-15</v>
      </c>
      <c r="AG37" s="14">
        <f t="shared" si="6"/>
        <v>1.7650120850404201E-14</v>
      </c>
      <c r="AH37" s="14">
        <f t="shared" si="7"/>
        <v>0.52101794851610483</v>
      </c>
      <c r="AI37" s="14">
        <f t="shared" si="0"/>
        <v>-2.2637880139955904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>
      <c r="A38" s="1">
        <v>42460</v>
      </c>
      <c r="B38">
        <v>-0.12290390156459401</v>
      </c>
      <c r="C38">
        <v>-0.73620947278042803</v>
      </c>
      <c r="D38">
        <v>-1.8326018860651101</v>
      </c>
      <c r="E38">
        <v>-4.0466438876470202E-2</v>
      </c>
      <c r="F38">
        <v>-2.0944337807548701E-4</v>
      </c>
      <c r="G38" s="16">
        <v>-1.09243165035772E-14</v>
      </c>
      <c r="H38" s="16">
        <v>1.9149265571226001E-14</v>
      </c>
      <c r="I38" s="16">
        <v>1.48050298744616E-13</v>
      </c>
      <c r="J38" s="16">
        <v>-4.3687372817222797E-14</v>
      </c>
      <c r="K38" s="16">
        <v>-1.15555337763472E-14</v>
      </c>
      <c r="L38" s="16">
        <v>-9.46833470574735E-15</v>
      </c>
      <c r="M38" s="16">
        <v>-1.03709091817447E-14</v>
      </c>
      <c r="N38" s="16">
        <v>-1.1128551243188299E-14</v>
      </c>
      <c r="O38" s="16">
        <v>-1.5196749551592399E-14</v>
      </c>
      <c r="P38" s="16">
        <v>2.02257770077284E-14</v>
      </c>
      <c r="Q38">
        <v>-5.8869195184821102E-2</v>
      </c>
      <c r="R38">
        <v>0</v>
      </c>
      <c r="S38">
        <v>-1.0237811384239E-3</v>
      </c>
      <c r="T38">
        <v>0.51563874784247699</v>
      </c>
      <c r="U38" s="11">
        <f t="shared" si="1"/>
        <v>-2.2766453711453702</v>
      </c>
      <c r="Y38" s="1">
        <f t="shared" si="8"/>
        <v>42460</v>
      </c>
      <c r="Z38" s="14">
        <f t="shared" si="8"/>
        <v>-0.12290390156459401</v>
      </c>
      <c r="AA38" s="14">
        <f t="shared" si="8"/>
        <v>-0.73620947278042803</v>
      </c>
      <c r="AB38" s="14">
        <f t="shared" si="8"/>
        <v>-1.8326018860651101</v>
      </c>
      <c r="AC38" s="14">
        <f t="shared" si="3"/>
        <v>-1.2332245164993871E-3</v>
      </c>
      <c r="AD38" s="14">
        <f t="shared" si="4"/>
        <v>-4.0466438876470202E-2</v>
      </c>
      <c r="AE38" s="14">
        <f t="shared" si="5"/>
        <v>-5.8869195184821102E-2</v>
      </c>
      <c r="AF38" s="14">
        <f t="shared" si="6"/>
        <v>-1.09243165035772E-14</v>
      </c>
      <c r="AG38" s="14">
        <f t="shared" si="6"/>
        <v>1.9149265571226001E-14</v>
      </c>
      <c r="AH38" s="14">
        <f t="shared" si="7"/>
        <v>0.51563874784254393</v>
      </c>
      <c r="AI38" s="14">
        <f t="shared" si="0"/>
        <v>-2.2766453711453707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>
      <c r="A39" s="1">
        <v>42551</v>
      </c>
      <c r="B39">
        <v>-0.12084526467298599</v>
      </c>
      <c r="C39">
        <v>-0.46352657890425802</v>
      </c>
      <c r="D39">
        <v>-1.9666861452112401</v>
      </c>
      <c r="E39">
        <v>-5.7230583822757197E-2</v>
      </c>
      <c r="F39">
        <v>2.3896530974357901E-4</v>
      </c>
      <c r="G39" s="16">
        <v>-1.0927434413085099E-14</v>
      </c>
      <c r="H39" s="16">
        <v>2.0739660303516899E-14</v>
      </c>
      <c r="I39" s="16">
        <v>1.49291667824394E-13</v>
      </c>
      <c r="J39" s="16">
        <v>-4.4924190260912099E-14</v>
      </c>
      <c r="K39" s="16">
        <v>-1.1769069365676101E-14</v>
      </c>
      <c r="L39" s="16">
        <v>-9.6966198970159492E-15</v>
      </c>
      <c r="M39" s="16">
        <v>-1.06063900310818E-14</v>
      </c>
      <c r="N39" s="16">
        <v>-1.14320454352087E-14</v>
      </c>
      <c r="O39" s="16">
        <v>-1.55250274998144E-14</v>
      </c>
      <c r="P39" s="16">
        <v>2.0366531669025499E-14</v>
      </c>
      <c r="Q39">
        <v>-8.1467420406752797E-2</v>
      </c>
      <c r="R39">
        <v>0</v>
      </c>
      <c r="S39">
        <v>-1.2108034519358599E-3</v>
      </c>
      <c r="T39">
        <v>0.51031398962976104</v>
      </c>
      <c r="U39" s="11">
        <f t="shared" si="1"/>
        <v>-2.1804138415303509</v>
      </c>
      <c r="Y39" s="1">
        <f t="shared" si="8"/>
        <v>42551</v>
      </c>
      <c r="Z39" s="14">
        <f t="shared" si="8"/>
        <v>-0.12084526467298599</v>
      </c>
      <c r="AA39" s="14">
        <f t="shared" si="8"/>
        <v>-0.46352657890425802</v>
      </c>
      <c r="AB39" s="14">
        <f t="shared" si="8"/>
        <v>-1.9666861452112401</v>
      </c>
      <c r="AC39" s="14">
        <f t="shared" si="3"/>
        <v>-9.7183814219228089E-4</v>
      </c>
      <c r="AD39" s="14">
        <f t="shared" si="4"/>
        <v>-5.7230583822757197E-2</v>
      </c>
      <c r="AE39" s="14">
        <f t="shared" si="5"/>
        <v>-8.1467420406752797E-2</v>
      </c>
      <c r="AF39" s="14">
        <f t="shared" si="6"/>
        <v>-1.0927434413085099E-14</v>
      </c>
      <c r="AG39" s="14">
        <f t="shared" si="6"/>
        <v>2.0739660303516899E-14</v>
      </c>
      <c r="AH39" s="14">
        <f t="shared" si="7"/>
        <v>0.51031398962982666</v>
      </c>
      <c r="AI39" s="14">
        <f t="shared" si="0"/>
        <v>-2.1804138415303504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>
      <c r="A40" s="1">
        <v>42643</v>
      </c>
      <c r="B40">
        <v>-0.12127770639235901</v>
      </c>
      <c r="C40">
        <v>-0.25919859917599702</v>
      </c>
      <c r="D40">
        <v>-2.2338566448387698</v>
      </c>
      <c r="E40">
        <v>-7.1730944951986605E-2</v>
      </c>
      <c r="F40">
        <v>-1.2811692487986199E-4</v>
      </c>
      <c r="G40" s="16">
        <v>-1.08607611444505E-14</v>
      </c>
      <c r="H40" s="16">
        <v>2.0139673456681299E-14</v>
      </c>
      <c r="I40" s="16">
        <v>1.5006099218641401E-13</v>
      </c>
      <c r="J40" s="16">
        <v>-4.5799717793275899E-14</v>
      </c>
      <c r="K40" s="16">
        <v>-1.20644419897704E-14</v>
      </c>
      <c r="L40" s="16">
        <v>-9.90426134713629E-15</v>
      </c>
      <c r="M40" s="16">
        <v>-1.08788447541805E-14</v>
      </c>
      <c r="N40" s="16">
        <v>-1.1659749602038399E-14</v>
      </c>
      <c r="O40" s="16">
        <v>-1.5850689864827398E-14</v>
      </c>
      <c r="P40" s="16">
        <v>2.0482466965179499E-14</v>
      </c>
      <c r="Q40">
        <v>-9.49552502749791E-2</v>
      </c>
      <c r="R40">
        <v>0</v>
      </c>
      <c r="S40">
        <v>-6.4142725015847799E-4</v>
      </c>
      <c r="T40">
        <v>0.50504312259778605</v>
      </c>
      <c r="U40" s="11">
        <f t="shared" si="1"/>
        <v>-2.27674556721127</v>
      </c>
      <c r="Y40" s="1">
        <f t="shared" si="8"/>
        <v>42643</v>
      </c>
      <c r="Z40" s="14">
        <f t="shared" si="8"/>
        <v>-0.12127770639235901</v>
      </c>
      <c r="AA40" s="14">
        <f t="shared" si="8"/>
        <v>-0.25919859917599702</v>
      </c>
      <c r="AB40" s="14">
        <f t="shared" si="8"/>
        <v>-2.2338566448387698</v>
      </c>
      <c r="AC40" s="14">
        <f t="shared" si="3"/>
        <v>-7.6954417503833999E-4</v>
      </c>
      <c r="AD40" s="14">
        <f t="shared" si="4"/>
        <v>-7.1730944951986605E-2</v>
      </c>
      <c r="AE40" s="14">
        <f t="shared" si="5"/>
        <v>-9.49552502749791E-2</v>
      </c>
      <c r="AF40" s="14">
        <f t="shared" si="6"/>
        <v>-1.08607611444505E-14</v>
      </c>
      <c r="AG40" s="14">
        <f t="shared" si="6"/>
        <v>2.0139673456681299E-14</v>
      </c>
      <c r="AH40" s="14">
        <f t="shared" si="7"/>
        <v>0.50504312259785034</v>
      </c>
      <c r="AI40" s="14">
        <f t="shared" si="0"/>
        <v>-2.2767455672112704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>
      <c r="A41" s="1">
        <v>42735</v>
      </c>
      <c r="B41">
        <v>-0.107242675080823</v>
      </c>
      <c r="C41">
        <v>-0.33562969561247302</v>
      </c>
      <c r="D41">
        <v>-1.92677311471257</v>
      </c>
      <c r="E41">
        <v>-7.4858499505826404E-2</v>
      </c>
      <c r="F41">
        <v>1.22055968115113E-4</v>
      </c>
      <c r="G41" s="16">
        <v>-1.0939243612896199E-14</v>
      </c>
      <c r="H41" s="16">
        <v>2.0986405696633799E-14</v>
      </c>
      <c r="I41" s="16">
        <v>1.5422771718811199E-13</v>
      </c>
      <c r="J41" s="16">
        <v>-4.5960773548356199E-14</v>
      </c>
      <c r="K41" s="16">
        <v>-1.22048929052055E-14</v>
      </c>
      <c r="L41" s="16">
        <v>-1.00917674975371E-14</v>
      </c>
      <c r="M41" s="16">
        <v>-1.10178068386984E-14</v>
      </c>
      <c r="N41" s="16">
        <v>-1.18216977551487E-14</v>
      </c>
      <c r="O41" s="16">
        <v>-1.6055432811433799E-14</v>
      </c>
      <c r="P41" s="16">
        <v>2.05998149854402E-14</v>
      </c>
      <c r="Q41">
        <v>-9.4041021653086698E-2</v>
      </c>
      <c r="R41">
        <v>0</v>
      </c>
      <c r="S41">
        <v>-8.9088086501007597E-4</v>
      </c>
      <c r="T41">
        <v>0.49982560116243502</v>
      </c>
      <c r="U41" s="11">
        <f t="shared" si="1"/>
        <v>-2.0394882302991615</v>
      </c>
      <c r="Y41" s="1">
        <f t="shared" si="8"/>
        <v>42735</v>
      </c>
      <c r="Z41" s="14">
        <f t="shared" si="8"/>
        <v>-0.107242675080823</v>
      </c>
      <c r="AA41" s="14">
        <f t="shared" si="8"/>
        <v>-0.33562969561247302</v>
      </c>
      <c r="AB41" s="14">
        <f t="shared" si="8"/>
        <v>-1.92677311471257</v>
      </c>
      <c r="AC41" s="14">
        <f t="shared" si="3"/>
        <v>-7.6882489689496301E-4</v>
      </c>
      <c r="AD41" s="14">
        <f t="shared" si="4"/>
        <v>-7.4858499505826404E-2</v>
      </c>
      <c r="AE41" s="14">
        <f t="shared" si="5"/>
        <v>-9.4041021653086698E-2</v>
      </c>
      <c r="AF41" s="14">
        <f t="shared" si="6"/>
        <v>-1.0939243612896199E-14</v>
      </c>
      <c r="AG41" s="14">
        <f t="shared" si="6"/>
        <v>2.0986405696633799E-14</v>
      </c>
      <c r="AH41" s="14">
        <f t="shared" si="7"/>
        <v>0.49982560116250269</v>
      </c>
      <c r="AI41" s="14">
        <f t="shared" si="0"/>
        <v>-2.0394882302991615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>
      <c r="A42" s="1">
        <v>42825</v>
      </c>
      <c r="B42">
        <v>-0.114359716326857</v>
      </c>
      <c r="C42">
        <v>-0.42213004418285599</v>
      </c>
      <c r="D42">
        <v>-1.67433181572752</v>
      </c>
      <c r="E42">
        <v>-3.25239423106609E-2</v>
      </c>
      <c r="F42" s="16">
        <v>-4.1110573857234597E-5</v>
      </c>
      <c r="G42" s="16">
        <v>-1.0913871413854E-14</v>
      </c>
      <c r="H42" s="16">
        <v>2.3324192380067001E-14</v>
      </c>
      <c r="I42" s="16">
        <v>1.5603860273812899E-13</v>
      </c>
      <c r="J42" s="16">
        <v>-4.6840140973662603E-14</v>
      </c>
      <c r="K42" s="16">
        <v>-1.2518804541619E-14</v>
      </c>
      <c r="L42" s="16">
        <v>-1.02423362262423E-14</v>
      </c>
      <c r="M42" s="16">
        <v>-1.1185071540811499E-14</v>
      </c>
      <c r="N42" s="16">
        <v>-1.19794786894603E-14</v>
      </c>
      <c r="O42" s="16">
        <v>-1.6301968619223899E-14</v>
      </c>
      <c r="P42" s="16">
        <v>2.0707513864004101E-14</v>
      </c>
      <c r="Q42">
        <v>-0.109982203191824</v>
      </c>
      <c r="R42">
        <v>0</v>
      </c>
      <c r="S42">
        <v>-7.7882811991642896E-4</v>
      </c>
      <c r="T42">
        <v>0.49466088537242298</v>
      </c>
      <c r="U42" s="11">
        <f t="shared" si="1"/>
        <v>-1.8594867750609883</v>
      </c>
      <c r="Y42" s="1">
        <f t="shared" si="8"/>
        <v>42825</v>
      </c>
      <c r="Z42" s="14">
        <f t="shared" si="8"/>
        <v>-0.114359716326857</v>
      </c>
      <c r="AA42" s="14">
        <f t="shared" si="8"/>
        <v>-0.42213004418285599</v>
      </c>
      <c r="AB42" s="14">
        <f t="shared" si="8"/>
        <v>-1.67433181572752</v>
      </c>
      <c r="AC42" s="14">
        <f t="shared" si="3"/>
        <v>-8.1993869377366361E-4</v>
      </c>
      <c r="AD42" s="14">
        <f t="shared" si="4"/>
        <v>-3.25239423106609E-2</v>
      </c>
      <c r="AE42" s="14">
        <f t="shared" si="5"/>
        <v>-0.109982203191824</v>
      </c>
      <c r="AF42" s="14">
        <f t="shared" si="6"/>
        <v>-1.0913871413854E-14</v>
      </c>
      <c r="AG42" s="14">
        <f t="shared" si="6"/>
        <v>2.3324192380067001E-14</v>
      </c>
      <c r="AH42" s="14">
        <f t="shared" si="7"/>
        <v>0.49466088537249059</v>
      </c>
      <c r="AI42" s="14">
        <f t="shared" si="0"/>
        <v>-1.8594867750609887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>
      <c r="A43" s="1">
        <v>42916</v>
      </c>
      <c r="B43">
        <v>-0.112871472181964</v>
      </c>
      <c r="C43">
        <v>-0.46434208567084401</v>
      </c>
      <c r="D43">
        <v>-1.79646737794943</v>
      </c>
      <c r="E43">
        <v>-0.17614411583292899</v>
      </c>
      <c r="F43">
        <v>-1.4002561295794601E-4</v>
      </c>
      <c r="G43" s="16">
        <v>-1.0699419991535899E-14</v>
      </c>
      <c r="H43" s="16">
        <v>2.5632870489957701E-14</v>
      </c>
      <c r="I43" s="16">
        <v>1.5778189435120399E-13</v>
      </c>
      <c r="J43" s="16">
        <v>-4.8327073651410902E-14</v>
      </c>
      <c r="K43" s="16">
        <v>-1.26301067535114E-14</v>
      </c>
      <c r="L43" s="16">
        <v>-1.03680991946377E-14</v>
      </c>
      <c r="M43" s="16">
        <v>-1.1328612674484899E-14</v>
      </c>
      <c r="N43" s="16">
        <v>-1.2190789475333501E-14</v>
      </c>
      <c r="O43" s="16">
        <v>-1.65978470463583E-14</v>
      </c>
      <c r="P43" s="16">
        <v>2.07855501339872E-14</v>
      </c>
      <c r="Q43">
        <v>-8.9661346131466299E-2</v>
      </c>
      <c r="R43">
        <v>0</v>
      </c>
      <c r="S43">
        <v>-1.18305188526801E-3</v>
      </c>
      <c r="T43">
        <v>0.48954844084698601</v>
      </c>
      <c r="U43" s="11">
        <f t="shared" si="1"/>
        <v>-2.1512610344177903</v>
      </c>
      <c r="Y43" s="1">
        <f t="shared" si="8"/>
        <v>42916</v>
      </c>
      <c r="Z43" s="14">
        <f t="shared" si="8"/>
        <v>-0.112871472181964</v>
      </c>
      <c r="AA43" s="14">
        <f t="shared" si="8"/>
        <v>-0.46434208567084401</v>
      </c>
      <c r="AB43" s="14">
        <f t="shared" si="8"/>
        <v>-1.79646737794943</v>
      </c>
      <c r="AC43" s="14">
        <f t="shared" si="3"/>
        <v>-1.3230774982259559E-3</v>
      </c>
      <c r="AD43" s="14">
        <f t="shared" si="4"/>
        <v>-0.17614411583292899</v>
      </c>
      <c r="AE43" s="14">
        <f t="shared" si="5"/>
        <v>-8.9661346131466299E-2</v>
      </c>
      <c r="AF43" s="14">
        <f t="shared" si="6"/>
        <v>-1.0699419991535899E-14</v>
      </c>
      <c r="AG43" s="14">
        <f t="shared" si="6"/>
        <v>2.5632870489957701E-14</v>
      </c>
      <c r="AH43" s="14">
        <f t="shared" si="7"/>
        <v>0.48954844084705301</v>
      </c>
      <c r="AI43" s="14">
        <f t="shared" si="0"/>
        <v>-2.1512610344177907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>
      <c r="A44" s="1">
        <v>43008</v>
      </c>
      <c r="B44">
        <v>-0.123174535750461</v>
      </c>
      <c r="C44">
        <v>-0.45833237499865898</v>
      </c>
      <c r="D44">
        <v>-1.69156936501479</v>
      </c>
      <c r="E44">
        <v>3.3019625657875898E-3</v>
      </c>
      <c r="F44">
        <v>-1.83008547406997E-4</v>
      </c>
      <c r="G44" s="16">
        <v>-1.0719413725307999E-14</v>
      </c>
      <c r="H44" s="16">
        <v>2.5426210929946302E-14</v>
      </c>
      <c r="I44" s="16">
        <v>1.5982903425570899E-13</v>
      </c>
      <c r="J44" s="16">
        <v>-4.74169758417215E-14</v>
      </c>
      <c r="K44" s="16">
        <v>-1.2690026368875901E-14</v>
      </c>
      <c r="L44" s="16">
        <v>-1.04192944416727E-14</v>
      </c>
      <c r="M44" s="16">
        <v>-1.14157382515595E-14</v>
      </c>
      <c r="N44" s="16">
        <v>-1.22472861340362E-14</v>
      </c>
      <c r="O44" s="16">
        <v>-1.6761888484236199E-14</v>
      </c>
      <c r="P44" s="16">
        <v>2.08845421509002E-14</v>
      </c>
      <c r="Q44">
        <v>-0.138397882631076</v>
      </c>
      <c r="R44">
        <v>0</v>
      </c>
      <c r="S44">
        <v>-1.4523868941131201E-3</v>
      </c>
      <c r="T44">
        <v>0.48448773871440698</v>
      </c>
      <c r="U44" s="11">
        <f t="shared" si="1"/>
        <v>-1.9253198525562278</v>
      </c>
      <c r="Y44" s="1">
        <f t="shared" si="8"/>
        <v>43008</v>
      </c>
      <c r="Z44" s="14">
        <f t="shared" si="8"/>
        <v>-0.123174535750461</v>
      </c>
      <c r="AA44" s="14">
        <f t="shared" si="8"/>
        <v>-0.45833237499865898</v>
      </c>
      <c r="AB44" s="14">
        <f t="shared" si="8"/>
        <v>-1.69156936501479</v>
      </c>
      <c r="AC44" s="14">
        <f t="shared" si="3"/>
        <v>-1.6353954415201171E-3</v>
      </c>
      <c r="AD44" s="14">
        <f t="shared" si="4"/>
        <v>3.3019625657875898E-3</v>
      </c>
      <c r="AE44" s="14">
        <f t="shared" si="5"/>
        <v>-0.138397882631076</v>
      </c>
      <c r="AF44" s="14">
        <f t="shared" si="6"/>
        <v>-1.0719413725307999E-14</v>
      </c>
      <c r="AG44" s="14">
        <f t="shared" si="6"/>
        <v>2.5426210929946302E-14</v>
      </c>
      <c r="AH44" s="14">
        <f t="shared" si="7"/>
        <v>0.48448773871447665</v>
      </c>
      <c r="AI44" s="14">
        <f t="shared" si="0"/>
        <v>-1.9253198525562276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>
      <c r="A45" s="1">
        <v>43100</v>
      </c>
      <c r="B45">
        <v>-0.127842655991245</v>
      </c>
      <c r="C45">
        <v>-0.42043663988135699</v>
      </c>
      <c r="D45">
        <v>-1.6936399029071101</v>
      </c>
      <c r="E45">
        <v>-6.6055663007781207E-2</v>
      </c>
      <c r="F45">
        <v>-4.48133947852241E-4</v>
      </c>
      <c r="G45" s="16">
        <v>-9.3821777524552406E-15</v>
      </c>
      <c r="H45" s="16">
        <v>2.3958026021628902E-14</v>
      </c>
      <c r="I45" s="16">
        <v>1.6148303749310399E-13</v>
      </c>
      <c r="J45" s="16">
        <v>-4.7131474010937099E-14</v>
      </c>
      <c r="K45" s="16">
        <v>-1.26922510984855E-14</v>
      </c>
      <c r="L45" s="16">
        <v>-1.0478797713186601E-14</v>
      </c>
      <c r="M45" s="16">
        <v>-1.14648221167222E-14</v>
      </c>
      <c r="N45" s="16">
        <v>-1.23927869225955E-14</v>
      </c>
      <c r="O45" s="16">
        <v>-1.6874783656418901E-14</v>
      </c>
      <c r="P45" s="16">
        <v>2.0990539304768199E-14</v>
      </c>
      <c r="Q45">
        <v>-0.12052044936601999</v>
      </c>
      <c r="R45">
        <v>0</v>
      </c>
      <c r="S45">
        <v>-1.8984491036067E-3</v>
      </c>
      <c r="T45">
        <v>0.47947825555135098</v>
      </c>
      <c r="U45" s="11">
        <f t="shared" si="1"/>
        <v>-1.9513636386535351</v>
      </c>
      <c r="Y45" s="1">
        <f t="shared" si="8"/>
        <v>43100</v>
      </c>
      <c r="Z45" s="14">
        <f t="shared" si="8"/>
        <v>-0.127842655991245</v>
      </c>
      <c r="AA45" s="14">
        <f t="shared" si="8"/>
        <v>-0.42043663988135699</v>
      </c>
      <c r="AB45" s="14">
        <f t="shared" si="8"/>
        <v>-1.6936399029071101</v>
      </c>
      <c r="AC45" s="14">
        <f t="shared" si="3"/>
        <v>-2.346583051458941E-3</v>
      </c>
      <c r="AD45" s="14">
        <f t="shared" si="4"/>
        <v>-6.6055663007781207E-2</v>
      </c>
      <c r="AE45" s="14">
        <f t="shared" si="5"/>
        <v>-0.12052044936601999</v>
      </c>
      <c r="AF45" s="14">
        <f t="shared" si="6"/>
        <v>-9.3821777524552406E-15</v>
      </c>
      <c r="AG45" s="14">
        <f t="shared" si="6"/>
        <v>2.3958026021628902E-14</v>
      </c>
      <c r="AH45" s="14">
        <f t="shared" si="7"/>
        <v>0.47947825555142237</v>
      </c>
      <c r="AI45" s="14">
        <f t="shared" si="0"/>
        <v>-1.9513636386535349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>
      <c r="A46" s="1">
        <v>43190</v>
      </c>
      <c r="B46">
        <v>-0.116076456751494</v>
      </c>
      <c r="C46">
        <v>-0.45749185945565901</v>
      </c>
      <c r="D46">
        <v>-1.57932942166476</v>
      </c>
      <c r="E46">
        <v>-6.3744754408926504E-2</v>
      </c>
      <c r="F46" s="16">
        <v>7.0571354633762403E-6</v>
      </c>
      <c r="G46" s="16">
        <v>-9.0882230394152098E-15</v>
      </c>
      <c r="H46" s="16">
        <v>2.8479543111746801E-14</v>
      </c>
      <c r="I46" s="16">
        <v>1.6417294944380899E-13</v>
      </c>
      <c r="J46" s="16">
        <v>-4.6543857151852799E-14</v>
      </c>
      <c r="K46" s="16">
        <v>-1.2820598859127299E-14</v>
      </c>
      <c r="L46" s="16">
        <v>-1.05677512364903E-14</v>
      </c>
      <c r="M46" s="16">
        <v>-1.1656276537081801E-14</v>
      </c>
      <c r="N46" s="16">
        <v>-1.2527427909808901E-14</v>
      </c>
      <c r="O46" s="16">
        <v>-1.7115521759949499E-14</v>
      </c>
      <c r="P46" s="16">
        <v>2.1051550310375999E-14</v>
      </c>
      <c r="Q46">
        <v>-0.111952152243567</v>
      </c>
      <c r="R46">
        <v>0</v>
      </c>
      <c r="S46">
        <v>-2.4040207490478101E-3</v>
      </c>
      <c r="T46">
        <v>0.47451947332300798</v>
      </c>
      <c r="U46" s="11">
        <f t="shared" si="1"/>
        <v>-1.8564721348148898</v>
      </c>
      <c r="Y46" s="1">
        <f t="shared" si="8"/>
        <v>43190</v>
      </c>
      <c r="Z46" s="14">
        <f t="shared" si="8"/>
        <v>-0.116076456751494</v>
      </c>
      <c r="AA46" s="14">
        <f t="shared" si="8"/>
        <v>-0.45749185945565901</v>
      </c>
      <c r="AB46" s="14">
        <f t="shared" si="8"/>
        <v>-1.57932942166476</v>
      </c>
      <c r="AC46" s="14">
        <f t="shared" si="3"/>
        <v>-2.3969636135844339E-3</v>
      </c>
      <c r="AD46" s="14">
        <f t="shared" si="4"/>
        <v>-6.3744754408926504E-2</v>
      </c>
      <c r="AE46" s="14">
        <f t="shared" si="5"/>
        <v>-0.111952152243567</v>
      </c>
      <c r="AF46" s="14">
        <f t="shared" si="6"/>
        <v>-9.0882230394152098E-15</v>
      </c>
      <c r="AG46" s="14">
        <f t="shared" si="6"/>
        <v>2.8479543111746801E-14</v>
      </c>
      <c r="AH46" s="14">
        <f t="shared" si="7"/>
        <v>0.47451947332308198</v>
      </c>
      <c r="AI46" s="14">
        <f t="shared" si="0"/>
        <v>-1.85647213481489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>
      <c r="A47" s="1">
        <v>43281</v>
      </c>
      <c r="B47">
        <v>-0.12764391266801201</v>
      </c>
      <c r="C47">
        <v>-0.453423337257777</v>
      </c>
      <c r="D47">
        <v>-1.53549655795939</v>
      </c>
      <c r="E47">
        <v>-8.1190885837647206E-2</v>
      </c>
      <c r="F47">
        <v>-3.0174496021311101E-4</v>
      </c>
      <c r="G47" s="16">
        <v>-8.9627621465080395E-15</v>
      </c>
      <c r="H47" s="16">
        <v>2.6402477056699499E-14</v>
      </c>
      <c r="I47" s="16">
        <v>1.6647343854949099E-13</v>
      </c>
      <c r="J47" s="16">
        <v>-4.5932311700578099E-14</v>
      </c>
      <c r="K47" s="16">
        <v>-1.27704070328588E-14</v>
      </c>
      <c r="L47" s="16">
        <v>-1.06567936424548E-14</v>
      </c>
      <c r="M47" s="16">
        <v>-1.16844906336609E-14</v>
      </c>
      <c r="N47" s="16">
        <v>-1.26077810283088E-14</v>
      </c>
      <c r="O47" s="16">
        <v>-1.6913550839167299E-14</v>
      </c>
      <c r="P47" s="16">
        <v>2.11124969767646E-14</v>
      </c>
      <c r="Q47">
        <v>-9.0248691722955798E-2</v>
      </c>
      <c r="R47">
        <v>0</v>
      </c>
      <c r="S47">
        <v>-1.8639282330979599E-3</v>
      </c>
      <c r="T47">
        <v>0.46961087932401702</v>
      </c>
      <c r="U47" s="11">
        <f t="shared" si="1"/>
        <v>-1.8205581793149808</v>
      </c>
      <c r="Y47" s="1">
        <f t="shared" si="8"/>
        <v>43281</v>
      </c>
      <c r="Z47" s="14">
        <f t="shared" si="8"/>
        <v>-0.12764391266801201</v>
      </c>
      <c r="AA47" s="14">
        <f t="shared" si="8"/>
        <v>-0.453423337257777</v>
      </c>
      <c r="AB47" s="14">
        <f t="shared" si="8"/>
        <v>-1.53549655795939</v>
      </c>
      <c r="AC47" s="14">
        <f t="shared" si="3"/>
        <v>-2.165673193311071E-3</v>
      </c>
      <c r="AD47" s="14">
        <f t="shared" si="4"/>
        <v>-8.1190885837647206E-2</v>
      </c>
      <c r="AE47" s="14">
        <f t="shared" si="5"/>
        <v>-9.0248691722955798E-2</v>
      </c>
      <c r="AF47" s="14">
        <f t="shared" si="6"/>
        <v>-8.9627621465080395E-15</v>
      </c>
      <c r="AG47" s="14">
        <f t="shared" si="6"/>
        <v>2.6402477056699499E-14</v>
      </c>
      <c r="AH47" s="14">
        <f t="shared" si="7"/>
        <v>0.46961087932409407</v>
      </c>
      <c r="AI47" s="14">
        <f t="shared" si="0"/>
        <v>-1.8205581793149814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>
      <c r="A48" s="1">
        <v>43373</v>
      </c>
      <c r="B48">
        <v>-0.13156676228963299</v>
      </c>
      <c r="C48">
        <v>-0.38221996472181402</v>
      </c>
      <c r="D48">
        <v>-1.5739734074921701</v>
      </c>
      <c r="E48">
        <v>-6.0992957699921302E-2</v>
      </c>
      <c r="F48">
        <v>1.5063569313776199E-4</v>
      </c>
      <c r="G48" s="16">
        <v>-8.7984615871501693E-15</v>
      </c>
      <c r="H48" s="16">
        <v>2.48575434899171E-14</v>
      </c>
      <c r="I48" s="16">
        <v>1.6625008406328899E-13</v>
      </c>
      <c r="J48" s="16">
        <v>-4.64271993759953E-14</v>
      </c>
      <c r="K48" s="16">
        <v>-1.30432156405125E-14</v>
      </c>
      <c r="L48" s="16">
        <v>-1.07520450549282E-14</v>
      </c>
      <c r="M48" s="16">
        <v>-1.1824309915827801E-14</v>
      </c>
      <c r="N48" s="16">
        <v>-1.2507793569551199E-14</v>
      </c>
      <c r="O48" s="16">
        <v>-1.6417136956416601E-14</v>
      </c>
      <c r="P48" s="16">
        <v>2.1150792147136499E-14</v>
      </c>
      <c r="Q48">
        <v>-8.4720980958791506E-2</v>
      </c>
      <c r="R48">
        <v>0</v>
      </c>
      <c r="S48">
        <v>-1.89039225558204E-3</v>
      </c>
      <c r="T48">
        <v>0.46475196612016301</v>
      </c>
      <c r="U48" s="11">
        <f t="shared" si="1"/>
        <v>-1.7704618636045186</v>
      </c>
      <c r="Y48" s="1">
        <f t="shared" si="8"/>
        <v>43373</v>
      </c>
      <c r="Z48" s="14">
        <f t="shared" si="8"/>
        <v>-0.13156676228963299</v>
      </c>
      <c r="AA48" s="14">
        <f t="shared" si="8"/>
        <v>-0.38221996472181402</v>
      </c>
      <c r="AB48" s="14">
        <f t="shared" si="8"/>
        <v>-1.5739734074921701</v>
      </c>
      <c r="AC48" s="14">
        <f t="shared" si="3"/>
        <v>-1.7397565624442781E-3</v>
      </c>
      <c r="AD48" s="14">
        <f t="shared" si="4"/>
        <v>-6.0992957699921302E-2</v>
      </c>
      <c r="AE48" s="14">
        <f t="shared" si="5"/>
        <v>-8.4720980958791506E-2</v>
      </c>
      <c r="AF48" s="14">
        <f t="shared" si="6"/>
        <v>-8.7984615871501693E-15</v>
      </c>
      <c r="AG48" s="14">
        <f t="shared" si="6"/>
        <v>2.48575434899171E-14</v>
      </c>
      <c r="AH48" s="14">
        <f t="shared" si="7"/>
        <v>0.46475196612023945</v>
      </c>
      <c r="AI48" s="14">
        <f t="shared" si="0"/>
        <v>-1.7704618636045186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>
      <c r="A49" s="1">
        <v>43465</v>
      </c>
      <c r="B49">
        <v>-0.129632277241334</v>
      </c>
      <c r="C49">
        <v>-0.382005791654635</v>
      </c>
      <c r="D49">
        <v>-1.55441192588355</v>
      </c>
      <c r="E49">
        <v>-0.11890167607835</v>
      </c>
      <c r="F49">
        <v>-1.75279720381208E-4</v>
      </c>
      <c r="G49" s="16">
        <v>-8.5409123372717204E-15</v>
      </c>
      <c r="H49" s="16">
        <v>2.7697043328166399E-14</v>
      </c>
      <c r="I49" s="16">
        <v>1.6903183952069701E-13</v>
      </c>
      <c r="J49" s="16">
        <v>-4.7682936356495602E-14</v>
      </c>
      <c r="K49" s="16">
        <v>-1.30948729693607E-14</v>
      </c>
      <c r="L49" s="16">
        <v>-1.0862488828404499E-14</v>
      </c>
      <c r="M49" s="16">
        <v>-1.17058936018447E-14</v>
      </c>
      <c r="N49" s="16">
        <v>-1.21271155040465E-14</v>
      </c>
      <c r="O49" s="16">
        <v>-1.6697039881460999E-14</v>
      </c>
      <c r="P49" s="16">
        <v>2.11796824285062E-14</v>
      </c>
      <c r="Q49">
        <v>-4.8580737919759399E-2</v>
      </c>
      <c r="R49">
        <v>0</v>
      </c>
      <c r="S49">
        <v>-1.24332844411121E-3</v>
      </c>
      <c r="T49">
        <v>0.45994223149083002</v>
      </c>
      <c r="U49" s="11">
        <f t="shared" si="1"/>
        <v>-1.7750087854511922</v>
      </c>
      <c r="Y49" s="1">
        <f t="shared" si="8"/>
        <v>43465</v>
      </c>
      <c r="Z49" s="14">
        <f t="shared" si="8"/>
        <v>-0.129632277241334</v>
      </c>
      <c r="AA49" s="14">
        <f t="shared" si="8"/>
        <v>-0.382005791654635</v>
      </c>
      <c r="AB49" s="14">
        <f t="shared" si="8"/>
        <v>-1.55441192588355</v>
      </c>
      <c r="AC49" s="14">
        <f t="shared" si="3"/>
        <v>-1.418608164492418E-3</v>
      </c>
      <c r="AD49" s="14">
        <f t="shared" si="4"/>
        <v>-0.11890167607835</v>
      </c>
      <c r="AE49" s="14">
        <f t="shared" si="5"/>
        <v>-4.8580737919759399E-2</v>
      </c>
      <c r="AF49" s="14">
        <f t="shared" si="6"/>
        <v>-8.5409123372717204E-15</v>
      </c>
      <c r="AG49" s="14">
        <f t="shared" si="6"/>
        <v>2.7697043328166399E-14</v>
      </c>
      <c r="AH49" s="14">
        <f t="shared" si="7"/>
        <v>0.45994223149090807</v>
      </c>
      <c r="AI49" s="14">
        <f t="shared" si="0"/>
        <v>-1.7750087854511931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>
      <c r="A50" s="1">
        <v>43555</v>
      </c>
      <c r="B50">
        <v>-0.15106425301840901</v>
      </c>
      <c r="C50">
        <v>-0.34112798653795401</v>
      </c>
      <c r="D50">
        <v>-1.67261611453172</v>
      </c>
      <c r="E50">
        <v>-1.66987939651011E-2</v>
      </c>
      <c r="F50">
        <v>1.1278514538485501E-4</v>
      </c>
      <c r="G50" s="16">
        <v>-9.6305131975414596E-15</v>
      </c>
      <c r="H50" s="16">
        <v>2.8421048658193998E-14</v>
      </c>
      <c r="I50" s="16">
        <v>1.70332165580736E-13</v>
      </c>
      <c r="J50" s="16">
        <v>-4.6642800765986203E-14</v>
      </c>
      <c r="K50" s="16">
        <v>-1.31968592337851E-14</v>
      </c>
      <c r="L50" s="16">
        <v>-1.06862246096238E-14</v>
      </c>
      <c r="M50" s="16">
        <v>-1.1284793738505599E-14</v>
      </c>
      <c r="N50" s="16">
        <v>-1.2290222343279299E-14</v>
      </c>
      <c r="O50" s="16">
        <v>-1.6679896737020499E-14</v>
      </c>
      <c r="P50" s="16">
        <v>2.11728679491932E-14</v>
      </c>
      <c r="Q50">
        <v>-7.63701379565285E-2</v>
      </c>
      <c r="R50">
        <v>0</v>
      </c>
      <c r="S50">
        <v>-1.19322954500969E-3</v>
      </c>
      <c r="T50">
        <v>0.45518117837220401</v>
      </c>
      <c r="U50" s="11">
        <f t="shared" si="1"/>
        <v>-1.8037765520370346</v>
      </c>
      <c r="Y50" s="1">
        <f t="shared" si="8"/>
        <v>43555</v>
      </c>
      <c r="Z50" s="14">
        <f t="shared" si="8"/>
        <v>-0.15106425301840901</v>
      </c>
      <c r="AA50" s="14">
        <f t="shared" si="8"/>
        <v>-0.34112798653795401</v>
      </c>
      <c r="AB50" s="14">
        <f t="shared" si="8"/>
        <v>-1.67261611453172</v>
      </c>
      <c r="AC50" s="14">
        <f t="shared" si="3"/>
        <v>-1.080444399624835E-3</v>
      </c>
      <c r="AD50" s="14">
        <f t="shared" si="4"/>
        <v>-1.66987939651011E-2</v>
      </c>
      <c r="AE50" s="14">
        <f t="shared" si="5"/>
        <v>-7.63701379565285E-2</v>
      </c>
      <c r="AF50" s="14">
        <f t="shared" si="6"/>
        <v>-9.6305131975414596E-15</v>
      </c>
      <c r="AG50" s="14">
        <f t="shared" si="6"/>
        <v>2.8421048658193998E-14</v>
      </c>
      <c r="AH50" s="14">
        <f t="shared" si="7"/>
        <v>0.45518117837228472</v>
      </c>
      <c r="AI50" s="14">
        <f t="shared" si="0"/>
        <v>-1.8037765520370341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>
      <c r="A51" s="1">
        <v>43646</v>
      </c>
      <c r="B51">
        <v>-0.12695380141786</v>
      </c>
      <c r="C51">
        <v>-0.13449516881068699</v>
      </c>
      <c r="D51">
        <v>-1.95664049024372</v>
      </c>
      <c r="E51">
        <v>-0.16654480852866799</v>
      </c>
      <c r="F51">
        <v>-3.02389161597444E-4</v>
      </c>
      <c r="G51" s="16">
        <v>-9.6149559243462799E-15</v>
      </c>
      <c r="H51" s="16">
        <v>2.6416972144120601E-14</v>
      </c>
      <c r="I51" s="16">
        <v>1.7238514274242299E-13</v>
      </c>
      <c r="J51" s="16">
        <v>-4.6389466610361202E-14</v>
      </c>
      <c r="K51" s="16">
        <v>-1.27380729556149E-14</v>
      </c>
      <c r="L51" s="16">
        <v>-1.0161542880893499E-14</v>
      </c>
      <c r="M51" s="16">
        <v>-1.1420859739595201E-14</v>
      </c>
      <c r="N51" s="16">
        <v>-1.22869740634728E-14</v>
      </c>
      <c r="O51" s="16">
        <v>-1.64034976654076E-14</v>
      </c>
      <c r="P51" s="16">
        <v>2.11520952547403E-14</v>
      </c>
      <c r="Q51">
        <v>-5.9267839375359697E-2</v>
      </c>
      <c r="R51">
        <v>0</v>
      </c>
      <c r="S51">
        <v>-9.0385861338064196E-4</v>
      </c>
      <c r="T51">
        <v>0.45046831480119898</v>
      </c>
      <c r="U51" s="11">
        <f t="shared" si="1"/>
        <v>-1.9946400413499734</v>
      </c>
      <c r="Y51" s="1">
        <f t="shared" si="8"/>
        <v>43646</v>
      </c>
      <c r="Z51" s="14">
        <f t="shared" si="8"/>
        <v>-0.12695380141786</v>
      </c>
      <c r="AA51" s="14">
        <f t="shared" si="8"/>
        <v>-0.13449516881068699</v>
      </c>
      <c r="AB51" s="14">
        <f t="shared" si="8"/>
        <v>-1.95664049024372</v>
      </c>
      <c r="AC51" s="14">
        <f t="shared" si="3"/>
        <v>-1.206247774978086E-3</v>
      </c>
      <c r="AD51" s="14">
        <f t="shared" si="4"/>
        <v>-0.16654480852866799</v>
      </c>
      <c r="AE51" s="14">
        <f t="shared" si="5"/>
        <v>-5.9267839375359697E-2</v>
      </c>
      <c r="AF51" s="14">
        <f t="shared" si="6"/>
        <v>-9.6149559243462799E-15</v>
      </c>
      <c r="AG51" s="14">
        <f t="shared" si="6"/>
        <v>2.6416972144120601E-14</v>
      </c>
      <c r="AH51" s="14">
        <f t="shared" si="7"/>
        <v>0.45046831480128313</v>
      </c>
      <c r="AI51" s="14">
        <f t="shared" si="0"/>
        <v>-1.9946400413499732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>
      <c r="A52" s="1">
        <v>43738</v>
      </c>
      <c r="B52">
        <v>-0.13770046453764501</v>
      </c>
      <c r="C52">
        <v>8.8541022553345394E-2</v>
      </c>
      <c r="D52">
        <v>-2.3335683569851402</v>
      </c>
      <c r="E52">
        <v>2.3410454043895801E-2</v>
      </c>
      <c r="F52">
        <v>-1.58626668708618E-4</v>
      </c>
      <c r="G52" s="16">
        <v>-1.08441702255966E-14</v>
      </c>
      <c r="H52" s="16">
        <v>2.7577955017004301E-14</v>
      </c>
      <c r="I52" s="16">
        <v>1.7323491280975601E-13</v>
      </c>
      <c r="J52" s="16">
        <v>-4.2128600070245999E-14</v>
      </c>
      <c r="K52" s="16">
        <v>-1.1953469293852501E-14</v>
      </c>
      <c r="L52" s="16">
        <v>-1.04057544048211E-14</v>
      </c>
      <c r="M52" s="16">
        <v>-1.14792069238517E-14</v>
      </c>
      <c r="N52" s="16">
        <v>-1.20954144911587E-14</v>
      </c>
      <c r="O52" s="16">
        <v>-1.4993394366642899E-14</v>
      </c>
      <c r="P52" s="16">
        <v>2.1107033251102601E-14</v>
      </c>
      <c r="Q52">
        <v>-0.11374593109402099</v>
      </c>
      <c r="R52">
        <v>0</v>
      </c>
      <c r="S52">
        <v>-1.29875841719253E-3</v>
      </c>
      <c r="T52">
        <v>0.445803153860102</v>
      </c>
      <c r="U52" s="11">
        <f t="shared" si="1"/>
        <v>-2.0287175072452559</v>
      </c>
      <c r="Y52" s="1">
        <f t="shared" si="8"/>
        <v>43738</v>
      </c>
      <c r="Z52" s="14">
        <f t="shared" si="8"/>
        <v>-0.13770046453764501</v>
      </c>
      <c r="AA52" s="14">
        <f t="shared" si="8"/>
        <v>8.8541022553345394E-2</v>
      </c>
      <c r="AB52" s="14">
        <f t="shared" si="8"/>
        <v>-2.3335683569851402</v>
      </c>
      <c r="AC52" s="14">
        <f t="shared" si="3"/>
        <v>-1.457385085901148E-3</v>
      </c>
      <c r="AD52" s="14">
        <f t="shared" si="4"/>
        <v>2.3410454043895801E-2</v>
      </c>
      <c r="AE52" s="14">
        <f t="shared" si="5"/>
        <v>-0.11374593109402099</v>
      </c>
      <c r="AF52" s="14">
        <f t="shared" si="6"/>
        <v>-1.08441702255966E-14</v>
      </c>
      <c r="AG52" s="14">
        <f t="shared" si="6"/>
        <v>2.7577955017004301E-14</v>
      </c>
      <c r="AH52" s="14">
        <f t="shared" si="7"/>
        <v>0.44580315386019331</v>
      </c>
      <c r="AI52" s="14">
        <f t="shared" si="0"/>
        <v>-2.0287175072452563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>
      <c r="A53" s="1">
        <v>43830</v>
      </c>
      <c r="B53">
        <v>-0.12440107141098</v>
      </c>
      <c r="C53">
        <v>2.0915296934978601E-2</v>
      </c>
      <c r="D53">
        <v>-2.41460455527488</v>
      </c>
      <c r="E53">
        <v>-0.22589111587346</v>
      </c>
      <c r="F53">
        <v>-3.5748936653870499E-4</v>
      </c>
      <c r="G53" s="16">
        <v>-1.0737856400104E-14</v>
      </c>
      <c r="H53" s="16">
        <v>2.9761502449899502E-14</v>
      </c>
      <c r="I53" s="16">
        <v>1.68063546778602E-13</v>
      </c>
      <c r="J53" s="16">
        <v>-3.85907077805741E-14</v>
      </c>
      <c r="K53" s="16">
        <v>-1.2811580899472701E-14</v>
      </c>
      <c r="L53" s="16">
        <v>-1.0680476526851001E-14</v>
      </c>
      <c r="M53" s="16">
        <v>-1.14897996351713E-14</v>
      </c>
      <c r="N53" s="16">
        <v>-1.1251641569724899E-14</v>
      </c>
      <c r="O53" s="16">
        <v>-1.39721761718721E-14</v>
      </c>
      <c r="P53" s="16">
        <v>2.1050658913893501E-14</v>
      </c>
      <c r="Q53">
        <v>-6.4368120022675099E-2</v>
      </c>
      <c r="R53">
        <v>0</v>
      </c>
      <c r="S53">
        <v>-1.63495830274764E-3</v>
      </c>
      <c r="T53">
        <v>0.44118521362193602</v>
      </c>
      <c r="U53" s="11">
        <f t="shared" si="1"/>
        <v>-2.3691567996942573</v>
      </c>
      <c r="Y53" s="1">
        <f t="shared" si="8"/>
        <v>43830</v>
      </c>
      <c r="Z53" s="14">
        <f t="shared" si="8"/>
        <v>-0.12440107141098</v>
      </c>
      <c r="AA53" s="14">
        <f t="shared" si="8"/>
        <v>2.0915296934978601E-2</v>
      </c>
      <c r="AB53" s="14">
        <f t="shared" si="8"/>
        <v>-2.41460455527488</v>
      </c>
      <c r="AC53" s="14">
        <f t="shared" si="3"/>
        <v>-1.9924476692863452E-3</v>
      </c>
      <c r="AD53" s="14">
        <f t="shared" si="4"/>
        <v>-0.22589111587346</v>
      </c>
      <c r="AE53" s="14">
        <f t="shared" si="5"/>
        <v>-6.4368120022675099E-2</v>
      </c>
      <c r="AF53" s="14">
        <f t="shared" si="6"/>
        <v>-1.0737856400104E-14</v>
      </c>
      <c r="AG53" s="14">
        <f t="shared" si="6"/>
        <v>2.9761502449899502E-14</v>
      </c>
      <c r="AH53" s="14">
        <f t="shared" si="7"/>
        <v>0.44118521362202634</v>
      </c>
      <c r="AI53" s="14">
        <f t="shared" si="0"/>
        <v>-2.3691567996942577</v>
      </c>
    </row>
    <row r="54" spans="1:74">
      <c r="A54" s="1">
        <v>43921</v>
      </c>
      <c r="B54">
        <v>-0.15441578455136201</v>
      </c>
      <c r="C54">
        <v>6.5629451137880504E-2</v>
      </c>
      <c r="D54">
        <v>-1.18551687413133</v>
      </c>
      <c r="E54">
        <v>-0.17240608129812901</v>
      </c>
      <c r="F54">
        <v>-3.8693539347021603E-4</v>
      </c>
      <c r="G54" s="16">
        <v>-1.24479717992608E-14</v>
      </c>
      <c r="H54" s="16">
        <v>3.6452570562977498E-14</v>
      </c>
      <c r="I54" s="16">
        <v>2.4119453260157702E-13</v>
      </c>
      <c r="J54" s="16">
        <v>-3.61078782706628E-15</v>
      </c>
      <c r="K54" s="16">
        <v>-1.0176859505160201E-14</v>
      </c>
      <c r="L54" s="16">
        <v>-9.2125521065551697E-15</v>
      </c>
      <c r="M54" s="16">
        <v>-9.4656844323474895E-15</v>
      </c>
      <c r="N54" s="16">
        <v>-9.4133034812600107E-15</v>
      </c>
      <c r="O54" s="16">
        <v>-1.20733890246454E-14</v>
      </c>
      <c r="P54" s="16">
        <v>2.1001084866308801E-14</v>
      </c>
      <c r="Q54">
        <v>-1.6962870732260001E-2</v>
      </c>
      <c r="R54">
        <v>0</v>
      </c>
      <c r="S54">
        <v>-1.43720391112903E-3</v>
      </c>
      <c r="T54">
        <v>0.436614017096495</v>
      </c>
      <c r="U54" s="11">
        <f t="shared" si="1"/>
        <v>-1.0288822817830723</v>
      </c>
      <c r="Y54" s="1">
        <f t="shared" si="8"/>
        <v>43921</v>
      </c>
      <c r="Z54" s="14">
        <f t="shared" si="8"/>
        <v>-0.15441578455136201</v>
      </c>
      <c r="AA54" s="14">
        <f t="shared" si="8"/>
        <v>6.5629451137880504E-2</v>
      </c>
      <c r="AB54" s="14">
        <f t="shared" si="8"/>
        <v>-1.18551687413133</v>
      </c>
      <c r="AC54" s="14">
        <f t="shared" si="3"/>
        <v>-1.824139304599246E-3</v>
      </c>
      <c r="AD54" s="14">
        <f t="shared" si="4"/>
        <v>-0.17240608129812901</v>
      </c>
      <c r="AE54" s="14">
        <f t="shared" si="5"/>
        <v>-1.6962870732260001E-2</v>
      </c>
      <c r="AF54" s="14">
        <f t="shared" si="6"/>
        <v>-1.24479717992608E-14</v>
      </c>
      <c r="AG54" s="14">
        <f t="shared" si="6"/>
        <v>3.6452570562977498E-14</v>
      </c>
      <c r="AH54" s="14">
        <f t="shared" si="7"/>
        <v>0.43661401709670322</v>
      </c>
      <c r="AI54" s="14">
        <f t="shared" si="0"/>
        <v>-1.0288822817830725</v>
      </c>
    </row>
    <row r="55" spans="1:74">
      <c r="A55" s="1">
        <v>44012</v>
      </c>
      <c r="B55">
        <v>-0.183924378933919</v>
      </c>
      <c r="C55">
        <v>3.2369417867402897E-2</v>
      </c>
      <c r="D55">
        <v>-8.06683837569655E-2</v>
      </c>
      <c r="E55">
        <v>-8.1968051177387605E-2</v>
      </c>
      <c r="F55">
        <v>-3.8184139500791999E-4</v>
      </c>
      <c r="G55" s="16">
        <v>-1.3831588962137E-14</v>
      </c>
      <c r="H55" s="16">
        <v>4.5739916694947903E-14</v>
      </c>
      <c r="I55" s="16">
        <v>2.9216220161936801E-13</v>
      </c>
      <c r="J55" s="16">
        <v>3.2080751225040103E-14</v>
      </c>
      <c r="K55" s="16">
        <v>-7.3509134892493195E-15</v>
      </c>
      <c r="L55" s="16">
        <v>-6.9410106609469102E-15</v>
      </c>
      <c r="M55" s="16">
        <v>-7.6095328094973196E-15</v>
      </c>
      <c r="N55" s="16">
        <v>-7.9641276736675799E-15</v>
      </c>
      <c r="O55" s="16">
        <v>-1.03257666969933E-14</v>
      </c>
      <c r="P55" s="16">
        <v>2.0918710039253999E-14</v>
      </c>
      <c r="Q55">
        <v>3.7142289500111302E-2</v>
      </c>
      <c r="R55">
        <v>0</v>
      </c>
      <c r="S55">
        <v>-1.1715208138075701E-3</v>
      </c>
      <c r="T55">
        <v>0.43208909217708102</v>
      </c>
      <c r="U55" s="11">
        <f t="shared" si="1"/>
        <v>0.15348662346784459</v>
      </c>
      <c r="Y55" s="1">
        <f t="shared" si="8"/>
        <v>44012</v>
      </c>
      <c r="Z55" s="14">
        <f t="shared" si="8"/>
        <v>-0.183924378933919</v>
      </c>
      <c r="AA55" s="14">
        <f t="shared" si="8"/>
        <v>3.2369417867402897E-2</v>
      </c>
      <c r="AB55" s="14">
        <f t="shared" si="8"/>
        <v>-8.06683837569655E-2</v>
      </c>
      <c r="AC55" s="14">
        <f t="shared" si="3"/>
        <v>-1.55336220881549E-3</v>
      </c>
      <c r="AD55" s="14">
        <f t="shared" si="4"/>
        <v>-8.1968051177387605E-2</v>
      </c>
      <c r="AE55" s="14">
        <f t="shared" si="5"/>
        <v>3.7142289500111302E-2</v>
      </c>
      <c r="AF55" s="14">
        <f t="shared" si="6"/>
        <v>-1.3831588962137E-14</v>
      </c>
      <c r="AG55" s="14">
        <f t="shared" si="6"/>
        <v>4.5739916694947903E-14</v>
      </c>
      <c r="AH55" s="14">
        <f t="shared" si="7"/>
        <v>0.43208909217738606</v>
      </c>
      <c r="AI55" s="14">
        <f t="shared" si="0"/>
        <v>0.15348662346784453</v>
      </c>
    </row>
    <row r="56" spans="1:74">
      <c r="A56" s="1">
        <v>44104</v>
      </c>
      <c r="B56">
        <v>-0.21293844811636101</v>
      </c>
      <c r="C56">
        <v>0.32741489059734802</v>
      </c>
      <c r="D56">
        <v>0.64634224477193702</v>
      </c>
      <c r="E56">
        <v>3.15378199568229E-2</v>
      </c>
      <c r="F56">
        <v>-3.1156492875943098E-4</v>
      </c>
      <c r="G56" s="16">
        <v>-1.6266338419992E-14</v>
      </c>
      <c r="H56" s="16">
        <v>5.5072039740442098E-14</v>
      </c>
      <c r="I56" s="16">
        <v>3.2690519030066898E-13</v>
      </c>
      <c r="J56" s="16">
        <v>5.8822881189574194E-14</v>
      </c>
      <c r="K56" s="16">
        <v>-3.8287003315183103E-15</v>
      </c>
      <c r="L56" s="16">
        <v>-5.1974002525125697E-15</v>
      </c>
      <c r="M56" s="16">
        <v>-6.3864317163492097E-15</v>
      </c>
      <c r="N56" s="16">
        <v>-6.8172053355597397E-15</v>
      </c>
      <c r="O56" s="16">
        <v>-8.8192275966651607E-15</v>
      </c>
      <c r="P56" s="16">
        <v>2.08786236105819E-14</v>
      </c>
      <c r="Q56">
        <v>-7.4856764146472299E-3</v>
      </c>
      <c r="R56">
        <v>0</v>
      </c>
      <c r="S56">
        <v>-1.0383890588831299E-3</v>
      </c>
      <c r="T56">
        <v>0.42760997158789399</v>
      </c>
      <c r="U56" s="11">
        <f t="shared" si="1"/>
        <v>1.2111308483957657</v>
      </c>
      <c r="Y56" s="1">
        <f t="shared" si="8"/>
        <v>44104</v>
      </c>
      <c r="Z56" s="14">
        <f t="shared" si="8"/>
        <v>-0.21293844811636101</v>
      </c>
      <c r="AA56" s="14">
        <f t="shared" si="8"/>
        <v>0.32741489059734802</v>
      </c>
      <c r="AB56" s="14">
        <f t="shared" si="8"/>
        <v>0.64634224477193702</v>
      </c>
      <c r="AC56" s="14">
        <f t="shared" si="3"/>
        <v>-1.3499539876425609E-3</v>
      </c>
      <c r="AD56" s="14">
        <f t="shared" si="4"/>
        <v>3.15378199568229E-2</v>
      </c>
      <c r="AE56" s="14">
        <f t="shared" si="5"/>
        <v>-7.4856764146472299E-3</v>
      </c>
      <c r="AF56" s="14">
        <f t="shared" si="6"/>
        <v>-1.6266338419992E-14</v>
      </c>
      <c r="AG56" s="14">
        <f t="shared" si="6"/>
        <v>5.5072039740442098E-14</v>
      </c>
      <c r="AH56" s="14">
        <f t="shared" si="7"/>
        <v>0.42760997158826952</v>
      </c>
      <c r="AI56" s="14">
        <f t="shared" si="0"/>
        <v>1.2111308483957655</v>
      </c>
    </row>
    <row r="57" spans="1:74">
      <c r="A57" s="1">
        <v>44196</v>
      </c>
      <c r="B57">
        <v>-0.26352310865683098</v>
      </c>
      <c r="C57">
        <v>0.31449052779707898</v>
      </c>
      <c r="D57">
        <v>0.29382152962640901</v>
      </c>
      <c r="E57">
        <v>0.20457433425577401</v>
      </c>
      <c r="F57">
        <v>-1.4698937316157801E-4</v>
      </c>
      <c r="G57" s="16">
        <v>-1.4252006049727101E-14</v>
      </c>
      <c r="H57" s="16">
        <v>7.2267875378990402E-14</v>
      </c>
      <c r="I57" s="16">
        <v>3.0117793035815602E-13</v>
      </c>
      <c r="J57" s="16">
        <v>6.0264616638966998E-14</v>
      </c>
      <c r="K57" s="16">
        <v>-3.7035477533474599E-15</v>
      </c>
      <c r="L57" s="16">
        <v>-5.32056588523755E-15</v>
      </c>
      <c r="M57" s="16">
        <v>-6.3980174883077303E-15</v>
      </c>
      <c r="N57" s="16">
        <v>-6.6762666918739901E-15</v>
      </c>
      <c r="O57" s="16">
        <v>-8.6624531349361595E-15</v>
      </c>
      <c r="P57" s="16">
        <v>2.0806109695534901E-14</v>
      </c>
      <c r="Q57">
        <v>-8.2212505845198999E-2</v>
      </c>
      <c r="R57">
        <v>0</v>
      </c>
      <c r="S57">
        <v>-1.11259149561781E-3</v>
      </c>
      <c r="T57">
        <v>0.42317619283209301</v>
      </c>
      <c r="U57" s="11">
        <f t="shared" si="1"/>
        <v>0.88906738914095507</v>
      </c>
      <c r="Y57" s="1">
        <f t="shared" si="8"/>
        <v>44196</v>
      </c>
      <c r="Z57" s="14">
        <f t="shared" si="8"/>
        <v>-0.26352310865683098</v>
      </c>
      <c r="AA57" s="14">
        <f t="shared" si="8"/>
        <v>0.31449052779707898</v>
      </c>
      <c r="AB57" s="14">
        <f t="shared" si="8"/>
        <v>0.29382152962640901</v>
      </c>
      <c r="AC57" s="14">
        <f t="shared" si="3"/>
        <v>-1.259580868779388E-3</v>
      </c>
      <c r="AD57" s="14">
        <f t="shared" si="4"/>
        <v>0.20457433425577401</v>
      </c>
      <c r="AE57" s="14">
        <f t="shared" si="5"/>
        <v>-8.2212505845198999E-2</v>
      </c>
      <c r="AF57" s="14">
        <f t="shared" si="6"/>
        <v>-1.4252006049727101E-14</v>
      </c>
      <c r="AG57" s="14">
        <f t="shared" si="6"/>
        <v>7.2267875378990402E-14</v>
      </c>
      <c r="AH57" s="14">
        <f t="shared" si="7"/>
        <v>0.42317619283244456</v>
      </c>
      <c r="AI57" s="14">
        <f t="shared" si="0"/>
        <v>0.88906738914095529</v>
      </c>
    </row>
    <row r="58" spans="1:74">
      <c r="A58" s="1">
        <v>44286</v>
      </c>
      <c r="B58">
        <v>-0.29345930727228497</v>
      </c>
      <c r="C58">
        <v>0.180337201930656</v>
      </c>
      <c r="D58">
        <v>0.51858872311571602</v>
      </c>
      <c r="E58">
        <v>0.26445515916373102</v>
      </c>
      <c r="F58">
        <v>-1.09235312305716E-4</v>
      </c>
      <c r="G58" s="16">
        <v>-1.40983858808125E-14</v>
      </c>
      <c r="H58" s="16">
        <v>8.2130218886835004E-14</v>
      </c>
      <c r="I58" s="16">
        <v>3.1215963255544903E-13</v>
      </c>
      <c r="J58" s="16">
        <v>6.9852063631510797E-14</v>
      </c>
      <c r="K58" s="16">
        <v>-3.3550863317093398E-15</v>
      </c>
      <c r="L58" s="16">
        <v>-5.0520182947516996E-15</v>
      </c>
      <c r="M58" s="16">
        <v>-6.0340418661252598E-15</v>
      </c>
      <c r="N58" s="16">
        <v>-6.3799740396637002E-15</v>
      </c>
      <c r="O58" s="16">
        <v>-8.6632249545237508E-15</v>
      </c>
      <c r="P58" s="16">
        <v>2.06850599695145E-14</v>
      </c>
      <c r="Q58">
        <v>-0.11701061451481699</v>
      </c>
      <c r="R58">
        <v>0</v>
      </c>
      <c r="S58">
        <v>-4.3933815118661097E-4</v>
      </c>
      <c r="T58">
        <v>0.41878729814049698</v>
      </c>
      <c r="U58" s="11">
        <f t="shared" si="1"/>
        <v>0.97114988710044714</v>
      </c>
      <c r="Y58" s="1">
        <f t="shared" si="8"/>
        <v>44286</v>
      </c>
      <c r="Z58" s="14">
        <f t="shared" si="8"/>
        <v>-0.29345930727228497</v>
      </c>
      <c r="AA58" s="14">
        <f t="shared" si="8"/>
        <v>0.180337201930656</v>
      </c>
      <c r="AB58" s="14">
        <f t="shared" si="8"/>
        <v>0.51858872311571602</v>
      </c>
      <c r="AC58" s="14">
        <f t="shared" si="3"/>
        <v>-5.4857346349232699E-4</v>
      </c>
      <c r="AD58" s="14">
        <f t="shared" si="4"/>
        <v>0.26445515916373102</v>
      </c>
      <c r="AE58" s="14">
        <f t="shared" si="5"/>
        <v>-0.11701061451481699</v>
      </c>
      <c r="AF58" s="14">
        <f t="shared" si="6"/>
        <v>-1.40983858808125E-14</v>
      </c>
      <c r="AG58" s="14">
        <f t="shared" si="6"/>
        <v>8.2130218886835004E-14</v>
      </c>
      <c r="AH58" s="14">
        <f t="shared" si="7"/>
        <v>0.41878729814087018</v>
      </c>
      <c r="AI58" s="14">
        <f t="shared" si="0"/>
        <v>0.97114988710044692</v>
      </c>
    </row>
    <row r="59" spans="1:74">
      <c r="A59" s="1">
        <v>44377</v>
      </c>
      <c r="B59">
        <v>-0.28667350007964398</v>
      </c>
      <c r="C59">
        <v>7.1631405791668795E-2</v>
      </c>
      <c r="D59">
        <v>1.2498820935947901</v>
      </c>
      <c r="E59">
        <v>0.242531490245188</v>
      </c>
      <c r="F59" s="16">
        <v>9.4101720644421198E-5</v>
      </c>
      <c r="G59" s="16">
        <v>-1.44320188917262E-14</v>
      </c>
      <c r="H59" s="16">
        <v>9.5190351883663195E-14</v>
      </c>
      <c r="I59" s="16">
        <v>3.4247673512013701E-13</v>
      </c>
      <c r="J59" s="16">
        <v>8.7302646925440503E-14</v>
      </c>
      <c r="K59" s="16">
        <v>-1.9630943060582799E-15</v>
      </c>
      <c r="L59" s="16">
        <v>-4.2135912361632398E-15</v>
      </c>
      <c r="M59" s="16">
        <v>-5.3787721955373098E-15</v>
      </c>
      <c r="N59" s="16">
        <v>-6.0635554404024298E-15</v>
      </c>
      <c r="O59" s="16">
        <v>-8.6406626479322904E-15</v>
      </c>
      <c r="P59" s="16">
        <v>2.06030482272623E-14</v>
      </c>
      <c r="Q59">
        <v>-0.102145495644882</v>
      </c>
      <c r="R59">
        <v>0</v>
      </c>
      <c r="S59">
        <v>2.00863415914071E-4</v>
      </c>
      <c r="T59">
        <v>0.414442834420922</v>
      </c>
      <c r="U59" s="11">
        <f t="shared" si="1"/>
        <v>1.5899637934651065</v>
      </c>
      <c r="Y59" s="1">
        <f t="shared" si="8"/>
        <v>44377</v>
      </c>
      <c r="Z59" s="14">
        <f t="shared" si="8"/>
        <v>-0.28667350007964398</v>
      </c>
      <c r="AA59" s="14">
        <f t="shared" si="8"/>
        <v>7.1631405791668795E-2</v>
      </c>
      <c r="AB59" s="14">
        <f t="shared" si="8"/>
        <v>1.2498820935947901</v>
      </c>
      <c r="AC59" s="14">
        <f t="shared" si="3"/>
        <v>2.9496513655849217E-4</v>
      </c>
      <c r="AD59" s="14">
        <f t="shared" si="4"/>
        <v>0.242531490245188</v>
      </c>
      <c r="AE59" s="14">
        <f t="shared" si="5"/>
        <v>-0.102145495644882</v>
      </c>
      <c r="AF59" s="14">
        <f t="shared" si="6"/>
        <v>-1.44320188917262E-14</v>
      </c>
      <c r="AG59" s="14">
        <f t="shared" si="6"/>
        <v>9.5190351883663195E-14</v>
      </c>
      <c r="AH59" s="14">
        <f t="shared" si="7"/>
        <v>0.41444283442134616</v>
      </c>
      <c r="AI59" s="14">
        <f t="shared" si="0"/>
        <v>1.5899637934651065</v>
      </c>
    </row>
    <row r="60" spans="1:74">
      <c r="A60" s="1">
        <v>44469</v>
      </c>
      <c r="B60">
        <v>-0.24948137745159699</v>
      </c>
      <c r="C60">
        <v>2.7559092678005999E-2</v>
      </c>
      <c r="D60">
        <v>1.47956043095043</v>
      </c>
      <c r="E60">
        <v>0.29042826609445699</v>
      </c>
      <c r="F60">
        <v>-2.8806104183641703E-4</v>
      </c>
      <c r="G60" s="16">
        <v>-1.3233092242137599E-14</v>
      </c>
      <c r="H60" s="16">
        <v>1.03667022395708E-13</v>
      </c>
      <c r="I60" s="16">
        <v>3.6353152835954598E-13</v>
      </c>
      <c r="J60" s="16">
        <v>1.04646927352806E-13</v>
      </c>
      <c r="K60" s="16">
        <v>-4.4084734028209098E-16</v>
      </c>
      <c r="L60" s="16">
        <v>-3.48950309239968E-15</v>
      </c>
      <c r="M60" s="16">
        <v>-5.0507374252236399E-15</v>
      </c>
      <c r="N60" s="16">
        <v>-6.0367236194168899E-15</v>
      </c>
      <c r="O60" s="16">
        <v>-8.4802706143380604E-15</v>
      </c>
      <c r="P60" s="16">
        <v>2.0480689042480201E-14</v>
      </c>
      <c r="Q60">
        <v>-0.10604967269942001</v>
      </c>
      <c r="R60">
        <v>0</v>
      </c>
      <c r="S60">
        <v>9.9485273661231201E-4</v>
      </c>
      <c r="T60">
        <v>0.41014235320814901</v>
      </c>
      <c r="U60" s="11">
        <f t="shared" si="1"/>
        <v>1.8528658844753565</v>
      </c>
      <c r="Y60" s="1">
        <f t="shared" si="8"/>
        <v>44469</v>
      </c>
      <c r="Z60" s="14">
        <f t="shared" si="8"/>
        <v>-0.24948137745159699</v>
      </c>
      <c r="AA60" s="14">
        <f t="shared" si="8"/>
        <v>2.7559092678005999E-2</v>
      </c>
      <c r="AB60" s="14">
        <f t="shared" si="8"/>
        <v>1.47956043095043</v>
      </c>
      <c r="AC60" s="14">
        <f t="shared" si="3"/>
        <v>7.0679169477589504E-4</v>
      </c>
      <c r="AD60" s="14">
        <f t="shared" si="4"/>
        <v>0.29042826609445699</v>
      </c>
      <c r="AE60" s="14">
        <f t="shared" si="5"/>
        <v>-0.10604967269942001</v>
      </c>
      <c r="AF60" s="14">
        <f t="shared" si="6"/>
        <v>-1.3233092242137599E-14</v>
      </c>
      <c r="AG60" s="14">
        <f t="shared" si="6"/>
        <v>1.03667022395708E-13</v>
      </c>
      <c r="AH60" s="14">
        <f t="shared" si="7"/>
        <v>0.41014235320861414</v>
      </c>
      <c r="AI60" s="14">
        <f t="shared" si="0"/>
        <v>1.8528658844753565</v>
      </c>
    </row>
    <row r="61" spans="1:74">
      <c r="A61" s="1">
        <v>44561</v>
      </c>
      <c r="B61">
        <v>-0.25178274886636198</v>
      </c>
      <c r="C61">
        <v>-0.23189121436510901</v>
      </c>
      <c r="D61">
        <v>1.7689747038060699</v>
      </c>
      <c r="E61">
        <v>0.19559888071925899</v>
      </c>
      <c r="F61">
        <v>-2.4841840754055998E-4</v>
      </c>
      <c r="G61" s="16">
        <v>-1.1645249931644899E-14</v>
      </c>
      <c r="H61" s="16">
        <v>1.06722913668978E-13</v>
      </c>
      <c r="I61" s="16">
        <v>3.70974670557479E-13</v>
      </c>
      <c r="J61" s="16">
        <v>1.15446113561495E-13</v>
      </c>
      <c r="K61" s="16">
        <v>3.53388239754306E-16</v>
      </c>
      <c r="L61" s="16">
        <v>-3.35156300749996E-15</v>
      </c>
      <c r="M61" s="16">
        <v>-5.1806391651748004E-15</v>
      </c>
      <c r="N61" s="16">
        <v>-6.0497874550893201E-15</v>
      </c>
      <c r="O61" s="16">
        <v>-8.2927255816921604E-15</v>
      </c>
      <c r="P61" s="16">
        <v>2.03796206056641E-14</v>
      </c>
      <c r="Q61">
        <v>-7.5534090273958895E-2</v>
      </c>
      <c r="R61">
        <v>0</v>
      </c>
      <c r="S61">
        <v>6.8694305796874295E-4</v>
      </c>
      <c r="T61">
        <v>0.40588541061449901</v>
      </c>
      <c r="U61" s="11">
        <f t="shared" si="1"/>
        <v>1.8116894662854062</v>
      </c>
      <c r="Y61" s="1">
        <f t="shared" si="8"/>
        <v>44561</v>
      </c>
      <c r="Z61" s="14">
        <f t="shared" si="8"/>
        <v>-0.25178274886636198</v>
      </c>
      <c r="AA61" s="14">
        <f t="shared" si="8"/>
        <v>-0.23189121436510901</v>
      </c>
      <c r="AB61" s="14">
        <f t="shared" si="8"/>
        <v>1.7689747038060699</v>
      </c>
      <c r="AC61" s="14">
        <f t="shared" si="3"/>
        <v>4.3852465042818297E-4</v>
      </c>
      <c r="AD61" s="14">
        <f t="shared" si="4"/>
        <v>0.19559888071925899</v>
      </c>
      <c r="AE61" s="14">
        <f t="shared" si="5"/>
        <v>-7.5534090273958895E-2</v>
      </c>
      <c r="AF61" s="14">
        <f t="shared" si="6"/>
        <v>-1.1645249931644899E-14</v>
      </c>
      <c r="AG61" s="14">
        <f t="shared" si="6"/>
        <v>1.06722913668978E-13</v>
      </c>
      <c r="AH61" s="14">
        <f t="shared" si="7"/>
        <v>0.40588541061498334</v>
      </c>
      <c r="AI61" s="14">
        <f t="shared" si="0"/>
        <v>1.8116894662854057</v>
      </c>
    </row>
    <row r="62" spans="1:74">
      <c r="A62" s="1">
        <v>44651</v>
      </c>
      <c r="B62">
        <v>-0.25164573418663599</v>
      </c>
      <c r="C62">
        <v>-0.71319724940639595</v>
      </c>
      <c r="D62">
        <v>2.5105375092557098</v>
      </c>
      <c r="E62">
        <v>0.242757179415312</v>
      </c>
      <c r="F62" s="16">
        <v>-1.6541979636620599E-5</v>
      </c>
      <c r="G62" s="16">
        <v>-1.00519154861273E-14</v>
      </c>
      <c r="H62" s="16">
        <v>1.1358590326433101E-13</v>
      </c>
      <c r="I62" s="16">
        <v>3.8911992286897799E-13</v>
      </c>
      <c r="J62" s="16">
        <v>1.2829222798355999E-13</v>
      </c>
      <c r="K62" s="16">
        <v>7.4625198572822303E-16</v>
      </c>
      <c r="L62" s="16">
        <v>-3.4273032187192399E-15</v>
      </c>
      <c r="M62" s="16">
        <v>-5.1238774993473497E-15</v>
      </c>
      <c r="N62" s="16">
        <v>-5.8288449353978204E-15</v>
      </c>
      <c r="O62" s="16">
        <v>-7.77042350005512E-15</v>
      </c>
      <c r="P62" s="16">
        <v>2.02761666593604E-14</v>
      </c>
      <c r="Q62">
        <v>-6.4688111446602595E-2</v>
      </c>
      <c r="R62">
        <v>0</v>
      </c>
      <c r="S62">
        <v>7.4418461279333902E-4</v>
      </c>
      <c r="T62">
        <v>0.40167156728102599</v>
      </c>
      <c r="U62" s="11">
        <f t="shared" si="1"/>
        <v>2.1261628035461899</v>
      </c>
      <c r="Y62" s="1">
        <f t="shared" si="8"/>
        <v>44651</v>
      </c>
      <c r="Z62" s="14">
        <f t="shared" si="8"/>
        <v>-0.25164573418663599</v>
      </c>
      <c r="AA62" s="14">
        <f t="shared" si="8"/>
        <v>-0.71319724940639595</v>
      </c>
      <c r="AB62" s="14">
        <f t="shared" si="8"/>
        <v>2.5105375092557098</v>
      </c>
      <c r="AC62" s="14">
        <f t="shared" si="3"/>
        <v>7.2764263315671838E-4</v>
      </c>
      <c r="AD62" s="14">
        <f t="shared" si="4"/>
        <v>0.242757179415312</v>
      </c>
      <c r="AE62" s="14">
        <f t="shared" si="5"/>
        <v>-6.4688111446602595E-2</v>
      </c>
      <c r="AF62" s="14">
        <f t="shared" si="6"/>
        <v>-1.00519154861273E-14</v>
      </c>
      <c r="AG62" s="14">
        <f t="shared" si="6"/>
        <v>1.1358590326433101E-13</v>
      </c>
      <c r="AH62" s="14">
        <f t="shared" si="7"/>
        <v>0.40167156728154224</v>
      </c>
      <c r="AI62" s="14">
        <f t="shared" si="0"/>
        <v>2.1261628035461899</v>
      </c>
    </row>
    <row r="63" spans="1:74">
      <c r="A63" s="1">
        <v>44742</v>
      </c>
      <c r="B63">
        <v>-0.225372675917933</v>
      </c>
      <c r="C63">
        <v>-1.33688318625378</v>
      </c>
      <c r="D63">
        <v>3.6047019891134</v>
      </c>
      <c r="E63">
        <v>0.202948622196926</v>
      </c>
      <c r="F63">
        <v>-2.6231612745448199E-4</v>
      </c>
      <c r="G63" s="16">
        <v>-8.4116236757157802E-15</v>
      </c>
      <c r="H63" s="16">
        <v>1.2002100635573899E-13</v>
      </c>
      <c r="I63" s="16">
        <v>4.0912750524923199E-13</v>
      </c>
      <c r="J63" s="16">
        <v>1.37238891391118E-13</v>
      </c>
      <c r="K63" s="16">
        <v>8.8782519039996604E-16</v>
      </c>
      <c r="L63" s="16">
        <v>-3.2194465144450199E-15</v>
      </c>
      <c r="M63" s="16">
        <v>-4.7802410401971903E-15</v>
      </c>
      <c r="N63" s="16">
        <v>-5.3304055734003603E-15</v>
      </c>
      <c r="O63" s="16">
        <v>-6.9697550525978302E-15</v>
      </c>
      <c r="P63" s="16">
        <v>2.01688276253009E-14</v>
      </c>
      <c r="Q63">
        <v>-2.2728943747433599E-2</v>
      </c>
      <c r="R63">
        <v>0</v>
      </c>
      <c r="S63">
        <v>1.1781719202223701E-3</v>
      </c>
      <c r="T63">
        <v>0.39750038832928702</v>
      </c>
      <c r="U63" s="11">
        <f t="shared" si="1"/>
        <v>2.6210820495138925</v>
      </c>
      <c r="Y63" s="1">
        <f t="shared" si="8"/>
        <v>44742</v>
      </c>
      <c r="Z63" s="14">
        <f t="shared" si="8"/>
        <v>-0.225372675917933</v>
      </c>
      <c r="AA63" s="14">
        <f t="shared" si="8"/>
        <v>-1.33688318625378</v>
      </c>
      <c r="AB63" s="14">
        <f t="shared" si="8"/>
        <v>3.6047019891134</v>
      </c>
      <c r="AC63" s="14">
        <f t="shared" si="3"/>
        <v>9.1585579276788815E-4</v>
      </c>
      <c r="AD63" s="14">
        <f t="shared" si="4"/>
        <v>0.202948622196926</v>
      </c>
      <c r="AE63" s="14">
        <f t="shared" si="5"/>
        <v>-2.2728943747433599E-2</v>
      </c>
      <c r="AF63" s="14">
        <f t="shared" si="6"/>
        <v>-8.4116236757157802E-15</v>
      </c>
      <c r="AG63" s="14">
        <f t="shared" si="6"/>
        <v>1.2002100635573899E-13</v>
      </c>
      <c r="AH63" s="14">
        <f t="shared" si="7"/>
        <v>0.39750038832983409</v>
      </c>
      <c r="AI63" s="14">
        <f t="shared" si="0"/>
        <v>2.6210820495138929</v>
      </c>
    </row>
    <row r="64" spans="1:74">
      <c r="A64" s="1">
        <v>44834</v>
      </c>
      <c r="B64">
        <v>-0.197809966693405</v>
      </c>
      <c r="C64">
        <v>-1.75920090918919</v>
      </c>
      <c r="D64">
        <v>4.2719144105958096</v>
      </c>
      <c r="E64">
        <v>0.210708758157158</v>
      </c>
      <c r="F64">
        <v>-6.8169654405800196E-4</v>
      </c>
      <c r="G64" s="16">
        <v>-6.7775908321458401E-15</v>
      </c>
      <c r="H64" s="16">
        <v>1.1899208075807199E-13</v>
      </c>
      <c r="I64" s="16">
        <v>4.2947832926979802E-13</v>
      </c>
      <c r="J64" s="16">
        <v>1.4693801994163399E-13</v>
      </c>
      <c r="K64" s="16">
        <v>1.8411446493819201E-15</v>
      </c>
      <c r="L64" s="16">
        <v>-2.5441423844186599E-15</v>
      </c>
      <c r="M64" s="16">
        <v>-4.0268774847734803E-15</v>
      </c>
      <c r="N64" s="16">
        <v>-4.4896895597770299E-15</v>
      </c>
      <c r="O64" s="16">
        <v>-5.7353416222651403E-15</v>
      </c>
      <c r="P64" s="16">
        <v>2.0058457708926001E-14</v>
      </c>
      <c r="Q64">
        <v>4.3037042684708404E-3</v>
      </c>
      <c r="R64">
        <v>0</v>
      </c>
      <c r="S64">
        <v>1.17550817277193E-3</v>
      </c>
      <c r="T64">
        <v>0.39337144331371499</v>
      </c>
      <c r="U64" s="11">
        <f t="shared" si="1"/>
        <v>2.923781252081965</v>
      </c>
      <c r="Y64" s="1">
        <f t="shared" si="8"/>
        <v>44834</v>
      </c>
      <c r="Z64" s="14">
        <f t="shared" si="8"/>
        <v>-0.197809966693405</v>
      </c>
      <c r="AA64" s="14">
        <f t="shared" si="8"/>
        <v>-1.75920090918919</v>
      </c>
      <c r="AB64" s="14">
        <f t="shared" si="8"/>
        <v>4.2719144105958096</v>
      </c>
      <c r="AC64" s="14">
        <f t="shared" si="3"/>
        <v>4.9381162871392807E-4</v>
      </c>
      <c r="AD64" s="14">
        <f t="shared" si="4"/>
        <v>0.210708758157158</v>
      </c>
      <c r="AE64" s="14">
        <f t="shared" si="5"/>
        <v>4.3037042684708404E-3</v>
      </c>
      <c r="AF64" s="14">
        <f t="shared" si="6"/>
        <v>-6.7775908321458401E-15</v>
      </c>
      <c r="AG64" s="14">
        <f t="shared" si="6"/>
        <v>1.1899208075807199E-13</v>
      </c>
      <c r="AH64" s="14">
        <f t="shared" si="7"/>
        <v>0.39337144331429647</v>
      </c>
      <c r="AI64" s="14">
        <f t="shared" si="0"/>
        <v>2.9237812520819659</v>
      </c>
    </row>
    <row r="65" spans="1:35">
      <c r="A65" s="1">
        <v>44926</v>
      </c>
      <c r="B65">
        <v>-0.208900545848377</v>
      </c>
      <c r="C65">
        <v>-2.15664213762303</v>
      </c>
      <c r="D65">
        <v>4.9870833397974099</v>
      </c>
      <c r="E65">
        <v>0.20318501175777201</v>
      </c>
      <c r="F65">
        <v>-5.8691401949102805E-4</v>
      </c>
      <c r="G65" s="16">
        <v>-6.2247293148560997E-15</v>
      </c>
      <c r="H65" s="16">
        <v>1.18135318703787E-13</v>
      </c>
      <c r="I65" s="16">
        <v>4.37091596565492E-13</v>
      </c>
      <c r="J65" s="16">
        <v>1.5589087520892299E-13</v>
      </c>
      <c r="K65" s="16">
        <v>2.80658111375767E-15</v>
      </c>
      <c r="L65" s="16">
        <v>-1.8587641773325299E-15</v>
      </c>
      <c r="M65" s="16">
        <v>-3.3133050747481501E-15</v>
      </c>
      <c r="N65" s="16">
        <v>-3.6839078997526999E-15</v>
      </c>
      <c r="O65" s="16">
        <v>-4.58075481316859E-15</v>
      </c>
      <c r="P65" s="16">
        <v>1.9894103981665298E-14</v>
      </c>
      <c r="Q65">
        <v>-2.51962535402944E-3</v>
      </c>
      <c r="R65">
        <v>0</v>
      </c>
      <c r="S65">
        <v>7.0417941586793404E-4</v>
      </c>
      <c r="T65">
        <v>0.38928430617456</v>
      </c>
      <c r="U65" s="11">
        <f t="shared" si="1"/>
        <v>3.2116076143013967</v>
      </c>
      <c r="Y65" s="1">
        <f t="shared" si="8"/>
        <v>44926</v>
      </c>
      <c r="Z65" s="14">
        <f t="shared" si="8"/>
        <v>-0.208900545848377</v>
      </c>
      <c r="AA65" s="14">
        <f t="shared" si="8"/>
        <v>-2.15664213762303</v>
      </c>
      <c r="AB65" s="14">
        <f t="shared" si="8"/>
        <v>4.9870833397974099</v>
      </c>
      <c r="AC65" s="14">
        <f t="shared" si="3"/>
        <v>1.1726539637690598E-4</v>
      </c>
      <c r="AD65" s="14">
        <f t="shared" si="4"/>
        <v>0.20318501175777201</v>
      </c>
      <c r="AE65" s="14">
        <f t="shared" si="5"/>
        <v>-2.51962535402944E-3</v>
      </c>
      <c r="AF65" s="14">
        <f t="shared" si="6"/>
        <v>-6.2247293148560997E-15</v>
      </c>
      <c r="AG65" s="14">
        <f t="shared" si="6"/>
        <v>1.18135318703787E-13</v>
      </c>
      <c r="AH65" s="14">
        <f t="shared" si="7"/>
        <v>0.38928430617516224</v>
      </c>
      <c r="AI65" s="14">
        <f t="shared" si="0"/>
        <v>3.2116076143013963</v>
      </c>
    </row>
    <row r="66" spans="1:35">
      <c r="A66" s="1">
        <v>45016</v>
      </c>
      <c r="B66">
        <v>-0.22983024622790801</v>
      </c>
      <c r="C66">
        <v>-2.2723368182571799</v>
      </c>
      <c r="D66">
        <v>5.3078353411012396</v>
      </c>
      <c r="E66">
        <v>0.17436099420962001</v>
      </c>
      <c r="F66">
        <v>-2.2943937605522801E-4</v>
      </c>
      <c r="G66" s="16">
        <v>-7.0249686500369499E-15</v>
      </c>
      <c r="H66" s="16">
        <v>1.1797437896115601E-13</v>
      </c>
      <c r="I66" s="16">
        <v>4.4625761856950499E-13</v>
      </c>
      <c r="J66" s="16">
        <v>1.66639552951458E-13</v>
      </c>
      <c r="K66" s="16">
        <v>3.90523749399148E-15</v>
      </c>
      <c r="L66" s="16">
        <v>-1.16283711990235E-15</v>
      </c>
      <c r="M66" s="16">
        <v>-2.59040123822475E-15</v>
      </c>
      <c r="N66" s="16">
        <v>-2.8990714909352602E-15</v>
      </c>
      <c r="O66" s="16">
        <v>-3.32951454316739E-15</v>
      </c>
      <c r="P66" s="16">
        <v>1.96943763464039E-14</v>
      </c>
      <c r="Q66">
        <v>-2.69140356203325E-2</v>
      </c>
      <c r="R66">
        <v>0</v>
      </c>
      <c r="S66">
        <v>8.9771844478584903E-4</v>
      </c>
      <c r="T66">
        <v>0.385238555191392</v>
      </c>
      <c r="U66" s="11">
        <f t="shared" si="1"/>
        <v>3.3390220694662993</v>
      </c>
      <c r="Y66" s="1">
        <f t="shared" si="8"/>
        <v>45016</v>
      </c>
      <c r="Z66" s="14">
        <f t="shared" si="8"/>
        <v>-0.22983024622790801</v>
      </c>
      <c r="AA66" s="14">
        <f t="shared" si="8"/>
        <v>-2.2723368182571799</v>
      </c>
      <c r="AB66" s="14">
        <f t="shared" si="8"/>
        <v>5.3078353411012396</v>
      </c>
      <c r="AC66" s="14">
        <f t="shared" si="3"/>
        <v>6.6827906873062105E-4</v>
      </c>
      <c r="AD66" s="14">
        <f t="shared" si="4"/>
        <v>0.17436099420962001</v>
      </c>
      <c r="AE66" s="14">
        <f t="shared" si="5"/>
        <v>-2.69140356203325E-2</v>
      </c>
      <c r="AF66" s="14">
        <f t="shared" si="6"/>
        <v>-7.0249686500369499E-15</v>
      </c>
      <c r="AG66" s="14">
        <f t="shared" si="6"/>
        <v>1.1797437896115601E-13</v>
      </c>
      <c r="AH66" s="14">
        <f t="shared" si="7"/>
        <v>0.38523855519201849</v>
      </c>
      <c r="AI66" s="14">
        <f t="shared" ref="AI66:AI129" si="9">+SUM(Z66:AH66)</f>
        <v>3.3390220694662989</v>
      </c>
    </row>
    <row r="67" spans="1:35">
      <c r="A67" s="1">
        <v>45107</v>
      </c>
      <c r="B67">
        <v>-0.22147064003458899</v>
      </c>
      <c r="C67">
        <v>-2.34885892907496</v>
      </c>
      <c r="D67">
        <v>5.6507314835887898</v>
      </c>
      <c r="E67">
        <v>0.172899419749797</v>
      </c>
      <c r="F67">
        <v>-3.27907059099871E-4</v>
      </c>
      <c r="G67" s="16">
        <v>-6.8201634577387998E-15</v>
      </c>
      <c r="H67" s="16">
        <v>1.1674874364510701E-13</v>
      </c>
      <c r="I67" s="16">
        <v>4.5636660422715199E-13</v>
      </c>
      <c r="J67" s="16">
        <v>1.7939432701270401E-13</v>
      </c>
      <c r="K67" s="16">
        <v>5.1576411933682701E-15</v>
      </c>
      <c r="L67" s="16">
        <v>-3.3087891148772201E-16</v>
      </c>
      <c r="M67" s="16">
        <v>-1.73016531411484E-15</v>
      </c>
      <c r="N67" s="16">
        <v>-1.8425104719490899E-15</v>
      </c>
      <c r="O67" s="16">
        <v>-2.0479198557013301E-15</v>
      </c>
      <c r="P67" s="16">
        <v>1.9564620158599799E-14</v>
      </c>
      <c r="Q67">
        <v>-2.1492746898793599E-2</v>
      </c>
      <c r="R67">
        <v>0</v>
      </c>
      <c r="S67">
        <v>1.84119642326469E-3</v>
      </c>
      <c r="T67">
        <v>0.38123377293717198</v>
      </c>
      <c r="U67" s="11">
        <f t="shared" ref="U67:U130" si="10">+SUM(B67:T67)</f>
        <v>3.6145556496323454</v>
      </c>
      <c r="Y67" s="1">
        <f t="shared" ref="Y67:AB98" si="11">+A67</f>
        <v>45107</v>
      </c>
      <c r="Z67" s="14">
        <f t="shared" si="11"/>
        <v>-0.22147064003458899</v>
      </c>
      <c r="AA67" s="14">
        <f t="shared" si="11"/>
        <v>-2.34885892907496</v>
      </c>
      <c r="AB67" s="14">
        <f t="shared" si="11"/>
        <v>5.6507314835887898</v>
      </c>
      <c r="AC67" s="14">
        <f t="shared" ref="AC67:AC130" si="12">+F67+S67</f>
        <v>1.5132893641648191E-3</v>
      </c>
      <c r="AD67" s="14">
        <f t="shared" ref="AD67:AD130" si="13">+E67</f>
        <v>0.172899419749797</v>
      </c>
      <c r="AE67" s="14">
        <f t="shared" ref="AE67:AE130" si="14">+Q67</f>
        <v>-2.1492746898793599E-2</v>
      </c>
      <c r="AF67" s="14">
        <f t="shared" ref="AF67:AG130" si="15">+G67</f>
        <v>-6.8201634577387998E-15</v>
      </c>
      <c r="AG67" s="14">
        <f t="shared" si="15"/>
        <v>1.1674874364510701E-13</v>
      </c>
      <c r="AH67" s="14">
        <f t="shared" ref="AH67:AH130" si="16">+SUM(T67,I67:P67)</f>
        <v>0.38123377293782651</v>
      </c>
      <c r="AI67" s="14">
        <f t="shared" si="9"/>
        <v>3.6145556496323454</v>
      </c>
    </row>
    <row r="68" spans="1:35">
      <c r="A68" s="1">
        <v>45199</v>
      </c>
      <c r="B68">
        <v>-0.22077031531425201</v>
      </c>
      <c r="C68">
        <v>-2.3509683533650101</v>
      </c>
      <c r="D68">
        <v>5.9537125794572399</v>
      </c>
      <c r="E68">
        <v>0.155734988288105</v>
      </c>
      <c r="F68">
        <v>-2.1225645737502801E-4</v>
      </c>
      <c r="G68" s="16">
        <v>-6.7645460961634402E-15</v>
      </c>
      <c r="H68" s="16">
        <v>1.08978800142961E-13</v>
      </c>
      <c r="I68" s="16">
        <v>4.6422902973163605E-13</v>
      </c>
      <c r="J68" s="16">
        <v>1.91160887920871E-13</v>
      </c>
      <c r="K68" s="16">
        <v>6.4493016057993502E-15</v>
      </c>
      <c r="L68" s="16">
        <v>5.35246951204777E-16</v>
      </c>
      <c r="M68" s="16">
        <v>-7.1588705372222196E-16</v>
      </c>
      <c r="N68" s="16">
        <v>-8.9816823851938507E-16</v>
      </c>
      <c r="O68" s="16">
        <v>-8.9424242823987291E-16</v>
      </c>
      <c r="P68" s="16">
        <v>1.9424769411756199E-14</v>
      </c>
      <c r="Q68">
        <v>-2.3630407530473099E-2</v>
      </c>
      <c r="R68">
        <v>0</v>
      </c>
      <c r="S68">
        <v>2.60094311138016E-3</v>
      </c>
      <c r="T68">
        <v>0.37726954623286602</v>
      </c>
      <c r="U68" s="11">
        <f t="shared" si="10"/>
        <v>3.8937367244232619</v>
      </c>
      <c r="Y68" s="1">
        <f t="shared" si="11"/>
        <v>45199</v>
      </c>
      <c r="Z68" s="14">
        <f t="shared" si="11"/>
        <v>-0.22077031531425201</v>
      </c>
      <c r="AA68" s="14">
        <f t="shared" si="11"/>
        <v>-2.3509683533650101</v>
      </c>
      <c r="AB68" s="14">
        <f t="shared" si="11"/>
        <v>5.9537125794572399</v>
      </c>
      <c r="AC68" s="14">
        <f t="shared" si="12"/>
        <v>2.3886866540051318E-3</v>
      </c>
      <c r="AD68" s="14">
        <f t="shared" si="13"/>
        <v>0.155734988288105</v>
      </c>
      <c r="AE68" s="14">
        <f t="shared" si="14"/>
        <v>-2.3630407530473099E-2</v>
      </c>
      <c r="AF68" s="14">
        <f t="shared" si="15"/>
        <v>-6.7645460961634402E-15</v>
      </c>
      <c r="AG68" s="14">
        <f t="shared" si="15"/>
        <v>1.08978800142961E-13</v>
      </c>
      <c r="AH68" s="14">
        <f t="shared" si="16"/>
        <v>0.37726954623354536</v>
      </c>
      <c r="AI68" s="14">
        <f t="shared" si="9"/>
        <v>3.8937367244232624</v>
      </c>
    </row>
    <row r="69" spans="1:35">
      <c r="A69" s="1">
        <v>45291</v>
      </c>
      <c r="B69">
        <v>-0.23140764636530201</v>
      </c>
      <c r="C69">
        <v>-2.3325250026484898</v>
      </c>
      <c r="D69">
        <v>5.9788870585981604</v>
      </c>
      <c r="E69">
        <v>0.11574935870759299</v>
      </c>
      <c r="F69" s="16">
        <v>-5.0570265090021103E-6</v>
      </c>
      <c r="G69" s="16">
        <v>-6.5274852336340999E-15</v>
      </c>
      <c r="H69" s="16">
        <v>1.01893398279999E-13</v>
      </c>
      <c r="I69" s="16">
        <v>4.6859699866227197E-13</v>
      </c>
      <c r="J69" s="16">
        <v>2.0077786392118899E-13</v>
      </c>
      <c r="K69" s="16">
        <v>7.55040378176418E-15</v>
      </c>
      <c r="L69" s="16">
        <v>1.4240890343349201E-15</v>
      </c>
      <c r="M69" s="16">
        <v>5.2424411568346998E-17</v>
      </c>
      <c r="N69" s="16">
        <v>-1.83012257618318E-16</v>
      </c>
      <c r="O69" s="16">
        <v>-2.0652523819321099E-17</v>
      </c>
      <c r="P69" s="16">
        <v>1.9268613930145401E-14</v>
      </c>
      <c r="Q69">
        <v>-1.7902868493664299E-2</v>
      </c>
      <c r="R69">
        <v>0</v>
      </c>
      <c r="S69">
        <v>3.4509965731934402E-3</v>
      </c>
      <c r="T69">
        <v>0.3733454661026</v>
      </c>
      <c r="U69" s="11">
        <f t="shared" si="10"/>
        <v>3.8895923054483736</v>
      </c>
      <c r="Y69" s="1">
        <f t="shared" si="11"/>
        <v>45291</v>
      </c>
      <c r="Z69" s="14">
        <f t="shared" si="11"/>
        <v>-0.23140764636530201</v>
      </c>
      <c r="AA69" s="14">
        <f t="shared" si="11"/>
        <v>-2.3325250026484898</v>
      </c>
      <c r="AB69" s="14">
        <f t="shared" si="11"/>
        <v>5.9788870585981604</v>
      </c>
      <c r="AC69" s="14">
        <f t="shared" si="12"/>
        <v>3.445939546684438E-3</v>
      </c>
      <c r="AD69" s="14">
        <f t="shared" si="13"/>
        <v>0.11574935870759299</v>
      </c>
      <c r="AE69" s="14">
        <f t="shared" si="14"/>
        <v>-1.7902868493664299E-2</v>
      </c>
      <c r="AF69" s="14">
        <f t="shared" si="15"/>
        <v>-6.5274852336340999E-15</v>
      </c>
      <c r="AG69" s="14">
        <f t="shared" si="15"/>
        <v>1.01893398279999E-13</v>
      </c>
      <c r="AH69" s="14">
        <f t="shared" si="16"/>
        <v>0.3733454661032975</v>
      </c>
      <c r="AI69" s="14">
        <f t="shared" si="9"/>
        <v>3.8895923054483741</v>
      </c>
    </row>
    <row r="70" spans="1:35">
      <c r="A70" s="1">
        <v>45382</v>
      </c>
      <c r="B70">
        <v>-0.22943347917542201</v>
      </c>
      <c r="C70">
        <v>-2.2387923318807399</v>
      </c>
      <c r="D70">
        <v>5.9018867975207003</v>
      </c>
      <c r="E70">
        <v>0.15615156056913701</v>
      </c>
      <c r="F70" s="16">
        <v>-4.6099340890511599E-5</v>
      </c>
      <c r="G70" s="16">
        <v>-7.6682066744423501E-15</v>
      </c>
      <c r="H70" s="16">
        <v>9.8368438885391598E-14</v>
      </c>
      <c r="I70" s="16">
        <v>4.8048946294403402E-13</v>
      </c>
      <c r="J70" s="16">
        <v>2.1421532404511E-13</v>
      </c>
      <c r="K70" s="16">
        <v>9.0798816255392393E-15</v>
      </c>
      <c r="L70" s="16">
        <v>2.2083711125998499E-15</v>
      </c>
      <c r="M70" s="16">
        <v>7.1525946053915902E-16</v>
      </c>
      <c r="N70" s="16">
        <v>4.24638656562856E-16</v>
      </c>
      <c r="O70" s="16">
        <v>7.1708916917755298E-16</v>
      </c>
      <c r="P70" s="16">
        <v>1.90722208284103E-14</v>
      </c>
      <c r="Q70">
        <v>-5.5385806933320597E-2</v>
      </c>
      <c r="R70">
        <v>0</v>
      </c>
      <c r="S70">
        <v>4.5525582535442402E-3</v>
      </c>
      <c r="T70">
        <v>0.36946112772934298</v>
      </c>
      <c r="U70" s="11">
        <f t="shared" si="10"/>
        <v>3.9083943267431693</v>
      </c>
      <c r="Y70" s="1">
        <f t="shared" si="11"/>
        <v>45382</v>
      </c>
      <c r="Z70" s="14">
        <f t="shared" si="11"/>
        <v>-0.22943347917542201</v>
      </c>
      <c r="AA70" s="14">
        <f t="shared" si="11"/>
        <v>-2.2387923318807399</v>
      </c>
      <c r="AB70" s="14">
        <f t="shared" si="11"/>
        <v>5.9018867975207003</v>
      </c>
      <c r="AC70" s="14">
        <f t="shared" si="12"/>
        <v>4.5064589126537283E-3</v>
      </c>
      <c r="AD70" s="14">
        <f t="shared" si="13"/>
        <v>0.15615156056913701</v>
      </c>
      <c r="AE70" s="14">
        <f t="shared" si="14"/>
        <v>-5.5385806933320597E-2</v>
      </c>
      <c r="AF70" s="14">
        <f t="shared" si="15"/>
        <v>-7.6682066744423501E-15</v>
      </c>
      <c r="AG70" s="14">
        <f t="shared" si="15"/>
        <v>9.8368438885391598E-14</v>
      </c>
      <c r="AH70" s="14">
        <f t="shared" si="16"/>
        <v>0.36946112773007</v>
      </c>
      <c r="AI70" s="14">
        <f t="shared" si="9"/>
        <v>3.9083943267431693</v>
      </c>
    </row>
    <row r="71" spans="1:35">
      <c r="A71" s="1">
        <v>45473</v>
      </c>
      <c r="B71">
        <v>-0.237295894537015</v>
      </c>
      <c r="C71">
        <v>-2.3292383960249001</v>
      </c>
      <c r="D71">
        <v>6.0509848263370598</v>
      </c>
      <c r="E71">
        <v>0.141041435616067</v>
      </c>
      <c r="F71" s="16">
        <v>9.0398746152780998E-5</v>
      </c>
      <c r="G71" s="16">
        <v>-7.5907068579521704E-15</v>
      </c>
      <c r="H71" s="16">
        <v>9.3344800149690096E-14</v>
      </c>
      <c r="I71" s="16">
        <v>4.8420247188957099E-13</v>
      </c>
      <c r="J71" s="16">
        <v>2.25763170751955E-13</v>
      </c>
      <c r="K71" s="16">
        <v>1.00230432520454E-14</v>
      </c>
      <c r="L71" s="16">
        <v>2.7359403793754099E-15</v>
      </c>
      <c r="M71" s="16">
        <v>1.19282271300684E-15</v>
      </c>
      <c r="N71" s="16">
        <v>8.8609568493733696E-16</v>
      </c>
      <c r="O71" s="16">
        <v>1.3050502125498699E-15</v>
      </c>
      <c r="P71" s="16">
        <v>1.89029648247546E-14</v>
      </c>
      <c r="Q71">
        <v>-5.930202471841E-2</v>
      </c>
      <c r="R71">
        <v>0</v>
      </c>
      <c r="S71">
        <v>5.1686687913301901E-3</v>
      </c>
      <c r="T71">
        <v>0.36561613041112401</v>
      </c>
      <c r="U71" s="11">
        <f t="shared" si="10"/>
        <v>3.9370651446222391</v>
      </c>
      <c r="Y71" s="1">
        <f t="shared" si="11"/>
        <v>45473</v>
      </c>
      <c r="Z71" s="14">
        <f t="shared" si="11"/>
        <v>-0.237295894537015</v>
      </c>
      <c r="AA71" s="14">
        <f t="shared" si="11"/>
        <v>-2.3292383960249001</v>
      </c>
      <c r="AB71" s="14">
        <f t="shared" si="11"/>
        <v>6.0509848263370598</v>
      </c>
      <c r="AC71" s="14">
        <f t="shared" si="12"/>
        <v>5.2590675374829714E-3</v>
      </c>
      <c r="AD71" s="14">
        <f t="shared" si="13"/>
        <v>0.141041435616067</v>
      </c>
      <c r="AE71" s="14">
        <f t="shared" si="14"/>
        <v>-5.930202471841E-2</v>
      </c>
      <c r="AF71" s="14">
        <f t="shared" si="15"/>
        <v>-7.5907068579521704E-15</v>
      </c>
      <c r="AG71" s="14">
        <f t="shared" si="15"/>
        <v>9.3344800149690096E-14</v>
      </c>
      <c r="AH71" s="14">
        <f t="shared" si="16"/>
        <v>0.36561613041186908</v>
      </c>
      <c r="AI71" s="14">
        <f t="shared" si="9"/>
        <v>3.9370651446222391</v>
      </c>
    </row>
    <row r="72" spans="1:35">
      <c r="A72" s="1">
        <v>45565</v>
      </c>
      <c r="B72">
        <v>-0.23346700434328699</v>
      </c>
      <c r="C72">
        <v>-2.3148985050164401</v>
      </c>
      <c r="D72">
        <v>5.9904749780737001</v>
      </c>
      <c r="E72">
        <v>0.126179586281124</v>
      </c>
      <c r="F72" s="16">
        <v>8.5109624764445596E-5</v>
      </c>
      <c r="G72" s="16">
        <v>-7.3219405726579295E-15</v>
      </c>
      <c r="H72" s="16">
        <v>8.9206754006731606E-14</v>
      </c>
      <c r="I72" s="16">
        <v>4.9068951963374598E-13</v>
      </c>
      <c r="J72" s="16">
        <v>2.3293483854012001E-13</v>
      </c>
      <c r="K72" s="16">
        <v>1.06434123917865E-14</v>
      </c>
      <c r="L72" s="16">
        <v>3.1042725356459499E-15</v>
      </c>
      <c r="M72" s="16">
        <v>1.5404128130551999E-15</v>
      </c>
      <c r="N72" s="16">
        <v>1.2309795092561001E-15</v>
      </c>
      <c r="O72" s="16">
        <v>1.75564481188311E-15</v>
      </c>
      <c r="P72" s="16">
        <v>1.8725690608918599E-14</v>
      </c>
      <c r="Q72">
        <v>-6.2200015641529598E-2</v>
      </c>
      <c r="R72">
        <v>0</v>
      </c>
      <c r="S72">
        <v>5.7513285797450298E-3</v>
      </c>
      <c r="T72">
        <v>0.36181007751775202</v>
      </c>
      <c r="U72" s="11">
        <f t="shared" si="10"/>
        <v>3.8737355550766712</v>
      </c>
      <c r="Y72" s="1">
        <f t="shared" si="11"/>
        <v>45565</v>
      </c>
      <c r="Z72" s="14">
        <f t="shared" si="11"/>
        <v>-0.23346700434328699</v>
      </c>
      <c r="AA72" s="14">
        <f t="shared" si="11"/>
        <v>-2.3148985050164401</v>
      </c>
      <c r="AB72" s="14">
        <f t="shared" si="11"/>
        <v>5.9904749780737001</v>
      </c>
      <c r="AC72" s="14">
        <f t="shared" si="12"/>
        <v>5.8364382045094755E-3</v>
      </c>
      <c r="AD72" s="14">
        <f t="shared" si="13"/>
        <v>0.126179586281124</v>
      </c>
      <c r="AE72" s="14">
        <f t="shared" si="14"/>
        <v>-6.2200015641529598E-2</v>
      </c>
      <c r="AF72" s="14">
        <f t="shared" si="15"/>
        <v>-7.3219405726579295E-15</v>
      </c>
      <c r="AG72" s="14">
        <f t="shared" si="15"/>
        <v>8.9206754006731606E-14</v>
      </c>
      <c r="AH72" s="14">
        <f t="shared" si="16"/>
        <v>0.36181007751851263</v>
      </c>
      <c r="AI72" s="14">
        <f t="shared" si="9"/>
        <v>3.8737355550766717</v>
      </c>
    </row>
    <row r="73" spans="1:35">
      <c r="A73" s="1">
        <v>45657</v>
      </c>
      <c r="B73">
        <v>-0.22971837209941001</v>
      </c>
      <c r="C73">
        <v>-2.2993424892949301</v>
      </c>
      <c r="D73">
        <v>5.9305702282929698</v>
      </c>
      <c r="E73">
        <v>0.112080631537203</v>
      </c>
      <c r="F73" s="16">
        <v>7.8594161772902E-5</v>
      </c>
      <c r="G73" s="16">
        <v>-7.0566227702838796E-15</v>
      </c>
      <c r="H73" s="16">
        <v>8.5204422006569701E-14</v>
      </c>
      <c r="I73" s="16">
        <v>4.96661605586477E-13</v>
      </c>
      <c r="J73" s="16">
        <v>2.3974057944316999E-13</v>
      </c>
      <c r="K73" s="16">
        <v>1.12386850765451E-14</v>
      </c>
      <c r="L73" s="16">
        <v>3.45980737538884E-15</v>
      </c>
      <c r="M73" s="16">
        <v>1.87707790496199E-15</v>
      </c>
      <c r="N73" s="16">
        <v>1.56580813177428E-15</v>
      </c>
      <c r="O73" s="16">
        <v>2.19386429330899E-15</v>
      </c>
      <c r="P73" s="16">
        <v>1.8544059186982101E-14</v>
      </c>
      <c r="Q73">
        <v>-6.4657997607722104E-2</v>
      </c>
      <c r="R73">
        <v>0</v>
      </c>
      <c r="S73">
        <v>6.0549453256990198E-3</v>
      </c>
      <c r="T73">
        <v>0.35804257644805099</v>
      </c>
      <c r="U73" s="11">
        <f t="shared" si="10"/>
        <v>3.8131081167644867</v>
      </c>
      <c r="Y73" s="1">
        <f t="shared" si="11"/>
        <v>45657</v>
      </c>
      <c r="Z73" s="14">
        <f t="shared" si="11"/>
        <v>-0.22971837209941001</v>
      </c>
      <c r="AA73" s="14">
        <f t="shared" si="11"/>
        <v>-2.2993424892949301</v>
      </c>
      <c r="AB73" s="14">
        <f t="shared" si="11"/>
        <v>5.9305702282929698</v>
      </c>
      <c r="AC73" s="14">
        <f t="shared" si="12"/>
        <v>6.1335394874719217E-3</v>
      </c>
      <c r="AD73" s="14">
        <f t="shared" si="13"/>
        <v>0.112080631537203</v>
      </c>
      <c r="AE73" s="14">
        <f t="shared" si="14"/>
        <v>-6.4657997607722104E-2</v>
      </c>
      <c r="AF73" s="14">
        <f t="shared" si="15"/>
        <v>-7.0566227702838796E-15</v>
      </c>
      <c r="AG73" s="14">
        <f t="shared" si="15"/>
        <v>8.5204422006569701E-14</v>
      </c>
      <c r="AH73" s="14">
        <f t="shared" si="16"/>
        <v>0.35804257644882626</v>
      </c>
      <c r="AI73" s="14">
        <f t="shared" si="9"/>
        <v>3.8131081167644867</v>
      </c>
    </row>
    <row r="74" spans="1:35">
      <c r="A74" s="1">
        <v>45747</v>
      </c>
      <c r="B74">
        <v>-0.226062466022033</v>
      </c>
      <c r="C74">
        <v>-2.2827889670677699</v>
      </c>
      <c r="D74">
        <v>5.8712645260100604</v>
      </c>
      <c r="E74">
        <v>9.8832697870709293E-2</v>
      </c>
      <c r="F74" s="16">
        <v>7.1157552427284998E-5</v>
      </c>
      <c r="G74" s="16">
        <v>-6.7945054449023399E-15</v>
      </c>
      <c r="H74" s="16">
        <v>8.1339325064947006E-14</v>
      </c>
      <c r="I74" s="16">
        <v>5.0213565298339099E-13</v>
      </c>
      <c r="J74" s="16">
        <v>2.4617623359918599E-13</v>
      </c>
      <c r="K74" s="16">
        <v>1.18077236621803E-14</v>
      </c>
      <c r="L74" s="16">
        <v>3.8016480960557398E-15</v>
      </c>
      <c r="M74" s="16">
        <v>2.2018449240058501E-15</v>
      </c>
      <c r="N74" s="16">
        <v>1.8895079366292102E-15</v>
      </c>
      <c r="O74" s="16">
        <v>2.6181951684939098E-15</v>
      </c>
      <c r="P74" s="16">
        <v>1.8358401253154001E-14</v>
      </c>
      <c r="Q74">
        <v>-6.6725165369076495E-2</v>
      </c>
      <c r="R74">
        <v>0</v>
      </c>
      <c r="S74">
        <v>6.13668988096057E-3</v>
      </c>
      <c r="T74">
        <v>0.35431323858759101</v>
      </c>
      <c r="U74" s="11">
        <f t="shared" si="10"/>
        <v>3.7550417114437327</v>
      </c>
      <c r="Y74" s="1">
        <f t="shared" si="11"/>
        <v>45747</v>
      </c>
      <c r="Z74" s="14">
        <f t="shared" si="11"/>
        <v>-0.226062466022033</v>
      </c>
      <c r="AA74" s="14">
        <f t="shared" si="11"/>
        <v>-2.2827889670677699</v>
      </c>
      <c r="AB74" s="14">
        <f t="shared" si="11"/>
        <v>5.8712645260100604</v>
      </c>
      <c r="AC74" s="14">
        <f t="shared" si="12"/>
        <v>6.207847433387855E-3</v>
      </c>
      <c r="AD74" s="14">
        <f t="shared" si="13"/>
        <v>9.8832697870709293E-2</v>
      </c>
      <c r="AE74" s="14">
        <f t="shared" si="14"/>
        <v>-6.6725165369076495E-2</v>
      </c>
      <c r="AF74" s="14">
        <f t="shared" si="15"/>
        <v>-6.7945054449023399E-15</v>
      </c>
      <c r="AG74" s="14">
        <f t="shared" si="15"/>
        <v>8.1339325064947006E-14</v>
      </c>
      <c r="AH74" s="14">
        <f t="shared" si="16"/>
        <v>0.35431323858838004</v>
      </c>
      <c r="AI74" s="14">
        <f t="shared" si="9"/>
        <v>3.7550417114437327</v>
      </c>
    </row>
    <row r="75" spans="1:35">
      <c r="A75" s="1">
        <v>45838</v>
      </c>
      <c r="B75">
        <v>-0.222508581782251</v>
      </c>
      <c r="C75">
        <v>-2.2654230178514601</v>
      </c>
      <c r="D75">
        <v>5.8125518807499699</v>
      </c>
      <c r="E75">
        <v>8.6496282098313004E-2</v>
      </c>
      <c r="F75" s="16">
        <v>6.3072812085341297E-5</v>
      </c>
      <c r="G75" s="16">
        <v>-6.5353855412559098E-15</v>
      </c>
      <c r="H75" s="16">
        <v>7.7611359640624297E-14</v>
      </c>
      <c r="I75" s="16">
        <v>5.0713067222954399E-13</v>
      </c>
      <c r="J75" s="16">
        <v>2.5224166360052598E-13</v>
      </c>
      <c r="K75" s="16">
        <v>1.23498043729519E-14</v>
      </c>
      <c r="L75" s="16">
        <v>4.12915952438727E-15</v>
      </c>
      <c r="M75" s="16">
        <v>2.51399632722421E-15</v>
      </c>
      <c r="N75" s="16">
        <v>2.2012673714948899E-15</v>
      </c>
      <c r="O75" s="16">
        <v>3.0274729901935302E-15</v>
      </c>
      <c r="P75" s="16">
        <v>1.8169028273472499E-14</v>
      </c>
      <c r="Q75">
        <v>-6.8448044828314694E-2</v>
      </c>
      <c r="R75">
        <v>0</v>
      </c>
      <c r="S75">
        <v>6.04407606017489E-3</v>
      </c>
      <c r="T75">
        <v>0.35062167926691601</v>
      </c>
      <c r="U75" s="11">
        <f t="shared" si="10"/>
        <v>3.6993973465263057</v>
      </c>
      <c r="Y75" s="1">
        <f t="shared" si="11"/>
        <v>45838</v>
      </c>
      <c r="Z75" s="14">
        <f t="shared" si="11"/>
        <v>-0.222508581782251</v>
      </c>
      <c r="AA75" s="14">
        <f t="shared" si="11"/>
        <v>-2.2654230178514601</v>
      </c>
      <c r="AB75" s="14">
        <f t="shared" si="11"/>
        <v>5.8125518807499699</v>
      </c>
      <c r="AC75" s="14">
        <f t="shared" si="12"/>
        <v>6.1071488722602317E-3</v>
      </c>
      <c r="AD75" s="14">
        <f t="shared" si="13"/>
        <v>8.6496282098313004E-2</v>
      </c>
      <c r="AE75" s="14">
        <f t="shared" si="14"/>
        <v>-6.8448044828314694E-2</v>
      </c>
      <c r="AF75" s="14">
        <f t="shared" si="15"/>
        <v>-6.5353855412559098E-15</v>
      </c>
      <c r="AG75" s="14">
        <f t="shared" si="15"/>
        <v>7.7611359640624297E-14</v>
      </c>
      <c r="AH75" s="14">
        <f t="shared" si="16"/>
        <v>0.35062167926771776</v>
      </c>
      <c r="AI75" s="14">
        <f t="shared" si="9"/>
        <v>3.6993973465263061</v>
      </c>
    </row>
    <row r="76" spans="1:35">
      <c r="A76" s="1">
        <v>45930</v>
      </c>
      <c r="B76">
        <v>-0.219063216485439</v>
      </c>
      <c r="C76">
        <v>-2.24740127904359</v>
      </c>
      <c r="D76">
        <v>5.75442636194248</v>
      </c>
      <c r="E76">
        <v>7.5107846344691406E-2</v>
      </c>
      <c r="F76" s="16">
        <v>5.4579882264683701E-5</v>
      </c>
      <c r="G76" s="16">
        <v>-6.2791036693981401E-15</v>
      </c>
      <c r="H76" s="16">
        <v>7.4019059066889796E-14</v>
      </c>
      <c r="I76" s="16">
        <v>5.1166719443357196E-13</v>
      </c>
      <c r="J76" s="16">
        <v>2.5794015857900401E-13</v>
      </c>
      <c r="K76" s="16">
        <v>1.2864565062250899E-14</v>
      </c>
      <c r="L76" s="16">
        <v>4.44193744285915E-15</v>
      </c>
      <c r="M76" s="16">
        <v>2.8130415492105299E-15</v>
      </c>
      <c r="N76" s="16">
        <v>2.5005088164178101E-15</v>
      </c>
      <c r="O76" s="16">
        <v>3.4208465246723701E-15</v>
      </c>
      <c r="P76" s="16">
        <v>1.7976233225564501E-14</v>
      </c>
      <c r="Q76">
        <v>-6.9870228090362294E-2</v>
      </c>
      <c r="R76">
        <v>0</v>
      </c>
      <c r="S76">
        <v>5.8167241630173996E-3</v>
      </c>
      <c r="T76">
        <v>0.34696751772024798</v>
      </c>
      <c r="U76" s="11">
        <f t="shared" si="10"/>
        <v>3.6460383064341912</v>
      </c>
      <c r="Y76" s="1">
        <f t="shared" si="11"/>
        <v>45930</v>
      </c>
      <c r="Z76" s="14">
        <f t="shared" si="11"/>
        <v>-0.219063216485439</v>
      </c>
      <c r="AA76" s="14">
        <f t="shared" si="11"/>
        <v>-2.24740127904359</v>
      </c>
      <c r="AB76" s="14">
        <f t="shared" si="11"/>
        <v>5.75442636194248</v>
      </c>
      <c r="AC76" s="14">
        <f t="shared" si="12"/>
        <v>5.8713040452820836E-3</v>
      </c>
      <c r="AD76" s="14">
        <f t="shared" si="13"/>
        <v>7.5107846344691406E-2</v>
      </c>
      <c r="AE76" s="14">
        <f t="shared" si="14"/>
        <v>-6.9870228090362294E-2</v>
      </c>
      <c r="AF76" s="14">
        <f t="shared" si="15"/>
        <v>-6.2791036693981401E-15</v>
      </c>
      <c r="AG76" s="14">
        <f t="shared" si="15"/>
        <v>7.4019059066889796E-14</v>
      </c>
      <c r="AH76" s="14">
        <f t="shared" si="16"/>
        <v>0.34696751772106166</v>
      </c>
      <c r="AI76" s="14">
        <f t="shared" si="9"/>
        <v>3.6460383064341917</v>
      </c>
    </row>
    <row r="77" spans="1:35">
      <c r="A77" s="1">
        <v>46022</v>
      </c>
      <c r="B77">
        <v>-0.21573042499610701</v>
      </c>
      <c r="C77">
        <v>-2.2288562684966502</v>
      </c>
      <c r="D77">
        <v>5.6968820983230604</v>
      </c>
      <c r="E77">
        <v>6.4683198165441505E-2</v>
      </c>
      <c r="F77" s="16">
        <v>4.5886379197874497E-5</v>
      </c>
      <c r="G77" s="16">
        <v>-6.0255417503437597E-15</v>
      </c>
      <c r="H77" s="16">
        <v>7.0559833703088504E-14</v>
      </c>
      <c r="I77" s="16">
        <v>5.1576677553547897E-13</v>
      </c>
      <c r="J77" s="16">
        <v>2.63277879581721E-13</v>
      </c>
      <c r="K77" s="16">
        <v>1.33519555368764E-14</v>
      </c>
      <c r="L77" s="16">
        <v>4.7397790830964203E-15</v>
      </c>
      <c r="M77" s="16">
        <v>3.0986893054252501E-15</v>
      </c>
      <c r="N77" s="16">
        <v>2.7868610830862999E-15</v>
      </c>
      <c r="O77" s="16">
        <v>3.79774237274019E-15</v>
      </c>
      <c r="P77" s="16">
        <v>1.7780291422779099E-14</v>
      </c>
      <c r="Q77">
        <v>-7.1032197291840099E-2</v>
      </c>
      <c r="R77">
        <v>0</v>
      </c>
      <c r="S77">
        <v>5.4877292205825698E-3</v>
      </c>
      <c r="T77">
        <v>0.34335037704467902</v>
      </c>
      <c r="U77" s="11">
        <f t="shared" si="10"/>
        <v>3.5948303983492531</v>
      </c>
      <c r="Y77" s="1">
        <f t="shared" si="11"/>
        <v>46022</v>
      </c>
      <c r="Z77" s="14">
        <f t="shared" si="11"/>
        <v>-0.21573042499610701</v>
      </c>
      <c r="AA77" s="14">
        <f t="shared" si="11"/>
        <v>-2.2288562684966502</v>
      </c>
      <c r="AB77" s="14">
        <f t="shared" si="11"/>
        <v>5.6968820983230604</v>
      </c>
      <c r="AC77" s="14">
        <f t="shared" si="12"/>
        <v>5.5336155997804445E-3</v>
      </c>
      <c r="AD77" s="14">
        <f t="shared" si="13"/>
        <v>6.4683198165441505E-2</v>
      </c>
      <c r="AE77" s="14">
        <f t="shared" si="14"/>
        <v>-7.1032197291840099E-2</v>
      </c>
      <c r="AF77" s="14">
        <f t="shared" si="15"/>
        <v>-6.0255417503437597E-15</v>
      </c>
      <c r="AG77" s="14">
        <f t="shared" si="15"/>
        <v>7.0559833703088504E-14</v>
      </c>
      <c r="AH77" s="14">
        <f t="shared" si="16"/>
        <v>0.34335037704550359</v>
      </c>
      <c r="AI77" s="14">
        <f t="shared" si="9"/>
        <v>3.5948303983492531</v>
      </c>
    </row>
    <row r="78" spans="1:35">
      <c r="A78" s="1">
        <v>46112</v>
      </c>
      <c r="B78">
        <v>-0.212512155901255</v>
      </c>
      <c r="C78">
        <v>-2.2099000506331401</v>
      </c>
      <c r="D78">
        <v>5.6399132773398399</v>
      </c>
      <c r="E78">
        <v>5.5220638151247399E-2</v>
      </c>
      <c r="F78" s="16">
        <v>3.71692057511405E-5</v>
      </c>
      <c r="G78" s="16">
        <v>-5.7746199088980899E-15</v>
      </c>
      <c r="H78" s="16">
        <v>6.7230189291057796E-14</v>
      </c>
      <c r="I78" s="16">
        <v>5.1945156704788603E-13</v>
      </c>
      <c r="J78" s="16">
        <v>2.6826334913858098E-13</v>
      </c>
      <c r="K78" s="16">
        <v>1.3812190920700699E-14</v>
      </c>
      <c r="L78" s="16">
        <v>5.0226551394454698E-15</v>
      </c>
      <c r="M78" s="16">
        <v>3.3708211267496399E-15</v>
      </c>
      <c r="N78" s="16">
        <v>3.0601329709410098E-15</v>
      </c>
      <c r="O78" s="16">
        <v>4.1578306723610503E-15</v>
      </c>
      <c r="P78" s="16">
        <v>1.7581461398481902E-14</v>
      </c>
      <c r="Q78">
        <v>-7.19712253900293E-2</v>
      </c>
      <c r="R78">
        <v>0</v>
      </c>
      <c r="S78">
        <v>5.0847345905805997E-3</v>
      </c>
      <c r="T78">
        <v>0.33976988415982601</v>
      </c>
      <c r="U78" s="11">
        <f t="shared" si="10"/>
        <v>3.5456422715237164</v>
      </c>
      <c r="Y78" s="1">
        <f t="shared" si="11"/>
        <v>46112</v>
      </c>
      <c r="Z78" s="14">
        <f t="shared" si="11"/>
        <v>-0.212512155901255</v>
      </c>
      <c r="AA78" s="14">
        <f t="shared" si="11"/>
        <v>-2.2099000506331401</v>
      </c>
      <c r="AB78" s="14">
        <f t="shared" si="11"/>
        <v>5.6399132773398399</v>
      </c>
      <c r="AC78" s="14">
        <f t="shared" si="12"/>
        <v>5.1219037963317398E-3</v>
      </c>
      <c r="AD78" s="14">
        <f t="shared" si="13"/>
        <v>5.5220638151247399E-2</v>
      </c>
      <c r="AE78" s="14">
        <f t="shared" si="14"/>
        <v>-7.19712253900293E-2</v>
      </c>
      <c r="AF78" s="14">
        <f t="shared" si="15"/>
        <v>-5.7746199088980899E-15</v>
      </c>
      <c r="AG78" s="14">
        <f t="shared" si="15"/>
        <v>6.7230189291057796E-14</v>
      </c>
      <c r="AH78" s="14">
        <f t="shared" si="16"/>
        <v>0.33976988416066078</v>
      </c>
      <c r="AI78" s="14">
        <f t="shared" si="9"/>
        <v>3.5456422715237168</v>
      </c>
    </row>
    <row r="79" spans="1:35">
      <c r="A79" s="1">
        <v>46203</v>
      </c>
      <c r="B79">
        <v>-0.209408565183754</v>
      </c>
      <c r="C79">
        <v>-2.1906273457919401</v>
      </c>
      <c r="D79">
        <v>5.5835141445664602</v>
      </c>
      <c r="E79">
        <v>4.6703863909202198E-2</v>
      </c>
      <c r="F79" s="16">
        <v>2.8576614377812099E-5</v>
      </c>
      <c r="G79" s="16">
        <v>-5.5262928714505696E-15</v>
      </c>
      <c r="H79" s="16">
        <v>6.4025923438631896E-14</v>
      </c>
      <c r="I79" s="16">
        <v>5.22743948970124E-13</v>
      </c>
      <c r="J79" s="16">
        <v>2.72906986484172E-13</v>
      </c>
      <c r="K79" s="16">
        <v>1.4245708378851099E-14</v>
      </c>
      <c r="L79" s="16">
        <v>5.2906835547871002E-15</v>
      </c>
      <c r="M79" s="16">
        <v>3.6294664063577298E-15</v>
      </c>
      <c r="N79" s="16">
        <v>3.3202881972825502E-15</v>
      </c>
      <c r="O79" s="16">
        <v>4.50099235986803E-15</v>
      </c>
      <c r="P79" s="16">
        <v>1.73799858290654E-14</v>
      </c>
      <c r="Q79">
        <v>-7.2721342823321003E-2</v>
      </c>
      <c r="R79">
        <v>0</v>
      </c>
      <c r="S79">
        <v>4.6307853823175501E-3</v>
      </c>
      <c r="T79">
        <v>0.33622566976794699</v>
      </c>
      <c r="U79" s="11">
        <f t="shared" si="10"/>
        <v>3.4983457864421927</v>
      </c>
      <c r="Y79" s="1">
        <f t="shared" si="11"/>
        <v>46203</v>
      </c>
      <c r="Z79" s="14">
        <f t="shared" si="11"/>
        <v>-0.209408565183754</v>
      </c>
      <c r="AA79" s="14">
        <f t="shared" si="11"/>
        <v>-2.1906273457919401</v>
      </c>
      <c r="AB79" s="14">
        <f t="shared" si="11"/>
        <v>5.5835141445664602</v>
      </c>
      <c r="AC79" s="14">
        <f t="shared" si="12"/>
        <v>4.6593619966953624E-3</v>
      </c>
      <c r="AD79" s="14">
        <f t="shared" si="13"/>
        <v>4.6703863909202198E-2</v>
      </c>
      <c r="AE79" s="14">
        <f t="shared" si="14"/>
        <v>-7.2721342823321003E-2</v>
      </c>
      <c r="AF79" s="14">
        <f t="shared" si="15"/>
        <v>-5.5262928714505696E-15</v>
      </c>
      <c r="AG79" s="14">
        <f t="shared" si="15"/>
        <v>6.4025923438631896E-14</v>
      </c>
      <c r="AH79" s="14">
        <f t="shared" si="16"/>
        <v>0.33622566976879098</v>
      </c>
      <c r="AI79" s="14">
        <f t="shared" si="9"/>
        <v>3.4983457864421927</v>
      </c>
    </row>
    <row r="80" spans="1:35">
      <c r="A80" s="1">
        <v>46295</v>
      </c>
      <c r="B80">
        <v>-0.206418306350725</v>
      </c>
      <c r="C80">
        <v>-2.1711181673571098</v>
      </c>
      <c r="D80">
        <v>5.5276790031207996</v>
      </c>
      <c r="E80">
        <v>3.91046249716199E-2</v>
      </c>
      <c r="F80" s="16">
        <v>2.0230494268488102E-5</v>
      </c>
      <c r="G80" s="16">
        <v>-5.2805460769953898E-15</v>
      </c>
      <c r="H80" s="16">
        <v>6.0942300585243794E-14</v>
      </c>
      <c r="I80" s="16">
        <v>5.2566622014400104E-13</v>
      </c>
      <c r="J80" s="16">
        <v>2.7722068872534999E-13</v>
      </c>
      <c r="K80" s="16">
        <v>1.4653127394661802E-14</v>
      </c>
      <c r="L80" s="16">
        <v>5.5441052458195201E-15</v>
      </c>
      <c r="M80" s="16">
        <v>3.8747791536797904E-15</v>
      </c>
      <c r="N80" s="16">
        <v>3.56742192686676E-15</v>
      </c>
      <c r="O80" s="16">
        <v>4.8272883367979898E-15</v>
      </c>
      <c r="P80" s="16">
        <v>1.7176092476971401E-14</v>
      </c>
      <c r="Q80">
        <v>-7.3313359743712503E-2</v>
      </c>
      <c r="R80">
        <v>0</v>
      </c>
      <c r="S80">
        <v>4.1450167143602503E-3</v>
      </c>
      <c r="T80">
        <v>0.33271736831452697</v>
      </c>
      <c r="U80" s="11">
        <f t="shared" si="10"/>
        <v>3.4528164101649366</v>
      </c>
      <c r="Y80" s="1">
        <f t="shared" si="11"/>
        <v>46295</v>
      </c>
      <c r="Z80" s="14">
        <f t="shared" si="11"/>
        <v>-0.206418306350725</v>
      </c>
      <c r="AA80" s="14">
        <f t="shared" si="11"/>
        <v>-2.1711181673571098</v>
      </c>
      <c r="AB80" s="14">
        <f t="shared" si="11"/>
        <v>5.5276790031207996</v>
      </c>
      <c r="AC80" s="14">
        <f t="shared" si="12"/>
        <v>4.1652472086287379E-3</v>
      </c>
      <c r="AD80" s="14">
        <f t="shared" si="13"/>
        <v>3.91046249716199E-2</v>
      </c>
      <c r="AE80" s="14">
        <f t="shared" si="14"/>
        <v>-7.3313359743712503E-2</v>
      </c>
      <c r="AF80" s="14">
        <f t="shared" si="15"/>
        <v>-5.2805460769953898E-15</v>
      </c>
      <c r="AG80" s="14">
        <f t="shared" si="15"/>
        <v>6.0942300585243794E-14</v>
      </c>
      <c r="AH80" s="14">
        <f t="shared" si="16"/>
        <v>0.33271736831537951</v>
      </c>
      <c r="AI80" s="14">
        <f t="shared" si="9"/>
        <v>3.4528164101649361</v>
      </c>
    </row>
    <row r="81" spans="1:35">
      <c r="A81" s="1">
        <v>46387</v>
      </c>
      <c r="B81">
        <v>-0.20353879634104299</v>
      </c>
      <c r="C81">
        <v>-2.1514400583803002</v>
      </c>
      <c r="D81">
        <v>5.4724022130896</v>
      </c>
      <c r="E81">
        <v>3.2385127991339899E-2</v>
      </c>
      <c r="F81" s="16">
        <v>1.22287510908555E-5</v>
      </c>
      <c r="G81" s="16">
        <v>-5.03739166757584E-15</v>
      </c>
      <c r="H81" s="16">
        <v>5.7974206145578403E-14</v>
      </c>
      <c r="I81" s="16">
        <v>5.2824034117165902E-13</v>
      </c>
      <c r="J81" s="16">
        <v>2.81217457306711E-13</v>
      </c>
      <c r="K81" s="16">
        <v>1.50352136853977E-14</v>
      </c>
      <c r="L81" s="16">
        <v>5.7832618644256103E-15</v>
      </c>
      <c r="M81" s="16">
        <v>4.1070165781307097E-15</v>
      </c>
      <c r="N81" s="16">
        <v>3.8017390498220001E-15</v>
      </c>
      <c r="O81" s="16">
        <v>5.1369307808029502E-15</v>
      </c>
      <c r="P81" s="16">
        <v>1.69699951376656E-14</v>
      </c>
      <c r="Q81">
        <v>-7.3774934344106799E-2</v>
      </c>
      <c r="R81">
        <v>0</v>
      </c>
      <c r="S81">
        <v>3.6432173296547599E-3</v>
      </c>
      <c r="T81">
        <v>0.32924461794929399</v>
      </c>
      <c r="U81" s="11">
        <f t="shared" si="10"/>
        <v>3.408933616046443</v>
      </c>
      <c r="Y81" s="1">
        <f t="shared" si="11"/>
        <v>46387</v>
      </c>
      <c r="Z81" s="14">
        <f t="shared" si="11"/>
        <v>-0.20353879634104299</v>
      </c>
      <c r="AA81" s="14">
        <f t="shared" si="11"/>
        <v>-2.1514400583803002</v>
      </c>
      <c r="AB81" s="14">
        <f t="shared" si="11"/>
        <v>5.4724022130896</v>
      </c>
      <c r="AC81" s="14">
        <f t="shared" si="12"/>
        <v>3.6554460807456152E-3</v>
      </c>
      <c r="AD81" s="14">
        <f t="shared" si="13"/>
        <v>3.2385127991339899E-2</v>
      </c>
      <c r="AE81" s="14">
        <f t="shared" si="14"/>
        <v>-7.3774934344106799E-2</v>
      </c>
      <c r="AF81" s="14">
        <f t="shared" si="15"/>
        <v>-5.03739166757584E-15</v>
      </c>
      <c r="AG81" s="14">
        <f t="shared" si="15"/>
        <v>5.7974206145578403E-14</v>
      </c>
      <c r="AH81" s="14">
        <f t="shared" si="16"/>
        <v>0.32924461795015431</v>
      </c>
      <c r="AI81" s="14">
        <f t="shared" si="9"/>
        <v>3.408933616046443</v>
      </c>
    </row>
    <row r="82" spans="1:35">
      <c r="A82" s="1">
        <v>46477</v>
      </c>
      <c r="B82">
        <v>-0.20076645702894999</v>
      </c>
      <c r="C82">
        <v>-2.1316499885178399</v>
      </c>
      <c r="D82">
        <v>5.4176781909587204</v>
      </c>
      <c r="E82">
        <v>2.6500195609001499E-2</v>
      </c>
      <c r="F82" s="16">
        <v>4.6476980513776998E-6</v>
      </c>
      <c r="G82" s="16">
        <v>-4.7968644886711602E-15</v>
      </c>
      <c r="H82" s="16">
        <v>5.5116280788034498E-14</v>
      </c>
      <c r="I82" s="16">
        <v>5.3048772498437E-13</v>
      </c>
      <c r="J82" s="16">
        <v>2.8491106838819598E-13</v>
      </c>
      <c r="K82" s="16">
        <v>1.53928467563555E-14</v>
      </c>
      <c r="L82" s="16">
        <v>6.0085756336389202E-15</v>
      </c>
      <c r="M82" s="16">
        <v>4.3265195656168601E-15</v>
      </c>
      <c r="N82" s="16">
        <v>4.0235342930966997E-15</v>
      </c>
      <c r="O82" s="16">
        <v>5.4302567488619599E-15</v>
      </c>
      <c r="P82" s="16">
        <v>1.67618945770144E-14</v>
      </c>
      <c r="Q82">
        <v>-7.4130678639727401E-2</v>
      </c>
      <c r="R82">
        <v>0</v>
      </c>
      <c r="S82">
        <v>3.1382983591897E-3</v>
      </c>
      <c r="T82">
        <v>0.32580706048769997</v>
      </c>
      <c r="U82" s="11">
        <f t="shared" si="10"/>
        <v>3.3665812689270638</v>
      </c>
      <c r="Y82" s="1">
        <f t="shared" si="11"/>
        <v>46477</v>
      </c>
      <c r="Z82" s="14">
        <f t="shared" si="11"/>
        <v>-0.20076645702894999</v>
      </c>
      <c r="AA82" s="14">
        <f t="shared" si="11"/>
        <v>-2.1316499885178399</v>
      </c>
      <c r="AB82" s="14">
        <f t="shared" si="11"/>
        <v>5.4176781909587204</v>
      </c>
      <c r="AC82" s="14">
        <f t="shared" si="12"/>
        <v>3.1429460572410775E-3</v>
      </c>
      <c r="AD82" s="14">
        <f t="shared" si="13"/>
        <v>2.6500195609001499E-2</v>
      </c>
      <c r="AE82" s="14">
        <f t="shared" si="14"/>
        <v>-7.4130678639727401E-2</v>
      </c>
      <c r="AF82" s="14">
        <f t="shared" si="15"/>
        <v>-4.7968644886711602E-15</v>
      </c>
      <c r="AG82" s="14">
        <f t="shared" si="15"/>
        <v>5.5116280788034498E-14</v>
      </c>
      <c r="AH82" s="14">
        <f t="shared" si="16"/>
        <v>0.32580706048856728</v>
      </c>
      <c r="AI82" s="14">
        <f t="shared" si="9"/>
        <v>3.3665812689270629</v>
      </c>
    </row>
    <row r="83" spans="1:35">
      <c r="A83" s="1">
        <v>46568</v>
      </c>
      <c r="B83">
        <v>-0.19809693255460301</v>
      </c>
      <c r="C83">
        <v>-2.11179596286751</v>
      </c>
      <c r="D83">
        <v>5.3635014090491397</v>
      </c>
      <c r="E83">
        <v>2.13991856875289E-2</v>
      </c>
      <c r="F83" s="16">
        <v>-2.4555950562537602E-6</v>
      </c>
      <c r="G83" s="16">
        <v>-4.5590181999006998E-15</v>
      </c>
      <c r="H83" s="16">
        <v>5.2363035996432701E-14</v>
      </c>
      <c r="I83" s="16">
        <v>5.3242907021420798E-13</v>
      </c>
      <c r="J83" s="16">
        <v>2.88315785184682E-13</v>
      </c>
      <c r="K83" s="16">
        <v>1.5726991023883501E-14</v>
      </c>
      <c r="L83" s="16">
        <v>6.2205312496039696E-15</v>
      </c>
      <c r="M83" s="16">
        <v>4.5336950620879204E-15</v>
      </c>
      <c r="N83" s="16">
        <v>4.2331741984093103E-15</v>
      </c>
      <c r="O83" s="16">
        <v>5.70770414665944E-15</v>
      </c>
      <c r="P83" s="16">
        <v>1.65519794478459E-14</v>
      </c>
      <c r="Q83">
        <v>-7.4402293897619501E-2</v>
      </c>
      <c r="R83">
        <v>0</v>
      </c>
      <c r="S83">
        <v>2.64068909135511E-3</v>
      </c>
      <c r="T83">
        <v>0.32240434137281898</v>
      </c>
      <c r="U83" s="11">
        <f t="shared" si="10"/>
        <v>3.3256479802869756</v>
      </c>
      <c r="Y83" s="1">
        <f t="shared" si="11"/>
        <v>46568</v>
      </c>
      <c r="Z83" s="14">
        <f t="shared" si="11"/>
        <v>-0.19809693255460301</v>
      </c>
      <c r="AA83" s="14">
        <f t="shared" si="11"/>
        <v>-2.11179596286751</v>
      </c>
      <c r="AB83" s="14">
        <f t="shared" si="11"/>
        <v>5.3635014090491397</v>
      </c>
      <c r="AC83" s="14">
        <f t="shared" si="12"/>
        <v>2.6382334962988564E-3</v>
      </c>
      <c r="AD83" s="14">
        <f t="shared" si="13"/>
        <v>2.13991856875289E-2</v>
      </c>
      <c r="AE83" s="14">
        <f t="shared" si="14"/>
        <v>-7.4402293897619501E-2</v>
      </c>
      <c r="AF83" s="14">
        <f t="shared" si="15"/>
        <v>-4.5590181999006998E-15</v>
      </c>
      <c r="AG83" s="14">
        <f t="shared" si="15"/>
        <v>5.2363035996432701E-14</v>
      </c>
      <c r="AH83" s="14">
        <f t="shared" si="16"/>
        <v>0.32240434137369267</v>
      </c>
      <c r="AI83" s="14">
        <f t="shared" si="9"/>
        <v>3.3256479802869756</v>
      </c>
    </row>
    <row r="84" spans="1:35">
      <c r="A84" s="1">
        <v>46660</v>
      </c>
      <c r="B84">
        <v>-0.19552528305411099</v>
      </c>
      <c r="C84">
        <v>-2.09191838645599</v>
      </c>
      <c r="D84">
        <v>5.30986639495866</v>
      </c>
      <c r="E84">
        <v>1.7027680268249398E-2</v>
      </c>
      <c r="F84" s="16">
        <v>-9.0410315282872801E-6</v>
      </c>
      <c r="G84" s="16">
        <v>-4.3239215710867497E-15</v>
      </c>
      <c r="H84" s="16">
        <v>4.9708952196072397E-14</v>
      </c>
      <c r="I84" s="16">
        <v>5.3408423265862497E-13</v>
      </c>
      <c r="J84" s="16">
        <v>2.91446109901747E-13</v>
      </c>
      <c r="K84" s="16">
        <v>1.6038670383882701E-14</v>
      </c>
      <c r="L84" s="16">
        <v>6.4196598034056E-15</v>
      </c>
      <c r="M84" s="16">
        <v>4.7290003392028498E-15</v>
      </c>
      <c r="N84" s="16">
        <v>4.4310809573939397E-15</v>
      </c>
      <c r="O84" s="16">
        <v>5.9697900774677197E-15</v>
      </c>
      <c r="P84" s="16">
        <v>1.6340427176627101E-14</v>
      </c>
      <c r="Q84">
        <v>-7.4608728728209506E-2</v>
      </c>
      <c r="R84">
        <v>0</v>
      </c>
      <c r="S84">
        <v>2.1586757599498202E-3</v>
      </c>
      <c r="T84">
        <v>0.31903610963769202</v>
      </c>
      <c r="U84" s="11">
        <f t="shared" si="10"/>
        <v>3.2860274213556369</v>
      </c>
      <c r="Y84" s="1">
        <f t="shared" si="11"/>
        <v>46660</v>
      </c>
      <c r="Z84" s="14">
        <f t="shared" si="11"/>
        <v>-0.19552528305411099</v>
      </c>
      <c r="AA84" s="14">
        <f t="shared" si="11"/>
        <v>-2.09191838645599</v>
      </c>
      <c r="AB84" s="14">
        <f t="shared" si="11"/>
        <v>5.30986639495866</v>
      </c>
      <c r="AC84" s="14">
        <f t="shared" si="12"/>
        <v>2.1496347284215328E-3</v>
      </c>
      <c r="AD84" s="14">
        <f t="shared" si="13"/>
        <v>1.7027680268249398E-2</v>
      </c>
      <c r="AE84" s="14">
        <f t="shared" si="14"/>
        <v>-7.4608728728209506E-2</v>
      </c>
      <c r="AF84" s="14">
        <f t="shared" si="15"/>
        <v>-4.3239215710867497E-15</v>
      </c>
      <c r="AG84" s="14">
        <f t="shared" si="15"/>
        <v>4.9708952196072397E-14</v>
      </c>
      <c r="AH84" s="14">
        <f t="shared" si="16"/>
        <v>0.31903610963857149</v>
      </c>
      <c r="AI84" s="14">
        <f t="shared" si="9"/>
        <v>3.2860274213556373</v>
      </c>
    </row>
    <row r="85" spans="1:35">
      <c r="A85" s="1">
        <v>46752</v>
      </c>
      <c r="B85">
        <v>-0.19304615563785699</v>
      </c>
      <c r="C85">
        <v>-2.0720512214842999</v>
      </c>
      <c r="D85">
        <v>5.2567677310090799</v>
      </c>
      <c r="E85">
        <v>1.3328955677094899E-2</v>
      </c>
      <c r="F85" s="16">
        <v>-1.50833220928573E-5</v>
      </c>
      <c r="G85" s="16">
        <v>-4.09165501757467E-15</v>
      </c>
      <c r="H85" s="16">
        <v>4.7148560808115397E-14</v>
      </c>
      <c r="I85" s="16">
        <v>5.3547213032397096E-13</v>
      </c>
      <c r="J85" s="16">
        <v>2.9431657261245599E-13</v>
      </c>
      <c r="K85" s="16">
        <v>1.6328946061377501E-14</v>
      </c>
      <c r="L85" s="16">
        <v>6.60652464745591E-15</v>
      </c>
      <c r="M85" s="16">
        <v>4.9129290862976203E-15</v>
      </c>
      <c r="N85" s="16">
        <v>4.6177180610360796E-15</v>
      </c>
      <c r="O85" s="16">
        <v>6.2170915353809503E-15</v>
      </c>
      <c r="P85" s="16">
        <v>1.6127404813134099E-14</v>
      </c>
      <c r="Q85">
        <v>-7.47663536475007E-2</v>
      </c>
      <c r="R85">
        <v>0</v>
      </c>
      <c r="S85">
        <v>1.69869507626569E-3</v>
      </c>
      <c r="T85">
        <v>0.315702017868084</v>
      </c>
      <c r="U85" s="11">
        <f t="shared" si="10"/>
        <v>3.2476185855397017</v>
      </c>
      <c r="Y85" s="1">
        <f t="shared" si="11"/>
        <v>46752</v>
      </c>
      <c r="Z85" s="14">
        <f t="shared" si="11"/>
        <v>-0.19304615563785699</v>
      </c>
      <c r="AA85" s="14">
        <f t="shared" si="11"/>
        <v>-2.0720512214842999</v>
      </c>
      <c r="AB85" s="14">
        <f t="shared" si="11"/>
        <v>5.2567677310090799</v>
      </c>
      <c r="AC85" s="14">
        <f t="shared" si="12"/>
        <v>1.6836117541728327E-3</v>
      </c>
      <c r="AD85" s="14">
        <f t="shared" si="13"/>
        <v>1.3328955677094899E-2</v>
      </c>
      <c r="AE85" s="14">
        <f t="shared" si="14"/>
        <v>-7.47663536475007E-2</v>
      </c>
      <c r="AF85" s="14">
        <f t="shared" si="15"/>
        <v>-4.09165501757467E-15</v>
      </c>
      <c r="AG85" s="14">
        <f t="shared" si="15"/>
        <v>4.7148560808115397E-14</v>
      </c>
      <c r="AH85" s="14">
        <f t="shared" si="16"/>
        <v>0.31570201786896862</v>
      </c>
      <c r="AI85" s="14">
        <f t="shared" si="9"/>
        <v>3.2476185855397017</v>
      </c>
    </row>
    <row r="86" spans="1:35">
      <c r="A86" s="1">
        <v>46843</v>
      </c>
      <c r="B86">
        <v>-0.19065393368325201</v>
      </c>
      <c r="C86">
        <v>-2.0522229688031799</v>
      </c>
      <c r="D86">
        <v>5.2042000536990001</v>
      </c>
      <c r="E86">
        <v>1.0245246762066699E-2</v>
      </c>
      <c r="F86" s="16">
        <v>-2.05699422468802E-5</v>
      </c>
      <c r="G86" s="16">
        <v>-3.8623074112083699E-15</v>
      </c>
      <c r="H86" s="16">
        <v>4.46765116376424E-14</v>
      </c>
      <c r="I86" s="16">
        <v>5.3661067777322303E-13</v>
      </c>
      <c r="J86" s="16">
        <v>2.9694155423699699E-13</v>
      </c>
      <c r="K86" s="16">
        <v>1.6598897546931301E-14</v>
      </c>
      <c r="L86" s="16">
        <v>6.7817091091311404E-15</v>
      </c>
      <c r="M86" s="16">
        <v>5.0859992491564998E-15</v>
      </c>
      <c r="N86" s="16">
        <v>4.7935776944176302E-15</v>
      </c>
      <c r="O86" s="16">
        <v>6.4502283697018597E-15</v>
      </c>
      <c r="P86" s="16">
        <v>1.59130698377316E-14</v>
      </c>
      <c r="Q86">
        <v>-7.4889146679380597E-2</v>
      </c>
      <c r="R86">
        <v>0</v>
      </c>
      <c r="S86">
        <v>1.2655910999563901E-3</v>
      </c>
      <c r="T86">
        <v>0.31240172216567202</v>
      </c>
      <c r="U86" s="11">
        <f t="shared" si="10"/>
        <v>3.2103259946195659</v>
      </c>
      <c r="Y86" s="1">
        <f t="shared" si="11"/>
        <v>46843</v>
      </c>
      <c r="Z86" s="14">
        <f t="shared" si="11"/>
        <v>-0.19065393368325201</v>
      </c>
      <c r="AA86" s="14">
        <f t="shared" si="11"/>
        <v>-2.0522229688031799</v>
      </c>
      <c r="AB86" s="14">
        <f t="shared" si="11"/>
        <v>5.2042000536990001</v>
      </c>
      <c r="AC86" s="14">
        <f t="shared" si="12"/>
        <v>1.24502115770951E-3</v>
      </c>
      <c r="AD86" s="14">
        <f t="shared" si="13"/>
        <v>1.0245246762066699E-2</v>
      </c>
      <c r="AE86" s="14">
        <f t="shared" si="14"/>
        <v>-7.4889146679380597E-2</v>
      </c>
      <c r="AF86" s="14">
        <f t="shared" si="15"/>
        <v>-3.8623074112083699E-15</v>
      </c>
      <c r="AG86" s="14">
        <f t="shared" si="15"/>
        <v>4.46765116376424E-14</v>
      </c>
      <c r="AH86" s="14">
        <f t="shared" si="16"/>
        <v>0.3124017221665612</v>
      </c>
      <c r="AI86" s="14">
        <f t="shared" si="9"/>
        <v>3.2103259946195655</v>
      </c>
    </row>
    <row r="87" spans="1:35">
      <c r="A87" s="1">
        <v>46934</v>
      </c>
      <c r="B87">
        <v>-0.188342865672815</v>
      </c>
      <c r="C87">
        <v>-2.0324575003110699</v>
      </c>
      <c r="D87">
        <v>5.1521580531620197</v>
      </c>
      <c r="E87">
        <v>7.7188193361426303E-3</v>
      </c>
      <c r="F87" s="16">
        <v>-2.5499225147980999E-5</v>
      </c>
      <c r="G87" s="16">
        <v>-3.6359731890204698E-15</v>
      </c>
      <c r="H87" s="16">
        <v>4.2287627008018601E-14</v>
      </c>
      <c r="I87" s="16">
        <v>5.3751674577302796E-13</v>
      </c>
      <c r="J87" s="16">
        <v>2.9933514069238602E-13</v>
      </c>
      <c r="K87" s="16">
        <v>1.6849606405322E-14</v>
      </c>
      <c r="L87" s="16">
        <v>6.9458059385027001E-15</v>
      </c>
      <c r="M87" s="16">
        <v>5.2487425185812097E-15</v>
      </c>
      <c r="N87" s="16">
        <v>4.9591697881947397E-15</v>
      </c>
      <c r="O87" s="16">
        <v>6.6698484182433902E-15</v>
      </c>
      <c r="P87" s="16">
        <v>1.5697570922421699E-14</v>
      </c>
      <c r="Q87">
        <v>-7.4988885288383697E-2</v>
      </c>
      <c r="R87">
        <v>0</v>
      </c>
      <c r="S87">
        <v>8.62841769822556E-4</v>
      </c>
      <c r="T87">
        <v>0.30913488211163398</v>
      </c>
      <c r="U87" s="11">
        <f t="shared" si="10"/>
        <v>3.1740598458831339</v>
      </c>
      <c r="Y87" s="1">
        <f t="shared" si="11"/>
        <v>46934</v>
      </c>
      <c r="Z87" s="14">
        <f t="shared" si="11"/>
        <v>-0.188342865672815</v>
      </c>
      <c r="AA87" s="14">
        <f t="shared" si="11"/>
        <v>-2.0324575003110699</v>
      </c>
      <c r="AB87" s="14">
        <f t="shared" si="11"/>
        <v>5.1521580531620197</v>
      </c>
      <c r="AC87" s="14">
        <f t="shared" si="12"/>
        <v>8.3734254467457501E-4</v>
      </c>
      <c r="AD87" s="14">
        <f t="shared" si="13"/>
        <v>7.7188193361426303E-3</v>
      </c>
      <c r="AE87" s="14">
        <f t="shared" si="14"/>
        <v>-7.4988885288383697E-2</v>
      </c>
      <c r="AF87" s="14">
        <f t="shared" si="15"/>
        <v>-3.6359731890204698E-15</v>
      </c>
      <c r="AG87" s="14">
        <f t="shared" si="15"/>
        <v>4.2287627008018601E-14</v>
      </c>
      <c r="AH87" s="14">
        <f t="shared" si="16"/>
        <v>0.30913488211252721</v>
      </c>
      <c r="AI87" s="14">
        <f t="shared" si="9"/>
        <v>3.1740598458831344</v>
      </c>
    </row>
    <row r="88" spans="1:35">
      <c r="A88" s="1">
        <v>47026</v>
      </c>
      <c r="B88">
        <v>-0.18610717492669901</v>
      </c>
      <c r="C88">
        <v>-2.0127747649140502</v>
      </c>
      <c r="D88">
        <v>5.1006364726304101</v>
      </c>
      <c r="E88">
        <v>5.69286559165597E-3</v>
      </c>
      <c r="F88" s="16">
        <v>-2.98785980282179E-5</v>
      </c>
      <c r="G88" s="16">
        <v>-3.4127497700887699E-15</v>
      </c>
      <c r="H88" s="16">
        <v>3.9976944033974098E-14</v>
      </c>
      <c r="I88" s="16">
        <v>5.3820614252492601E-13</v>
      </c>
      <c r="J88" s="16">
        <v>3.01511005257478E-13</v>
      </c>
      <c r="K88" s="16">
        <v>1.7082142729488199E-14</v>
      </c>
      <c r="L88" s="16">
        <v>7.0994083663683402E-15</v>
      </c>
      <c r="M88" s="16">
        <v>5.4016953595039503E-15</v>
      </c>
      <c r="N88" s="16">
        <v>5.1150126241673697E-15</v>
      </c>
      <c r="O88" s="16">
        <v>6.8766146859808297E-15</v>
      </c>
      <c r="P88" s="16">
        <v>1.5481048643163201E-14</v>
      </c>
      <c r="Q88">
        <v>-7.5075340609208702E-2</v>
      </c>
      <c r="R88">
        <v>0</v>
      </c>
      <c r="S88">
        <v>4.9275977489827299E-4</v>
      </c>
      <c r="T88">
        <v>0.30590116073065099</v>
      </c>
      <c r="U88" s="11">
        <f t="shared" si="10"/>
        <v>3.1387360996805622</v>
      </c>
      <c r="Y88" s="1">
        <f t="shared" si="11"/>
        <v>47026</v>
      </c>
      <c r="Z88" s="14">
        <f t="shared" si="11"/>
        <v>-0.18610717492669901</v>
      </c>
      <c r="AA88" s="14">
        <f t="shared" si="11"/>
        <v>-2.0127747649140502</v>
      </c>
      <c r="AB88" s="14">
        <f t="shared" si="11"/>
        <v>5.1006364726304101</v>
      </c>
      <c r="AC88" s="14">
        <f t="shared" si="12"/>
        <v>4.6288117687005512E-4</v>
      </c>
      <c r="AD88" s="14">
        <f t="shared" si="13"/>
        <v>5.69286559165597E-3</v>
      </c>
      <c r="AE88" s="14">
        <f t="shared" si="14"/>
        <v>-7.5075340609208702E-2</v>
      </c>
      <c r="AF88" s="14">
        <f t="shared" si="15"/>
        <v>-3.4127497700887699E-15</v>
      </c>
      <c r="AG88" s="14">
        <f t="shared" si="15"/>
        <v>3.9976944033974098E-14</v>
      </c>
      <c r="AH88" s="14">
        <f t="shared" si="16"/>
        <v>0.30590116073154777</v>
      </c>
      <c r="AI88" s="14">
        <f t="shared" si="9"/>
        <v>3.1387360996805618</v>
      </c>
    </row>
    <row r="89" spans="1:35">
      <c r="A89" s="1">
        <v>47118</v>
      </c>
      <c r="B89">
        <v>-0.18394115165640601</v>
      </c>
      <c r="C89">
        <v>-1.9931913872486999</v>
      </c>
      <c r="D89">
        <v>5.0496301079041199</v>
      </c>
      <c r="E89">
        <v>4.1122375981467599E-3</v>
      </c>
      <c r="F89" s="16">
        <v>-3.3722966339592099E-5</v>
      </c>
      <c r="G89" s="16">
        <v>-3.1927352817530402E-15</v>
      </c>
      <c r="H89" s="16">
        <v>3.7739746383820798E-14</v>
      </c>
      <c r="I89" s="16">
        <v>5.38693613066403E-13</v>
      </c>
      <c r="J89" s="16">
        <v>3.0348231623518702E-13</v>
      </c>
      <c r="K89" s="16">
        <v>1.72975540069498E-14</v>
      </c>
      <c r="L89" s="16">
        <v>7.2431026425179707E-15</v>
      </c>
      <c r="M89" s="16">
        <v>5.5453914635738701E-15</v>
      </c>
      <c r="N89" s="16">
        <v>5.2616248829171197E-15</v>
      </c>
      <c r="O89" s="16">
        <v>7.0711944307103799E-15</v>
      </c>
      <c r="P89" s="16">
        <v>1.5263636142122299E-14</v>
      </c>
      <c r="Q89">
        <v>-7.5156470567272204E-2</v>
      </c>
      <c r="R89">
        <v>0</v>
      </c>
      <c r="S89">
        <v>1.56671270636737E-4</v>
      </c>
      <c r="T89">
        <v>0.30270022445531403</v>
      </c>
      <c r="U89" s="11">
        <f t="shared" si="10"/>
        <v>3.1042765087904343</v>
      </c>
      <c r="Y89" s="1">
        <f t="shared" si="11"/>
        <v>47118</v>
      </c>
      <c r="Z89" s="14">
        <f t="shared" si="11"/>
        <v>-0.18394115165640601</v>
      </c>
      <c r="AA89" s="14">
        <f t="shared" si="11"/>
        <v>-1.9931913872486999</v>
      </c>
      <c r="AB89" s="14">
        <f t="shared" si="11"/>
        <v>5.0496301079041199</v>
      </c>
      <c r="AC89" s="14">
        <f t="shared" si="12"/>
        <v>1.2294830429714488E-4</v>
      </c>
      <c r="AD89" s="14">
        <f t="shared" si="13"/>
        <v>4.1122375981467599E-3</v>
      </c>
      <c r="AE89" s="14">
        <f t="shared" si="14"/>
        <v>-7.5156470567272204E-2</v>
      </c>
      <c r="AF89" s="14">
        <f t="shared" si="15"/>
        <v>-3.1927352817530402E-15</v>
      </c>
      <c r="AG89" s="14">
        <f t="shared" si="15"/>
        <v>3.7739746383820798E-14</v>
      </c>
      <c r="AH89" s="14">
        <f t="shared" si="16"/>
        <v>0.30270022445621386</v>
      </c>
      <c r="AI89" s="14">
        <f t="shared" si="9"/>
        <v>3.1042765087904343</v>
      </c>
    </row>
    <row r="90" spans="1:35">
      <c r="A90" s="1">
        <v>47208</v>
      </c>
      <c r="B90">
        <v>-0.181839228808756</v>
      </c>
      <c r="C90">
        <v>-1.97372117545323</v>
      </c>
      <c r="D90">
        <v>4.9991338068250899</v>
      </c>
      <c r="E90">
        <v>2.9240340473461199E-3</v>
      </c>
      <c r="F90" s="16">
        <v>-3.7053246736390101E-5</v>
      </c>
      <c r="G90" s="16">
        <v>-2.9760265891406601E-15</v>
      </c>
      <c r="H90" s="16">
        <v>3.5571586822509602E-14</v>
      </c>
      <c r="I90" s="16">
        <v>5.3899285373180598E-13</v>
      </c>
      <c r="J90" s="16">
        <v>3.0526166707684299E-13</v>
      </c>
      <c r="K90" s="16">
        <v>1.74968561654986E-14</v>
      </c>
      <c r="L90" s="16">
        <v>7.3774619215123602E-15</v>
      </c>
      <c r="M90" s="16">
        <v>5.6803555040232702E-15</v>
      </c>
      <c r="N90" s="16">
        <v>5.39951901602416E-15</v>
      </c>
      <c r="O90" s="16">
        <v>7.2542500080930604E-15</v>
      </c>
      <c r="P90" s="16">
        <v>1.50454597395015E-14</v>
      </c>
      <c r="Q90">
        <v>-7.52386090625278E-2</v>
      </c>
      <c r="R90">
        <v>0</v>
      </c>
      <c r="S90">
        <v>-1.44924890550663E-4</v>
      </c>
      <c r="T90">
        <v>0.29953174309091801</v>
      </c>
      <c r="U90" s="11">
        <f t="shared" si="10"/>
        <v>3.0706085925024884</v>
      </c>
      <c r="Y90" s="1">
        <f t="shared" si="11"/>
        <v>47208</v>
      </c>
      <c r="Z90" s="14">
        <f t="shared" si="11"/>
        <v>-0.181839228808756</v>
      </c>
      <c r="AA90" s="14">
        <f t="shared" si="11"/>
        <v>-1.97372117545323</v>
      </c>
      <c r="AB90" s="14">
        <f t="shared" si="11"/>
        <v>4.9991338068250899</v>
      </c>
      <c r="AC90" s="14">
        <f t="shared" si="12"/>
        <v>-1.819781372870531E-4</v>
      </c>
      <c r="AD90" s="14">
        <f t="shared" si="13"/>
        <v>2.9240340473461199E-3</v>
      </c>
      <c r="AE90" s="14">
        <f t="shared" si="14"/>
        <v>-7.52386090625278E-2</v>
      </c>
      <c r="AF90" s="14">
        <f t="shared" si="15"/>
        <v>-2.9760265891406601E-15</v>
      </c>
      <c r="AG90" s="14">
        <f t="shared" si="15"/>
        <v>3.5571586822509602E-14</v>
      </c>
      <c r="AH90" s="14">
        <f t="shared" si="16"/>
        <v>0.29953174309182051</v>
      </c>
      <c r="AI90" s="14">
        <f t="shared" si="9"/>
        <v>3.070608592502488</v>
      </c>
    </row>
    <row r="91" spans="1:35">
      <c r="A91" s="1">
        <v>47299</v>
      </c>
      <c r="B91">
        <v>-0.17979604318157399</v>
      </c>
      <c r="C91">
        <v>-1.9543755517992001</v>
      </c>
      <c r="D91">
        <v>4.9491424687568397</v>
      </c>
      <c r="E91">
        <v>2.0780552140201498E-3</v>
      </c>
      <c r="F91" s="16">
        <v>-3.9895047436441897E-5</v>
      </c>
      <c r="G91" s="16">
        <v>-2.7627176164142999E-15</v>
      </c>
      <c r="H91" s="16">
        <v>3.3468301756110201E-14</v>
      </c>
      <c r="I91" s="16">
        <v>5.3911653886517098E-13</v>
      </c>
      <c r="J91" s="16">
        <v>3.0686102625254598E-13</v>
      </c>
      <c r="K91" s="16">
        <v>1.7681026568889899E-14</v>
      </c>
      <c r="L91" s="16">
        <v>7.5030413635462495E-15</v>
      </c>
      <c r="M91" s="16">
        <v>5.8070980705316003E-15</v>
      </c>
      <c r="N91" s="16">
        <v>5.5291958231483099E-15</v>
      </c>
      <c r="O91" s="16">
        <v>7.4264313237576395E-15</v>
      </c>
      <c r="P91" s="16">
        <v>1.4826639495411901E-14</v>
      </c>
      <c r="Q91">
        <v>-7.5326648915855998E-2</v>
      </c>
      <c r="R91">
        <v>0</v>
      </c>
      <c r="S91">
        <v>-4.1221533379110701E-4</v>
      </c>
      <c r="T91">
        <v>0.29639538978065699</v>
      </c>
      <c r="U91" s="11">
        <f t="shared" si="10"/>
        <v>3.0376655594745943</v>
      </c>
      <c r="Y91" s="1">
        <f t="shared" si="11"/>
        <v>47299</v>
      </c>
      <c r="Z91" s="14">
        <f t="shared" si="11"/>
        <v>-0.17979604318157399</v>
      </c>
      <c r="AA91" s="14">
        <f t="shared" si="11"/>
        <v>-1.9543755517992001</v>
      </c>
      <c r="AB91" s="14">
        <f t="shared" si="11"/>
        <v>4.9491424687568397</v>
      </c>
      <c r="AC91" s="14">
        <f t="shared" si="12"/>
        <v>-4.5211038122754891E-4</v>
      </c>
      <c r="AD91" s="14">
        <f t="shared" si="13"/>
        <v>2.0780552140201498E-3</v>
      </c>
      <c r="AE91" s="14">
        <f t="shared" si="14"/>
        <v>-7.5326648915855998E-2</v>
      </c>
      <c r="AF91" s="14">
        <f t="shared" si="15"/>
        <v>-2.7627176164142999E-15</v>
      </c>
      <c r="AG91" s="14">
        <f t="shared" si="15"/>
        <v>3.3468301756110201E-14</v>
      </c>
      <c r="AH91" s="14">
        <f t="shared" si="16"/>
        <v>0.29639538978156182</v>
      </c>
      <c r="AI91" s="14">
        <f t="shared" si="9"/>
        <v>3.0376655594745943</v>
      </c>
    </row>
    <row r="92" spans="1:35">
      <c r="A92" s="1">
        <v>47391</v>
      </c>
      <c r="B92">
        <v>-0.17780648327954399</v>
      </c>
      <c r="C92">
        <v>-1.93516391789835</v>
      </c>
      <c r="D92">
        <v>4.89965104406929</v>
      </c>
      <c r="E92">
        <v>1.5271407035569199E-3</v>
      </c>
      <c r="F92" s="16">
        <v>-4.2277492408623603E-5</v>
      </c>
      <c r="G92" s="16">
        <v>-2.5528979440644801E-15</v>
      </c>
      <c r="H92" s="16">
        <v>3.1426018918465402E-14</v>
      </c>
      <c r="I92" s="16">
        <v>5.3907635727178099E-13</v>
      </c>
      <c r="J92" s="16">
        <v>3.0829170429686498E-13</v>
      </c>
      <c r="K92" s="16">
        <v>1.7850998740623801E-14</v>
      </c>
      <c r="L92" s="16">
        <v>7.6203743206246505E-15</v>
      </c>
      <c r="M92" s="16">
        <v>5.9261116631732704E-15</v>
      </c>
      <c r="N92" s="16">
        <v>5.6511401146698496E-15</v>
      </c>
      <c r="O92" s="16">
        <v>7.5883697391785804E-15</v>
      </c>
      <c r="P92" s="16">
        <v>1.4607289722933599E-14</v>
      </c>
      <c r="Q92">
        <v>-7.5424216753774906E-2</v>
      </c>
      <c r="R92">
        <v>0</v>
      </c>
      <c r="S92">
        <v>-6.45946071558205E-4</v>
      </c>
      <c r="T92">
        <v>0.29329084097119301</v>
      </c>
      <c r="U92" s="11">
        <f t="shared" si="10"/>
        <v>3.0053861842493399</v>
      </c>
      <c r="Y92" s="1">
        <f t="shared" si="11"/>
        <v>47391</v>
      </c>
      <c r="Z92" s="14">
        <f t="shared" si="11"/>
        <v>-0.17780648327954399</v>
      </c>
      <c r="AA92" s="14">
        <f t="shared" si="11"/>
        <v>-1.93516391789835</v>
      </c>
      <c r="AB92" s="14">
        <f t="shared" si="11"/>
        <v>4.89965104406929</v>
      </c>
      <c r="AC92" s="14">
        <f t="shared" si="12"/>
        <v>-6.882235639668286E-4</v>
      </c>
      <c r="AD92" s="14">
        <f t="shared" si="13"/>
        <v>1.5271407035569199E-3</v>
      </c>
      <c r="AE92" s="14">
        <f t="shared" si="14"/>
        <v>-7.5424216753774906E-2</v>
      </c>
      <c r="AF92" s="14">
        <f t="shared" si="15"/>
        <v>-2.5528979440644801E-15</v>
      </c>
      <c r="AG92" s="14">
        <f t="shared" si="15"/>
        <v>3.1426018918465402E-14</v>
      </c>
      <c r="AH92" s="14">
        <f t="shared" si="16"/>
        <v>0.29329084097209968</v>
      </c>
      <c r="AI92" s="14">
        <f t="shared" si="9"/>
        <v>3.0053861842493403</v>
      </c>
    </row>
    <row r="93" spans="1:35">
      <c r="A93" s="1">
        <v>47483</v>
      </c>
      <c r="B93">
        <v>-0.17586572534484499</v>
      </c>
      <c r="C93">
        <v>-1.9160939644203101</v>
      </c>
      <c r="D93">
        <v>4.8506545336286004</v>
      </c>
      <c r="E93">
        <v>1.2274039961312701E-3</v>
      </c>
      <c r="F93" s="16">
        <v>-4.42321841512042E-5</v>
      </c>
      <c r="G93" s="16">
        <v>-2.3466516636906799E-15</v>
      </c>
      <c r="H93" s="16">
        <v>2.9441159255368498E-14</v>
      </c>
      <c r="I93" s="16">
        <v>5.3888305617910104E-13</v>
      </c>
      <c r="J93" s="16">
        <v>3.0956433562365698E-13</v>
      </c>
      <c r="K93" s="16">
        <v>1.8007658603882801E-14</v>
      </c>
      <c r="L93" s="16">
        <v>7.7299694827904595E-15</v>
      </c>
      <c r="M93" s="16">
        <v>6.0378676278510396E-15</v>
      </c>
      <c r="N93" s="16">
        <v>5.7658173431076899E-15</v>
      </c>
      <c r="O93" s="16">
        <v>7.7406732801074892E-15</v>
      </c>
      <c r="P93" s="16">
        <v>1.43875194540489E-14</v>
      </c>
      <c r="Q93">
        <v>-7.5533838433726505E-2</v>
      </c>
      <c r="R93">
        <v>0</v>
      </c>
      <c r="S93">
        <v>-8.4731076333256403E-4</v>
      </c>
      <c r="T93">
        <v>0.29021777637861501</v>
      </c>
      <c r="U93" s="11">
        <f t="shared" si="10"/>
        <v>2.973714642857916</v>
      </c>
      <c r="Y93" s="1">
        <f t="shared" si="11"/>
        <v>47483</v>
      </c>
      <c r="Z93" s="14">
        <f t="shared" si="11"/>
        <v>-0.17586572534484499</v>
      </c>
      <c r="AA93" s="14">
        <f t="shared" si="11"/>
        <v>-1.9160939644203101</v>
      </c>
      <c r="AB93" s="14">
        <f t="shared" si="11"/>
        <v>4.8506545336286004</v>
      </c>
      <c r="AC93" s="14">
        <f t="shared" si="12"/>
        <v>-8.9154294748376825E-4</v>
      </c>
      <c r="AD93" s="14">
        <f t="shared" si="13"/>
        <v>1.2274039961312701E-3</v>
      </c>
      <c r="AE93" s="14">
        <f t="shared" si="14"/>
        <v>-7.5533838433726505E-2</v>
      </c>
      <c r="AF93" s="14">
        <f t="shared" si="15"/>
        <v>-2.3466516636906799E-15</v>
      </c>
      <c r="AG93" s="14">
        <f t="shared" si="15"/>
        <v>2.9441159255368498E-14</v>
      </c>
      <c r="AH93" s="14">
        <f t="shared" si="16"/>
        <v>0.29021777637952312</v>
      </c>
      <c r="AI93" s="14">
        <f t="shared" si="9"/>
        <v>2.9737146428579169</v>
      </c>
    </row>
    <row r="94" spans="1:35">
      <c r="A94" s="1">
        <v>47573</v>
      </c>
      <c r="B94">
        <v>-0.173969258946333</v>
      </c>
      <c r="C94">
        <v>-1.8971719337480699</v>
      </c>
      <c r="D94">
        <v>4.8021479882923197</v>
      </c>
      <c r="E94">
        <v>1.13837710872749E-3</v>
      </c>
      <c r="F94" s="16">
        <v>-4.5792298507739697E-5</v>
      </c>
      <c r="G94" s="16">
        <v>-2.1440564698397498E-15</v>
      </c>
      <c r="H94" s="16">
        <v>2.7510433973245002E-14</v>
      </c>
      <c r="I94" s="16">
        <v>5.3854649074772096E-13</v>
      </c>
      <c r="J94" s="16">
        <v>3.1068887288038802E-13</v>
      </c>
      <c r="K94" s="16">
        <v>1.8151842037595899E-14</v>
      </c>
      <c r="L94" s="16">
        <v>7.8323088650605402E-15</v>
      </c>
      <c r="M94" s="16">
        <v>6.1428139204387402E-15</v>
      </c>
      <c r="N94" s="16">
        <v>5.8736710907025197E-15</v>
      </c>
      <c r="O94" s="16">
        <v>7.8839230007861795E-15</v>
      </c>
      <c r="P94" s="16">
        <v>1.41674328605517E-14</v>
      </c>
      <c r="Q94">
        <v>-7.5657093990392901E-2</v>
      </c>
      <c r="R94">
        <v>0</v>
      </c>
      <c r="S94">
        <v>-1.0178521349401299E-3</v>
      </c>
      <c r="T94">
        <v>0.28717587895476898</v>
      </c>
      <c r="U94" s="11">
        <f t="shared" si="10"/>
        <v>2.9426003132385077</v>
      </c>
      <c r="Y94" s="1">
        <f t="shared" si="11"/>
        <v>47573</v>
      </c>
      <c r="Z94" s="14">
        <f t="shared" si="11"/>
        <v>-0.173969258946333</v>
      </c>
      <c r="AA94" s="14">
        <f t="shared" si="11"/>
        <v>-1.8971719337480699</v>
      </c>
      <c r="AB94" s="14">
        <f t="shared" si="11"/>
        <v>4.8021479882923197</v>
      </c>
      <c r="AC94" s="14">
        <f t="shared" si="12"/>
        <v>-1.0636444334478695E-3</v>
      </c>
      <c r="AD94" s="14">
        <f t="shared" si="13"/>
        <v>1.13837710872749E-3</v>
      </c>
      <c r="AE94" s="14">
        <f t="shared" si="14"/>
        <v>-7.5657093990392901E-2</v>
      </c>
      <c r="AF94" s="14">
        <f t="shared" si="15"/>
        <v>-2.1440564698397498E-15</v>
      </c>
      <c r="AG94" s="14">
        <f t="shared" si="15"/>
        <v>2.7510433973245002E-14</v>
      </c>
      <c r="AH94" s="14">
        <f t="shared" si="16"/>
        <v>0.28717587895567831</v>
      </c>
      <c r="AI94" s="14">
        <f t="shared" si="9"/>
        <v>2.9426003132385072</v>
      </c>
    </row>
    <row r="95" spans="1:35">
      <c r="A95" s="1">
        <v>47664</v>
      </c>
      <c r="B95">
        <v>-0.17211290344688801</v>
      </c>
      <c r="C95">
        <v>-1.87840284271828</v>
      </c>
      <c r="D95">
        <v>4.75412650840941</v>
      </c>
      <c r="E95">
        <v>1.2230779120861301E-3</v>
      </c>
      <c r="F95" s="16">
        <v>-4.69918039719488E-5</v>
      </c>
      <c r="G95" s="16">
        <v>-1.9451829674213901E-15</v>
      </c>
      <c r="H95" s="16">
        <v>2.563083763015E-14</v>
      </c>
      <c r="I95" s="16">
        <v>5.3807567742704899E-13</v>
      </c>
      <c r="J95" s="16">
        <v>3.1167459179570199E-13</v>
      </c>
      <c r="K95" s="16">
        <v>1.8284333561853099E-14</v>
      </c>
      <c r="L95" s="16">
        <v>7.9278465226748998E-15</v>
      </c>
      <c r="M95" s="16">
        <v>6.2413735928036401E-15</v>
      </c>
      <c r="N95" s="16">
        <v>5.9751213059748701E-15</v>
      </c>
      <c r="O95" s="16">
        <v>8.0186703634544595E-15</v>
      </c>
      <c r="P95" s="16">
        <v>1.39471296323591E-14</v>
      </c>
      <c r="Q95">
        <v>-7.5794761415418604E-2</v>
      </c>
      <c r="R95">
        <v>0</v>
      </c>
      <c r="S95">
        <v>-1.1593755012314899E-3</v>
      </c>
      <c r="T95">
        <v>0.28416483485395699</v>
      </c>
      <c r="U95" s="11">
        <f t="shared" si="10"/>
        <v>2.9119975462905976</v>
      </c>
      <c r="Y95" s="1">
        <f t="shared" si="11"/>
        <v>47664</v>
      </c>
      <c r="Z95" s="14">
        <f t="shared" si="11"/>
        <v>-0.17211290344688801</v>
      </c>
      <c r="AA95" s="14">
        <f t="shared" si="11"/>
        <v>-1.87840284271828</v>
      </c>
      <c r="AB95" s="14">
        <f t="shared" si="11"/>
        <v>4.75412650840941</v>
      </c>
      <c r="AC95" s="14">
        <f t="shared" si="12"/>
        <v>-1.2063673052034388E-3</v>
      </c>
      <c r="AD95" s="14">
        <f t="shared" si="13"/>
        <v>1.2230779120861301E-3</v>
      </c>
      <c r="AE95" s="14">
        <f t="shared" si="14"/>
        <v>-7.5794761415418604E-2</v>
      </c>
      <c r="AF95" s="14">
        <f t="shared" si="15"/>
        <v>-1.9451829674213901E-15</v>
      </c>
      <c r="AG95" s="14">
        <f t="shared" si="15"/>
        <v>2.563083763015E-14</v>
      </c>
      <c r="AH95" s="14">
        <f t="shared" si="16"/>
        <v>0.2841648348548671</v>
      </c>
      <c r="AI95" s="14">
        <f t="shared" si="9"/>
        <v>2.9119975462905976</v>
      </c>
    </row>
    <row r="96" spans="1:35">
      <c r="A96" s="1">
        <v>47756</v>
      </c>
      <c r="B96">
        <v>-0.17029281659422099</v>
      </c>
      <c r="C96">
        <v>-1.8597906715082599</v>
      </c>
      <c r="D96">
        <v>4.7065852433253204</v>
      </c>
      <c r="E96">
        <v>1.44801178782201E-3</v>
      </c>
      <c r="F96" s="16">
        <v>-4.7864797221511999E-5</v>
      </c>
      <c r="G96" s="16">
        <v>-1.7500941728393901E-15</v>
      </c>
      <c r="H96" s="16">
        <v>2.37996380586676E-14</v>
      </c>
      <c r="I96" s="16">
        <v>5.3747884968730603E-13</v>
      </c>
      <c r="J96" s="16">
        <v>3.1253010465946299E-13</v>
      </c>
      <c r="K96" s="16">
        <v>1.8405865979985201E-14</v>
      </c>
      <c r="L96" s="16">
        <v>8.0170078899159398E-15</v>
      </c>
      <c r="M96" s="16">
        <v>6.3339439006250498E-15</v>
      </c>
      <c r="N96" s="16">
        <v>6.07056318839892E-15</v>
      </c>
      <c r="O96" s="16">
        <v>8.1454355003120293E-15</v>
      </c>
      <c r="P96" s="16">
        <v>1.3726705315867701E-14</v>
      </c>
      <c r="Q96">
        <v>-7.5946948870902295E-2</v>
      </c>
      <c r="R96">
        <v>0</v>
      </c>
      <c r="S96">
        <v>-1.2738734281438199E-3</v>
      </c>
      <c r="T96">
        <v>0.28118433339999999</v>
      </c>
      <c r="U96" s="11">
        <f t="shared" si="10"/>
        <v>2.8818654133153268</v>
      </c>
      <c r="Y96" s="1">
        <f t="shared" si="11"/>
        <v>47756</v>
      </c>
      <c r="Z96" s="14">
        <f t="shared" si="11"/>
        <v>-0.17029281659422099</v>
      </c>
      <c r="AA96" s="14">
        <f t="shared" si="11"/>
        <v>-1.8597906715082599</v>
      </c>
      <c r="AB96" s="14">
        <f t="shared" si="11"/>
        <v>4.7065852433253204</v>
      </c>
      <c r="AC96" s="14">
        <f t="shared" si="12"/>
        <v>-1.3217382253653319E-3</v>
      </c>
      <c r="AD96" s="14">
        <f t="shared" si="13"/>
        <v>1.44801178782201E-3</v>
      </c>
      <c r="AE96" s="14">
        <f t="shared" si="14"/>
        <v>-7.5946948870902295E-2</v>
      </c>
      <c r="AF96" s="14">
        <f t="shared" si="15"/>
        <v>-1.7500941728393901E-15</v>
      </c>
      <c r="AG96" s="14">
        <f t="shared" si="15"/>
        <v>2.37996380586676E-14</v>
      </c>
      <c r="AH96" s="14">
        <f t="shared" si="16"/>
        <v>0.28118433340091065</v>
      </c>
      <c r="AI96" s="14">
        <f t="shared" si="9"/>
        <v>2.8818654133153268</v>
      </c>
    </row>
    <row r="97" spans="1:35">
      <c r="A97" s="1">
        <v>47848</v>
      </c>
      <c r="B97">
        <v>-0.16850549639884799</v>
      </c>
      <c r="C97">
        <v>-1.8413385238109099</v>
      </c>
      <c r="D97">
        <v>4.65951939089208</v>
      </c>
      <c r="E97">
        <v>1.7831184160687699E-3</v>
      </c>
      <c r="F97" s="16">
        <v>-4.8444946156777898E-5</v>
      </c>
      <c r="G97" s="16">
        <v>-1.5588451871311101E-15</v>
      </c>
      <c r="H97" s="16">
        <v>2.20143638244158E-14</v>
      </c>
      <c r="I97" s="16">
        <v>5.3676351487805604E-13</v>
      </c>
      <c r="J97" s="16">
        <v>3.1326338075842899E-13</v>
      </c>
      <c r="K97" s="16">
        <v>1.8517120819153001E-14</v>
      </c>
      <c r="L97" s="16">
        <v>8.1001896458391094E-15</v>
      </c>
      <c r="M97" s="16">
        <v>6.4208959401948201E-15</v>
      </c>
      <c r="N97" s="16">
        <v>6.1603666272831703E-15</v>
      </c>
      <c r="O97" s="16">
        <v>8.2647062336986004E-15</v>
      </c>
      <c r="P97" s="16">
        <v>1.35062516151448E-14</v>
      </c>
      <c r="Q97">
        <v>-7.6113215183874997E-2</v>
      </c>
      <c r="R97">
        <v>0</v>
      </c>
      <c r="S97">
        <v>-1.3634606354660499E-3</v>
      </c>
      <c r="T97">
        <v>0.27823406705366799</v>
      </c>
      <c r="U97" s="11">
        <f t="shared" si="10"/>
        <v>2.8521674353874915</v>
      </c>
      <c r="Y97" s="1">
        <f t="shared" si="11"/>
        <v>47848</v>
      </c>
      <c r="Z97" s="14">
        <f t="shared" si="11"/>
        <v>-0.16850549639884799</v>
      </c>
      <c r="AA97" s="14">
        <f t="shared" si="11"/>
        <v>-1.8413385238109099</v>
      </c>
      <c r="AB97" s="14">
        <f t="shared" si="11"/>
        <v>4.65951939089208</v>
      </c>
      <c r="AC97" s="14">
        <f t="shared" si="12"/>
        <v>-1.4119055816228278E-3</v>
      </c>
      <c r="AD97" s="14">
        <f t="shared" si="13"/>
        <v>1.7831184160687699E-3</v>
      </c>
      <c r="AE97" s="14">
        <f t="shared" si="14"/>
        <v>-7.6113215183874997E-2</v>
      </c>
      <c r="AF97" s="14">
        <f t="shared" si="15"/>
        <v>-1.5588451871311101E-15</v>
      </c>
      <c r="AG97" s="14">
        <f t="shared" si="15"/>
        <v>2.20143638244158E-14</v>
      </c>
      <c r="AH97" s="14">
        <f t="shared" si="16"/>
        <v>0.27823406705457898</v>
      </c>
      <c r="AI97" s="14">
        <f t="shared" si="9"/>
        <v>2.8521674353874924</v>
      </c>
    </row>
    <row r="98" spans="1:35">
      <c r="A98" s="1">
        <v>47938</v>
      </c>
      <c r="B98">
        <v>-0.16674777737647001</v>
      </c>
      <c r="C98">
        <v>-1.8230487626579499</v>
      </c>
      <c r="D98">
        <v>4.6129241969831698</v>
      </c>
      <c r="E98">
        <v>2.2016735672113399E-3</v>
      </c>
      <c r="F98" s="16">
        <v>-4.8765031470125901E-5</v>
      </c>
      <c r="G98" s="16">
        <v>-1.37148301997725E-15</v>
      </c>
      <c r="H98" s="16">
        <v>2.02727898413998E-14</v>
      </c>
      <c r="I98" s="16">
        <v>5.35936511163673E-13</v>
      </c>
      <c r="J98" s="16">
        <v>3.138817722701E-13</v>
      </c>
      <c r="K98" s="16">
        <v>1.86187294259071E-14</v>
      </c>
      <c r="L98" s="16">
        <v>8.1777600185448393E-15</v>
      </c>
      <c r="M98" s="16">
        <v>6.5025747289473103E-15</v>
      </c>
      <c r="N98" s="16">
        <v>6.2448761082728101E-15</v>
      </c>
      <c r="O98" s="16">
        <v>8.3769377394758197E-15</v>
      </c>
      <c r="P98" s="16">
        <v>1.32858566588175E-14</v>
      </c>
      <c r="Q98">
        <v>-7.6292678677588197E-2</v>
      </c>
      <c r="R98">
        <v>0</v>
      </c>
      <c r="S98">
        <v>-1.43031828998597E-3</v>
      </c>
      <c r="T98">
        <v>0.27531373138046</v>
      </c>
      <c r="U98" s="11">
        <f t="shared" si="10"/>
        <v>2.8228712998983068</v>
      </c>
      <c r="Y98" s="1">
        <f t="shared" si="11"/>
        <v>47938</v>
      </c>
      <c r="Z98" s="14">
        <f t="shared" si="11"/>
        <v>-0.16674777737647001</v>
      </c>
      <c r="AA98" s="14">
        <f t="shared" si="11"/>
        <v>-1.8230487626579499</v>
      </c>
      <c r="AB98" s="14">
        <f t="shared" si="11"/>
        <v>4.6129241969831698</v>
      </c>
      <c r="AC98" s="14">
        <f t="shared" si="12"/>
        <v>-1.4790833214560959E-3</v>
      </c>
      <c r="AD98" s="14">
        <f t="shared" si="13"/>
        <v>2.2016735672113399E-3</v>
      </c>
      <c r="AE98" s="14">
        <f t="shared" si="14"/>
        <v>-7.6292678677588197E-2</v>
      </c>
      <c r="AF98" s="14">
        <f t="shared" si="15"/>
        <v>-1.37148301997725E-15</v>
      </c>
      <c r="AG98" s="14">
        <f t="shared" si="15"/>
        <v>2.02727898413998E-14</v>
      </c>
      <c r="AH98" s="14">
        <f t="shared" si="16"/>
        <v>0.27531373138137094</v>
      </c>
      <c r="AI98" s="14">
        <f t="shared" si="9"/>
        <v>2.8228712998983063</v>
      </c>
    </row>
    <row r="99" spans="1:35">
      <c r="A99" s="1">
        <v>48029</v>
      </c>
      <c r="B99">
        <v>-0.165016822142937</v>
      </c>
      <c r="C99">
        <v>-1.80492312558997</v>
      </c>
      <c r="D99">
        <v>4.5667949550133402</v>
      </c>
      <c r="E99">
        <v>2.6801548505043901E-3</v>
      </c>
      <c r="F99" s="16">
        <v>-4.8856577703777598E-5</v>
      </c>
      <c r="G99" s="16">
        <v>-1.1880465443330401E-15</v>
      </c>
      <c r="H99" s="16">
        <v>1.8572921687236699E-14</v>
      </c>
      <c r="I99" s="16">
        <v>5.3500406366789104E-13</v>
      </c>
      <c r="J99" s="16">
        <v>3.14392044289864E-13</v>
      </c>
      <c r="K99" s="16">
        <v>1.8711274587612199E-14</v>
      </c>
      <c r="L99" s="16">
        <v>8.2500594479290696E-15</v>
      </c>
      <c r="M99" s="16">
        <v>6.5792996521289103E-15</v>
      </c>
      <c r="N99" s="16">
        <v>6.3244110083850601E-15</v>
      </c>
      <c r="O99" s="16">
        <v>8.4825527481460996E-15</v>
      </c>
      <c r="P99" s="16">
        <v>1.3065605235539099E-14</v>
      </c>
      <c r="Q99">
        <v>-7.6484114568703798E-2</v>
      </c>
      <c r="R99">
        <v>0</v>
      </c>
      <c r="S99">
        <v>-1.4766468772223901E-3</v>
      </c>
      <c r="T99">
        <v>0.272423025018733</v>
      </c>
      <c r="U99" s="11">
        <f t="shared" si="10"/>
        <v>2.793948569126969</v>
      </c>
      <c r="Y99" s="1">
        <f t="shared" ref="Y99:AB132" si="17">+A99</f>
        <v>48029</v>
      </c>
      <c r="Z99" s="14">
        <f t="shared" si="17"/>
        <v>-0.165016822142937</v>
      </c>
      <c r="AA99" s="14">
        <f t="shared" si="17"/>
        <v>-1.80492312558997</v>
      </c>
      <c r="AB99" s="14">
        <f t="shared" si="17"/>
        <v>4.5667949550133402</v>
      </c>
      <c r="AC99" s="14">
        <f t="shared" si="12"/>
        <v>-1.5255034549261676E-3</v>
      </c>
      <c r="AD99" s="14">
        <f t="shared" si="13"/>
        <v>2.6801548505043901E-3</v>
      </c>
      <c r="AE99" s="14">
        <f t="shared" si="14"/>
        <v>-7.6484114568703798E-2</v>
      </c>
      <c r="AF99" s="14">
        <f t="shared" si="15"/>
        <v>-1.1880465443330401E-15</v>
      </c>
      <c r="AG99" s="14">
        <f t="shared" si="15"/>
        <v>1.8572921687236699E-14</v>
      </c>
      <c r="AH99" s="14">
        <f t="shared" si="16"/>
        <v>0.27242302501964388</v>
      </c>
      <c r="AI99" s="14">
        <f t="shared" si="9"/>
        <v>2.793948569126969</v>
      </c>
    </row>
    <row r="100" spans="1:35">
      <c r="A100" s="1">
        <v>48121</v>
      </c>
      <c r="B100">
        <v>-0.16331010926003001</v>
      </c>
      <c r="C100">
        <v>-1.78696282230975</v>
      </c>
      <c r="D100">
        <v>4.52112700546322</v>
      </c>
      <c r="E100">
        <v>3.1980794628683399E-3</v>
      </c>
      <c r="F100" s="16">
        <v>-4.8749564839126003E-5</v>
      </c>
      <c r="G100" s="16">
        <v>-1.0085665625532901E-15</v>
      </c>
      <c r="H100" s="16">
        <v>1.6912979087867399E-14</v>
      </c>
      <c r="I100" s="16">
        <v>5.3397183912306301E-13</v>
      </c>
      <c r="J100" s="16">
        <v>3.1480040783047898E-13</v>
      </c>
      <c r="K100" s="16">
        <v>1.87952925646537E-14</v>
      </c>
      <c r="L100" s="16">
        <v>8.3174015350239194E-15</v>
      </c>
      <c r="M100" s="16">
        <v>6.6513652056254396E-15</v>
      </c>
      <c r="N100" s="16">
        <v>6.3992662079881296E-15</v>
      </c>
      <c r="O100" s="16">
        <v>8.5819421878891506E-15</v>
      </c>
      <c r="P100" s="16">
        <v>1.2845579000880999E-14</v>
      </c>
      <c r="Q100">
        <v>-7.66860413007633E-2</v>
      </c>
      <c r="R100">
        <v>0</v>
      </c>
      <c r="S100">
        <v>-1.5046268734457201E-3</v>
      </c>
      <c r="T100">
        <v>0.26956164964818702</v>
      </c>
      <c r="U100" s="11">
        <f t="shared" si="10"/>
        <v>2.7653743852663735</v>
      </c>
      <c r="Y100" s="1">
        <f t="shared" si="17"/>
        <v>48121</v>
      </c>
      <c r="Z100" s="14">
        <f t="shared" si="17"/>
        <v>-0.16331010926003001</v>
      </c>
      <c r="AA100" s="14">
        <f t="shared" si="17"/>
        <v>-1.78696282230975</v>
      </c>
      <c r="AB100" s="14">
        <f t="shared" si="17"/>
        <v>4.52112700546322</v>
      </c>
      <c r="AC100" s="14">
        <f t="shared" si="12"/>
        <v>-1.5533764382848461E-3</v>
      </c>
      <c r="AD100" s="14">
        <f t="shared" si="13"/>
        <v>3.1980794628683399E-3</v>
      </c>
      <c r="AE100" s="14">
        <f t="shared" si="14"/>
        <v>-7.66860413007633E-2</v>
      </c>
      <c r="AF100" s="14">
        <f t="shared" si="15"/>
        <v>-1.0085665625532901E-15</v>
      </c>
      <c r="AG100" s="14">
        <f t="shared" si="15"/>
        <v>1.6912979087867399E-14</v>
      </c>
      <c r="AH100" s="14">
        <f t="shared" si="16"/>
        <v>0.2695616496490974</v>
      </c>
      <c r="AI100" s="14">
        <f t="shared" si="9"/>
        <v>2.7653743852663739</v>
      </c>
    </row>
    <row r="101" spans="1:35">
      <c r="A101" s="1">
        <v>48213</v>
      </c>
      <c r="B101">
        <v>-0.16162541814109599</v>
      </c>
      <c r="C101">
        <v>-1.7691686174793899</v>
      </c>
      <c r="D101">
        <v>4.4759157354085897</v>
      </c>
      <c r="E101">
        <v>3.7378210952063399E-3</v>
      </c>
      <c r="F101" s="16">
        <v>-4.8472211672533999E-5</v>
      </c>
      <c r="G101" s="16">
        <v>-8.3306596616934201E-16</v>
      </c>
      <c r="H101" s="16">
        <v>1.52913789731804E-14</v>
      </c>
      <c r="I101" s="16">
        <v>5.3284499846574398E-13</v>
      </c>
      <c r="J101" s="16">
        <v>3.1511255478710601E-13</v>
      </c>
      <c r="K101" s="16">
        <v>1.8871275431800801E-14</v>
      </c>
      <c r="L101" s="16">
        <v>8.3800742139634002E-15</v>
      </c>
      <c r="M101" s="16">
        <v>6.7190419723956902E-15</v>
      </c>
      <c r="N101" s="16">
        <v>6.46971295550569E-15</v>
      </c>
      <c r="O101" s="16">
        <v>8.6754661832490905E-15</v>
      </c>
      <c r="P101" s="16">
        <v>1.2625856658428301E-14</v>
      </c>
      <c r="Q101">
        <v>-7.6896796296372694E-2</v>
      </c>
      <c r="R101">
        <v>0</v>
      </c>
      <c r="S101">
        <v>-1.5163864713191499E-3</v>
      </c>
      <c r="T101">
        <v>0.266729309958679</v>
      </c>
      <c r="U101" s="11">
        <f t="shared" si="10"/>
        <v>2.7371271758635491</v>
      </c>
      <c r="Y101" s="1">
        <f t="shared" si="17"/>
        <v>48213</v>
      </c>
      <c r="Z101" s="14">
        <f t="shared" si="17"/>
        <v>-0.16162541814109599</v>
      </c>
      <c r="AA101" s="14">
        <f t="shared" si="17"/>
        <v>-1.7691686174793899</v>
      </c>
      <c r="AB101" s="14">
        <f t="shared" si="17"/>
        <v>4.4759157354085897</v>
      </c>
      <c r="AC101" s="14">
        <f t="shared" si="12"/>
        <v>-1.564858682991684E-3</v>
      </c>
      <c r="AD101" s="14">
        <f t="shared" si="13"/>
        <v>3.7378210952063399E-3</v>
      </c>
      <c r="AE101" s="14">
        <f t="shared" si="14"/>
        <v>-7.6896796296372694E-2</v>
      </c>
      <c r="AF101" s="14">
        <f t="shared" si="15"/>
        <v>-8.3306596616934201E-16</v>
      </c>
      <c r="AG101" s="14">
        <f t="shared" si="15"/>
        <v>1.52913789731804E-14</v>
      </c>
      <c r="AH101" s="14">
        <f t="shared" si="16"/>
        <v>0.26672930995958871</v>
      </c>
      <c r="AI101" s="14">
        <f t="shared" si="9"/>
        <v>2.7371271758635491</v>
      </c>
    </row>
    <row r="102" spans="1:35">
      <c r="A102" s="1">
        <v>48304</v>
      </c>
      <c r="B102">
        <v>-0.159960811738353</v>
      </c>
      <c r="C102">
        <v>-1.7515409009173899</v>
      </c>
      <c r="D102">
        <v>4.4311565780545097</v>
      </c>
      <c r="E102">
        <v>4.2844123013150498E-3</v>
      </c>
      <c r="F102" s="16">
        <v>-4.8050822546829798E-5</v>
      </c>
      <c r="G102" s="16">
        <v>-6.6155997286410501E-16</v>
      </c>
      <c r="H102" s="16">
        <v>1.3706718442198E-14</v>
      </c>
      <c r="I102" s="16">
        <v>5.3162824694934702E-13</v>
      </c>
      <c r="J102" s="16">
        <v>3.1533369400445699E-13</v>
      </c>
      <c r="K102" s="16">
        <v>1.8939673639842201E-14</v>
      </c>
      <c r="L102" s="16">
        <v>8.4383410901882999E-15</v>
      </c>
      <c r="M102" s="16">
        <v>6.7825777771120602E-15</v>
      </c>
      <c r="N102" s="16">
        <v>6.5359999277638796E-15</v>
      </c>
      <c r="O102" s="16">
        <v>8.7634553325080395E-15</v>
      </c>
      <c r="P102" s="16">
        <v>1.24065141177545E-14</v>
      </c>
      <c r="Q102">
        <v>-7.7114601696658902E-2</v>
      </c>
      <c r="R102">
        <v>0</v>
      </c>
      <c r="S102">
        <v>-1.5139756441973999E-3</v>
      </c>
      <c r="T102">
        <v>0.26392571361938499</v>
      </c>
      <c r="U102" s="11">
        <f t="shared" si="10"/>
        <v>2.709188363156986</v>
      </c>
      <c r="Y102" s="1">
        <f t="shared" si="17"/>
        <v>48304</v>
      </c>
      <c r="Z102" s="14">
        <f t="shared" si="17"/>
        <v>-0.159960811738353</v>
      </c>
      <c r="AA102" s="14">
        <f t="shared" si="17"/>
        <v>-1.7515409009173899</v>
      </c>
      <c r="AB102" s="14">
        <f t="shared" si="17"/>
        <v>4.4311565780545097</v>
      </c>
      <c r="AC102" s="14">
        <f t="shared" si="12"/>
        <v>-1.5620264667442296E-3</v>
      </c>
      <c r="AD102" s="14">
        <f t="shared" si="13"/>
        <v>4.2844123013150498E-3</v>
      </c>
      <c r="AE102" s="14">
        <f t="shared" si="14"/>
        <v>-7.7114601696658902E-2</v>
      </c>
      <c r="AF102" s="14">
        <f t="shared" si="15"/>
        <v>-6.6155997286410501E-16</v>
      </c>
      <c r="AG102" s="14">
        <f t="shared" si="15"/>
        <v>1.3706718442198E-14</v>
      </c>
      <c r="AH102" s="14">
        <f t="shared" si="16"/>
        <v>0.26392571362029382</v>
      </c>
      <c r="AI102" s="14">
        <f t="shared" si="9"/>
        <v>2.709188363156986</v>
      </c>
    </row>
    <row r="103" spans="1:35">
      <c r="A103" s="1">
        <v>48395</v>
      </c>
      <c r="B103">
        <v>-0.158314617649541</v>
      </c>
      <c r="C103">
        <v>-1.7340797471095899</v>
      </c>
      <c r="D103">
        <v>4.3868450122739802</v>
      </c>
      <c r="E103">
        <v>4.82533782365961E-3</v>
      </c>
      <c r="F103" s="16">
        <v>-4.7509689402581797E-5</v>
      </c>
      <c r="G103" s="16">
        <v>-4.9405642563577598E-16</v>
      </c>
      <c r="H103" s="16">
        <v>1.21577579192241E-14</v>
      </c>
      <c r="I103" s="16">
        <v>5.3032588145782203E-13</v>
      </c>
      <c r="J103" s="16">
        <v>3.1546858771491601E-13</v>
      </c>
      <c r="K103" s="16">
        <v>1.9000898720571401E-14</v>
      </c>
      <c r="L103" s="16">
        <v>8.4924428956728004E-15</v>
      </c>
      <c r="M103" s="16">
        <v>6.8421989704131699E-15</v>
      </c>
      <c r="N103" s="16">
        <v>6.5983544357164896E-15</v>
      </c>
      <c r="O103" s="16">
        <v>8.8462121957212597E-15</v>
      </c>
      <c r="P103" s="16">
        <v>1.2187624631824301E-14</v>
      </c>
      <c r="Q103">
        <v>-7.7337620719556799E-2</v>
      </c>
      <c r="R103">
        <v>0</v>
      </c>
      <c r="S103">
        <v>-1.4993458669967999E-3</v>
      </c>
      <c r="T103">
        <v>0.261150571248291</v>
      </c>
      <c r="U103" s="11">
        <f t="shared" si="10"/>
        <v>2.6815420803117629</v>
      </c>
      <c r="Y103" s="1">
        <f t="shared" si="17"/>
        <v>48395</v>
      </c>
      <c r="Z103" s="14">
        <f t="shared" si="17"/>
        <v>-0.158314617649541</v>
      </c>
      <c r="AA103" s="14">
        <f t="shared" si="17"/>
        <v>-1.7340797471095899</v>
      </c>
      <c r="AB103" s="14">
        <f t="shared" si="17"/>
        <v>4.3868450122739802</v>
      </c>
      <c r="AC103" s="14">
        <f t="shared" si="12"/>
        <v>-1.5468555563993816E-3</v>
      </c>
      <c r="AD103" s="14">
        <f t="shared" si="13"/>
        <v>4.82533782365961E-3</v>
      </c>
      <c r="AE103" s="14">
        <f t="shared" si="14"/>
        <v>-7.7337620719556799E-2</v>
      </c>
      <c r="AF103" s="14">
        <f t="shared" si="15"/>
        <v>-4.9405642563577598E-16</v>
      </c>
      <c r="AG103" s="14">
        <f t="shared" si="15"/>
        <v>1.21577579192241E-14</v>
      </c>
      <c r="AH103" s="14">
        <f t="shared" si="16"/>
        <v>0.26115057124919877</v>
      </c>
      <c r="AI103" s="14">
        <f t="shared" si="9"/>
        <v>2.6815420803117633</v>
      </c>
    </row>
    <row r="104" spans="1:35">
      <c r="A104" s="1">
        <v>48487</v>
      </c>
      <c r="B104">
        <v>-0.15668540820127899</v>
      </c>
      <c r="C104">
        <v>-1.7167849656568499</v>
      </c>
      <c r="D104">
        <v>4.3429765621512502</v>
      </c>
      <c r="E104">
        <v>5.3503236068414596E-3</v>
      </c>
      <c r="F104" s="16">
        <v>-4.68710415691778E-5</v>
      </c>
      <c r="G104" s="16">
        <v>-3.3055614060039602E-16</v>
      </c>
      <c r="H104" s="16">
        <v>1.06434047305754E-14</v>
      </c>
      <c r="I104" s="16">
        <v>5.2894183480261099E-13</v>
      </c>
      <c r="J104" s="16">
        <v>3.15521587737246E-13</v>
      </c>
      <c r="K104" s="16">
        <v>1.9055326069295099E-14</v>
      </c>
      <c r="L104" s="16">
        <v>8.5425990186637704E-15</v>
      </c>
      <c r="M104" s="16">
        <v>6.8981118005735303E-15</v>
      </c>
      <c r="N104" s="16">
        <v>6.6569837317253402E-15</v>
      </c>
      <c r="O104" s="16">
        <v>8.9240129338724897E-15</v>
      </c>
      <c r="P104" s="16">
        <v>1.19692589162324E-14</v>
      </c>
      <c r="Q104">
        <v>-7.7564005311182405E-2</v>
      </c>
      <c r="R104">
        <v>0</v>
      </c>
      <c r="S104">
        <v>-1.4743348460933101E-3</v>
      </c>
      <c r="T104">
        <v>0.25840359638201499</v>
      </c>
      <c r="U104" s="11">
        <f t="shared" si="10"/>
        <v>2.6541748970840491</v>
      </c>
      <c r="Y104" s="1">
        <f t="shared" si="17"/>
        <v>48487</v>
      </c>
      <c r="Z104" s="14">
        <f t="shared" si="17"/>
        <v>-0.15668540820127899</v>
      </c>
      <c r="AA104" s="14">
        <f t="shared" si="17"/>
        <v>-1.7167849656568499</v>
      </c>
      <c r="AB104" s="14">
        <f t="shared" si="17"/>
        <v>4.3429765621512502</v>
      </c>
      <c r="AC104" s="14">
        <f t="shared" si="12"/>
        <v>-1.5212058876624879E-3</v>
      </c>
      <c r="AD104" s="14">
        <f t="shared" si="13"/>
        <v>5.3503236068414596E-3</v>
      </c>
      <c r="AE104" s="14">
        <f t="shared" si="14"/>
        <v>-7.7564005311182405E-2</v>
      </c>
      <c r="AF104" s="14">
        <f t="shared" si="15"/>
        <v>-3.3055614060039602E-16</v>
      </c>
      <c r="AG104" s="14">
        <f t="shared" si="15"/>
        <v>1.06434047305754E-14</v>
      </c>
      <c r="AH104" s="14">
        <f t="shared" si="16"/>
        <v>0.25840359638292154</v>
      </c>
      <c r="AI104" s="14">
        <f t="shared" si="9"/>
        <v>2.65417489708405</v>
      </c>
    </row>
    <row r="105" spans="1:35">
      <c r="A105" s="1">
        <v>48579</v>
      </c>
      <c r="B105">
        <v>-0.15507197999066499</v>
      </c>
      <c r="C105">
        <v>-1.69965614403614</v>
      </c>
      <c r="D105">
        <v>4.2995467965297403</v>
      </c>
      <c r="E105">
        <v>5.8511255177041196E-3</v>
      </c>
      <c r="F105" s="16">
        <v>-4.6155036215542E-5</v>
      </c>
      <c r="G105" s="16">
        <v>-1.7105329132715699E-16</v>
      </c>
      <c r="H105" s="16">
        <v>9.16269728511935E-15</v>
      </c>
      <c r="I105" s="16">
        <v>5.2747971686961201E-13</v>
      </c>
      <c r="J105" s="16">
        <v>3.1549667093498998E-13</v>
      </c>
      <c r="K105" s="16">
        <v>1.9103297749256599E-14</v>
      </c>
      <c r="L105" s="16">
        <v>8.5890090716422898E-15</v>
      </c>
      <c r="M105" s="16">
        <v>6.9505038363559199E-15</v>
      </c>
      <c r="N105" s="16">
        <v>6.7120763805962099E-15</v>
      </c>
      <c r="O105" s="16">
        <v>8.9971090475744098E-15</v>
      </c>
      <c r="P105" s="16">
        <v>1.17514852525265E-14</v>
      </c>
      <c r="Q105">
        <v>-7.7791935789654501E-2</v>
      </c>
      <c r="R105">
        <v>0</v>
      </c>
      <c r="S105">
        <v>-1.44065564700081E-3</v>
      </c>
      <c r="T105">
        <v>0.255684505445952</v>
      </c>
      <c r="U105" s="11">
        <f t="shared" si="10"/>
        <v>2.627075556994634</v>
      </c>
      <c r="Y105" s="1">
        <f t="shared" si="17"/>
        <v>48579</v>
      </c>
      <c r="Z105" s="14">
        <f t="shared" si="17"/>
        <v>-0.15507197999066499</v>
      </c>
      <c r="AA105" s="14">
        <f t="shared" si="17"/>
        <v>-1.69965614403614</v>
      </c>
      <c r="AB105" s="14">
        <f t="shared" si="17"/>
        <v>4.2995467965297403</v>
      </c>
      <c r="AC105" s="14">
        <f t="shared" si="12"/>
        <v>-1.4868106832163521E-3</v>
      </c>
      <c r="AD105" s="14">
        <f t="shared" si="13"/>
        <v>5.8511255177041196E-3</v>
      </c>
      <c r="AE105" s="14">
        <f t="shared" si="14"/>
        <v>-7.7791935789654501E-2</v>
      </c>
      <c r="AF105" s="14">
        <f t="shared" si="15"/>
        <v>-1.7105329132715699E-16</v>
      </c>
      <c r="AG105" s="14">
        <f t="shared" si="15"/>
        <v>9.16269728511935E-15</v>
      </c>
      <c r="AH105" s="14">
        <f t="shared" si="16"/>
        <v>0.25568450544685706</v>
      </c>
      <c r="AI105" s="14">
        <f t="shared" si="9"/>
        <v>2.6270755569946349</v>
      </c>
    </row>
    <row r="106" spans="1:35">
      <c r="A106" s="1">
        <v>48669</v>
      </c>
      <c r="B106">
        <v>-0.15347333329579599</v>
      </c>
      <c r="C106">
        <v>-1.6826926838426499</v>
      </c>
      <c r="D106">
        <v>4.2565513285644503</v>
      </c>
      <c r="E106">
        <v>6.3213211333688598E-3</v>
      </c>
      <c r="F106" s="16">
        <v>-4.53797829089151E-5</v>
      </c>
      <c r="G106" s="16">
        <v>-1.5535819003480699E-17</v>
      </c>
      <c r="H106" s="16">
        <v>7.7147900006122902E-15</v>
      </c>
      <c r="I106" s="16">
        <v>5.2594285255457305E-13</v>
      </c>
      <c r="J106" s="16">
        <v>3.1539747353190699E-13</v>
      </c>
      <c r="K106" s="16">
        <v>1.91451252716816E-14</v>
      </c>
      <c r="L106" s="16">
        <v>8.6318544669285993E-15</v>
      </c>
      <c r="M106" s="16">
        <v>6.9995454103126303E-15</v>
      </c>
      <c r="N106" s="16">
        <v>6.7638036621474097E-15</v>
      </c>
      <c r="O106" s="16">
        <v>9.0657291711443296E-15</v>
      </c>
      <c r="P106" s="16">
        <v>1.15343695777011E-14</v>
      </c>
      <c r="Q106">
        <v>-7.8019653190733604E-2</v>
      </c>
      <c r="R106">
        <v>0</v>
      </c>
      <c r="S106">
        <v>-1.39988964645058E-3</v>
      </c>
      <c r="T106">
        <v>0.25299301772473898</v>
      </c>
      <c r="U106" s="11">
        <f t="shared" si="10"/>
        <v>2.60023472766493</v>
      </c>
      <c r="Y106" s="1">
        <f t="shared" si="17"/>
        <v>48669</v>
      </c>
      <c r="Z106" s="14">
        <f t="shared" si="17"/>
        <v>-0.15347333329579599</v>
      </c>
      <c r="AA106" s="14">
        <f t="shared" si="17"/>
        <v>-1.6826926838426499</v>
      </c>
      <c r="AB106" s="14">
        <f t="shared" si="17"/>
        <v>4.2565513285644503</v>
      </c>
      <c r="AC106" s="14">
        <f t="shared" si="12"/>
        <v>-1.4452694293594951E-3</v>
      </c>
      <c r="AD106" s="14">
        <f t="shared" si="13"/>
        <v>6.3213211333688598E-3</v>
      </c>
      <c r="AE106" s="14">
        <f t="shared" si="14"/>
        <v>-7.8019653190733604E-2</v>
      </c>
      <c r="AF106" s="14">
        <f t="shared" si="15"/>
        <v>-1.5535819003480699E-17</v>
      </c>
      <c r="AG106" s="14">
        <f t="shared" si="15"/>
        <v>7.7147900006122902E-15</v>
      </c>
      <c r="AH106" s="14">
        <f t="shared" si="16"/>
        <v>0.25299301772564248</v>
      </c>
      <c r="AI106" s="14">
        <f t="shared" si="9"/>
        <v>2.60023472766493</v>
      </c>
    </row>
    <row r="107" spans="1:35">
      <c r="A107" s="1">
        <v>48760</v>
      </c>
      <c r="B107">
        <v>-0.151888651700222</v>
      </c>
      <c r="C107">
        <v>-1.6658938315029701</v>
      </c>
      <c r="D107">
        <v>4.2139858152788099</v>
      </c>
      <c r="E107">
        <v>6.75610735645362E-3</v>
      </c>
      <c r="F107" s="16">
        <v>-4.4561396274451698E-5</v>
      </c>
      <c r="G107" s="16">
        <v>1.3601414092972401E-16</v>
      </c>
      <c r="H107" s="16">
        <v>6.2989390815473403E-15</v>
      </c>
      <c r="I107" s="16">
        <v>5.2433431648547101E-13</v>
      </c>
      <c r="J107" s="16">
        <v>3.1522732396932198E-13</v>
      </c>
      <c r="K107" s="16">
        <v>1.9181092313576201E-14</v>
      </c>
      <c r="L107" s="16">
        <v>8.6712999745522405E-15</v>
      </c>
      <c r="M107" s="16">
        <v>7.0453910568305601E-15</v>
      </c>
      <c r="N107" s="16">
        <v>6.8123209782062297E-15</v>
      </c>
      <c r="O107" s="16">
        <v>9.1300808847054599E-15</v>
      </c>
      <c r="P107" s="16">
        <v>1.13179755617802E-14</v>
      </c>
      <c r="Q107">
        <v>-7.8245485021882097E-2</v>
      </c>
      <c r="R107">
        <v>0</v>
      </c>
      <c r="S107">
        <v>-1.35348277458969E-3</v>
      </c>
      <c r="T107">
        <v>0.250328855333043</v>
      </c>
      <c r="U107" s="11">
        <f t="shared" si="10"/>
        <v>2.5736447655732766</v>
      </c>
      <c r="Y107" s="1">
        <f t="shared" si="17"/>
        <v>48760</v>
      </c>
      <c r="Z107" s="14">
        <f t="shared" si="17"/>
        <v>-0.151888651700222</v>
      </c>
      <c r="AA107" s="14">
        <f t="shared" si="17"/>
        <v>-1.6658938315029701</v>
      </c>
      <c r="AB107" s="14">
        <f t="shared" si="17"/>
        <v>4.2139858152788099</v>
      </c>
      <c r="AC107" s="14">
        <f t="shared" si="12"/>
        <v>-1.3980441708641416E-3</v>
      </c>
      <c r="AD107" s="14">
        <f t="shared" si="13"/>
        <v>6.75610735645362E-3</v>
      </c>
      <c r="AE107" s="14">
        <f t="shared" si="14"/>
        <v>-7.8245485021882097E-2</v>
      </c>
      <c r="AF107" s="14">
        <f t="shared" si="15"/>
        <v>1.3601414092972401E-16</v>
      </c>
      <c r="AG107" s="14">
        <f t="shared" si="15"/>
        <v>6.2989390815473403E-15</v>
      </c>
      <c r="AH107" s="14">
        <f t="shared" si="16"/>
        <v>0.25032885533394478</v>
      </c>
      <c r="AI107" s="14">
        <f t="shared" si="9"/>
        <v>2.5736447655732757</v>
      </c>
    </row>
    <row r="108" spans="1:35">
      <c r="A108" s="1">
        <v>48852</v>
      </c>
      <c r="B108">
        <v>-0.15031728221611601</v>
      </c>
      <c r="C108">
        <v>-1.64925870429945</v>
      </c>
      <c r="D108">
        <v>4.1718459571260302</v>
      </c>
      <c r="E108">
        <v>7.1521060705914902E-3</v>
      </c>
      <c r="F108" s="16">
        <v>-4.3714071297323997E-5</v>
      </c>
      <c r="G108" s="16">
        <v>2.8361982376254702E-16</v>
      </c>
      <c r="H108" s="16">
        <v>4.9144892225866899E-15</v>
      </c>
      <c r="I108" s="16">
        <v>5.2265696457996199E-13</v>
      </c>
      <c r="J108" s="16">
        <v>3.1498927406741898E-13</v>
      </c>
      <c r="K108" s="16">
        <v>1.92114573429614E-14</v>
      </c>
      <c r="L108" s="16">
        <v>8.7074952417035101E-15</v>
      </c>
      <c r="M108" s="16">
        <v>7.0881809237747797E-15</v>
      </c>
      <c r="N108" s="16">
        <v>6.8577692415837901E-15</v>
      </c>
      <c r="O108" s="16">
        <v>9.1903525131894004E-15</v>
      </c>
      <c r="P108" s="16">
        <v>1.11023646752388E-14</v>
      </c>
      <c r="Q108">
        <v>-7.8467865117947497E-2</v>
      </c>
      <c r="R108">
        <v>0</v>
      </c>
      <c r="S108">
        <v>-1.30274455290627E-3</v>
      </c>
      <c r="T108">
        <v>0.24769174318665199</v>
      </c>
      <c r="U108" s="11">
        <f t="shared" si="10"/>
        <v>2.5472994961264614</v>
      </c>
      <c r="Y108" s="1">
        <f t="shared" si="17"/>
        <v>48852</v>
      </c>
      <c r="Z108" s="14">
        <f t="shared" si="17"/>
        <v>-0.15031728221611601</v>
      </c>
      <c r="AA108" s="14">
        <f t="shared" si="17"/>
        <v>-1.64925870429945</v>
      </c>
      <c r="AB108" s="14">
        <f t="shared" si="17"/>
        <v>4.1718459571260302</v>
      </c>
      <c r="AC108" s="14">
        <f t="shared" si="12"/>
        <v>-1.346458624203594E-3</v>
      </c>
      <c r="AD108" s="14">
        <f t="shared" si="13"/>
        <v>7.1521060705914902E-3</v>
      </c>
      <c r="AE108" s="14">
        <f t="shared" si="14"/>
        <v>-7.8467865117947497E-2</v>
      </c>
      <c r="AF108" s="14">
        <f t="shared" si="15"/>
        <v>2.8361982376254702E-16</v>
      </c>
      <c r="AG108" s="14">
        <f t="shared" si="15"/>
        <v>4.9144892225866899E-15</v>
      </c>
      <c r="AH108" s="14">
        <f t="shared" si="16"/>
        <v>0.2476917431875518</v>
      </c>
      <c r="AI108" s="14">
        <f t="shared" si="9"/>
        <v>2.5472994961264614</v>
      </c>
    </row>
    <row r="109" spans="1:35">
      <c r="A109" s="1">
        <v>48944</v>
      </c>
      <c r="B109">
        <v>-0.14875871613615799</v>
      </c>
      <c r="C109">
        <v>-1.6327863124177699</v>
      </c>
      <c r="D109">
        <v>4.1301274975547804</v>
      </c>
      <c r="E109">
        <v>7.50717955849516E-3</v>
      </c>
      <c r="F109" s="16">
        <v>-4.2850176353170997E-5</v>
      </c>
      <c r="G109" s="16">
        <v>4.2730939902380099E-16</v>
      </c>
      <c r="H109" s="16">
        <v>3.5608612843684599E-15</v>
      </c>
      <c r="I109" s="16">
        <v>5.2091346252614497E-13</v>
      </c>
      <c r="J109" s="16">
        <v>3.14686128319986E-13</v>
      </c>
      <c r="K109" s="16">
        <v>1.9236456127936199E-14</v>
      </c>
      <c r="L109" s="16">
        <v>8.7405762572837701E-15</v>
      </c>
      <c r="M109" s="16">
        <v>7.1280421406827096E-15</v>
      </c>
      <c r="N109" s="16">
        <v>6.9002762287766701E-15</v>
      </c>
      <c r="O109" s="16">
        <v>9.2467148867487806E-15</v>
      </c>
      <c r="P109" s="16">
        <v>1.0887596247846599E-14</v>
      </c>
      <c r="Q109">
        <v>-7.8685348269638106E-2</v>
      </c>
      <c r="R109">
        <v>0</v>
      </c>
      <c r="S109">
        <v>-1.24884947370405E-3</v>
      </c>
      <c r="T109">
        <v>0.245081408973887</v>
      </c>
      <c r="U109" s="11">
        <f t="shared" si="10"/>
        <v>2.5211940096144416</v>
      </c>
      <c r="Y109" s="1">
        <f t="shared" si="17"/>
        <v>48944</v>
      </c>
      <c r="Z109" s="14">
        <f t="shared" si="17"/>
        <v>-0.14875871613615799</v>
      </c>
      <c r="AA109" s="14">
        <f t="shared" si="17"/>
        <v>-1.6327863124177699</v>
      </c>
      <c r="AB109" s="14">
        <f t="shared" si="17"/>
        <v>4.1301274975547804</v>
      </c>
      <c r="AC109" s="14">
        <f t="shared" si="12"/>
        <v>-1.291699650057221E-3</v>
      </c>
      <c r="AD109" s="14">
        <f t="shared" si="13"/>
        <v>7.50717955849516E-3</v>
      </c>
      <c r="AE109" s="14">
        <f t="shared" si="14"/>
        <v>-7.8685348269638106E-2</v>
      </c>
      <c r="AF109" s="14">
        <f t="shared" si="15"/>
        <v>4.2730939902380099E-16</v>
      </c>
      <c r="AG109" s="14">
        <f t="shared" si="15"/>
        <v>3.5608612843684599E-15</v>
      </c>
      <c r="AH109" s="14">
        <f t="shared" si="16"/>
        <v>0.24508140897478475</v>
      </c>
      <c r="AI109" s="14">
        <f t="shared" si="9"/>
        <v>2.5211940096144407</v>
      </c>
    </row>
    <row r="110" spans="1:35">
      <c r="A110" s="1">
        <v>49034</v>
      </c>
      <c r="B110">
        <v>-0.14721257079476399</v>
      </c>
      <c r="C110">
        <v>-1.61647557762213</v>
      </c>
      <c r="D110">
        <v>4.0888262225792404</v>
      </c>
      <c r="E110">
        <v>7.8202569678056805E-3</v>
      </c>
      <c r="F110" s="16">
        <v>-4.1980359584352401E-5</v>
      </c>
      <c r="G110" s="16">
        <v>5.6711553831879803E-16</v>
      </c>
      <c r="H110" s="16">
        <v>2.2375409652123699E-15</v>
      </c>
      <c r="I110" s="16">
        <v>5.1910631130655305E-13</v>
      </c>
      <c r="J110" s="16">
        <v>3.1432047121045801E-13</v>
      </c>
      <c r="K110" s="16">
        <v>1.9256304111874699E-14</v>
      </c>
      <c r="L110" s="16">
        <v>8.7706667487985001E-15</v>
      </c>
      <c r="M110" s="16">
        <v>7.1650901301121001E-15</v>
      </c>
      <c r="N110" s="16">
        <v>6.9399578818965601E-15</v>
      </c>
      <c r="O110" s="16">
        <v>9.2993230421415499E-15</v>
      </c>
      <c r="P110" s="16">
        <v>1.06737275203579E-14</v>
      </c>
      <c r="Q110">
        <v>-7.8896620266996204E-2</v>
      </c>
      <c r="R110">
        <v>0</v>
      </c>
      <c r="S110">
        <v>-1.1928403070166401E-3</v>
      </c>
      <c r="T110">
        <v>0.24249758312730799</v>
      </c>
      <c r="U110" s="11">
        <f t="shared" si="10"/>
        <v>2.4953244733247617</v>
      </c>
      <c r="Y110" s="1">
        <f t="shared" si="17"/>
        <v>49034</v>
      </c>
      <c r="Z110" s="14">
        <f t="shared" si="17"/>
        <v>-0.14721257079476399</v>
      </c>
      <c r="AA110" s="14">
        <f t="shared" si="17"/>
        <v>-1.61647557762213</v>
      </c>
      <c r="AB110" s="14">
        <f t="shared" si="17"/>
        <v>4.0888262225792404</v>
      </c>
      <c r="AC110" s="14">
        <f t="shared" si="12"/>
        <v>-1.2348206666009925E-3</v>
      </c>
      <c r="AD110" s="14">
        <f t="shared" si="13"/>
        <v>7.8202569678056805E-3</v>
      </c>
      <c r="AE110" s="14">
        <f t="shared" si="14"/>
        <v>-7.8896620266996204E-2</v>
      </c>
      <c r="AF110" s="14">
        <f t="shared" si="15"/>
        <v>5.6711553831879803E-16</v>
      </c>
      <c r="AG110" s="14">
        <f t="shared" si="15"/>
        <v>2.2375409652123699E-15</v>
      </c>
      <c r="AH110" s="14">
        <f t="shared" si="16"/>
        <v>0.24249758312820355</v>
      </c>
      <c r="AI110" s="14">
        <f t="shared" si="9"/>
        <v>2.4953244733247613</v>
      </c>
    </row>
    <row r="111" spans="1:35">
      <c r="A111" s="1">
        <v>49125</v>
      </c>
      <c r="B111">
        <v>-0.14567857237524001</v>
      </c>
      <c r="C111">
        <v>-1.6003253490702201</v>
      </c>
      <c r="D111">
        <v>4.04793796035346</v>
      </c>
      <c r="E111">
        <v>8.09117272479715E-3</v>
      </c>
      <c r="F111" s="16">
        <v>-4.1113664752273902E-5</v>
      </c>
      <c r="G111" s="16">
        <v>7.03074992300127E-16</v>
      </c>
      <c r="H111" s="16">
        <v>9.4406847266824002E-16</v>
      </c>
      <c r="I111" s="16">
        <v>5.1723786990959797E-13</v>
      </c>
      <c r="J111" s="16">
        <v>3.13894692487038E-13</v>
      </c>
      <c r="K111" s="16">
        <v>1.9271198642211699E-14</v>
      </c>
      <c r="L111" s="16">
        <v>8.7978795021134303E-15</v>
      </c>
      <c r="M111" s="16">
        <v>7.1994298519694105E-15</v>
      </c>
      <c r="N111" s="16">
        <v>6.9769195486551198E-15</v>
      </c>
      <c r="O111" s="16">
        <v>9.3483178491416996E-15</v>
      </c>
      <c r="P111" s="16">
        <v>1.0460813690313399E-14</v>
      </c>
      <c r="Q111">
        <v>-7.9100503965864696E-2</v>
      </c>
      <c r="R111">
        <v>0</v>
      </c>
      <c r="S111">
        <v>-1.13563296033109E-3</v>
      </c>
      <c r="T111">
        <v>0.239939998795729</v>
      </c>
      <c r="U111" s="11">
        <f t="shared" si="10"/>
        <v>2.4696879598384731</v>
      </c>
      <c r="Y111" s="1">
        <f t="shared" si="17"/>
        <v>49125</v>
      </c>
      <c r="Z111" s="14">
        <f t="shared" si="17"/>
        <v>-0.14567857237524001</v>
      </c>
      <c r="AA111" s="14">
        <f t="shared" si="17"/>
        <v>-1.6003253490702201</v>
      </c>
      <c r="AB111" s="14">
        <f t="shared" si="17"/>
        <v>4.04793796035346</v>
      </c>
      <c r="AC111" s="14">
        <f t="shared" si="12"/>
        <v>-1.1767466250833638E-3</v>
      </c>
      <c r="AD111" s="14">
        <f t="shared" si="13"/>
        <v>8.09117272479715E-3</v>
      </c>
      <c r="AE111" s="14">
        <f t="shared" si="14"/>
        <v>-7.9100503965864696E-2</v>
      </c>
      <c r="AF111" s="14">
        <f t="shared" si="15"/>
        <v>7.03074992300127E-16</v>
      </c>
      <c r="AG111" s="14">
        <f t="shared" si="15"/>
        <v>9.4406847266824002E-16</v>
      </c>
      <c r="AH111" s="14">
        <f t="shared" si="16"/>
        <v>0.23993999879662214</v>
      </c>
      <c r="AI111" s="14">
        <f t="shared" si="9"/>
        <v>2.4696879598384727</v>
      </c>
    </row>
    <row r="112" spans="1:35">
      <c r="A112" s="1">
        <v>49217</v>
      </c>
      <c r="B112">
        <v>-0.14415653986047999</v>
      </c>
      <c r="C112">
        <v>-1.58433441670271</v>
      </c>
      <c r="D112">
        <v>4.0074585807499297</v>
      </c>
      <c r="E112">
        <v>8.3205174602007798E-3</v>
      </c>
      <c r="F112" s="16">
        <v>-4.02576531850868E-5</v>
      </c>
      <c r="G112" s="16">
        <v>8.3522818066429296E-16</v>
      </c>
      <c r="H112" s="16">
        <v>-3.1997081737590301E-16</v>
      </c>
      <c r="I112" s="16">
        <v>5.15310375390459E-13</v>
      </c>
      <c r="J112" s="16">
        <v>3.1341101037683099E-13</v>
      </c>
      <c r="K112" s="16">
        <v>1.9281321044728801E-14</v>
      </c>
      <c r="L112" s="16">
        <v>8.8223175974456903E-15</v>
      </c>
      <c r="M112" s="16">
        <v>7.2311569734654607E-15</v>
      </c>
      <c r="N112" s="16">
        <v>7.0112571521503804E-15</v>
      </c>
      <c r="O112" s="16">
        <v>9.3938275499900701E-15</v>
      </c>
      <c r="P112" s="16">
        <v>1.02489079530753E-14</v>
      </c>
      <c r="Q112">
        <v>-7.9295961947185606E-2</v>
      </c>
      <c r="R112">
        <v>0</v>
      </c>
      <c r="S112">
        <v>-1.07802255497828E-3</v>
      </c>
      <c r="T112">
        <v>0.23740839181652901</v>
      </c>
      <c r="U112" s="11">
        <f t="shared" si="10"/>
        <v>2.4442822913090105</v>
      </c>
      <c r="Y112" s="1">
        <f t="shared" si="17"/>
        <v>49217</v>
      </c>
      <c r="Z112" s="14">
        <f t="shared" si="17"/>
        <v>-0.14415653986047999</v>
      </c>
      <c r="AA112" s="14">
        <f t="shared" si="17"/>
        <v>-1.58433441670271</v>
      </c>
      <c r="AB112" s="14">
        <f t="shared" si="17"/>
        <v>4.0074585807499297</v>
      </c>
      <c r="AC112" s="14">
        <f t="shared" si="12"/>
        <v>-1.1182802081633669E-3</v>
      </c>
      <c r="AD112" s="14">
        <f t="shared" si="13"/>
        <v>8.3205174602007798E-3</v>
      </c>
      <c r="AE112" s="14">
        <f t="shared" si="14"/>
        <v>-7.9295961947185606E-2</v>
      </c>
      <c r="AF112" s="14">
        <f t="shared" si="15"/>
        <v>8.3522818066429296E-16</v>
      </c>
      <c r="AG112" s="14">
        <f t="shared" si="15"/>
        <v>-3.1997081737590301E-16</v>
      </c>
      <c r="AH112" s="14">
        <f t="shared" si="16"/>
        <v>0.23740839181741974</v>
      </c>
      <c r="AI112" s="14">
        <f t="shared" si="9"/>
        <v>2.4442822913090114</v>
      </c>
    </row>
    <row r="113" spans="1:35">
      <c r="A113" s="1">
        <v>49309</v>
      </c>
      <c r="B113">
        <v>-0.142646370190778</v>
      </c>
      <c r="C113">
        <v>-1.5685015225758101</v>
      </c>
      <c r="D113">
        <v>3.9673839949424399</v>
      </c>
      <c r="E113">
        <v>8.5095017220738998E-3</v>
      </c>
      <c r="F113" s="16">
        <v>-3.9418528901581197E-5</v>
      </c>
      <c r="G113" s="16">
        <v>9.6361879824994707E-16</v>
      </c>
      <c r="H113" s="16">
        <v>-1.55495473951777E-15</v>
      </c>
      <c r="I113" s="16">
        <v>5.1332596045554101E-13</v>
      </c>
      <c r="J113" s="16">
        <v>3.1287149275405699E-13</v>
      </c>
      <c r="K113" s="16">
        <v>1.92868385390435E-14</v>
      </c>
      <c r="L113" s="16">
        <v>8.8440755574188108E-15</v>
      </c>
      <c r="M113" s="16">
        <v>7.2603589597868708E-15</v>
      </c>
      <c r="N113" s="16">
        <v>7.0430582847398897E-15</v>
      </c>
      <c r="O113" s="16">
        <v>9.4359692033534102E-15</v>
      </c>
      <c r="P113" s="16">
        <v>1.00380615390768E-14</v>
      </c>
      <c r="Q113">
        <v>-7.9482096298201702E-2</v>
      </c>
      <c r="R113">
        <v>0</v>
      </c>
      <c r="S113">
        <v>-1.02069042019542E-3</v>
      </c>
      <c r="T113">
        <v>0.23490250068825699</v>
      </c>
      <c r="U113" s="11">
        <f t="shared" si="10"/>
        <v>2.4191058993397712</v>
      </c>
      <c r="Y113" s="1">
        <f t="shared" si="17"/>
        <v>49309</v>
      </c>
      <c r="Z113" s="14">
        <f t="shared" si="17"/>
        <v>-0.142646370190778</v>
      </c>
      <c r="AA113" s="14">
        <f t="shared" si="17"/>
        <v>-1.5685015225758101</v>
      </c>
      <c r="AB113" s="14">
        <f t="shared" si="17"/>
        <v>3.9673839949424399</v>
      </c>
      <c r="AC113" s="14">
        <f t="shared" si="12"/>
        <v>-1.0601089490970012E-3</v>
      </c>
      <c r="AD113" s="14">
        <f t="shared" si="13"/>
        <v>8.5095017220738998E-3</v>
      </c>
      <c r="AE113" s="14">
        <f t="shared" si="14"/>
        <v>-7.9482096298201702E-2</v>
      </c>
      <c r="AF113" s="14">
        <f t="shared" si="15"/>
        <v>9.6361879824994707E-16</v>
      </c>
      <c r="AG113" s="14">
        <f t="shared" si="15"/>
        <v>-1.55495473951777E-15</v>
      </c>
      <c r="AH113" s="14">
        <f t="shared" si="16"/>
        <v>0.23490250068914514</v>
      </c>
      <c r="AI113" s="14">
        <f t="shared" si="9"/>
        <v>2.4191058993397707</v>
      </c>
    </row>
    <row r="114" spans="1:35">
      <c r="A114" s="1">
        <v>49399</v>
      </c>
      <c r="B114">
        <v>-0.141148024662895</v>
      </c>
      <c r="C114">
        <v>-1.55282537044936</v>
      </c>
      <c r="D114">
        <v>3.92771015499302</v>
      </c>
      <c r="E114">
        <v>8.6598325046856293E-3</v>
      </c>
      <c r="F114" s="16">
        <v>-3.8601264423368298E-5</v>
      </c>
      <c r="G114" s="16">
        <v>1.08829343958633E-15</v>
      </c>
      <c r="H114" s="16">
        <v>-2.7612317915946502E-15</v>
      </c>
      <c r="I114" s="16">
        <v>5.1128666875197801E-13</v>
      </c>
      <c r="J114" s="16">
        <v>3.1227807630616101E-13</v>
      </c>
      <c r="K114" s="16">
        <v>1.92879059942121E-14</v>
      </c>
      <c r="L114" s="16">
        <v>8.86324040510257E-15</v>
      </c>
      <c r="M114" s="16">
        <v>7.2871160826635304E-15</v>
      </c>
      <c r="N114" s="16">
        <v>7.0724032224693197E-15</v>
      </c>
      <c r="O114" s="16">
        <v>9.4748500272446498E-15</v>
      </c>
      <c r="P114" s="16">
        <v>9.8283237481370494E-15</v>
      </c>
      <c r="Q114">
        <v>-7.9658146002291305E-2</v>
      </c>
      <c r="R114">
        <v>0</v>
      </c>
      <c r="S114">
        <v>-9.6421174137831299E-4</v>
      </c>
      <c r="T114">
        <v>0.23242206654352501</v>
      </c>
      <c r="U114" s="11">
        <f t="shared" si="10"/>
        <v>2.3941576999217653</v>
      </c>
      <c r="Y114" s="1">
        <f t="shared" si="17"/>
        <v>49399</v>
      </c>
      <c r="Z114" s="14">
        <f t="shared" si="17"/>
        <v>-0.141148024662895</v>
      </c>
      <c r="AA114" s="14">
        <f t="shared" si="17"/>
        <v>-1.55282537044936</v>
      </c>
      <c r="AB114" s="14">
        <f t="shared" si="17"/>
        <v>3.92771015499302</v>
      </c>
      <c r="AC114" s="14">
        <f t="shared" si="12"/>
        <v>-1.0028130058016814E-3</v>
      </c>
      <c r="AD114" s="14">
        <f t="shared" si="13"/>
        <v>8.6598325046856293E-3</v>
      </c>
      <c r="AE114" s="14">
        <f t="shared" si="14"/>
        <v>-7.9658146002291305E-2</v>
      </c>
      <c r="AF114" s="14">
        <f t="shared" si="15"/>
        <v>1.08829343958633E-15</v>
      </c>
      <c r="AG114" s="14">
        <f t="shared" si="15"/>
        <v>-2.7612317915946502E-15</v>
      </c>
      <c r="AH114" s="14">
        <f t="shared" si="16"/>
        <v>0.23242206654441039</v>
      </c>
      <c r="AI114" s="14">
        <f t="shared" si="9"/>
        <v>2.3941576999217666</v>
      </c>
    </row>
    <row r="115" spans="1:35">
      <c r="A115" s="1">
        <v>49490</v>
      </c>
      <c r="B115">
        <v>-0.13966151657937001</v>
      </c>
      <c r="C115">
        <v>-1.53730463389586</v>
      </c>
      <c r="D115">
        <v>3.8884330534431002</v>
      </c>
      <c r="E115">
        <v>8.7736024165061804E-3</v>
      </c>
      <c r="F115" s="16">
        <v>-3.7809725186704601E-5</v>
      </c>
      <c r="G115" s="16">
        <v>1.20930124360024E-15</v>
      </c>
      <c r="H115" s="16">
        <v>-3.9391277054795401E-15</v>
      </c>
      <c r="I115" s="16">
        <v>5.0919446804685501E-13</v>
      </c>
      <c r="J115" s="16">
        <v>3.1163258376466701E-13</v>
      </c>
      <c r="K115" s="16">
        <v>1.9284667526008899E-14</v>
      </c>
      <c r="L115" s="16">
        <v>8.8798926317168496E-15</v>
      </c>
      <c r="M115" s="16">
        <v>7.3115023457815901E-15</v>
      </c>
      <c r="N115" s="16">
        <v>7.0993658583816597E-15</v>
      </c>
      <c r="O115" s="16">
        <v>9.5105686379054407E-15</v>
      </c>
      <c r="P115" s="16">
        <v>9.6197419815734194E-15</v>
      </c>
      <c r="Q115">
        <v>-7.9823482381160799E-2</v>
      </c>
      <c r="R115">
        <v>0</v>
      </c>
      <c r="S115">
        <v>-9.0906363268285304E-4</v>
      </c>
      <c r="T115">
        <v>0.22996683312219199</v>
      </c>
      <c r="U115" s="11">
        <f t="shared" si="10"/>
        <v>2.3694369827684172</v>
      </c>
      <c r="Y115" s="1">
        <f t="shared" si="17"/>
        <v>49490</v>
      </c>
      <c r="Z115" s="14">
        <f t="shared" si="17"/>
        <v>-0.13966151657937001</v>
      </c>
      <c r="AA115" s="14">
        <f t="shared" si="17"/>
        <v>-1.53730463389586</v>
      </c>
      <c r="AB115" s="14">
        <f t="shared" si="17"/>
        <v>3.8884330534431002</v>
      </c>
      <c r="AC115" s="14">
        <f t="shared" si="12"/>
        <v>-9.4687335786955765E-4</v>
      </c>
      <c r="AD115" s="14">
        <f t="shared" si="13"/>
        <v>8.7736024165061804E-3</v>
      </c>
      <c r="AE115" s="14">
        <f t="shared" si="14"/>
        <v>-7.9823482381160799E-2</v>
      </c>
      <c r="AF115" s="14">
        <f t="shared" si="15"/>
        <v>1.20930124360024E-15</v>
      </c>
      <c r="AG115" s="14">
        <f t="shared" si="15"/>
        <v>-3.9391277054795401E-15</v>
      </c>
      <c r="AH115" s="14">
        <f t="shared" si="16"/>
        <v>0.22996683312307456</v>
      </c>
      <c r="AI115" s="14">
        <f t="shared" si="9"/>
        <v>2.3694369827684176</v>
      </c>
    </row>
    <row r="116" spans="1:35">
      <c r="A116" s="1">
        <v>49582</v>
      </c>
      <c r="B116">
        <v>-0.13818690013597101</v>
      </c>
      <c r="C116">
        <v>-1.5219379631549801</v>
      </c>
      <c r="D116">
        <v>3.8495487229086698</v>
      </c>
      <c r="E116">
        <v>8.8531911412223808E-3</v>
      </c>
      <c r="F116" s="16">
        <v>-3.7046790831548499E-5</v>
      </c>
      <c r="G116" s="16">
        <v>1.3266935596314199E-15</v>
      </c>
      <c r="H116" s="16">
        <v>-5.0889511860447703E-15</v>
      </c>
      <c r="I116" s="16">
        <v>5.07051261480628E-13</v>
      </c>
      <c r="J116" s="16">
        <v>3.10936739285602E-13</v>
      </c>
      <c r="K116" s="16">
        <v>1.9277257939617398E-14</v>
      </c>
      <c r="L116" s="16">
        <v>8.8941070751342706E-15</v>
      </c>
      <c r="M116" s="16">
        <v>7.3335863274673699E-15</v>
      </c>
      <c r="N116" s="16">
        <v>7.1240145545894306E-15</v>
      </c>
      <c r="O116" s="16">
        <v>9.5432161838014193E-15</v>
      </c>
      <c r="P116" s="16">
        <v>9.4123617727340896E-15</v>
      </c>
      <c r="Q116">
        <v>-7.9977602990239705E-2</v>
      </c>
      <c r="R116">
        <v>0</v>
      </c>
      <c r="S116">
        <v>-8.5563343572315901E-4</v>
      </c>
      <c r="T116">
        <v>0.22753654674483501</v>
      </c>
      <c r="U116" s="11">
        <f t="shared" si="10"/>
        <v>2.3449433142878577</v>
      </c>
      <c r="Y116" s="1">
        <f t="shared" si="17"/>
        <v>49582</v>
      </c>
      <c r="Z116" s="14">
        <f t="shared" si="17"/>
        <v>-0.13818690013597101</v>
      </c>
      <c r="AA116" s="14">
        <f t="shared" si="17"/>
        <v>-1.5219379631549801</v>
      </c>
      <c r="AB116" s="14">
        <f t="shared" si="17"/>
        <v>3.8495487229086698</v>
      </c>
      <c r="AC116" s="14">
        <f t="shared" si="12"/>
        <v>-8.9268022655470747E-4</v>
      </c>
      <c r="AD116" s="14">
        <f t="shared" si="13"/>
        <v>8.8531911412223808E-3</v>
      </c>
      <c r="AE116" s="14">
        <f t="shared" si="14"/>
        <v>-7.9977602990239705E-2</v>
      </c>
      <c r="AF116" s="14">
        <f t="shared" si="15"/>
        <v>1.3266935596314199E-15</v>
      </c>
      <c r="AG116" s="14">
        <f t="shared" si="15"/>
        <v>-5.0889511860447703E-15</v>
      </c>
      <c r="AH116" s="14">
        <f t="shared" si="16"/>
        <v>0.22753654674571458</v>
      </c>
      <c r="AI116" s="14">
        <f t="shared" si="9"/>
        <v>2.3449433142878582</v>
      </c>
    </row>
    <row r="117" spans="1:35">
      <c r="A117" s="1">
        <v>49674</v>
      </c>
      <c r="B117">
        <v>-0.136724260517704</v>
      </c>
      <c r="C117">
        <v>-1.50672399092459</v>
      </c>
      <c r="D117">
        <v>3.8110532356795899</v>
      </c>
      <c r="E117">
        <v>8.9011787098301192E-3</v>
      </c>
      <c r="F117" s="16">
        <v>-3.63144719783638E-5</v>
      </c>
      <c r="G117" s="16">
        <v>1.4405236354246901E-15</v>
      </c>
      <c r="H117" s="16">
        <v>-6.21099887260223E-15</v>
      </c>
      <c r="I117" s="16">
        <v>5.0485889707624602E-13</v>
      </c>
      <c r="J117" s="16">
        <v>3.1019218207785801E-13</v>
      </c>
      <c r="K117" s="16">
        <v>1.9265804023196999E-14</v>
      </c>
      <c r="L117" s="16">
        <v>8.9059537114987501E-15</v>
      </c>
      <c r="M117" s="16">
        <v>7.3534319422780998E-15</v>
      </c>
      <c r="N117" s="16">
        <v>7.1464129142784096E-15</v>
      </c>
      <c r="O117" s="16">
        <v>9.5728773756658104E-15</v>
      </c>
      <c r="P117" s="16">
        <v>9.2062268164714602E-15</v>
      </c>
      <c r="Q117">
        <v>-8.0120124326054504E-2</v>
      </c>
      <c r="R117">
        <v>0</v>
      </c>
      <c r="S117">
        <v>-8.0422707552137401E-4</v>
      </c>
      <c r="T117">
        <v>0.22513095628648899</v>
      </c>
      <c r="U117" s="11">
        <f t="shared" si="10"/>
        <v>2.320676453360933</v>
      </c>
      <c r="Y117" s="1">
        <f t="shared" si="17"/>
        <v>49674</v>
      </c>
      <c r="Z117" s="14">
        <f t="shared" si="17"/>
        <v>-0.136724260517704</v>
      </c>
      <c r="AA117" s="14">
        <f t="shared" si="17"/>
        <v>-1.50672399092459</v>
      </c>
      <c r="AB117" s="14">
        <f t="shared" si="17"/>
        <v>3.8110532356795899</v>
      </c>
      <c r="AC117" s="14">
        <f t="shared" si="12"/>
        <v>-8.4054154749973781E-4</v>
      </c>
      <c r="AD117" s="14">
        <f t="shared" si="13"/>
        <v>8.9011787098301192E-3</v>
      </c>
      <c r="AE117" s="14">
        <f t="shared" si="14"/>
        <v>-8.0120124326054504E-2</v>
      </c>
      <c r="AF117" s="14">
        <f t="shared" si="15"/>
        <v>1.4405236354246901E-15</v>
      </c>
      <c r="AG117" s="14">
        <f t="shared" si="15"/>
        <v>-6.21099887260223E-15</v>
      </c>
      <c r="AH117" s="14">
        <f t="shared" si="16"/>
        <v>0.22513095628736549</v>
      </c>
      <c r="AI117" s="14">
        <f t="shared" si="9"/>
        <v>2.3206764533609325</v>
      </c>
    </row>
    <row r="118" spans="1:35">
      <c r="A118" s="1">
        <v>49765</v>
      </c>
      <c r="B118">
        <v>-0.13527370515970799</v>
      </c>
      <c r="C118">
        <v>-1.49166133724974</v>
      </c>
      <c r="D118">
        <v>3.7729427033228</v>
      </c>
      <c r="E118">
        <v>8.9202699959695791E-3</v>
      </c>
      <c r="F118" s="16">
        <v>-3.5614021403040298E-5</v>
      </c>
      <c r="G118" s="16">
        <v>1.55084632735683E-15</v>
      </c>
      <c r="H118" s="16">
        <v>-7.3055595797425698E-15</v>
      </c>
      <c r="I118" s="16">
        <v>5.0261917568013498E-13</v>
      </c>
      <c r="J118" s="16">
        <v>3.0940047838744198E-13</v>
      </c>
      <c r="K118" s="16">
        <v>1.9250425699130599E-14</v>
      </c>
      <c r="L118" s="16">
        <v>8.9154983632165607E-15</v>
      </c>
      <c r="M118" s="16">
        <v>7.3710991241080598E-15</v>
      </c>
      <c r="N118" s="16">
        <v>7.1666204758533404E-15</v>
      </c>
      <c r="O118" s="16">
        <v>9.5996314149850896E-15</v>
      </c>
      <c r="P118" s="16">
        <v>9.0013789979885393E-15</v>
      </c>
      <c r="Q118">
        <v>-8.0250773663586794E-2</v>
      </c>
      <c r="R118">
        <v>0</v>
      </c>
      <c r="S118">
        <v>-7.5507733200903696E-4</v>
      </c>
      <c r="T118">
        <v>0.22274981315067399</v>
      </c>
      <c r="U118" s="11">
        <f t="shared" si="10"/>
        <v>2.2966362790438639</v>
      </c>
      <c r="Y118" s="1">
        <f t="shared" si="17"/>
        <v>49765</v>
      </c>
      <c r="Z118" s="14">
        <f t="shared" si="17"/>
        <v>-0.13527370515970799</v>
      </c>
      <c r="AA118" s="14">
        <f t="shared" si="17"/>
        <v>-1.49166133724974</v>
      </c>
      <c r="AB118" s="14">
        <f t="shared" si="17"/>
        <v>3.7729427033228</v>
      </c>
      <c r="AC118" s="14">
        <f t="shared" si="12"/>
        <v>-7.9069135341207721E-4</v>
      </c>
      <c r="AD118" s="14">
        <f t="shared" si="13"/>
        <v>8.9202699959695791E-3</v>
      </c>
      <c r="AE118" s="14">
        <f t="shared" si="14"/>
        <v>-8.0250773663586794E-2</v>
      </c>
      <c r="AF118" s="14">
        <f t="shared" si="15"/>
        <v>1.55084632735683E-15</v>
      </c>
      <c r="AG118" s="14">
        <f t="shared" si="15"/>
        <v>-7.3055595797425698E-15</v>
      </c>
      <c r="AH118" s="14">
        <f t="shared" si="16"/>
        <v>0.22274981315154732</v>
      </c>
      <c r="AI118" s="14">
        <f t="shared" si="9"/>
        <v>2.2966362790438639</v>
      </c>
    </row>
    <row r="119" spans="1:35">
      <c r="A119" s="1">
        <v>49856</v>
      </c>
      <c r="B119">
        <v>-0.13383535611825401</v>
      </c>
      <c r="C119">
        <v>-1.47674861364708</v>
      </c>
      <c r="D119">
        <v>3.73521327628958</v>
      </c>
      <c r="E119">
        <v>8.9132297674277498E-3</v>
      </c>
      <c r="F119" s="16">
        <v>-3.4946038787853999E-5</v>
      </c>
      <c r="G119" s="16">
        <v>1.6577178328114901E-15</v>
      </c>
      <c r="H119" s="16">
        <v>-8.3729178757665401E-15</v>
      </c>
      <c r="I119" s="16">
        <v>5.0033385750418398E-13</v>
      </c>
      <c r="J119" s="16">
        <v>3.0856313195188798E-13</v>
      </c>
      <c r="K119" s="16">
        <v>1.9231237040763499E-14</v>
      </c>
      <c r="L119" s="16">
        <v>8.9228033273001693E-15</v>
      </c>
      <c r="M119" s="16">
        <v>7.3866444341802201E-15</v>
      </c>
      <c r="N119" s="16">
        <v>7.1846933322610597E-15</v>
      </c>
      <c r="O119" s="16">
        <v>9.6235528244841097E-15</v>
      </c>
      <c r="P119" s="16">
        <v>8.7978584214087904E-15</v>
      </c>
      <c r="Q119">
        <v>-8.0369380302554097E-2</v>
      </c>
      <c r="R119">
        <v>0</v>
      </c>
      <c r="S119">
        <v>-7.0835191022624395E-4</v>
      </c>
      <c r="T119">
        <v>0.220392871243697</v>
      </c>
      <c r="U119" s="11">
        <f t="shared" si="10"/>
        <v>2.2728227292846666</v>
      </c>
      <c r="Y119" s="1">
        <f t="shared" si="17"/>
        <v>49856</v>
      </c>
      <c r="Z119" s="14">
        <f t="shared" si="17"/>
        <v>-0.13383535611825401</v>
      </c>
      <c r="AA119" s="14">
        <f t="shared" si="17"/>
        <v>-1.47674861364708</v>
      </c>
      <c r="AB119" s="14">
        <f t="shared" si="17"/>
        <v>3.73521327628958</v>
      </c>
      <c r="AC119" s="14">
        <f t="shared" si="12"/>
        <v>-7.4329794901409796E-4</v>
      </c>
      <c r="AD119" s="14">
        <f t="shared" si="13"/>
        <v>8.9132297674277498E-3</v>
      </c>
      <c r="AE119" s="14">
        <f t="shared" si="14"/>
        <v>-8.0369380302554097E-2</v>
      </c>
      <c r="AF119" s="14">
        <f t="shared" si="15"/>
        <v>1.6577178328114901E-15</v>
      </c>
      <c r="AG119" s="14">
        <f t="shared" si="15"/>
        <v>-8.3729178757665401E-15</v>
      </c>
      <c r="AH119" s="14">
        <f t="shared" si="16"/>
        <v>0.22039287124456702</v>
      </c>
      <c r="AI119" s="14">
        <f t="shared" si="9"/>
        <v>2.2728227292846661</v>
      </c>
    </row>
    <row r="120" spans="1:35">
      <c r="A120" s="1">
        <v>49948</v>
      </c>
      <c r="B120">
        <v>-0.13240934348865999</v>
      </c>
      <c r="C120">
        <v>-1.4619844265808599</v>
      </c>
      <c r="D120">
        <v>3.6978611435266902</v>
      </c>
      <c r="E120">
        <v>8.8828275710584707E-3</v>
      </c>
      <c r="F120" s="16">
        <v>-3.43105684627361E-5</v>
      </c>
      <c r="G120" s="16">
        <v>1.76119544433012E-15</v>
      </c>
      <c r="H120" s="16">
        <v>-9.4133570570525894E-15</v>
      </c>
      <c r="I120" s="16">
        <v>4.9800466742940198E-13</v>
      </c>
      <c r="J120" s="16">
        <v>3.0768159304246898E-13</v>
      </c>
      <c r="K120" s="16">
        <v>1.9208347163143E-14</v>
      </c>
      <c r="L120" s="16">
        <v>8.92792792858021E-15</v>
      </c>
      <c r="M120" s="16">
        <v>7.4001215978687492E-15</v>
      </c>
      <c r="N120" s="16">
        <v>7.2006846791587099E-15</v>
      </c>
      <c r="O120" s="16">
        <v>9.64471218507323E-15</v>
      </c>
      <c r="P120" s="16">
        <v>8.59570343834783E-15</v>
      </c>
      <c r="Q120">
        <v>-8.0475866464673196E-2</v>
      </c>
      <c r="R120">
        <v>0</v>
      </c>
      <c r="S120">
        <v>-6.6416121491298696E-4</v>
      </c>
      <c r="T120">
        <v>0.21805988694921399</v>
      </c>
      <c r="U120" s="11">
        <f t="shared" si="10"/>
        <v>2.2492357497302526</v>
      </c>
      <c r="Y120" s="1">
        <f t="shared" si="17"/>
        <v>49948</v>
      </c>
      <c r="Z120" s="14">
        <f t="shared" si="17"/>
        <v>-0.13240934348865999</v>
      </c>
      <c r="AA120" s="14">
        <f t="shared" si="17"/>
        <v>-1.4619844265808599</v>
      </c>
      <c r="AB120" s="14">
        <f t="shared" si="17"/>
        <v>3.6978611435266902</v>
      </c>
      <c r="AC120" s="14">
        <f t="shared" si="12"/>
        <v>-6.98471783375723E-4</v>
      </c>
      <c r="AD120" s="14">
        <f t="shared" si="13"/>
        <v>8.8828275710584707E-3</v>
      </c>
      <c r="AE120" s="14">
        <f t="shared" si="14"/>
        <v>-8.0475866464673196E-2</v>
      </c>
      <c r="AF120" s="14">
        <f t="shared" si="15"/>
        <v>1.76119544433012E-15</v>
      </c>
      <c r="AG120" s="14">
        <f t="shared" si="15"/>
        <v>-9.4133570570525894E-15</v>
      </c>
      <c r="AH120" s="14">
        <f t="shared" si="16"/>
        <v>0.21805988695008066</v>
      </c>
      <c r="AI120" s="14">
        <f t="shared" si="9"/>
        <v>2.2492357497302531</v>
      </c>
    </row>
    <row r="121" spans="1:35">
      <c r="A121" s="1">
        <v>50040</v>
      </c>
      <c r="B121">
        <v>-0.13099579980090401</v>
      </c>
      <c r="C121">
        <v>-1.44736738038921</v>
      </c>
      <c r="D121">
        <v>3.66088253209143</v>
      </c>
      <c r="E121">
        <v>8.8317916931827702E-3</v>
      </c>
      <c r="F121" s="16">
        <v>-3.3707189757721398E-5</v>
      </c>
      <c r="G121" s="16">
        <v>1.86133732493539E-15</v>
      </c>
      <c r="H121" s="16">
        <v>-1.04271615759221E-14</v>
      </c>
      <c r="I121" s="16">
        <v>4.9563329922249401E-13</v>
      </c>
      <c r="J121" s="16">
        <v>3.0675726621288099E-13</v>
      </c>
      <c r="K121" s="16">
        <v>1.9181860996723399E-14</v>
      </c>
      <c r="L121" s="16">
        <v>8.9309290026716995E-15</v>
      </c>
      <c r="M121" s="16">
        <v>7.4115819747105197E-15</v>
      </c>
      <c r="N121" s="16">
        <v>7.2146452960588697E-15</v>
      </c>
      <c r="O121" s="16">
        <v>9.6631767843949405E-15</v>
      </c>
      <c r="P121" s="16">
        <v>8.3949506767024095E-15</v>
      </c>
      <c r="Q121">
        <v>-8.0570238049163106E-2</v>
      </c>
      <c r="R121">
        <v>0</v>
      </c>
      <c r="S121">
        <v>-6.2256575547134298E-4</v>
      </c>
      <c r="T121">
        <v>0.215750619103069</v>
      </c>
      <c r="U121" s="11">
        <f t="shared" si="10"/>
        <v>2.2258752517040308</v>
      </c>
      <c r="Y121" s="1">
        <f t="shared" si="17"/>
        <v>50040</v>
      </c>
      <c r="Z121" s="14">
        <f t="shared" si="17"/>
        <v>-0.13099579980090401</v>
      </c>
      <c r="AA121" s="14">
        <f t="shared" si="17"/>
        <v>-1.44736738038921</v>
      </c>
      <c r="AB121" s="14">
        <f t="shared" si="17"/>
        <v>3.66088253209143</v>
      </c>
      <c r="AC121" s="14">
        <f t="shared" si="12"/>
        <v>-6.5627294522906435E-4</v>
      </c>
      <c r="AD121" s="14">
        <f t="shared" si="13"/>
        <v>8.8317916931827702E-3</v>
      </c>
      <c r="AE121" s="14">
        <f t="shared" si="14"/>
        <v>-8.0570238049163106E-2</v>
      </c>
      <c r="AF121" s="14">
        <f t="shared" si="15"/>
        <v>1.86133732493539E-15</v>
      </c>
      <c r="AG121" s="14">
        <f t="shared" si="15"/>
        <v>-1.04271615759221E-14</v>
      </c>
      <c r="AH121" s="14">
        <f t="shared" si="16"/>
        <v>0.21575061910393217</v>
      </c>
      <c r="AI121" s="14">
        <f t="shared" si="9"/>
        <v>2.2258752517040303</v>
      </c>
    </row>
    <row r="122" spans="1:35">
      <c r="A122" s="1">
        <v>50130</v>
      </c>
      <c r="B122">
        <v>-0.129594855319771</v>
      </c>
      <c r="C122">
        <v>-1.43289607974454</v>
      </c>
      <c r="D122">
        <v>3.6242737067705302</v>
      </c>
      <c r="E122">
        <v>8.7627714200694505E-3</v>
      </c>
      <c r="F122" s="16">
        <v>-3.3135099765936899E-5</v>
      </c>
      <c r="G122" s="16">
        <v>1.9582023038404799E-15</v>
      </c>
      <c r="H122" s="16">
        <v>-1.14146189780302E-14</v>
      </c>
      <c r="I122" s="16">
        <v>4.9322141880650001E-13</v>
      </c>
      <c r="J122" s="16">
        <v>3.05791516872012E-13</v>
      </c>
      <c r="K122" s="16">
        <v>1.91518799532274E-14</v>
      </c>
      <c r="L122" s="16">
        <v>8.9318613138105694E-15</v>
      </c>
      <c r="M122" s="16">
        <v>7.4210749662363497E-15</v>
      </c>
      <c r="N122" s="16">
        <v>7.2266239649019406E-15</v>
      </c>
      <c r="O122" s="16">
        <v>9.6790111825848503E-15</v>
      </c>
      <c r="P122" s="16">
        <v>8.1956350698164598E-15</v>
      </c>
      <c r="Q122">
        <v>-8.0652575421682499E-2</v>
      </c>
      <c r="R122">
        <v>0</v>
      </c>
      <c r="S122">
        <v>-5.8358312535899395E-4</v>
      </c>
      <c r="T122">
        <v>0.213464828968394</v>
      </c>
      <c r="U122" s="11">
        <f t="shared" si="10"/>
        <v>2.2027410784487254</v>
      </c>
      <c r="Y122" s="1">
        <f t="shared" si="17"/>
        <v>50130</v>
      </c>
      <c r="Z122" s="14">
        <f t="shared" si="17"/>
        <v>-0.129594855319771</v>
      </c>
      <c r="AA122" s="14">
        <f t="shared" si="17"/>
        <v>-1.43289607974454</v>
      </c>
      <c r="AB122" s="14">
        <f t="shared" si="17"/>
        <v>3.6242737067705302</v>
      </c>
      <c r="AC122" s="14">
        <f t="shared" si="12"/>
        <v>-6.1671822512493089E-4</v>
      </c>
      <c r="AD122" s="14">
        <f t="shared" si="13"/>
        <v>8.7627714200694505E-3</v>
      </c>
      <c r="AE122" s="14">
        <f t="shared" si="14"/>
        <v>-8.0652575421682499E-2</v>
      </c>
      <c r="AF122" s="14">
        <f t="shared" si="15"/>
        <v>1.9582023038404799E-15</v>
      </c>
      <c r="AG122" s="14">
        <f t="shared" si="15"/>
        <v>-1.14146189780302E-14</v>
      </c>
      <c r="AH122" s="14">
        <f t="shared" si="16"/>
        <v>0.21346482896925359</v>
      </c>
      <c r="AI122" s="14">
        <f t="shared" si="9"/>
        <v>2.2027410784487254</v>
      </c>
    </row>
    <row r="123" spans="1:35">
      <c r="A123" s="1">
        <v>50221</v>
      </c>
      <c r="B123">
        <v>-0.12820663417421899</v>
      </c>
      <c r="C123">
        <v>-1.41856913171888</v>
      </c>
      <c r="D123">
        <v>3.5880309697028299</v>
      </c>
      <c r="E123">
        <v>8.6783068206634697E-3</v>
      </c>
      <c r="F123" s="16">
        <v>-3.2593188468718101E-5</v>
      </c>
      <c r="G123" s="16">
        <v>2.0518496916167598E-15</v>
      </c>
      <c r="H123" s="16">
        <v>-1.2376021403173001E-14</v>
      </c>
      <c r="I123" s="16">
        <v>4.9077066671612203E-13</v>
      </c>
      <c r="J123" s="16">
        <v>3.0478567679579602E-13</v>
      </c>
      <c r="K123" s="16">
        <v>1.91185024929056E-14</v>
      </c>
      <c r="L123" s="16">
        <v>8.9307779127862204E-15</v>
      </c>
      <c r="M123" s="16">
        <v>7.4286483664052903E-15</v>
      </c>
      <c r="N123" s="16">
        <v>7.2366678306984004E-15</v>
      </c>
      <c r="O123" s="16">
        <v>9.69227770116672E-15</v>
      </c>
      <c r="P123" s="16">
        <v>7.9977898861362896E-15</v>
      </c>
      <c r="Q123">
        <v>-8.0723024382182706E-2</v>
      </c>
      <c r="R123">
        <v>0</v>
      </c>
      <c r="S123">
        <v>-5.4719451593808401E-4</v>
      </c>
      <c r="T123">
        <v>0.21120228021097201</v>
      </c>
      <c r="U123" s="11">
        <f t="shared" si="10"/>
        <v>2.1798329787556221</v>
      </c>
      <c r="Y123" s="1">
        <f t="shared" si="17"/>
        <v>50221</v>
      </c>
      <c r="Z123" s="14">
        <f t="shared" si="17"/>
        <v>-0.12820663417421899</v>
      </c>
      <c r="AA123" s="14">
        <f t="shared" si="17"/>
        <v>-1.41856913171888</v>
      </c>
      <c r="AB123" s="14">
        <f t="shared" si="17"/>
        <v>3.5880309697028299</v>
      </c>
      <c r="AC123" s="14">
        <f t="shared" si="12"/>
        <v>-5.797877044068021E-4</v>
      </c>
      <c r="AD123" s="14">
        <f t="shared" si="13"/>
        <v>8.6783068206634697E-3</v>
      </c>
      <c r="AE123" s="14">
        <f t="shared" si="14"/>
        <v>-8.0723024382182706E-2</v>
      </c>
      <c r="AF123" s="14">
        <f t="shared" si="15"/>
        <v>2.0518496916167598E-15</v>
      </c>
      <c r="AG123" s="14">
        <f t="shared" si="15"/>
        <v>-1.2376021403173001E-14</v>
      </c>
      <c r="AH123" s="14">
        <f t="shared" si="16"/>
        <v>0.21120228021182799</v>
      </c>
      <c r="AI123" s="14">
        <f t="shared" si="9"/>
        <v>2.1798329787556221</v>
      </c>
    </row>
    <row r="124" spans="1:35">
      <c r="A124" s="1">
        <v>50313</v>
      </c>
      <c r="B124">
        <v>-0.12683125124003</v>
      </c>
      <c r="C124">
        <v>-1.4043851475144</v>
      </c>
      <c r="D124">
        <v>3.5521506600058101</v>
      </c>
      <c r="E124">
        <v>8.5808052839169008E-3</v>
      </c>
      <c r="F124" s="16">
        <v>-3.20801063023349E-5</v>
      </c>
      <c r="G124" s="16">
        <v>2.1423391137890699E-15</v>
      </c>
      <c r="H124" s="16">
        <v>-1.33116667008112E-14</v>
      </c>
      <c r="I124" s="16">
        <v>4.8828265985773303E-13</v>
      </c>
      <c r="J124" s="16">
        <v>3.03741048689172E-13</v>
      </c>
      <c r="K124" s="16">
        <v>1.9081824602332001E-14</v>
      </c>
      <c r="L124" s="16">
        <v>8.9277304402059396E-15</v>
      </c>
      <c r="M124" s="16">
        <v>7.4343486594763707E-15</v>
      </c>
      <c r="N124" s="16">
        <v>7.2448227089706804E-15</v>
      </c>
      <c r="O124" s="16">
        <v>9.7030368411609206E-15</v>
      </c>
      <c r="P124" s="16">
        <v>7.8014467594262003E-15</v>
      </c>
      <c r="Q124">
        <v>-8.0781787430138696E-2</v>
      </c>
      <c r="R124">
        <v>0</v>
      </c>
      <c r="S124">
        <v>-5.1335073875156999E-4</v>
      </c>
      <c r="T124">
        <v>0.20896273887485101</v>
      </c>
      <c r="U124" s="11">
        <f t="shared" si="10"/>
        <v>2.1571505871357965</v>
      </c>
      <c r="Y124" s="1">
        <f t="shared" si="17"/>
        <v>50313</v>
      </c>
      <c r="Z124" s="14">
        <f t="shared" si="17"/>
        <v>-0.12683125124003</v>
      </c>
      <c r="AA124" s="14">
        <f t="shared" si="17"/>
        <v>-1.4043851475144</v>
      </c>
      <c r="AB124" s="14">
        <f t="shared" si="17"/>
        <v>3.5521506600058101</v>
      </c>
      <c r="AC124" s="14">
        <f t="shared" si="12"/>
        <v>-5.4543084505390485E-4</v>
      </c>
      <c r="AD124" s="14">
        <f t="shared" si="13"/>
        <v>8.5808052839169008E-3</v>
      </c>
      <c r="AE124" s="14">
        <f t="shared" si="14"/>
        <v>-8.0781787430138696E-2</v>
      </c>
      <c r="AF124" s="14">
        <f t="shared" si="15"/>
        <v>2.1423391137890699E-15</v>
      </c>
      <c r="AG124" s="14">
        <f t="shared" si="15"/>
        <v>-1.33116667008112E-14</v>
      </c>
      <c r="AH124" s="14">
        <f t="shared" si="16"/>
        <v>0.20896273887570321</v>
      </c>
      <c r="AI124" s="14">
        <f t="shared" si="9"/>
        <v>2.1571505871357961</v>
      </c>
    </row>
    <row r="125" spans="1:35">
      <c r="A125" s="1">
        <v>50405</v>
      </c>
      <c r="B125">
        <v>-0.125468809700502</v>
      </c>
      <c r="C125">
        <v>-1.3903427439102001</v>
      </c>
      <c r="D125">
        <v>3.5166291534057601</v>
      </c>
      <c r="E125">
        <v>8.4725240636339995E-3</v>
      </c>
      <c r="F125" s="16">
        <v>-3.1594324351376299E-5</v>
      </c>
      <c r="G125" s="16">
        <v>2.2297303617573699E-15</v>
      </c>
      <c r="H125" s="16">
        <v>-1.4221859208671899E-14</v>
      </c>
      <c r="I125" s="16">
        <v>4.8575899268337096E-13</v>
      </c>
      <c r="J125" s="16">
        <v>3.0265890990418902E-13</v>
      </c>
      <c r="K125" s="16">
        <v>1.9041940191646501E-14</v>
      </c>
      <c r="L125" s="16">
        <v>8.9227693802528896E-15</v>
      </c>
      <c r="M125" s="16">
        <v>7.4382212701197406E-15</v>
      </c>
      <c r="N125" s="16">
        <v>7.2511333447215504E-15</v>
      </c>
      <c r="O125" s="16">
        <v>9.7113476365213703E-15</v>
      </c>
      <c r="P125" s="16">
        <v>7.6066357195809398E-15</v>
      </c>
      <c r="Q125">
        <v>-8.0829115421275993E-2</v>
      </c>
      <c r="R125">
        <v>0</v>
      </c>
      <c r="S125">
        <v>-4.8197774224725798E-4</v>
      </c>
      <c r="T125">
        <v>0.206745973358226</v>
      </c>
      <c r="U125" s="11">
        <f t="shared" si="10"/>
        <v>2.1346934097298802</v>
      </c>
      <c r="Y125" s="1">
        <f t="shared" si="17"/>
        <v>50405</v>
      </c>
      <c r="Z125" s="14">
        <f t="shared" si="17"/>
        <v>-0.125468809700502</v>
      </c>
      <c r="AA125" s="14">
        <f t="shared" si="17"/>
        <v>-1.3903427439102001</v>
      </c>
      <c r="AB125" s="14">
        <f t="shared" si="17"/>
        <v>3.5166291534057601</v>
      </c>
      <c r="AC125" s="14">
        <f t="shared" si="12"/>
        <v>-5.1357206659863428E-4</v>
      </c>
      <c r="AD125" s="14">
        <f t="shared" si="13"/>
        <v>8.4725240636339995E-3</v>
      </c>
      <c r="AE125" s="14">
        <f t="shared" si="14"/>
        <v>-8.0829115421275993E-2</v>
      </c>
      <c r="AF125" s="14">
        <f t="shared" si="15"/>
        <v>2.2297303617573699E-15</v>
      </c>
      <c r="AG125" s="14">
        <f t="shared" si="15"/>
        <v>-1.4221859208671899E-14</v>
      </c>
      <c r="AH125" s="14">
        <f t="shared" si="16"/>
        <v>0.20674597335907435</v>
      </c>
      <c r="AI125" s="14">
        <f t="shared" si="9"/>
        <v>2.1346934097298798</v>
      </c>
    </row>
    <row r="126" spans="1:35">
      <c r="A126" s="1">
        <v>50495</v>
      </c>
      <c r="B126">
        <v>-0.124119399211695</v>
      </c>
      <c r="C126">
        <v>-1.37644054446867</v>
      </c>
      <c r="D126">
        <v>3.4814628618716998</v>
      </c>
      <c r="E126">
        <v>8.35555811263098E-3</v>
      </c>
      <c r="F126" s="16">
        <v>-3.11341874391038E-5</v>
      </c>
      <c r="G126" s="16">
        <v>2.3140832599006301E-15</v>
      </c>
      <c r="H126" s="16">
        <v>-1.51069102396224E-14</v>
      </c>
      <c r="I126" s="16">
        <v>4.8320123787763401E-13</v>
      </c>
      <c r="J126" s="16">
        <v>3.0154051541454801E-13</v>
      </c>
      <c r="K126" s="16">
        <v>1.8998941419830599E-14</v>
      </c>
      <c r="L126" s="16">
        <v>8.9159442699592107E-15</v>
      </c>
      <c r="M126" s="16">
        <v>7.4403107704668907E-15</v>
      </c>
      <c r="N126" s="16">
        <v>7.2556436275806305E-15</v>
      </c>
      <c r="O126" s="16">
        <v>9.7172679489514396E-15</v>
      </c>
      <c r="P126" s="16">
        <v>7.4133852240428897E-15</v>
      </c>
      <c r="Q126">
        <v>-8.0865299687915698E-2</v>
      </c>
      <c r="R126">
        <v>0</v>
      </c>
      <c r="S126">
        <v>-4.5298161924486001E-4</v>
      </c>
      <c r="T126">
        <v>0.204551754389558</v>
      </c>
      <c r="U126" s="11">
        <f t="shared" si="10"/>
        <v>2.1124608151997557</v>
      </c>
      <c r="Y126" s="1">
        <f t="shared" si="17"/>
        <v>50495</v>
      </c>
      <c r="Z126" s="14">
        <f t="shared" si="17"/>
        <v>-0.124119399211695</v>
      </c>
      <c r="AA126" s="14">
        <f t="shared" si="17"/>
        <v>-1.37644054446867</v>
      </c>
      <c r="AB126" s="14">
        <f t="shared" si="17"/>
        <v>3.4814628618716998</v>
      </c>
      <c r="AC126" s="14">
        <f t="shared" si="12"/>
        <v>-4.8411580668396379E-4</v>
      </c>
      <c r="AD126" s="14">
        <f t="shared" si="13"/>
        <v>8.35555811263098E-3</v>
      </c>
      <c r="AE126" s="14">
        <f t="shared" si="14"/>
        <v>-8.0865299687915698E-2</v>
      </c>
      <c r="AF126" s="14">
        <f t="shared" si="15"/>
        <v>2.3140832599006301E-15</v>
      </c>
      <c r="AG126" s="14">
        <f t="shared" si="15"/>
        <v>-1.51069102396224E-14</v>
      </c>
      <c r="AH126" s="14">
        <f t="shared" si="16"/>
        <v>0.20455175439040246</v>
      </c>
      <c r="AI126" s="14">
        <f t="shared" si="9"/>
        <v>2.1124608151997557</v>
      </c>
    </row>
    <row r="127" spans="1:35">
      <c r="A127" s="1">
        <v>50586</v>
      </c>
      <c r="B127">
        <v>-0.122783094601336</v>
      </c>
      <c r="C127">
        <v>-1.3626771805381199</v>
      </c>
      <c r="D127">
        <v>3.44664823325299</v>
      </c>
      <c r="E127">
        <v>8.2318325234231396E-3</v>
      </c>
      <c r="F127" s="16">
        <v>-3.0697960452048298E-5</v>
      </c>
      <c r="G127" s="16">
        <v>2.3954575477001101E-15</v>
      </c>
      <c r="H127" s="16">
        <v>-1.59671383186978E-14</v>
      </c>
      <c r="I127" s="16">
        <v>4.8061094664620696E-13</v>
      </c>
      <c r="J127" s="16">
        <v>3.0038710014062902E-13</v>
      </c>
      <c r="K127" s="16">
        <v>1.8952918956200898E-14</v>
      </c>
      <c r="L127" s="16">
        <v>8.9073038688216196E-15</v>
      </c>
      <c r="M127" s="16">
        <v>7.4406610486430302E-15</v>
      </c>
      <c r="N127" s="16">
        <v>7.2583967676457602E-15</v>
      </c>
      <c r="O127" s="16">
        <v>9.7208547099999993E-15</v>
      </c>
      <c r="P127" s="16">
        <v>7.2217221898079303E-15</v>
      </c>
      <c r="Q127">
        <v>-8.0890664675798502E-2</v>
      </c>
      <c r="R127">
        <v>0</v>
      </c>
      <c r="S127">
        <v>-4.2625311007535402E-4</v>
      </c>
      <c r="T127">
        <v>0.202379855003957</v>
      </c>
      <c r="U127" s="11">
        <f t="shared" si="10"/>
        <v>2.0904520298954155</v>
      </c>
      <c r="Y127" s="1">
        <f t="shared" si="17"/>
        <v>50586</v>
      </c>
      <c r="Z127" s="14">
        <f t="shared" si="17"/>
        <v>-0.122783094601336</v>
      </c>
      <c r="AA127" s="14">
        <f t="shared" si="17"/>
        <v>-1.3626771805381199</v>
      </c>
      <c r="AB127" s="14">
        <f t="shared" si="17"/>
        <v>3.44664823325299</v>
      </c>
      <c r="AC127" s="14">
        <f t="shared" si="12"/>
        <v>-4.5695107052740231E-4</v>
      </c>
      <c r="AD127" s="14">
        <f t="shared" si="13"/>
        <v>8.2318325234231396E-3</v>
      </c>
      <c r="AE127" s="14">
        <f t="shared" si="14"/>
        <v>-8.0890664675798502E-2</v>
      </c>
      <c r="AF127" s="14">
        <f t="shared" si="15"/>
        <v>2.3954575477001101E-15</v>
      </c>
      <c r="AG127" s="14">
        <f t="shared" si="15"/>
        <v>-1.59671383186978E-14</v>
      </c>
      <c r="AH127" s="14">
        <f t="shared" si="16"/>
        <v>0.20237985500479752</v>
      </c>
      <c r="AI127" s="14">
        <f t="shared" si="9"/>
        <v>2.0904520298954155</v>
      </c>
    </row>
    <row r="128" spans="1:35">
      <c r="A128" s="1">
        <v>50678</v>
      </c>
      <c r="B128">
        <v>-0.121459955033816</v>
      </c>
      <c r="C128">
        <v>-1.34905129208277</v>
      </c>
      <c r="D128">
        <v>3.4121817509204702</v>
      </c>
      <c r="E128">
        <v>8.1030989329364603E-3</v>
      </c>
      <c r="F128" s="16">
        <v>-3.0283868286756999E-5</v>
      </c>
      <c r="G128" s="16">
        <v>2.4739127757201901E-15</v>
      </c>
      <c r="H128" s="16">
        <v>-1.6802869208778399E-14</v>
      </c>
      <c r="I128" s="16">
        <v>4.7798964868506804E-13</v>
      </c>
      <c r="J128" s="16">
        <v>2.9919988071236199E-13</v>
      </c>
      <c r="K128" s="16">
        <v>1.8903962185849899E-14</v>
      </c>
      <c r="L128" s="16">
        <v>8.8968962933523707E-15</v>
      </c>
      <c r="M128" s="16">
        <v>7.4393154431245498E-15</v>
      </c>
      <c r="N128" s="16">
        <v>7.2594354363544193E-15</v>
      </c>
      <c r="O128" s="16">
        <v>9.7221641161254405E-15</v>
      </c>
      <c r="P128" s="16">
        <v>7.0316720259852097E-15</v>
      </c>
      <c r="Q128">
        <v>-8.0905561133166506E-2</v>
      </c>
      <c r="R128">
        <v>0</v>
      </c>
      <c r="S128">
        <v>-4.0167161345132298E-4</v>
      </c>
      <c r="T128">
        <v>0.2002300505198</v>
      </c>
      <c r="U128" s="11">
        <f t="shared" si="10"/>
        <v>2.0686661366425381</v>
      </c>
      <c r="Y128" s="1">
        <f t="shared" si="17"/>
        <v>50678</v>
      </c>
      <c r="Z128" s="14">
        <f t="shared" si="17"/>
        <v>-0.121459955033816</v>
      </c>
      <c r="AA128" s="14">
        <f t="shared" si="17"/>
        <v>-1.34905129208277</v>
      </c>
      <c r="AB128" s="14">
        <f t="shared" si="17"/>
        <v>3.4121817509204702</v>
      </c>
      <c r="AC128" s="14">
        <f t="shared" si="12"/>
        <v>-4.3195548173807996E-4</v>
      </c>
      <c r="AD128" s="14">
        <f t="shared" si="13"/>
        <v>8.1030989329364603E-3</v>
      </c>
      <c r="AE128" s="14">
        <f t="shared" si="14"/>
        <v>-8.0905561133166506E-2</v>
      </c>
      <c r="AF128" s="14">
        <f t="shared" si="15"/>
        <v>2.4739127757201901E-15</v>
      </c>
      <c r="AG128" s="14">
        <f t="shared" si="15"/>
        <v>-1.6802869208778399E-14</v>
      </c>
      <c r="AH128" s="14">
        <f t="shared" si="16"/>
        <v>0.20023005052063644</v>
      </c>
      <c r="AI128" s="14">
        <f t="shared" si="9"/>
        <v>2.0686661366425381</v>
      </c>
    </row>
    <row r="129" spans="1:35">
      <c r="A129" s="1">
        <v>50770</v>
      </c>
      <c r="B129">
        <v>-0.120150023577502</v>
      </c>
      <c r="C129">
        <v>-1.33556152836662</v>
      </c>
      <c r="D129">
        <v>3.37805993341127</v>
      </c>
      <c r="E129">
        <v>7.9709352924686398E-3</v>
      </c>
      <c r="F129" s="16">
        <v>-2.98901298427921E-5</v>
      </c>
      <c r="G129" s="16">
        <v>2.5495082143025501E-15</v>
      </c>
      <c r="H129" s="16">
        <v>-1.76144357600324E-14</v>
      </c>
      <c r="I129" s="16">
        <v>4.7533885190019998E-13</v>
      </c>
      <c r="J129" s="16">
        <v>2.9798005675055099E-13</v>
      </c>
      <c r="K129" s="16">
        <v>1.8852159366264899E-14</v>
      </c>
      <c r="L129" s="16">
        <v>8.8847691208936504E-15</v>
      </c>
      <c r="M129" s="16">
        <v>7.4363168470320906E-15</v>
      </c>
      <c r="N129" s="16">
        <v>7.2588018765036706E-15</v>
      </c>
      <c r="O129" s="16">
        <v>9.7212517821495706E-15</v>
      </c>
      <c r="P129" s="16">
        <v>6.8432586668608102E-15</v>
      </c>
      <c r="Q129">
        <v>-8.0910359873143503E-2</v>
      </c>
      <c r="R129">
        <v>0</v>
      </c>
      <c r="S129">
        <v>-3.7910872288879398E-4</v>
      </c>
      <c r="T129">
        <v>0.198102118515596</v>
      </c>
      <c r="U129" s="11">
        <f t="shared" si="10"/>
        <v>2.0471020765501549</v>
      </c>
      <c r="Y129" s="1">
        <f t="shared" si="17"/>
        <v>50770</v>
      </c>
      <c r="Z129" s="14">
        <f t="shared" si="17"/>
        <v>-0.120150023577502</v>
      </c>
      <c r="AA129" s="14">
        <f t="shared" si="17"/>
        <v>-1.33556152836662</v>
      </c>
      <c r="AB129" s="14">
        <f t="shared" si="17"/>
        <v>3.37805993341127</v>
      </c>
      <c r="AC129" s="14">
        <f t="shared" si="12"/>
        <v>-4.0899885273158607E-4</v>
      </c>
      <c r="AD129" s="14">
        <f t="shared" si="13"/>
        <v>7.9709352924686398E-3</v>
      </c>
      <c r="AE129" s="14">
        <f t="shared" si="14"/>
        <v>-8.0910359873143503E-2</v>
      </c>
      <c r="AF129" s="14">
        <f t="shared" si="15"/>
        <v>2.5495082143025501E-15</v>
      </c>
      <c r="AG129" s="14">
        <f t="shared" si="15"/>
        <v>-1.76144357600324E-14</v>
      </c>
      <c r="AH129" s="14">
        <f t="shared" si="16"/>
        <v>0.19810211851642834</v>
      </c>
      <c r="AI129" s="14">
        <f t="shared" si="9"/>
        <v>2.0471020765501549</v>
      </c>
    </row>
    <row r="130" spans="1:35">
      <c r="A130" s="1">
        <v>50860</v>
      </c>
      <c r="B130">
        <v>-0.118853327114799</v>
      </c>
      <c r="C130">
        <v>-1.3222065485135801</v>
      </c>
      <c r="D130">
        <v>3.3442793340771702</v>
      </c>
      <c r="E130">
        <v>7.8367484500535198E-3</v>
      </c>
      <c r="F130" s="16">
        <v>-2.9514986509656498E-5</v>
      </c>
      <c r="G130" s="16">
        <v>2.6223027738605602E-15</v>
      </c>
      <c r="H130" s="16">
        <v>-1.8402177614898599E-14</v>
      </c>
      <c r="I130" s="16">
        <v>4.7266004193895505E-13</v>
      </c>
      <c r="J130" s="16">
        <v>2.96728811740368E-13</v>
      </c>
      <c r="K130" s="16">
        <v>1.8797597741836402E-14</v>
      </c>
      <c r="L130" s="16">
        <v>8.8709694667381295E-15</v>
      </c>
      <c r="M130" s="16">
        <v>7.4317077862146807E-15</v>
      </c>
      <c r="N130" s="16">
        <v>7.2565379852937006E-15</v>
      </c>
      <c r="O130" s="16">
        <v>9.7181728582205595E-15</v>
      </c>
      <c r="P130" s="16">
        <v>6.6565046054043803E-15</v>
      </c>
      <c r="Q130">
        <v>-8.0905446117776197E-2</v>
      </c>
      <c r="R130">
        <v>0</v>
      </c>
      <c r="S130">
        <v>-3.5843131103076E-4</v>
      </c>
      <c r="T130">
        <v>0.1959958388071</v>
      </c>
      <c r="U130" s="11">
        <f t="shared" si="10"/>
        <v>2.0257586532914402</v>
      </c>
      <c r="Y130" s="1">
        <f t="shared" si="17"/>
        <v>50860</v>
      </c>
      <c r="Z130" s="14">
        <f t="shared" si="17"/>
        <v>-0.118853327114799</v>
      </c>
      <c r="AA130" s="14">
        <f t="shared" si="17"/>
        <v>-1.3222065485135801</v>
      </c>
      <c r="AB130" s="14">
        <f t="shared" si="17"/>
        <v>3.3442793340771702</v>
      </c>
      <c r="AC130" s="14">
        <f t="shared" si="12"/>
        <v>-3.8794629754041647E-4</v>
      </c>
      <c r="AD130" s="14">
        <f t="shared" si="13"/>
        <v>7.8367484500535198E-3</v>
      </c>
      <c r="AE130" s="14">
        <f t="shared" si="14"/>
        <v>-8.0905446117776197E-2</v>
      </c>
      <c r="AF130" s="14">
        <f t="shared" si="15"/>
        <v>2.6223027738605602E-15</v>
      </c>
      <c r="AG130" s="14">
        <f t="shared" si="15"/>
        <v>-1.8402177614898599E-14</v>
      </c>
      <c r="AH130" s="14">
        <f t="shared" si="16"/>
        <v>0.19599583880792812</v>
      </c>
      <c r="AI130" s="14">
        <f t="shared" ref="AI130:AI132" si="18">+SUM(Z130:AH130)</f>
        <v>2.0257586532914402</v>
      </c>
    </row>
    <row r="131" spans="1:35">
      <c r="A131" s="1">
        <v>50951</v>
      </c>
      <c r="B131">
        <v>-0.117569876539813</v>
      </c>
      <c r="C131">
        <v>-1.3089850219627099</v>
      </c>
      <c r="D131">
        <v>3.3108365407364002</v>
      </c>
      <c r="E131">
        <v>7.7017790394114096E-3</v>
      </c>
      <c r="F131" s="16">
        <v>-2.9156725607975601E-5</v>
      </c>
      <c r="G131" s="16">
        <v>2.69235493570207E-15</v>
      </c>
      <c r="H131" s="16">
        <v>-1.9166440797144499E-14</v>
      </c>
      <c r="I131" s="16">
        <v>4.69954681586132E-13</v>
      </c>
      <c r="J131" s="16">
        <v>2.95447313563946E-13</v>
      </c>
      <c r="K131" s="16">
        <v>1.8740363622433499E-14</v>
      </c>
      <c r="L131" s="16">
        <v>8.8555440383008697E-15</v>
      </c>
      <c r="M131" s="16">
        <v>7.4255304747095892E-15</v>
      </c>
      <c r="N131" s="16">
        <v>7.2526853740100797E-15</v>
      </c>
      <c r="O131" s="16">
        <v>9.7129821150744708E-15</v>
      </c>
      <c r="P131" s="16">
        <v>6.4714309271492801E-15</v>
      </c>
      <c r="Q131">
        <v>-8.0891214421440802E-2</v>
      </c>
      <c r="R131">
        <v>0</v>
      </c>
      <c r="S131">
        <v>-3.39504187652854E-4</v>
      </c>
      <c r="T131">
        <v>0.19391099342465001</v>
      </c>
      <c r="U131" s="11">
        <f t="shared" ref="U131:U132" si="19">+SUM(B131:T131)</f>
        <v>2.0046345393640443</v>
      </c>
      <c r="Y131" s="1">
        <f t="shared" si="17"/>
        <v>50951</v>
      </c>
      <c r="Z131" s="14">
        <f t="shared" si="17"/>
        <v>-0.117569876539813</v>
      </c>
      <c r="AA131" s="14">
        <f t="shared" si="17"/>
        <v>-1.3089850219627099</v>
      </c>
      <c r="AB131" s="14">
        <f t="shared" si="17"/>
        <v>3.3108365407364002</v>
      </c>
      <c r="AC131" s="14">
        <f t="shared" ref="AC131:AC132" si="20">+F131+S131</f>
        <v>-3.6866091326082957E-4</v>
      </c>
      <c r="AD131" s="14">
        <f t="shared" ref="AD131:AD132" si="21">+E131</f>
        <v>7.7017790394114096E-3</v>
      </c>
      <c r="AE131" s="14">
        <f t="shared" ref="AE131:AE132" si="22">+Q131</f>
        <v>-8.0891214421440802E-2</v>
      </c>
      <c r="AF131" s="14">
        <f t="shared" ref="AF131:AG132" si="23">+G131</f>
        <v>2.69235493570207E-15</v>
      </c>
      <c r="AG131" s="14">
        <f t="shared" si="23"/>
        <v>-1.9166440797144499E-14</v>
      </c>
      <c r="AH131" s="14">
        <f t="shared" ref="AH131:AH132" si="24">+SUM(T131,I131:P131)</f>
        <v>0.19391099342547388</v>
      </c>
      <c r="AI131" s="14">
        <f t="shared" si="18"/>
        <v>2.0046345393640443</v>
      </c>
    </row>
    <row r="132" spans="1:35">
      <c r="A132" s="1">
        <v>51043</v>
      </c>
      <c r="U132" s="11">
        <f t="shared" si="19"/>
        <v>0</v>
      </c>
      <c r="Y132" s="1">
        <f t="shared" si="17"/>
        <v>51043</v>
      </c>
      <c r="Z132" s="14">
        <f t="shared" si="17"/>
        <v>0</v>
      </c>
      <c r="AA132" s="14">
        <f t="shared" si="17"/>
        <v>0</v>
      </c>
      <c r="AB132" s="14">
        <f t="shared" si="17"/>
        <v>0</v>
      </c>
      <c r="AC132" s="14">
        <f t="shared" si="20"/>
        <v>0</v>
      </c>
      <c r="AD132" s="14">
        <f t="shared" si="21"/>
        <v>0</v>
      </c>
      <c r="AE132" s="14">
        <f t="shared" si="22"/>
        <v>0</v>
      </c>
      <c r="AF132" s="14">
        <f t="shared" si="23"/>
        <v>0</v>
      </c>
      <c r="AG132" s="14">
        <f t="shared" si="23"/>
        <v>0</v>
      </c>
      <c r="AH132" s="14">
        <f t="shared" si="24"/>
        <v>0</v>
      </c>
      <c r="AI132" s="14">
        <f t="shared" si="18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FBD2-2C26-4097-AC26-AD3D45B0DBE8}">
  <sheetPr codeName="Sheet32"/>
  <dimension ref="A1:Q266"/>
  <sheetViews>
    <sheetView workbookViewId="0">
      <selection activeCell="K7" sqref="K7:K265"/>
    </sheetView>
  </sheetViews>
  <sheetFormatPr defaultRowHeight="15"/>
  <cols>
    <col min="1" max="1" width="10.5703125" style="7" customWidth="1"/>
  </cols>
  <sheetData>
    <row r="1" spans="1:17">
      <c r="A1" s="13" t="s">
        <v>142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4"/>
      <c r="O1" s="4"/>
    </row>
    <row r="2" spans="1:17" s="11" customFormat="1">
      <c r="A2" s="13" t="s">
        <v>143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4"/>
    </row>
    <row r="3" spans="1:17">
      <c r="A3" s="12" t="s">
        <v>410</v>
      </c>
      <c r="B3" s="5"/>
      <c r="C3" s="5"/>
      <c r="D3" s="6" t="s">
        <v>145</v>
      </c>
      <c r="E3" s="5"/>
      <c r="F3" s="5"/>
      <c r="G3" s="5"/>
      <c r="H3" s="5"/>
      <c r="I3" s="5"/>
      <c r="J3" s="5"/>
      <c r="K3" s="5"/>
      <c r="L3" s="5"/>
      <c r="M3" s="5"/>
      <c r="N3" s="4"/>
      <c r="O3" s="4"/>
    </row>
    <row r="5" spans="1:17">
      <c r="C5" s="35" t="s">
        <v>146</v>
      </c>
      <c r="D5" s="35"/>
      <c r="E5" s="35"/>
      <c r="G5" s="35" t="s">
        <v>147</v>
      </c>
      <c r="H5" s="35"/>
      <c r="I5" s="35"/>
      <c r="K5" s="35" t="s">
        <v>148</v>
      </c>
      <c r="L5" s="35"/>
      <c r="M5" s="35"/>
      <c r="O5" s="35" t="s">
        <v>149</v>
      </c>
      <c r="P5" s="35"/>
      <c r="Q5" s="35"/>
    </row>
    <row r="6" spans="1:17">
      <c r="A6" s="8" t="s">
        <v>13</v>
      </c>
      <c r="B6" s="9"/>
      <c r="C6" s="3" t="s">
        <v>150</v>
      </c>
      <c r="D6" s="3" t="s">
        <v>151</v>
      </c>
      <c r="E6" s="3" t="s">
        <v>152</v>
      </c>
      <c r="F6" s="3"/>
      <c r="G6" s="3" t="s">
        <v>150</v>
      </c>
      <c r="H6" s="3" t="s">
        <v>151</v>
      </c>
      <c r="I6" s="3" t="s">
        <v>152</v>
      </c>
      <c r="J6" s="3"/>
      <c r="K6" s="3" t="s">
        <v>150</v>
      </c>
      <c r="L6" s="3" t="s">
        <v>151</v>
      </c>
      <c r="M6" s="3" t="s">
        <v>152</v>
      </c>
      <c r="N6" s="9"/>
      <c r="O6" s="10" t="s">
        <v>150</v>
      </c>
      <c r="P6" s="10" t="s">
        <v>151</v>
      </c>
      <c r="Q6" s="10" t="s">
        <v>152</v>
      </c>
    </row>
    <row r="7" spans="1:17">
      <c r="A7" s="7">
        <v>22282</v>
      </c>
      <c r="C7">
        <v>4.9791883394274601</v>
      </c>
      <c r="D7">
        <v>3.1418715460584798</v>
      </c>
      <c r="E7" t="s">
        <v>153</v>
      </c>
      <c r="G7">
        <v>5.7966736152457897E-3</v>
      </c>
      <c r="H7">
        <v>-4.1663347242853303E-2</v>
      </c>
      <c r="I7" t="s">
        <v>153</v>
      </c>
      <c r="K7">
        <v>5.4150344219467401</v>
      </c>
      <c r="L7">
        <v>3.5555333096444102</v>
      </c>
      <c r="M7" t="s">
        <v>153</v>
      </c>
      <c r="O7">
        <v>-3.8731077456702701</v>
      </c>
      <c r="P7">
        <v>-2.38551890756764</v>
      </c>
      <c r="Q7" t="s">
        <v>153</v>
      </c>
    </row>
    <row r="8" spans="1:17">
      <c r="A8" s="7">
        <v>22372</v>
      </c>
      <c r="C8">
        <v>5.1804787137362798</v>
      </c>
      <c r="D8">
        <v>4.9174536028685196</v>
      </c>
      <c r="E8" t="s">
        <v>153</v>
      </c>
      <c r="G8">
        <v>1.25982692619298E-2</v>
      </c>
      <c r="H8">
        <v>-1.10375053040543E-2</v>
      </c>
      <c r="I8" t="s">
        <v>153</v>
      </c>
      <c r="K8">
        <v>5.64051171669586</v>
      </c>
      <c r="L8">
        <v>5.6190614345548999</v>
      </c>
      <c r="M8" t="s">
        <v>153</v>
      </c>
      <c r="O8">
        <v>-3.5997945565966298</v>
      </c>
      <c r="P8">
        <v>-2.3375554791456898</v>
      </c>
      <c r="Q8" t="s">
        <v>153</v>
      </c>
    </row>
    <row r="9" spans="1:17">
      <c r="A9" s="7">
        <v>22463</v>
      </c>
      <c r="C9">
        <v>5.0846100120757702</v>
      </c>
      <c r="D9">
        <v>5.3125179611197897</v>
      </c>
      <c r="E9" t="s">
        <v>153</v>
      </c>
      <c r="G9">
        <v>1.5350180807872701E-2</v>
      </c>
      <c r="H9">
        <v>-5.0149672279852604E-3</v>
      </c>
      <c r="I9" t="s">
        <v>153</v>
      </c>
      <c r="K9">
        <v>5.5391148062743296</v>
      </c>
      <c r="L9">
        <v>6.07740169724946</v>
      </c>
      <c r="M9" t="s">
        <v>153</v>
      </c>
      <c r="O9">
        <v>-2.8348051287740601</v>
      </c>
      <c r="P9">
        <v>-1.6370621778034999</v>
      </c>
      <c r="Q9" t="s">
        <v>153</v>
      </c>
    </row>
    <row r="10" spans="1:17">
      <c r="A10" s="7">
        <v>22555</v>
      </c>
      <c r="C10">
        <v>5.0535728094789301</v>
      </c>
      <c r="D10">
        <v>4.8782821129690603</v>
      </c>
      <c r="E10" t="s">
        <v>153</v>
      </c>
      <c r="G10">
        <v>1.21604222549128E-2</v>
      </c>
      <c r="H10">
        <v>-1.34496996527253E-2</v>
      </c>
      <c r="I10" t="s">
        <v>153</v>
      </c>
      <c r="K10">
        <v>5.5022071811847599</v>
      </c>
      <c r="L10">
        <v>5.5718009545758402</v>
      </c>
      <c r="M10" t="s">
        <v>153</v>
      </c>
      <c r="O10">
        <v>-2.1378025277002699</v>
      </c>
      <c r="P10">
        <v>-1.0010969206164799</v>
      </c>
      <c r="Q10" t="s">
        <v>153</v>
      </c>
    </row>
    <row r="11" spans="1:17">
      <c r="A11" s="7">
        <v>22647</v>
      </c>
      <c r="C11">
        <v>4.8742713645976297</v>
      </c>
      <c r="D11">
        <v>5.38200244020602</v>
      </c>
      <c r="E11" t="s">
        <v>153</v>
      </c>
      <c r="G11">
        <v>1.48809276106721E-2</v>
      </c>
      <c r="H11">
        <v>-3.3514645813118101E-3</v>
      </c>
      <c r="I11" t="s">
        <v>153</v>
      </c>
      <c r="K11">
        <v>5.3101400870632496</v>
      </c>
      <c r="L11">
        <v>6.1586194821799198</v>
      </c>
      <c r="M11" t="s">
        <v>153</v>
      </c>
      <c r="O11">
        <v>-1.2849376959175101</v>
      </c>
      <c r="P11">
        <v>-0.42532197715280501</v>
      </c>
      <c r="Q11" t="s">
        <v>153</v>
      </c>
    </row>
    <row r="12" spans="1:17">
      <c r="A12" s="7">
        <v>22737</v>
      </c>
      <c r="C12">
        <v>4.3900603989438496</v>
      </c>
      <c r="D12">
        <v>4.7964025862687398</v>
      </c>
      <c r="E12" t="s">
        <v>153</v>
      </c>
      <c r="G12">
        <v>8.9979806847870492E-3</v>
      </c>
      <c r="H12">
        <v>-7.1244002635977204E-3</v>
      </c>
      <c r="I12" t="s">
        <v>153</v>
      </c>
      <c r="K12">
        <v>4.7782251736760202</v>
      </c>
      <c r="L12">
        <v>5.4843806137005098</v>
      </c>
      <c r="M12" t="s">
        <v>153</v>
      </c>
      <c r="O12">
        <v>-0.64720590166791703</v>
      </c>
      <c r="P12">
        <v>0.17638666612708701</v>
      </c>
      <c r="Q12" t="s">
        <v>153</v>
      </c>
    </row>
    <row r="13" spans="1:17">
      <c r="A13" s="7">
        <v>22828</v>
      </c>
      <c r="C13">
        <v>4.2910035947181697</v>
      </c>
      <c r="D13">
        <v>4.7780432329204903</v>
      </c>
      <c r="E13" t="s">
        <v>153</v>
      </c>
      <c r="G13">
        <v>5.6735896525303498E-3</v>
      </c>
      <c r="H13">
        <v>-7.0575908947262999E-3</v>
      </c>
      <c r="I13" t="s">
        <v>153</v>
      </c>
      <c r="K13">
        <v>4.6672885036697398</v>
      </c>
      <c r="L13">
        <v>5.46342740251196</v>
      </c>
      <c r="M13" t="s">
        <v>153</v>
      </c>
      <c r="O13">
        <v>-0.31916224650069602</v>
      </c>
      <c r="P13">
        <v>0.28962981748799199</v>
      </c>
      <c r="Q13" t="s">
        <v>153</v>
      </c>
    </row>
    <row r="14" spans="1:17">
      <c r="A14" s="7">
        <v>22920</v>
      </c>
      <c r="C14">
        <v>3.8952090154988599</v>
      </c>
      <c r="D14">
        <v>5.0146467767602401</v>
      </c>
      <c r="E14" t="s">
        <v>153</v>
      </c>
      <c r="G14">
        <v>-8.6348229828150398E-3</v>
      </c>
      <c r="H14">
        <v>-3.7414618255699498E-3</v>
      </c>
      <c r="I14" t="s">
        <v>153</v>
      </c>
      <c r="K14">
        <v>4.2230009794701502</v>
      </c>
      <c r="L14">
        <v>5.7376360440314604</v>
      </c>
      <c r="M14" t="s">
        <v>153</v>
      </c>
      <c r="O14">
        <v>-0.17307473530797801</v>
      </c>
      <c r="P14">
        <v>0.47463105194270799</v>
      </c>
      <c r="Q14" t="s">
        <v>153</v>
      </c>
    </row>
    <row r="15" spans="1:17">
      <c r="A15" s="7">
        <v>23012</v>
      </c>
      <c r="C15">
        <v>3.87657348048791</v>
      </c>
      <c r="D15">
        <v>4.7124846530711197</v>
      </c>
      <c r="E15" t="s">
        <v>153</v>
      </c>
      <c r="G15">
        <v>-2.96099216640603E-3</v>
      </c>
      <c r="H15">
        <v>-1.00233727387647E-2</v>
      </c>
      <c r="I15" t="s">
        <v>153</v>
      </c>
      <c r="K15">
        <v>4.2084297356740299</v>
      </c>
      <c r="L15">
        <v>5.3854021852940299</v>
      </c>
      <c r="M15" t="s">
        <v>153</v>
      </c>
      <c r="O15">
        <v>2.17480163247501E-2</v>
      </c>
      <c r="P15">
        <v>0.62776867291063398</v>
      </c>
      <c r="Q15" t="s">
        <v>153</v>
      </c>
    </row>
    <row r="16" spans="1:17">
      <c r="A16" s="7">
        <v>23102</v>
      </c>
      <c r="C16">
        <v>3.84482274290764</v>
      </c>
      <c r="D16">
        <v>4.79800063531549</v>
      </c>
      <c r="E16" t="s">
        <v>153</v>
      </c>
      <c r="G16">
        <v>6.9514103492555597E-4</v>
      </c>
      <c r="H16">
        <v>-1.55775106599409E-2</v>
      </c>
      <c r="I16" t="s">
        <v>153</v>
      </c>
      <c r="K16">
        <v>4.17759283978131</v>
      </c>
      <c r="L16">
        <v>5.4777571442058504</v>
      </c>
      <c r="M16" t="s">
        <v>153</v>
      </c>
      <c r="O16">
        <v>0.279378189044451</v>
      </c>
      <c r="P16">
        <v>0.61552959330691703</v>
      </c>
      <c r="Q16" t="s">
        <v>153</v>
      </c>
    </row>
    <row r="17" spans="1:17">
      <c r="A17" s="7">
        <v>23193</v>
      </c>
      <c r="C17">
        <v>4.1357227641313603</v>
      </c>
      <c r="D17">
        <v>4.5299180421736001</v>
      </c>
      <c r="E17" t="s">
        <v>153</v>
      </c>
      <c r="G17">
        <v>7.6308169128119904E-3</v>
      </c>
      <c r="H17">
        <v>-2.3820992581998399E-3</v>
      </c>
      <c r="I17" t="s">
        <v>153</v>
      </c>
      <c r="K17">
        <v>4.5005533913068501</v>
      </c>
      <c r="L17">
        <v>5.1840189990688303</v>
      </c>
      <c r="M17" t="s">
        <v>153</v>
      </c>
      <c r="O17">
        <v>0.65871353070747296</v>
      </c>
      <c r="P17">
        <v>1.07491524570713</v>
      </c>
      <c r="Q17" t="s">
        <v>153</v>
      </c>
    </row>
    <row r="18" spans="1:17">
      <c r="A18" s="7">
        <v>23285</v>
      </c>
      <c r="C18">
        <v>3.8876290332867001</v>
      </c>
      <c r="D18">
        <v>5.0594643911292101</v>
      </c>
      <c r="E18" t="s">
        <v>153</v>
      </c>
      <c r="G18">
        <v>1.3125974551077099E-2</v>
      </c>
      <c r="H18">
        <v>-4.5485794565343499E-3</v>
      </c>
      <c r="I18" t="s">
        <v>153</v>
      </c>
      <c r="K18">
        <v>4.2365271164291398</v>
      </c>
      <c r="L18">
        <v>5.7881415819990298</v>
      </c>
      <c r="M18" t="s">
        <v>153</v>
      </c>
      <c r="O18">
        <v>1.08990853064199</v>
      </c>
      <c r="P18">
        <v>1.26932779722898</v>
      </c>
      <c r="Q18" t="s">
        <v>153</v>
      </c>
    </row>
    <row r="19" spans="1:17">
      <c r="A19" s="7">
        <v>23377</v>
      </c>
      <c r="C19">
        <v>4.1623102165157304</v>
      </c>
      <c r="D19">
        <v>5.20018980071249</v>
      </c>
      <c r="E19" t="s">
        <v>153</v>
      </c>
      <c r="G19">
        <v>1.36256553046941E-2</v>
      </c>
      <c r="H19">
        <v>-2.4238297509409702E-3</v>
      </c>
      <c r="I19" t="s">
        <v>153</v>
      </c>
      <c r="K19">
        <v>4.5354320238566403</v>
      </c>
      <c r="L19">
        <v>5.9513858954649903</v>
      </c>
      <c r="M19" t="s">
        <v>153</v>
      </c>
      <c r="O19">
        <v>1.3036567972126201</v>
      </c>
      <c r="P19">
        <v>1.99886371117088</v>
      </c>
      <c r="Q19" t="s">
        <v>153</v>
      </c>
    </row>
    <row r="20" spans="1:17">
      <c r="A20" s="7">
        <v>23468</v>
      </c>
      <c r="C20">
        <v>4.1027203168183997</v>
      </c>
      <c r="D20">
        <v>4.8555326025376404</v>
      </c>
      <c r="E20" t="s">
        <v>153</v>
      </c>
      <c r="G20">
        <v>-1.7880058777335799E-3</v>
      </c>
      <c r="H20">
        <v>-5.8167074599340604E-3</v>
      </c>
      <c r="I20" t="s">
        <v>153</v>
      </c>
      <c r="K20">
        <v>4.4552817202962496</v>
      </c>
      <c r="L20">
        <v>5.5533875404563098</v>
      </c>
      <c r="M20" t="s">
        <v>153</v>
      </c>
      <c r="O20">
        <v>1.4705716640689801</v>
      </c>
      <c r="P20">
        <v>2.3149427190697902</v>
      </c>
      <c r="Q20" t="s">
        <v>153</v>
      </c>
    </row>
    <row r="21" spans="1:17">
      <c r="A21" s="7">
        <v>23559</v>
      </c>
      <c r="C21">
        <v>4.1997456421201598</v>
      </c>
      <c r="D21">
        <v>4.8302225527761102</v>
      </c>
      <c r="E21" t="s">
        <v>153</v>
      </c>
      <c r="G21">
        <v>-9.4481136781593995E-3</v>
      </c>
      <c r="H21">
        <v>-9.7413067864154101E-3</v>
      </c>
      <c r="I21" t="s">
        <v>153</v>
      </c>
      <c r="K21">
        <v>4.5530269549711297</v>
      </c>
      <c r="L21">
        <v>5.5204849179824302</v>
      </c>
      <c r="M21" t="s">
        <v>153</v>
      </c>
      <c r="O21">
        <v>1.6144479568346199</v>
      </c>
      <c r="P21">
        <v>2.23867372052888</v>
      </c>
      <c r="Q21" t="s">
        <v>153</v>
      </c>
    </row>
    <row r="22" spans="1:17">
      <c r="A22" s="7">
        <v>23651</v>
      </c>
      <c r="C22">
        <v>3.9847854478821998</v>
      </c>
      <c r="D22">
        <v>4.6573837200297898</v>
      </c>
      <c r="E22" t="s">
        <v>153</v>
      </c>
      <c r="G22">
        <v>-2.36111617268745E-2</v>
      </c>
      <c r="H22">
        <v>-1.0590572509109501E-2</v>
      </c>
      <c r="I22" t="s">
        <v>153</v>
      </c>
      <c r="K22">
        <v>4.30533773402124</v>
      </c>
      <c r="L22">
        <v>5.3217487360631397</v>
      </c>
      <c r="M22" t="s">
        <v>153</v>
      </c>
      <c r="O22">
        <v>1.58346723936722</v>
      </c>
      <c r="P22">
        <v>2.2158635780690501</v>
      </c>
      <c r="Q22" t="s">
        <v>153</v>
      </c>
    </row>
    <row r="23" spans="1:17">
      <c r="A23" s="7">
        <v>23743</v>
      </c>
      <c r="C23">
        <v>4.3136766115690302</v>
      </c>
      <c r="D23">
        <v>5.0698804787270202</v>
      </c>
      <c r="E23" t="s">
        <v>153</v>
      </c>
      <c r="G23">
        <v>-9.8659169509604499E-3</v>
      </c>
      <c r="H23">
        <v>-4.8392264490241203E-3</v>
      </c>
      <c r="I23" t="s">
        <v>153</v>
      </c>
      <c r="K23">
        <v>4.6763802683212603</v>
      </c>
      <c r="L23">
        <v>5.7997765388816198</v>
      </c>
      <c r="M23" t="s">
        <v>153</v>
      </c>
      <c r="O23">
        <v>1.82180356526555</v>
      </c>
      <c r="P23">
        <v>2.5075806860363601</v>
      </c>
      <c r="Q23" t="s">
        <v>153</v>
      </c>
    </row>
    <row r="24" spans="1:17">
      <c r="A24" s="7">
        <v>23833</v>
      </c>
      <c r="C24">
        <v>4.2968156243010602</v>
      </c>
      <c r="D24">
        <v>4.8803294087198203</v>
      </c>
      <c r="E24" t="s">
        <v>153</v>
      </c>
      <c r="G24">
        <v>-1.85130225983242E-2</v>
      </c>
      <c r="H24">
        <v>-1.74297857741391E-4</v>
      </c>
      <c r="I24" t="s">
        <v>153</v>
      </c>
      <c r="K24">
        <v>4.64941590239237</v>
      </c>
      <c r="L24">
        <v>5.5874203495361403</v>
      </c>
      <c r="M24" t="s">
        <v>153</v>
      </c>
      <c r="O24">
        <v>2.0218772972185701</v>
      </c>
      <c r="P24">
        <v>2.9867069809542999</v>
      </c>
      <c r="Q24" t="s">
        <v>153</v>
      </c>
    </row>
    <row r="25" spans="1:17">
      <c r="A25" s="7">
        <v>23924</v>
      </c>
      <c r="C25">
        <v>4.5249981639416399</v>
      </c>
      <c r="D25">
        <v>4.9053173817248199</v>
      </c>
      <c r="E25" t="s">
        <v>153</v>
      </c>
      <c r="G25">
        <v>-1.8732856532192001E-2</v>
      </c>
      <c r="H25">
        <v>-3.9996484733187199E-3</v>
      </c>
      <c r="I25" t="s">
        <v>153</v>
      </c>
      <c r="K25">
        <v>4.8970865925345404</v>
      </c>
      <c r="L25">
        <v>5.6122042694264698</v>
      </c>
      <c r="M25" t="s">
        <v>153</v>
      </c>
      <c r="O25">
        <v>2.2630126341280201</v>
      </c>
      <c r="P25">
        <v>3.02217970942286</v>
      </c>
      <c r="Q25" t="s">
        <v>153</v>
      </c>
    </row>
    <row r="26" spans="1:17">
      <c r="A26" s="7">
        <v>24016</v>
      </c>
      <c r="C26">
        <v>4.7193121863918401</v>
      </c>
      <c r="D26">
        <v>5.0867901949594101</v>
      </c>
      <c r="E26" t="s">
        <v>153</v>
      </c>
      <c r="G26">
        <v>-1.6972353456128401E-2</v>
      </c>
      <c r="H26">
        <v>4.3226426137083296E-3</v>
      </c>
      <c r="I26" t="s">
        <v>153</v>
      </c>
      <c r="K26">
        <v>5.1099438996709701</v>
      </c>
      <c r="L26">
        <v>5.82829870762827</v>
      </c>
      <c r="M26" t="s">
        <v>153</v>
      </c>
      <c r="O26">
        <v>2.65436843410339</v>
      </c>
      <c r="P26">
        <v>3.4395131534588499</v>
      </c>
      <c r="Q26" t="s">
        <v>153</v>
      </c>
    </row>
    <row r="27" spans="1:17">
      <c r="A27" s="7">
        <v>24108</v>
      </c>
      <c r="C27">
        <v>4.9073454242260697</v>
      </c>
      <c r="D27">
        <v>5.1116832023751497</v>
      </c>
      <c r="E27" t="s">
        <v>153</v>
      </c>
      <c r="G27">
        <v>2.4657577569551599E-3</v>
      </c>
      <c r="H27">
        <v>1.7413147655181999E-2</v>
      </c>
      <c r="I27" t="s">
        <v>153</v>
      </c>
      <c r="K27">
        <v>5.3336555628563502</v>
      </c>
      <c r="L27">
        <v>5.8698897550194404</v>
      </c>
      <c r="M27" t="s">
        <v>153</v>
      </c>
      <c r="O27">
        <v>3.2180987484557599</v>
      </c>
      <c r="P27">
        <v>4.0487608124314001</v>
      </c>
      <c r="Q27" t="s">
        <v>153</v>
      </c>
    </row>
    <row r="28" spans="1:17">
      <c r="A28" s="7">
        <v>24198</v>
      </c>
      <c r="C28">
        <v>4.642261858236</v>
      </c>
      <c r="D28">
        <v>5.2080084555362998</v>
      </c>
      <c r="E28" t="s">
        <v>153</v>
      </c>
      <c r="G28">
        <v>3.7669152193789399E-2</v>
      </c>
      <c r="H28">
        <v>1.7768774122518999E-2</v>
      </c>
      <c r="I28" t="s">
        <v>153</v>
      </c>
      <c r="K28">
        <v>5.0808802881069797</v>
      </c>
      <c r="L28">
        <v>5.9805302462769401</v>
      </c>
      <c r="M28" t="s">
        <v>153</v>
      </c>
      <c r="O28">
        <v>3.5544058915165802</v>
      </c>
      <c r="P28">
        <v>4.4515480252492798</v>
      </c>
      <c r="Q28" t="s">
        <v>153</v>
      </c>
    </row>
    <row r="29" spans="1:17">
      <c r="A29" s="7">
        <v>24289</v>
      </c>
      <c r="C29">
        <v>4.6199331645227399</v>
      </c>
      <c r="D29">
        <v>4.9466277710073401</v>
      </c>
      <c r="E29" t="s">
        <v>153</v>
      </c>
      <c r="G29">
        <v>4.7205736207288101E-2</v>
      </c>
      <c r="H29">
        <v>-3.4697709324485497E-4</v>
      </c>
      <c r="I29" t="s">
        <v>153</v>
      </c>
      <c r="K29">
        <v>5.0661596629789196</v>
      </c>
      <c r="L29">
        <v>5.6631540985812396</v>
      </c>
      <c r="M29" t="s">
        <v>153</v>
      </c>
      <c r="O29">
        <v>3.36911252302593</v>
      </c>
      <c r="P29">
        <v>4.2705324760928001</v>
      </c>
      <c r="Q29" t="s">
        <v>153</v>
      </c>
    </row>
    <row r="30" spans="1:17">
      <c r="A30" s="7">
        <v>24381</v>
      </c>
      <c r="C30">
        <v>4.5944173397264301</v>
      </c>
      <c r="D30">
        <v>4.9791982684073899</v>
      </c>
      <c r="E30" t="s">
        <v>153</v>
      </c>
      <c r="G30">
        <v>5.5499215042885901E-2</v>
      </c>
      <c r="H30">
        <v>-7.9998026007285295E-4</v>
      </c>
      <c r="I30" t="s">
        <v>153</v>
      </c>
      <c r="K30">
        <v>5.0467335310548398</v>
      </c>
      <c r="L30">
        <v>5.6999917620260403</v>
      </c>
      <c r="M30" t="s">
        <v>153</v>
      </c>
      <c r="O30">
        <v>3.1709613902015699</v>
      </c>
      <c r="P30">
        <v>4.1028109549953298</v>
      </c>
      <c r="Q30" t="s">
        <v>153</v>
      </c>
    </row>
    <row r="31" spans="1:17">
      <c r="A31" s="7">
        <v>24473</v>
      </c>
      <c r="C31">
        <v>4.6120978739093497</v>
      </c>
      <c r="D31">
        <v>4.7401990766806597</v>
      </c>
      <c r="E31" t="s">
        <v>153</v>
      </c>
      <c r="G31">
        <v>5.1066556692536402E-3</v>
      </c>
      <c r="H31">
        <v>-7.0737974289279398E-3</v>
      </c>
      <c r="I31" t="s">
        <v>153</v>
      </c>
      <c r="K31">
        <v>5.0155485626364804</v>
      </c>
      <c r="L31">
        <v>5.42008260334977</v>
      </c>
      <c r="M31" t="s">
        <v>153</v>
      </c>
      <c r="O31">
        <v>2.6212589773898598</v>
      </c>
      <c r="P31">
        <v>3.79482735184104</v>
      </c>
      <c r="Q31" t="s">
        <v>153</v>
      </c>
    </row>
    <row r="32" spans="1:17">
      <c r="A32" s="7">
        <v>24563</v>
      </c>
      <c r="C32">
        <v>4.4213707068460302</v>
      </c>
      <c r="D32">
        <v>4.9092939109728304</v>
      </c>
      <c r="E32" t="s">
        <v>153</v>
      </c>
      <c r="G32">
        <v>-5.0829908169218504E-3</v>
      </c>
      <c r="H32">
        <v>8.1918197015323404E-3</v>
      </c>
      <c r="I32" t="s">
        <v>153</v>
      </c>
      <c r="K32">
        <v>4.7981587619520996</v>
      </c>
      <c r="L32">
        <v>5.62894855190555</v>
      </c>
      <c r="M32" t="s">
        <v>153</v>
      </c>
      <c r="O32">
        <v>2.2795458632454002</v>
      </c>
      <c r="P32">
        <v>3.8940196831590002</v>
      </c>
      <c r="Q32" t="s">
        <v>153</v>
      </c>
    </row>
    <row r="33" spans="1:17">
      <c r="A33" s="7">
        <v>24654</v>
      </c>
      <c r="C33">
        <v>4.4171980314233101</v>
      </c>
      <c r="D33">
        <v>4.7271879017530001</v>
      </c>
      <c r="E33" t="s">
        <v>153</v>
      </c>
      <c r="G33">
        <v>2.1093520721194099E-2</v>
      </c>
      <c r="H33">
        <v>1.0514454938370599E-2</v>
      </c>
      <c r="I33" t="s">
        <v>153</v>
      </c>
      <c r="K33">
        <v>4.8198022066790296</v>
      </c>
      <c r="L33">
        <v>5.4227740802550999</v>
      </c>
      <c r="M33" t="s">
        <v>153</v>
      </c>
      <c r="O33">
        <v>2.23844249948309</v>
      </c>
      <c r="P33">
        <v>3.9288677368061302</v>
      </c>
      <c r="Q33" t="s">
        <v>153</v>
      </c>
    </row>
    <row r="34" spans="1:17">
      <c r="A34" s="7">
        <v>24746</v>
      </c>
      <c r="C34">
        <v>4.3377748082496801</v>
      </c>
      <c r="D34">
        <v>4.6336203598655503</v>
      </c>
      <c r="E34" t="s">
        <v>153</v>
      </c>
      <c r="G34">
        <v>3.9506098005998601E-2</v>
      </c>
      <c r="H34">
        <v>1.2715805676104101E-3</v>
      </c>
      <c r="I34" t="s">
        <v>153</v>
      </c>
      <c r="K34">
        <v>4.7519318262610604</v>
      </c>
      <c r="L34">
        <v>5.3064037043501298</v>
      </c>
      <c r="M34" t="s">
        <v>153</v>
      </c>
      <c r="O34">
        <v>2.29053448664604</v>
      </c>
      <c r="P34">
        <v>3.6195629131129299</v>
      </c>
      <c r="Q34" t="s">
        <v>153</v>
      </c>
    </row>
    <row r="35" spans="1:17">
      <c r="A35" s="7">
        <v>24838</v>
      </c>
      <c r="C35">
        <v>4.5036034218333896</v>
      </c>
      <c r="D35">
        <v>4.59280011877311</v>
      </c>
      <c r="E35" t="s">
        <v>153</v>
      </c>
      <c r="G35">
        <v>7.57812615040281E-2</v>
      </c>
      <c r="H35">
        <v>1.07798837860605E-2</v>
      </c>
      <c r="I35" t="s">
        <v>153</v>
      </c>
      <c r="K35">
        <v>4.9683581178551304</v>
      </c>
      <c r="L35">
        <v>5.2691760310531501</v>
      </c>
      <c r="M35" t="s">
        <v>153</v>
      </c>
      <c r="O35">
        <v>2.66855535759123</v>
      </c>
      <c r="P35">
        <v>3.5733066656209802</v>
      </c>
      <c r="Q35" t="s">
        <v>153</v>
      </c>
    </row>
    <row r="36" spans="1:17">
      <c r="A36" s="7">
        <v>24929</v>
      </c>
      <c r="C36">
        <v>4.5490177109580401</v>
      </c>
      <c r="D36">
        <v>4.85859860840399</v>
      </c>
      <c r="E36" t="s">
        <v>153</v>
      </c>
      <c r="G36">
        <v>8.7353706480502502E-2</v>
      </c>
      <c r="H36">
        <v>-1.93337802781469E-2</v>
      </c>
      <c r="I36" t="s">
        <v>153</v>
      </c>
      <c r="K36">
        <v>5.0292672559431004</v>
      </c>
      <c r="L36">
        <v>5.5433808040381596</v>
      </c>
      <c r="M36" t="s">
        <v>153</v>
      </c>
      <c r="O36">
        <v>3.0519132163366298</v>
      </c>
      <c r="P36">
        <v>3.5168560952901098</v>
      </c>
      <c r="Q36" t="s">
        <v>153</v>
      </c>
    </row>
    <row r="37" spans="1:17">
      <c r="A37" s="7">
        <v>25020</v>
      </c>
      <c r="C37">
        <v>4.4433865199821296</v>
      </c>
      <c r="D37">
        <v>4.8192110940897201</v>
      </c>
      <c r="E37" t="s">
        <v>153</v>
      </c>
      <c r="G37">
        <v>7.0936426917159706E-2</v>
      </c>
      <c r="H37">
        <v>6.3909682420992897E-3</v>
      </c>
      <c r="I37" t="s">
        <v>153</v>
      </c>
      <c r="K37">
        <v>4.89809548494918</v>
      </c>
      <c r="L37">
        <v>5.5240099359052897</v>
      </c>
      <c r="M37" t="s">
        <v>153</v>
      </c>
      <c r="O37">
        <v>3.0709961631512201</v>
      </c>
      <c r="P37">
        <v>4.02725462185197</v>
      </c>
      <c r="Q37" t="s">
        <v>153</v>
      </c>
    </row>
    <row r="38" spans="1:17">
      <c r="A38" s="7">
        <v>25112</v>
      </c>
      <c r="C38">
        <v>4.3117097472979102</v>
      </c>
      <c r="D38">
        <v>4.8376814419341798</v>
      </c>
      <c r="E38" t="s">
        <v>153</v>
      </c>
      <c r="G38">
        <v>6.4186482936003694E-2</v>
      </c>
      <c r="H38">
        <v>1.35446065221944E-2</v>
      </c>
      <c r="I38" t="s">
        <v>153</v>
      </c>
      <c r="K38">
        <v>4.74829592708981</v>
      </c>
      <c r="L38">
        <v>5.55231067474109</v>
      </c>
      <c r="M38" t="s">
        <v>153</v>
      </c>
      <c r="O38">
        <v>2.8847584477176702</v>
      </c>
      <c r="P38">
        <v>4.1350259154842197</v>
      </c>
      <c r="Q38" t="s">
        <v>153</v>
      </c>
    </row>
    <row r="39" spans="1:17">
      <c r="A39" s="7">
        <v>25204</v>
      </c>
      <c r="C39">
        <v>4.4424111007623903</v>
      </c>
      <c r="D39">
        <v>4.8711561635468801</v>
      </c>
      <c r="E39" t="s">
        <v>153</v>
      </c>
      <c r="G39">
        <v>4.62363921315114E-2</v>
      </c>
      <c r="H39">
        <v>-9.0445002992963104E-3</v>
      </c>
      <c r="I39" t="s">
        <v>153</v>
      </c>
      <c r="K39">
        <v>4.8723357845906996</v>
      </c>
      <c r="L39">
        <v>5.5680475003806302</v>
      </c>
      <c r="M39" t="s">
        <v>153</v>
      </c>
      <c r="O39">
        <v>2.7398342119847698</v>
      </c>
      <c r="P39">
        <v>3.9903320985058</v>
      </c>
      <c r="Q39" t="s">
        <v>153</v>
      </c>
    </row>
    <row r="40" spans="1:17">
      <c r="A40" s="7">
        <v>25294</v>
      </c>
      <c r="C40">
        <v>4.2727060933621797</v>
      </c>
      <c r="D40">
        <v>4.7193702706616101</v>
      </c>
      <c r="E40" t="s">
        <v>153</v>
      </c>
      <c r="G40">
        <v>4.3964915757438397E-2</v>
      </c>
      <c r="H40">
        <v>3.0096914796010201E-2</v>
      </c>
      <c r="I40" t="s">
        <v>153</v>
      </c>
      <c r="K40">
        <v>4.6857019845742096</v>
      </c>
      <c r="L40">
        <v>5.4334059652676299</v>
      </c>
      <c r="M40" t="s">
        <v>153</v>
      </c>
      <c r="O40">
        <v>2.6446274868085302</v>
      </c>
      <c r="P40">
        <v>4.2030916216845098</v>
      </c>
      <c r="Q40" t="s">
        <v>153</v>
      </c>
    </row>
    <row r="41" spans="1:17">
      <c r="A41" s="7">
        <v>25385</v>
      </c>
      <c r="C41">
        <v>4.2470405434806597</v>
      </c>
      <c r="D41">
        <v>4.76325652888635</v>
      </c>
      <c r="E41" t="s">
        <v>153</v>
      </c>
      <c r="G41">
        <v>2.7192283095062299E-2</v>
      </c>
      <c r="H41">
        <v>-3.97038819991155E-3</v>
      </c>
      <c r="I41" t="s">
        <v>153</v>
      </c>
      <c r="K41">
        <v>4.6410470844042004</v>
      </c>
      <c r="L41">
        <v>5.44958498808582</v>
      </c>
      <c r="M41" t="s">
        <v>153</v>
      </c>
      <c r="O41">
        <v>2.2844502111876199</v>
      </c>
      <c r="P41">
        <v>3.71731919888123</v>
      </c>
      <c r="Q41" t="s">
        <v>153</v>
      </c>
    </row>
    <row r="42" spans="1:17">
      <c r="A42" s="7">
        <v>25477</v>
      </c>
      <c r="C42">
        <v>4.0112809152860098</v>
      </c>
      <c r="D42">
        <v>4.8034427976398701</v>
      </c>
      <c r="E42" t="s">
        <v>153</v>
      </c>
      <c r="G42">
        <v>1.2200411370732901E-2</v>
      </c>
      <c r="H42">
        <v>-3.4052390886046601E-3</v>
      </c>
      <c r="I42" t="s">
        <v>153</v>
      </c>
      <c r="K42">
        <v>4.3699331716104801</v>
      </c>
      <c r="L42">
        <v>5.4961602650759298</v>
      </c>
      <c r="M42" t="s">
        <v>153</v>
      </c>
      <c r="O42">
        <v>1.6845052153633999</v>
      </c>
      <c r="P42">
        <v>3.7129099972645498</v>
      </c>
      <c r="Q42" t="s">
        <v>153</v>
      </c>
    </row>
    <row r="43" spans="1:17">
      <c r="A43" s="7">
        <v>25569</v>
      </c>
      <c r="C43">
        <v>3.90935538425747</v>
      </c>
      <c r="D43">
        <v>4.7217878688316501</v>
      </c>
      <c r="E43" t="s">
        <v>153</v>
      </c>
      <c r="G43">
        <v>-1.6262798286571602E-2</v>
      </c>
      <c r="H43">
        <v>4.2990386876209296E-3</v>
      </c>
      <c r="I43" t="s">
        <v>153</v>
      </c>
      <c r="K43">
        <v>4.2307411860214499</v>
      </c>
      <c r="L43">
        <v>5.4103760495699396</v>
      </c>
      <c r="M43" t="s">
        <v>153</v>
      </c>
      <c r="O43">
        <v>0.86972338733255605</v>
      </c>
      <c r="P43">
        <v>3.6136482161436998</v>
      </c>
      <c r="Q43" t="s">
        <v>153</v>
      </c>
    </row>
    <row r="44" spans="1:17">
      <c r="A44" s="7">
        <v>25659</v>
      </c>
      <c r="C44">
        <v>3.8448503113433499</v>
      </c>
      <c r="D44">
        <v>4.6137000766890699</v>
      </c>
      <c r="E44" t="s">
        <v>153</v>
      </c>
      <c r="G44">
        <v>-1.9924996763083201E-2</v>
      </c>
      <c r="H44">
        <v>-3.7836789366787103E-2</v>
      </c>
      <c r="I44" t="s">
        <v>153</v>
      </c>
      <c r="K44">
        <v>4.1570026514877201</v>
      </c>
      <c r="L44">
        <v>5.2444881715523799</v>
      </c>
      <c r="M44" t="s">
        <v>153</v>
      </c>
      <c r="O44">
        <v>0.29649967115722098</v>
      </c>
      <c r="P44">
        <v>2.8296454551813199</v>
      </c>
      <c r="Q44" t="s">
        <v>153</v>
      </c>
    </row>
    <row r="45" spans="1:17">
      <c r="A45" s="7">
        <v>25750</v>
      </c>
      <c r="C45">
        <v>3.9029449306938502</v>
      </c>
      <c r="D45">
        <v>4.6562555304851703</v>
      </c>
      <c r="E45" t="s">
        <v>153</v>
      </c>
      <c r="G45">
        <v>-2.3881025046992198E-2</v>
      </c>
      <c r="H45">
        <v>-5.1143400209752499E-2</v>
      </c>
      <c r="I45" t="s">
        <v>153</v>
      </c>
      <c r="K45">
        <v>4.2161588387987301</v>
      </c>
      <c r="L45">
        <v>5.2799042197626402</v>
      </c>
      <c r="M45" t="s">
        <v>153</v>
      </c>
      <c r="O45">
        <v>-8.1252010381831496E-3</v>
      </c>
      <c r="P45">
        <v>2.4069877292687401</v>
      </c>
      <c r="Q45" t="s">
        <v>153</v>
      </c>
    </row>
    <row r="46" spans="1:17">
      <c r="A46" s="7">
        <v>25842</v>
      </c>
      <c r="C46">
        <v>3.4962688325345099</v>
      </c>
      <c r="D46">
        <v>4.5486506007090499</v>
      </c>
      <c r="E46" t="s">
        <v>153</v>
      </c>
      <c r="G46">
        <v>1.9132169268883201E-2</v>
      </c>
      <c r="H46">
        <v>-7.5763058279469303E-2</v>
      </c>
      <c r="I46" t="s">
        <v>153</v>
      </c>
      <c r="K46">
        <v>3.81737157256793</v>
      </c>
      <c r="L46">
        <v>5.1320853512921003</v>
      </c>
      <c r="M46" t="s">
        <v>153</v>
      </c>
      <c r="O46">
        <v>-0.18731043382649701</v>
      </c>
      <c r="P46">
        <v>1.86996996784825</v>
      </c>
      <c r="Q46" t="s">
        <v>153</v>
      </c>
    </row>
    <row r="47" spans="1:17">
      <c r="A47" s="7">
        <v>25934</v>
      </c>
      <c r="C47">
        <v>3.9020449768906098</v>
      </c>
      <c r="D47">
        <v>4.3522255843151703</v>
      </c>
      <c r="E47" t="s">
        <v>153</v>
      </c>
      <c r="G47">
        <v>3.07560281335756E-2</v>
      </c>
      <c r="H47">
        <v>-6.4382872128772597E-2</v>
      </c>
      <c r="I47" t="s">
        <v>153</v>
      </c>
      <c r="K47">
        <v>4.2698182097241997</v>
      </c>
      <c r="L47">
        <v>4.9185742896807696</v>
      </c>
      <c r="M47" t="s">
        <v>153</v>
      </c>
      <c r="O47">
        <v>-7.4402241935445104E-2</v>
      </c>
      <c r="P47">
        <v>1.3564043436678599</v>
      </c>
      <c r="Q47" t="s">
        <v>153</v>
      </c>
    </row>
    <row r="48" spans="1:17">
      <c r="A48" s="7">
        <v>26024</v>
      </c>
      <c r="C48">
        <v>3.7136416226846101</v>
      </c>
      <c r="D48">
        <v>4.6493278727031804</v>
      </c>
      <c r="E48" t="s">
        <v>153</v>
      </c>
      <c r="G48">
        <v>-3.5932382424653099E-3</v>
      </c>
      <c r="H48">
        <v>-3.0827294612996801E-2</v>
      </c>
      <c r="I48" t="s">
        <v>153</v>
      </c>
      <c r="K48">
        <v>4.0307933082825897</v>
      </c>
      <c r="L48">
        <v>5.2922887001964698</v>
      </c>
      <c r="M48" t="s">
        <v>153</v>
      </c>
      <c r="O48">
        <v>0.18404824213200799</v>
      </c>
      <c r="P48">
        <v>1.66168579472765</v>
      </c>
      <c r="Q48" t="s">
        <v>153</v>
      </c>
    </row>
    <row r="49" spans="1:17">
      <c r="A49" s="7">
        <v>26115</v>
      </c>
      <c r="C49">
        <v>3.6412215746719099</v>
      </c>
      <c r="D49">
        <v>4.8045356543055098</v>
      </c>
      <c r="E49" t="s">
        <v>153</v>
      </c>
      <c r="G49">
        <v>-6.3532643461183702E-2</v>
      </c>
      <c r="H49">
        <v>-8.3042385773598494E-3</v>
      </c>
      <c r="I49" t="s">
        <v>153</v>
      </c>
      <c r="K49">
        <v>3.89217898041748</v>
      </c>
      <c r="L49">
        <v>5.4925125008100304</v>
      </c>
      <c r="M49" t="s">
        <v>153</v>
      </c>
      <c r="O49">
        <v>0.19603667470767</v>
      </c>
      <c r="P49">
        <v>2.4716859934220601</v>
      </c>
      <c r="Q49" t="s">
        <v>153</v>
      </c>
    </row>
    <row r="50" spans="1:17">
      <c r="A50" s="7">
        <v>26207</v>
      </c>
      <c r="C50">
        <v>3.4905213424774102</v>
      </c>
      <c r="D50">
        <v>4.7184388065465397</v>
      </c>
      <c r="E50" t="s">
        <v>153</v>
      </c>
      <c r="G50">
        <v>-0.18412124944892699</v>
      </c>
      <c r="H50">
        <v>-1.45487111034296E-3</v>
      </c>
      <c r="I50" t="s">
        <v>153</v>
      </c>
      <c r="K50">
        <v>3.6078742566412498</v>
      </c>
      <c r="L50">
        <v>5.4007877259587103</v>
      </c>
      <c r="M50" t="s">
        <v>153</v>
      </c>
      <c r="O50">
        <v>-0.20938088179605099</v>
      </c>
      <c r="P50">
        <v>2.8662287069271901</v>
      </c>
      <c r="Q50" t="s">
        <v>153</v>
      </c>
    </row>
    <row r="51" spans="1:17">
      <c r="A51" s="7">
        <v>26299</v>
      </c>
      <c r="C51">
        <v>3.6305940925463398</v>
      </c>
      <c r="D51">
        <v>4.4789192808001399</v>
      </c>
      <c r="E51">
        <v>3.4152448478270698</v>
      </c>
      <c r="G51">
        <v>-0.12422605364718201</v>
      </c>
      <c r="H51">
        <v>9.8216747320628798E-3</v>
      </c>
      <c r="I51">
        <v>9.7938857358237305E-3</v>
      </c>
      <c r="K51">
        <v>3.8199401990656399</v>
      </c>
      <c r="L51">
        <v>5.13783318862553</v>
      </c>
      <c r="M51">
        <v>3.3617854225780501</v>
      </c>
      <c r="O51">
        <v>0.32370508631015599</v>
      </c>
      <c r="P51">
        <v>2.73053937862346</v>
      </c>
      <c r="Q51">
        <v>-1.9590921823312299</v>
      </c>
    </row>
    <row r="52" spans="1:17">
      <c r="A52" s="7">
        <v>26390</v>
      </c>
      <c r="C52">
        <v>3.8207779099396699</v>
      </c>
      <c r="D52">
        <v>4.7429778170475299</v>
      </c>
      <c r="E52">
        <v>2.52961231759451</v>
      </c>
      <c r="G52">
        <v>-0.177640196103034</v>
      </c>
      <c r="H52">
        <v>-1.6299336535436401E-2</v>
      </c>
      <c r="I52">
        <v>-1.01073790125457E-2</v>
      </c>
      <c r="K52">
        <v>3.9731359323639701</v>
      </c>
      <c r="L52">
        <v>5.4140385041625896</v>
      </c>
      <c r="M52">
        <v>2.4726543138902399</v>
      </c>
      <c r="O52">
        <v>0.68764551996287104</v>
      </c>
      <c r="P52">
        <v>2.8237051449944501</v>
      </c>
      <c r="Q52">
        <v>-1.33665308083232</v>
      </c>
    </row>
    <row r="53" spans="1:17">
      <c r="A53" s="7">
        <v>26481</v>
      </c>
      <c r="C53">
        <v>3.7056446586313498</v>
      </c>
      <c r="D53">
        <v>4.5214559353705601</v>
      </c>
      <c r="E53">
        <v>2.6179610872494399</v>
      </c>
      <c r="G53">
        <v>-0.181770123944857</v>
      </c>
      <c r="H53">
        <v>1.45734160042358E-2</v>
      </c>
      <c r="I53">
        <v>5.9607041436141204E-3</v>
      </c>
      <c r="K53">
        <v>3.84392876570119</v>
      </c>
      <c r="L53">
        <v>5.1912860653110302</v>
      </c>
      <c r="M53">
        <v>2.57543487049093</v>
      </c>
      <c r="O53">
        <v>1.15099138426683</v>
      </c>
      <c r="P53">
        <v>3.30154359944913</v>
      </c>
      <c r="Q53">
        <v>-0.650600923969478</v>
      </c>
    </row>
    <row r="54" spans="1:17">
      <c r="A54" s="7">
        <v>26573</v>
      </c>
      <c r="C54">
        <v>3.81230617936746</v>
      </c>
      <c r="D54">
        <v>4.6819450461126699</v>
      </c>
      <c r="E54">
        <v>2.7758237215969799</v>
      </c>
      <c r="G54">
        <v>-0.20994466740507201</v>
      </c>
      <c r="H54">
        <v>4.6607844968392003E-3</v>
      </c>
      <c r="I54">
        <v>1.9142989997009498E-2</v>
      </c>
      <c r="K54">
        <v>3.9316280323741601</v>
      </c>
      <c r="L54">
        <v>5.36512088629022</v>
      </c>
      <c r="M54">
        <v>2.7435560371256602</v>
      </c>
      <c r="O54">
        <v>1.34720509411613</v>
      </c>
      <c r="P54">
        <v>3.5589230106140199</v>
      </c>
      <c r="Q54">
        <v>-4.6211107531007697E-2</v>
      </c>
    </row>
    <row r="55" spans="1:17">
      <c r="A55" s="7">
        <v>26665</v>
      </c>
      <c r="C55">
        <v>4.0496892394803004</v>
      </c>
      <c r="D55">
        <v>4.7862825596615997</v>
      </c>
      <c r="E55">
        <v>3.3836834031718399</v>
      </c>
      <c r="G55">
        <v>-0.19901415393194</v>
      </c>
      <c r="H55">
        <v>4.0471744846441497E-2</v>
      </c>
      <c r="I55">
        <v>3.4032356254982403E-2</v>
      </c>
      <c r="K55">
        <v>4.2004442336428403</v>
      </c>
      <c r="L55">
        <v>5.5203901215642004</v>
      </c>
      <c r="M55">
        <v>3.3550469939029499</v>
      </c>
      <c r="O55">
        <v>1.8580909086108499</v>
      </c>
      <c r="P55">
        <v>4.5028777431937801</v>
      </c>
      <c r="Q55">
        <v>0.14071461287358</v>
      </c>
    </row>
    <row r="56" spans="1:17">
      <c r="A56" s="7">
        <v>26755</v>
      </c>
      <c r="C56">
        <v>3.95441021399294</v>
      </c>
      <c r="D56">
        <v>4.6638041360364602</v>
      </c>
      <c r="E56">
        <v>3.0619780054522701</v>
      </c>
      <c r="G56">
        <v>-4.2744803720399502E-2</v>
      </c>
      <c r="H56">
        <v>5.8585121792604798E-2</v>
      </c>
      <c r="I56">
        <v>3.9878926408309701E-2</v>
      </c>
      <c r="K56">
        <v>4.25320536802543</v>
      </c>
      <c r="L56">
        <v>5.3982753034532198</v>
      </c>
      <c r="M56">
        <v>3.04514643067035</v>
      </c>
      <c r="O56">
        <v>2.7846243960236698</v>
      </c>
      <c r="P56">
        <v>5.0140468161974896</v>
      </c>
      <c r="Q56">
        <v>1.15553852829657</v>
      </c>
    </row>
    <row r="57" spans="1:17">
      <c r="A57" s="7">
        <v>26846</v>
      </c>
      <c r="C57">
        <v>3.6771473237280001</v>
      </c>
      <c r="D57">
        <v>4.5241073155264502</v>
      </c>
      <c r="E57">
        <v>3.1617389639356799</v>
      </c>
      <c r="G57">
        <v>-2.92638448520618E-2</v>
      </c>
      <c r="H57">
        <v>9.0556827187644101E-2</v>
      </c>
      <c r="I57">
        <v>4.8041552147505398E-2</v>
      </c>
      <c r="K57">
        <v>3.9654764127483899</v>
      </c>
      <c r="L57">
        <v>5.2703050989548403</v>
      </c>
      <c r="M57">
        <v>3.1512223549996699</v>
      </c>
      <c r="O57">
        <v>2.4898187150308799</v>
      </c>
      <c r="P57">
        <v>5.2250041868391603</v>
      </c>
      <c r="Q57">
        <v>1.54531731922316</v>
      </c>
    </row>
    <row r="58" spans="1:17">
      <c r="A58" s="7">
        <v>26938</v>
      </c>
      <c r="C58">
        <v>3.7978988081638598</v>
      </c>
      <c r="D58">
        <v>4.6170275856895104</v>
      </c>
      <c r="E58">
        <v>3.0399224126483402</v>
      </c>
      <c r="G58">
        <v>2.0225506454500899E-2</v>
      </c>
      <c r="H58">
        <v>9.11714405561313E-2</v>
      </c>
      <c r="I58">
        <v>7.4505709973130593E-2</v>
      </c>
      <c r="K58">
        <v>4.1461464793143801</v>
      </c>
      <c r="L58">
        <v>5.3773061384669898</v>
      </c>
      <c r="M58">
        <v>3.0581261102315298</v>
      </c>
      <c r="O58">
        <v>2.1396398797215901</v>
      </c>
      <c r="P58">
        <v>5.4095965992359503</v>
      </c>
      <c r="Q58">
        <v>2.18811626400452</v>
      </c>
    </row>
    <row r="59" spans="1:17">
      <c r="A59" s="7">
        <v>27030</v>
      </c>
      <c r="C59">
        <v>3.5202807854140001</v>
      </c>
      <c r="D59">
        <v>4.5201127575623499</v>
      </c>
      <c r="E59">
        <v>2.9809067437260102</v>
      </c>
      <c r="G59">
        <v>9.9358132136810107E-2</v>
      </c>
      <c r="H59">
        <v>0.104555790651886</v>
      </c>
      <c r="I59">
        <v>0.110882839561125</v>
      </c>
      <c r="K59">
        <v>3.9236833857939102</v>
      </c>
      <c r="L59">
        <v>5.2797306066480303</v>
      </c>
      <c r="M59">
        <v>3.03658059251809</v>
      </c>
      <c r="O59">
        <v>1.73132051841662</v>
      </c>
      <c r="P59">
        <v>5.6733152974527998</v>
      </c>
      <c r="Q59">
        <v>2.62767704247972</v>
      </c>
    </row>
    <row r="60" spans="1:17">
      <c r="A60" s="7">
        <v>27120</v>
      </c>
      <c r="C60">
        <v>3.4744836262197598</v>
      </c>
      <c r="D60">
        <v>4.4652044894698104</v>
      </c>
      <c r="E60">
        <v>2.7243161157763298</v>
      </c>
      <c r="G60">
        <v>0.32393367415664998</v>
      </c>
      <c r="H60">
        <v>0.15063841431844999</v>
      </c>
      <c r="I60">
        <v>0.10407031200249101</v>
      </c>
      <c r="K60">
        <v>4.0985062963822001</v>
      </c>
      <c r="L60">
        <v>5.2629475671191299</v>
      </c>
      <c r="M60">
        <v>2.7779297190594301</v>
      </c>
      <c r="O60">
        <v>1.9036521031090401</v>
      </c>
      <c r="P60">
        <v>6.06263576912181</v>
      </c>
      <c r="Q60">
        <v>2.8183686298964399</v>
      </c>
    </row>
    <row r="61" spans="1:17">
      <c r="A61" s="7">
        <v>27211</v>
      </c>
      <c r="C61">
        <v>3.1794578484846099</v>
      </c>
      <c r="D61">
        <v>4.3025289093373704</v>
      </c>
      <c r="E61">
        <v>2.8173520522576498</v>
      </c>
      <c r="G61">
        <v>0.48026418746134403</v>
      </c>
      <c r="H61">
        <v>0.121149955725762</v>
      </c>
      <c r="I61">
        <v>0.119023048381615</v>
      </c>
      <c r="K61">
        <v>3.9343298384966201</v>
      </c>
      <c r="L61">
        <v>5.0472083199658098</v>
      </c>
      <c r="M61">
        <v>2.88419528529495</v>
      </c>
      <c r="O61">
        <v>1.77045679242212</v>
      </c>
      <c r="P61">
        <v>5.7419665017823096</v>
      </c>
      <c r="Q61">
        <v>2.53480083659178</v>
      </c>
    </row>
    <row r="62" spans="1:17">
      <c r="A62" s="7">
        <v>27303</v>
      </c>
      <c r="C62">
        <v>3.1014908529503602</v>
      </c>
      <c r="D62">
        <v>4.0815457175776704</v>
      </c>
      <c r="E62">
        <v>2.0607543734217502</v>
      </c>
      <c r="G62">
        <v>0.442332160786367</v>
      </c>
      <c r="H62">
        <v>0.15482590653487899</v>
      </c>
      <c r="I62">
        <v>7.1756920392849199E-2</v>
      </c>
      <c r="K62">
        <v>3.8116968552363502</v>
      </c>
      <c r="L62">
        <v>4.8278758371158403</v>
      </c>
      <c r="M62">
        <v>2.0943443268610098</v>
      </c>
      <c r="O62">
        <v>0.81622622057818695</v>
      </c>
      <c r="P62">
        <v>5.50595960907566</v>
      </c>
      <c r="Q62">
        <v>2.7863944038272201</v>
      </c>
    </row>
    <row r="63" spans="1:17">
      <c r="A63" s="7">
        <v>27395</v>
      </c>
      <c r="C63">
        <v>2.8384766210015</v>
      </c>
      <c r="D63">
        <v>3.92294041935688</v>
      </c>
      <c r="E63">
        <v>2.1803692216936401</v>
      </c>
      <c r="G63">
        <v>0.28832541517751098</v>
      </c>
      <c r="H63">
        <v>8.9002736217388398E-2</v>
      </c>
      <c r="I63">
        <v>-0.146220091622526</v>
      </c>
      <c r="K63">
        <v>3.3719595015802799</v>
      </c>
      <c r="L63">
        <v>4.5804620319933802</v>
      </c>
      <c r="M63">
        <v>1.9937667918825901</v>
      </c>
      <c r="O63">
        <v>-0.47573672469252398</v>
      </c>
      <c r="P63">
        <v>4.5450440383210697</v>
      </c>
      <c r="Q63">
        <v>0.66574689142862598</v>
      </c>
    </row>
    <row r="64" spans="1:17">
      <c r="A64" s="7">
        <v>27485</v>
      </c>
      <c r="C64">
        <v>2.9233957666558701</v>
      </c>
      <c r="D64">
        <v>3.9923323346643702</v>
      </c>
      <c r="E64">
        <v>2.3387149962744398</v>
      </c>
      <c r="G64">
        <v>0.1175816182414</v>
      </c>
      <c r="H64">
        <v>7.0422243786497696E-2</v>
      </c>
      <c r="I64">
        <v>-9.3436938788970594E-2</v>
      </c>
      <c r="K64">
        <v>3.2934692642439098</v>
      </c>
      <c r="L64">
        <v>4.64132984357488</v>
      </c>
      <c r="M64">
        <v>2.2019630175525702</v>
      </c>
      <c r="O64">
        <v>-1.28878159378803</v>
      </c>
      <c r="P64">
        <v>4.3798411839579199</v>
      </c>
      <c r="Q64">
        <v>6.6319804673639696E-2</v>
      </c>
    </row>
    <row r="65" spans="1:17">
      <c r="A65" s="7">
        <v>27576</v>
      </c>
      <c r="C65">
        <v>3.0402164403266099</v>
      </c>
      <c r="D65">
        <v>4.0683088069128202</v>
      </c>
      <c r="E65">
        <v>2.5211664859690601</v>
      </c>
      <c r="G65">
        <v>4.2898612419278198E-2</v>
      </c>
      <c r="H65">
        <v>9.9038701530985193E-2</v>
      </c>
      <c r="I65">
        <v>-0.123156738717262</v>
      </c>
      <c r="K65">
        <v>3.3456966612281001</v>
      </c>
      <c r="L65">
        <v>4.7569334069243201</v>
      </c>
      <c r="M65">
        <v>2.3513155467223599</v>
      </c>
      <c r="O65">
        <v>-1.0166875116157099</v>
      </c>
      <c r="P65">
        <v>4.9782096770927096</v>
      </c>
      <c r="Q65">
        <v>-0.41298417995471898</v>
      </c>
    </row>
    <row r="66" spans="1:17">
      <c r="A66" s="7">
        <v>27668</v>
      </c>
      <c r="C66">
        <v>3.0036726960845499</v>
      </c>
      <c r="D66">
        <v>4.0372401392005699</v>
      </c>
      <c r="E66">
        <v>2.5784891463794199</v>
      </c>
      <c r="G66">
        <v>4.2690796500553498E-2</v>
      </c>
      <c r="H66">
        <v>7.4858227715781794E-2</v>
      </c>
      <c r="I66">
        <v>-0.112712996141109</v>
      </c>
      <c r="K66">
        <v>3.3057888405406799</v>
      </c>
      <c r="L66">
        <v>4.6971817437749701</v>
      </c>
      <c r="M66">
        <v>2.41802028408109</v>
      </c>
      <c r="O66">
        <v>-0.28341327834937102</v>
      </c>
      <c r="P66">
        <v>5.1862247664237202</v>
      </c>
      <c r="Q66">
        <v>-0.23338235413075401</v>
      </c>
    </row>
    <row r="67" spans="1:17">
      <c r="A67" s="7">
        <v>27760</v>
      </c>
      <c r="C67">
        <v>3.17088174345339</v>
      </c>
      <c r="D67">
        <v>4.1262750151180496</v>
      </c>
      <c r="E67">
        <v>2.6763296536583101</v>
      </c>
      <c r="G67">
        <v>1.9948284477317401E-2</v>
      </c>
      <c r="H67">
        <v>2.7038964472399798E-2</v>
      </c>
      <c r="I67">
        <v>-2.9523156350125101E-2</v>
      </c>
      <c r="K67">
        <v>3.4646971176085199</v>
      </c>
      <c r="L67">
        <v>4.7513004348055397</v>
      </c>
      <c r="M67">
        <v>2.5972385396876598</v>
      </c>
      <c r="O67">
        <v>0.41867515303408698</v>
      </c>
      <c r="P67">
        <v>5.2231887553001597</v>
      </c>
      <c r="Q67">
        <v>0.36247252441376099</v>
      </c>
    </row>
    <row r="68" spans="1:17">
      <c r="A68" s="7">
        <v>27851</v>
      </c>
      <c r="C68">
        <v>3.0378613712437001</v>
      </c>
      <c r="D68">
        <v>4.2656635289883296</v>
      </c>
      <c r="E68">
        <v>2.65191016512824</v>
      </c>
      <c r="G68">
        <v>-9.0778674589728103E-2</v>
      </c>
      <c r="H68">
        <v>-2.7460533751677701E-2</v>
      </c>
      <c r="I68">
        <v>3.2161814136934398E-2</v>
      </c>
      <c r="K68">
        <v>3.2094608992800602</v>
      </c>
      <c r="L68">
        <v>4.8563898595378001</v>
      </c>
      <c r="M68">
        <v>2.6349562918539302</v>
      </c>
      <c r="O68">
        <v>0.63943931695064304</v>
      </c>
      <c r="P68">
        <v>5.34154793551801</v>
      </c>
      <c r="Q68">
        <v>1.1376914412633099</v>
      </c>
    </row>
    <row r="69" spans="1:17">
      <c r="A69" s="7">
        <v>27942</v>
      </c>
      <c r="C69">
        <v>2.8994020249098602</v>
      </c>
      <c r="D69">
        <v>4.1584302856708097</v>
      </c>
      <c r="E69">
        <v>2.6800543782695101</v>
      </c>
      <c r="G69">
        <v>-2.9480207050677401E-2</v>
      </c>
      <c r="H69">
        <v>-6.55636787583527E-2</v>
      </c>
      <c r="I69">
        <v>-9.2050015129485005E-2</v>
      </c>
      <c r="K69">
        <v>3.1203413726115499</v>
      </c>
      <c r="L69">
        <v>4.6955130559922003</v>
      </c>
      <c r="M69">
        <v>2.5383674203735902</v>
      </c>
      <c r="O69">
        <v>1.1719678742839501</v>
      </c>
      <c r="P69">
        <v>5.1781356243728904</v>
      </c>
      <c r="Q69">
        <v>1.0766396355636501</v>
      </c>
    </row>
    <row r="70" spans="1:17">
      <c r="A70" s="7">
        <v>28034</v>
      </c>
      <c r="C70">
        <v>2.85412350603452</v>
      </c>
      <c r="D70">
        <v>4.0650652778729199</v>
      </c>
      <c r="E70">
        <v>2.72649861639499</v>
      </c>
      <c r="G70">
        <v>-2.5920779598710701E-2</v>
      </c>
      <c r="H70">
        <v>-5.0911301950910197E-2</v>
      </c>
      <c r="I70">
        <v>7.9684335167281906E-2</v>
      </c>
      <c r="K70">
        <v>3.07471160359357</v>
      </c>
      <c r="L70">
        <v>4.6032698169231203</v>
      </c>
      <c r="M70">
        <v>2.7556858210293602</v>
      </c>
      <c r="O70">
        <v>1.3690548760303001</v>
      </c>
      <c r="P70">
        <v>4.8713391703754496</v>
      </c>
      <c r="Q70">
        <v>1.8859848610588901</v>
      </c>
    </row>
    <row r="71" spans="1:17">
      <c r="A71" s="7">
        <v>28126</v>
      </c>
      <c r="C71">
        <v>2.8930615896120502</v>
      </c>
      <c r="D71">
        <v>4.1790625717873198</v>
      </c>
      <c r="E71">
        <v>2.6498003168085602</v>
      </c>
      <c r="G71">
        <v>1.5834073452102498E-2</v>
      </c>
      <c r="H71">
        <v>-3.1879350974951398E-3</v>
      </c>
      <c r="I71">
        <v>-8.0920925096080194E-3</v>
      </c>
      <c r="K71">
        <v>3.15876759835204</v>
      </c>
      <c r="L71">
        <v>4.7815111500751604</v>
      </c>
      <c r="M71">
        <v>2.5926316131173399</v>
      </c>
      <c r="O71">
        <v>1.7734823145326599</v>
      </c>
      <c r="P71">
        <v>4.9326193714723603</v>
      </c>
      <c r="Q71">
        <v>1.96645616036494</v>
      </c>
    </row>
    <row r="72" spans="1:17">
      <c r="A72" s="7">
        <v>28216</v>
      </c>
      <c r="C72">
        <v>3.0700450096174698</v>
      </c>
      <c r="D72">
        <v>4.1076600125681502</v>
      </c>
      <c r="E72">
        <v>2.57022834790539</v>
      </c>
      <c r="G72">
        <v>-6.4035800315717798E-3</v>
      </c>
      <c r="H72">
        <v>2.0090994123594101E-2</v>
      </c>
      <c r="I72">
        <v>-5.9371962802829602E-2</v>
      </c>
      <c r="K72">
        <v>3.3287993130988101</v>
      </c>
      <c r="L72">
        <v>4.7230397456014801</v>
      </c>
      <c r="M72">
        <v>2.4632535161323998</v>
      </c>
      <c r="O72">
        <v>2.1641643768792802</v>
      </c>
      <c r="P72">
        <v>4.8788499970843304</v>
      </c>
      <c r="Q72">
        <v>1.84710759926156</v>
      </c>
    </row>
    <row r="73" spans="1:17">
      <c r="A73" s="7">
        <v>28307</v>
      </c>
      <c r="C73">
        <v>3.1658110150245302</v>
      </c>
      <c r="D73">
        <v>4.0747930271282904</v>
      </c>
      <c r="E73">
        <v>2.5263501875022798</v>
      </c>
      <c r="G73">
        <v>1.9551456966344801E-2</v>
      </c>
      <c r="H73">
        <v>6.0158145288073997E-4</v>
      </c>
      <c r="I73">
        <v>-0.107617649811466</v>
      </c>
      <c r="K73">
        <v>3.4587916059990298</v>
      </c>
      <c r="L73">
        <v>4.6659202107526099</v>
      </c>
      <c r="M73">
        <v>2.3719423304913598</v>
      </c>
      <c r="O73">
        <v>2.8398203558844002</v>
      </c>
      <c r="P73">
        <v>4.5452585128399496</v>
      </c>
      <c r="Q73">
        <v>1.5033019377071899</v>
      </c>
    </row>
    <row r="74" spans="1:17">
      <c r="A74" s="7">
        <v>28399</v>
      </c>
      <c r="C74">
        <v>2.95052489864511</v>
      </c>
      <c r="D74">
        <v>4.1482493945832202</v>
      </c>
      <c r="E74">
        <v>2.7049542754771601</v>
      </c>
      <c r="G74">
        <v>-7.2951973120182104E-2</v>
      </c>
      <c r="H74">
        <v>2.9599679434344099E-2</v>
      </c>
      <c r="I74">
        <v>-0.16583879809532501</v>
      </c>
      <c r="K74">
        <v>3.13240793117664</v>
      </c>
      <c r="L74">
        <v>4.7790200918790502</v>
      </c>
      <c r="M74">
        <v>2.4890173668187301</v>
      </c>
      <c r="O74">
        <v>2.7408194561178298</v>
      </c>
      <c r="P74">
        <v>4.80328733824064</v>
      </c>
      <c r="Q74">
        <v>0.96175129078824295</v>
      </c>
    </row>
    <row r="75" spans="1:17">
      <c r="A75" s="7">
        <v>28491</v>
      </c>
      <c r="C75">
        <v>2.87798952234479</v>
      </c>
      <c r="D75">
        <v>4.0930743281547297</v>
      </c>
      <c r="E75">
        <v>2.7388339909725898</v>
      </c>
      <c r="G75">
        <v>-8.04069459230283E-2</v>
      </c>
      <c r="H75">
        <v>1.55355044291804E-2</v>
      </c>
      <c r="I75">
        <v>-0.29480122971165901</v>
      </c>
      <c r="K75">
        <v>3.0461527466071101</v>
      </c>
      <c r="L75">
        <v>4.7017847904957</v>
      </c>
      <c r="M75">
        <v>2.3933071688404999</v>
      </c>
      <c r="O75">
        <v>2.6133642204747498</v>
      </c>
      <c r="P75">
        <v>4.8773331099904498</v>
      </c>
      <c r="Q75">
        <v>0.63650064968419395</v>
      </c>
    </row>
    <row r="76" spans="1:17">
      <c r="A76" s="7">
        <v>28581</v>
      </c>
      <c r="C76">
        <v>3.47750351550973</v>
      </c>
      <c r="D76">
        <v>4.03086040936644</v>
      </c>
      <c r="E76">
        <v>2.78251922137812</v>
      </c>
      <c r="G76">
        <v>9.873096396717379E-4</v>
      </c>
      <c r="H76">
        <v>4.0757828042744101E-3</v>
      </c>
      <c r="I76">
        <v>-0.22025516760283401</v>
      </c>
      <c r="K76">
        <v>3.7788406471203002</v>
      </c>
      <c r="L76">
        <v>4.6190950082536304</v>
      </c>
      <c r="M76">
        <v>2.5107293728158502</v>
      </c>
      <c r="O76">
        <v>3.3288912869372802</v>
      </c>
      <c r="P76">
        <v>4.8322735358233304</v>
      </c>
      <c r="Q76">
        <v>0.859490999297577</v>
      </c>
    </row>
    <row r="77" spans="1:17">
      <c r="A77" s="7">
        <v>28672</v>
      </c>
      <c r="C77">
        <v>3.39394571621636</v>
      </c>
      <c r="D77">
        <v>4.0145288086566904</v>
      </c>
      <c r="E77">
        <v>2.7377590469218802</v>
      </c>
      <c r="G77">
        <v>-1.5900282532274199E-2</v>
      </c>
      <c r="H77">
        <v>1.37541960775304E-2</v>
      </c>
      <c r="I77">
        <v>-0.27147476013466199</v>
      </c>
      <c r="K77">
        <v>3.67117842035056</v>
      </c>
      <c r="L77">
        <v>4.6100750188030499</v>
      </c>
      <c r="M77">
        <v>2.4155786032674298</v>
      </c>
      <c r="O77">
        <v>3.7755977715919502</v>
      </c>
      <c r="P77">
        <v>4.8783589361397004</v>
      </c>
      <c r="Q77">
        <v>0.88699245786688197</v>
      </c>
    </row>
    <row r="78" spans="1:17">
      <c r="A78" s="7">
        <v>28764</v>
      </c>
      <c r="C78">
        <v>3.4710657759388202</v>
      </c>
      <c r="D78">
        <v>4.0114433359081101</v>
      </c>
      <c r="E78">
        <v>2.8209728303329902</v>
      </c>
      <c r="G78">
        <v>7.3947649557559499E-3</v>
      </c>
      <c r="H78">
        <v>-6.14009002415175E-3</v>
      </c>
      <c r="I78">
        <v>-0.26335355753156398</v>
      </c>
      <c r="K78">
        <v>3.7782543392912702</v>
      </c>
      <c r="L78">
        <v>4.5866481082470001</v>
      </c>
      <c r="M78">
        <v>2.5053723974916302</v>
      </c>
      <c r="O78">
        <v>3.9893760131031999</v>
      </c>
      <c r="P78">
        <v>4.7630014092491102</v>
      </c>
      <c r="Q78">
        <v>0.84449732172151903</v>
      </c>
    </row>
    <row r="79" spans="1:17">
      <c r="A79" s="7">
        <v>28856</v>
      </c>
      <c r="C79">
        <v>3.3919965828980998</v>
      </c>
      <c r="D79">
        <v>3.9901279599577602</v>
      </c>
      <c r="E79">
        <v>2.7647085573392198</v>
      </c>
      <c r="G79">
        <v>-0.156382561303333</v>
      </c>
      <c r="H79">
        <v>-1.6047161076684199E-3</v>
      </c>
      <c r="I79">
        <v>-0.21958087357608599</v>
      </c>
      <c r="K79">
        <v>3.5285786628253399</v>
      </c>
      <c r="L79">
        <v>4.5667790474229601</v>
      </c>
      <c r="M79">
        <v>2.4939228718237798</v>
      </c>
      <c r="O79">
        <v>3.2498160153844502</v>
      </c>
      <c r="P79">
        <v>4.6883280786126997</v>
      </c>
      <c r="Q79">
        <v>1.0524769787391499</v>
      </c>
    </row>
    <row r="80" spans="1:17">
      <c r="A80" s="7">
        <v>28946</v>
      </c>
      <c r="C80">
        <v>3.28165844254849</v>
      </c>
      <c r="D80">
        <v>4.0569140322444603</v>
      </c>
      <c r="E80">
        <v>2.8799306928455</v>
      </c>
      <c r="G80">
        <v>5.0121291122222099E-2</v>
      </c>
      <c r="H80">
        <v>1.7713170959812698E-2</v>
      </c>
      <c r="I80">
        <v>-0.11650032486911201</v>
      </c>
      <c r="K80">
        <v>3.61521453814834</v>
      </c>
      <c r="L80">
        <v>4.66256175249287</v>
      </c>
      <c r="M80">
        <v>2.7100915416707898</v>
      </c>
      <c r="O80">
        <v>3.4644400656300101</v>
      </c>
      <c r="P80">
        <v>4.7109569448430202</v>
      </c>
      <c r="Q80">
        <v>1.2216540562635601</v>
      </c>
    </row>
    <row r="81" spans="1:17">
      <c r="A81" s="7">
        <v>29037</v>
      </c>
      <c r="C81">
        <v>3.38851888663828</v>
      </c>
      <c r="D81">
        <v>4.0454353627623902</v>
      </c>
      <c r="E81">
        <v>2.78765261104494</v>
      </c>
      <c r="G81">
        <v>-2.6696461691852299E-2</v>
      </c>
      <c r="H81">
        <v>-2.6827765061426301E-2</v>
      </c>
      <c r="I81">
        <v>-6.5939379415126302E-3</v>
      </c>
      <c r="K81">
        <v>3.6544866997078298</v>
      </c>
      <c r="L81">
        <v>4.6048786396254</v>
      </c>
      <c r="M81">
        <v>2.7294289172935899</v>
      </c>
      <c r="O81">
        <v>2.7493631160416498</v>
      </c>
      <c r="P81">
        <v>4.3316147408087904</v>
      </c>
      <c r="Q81">
        <v>1.71778667376202</v>
      </c>
    </row>
    <row r="82" spans="1:17">
      <c r="A82" s="7">
        <v>29129</v>
      </c>
      <c r="C82">
        <v>3.3333288177093898</v>
      </c>
      <c r="D82">
        <v>4.0190125636301604</v>
      </c>
      <c r="E82">
        <v>2.8109494845684599</v>
      </c>
      <c r="G82">
        <v>4.20479071138753E-2</v>
      </c>
      <c r="H82">
        <v>1.6266860464513099E-2</v>
      </c>
      <c r="I82">
        <v>8.5976162987686303E-2</v>
      </c>
      <c r="K82">
        <v>3.6632742675588199</v>
      </c>
      <c r="L82">
        <v>4.61772123119301</v>
      </c>
      <c r="M82">
        <v>2.8448644133453</v>
      </c>
      <c r="O82">
        <v>2.54680016491977</v>
      </c>
      <c r="P82">
        <v>4.2864156212129396</v>
      </c>
      <c r="Q82">
        <v>1.85328102882931</v>
      </c>
    </row>
    <row r="83" spans="1:17">
      <c r="A83" s="7">
        <v>29221</v>
      </c>
      <c r="C83">
        <v>3.3131929978514201</v>
      </c>
      <c r="D83">
        <v>4.0342340755777899</v>
      </c>
      <c r="E83">
        <v>2.8204567349729199</v>
      </c>
      <c r="G83">
        <v>0.174865499722406</v>
      </c>
      <c r="H83">
        <v>-2.2840454370916301E-4</v>
      </c>
      <c r="I83">
        <v>0.23623416621011001</v>
      </c>
      <c r="K83">
        <v>3.7742169220359898</v>
      </c>
      <c r="L83">
        <v>4.6186534042859604</v>
      </c>
      <c r="M83">
        <v>3.0044535844090801</v>
      </c>
      <c r="O83">
        <v>2.4202785678694498</v>
      </c>
      <c r="P83">
        <v>3.8320969945535799</v>
      </c>
      <c r="Q83">
        <v>2.1054138449878801</v>
      </c>
    </row>
    <row r="84" spans="1:17">
      <c r="A84" s="7">
        <v>29312</v>
      </c>
      <c r="C84">
        <v>2.9026194625712902</v>
      </c>
      <c r="D84">
        <v>3.9477898517448899</v>
      </c>
      <c r="E84">
        <v>2.7163630478762499</v>
      </c>
      <c r="G84">
        <v>9.6841162997987201E-2</v>
      </c>
      <c r="H84">
        <v>9.8718595817584593E-3</v>
      </c>
      <c r="I84">
        <v>5.8411059617860403E-2</v>
      </c>
      <c r="K84">
        <v>3.2501580684170901</v>
      </c>
      <c r="L84">
        <v>4.5297818077161702</v>
      </c>
      <c r="M84">
        <v>2.7244646965233699</v>
      </c>
      <c r="O84">
        <v>1.0786543558497199</v>
      </c>
      <c r="P84">
        <v>3.28967306056609</v>
      </c>
      <c r="Q84">
        <v>1.59447482432415</v>
      </c>
    </row>
    <row r="85" spans="1:17">
      <c r="A85" s="7">
        <v>29403</v>
      </c>
      <c r="C85">
        <v>2.9560869762807198</v>
      </c>
      <c r="D85">
        <v>3.8688042634495998</v>
      </c>
      <c r="E85">
        <v>2.7010348123867298</v>
      </c>
      <c r="G85">
        <v>9.8104885963932895E-2</v>
      </c>
      <c r="H85">
        <v>3.7240970424241501E-2</v>
      </c>
      <c r="I85">
        <v>-4.2215184154403302E-3</v>
      </c>
      <c r="K85">
        <v>3.30950726109229</v>
      </c>
      <c r="L85">
        <v>4.46671861093788</v>
      </c>
      <c r="M85">
        <v>2.6467877752804498</v>
      </c>
      <c r="O85">
        <v>9.3470362432981294E-3</v>
      </c>
      <c r="P85">
        <v>2.74800158912001</v>
      </c>
      <c r="Q85">
        <v>0.93814389993303804</v>
      </c>
    </row>
    <row r="86" spans="1:17">
      <c r="A86" s="7">
        <v>29495</v>
      </c>
      <c r="C86">
        <v>3.2449925277211298</v>
      </c>
      <c r="D86">
        <v>3.9680890518001202</v>
      </c>
      <c r="E86">
        <v>2.685125838362</v>
      </c>
      <c r="G86">
        <v>0.19711298108016401</v>
      </c>
      <c r="H86">
        <v>6.8779149391879596E-2</v>
      </c>
      <c r="I86">
        <v>-9.9670964382523701E-3</v>
      </c>
      <c r="K86">
        <v>3.72237350095459</v>
      </c>
      <c r="L86">
        <v>4.6119300905158802</v>
      </c>
      <c r="M86">
        <v>2.6254278712965902</v>
      </c>
      <c r="O86">
        <v>0.113248840954725</v>
      </c>
      <c r="P86">
        <v>2.7184701484030098</v>
      </c>
      <c r="Q86">
        <v>0.42665769351924598</v>
      </c>
    </row>
    <row r="87" spans="1:17">
      <c r="A87" s="7">
        <v>29587</v>
      </c>
      <c r="C87">
        <v>3.4703623112914399</v>
      </c>
      <c r="D87">
        <v>4.1098959940141304</v>
      </c>
      <c r="E87">
        <v>2.6497003126494501</v>
      </c>
      <c r="G87">
        <v>0.15032164965749101</v>
      </c>
      <c r="H87">
        <v>0.12429244568869099</v>
      </c>
      <c r="I87">
        <v>6.5940980238632693E-2</v>
      </c>
      <c r="K87">
        <v>3.9204170015403101</v>
      </c>
      <c r="L87">
        <v>4.8298012206635397</v>
      </c>
      <c r="M87">
        <v>2.6665665338706499</v>
      </c>
      <c r="O87">
        <v>0.17741002042055201</v>
      </c>
      <c r="P87">
        <v>3.26935151744738</v>
      </c>
      <c r="Q87">
        <v>0.16280751640215399</v>
      </c>
    </row>
    <row r="88" spans="1:17">
      <c r="A88" s="7">
        <v>29677</v>
      </c>
      <c r="C88">
        <v>3.20754920502449</v>
      </c>
      <c r="D88">
        <v>4.1280890723210604</v>
      </c>
      <c r="E88">
        <v>2.661345187467</v>
      </c>
      <c r="G88">
        <v>1.8274210412402799E-3</v>
      </c>
      <c r="H88">
        <v>8.1600720325551407E-2</v>
      </c>
      <c r="I88">
        <v>1.9629990942809501E-2</v>
      </c>
      <c r="K88">
        <v>3.4864106616591699</v>
      </c>
      <c r="L88">
        <v>4.8079391439683299</v>
      </c>
      <c r="M88">
        <v>2.6316847461621902</v>
      </c>
      <c r="O88">
        <v>-0.64924471845802101</v>
      </c>
      <c r="P88">
        <v>3.0845043557204699</v>
      </c>
      <c r="Q88">
        <v>-0.31497181791769402</v>
      </c>
    </row>
    <row r="89" spans="1:17">
      <c r="A89" s="7">
        <v>29768</v>
      </c>
      <c r="C89">
        <v>3.4429065503631899</v>
      </c>
      <c r="D89">
        <v>3.90975574759024</v>
      </c>
      <c r="E89">
        <v>2.6491256138806398</v>
      </c>
      <c r="G89">
        <v>-4.0861993696429698E-2</v>
      </c>
      <c r="H89">
        <v>8.1907868429026906E-2</v>
      </c>
      <c r="I89">
        <v>4.1852001813332901E-2</v>
      </c>
      <c r="K89">
        <v>3.6994062602141602</v>
      </c>
      <c r="L89">
        <v>4.5582717484612996</v>
      </c>
      <c r="M89">
        <v>2.6419135005985899</v>
      </c>
      <c r="O89">
        <v>-1.35793017400817</v>
      </c>
      <c r="P89">
        <v>2.34836854736443</v>
      </c>
      <c r="Q89">
        <v>-0.59771444036118704</v>
      </c>
    </row>
    <row r="90" spans="1:17">
      <c r="A90" s="7">
        <v>29860</v>
      </c>
      <c r="C90">
        <v>3.18343228440752</v>
      </c>
      <c r="D90">
        <v>3.8570931009617202</v>
      </c>
      <c r="E90">
        <v>2.6374208060247999</v>
      </c>
      <c r="G90">
        <v>-0.110089073261151</v>
      </c>
      <c r="H90">
        <v>5.2451308639890101E-2</v>
      </c>
      <c r="I90">
        <v>4.4333423963071203E-2</v>
      </c>
      <c r="K90">
        <v>3.34829428326284</v>
      </c>
      <c r="L90">
        <v>4.4685205860387196</v>
      </c>
      <c r="M90">
        <v>2.6329068981347801</v>
      </c>
      <c r="O90">
        <v>-2.3639892962856899</v>
      </c>
      <c r="P90">
        <v>1.10013790491604</v>
      </c>
      <c r="Q90">
        <v>-0.93200286841647495</v>
      </c>
    </row>
    <row r="91" spans="1:17">
      <c r="A91" s="7">
        <v>29952</v>
      </c>
      <c r="C91">
        <v>2.9123391244903898</v>
      </c>
      <c r="D91">
        <v>3.68453337622288</v>
      </c>
      <c r="E91">
        <v>2.6837470033188602</v>
      </c>
      <c r="G91">
        <v>-0.25471454929836401</v>
      </c>
      <c r="H91">
        <v>2.4767722814638599E-2</v>
      </c>
      <c r="I91">
        <v>-0.16215199014475601</v>
      </c>
      <c r="K91">
        <v>2.9091614992118902</v>
      </c>
      <c r="L91">
        <v>4.2432696408086397</v>
      </c>
      <c r="M91">
        <v>2.4718896797736098</v>
      </c>
      <c r="O91">
        <v>-3.8922406791440398</v>
      </c>
      <c r="P91">
        <v>-0.160732234104671</v>
      </c>
      <c r="Q91">
        <v>-1.65453138357111</v>
      </c>
    </row>
    <row r="92" spans="1:17">
      <c r="A92" s="7">
        <v>30042</v>
      </c>
      <c r="C92">
        <v>3.0234020258580898</v>
      </c>
      <c r="D92">
        <v>3.49174366799142</v>
      </c>
      <c r="E92">
        <v>2.64306806288671</v>
      </c>
      <c r="G92">
        <v>-0.30062922125610603</v>
      </c>
      <c r="H92">
        <v>3.6697714592674902E-2</v>
      </c>
      <c r="I92">
        <v>-0.15689520131439699</v>
      </c>
      <c r="K92">
        <v>2.98390216253445</v>
      </c>
      <c r="L92">
        <v>4.0344705277311599</v>
      </c>
      <c r="M92">
        <v>2.4372209376005198</v>
      </c>
      <c r="O92">
        <v>-4.7389789137164398</v>
      </c>
      <c r="P92">
        <v>-1.14276092783689</v>
      </c>
      <c r="Q92">
        <v>-1.8614687302842901</v>
      </c>
    </row>
    <row r="93" spans="1:17">
      <c r="A93" s="7">
        <v>30133</v>
      </c>
      <c r="C93">
        <v>2.85707614592781</v>
      </c>
      <c r="D93">
        <v>3.3558670927212599</v>
      </c>
      <c r="E93">
        <v>2.55250330816743</v>
      </c>
      <c r="G93">
        <v>-0.22628442303962601</v>
      </c>
      <c r="H93">
        <v>-2.5923551860259599E-2</v>
      </c>
      <c r="I93">
        <v>-0.30357243642091603</v>
      </c>
      <c r="K93">
        <v>2.87755561772236</v>
      </c>
      <c r="L93">
        <v>3.8162812327494202</v>
      </c>
      <c r="M93">
        <v>2.2016562859597699</v>
      </c>
      <c r="O93">
        <v>-5.0070370653158998</v>
      </c>
      <c r="P93">
        <v>-2.36732609470823</v>
      </c>
      <c r="Q93">
        <v>-2.3978433615009198</v>
      </c>
    </row>
    <row r="94" spans="1:17">
      <c r="A94" s="7">
        <v>30225</v>
      </c>
      <c r="C94">
        <v>2.7955313311358001</v>
      </c>
      <c r="D94">
        <v>3.1991315272598202</v>
      </c>
      <c r="E94">
        <v>2.5445791149822998</v>
      </c>
      <c r="G94">
        <v>-0.25999478701022499</v>
      </c>
      <c r="H94">
        <v>-7.8701414249225499E-2</v>
      </c>
      <c r="I94">
        <v>-0.38258486630154398</v>
      </c>
      <c r="K94">
        <v>2.7769848514747801</v>
      </c>
      <c r="L94">
        <v>3.5840534330132199</v>
      </c>
      <c r="M94">
        <v>2.1148664258577701</v>
      </c>
      <c r="O94">
        <v>-5.4930141299562401</v>
      </c>
      <c r="P94">
        <v>-3.4464487330967599</v>
      </c>
      <c r="Q94">
        <v>-2.9683353186082999</v>
      </c>
    </row>
    <row r="95" spans="1:17">
      <c r="A95" s="7">
        <v>30317</v>
      </c>
      <c r="C95">
        <v>2.9109776432160102</v>
      </c>
      <c r="D95">
        <v>3.3911869632095302</v>
      </c>
      <c r="E95">
        <v>2.5914133664661798</v>
      </c>
      <c r="G95">
        <v>-0.24813547842570399</v>
      </c>
      <c r="H95">
        <v>-0.19049165086352901</v>
      </c>
      <c r="I95">
        <v>-0.45923898133701302</v>
      </c>
      <c r="K95">
        <v>2.91426149851686</v>
      </c>
      <c r="L95">
        <v>3.6921516170448898</v>
      </c>
      <c r="M95">
        <v>2.0841791511524099</v>
      </c>
      <c r="O95">
        <v>-5.3481466027837996</v>
      </c>
      <c r="P95">
        <v>-4.0422393203764404</v>
      </c>
      <c r="Q95">
        <v>-3.3647260670854799</v>
      </c>
    </row>
    <row r="96" spans="1:17">
      <c r="A96" s="7">
        <v>30407</v>
      </c>
      <c r="C96">
        <v>3.1540424339130499</v>
      </c>
      <c r="D96">
        <v>3.48897080263523</v>
      </c>
      <c r="E96">
        <v>2.5927269283690602</v>
      </c>
      <c r="G96">
        <v>-0.40909556343644099</v>
      </c>
      <c r="H96">
        <v>-0.20262489837837799</v>
      </c>
      <c r="I96">
        <v>-0.47352413195170701</v>
      </c>
      <c r="K96">
        <v>3.01735955943276</v>
      </c>
      <c r="L96">
        <v>3.79197320126752</v>
      </c>
      <c r="M96">
        <v>2.0711832341293901</v>
      </c>
      <c r="O96">
        <v>-5.2081979666318103</v>
      </c>
      <c r="P96">
        <v>-3.5119838281884799</v>
      </c>
      <c r="Q96">
        <v>-3.3784005024824602</v>
      </c>
    </row>
    <row r="97" spans="1:17">
      <c r="A97" s="7">
        <v>30498</v>
      </c>
      <c r="C97">
        <v>3.18832439572473</v>
      </c>
      <c r="D97">
        <v>3.4438997642662099</v>
      </c>
      <c r="E97">
        <v>2.5309140722788999</v>
      </c>
      <c r="G97">
        <v>-0.15825635593120099</v>
      </c>
      <c r="H97">
        <v>-0.17775337046680301</v>
      </c>
      <c r="I97">
        <v>-0.44881526798031401</v>
      </c>
      <c r="K97">
        <v>3.30544164053051</v>
      </c>
      <c r="L97">
        <v>3.7652419229641501</v>
      </c>
      <c r="M97">
        <v>2.0352240699756301</v>
      </c>
      <c r="O97">
        <v>-3.6230871831663798</v>
      </c>
      <c r="P97">
        <v>-2.9398757858752398</v>
      </c>
      <c r="Q97">
        <v>-3.2395377286368299</v>
      </c>
    </row>
    <row r="98" spans="1:17">
      <c r="A98" s="7">
        <v>30590</v>
      </c>
      <c r="C98">
        <v>3.3530235779353998</v>
      </c>
      <c r="D98">
        <v>3.4709309426096602</v>
      </c>
      <c r="E98">
        <v>2.5782483263063298</v>
      </c>
      <c r="G98">
        <v>-0.345596152184169</v>
      </c>
      <c r="H98">
        <v>-0.20228693369974601</v>
      </c>
      <c r="I98">
        <v>-0.42467826603221198</v>
      </c>
      <c r="K98">
        <v>3.2970259927132899</v>
      </c>
      <c r="L98">
        <v>3.7716569402009501</v>
      </c>
      <c r="M98">
        <v>2.1058186543145299</v>
      </c>
      <c r="O98">
        <v>-3.4578591710920801</v>
      </c>
      <c r="P98">
        <v>-2.7920196680868798</v>
      </c>
      <c r="Q98">
        <v>-3.1695721540713699</v>
      </c>
    </row>
    <row r="99" spans="1:17">
      <c r="A99" s="7">
        <v>30682</v>
      </c>
      <c r="C99">
        <v>3.4470141283303901</v>
      </c>
      <c r="D99">
        <v>3.5657151891718701</v>
      </c>
      <c r="E99">
        <v>2.5887193489456699</v>
      </c>
      <c r="G99">
        <v>-0.27841614902061301</v>
      </c>
      <c r="H99">
        <v>-0.19231049677934001</v>
      </c>
      <c r="I99">
        <v>-0.50032722507187999</v>
      </c>
      <c r="K99">
        <v>3.4663144518187798</v>
      </c>
      <c r="L99">
        <v>3.8901539101415201</v>
      </c>
      <c r="M99">
        <v>2.0404467854493702</v>
      </c>
      <c r="O99">
        <v>-2.6165581874457802</v>
      </c>
      <c r="P99">
        <v>-2.4305817754089398</v>
      </c>
      <c r="Q99">
        <v>-3.0842239863709402</v>
      </c>
    </row>
    <row r="100" spans="1:17">
      <c r="A100" s="7">
        <v>30773</v>
      </c>
      <c r="C100">
        <v>3.5169642118634199</v>
      </c>
      <c r="D100">
        <v>3.6829394651411702</v>
      </c>
      <c r="E100">
        <v>2.46107172702889</v>
      </c>
      <c r="G100">
        <v>-0.18931425577133901</v>
      </c>
      <c r="H100">
        <v>-0.200691249346235</v>
      </c>
      <c r="I100">
        <v>-0.66971391194808605</v>
      </c>
      <c r="K100">
        <v>3.6314079739344902</v>
      </c>
      <c r="L100">
        <v>4.0159857653917097</v>
      </c>
      <c r="M100">
        <v>1.7457766218598301</v>
      </c>
      <c r="O100">
        <v>-1.8733637619927801</v>
      </c>
      <c r="P100">
        <v>-2.0692406511802202</v>
      </c>
      <c r="Q100">
        <v>-3.2060977742096401</v>
      </c>
    </row>
    <row r="101" spans="1:17">
      <c r="A101" s="7">
        <v>30864</v>
      </c>
      <c r="C101">
        <v>3.5032527960165898</v>
      </c>
      <c r="D101">
        <v>3.59917561207945</v>
      </c>
      <c r="E101">
        <v>2.5326511642607299</v>
      </c>
      <c r="G101">
        <v>-0.26003397683148599</v>
      </c>
      <c r="H101">
        <v>-0.24555154130225099</v>
      </c>
      <c r="I101">
        <v>-0.71472987711825497</v>
      </c>
      <c r="K101">
        <v>3.54579259054431</v>
      </c>
      <c r="L101">
        <v>3.8752224271830098</v>
      </c>
      <c r="M101">
        <v>1.7710143803621201</v>
      </c>
      <c r="O101">
        <v>-1.88468698231236</v>
      </c>
      <c r="P101">
        <v>-2.2428792870799201</v>
      </c>
      <c r="Q101">
        <v>-3.4273682890016102</v>
      </c>
    </row>
    <row r="102" spans="1:17">
      <c r="A102" s="7">
        <v>30956</v>
      </c>
      <c r="C102">
        <v>3.5199227080441999</v>
      </c>
      <c r="D102">
        <v>3.7348963063881002</v>
      </c>
      <c r="E102">
        <v>2.4992160624173998</v>
      </c>
      <c r="G102">
        <v>-0.33828894252351099</v>
      </c>
      <c r="H102">
        <v>-0.25737158231366802</v>
      </c>
      <c r="I102">
        <v>-0.69180372998510797</v>
      </c>
      <c r="K102">
        <v>3.4856473068434402</v>
      </c>
      <c r="L102">
        <v>4.01879194321761</v>
      </c>
      <c r="M102">
        <v>1.7611246728769301</v>
      </c>
      <c r="O102">
        <v>-2.1790891460594799</v>
      </c>
      <c r="P102">
        <v>-2.37518624845382</v>
      </c>
      <c r="Q102">
        <v>-3.2528186980337099</v>
      </c>
    </row>
    <row r="103" spans="1:17">
      <c r="A103" s="7">
        <v>31048</v>
      </c>
      <c r="C103">
        <v>3.5147680589158301</v>
      </c>
      <c r="D103">
        <v>3.8253320861813398</v>
      </c>
      <c r="E103">
        <v>2.43821388875838</v>
      </c>
      <c r="G103">
        <v>-0.104368941524782</v>
      </c>
      <c r="H103">
        <v>-0.22486401753329299</v>
      </c>
      <c r="I103">
        <v>-0.65057462030485103</v>
      </c>
      <c r="K103">
        <v>3.7139674548653701</v>
      </c>
      <c r="L103">
        <v>4.1548413874052903</v>
      </c>
      <c r="M103">
        <v>1.74248142231804</v>
      </c>
      <c r="O103">
        <v>-1.5811937209315401</v>
      </c>
      <c r="P103">
        <v>-2.1787625296271398</v>
      </c>
      <c r="Q103">
        <v>-3.10896667090128</v>
      </c>
    </row>
    <row r="104" spans="1:17">
      <c r="A104" s="7">
        <v>31138</v>
      </c>
      <c r="C104">
        <v>3.5449038346578301</v>
      </c>
      <c r="D104">
        <v>3.7462732805967498</v>
      </c>
      <c r="E104">
        <v>2.46996116532834</v>
      </c>
      <c r="G104">
        <v>-0.231893670093092</v>
      </c>
      <c r="H104">
        <v>-0.24432576351761501</v>
      </c>
      <c r="I104">
        <v>-0.59815252532917096</v>
      </c>
      <c r="K104">
        <v>3.61918131030041</v>
      </c>
      <c r="L104">
        <v>4.0448635057428</v>
      </c>
      <c r="M104">
        <v>1.8260628066336899</v>
      </c>
      <c r="O104">
        <v>-1.9784467219484401</v>
      </c>
      <c r="P104">
        <v>-2.4408362808803798</v>
      </c>
      <c r="Q104">
        <v>-3.0174149068507199</v>
      </c>
    </row>
    <row r="105" spans="1:17">
      <c r="A105" s="7">
        <v>31229</v>
      </c>
      <c r="C105">
        <v>3.6413705535718899</v>
      </c>
      <c r="D105">
        <v>3.8272740416655902</v>
      </c>
      <c r="E105">
        <v>2.5112111284188199</v>
      </c>
      <c r="G105">
        <v>-0.16169366004982699</v>
      </c>
      <c r="H105">
        <v>-0.236998520942555</v>
      </c>
      <c r="I105">
        <v>-0.88632953613921195</v>
      </c>
      <c r="K105">
        <v>3.79417980994402</v>
      </c>
      <c r="L105">
        <v>4.1449302708128899</v>
      </c>
      <c r="M105">
        <v>1.57837177364815</v>
      </c>
      <c r="O105">
        <v>-1.6127700416692501</v>
      </c>
      <c r="P105">
        <v>-2.5373871121586302</v>
      </c>
      <c r="Q105">
        <v>-3.28796800980103</v>
      </c>
    </row>
    <row r="106" spans="1:17">
      <c r="A106" s="7">
        <v>31321</v>
      </c>
      <c r="C106">
        <v>3.5876108601219499</v>
      </c>
      <c r="D106">
        <v>3.9043944767526999</v>
      </c>
      <c r="E106">
        <v>2.4807406918830499</v>
      </c>
      <c r="G106">
        <v>-0.27014889455054902</v>
      </c>
      <c r="H106">
        <v>-0.22404830943487899</v>
      </c>
      <c r="I106">
        <v>-0.86212557849813298</v>
      </c>
      <c r="K106">
        <v>3.6273216906105499</v>
      </c>
      <c r="L106">
        <v>4.24617733571072</v>
      </c>
      <c r="M106">
        <v>1.57266963379324</v>
      </c>
      <c r="O106">
        <v>-1.77921122456667</v>
      </c>
      <c r="P106">
        <v>-2.3641731917834399</v>
      </c>
      <c r="Q106">
        <v>-3.0449661426562198</v>
      </c>
    </row>
    <row r="107" spans="1:17">
      <c r="A107" s="7">
        <v>31413</v>
      </c>
      <c r="C107">
        <v>3.5551950278235802</v>
      </c>
      <c r="D107">
        <v>3.74441013854128</v>
      </c>
      <c r="E107">
        <v>2.3907550997228602</v>
      </c>
      <c r="G107">
        <v>-0.15869264271577399</v>
      </c>
      <c r="H107">
        <v>-0.21641973470484699</v>
      </c>
      <c r="I107">
        <v>-1.12251485753631</v>
      </c>
      <c r="K107">
        <v>3.7035623748148598</v>
      </c>
      <c r="L107">
        <v>4.0706363829371899</v>
      </c>
      <c r="M107">
        <v>1.2239613741845701</v>
      </c>
      <c r="O107">
        <v>-1.3780088652865701</v>
      </c>
      <c r="P107">
        <v>-2.4905932354723701</v>
      </c>
      <c r="Q107">
        <v>-3.34716911637656</v>
      </c>
    </row>
    <row r="108" spans="1:17">
      <c r="A108" s="7">
        <v>31503</v>
      </c>
      <c r="C108">
        <v>3.4830406742719102</v>
      </c>
      <c r="D108">
        <v>3.7258710362330998</v>
      </c>
      <c r="E108">
        <v>2.5392664159118801</v>
      </c>
      <c r="G108">
        <v>-0.28805094124067199</v>
      </c>
      <c r="H108">
        <v>-0.16831525480743201</v>
      </c>
      <c r="I108">
        <v>-1.1172850716481699</v>
      </c>
      <c r="K108">
        <v>3.49581779597042</v>
      </c>
      <c r="L108">
        <v>4.0975150438069798</v>
      </c>
      <c r="M108">
        <v>1.3749519172575499</v>
      </c>
      <c r="O108">
        <v>-1.77767684377068</v>
      </c>
      <c r="P108">
        <v>-2.6057781947884</v>
      </c>
      <c r="Q108">
        <v>-3.4239411695732498</v>
      </c>
    </row>
    <row r="109" spans="1:17">
      <c r="A109" s="7">
        <v>31594</v>
      </c>
      <c r="C109">
        <v>3.5021491288888198</v>
      </c>
      <c r="D109">
        <v>3.6354509802350901</v>
      </c>
      <c r="E109">
        <v>2.48835704935254</v>
      </c>
      <c r="G109">
        <v>-0.30484315465670397</v>
      </c>
      <c r="H109">
        <v>-0.15444077977078699</v>
      </c>
      <c r="I109">
        <v>-1.14395388790661</v>
      </c>
      <c r="K109">
        <v>3.49978442254596</v>
      </c>
      <c r="L109">
        <v>4.0078656419494099</v>
      </c>
      <c r="M109">
        <v>1.29831662027622</v>
      </c>
      <c r="O109">
        <v>-1.8121096717346701</v>
      </c>
      <c r="P109">
        <v>-2.8739375311033699</v>
      </c>
      <c r="Q109">
        <v>-3.1183586927022602</v>
      </c>
    </row>
    <row r="110" spans="1:17">
      <c r="A110" s="7">
        <v>31686</v>
      </c>
      <c r="C110">
        <v>3.4013328507034299</v>
      </c>
      <c r="D110">
        <v>3.4228124306541701</v>
      </c>
      <c r="E110">
        <v>2.4358985498522698</v>
      </c>
      <c r="G110">
        <v>-0.26226477909636597</v>
      </c>
      <c r="H110">
        <v>-0.145134153577963</v>
      </c>
      <c r="I110">
        <v>-1.18055978812456</v>
      </c>
      <c r="K110">
        <v>3.4328390804978501</v>
      </c>
      <c r="L110">
        <v>3.77371779571562</v>
      </c>
      <c r="M110">
        <v>1.2102237976865899</v>
      </c>
      <c r="O110">
        <v>-1.6367207524407399</v>
      </c>
      <c r="P110">
        <v>-3.3156218396325099</v>
      </c>
      <c r="Q110">
        <v>-3.04934934885227</v>
      </c>
    </row>
    <row r="111" spans="1:17">
      <c r="A111" s="7">
        <v>31778</v>
      </c>
      <c r="C111">
        <v>3.3761083558566001</v>
      </c>
      <c r="D111">
        <v>3.66690550320833</v>
      </c>
      <c r="E111">
        <v>2.3129282309814601</v>
      </c>
      <c r="G111">
        <v>-0.32611927788688599</v>
      </c>
      <c r="H111">
        <v>-0.17968977004520501</v>
      </c>
      <c r="I111">
        <v>-1.09714265281851</v>
      </c>
      <c r="K111">
        <v>3.3415814628842102</v>
      </c>
      <c r="L111">
        <v>4.0186296150392202</v>
      </c>
      <c r="M111">
        <v>1.17294813159657</v>
      </c>
      <c r="O111">
        <v>-1.77116885024395</v>
      </c>
      <c r="P111">
        <v>-3.32788043916764</v>
      </c>
      <c r="Q111">
        <v>-3.0161459217281399</v>
      </c>
    </row>
    <row r="112" spans="1:17">
      <c r="A112" s="7">
        <v>31868</v>
      </c>
      <c r="C112">
        <v>3.3717409994662799</v>
      </c>
      <c r="D112">
        <v>3.6455910040277399</v>
      </c>
      <c r="E112">
        <v>2.4442267520194401</v>
      </c>
      <c r="G112">
        <v>-0.183624958176201</v>
      </c>
      <c r="H112">
        <v>-0.17984355171243699</v>
      </c>
      <c r="I112">
        <v>-0.91056405474445001</v>
      </c>
      <c r="K112">
        <v>3.47933122034167</v>
      </c>
      <c r="L112">
        <v>3.9940724024641199</v>
      </c>
      <c r="M112">
        <v>1.48839348767166</v>
      </c>
      <c r="O112">
        <v>-1.2339928411880701</v>
      </c>
      <c r="P112">
        <v>-2.8553302535685199</v>
      </c>
      <c r="Q112">
        <v>-2.9950797129286002</v>
      </c>
    </row>
    <row r="113" spans="1:17">
      <c r="A113" s="7">
        <v>31959</v>
      </c>
      <c r="C113">
        <v>3.3464474492585201</v>
      </c>
      <c r="D113">
        <v>3.6835387153497998</v>
      </c>
      <c r="E113">
        <v>2.4607388518884199</v>
      </c>
      <c r="G113">
        <v>-0.173547706954713</v>
      </c>
      <c r="H113">
        <v>-0.177863948711071</v>
      </c>
      <c r="I113">
        <v>-0.83153004433575795</v>
      </c>
      <c r="K113">
        <v>3.4619303331103999</v>
      </c>
      <c r="L113">
        <v>4.0394991605458603</v>
      </c>
      <c r="M113">
        <v>1.58363377946939</v>
      </c>
      <c r="O113">
        <v>-1.08548883596382</v>
      </c>
      <c r="P113">
        <v>-2.4525723337463901</v>
      </c>
      <c r="Q113">
        <v>-2.6467764026560898</v>
      </c>
    </row>
    <row r="114" spans="1:17">
      <c r="A114" s="7">
        <v>32051</v>
      </c>
      <c r="C114">
        <v>3.48004258894249</v>
      </c>
      <c r="D114">
        <v>3.7002514564015798</v>
      </c>
      <c r="E114">
        <v>2.50039577767099</v>
      </c>
      <c r="G114">
        <v>-8.6201270071951899E-2</v>
      </c>
      <c r="H114">
        <v>-0.18587224481936901</v>
      </c>
      <c r="I114">
        <v>-0.78644027572405195</v>
      </c>
      <c r="K114">
        <v>3.6944104390391601</v>
      </c>
      <c r="L114">
        <v>4.0506256429788197</v>
      </c>
      <c r="M114">
        <v>1.66764599303696</v>
      </c>
      <c r="O114">
        <v>-0.61089685356603196</v>
      </c>
      <c r="P114">
        <v>-2.20513462106089</v>
      </c>
      <c r="Q114">
        <v>-2.3257972762150998</v>
      </c>
    </row>
    <row r="115" spans="1:17">
      <c r="A115" s="7">
        <v>32143</v>
      </c>
      <c r="C115">
        <v>3.3647071301642999</v>
      </c>
      <c r="D115">
        <v>3.7521646404437501</v>
      </c>
      <c r="E115">
        <v>2.4652996424770599</v>
      </c>
      <c r="G115">
        <v>-8.8885119068137203E-2</v>
      </c>
      <c r="H115">
        <v>-0.18846250616994301</v>
      </c>
      <c r="I115">
        <v>-0.81485325960375199</v>
      </c>
      <c r="K115">
        <v>3.5664296792183698</v>
      </c>
      <c r="L115">
        <v>4.1074719083440199</v>
      </c>
      <c r="M115">
        <v>1.60478688497358</v>
      </c>
      <c r="O115">
        <v>-0.48044031509277801</v>
      </c>
      <c r="P115">
        <v>-1.97592017307034</v>
      </c>
      <c r="Q115">
        <v>-2.1017300701898902</v>
      </c>
    </row>
    <row r="116" spans="1:17">
      <c r="A116" s="7">
        <v>32234</v>
      </c>
      <c r="C116">
        <v>3.42715036458794</v>
      </c>
      <c r="D116">
        <v>3.7186920743436498</v>
      </c>
      <c r="E116">
        <v>2.4826584230272699</v>
      </c>
      <c r="G116">
        <v>2.5150914663673401E-2</v>
      </c>
      <c r="H116">
        <v>-0.18364701601299799</v>
      </c>
      <c r="I116">
        <v>-0.76720978138530405</v>
      </c>
      <c r="K116">
        <v>3.74830213080521</v>
      </c>
      <c r="L116">
        <v>4.0739639339329301</v>
      </c>
      <c r="M116">
        <v>1.6694676439981799</v>
      </c>
      <c r="O116">
        <v>-5.2157326147153099E-2</v>
      </c>
      <c r="P116">
        <v>-1.83289847797437</v>
      </c>
      <c r="Q116">
        <v>-1.9351083793180801</v>
      </c>
    </row>
    <row r="117" spans="1:17">
      <c r="A117" s="7">
        <v>32325</v>
      </c>
      <c r="C117">
        <v>3.3471297704669198</v>
      </c>
      <c r="D117">
        <v>3.58729136981888</v>
      </c>
      <c r="E117">
        <v>2.51697664190467</v>
      </c>
      <c r="G117">
        <v>2.5374627749526101E-2</v>
      </c>
      <c r="H117">
        <v>-0.17192219897320801</v>
      </c>
      <c r="I117">
        <v>-0.60890166413167102</v>
      </c>
      <c r="K117">
        <v>3.66159392068265</v>
      </c>
      <c r="L117">
        <v>3.9352452436237</v>
      </c>
      <c r="M117">
        <v>1.8614583768071</v>
      </c>
      <c r="O117">
        <v>1.5937295120465898E-2</v>
      </c>
      <c r="P117">
        <v>-1.99320523383102</v>
      </c>
      <c r="Q117">
        <v>-1.5564667110309101</v>
      </c>
    </row>
    <row r="118" spans="1:17">
      <c r="A118" s="7">
        <v>32417</v>
      </c>
      <c r="C118">
        <v>3.4452900198612402</v>
      </c>
      <c r="D118">
        <v>3.5919793325461802</v>
      </c>
      <c r="E118">
        <v>2.5152343780829098</v>
      </c>
      <c r="G118">
        <v>3.4795342698247203E-2</v>
      </c>
      <c r="H118">
        <v>-0.15376573479175301</v>
      </c>
      <c r="I118">
        <v>-0.516783900635712</v>
      </c>
      <c r="K118">
        <v>3.7776529248892601</v>
      </c>
      <c r="L118">
        <v>3.9587690576802301</v>
      </c>
      <c r="M118">
        <v>1.95186614472568</v>
      </c>
      <c r="O118">
        <v>0.104384226135153</v>
      </c>
      <c r="P118">
        <v>-2.1790611015066998</v>
      </c>
      <c r="Q118">
        <v>-1.2063984264641501</v>
      </c>
    </row>
    <row r="119" spans="1:17">
      <c r="A119" s="7">
        <v>32509</v>
      </c>
      <c r="C119">
        <v>3.46591518208642</v>
      </c>
      <c r="D119">
        <v>3.65501990953894</v>
      </c>
      <c r="E119">
        <v>2.5484312109946199</v>
      </c>
      <c r="G119">
        <v>2.46071240651826E-2</v>
      </c>
      <c r="H119">
        <v>-0.15635898696126899</v>
      </c>
      <c r="I119">
        <v>-0.41389243018217198</v>
      </c>
      <c r="K119">
        <v>3.7898712509515402</v>
      </c>
      <c r="L119">
        <v>4.0283523249776199</v>
      </c>
      <c r="M119">
        <v>2.0873396138141902</v>
      </c>
      <c r="O119">
        <v>0.14632739426451699</v>
      </c>
      <c r="P119">
        <v>-2.2812865200862098</v>
      </c>
      <c r="Q119">
        <v>-0.91612303341503298</v>
      </c>
    </row>
    <row r="120" spans="1:17">
      <c r="A120" s="7">
        <v>32599</v>
      </c>
      <c r="C120">
        <v>3.4709127404797702</v>
      </c>
      <c r="D120">
        <v>3.6000780696568002</v>
      </c>
      <c r="E120">
        <v>2.5559730702976302</v>
      </c>
      <c r="G120">
        <v>-6.4234379960683305E-2</v>
      </c>
      <c r="H120">
        <v>-0.15925730544167399</v>
      </c>
      <c r="I120">
        <v>-0.30179225363891399</v>
      </c>
      <c r="K120">
        <v>3.7064589413380902</v>
      </c>
      <c r="L120">
        <v>3.9625499062340399</v>
      </c>
      <c r="M120">
        <v>2.2068419678533999</v>
      </c>
      <c r="O120">
        <v>-0.15794238226646901</v>
      </c>
      <c r="P120">
        <v>-2.5139777141784498</v>
      </c>
      <c r="Q120">
        <v>-0.62220762403694596</v>
      </c>
    </row>
    <row r="121" spans="1:17">
      <c r="A121" s="7">
        <v>32690</v>
      </c>
      <c r="C121">
        <v>3.49625247770987</v>
      </c>
      <c r="D121">
        <v>3.57634797101491</v>
      </c>
      <c r="E121">
        <v>2.5522058713237499</v>
      </c>
      <c r="G121">
        <v>-0.162505103770448</v>
      </c>
      <c r="H121">
        <v>-0.171736253451062</v>
      </c>
      <c r="I121">
        <v>-0.35275662194942098</v>
      </c>
      <c r="K121">
        <v>3.6357165321478999</v>
      </c>
      <c r="L121">
        <v>3.9229018552709398</v>
      </c>
      <c r="M121">
        <v>2.1521801723771401</v>
      </c>
      <c r="O121">
        <v>-0.59036030965728503</v>
      </c>
      <c r="P121">
        <v>-2.9593451215084801</v>
      </c>
      <c r="Q121">
        <v>-0.65501578227372204</v>
      </c>
    </row>
    <row r="122" spans="1:17">
      <c r="A122" s="7">
        <v>32782</v>
      </c>
      <c r="C122">
        <v>3.39594371303403</v>
      </c>
      <c r="D122">
        <v>3.4851683761106198</v>
      </c>
      <c r="E122">
        <v>2.5947913427057601</v>
      </c>
      <c r="G122">
        <v>-0.1307589963694</v>
      </c>
      <c r="H122">
        <v>-0.20335854152181099</v>
      </c>
      <c r="I122">
        <v>-0.24642273753755001</v>
      </c>
      <c r="K122">
        <v>3.5584902690771298</v>
      </c>
      <c r="L122">
        <v>3.7868860777917699</v>
      </c>
      <c r="M122">
        <v>2.3003108081275698</v>
      </c>
      <c r="O122">
        <v>-0.77845495955330102</v>
      </c>
      <c r="P122">
        <v>-3.6432627377622602</v>
      </c>
      <c r="Q122">
        <v>-0.58904705944246405</v>
      </c>
    </row>
    <row r="123" spans="1:17">
      <c r="A123" s="7">
        <v>32874</v>
      </c>
      <c r="C123">
        <v>3.4757385354292101</v>
      </c>
      <c r="D123">
        <v>3.5672449278665299</v>
      </c>
      <c r="E123">
        <v>2.6608825009916202</v>
      </c>
      <c r="G123">
        <v>-1.3852148635545399E-2</v>
      </c>
      <c r="H123">
        <v>-0.18698023086452201</v>
      </c>
      <c r="I123">
        <v>-0.120567520762034</v>
      </c>
      <c r="K123">
        <v>3.7620837685296098</v>
      </c>
      <c r="L123">
        <v>3.8972356069591201</v>
      </c>
      <c r="M123">
        <v>2.4910331173387199</v>
      </c>
      <c r="O123">
        <v>-0.64887889103761198</v>
      </c>
      <c r="P123">
        <v>-3.9607273819892201</v>
      </c>
      <c r="Q123">
        <v>-0.42633493533276101</v>
      </c>
    </row>
    <row r="124" spans="1:17">
      <c r="A124" s="7">
        <v>32964</v>
      </c>
      <c r="C124">
        <v>3.3896482993904602</v>
      </c>
      <c r="D124">
        <v>3.4310969985808102</v>
      </c>
      <c r="E124">
        <v>2.64016650853655</v>
      </c>
      <c r="G124">
        <v>9.8871072796695193E-3</v>
      </c>
      <c r="H124">
        <v>-0.205576070424657</v>
      </c>
      <c r="I124">
        <v>-0.181262355070549</v>
      </c>
      <c r="K124">
        <v>3.6922972281105002</v>
      </c>
      <c r="L124">
        <v>3.7227610597913801</v>
      </c>
      <c r="M124">
        <v>2.4100059688095001</v>
      </c>
      <c r="O124">
        <v>-0.74285921353009599</v>
      </c>
      <c r="P124">
        <v>-4.5610111630899199</v>
      </c>
      <c r="Q124">
        <v>-0.47786747309896799</v>
      </c>
    </row>
    <row r="125" spans="1:17">
      <c r="A125" s="7">
        <v>33055</v>
      </c>
      <c r="C125">
        <v>3.2755282925420399</v>
      </c>
      <c r="D125">
        <v>3.2996732155532298</v>
      </c>
      <c r="E125">
        <v>2.6873771383089902</v>
      </c>
      <c r="G125">
        <v>-1.7347543867395399E-2</v>
      </c>
      <c r="H125">
        <v>-0.20599964314449901</v>
      </c>
      <c r="I125">
        <v>-0.187008994054985</v>
      </c>
      <c r="K125">
        <v>3.5410860958979802</v>
      </c>
      <c r="L125">
        <v>3.5718675566457199</v>
      </c>
      <c r="M125">
        <v>2.4505955775898101</v>
      </c>
      <c r="O125">
        <v>-1.0921827002292701</v>
      </c>
      <c r="P125">
        <v>-5.4188313580601699</v>
      </c>
      <c r="Q125">
        <v>-0.64239652511810197</v>
      </c>
    </row>
    <row r="126" spans="1:17">
      <c r="A126" s="7">
        <v>33147</v>
      </c>
      <c r="C126">
        <v>2.9990947711762099</v>
      </c>
      <c r="D126">
        <v>3.1606875378228398</v>
      </c>
      <c r="E126">
        <v>2.6776470358053501</v>
      </c>
      <c r="G126">
        <v>-0.113393776241921</v>
      </c>
      <c r="H126">
        <v>-0.19612074776732799</v>
      </c>
      <c r="I126">
        <v>-7.52740441414151E-2</v>
      </c>
      <c r="K126">
        <v>3.1447309503546501</v>
      </c>
      <c r="L126">
        <v>3.42261874487198</v>
      </c>
      <c r="M126">
        <v>2.5527806349779398</v>
      </c>
      <c r="O126">
        <v>-1.8389883660784101</v>
      </c>
      <c r="P126">
        <v>-6.3484749661223496</v>
      </c>
      <c r="Q126">
        <v>-0.61042888470592505</v>
      </c>
    </row>
    <row r="127" spans="1:17">
      <c r="A127" s="7">
        <v>33239</v>
      </c>
      <c r="C127">
        <v>2.8399751821750701</v>
      </c>
      <c r="D127">
        <v>2.9437488733633299</v>
      </c>
      <c r="E127">
        <v>2.6974929470784401</v>
      </c>
      <c r="G127">
        <v>-0.12739166200372701</v>
      </c>
      <c r="H127">
        <v>-0.199478784461572</v>
      </c>
      <c r="I127">
        <v>-4.2102389210767699E-2</v>
      </c>
      <c r="K127">
        <v>2.9578704153718101</v>
      </c>
      <c r="L127">
        <v>3.1708829412628798</v>
      </c>
      <c r="M127">
        <v>2.6054306376090901</v>
      </c>
      <c r="O127">
        <v>-2.4089261111317901</v>
      </c>
      <c r="P127">
        <v>-7.4079743960592701</v>
      </c>
      <c r="Q127">
        <v>-0.754727002127765</v>
      </c>
    </row>
    <row r="128" spans="1:17">
      <c r="A128" s="7">
        <v>33329</v>
      </c>
      <c r="C128">
        <v>2.90590766519975</v>
      </c>
      <c r="D128">
        <v>3.0039465555327101</v>
      </c>
      <c r="E128">
        <v>2.6717468684004602</v>
      </c>
      <c r="G128">
        <v>-0.16414869211358099</v>
      </c>
      <c r="H128">
        <v>-0.230806802514152</v>
      </c>
      <c r="I128">
        <v>3.5547308430196198E-2</v>
      </c>
      <c r="K128">
        <v>2.99274041595574</v>
      </c>
      <c r="L128">
        <v>3.2084765509336499</v>
      </c>
      <c r="M128">
        <v>2.6578110963870301</v>
      </c>
      <c r="O128">
        <v>-2.6941312860906201</v>
      </c>
      <c r="P128">
        <v>-8.0826159817918306</v>
      </c>
      <c r="Q128">
        <v>-0.86417999870423001</v>
      </c>
    </row>
    <row r="129" spans="1:17">
      <c r="A129" s="7">
        <v>33420</v>
      </c>
      <c r="C129">
        <v>2.8244555059126402</v>
      </c>
      <c r="D129">
        <v>2.9210606865572801</v>
      </c>
      <c r="E129">
        <v>2.6212651614135298</v>
      </c>
      <c r="G129">
        <v>-0.111557370626984</v>
      </c>
      <c r="H129">
        <v>-0.22869516543743501</v>
      </c>
      <c r="I129">
        <v>0.13829415741088</v>
      </c>
      <c r="K129">
        <v>2.9568446056722499</v>
      </c>
      <c r="L129">
        <v>3.1156903647191401</v>
      </c>
      <c r="M129">
        <v>2.7110112035892402</v>
      </c>
      <c r="O129">
        <v>-2.4680551075592798</v>
      </c>
      <c r="P129">
        <v>-8.2408483740180092</v>
      </c>
      <c r="Q129">
        <v>-1.05629109868255</v>
      </c>
    </row>
    <row r="130" spans="1:17">
      <c r="A130" s="7">
        <v>33512</v>
      </c>
      <c r="C130">
        <v>2.7234371608500498</v>
      </c>
      <c r="D130">
        <v>2.8476463009690201</v>
      </c>
      <c r="E130">
        <v>2.6955494486107798</v>
      </c>
      <c r="G130">
        <v>-0.13644176096306301</v>
      </c>
      <c r="H130">
        <v>-0.261929439458362</v>
      </c>
      <c r="I130">
        <v>0.106407491503926</v>
      </c>
      <c r="K130">
        <v>2.8222169784596698</v>
      </c>
      <c r="L130">
        <v>2.9984023734999998</v>
      </c>
      <c r="M130">
        <v>2.75203301514152</v>
      </c>
      <c r="O130">
        <v>-2.4452566569975702</v>
      </c>
      <c r="P130">
        <v>-8.4853281453446794</v>
      </c>
      <c r="Q130">
        <v>-1.4511265102705699</v>
      </c>
    </row>
    <row r="131" spans="1:17">
      <c r="A131" s="7">
        <v>33604</v>
      </c>
      <c r="C131">
        <v>2.7834674367725998</v>
      </c>
      <c r="D131">
        <v>2.7492432806250902</v>
      </c>
      <c r="E131">
        <v>2.7862386010150799</v>
      </c>
      <c r="G131">
        <v>-0.12803225589630499</v>
      </c>
      <c r="H131">
        <v>-0.26682786400376102</v>
      </c>
      <c r="I131">
        <v>0.176941359371345</v>
      </c>
      <c r="K131">
        <v>2.8958415371510799</v>
      </c>
      <c r="L131">
        <v>2.8808402035978302</v>
      </c>
      <c r="M131">
        <v>2.9115763932746499</v>
      </c>
      <c r="O131">
        <v>-2.1747795021236702</v>
      </c>
      <c r="P131">
        <v>-8.6008299106307504</v>
      </c>
      <c r="Q131">
        <v>-1.4141498644878501</v>
      </c>
    </row>
    <row r="132" spans="1:17">
      <c r="A132" s="7">
        <v>33695</v>
      </c>
      <c r="C132">
        <v>2.7790531523087898</v>
      </c>
      <c r="D132">
        <v>2.6495346056846598</v>
      </c>
      <c r="E132">
        <v>2.6330977440465202</v>
      </c>
      <c r="G132">
        <v>-0.14239520384577101</v>
      </c>
      <c r="H132">
        <v>-0.21756829379606499</v>
      </c>
      <c r="I132">
        <v>1.2108979327471601E-2</v>
      </c>
      <c r="K132">
        <v>2.8766830457263</v>
      </c>
      <c r="L132">
        <v>2.8159411562744201</v>
      </c>
      <c r="M132">
        <v>2.5964394583963002</v>
      </c>
      <c r="O132">
        <v>-1.8011834179698101</v>
      </c>
      <c r="P132">
        <v>-8.4920020515794992</v>
      </c>
      <c r="Q132">
        <v>-1.5676069969283599</v>
      </c>
    </row>
    <row r="133" spans="1:17">
      <c r="A133" s="7">
        <v>33786</v>
      </c>
      <c r="C133">
        <v>2.7559021089225699</v>
      </c>
      <c r="D133">
        <v>2.6214390751396102</v>
      </c>
      <c r="E133">
        <v>2.5957609012251899</v>
      </c>
      <c r="G133">
        <v>-0.19599130459662001</v>
      </c>
      <c r="H133">
        <v>-0.248728166778385</v>
      </c>
      <c r="I133">
        <v>-0.154137743151049</v>
      </c>
      <c r="K133">
        <v>2.7979363603296799</v>
      </c>
      <c r="L133">
        <v>2.75261410297662</v>
      </c>
      <c r="M133">
        <v>2.39354740396475</v>
      </c>
      <c r="O133">
        <v>-1.5176877556028801</v>
      </c>
      <c r="P133">
        <v>-8.5457265896028503</v>
      </c>
      <c r="Q133">
        <v>-2.2450872033130098</v>
      </c>
    </row>
    <row r="134" spans="1:17">
      <c r="A134" s="7">
        <v>33878</v>
      </c>
      <c r="C134">
        <v>2.72883511143641</v>
      </c>
      <c r="D134">
        <v>2.55595538861358</v>
      </c>
      <c r="E134">
        <v>2.5622933699235499</v>
      </c>
      <c r="G134">
        <v>-0.142566241508295</v>
      </c>
      <c r="H134">
        <v>-0.19799222827455601</v>
      </c>
      <c r="I134">
        <v>-0.17048737157190999</v>
      </c>
      <c r="K134">
        <v>2.8219566661452702</v>
      </c>
      <c r="L134">
        <v>2.7283763530915701</v>
      </c>
      <c r="M134">
        <v>2.3443500920890799</v>
      </c>
      <c r="O134">
        <v>-0.95136376134644296</v>
      </c>
      <c r="P134">
        <v>-8.1351923385817599</v>
      </c>
      <c r="Q134">
        <v>-2.7986227445619498</v>
      </c>
    </row>
    <row r="135" spans="1:17">
      <c r="A135" s="7">
        <v>33970</v>
      </c>
      <c r="C135">
        <v>2.5513960605531301</v>
      </c>
      <c r="D135">
        <v>2.5151969130765002</v>
      </c>
      <c r="E135">
        <v>2.4716620875400501</v>
      </c>
      <c r="G135">
        <v>-0.164163207173291</v>
      </c>
      <c r="H135">
        <v>-0.18626377275119099</v>
      </c>
      <c r="I135">
        <v>-0.102494716451709</v>
      </c>
      <c r="K135">
        <v>2.6075953488156101</v>
      </c>
      <c r="L135">
        <v>2.6934395488191498</v>
      </c>
      <c r="M135">
        <v>2.3233900351611401</v>
      </c>
      <c r="O135">
        <v>-0.75430614927415696</v>
      </c>
      <c r="P135">
        <v>-7.8858784330067202</v>
      </c>
      <c r="Q135">
        <v>-3.2703097799546899</v>
      </c>
    </row>
    <row r="136" spans="1:17">
      <c r="A136" s="7">
        <v>34060</v>
      </c>
      <c r="C136">
        <v>2.4941170240670298</v>
      </c>
      <c r="D136">
        <v>2.52102519158404</v>
      </c>
      <c r="E136">
        <v>2.47961347569764</v>
      </c>
      <c r="G136">
        <v>-0.128809550061078</v>
      </c>
      <c r="H136">
        <v>-0.20735413726431901</v>
      </c>
      <c r="I136">
        <v>-0.13380448514877499</v>
      </c>
      <c r="K136">
        <v>2.5807228145834999</v>
      </c>
      <c r="L136">
        <v>2.6790221063702702</v>
      </c>
      <c r="M136">
        <v>2.29988438798331</v>
      </c>
      <c r="O136">
        <v>-0.500520538487081</v>
      </c>
      <c r="P136">
        <v>-7.6971693636764904</v>
      </c>
      <c r="Q136">
        <v>-3.9005871651543198</v>
      </c>
    </row>
    <row r="137" spans="1:17">
      <c r="A137" s="7">
        <v>34151</v>
      </c>
      <c r="C137">
        <v>2.43615375455362</v>
      </c>
      <c r="D137">
        <v>2.50001510887784</v>
      </c>
      <c r="E137">
        <v>2.4874958575728301</v>
      </c>
      <c r="G137">
        <v>-0.210145336876812</v>
      </c>
      <c r="H137">
        <v>-0.16964840107793799</v>
      </c>
      <c r="I137">
        <v>-8.6971551208666897E-2</v>
      </c>
      <c r="K137">
        <v>2.4364175066139002</v>
      </c>
      <c r="L137">
        <v>2.6926729446514499</v>
      </c>
      <c r="M137">
        <v>2.3544537152167502</v>
      </c>
      <c r="O137">
        <v>-0.55737386780083398</v>
      </c>
      <c r="P137">
        <v>-7.1583319108261803</v>
      </c>
      <c r="Q137">
        <v>-4.1566439546554603</v>
      </c>
    </row>
    <row r="138" spans="1:17">
      <c r="A138" s="7">
        <v>34243</v>
      </c>
      <c r="C138">
        <v>2.5442581874832499</v>
      </c>
      <c r="D138">
        <v>2.4055792508044198</v>
      </c>
      <c r="E138">
        <v>2.45775610042854</v>
      </c>
      <c r="G138">
        <v>-0.23822648156899701</v>
      </c>
      <c r="H138">
        <v>-0.168646978777061</v>
      </c>
      <c r="I138">
        <v>-0.113735565123938</v>
      </c>
      <c r="K138">
        <v>2.5257777076797101</v>
      </c>
      <c r="L138">
        <v>2.5855527114447598</v>
      </c>
      <c r="M138">
        <v>2.2985007503778498</v>
      </c>
      <c r="O138">
        <v>-0.32836761724240698</v>
      </c>
      <c r="P138">
        <v>-6.8361737714886903</v>
      </c>
      <c r="Q138">
        <v>-4.2595206439391404</v>
      </c>
    </row>
    <row r="139" spans="1:17">
      <c r="A139" s="7">
        <v>34335</v>
      </c>
      <c r="C139">
        <v>2.5431629401384002</v>
      </c>
      <c r="D139">
        <v>2.4725273396518501</v>
      </c>
      <c r="E139">
        <v>2.48907925689242</v>
      </c>
      <c r="G139">
        <v>-0.28515029676855203</v>
      </c>
      <c r="H139">
        <v>-0.16528809809539299</v>
      </c>
      <c r="I139">
        <v>-0.16415227059041501</v>
      </c>
      <c r="K139">
        <v>2.4776640493013899</v>
      </c>
      <c r="L139">
        <v>2.6655619063918499</v>
      </c>
      <c r="M139">
        <v>2.27882706921925</v>
      </c>
      <c r="O139">
        <v>-8.3534444944234607E-2</v>
      </c>
      <c r="P139">
        <v>-6.3317753134577401</v>
      </c>
      <c r="Q139">
        <v>-4.2590846676607699</v>
      </c>
    </row>
    <row r="140" spans="1:17">
      <c r="A140" s="7">
        <v>34425</v>
      </c>
      <c r="C140">
        <v>2.6085516252064598</v>
      </c>
      <c r="D140">
        <v>2.5092838336515899</v>
      </c>
      <c r="E140">
        <v>2.4534720032571999</v>
      </c>
      <c r="G140">
        <v>-0.200770374315446</v>
      </c>
      <c r="H140">
        <v>-0.18148195979491599</v>
      </c>
      <c r="I140">
        <v>-0.10386818332379801</v>
      </c>
      <c r="K140">
        <v>2.6330802369994002</v>
      </c>
      <c r="L140">
        <v>2.6914513493075698</v>
      </c>
      <c r="M140">
        <v>2.3041633802198702</v>
      </c>
      <c r="O140">
        <v>0.50948547034465697</v>
      </c>
      <c r="P140">
        <v>-5.7455155525819901</v>
      </c>
      <c r="Q140">
        <v>-3.9094685669308502</v>
      </c>
    </row>
    <row r="141" spans="1:17">
      <c r="A141" s="7">
        <v>34516</v>
      </c>
      <c r="C141">
        <v>2.5483961066794798</v>
      </c>
      <c r="D141">
        <v>2.5282052129248598</v>
      </c>
      <c r="E141">
        <v>2.4217717064741402</v>
      </c>
      <c r="G141">
        <v>-0.24095343137024899</v>
      </c>
      <c r="H141">
        <v>-0.173476977404729</v>
      </c>
      <c r="I141">
        <v>-1.06485102366209E-2</v>
      </c>
      <c r="K141">
        <v>2.5275460665894398</v>
      </c>
      <c r="L141">
        <v>2.72111982788712</v>
      </c>
      <c r="M141">
        <v>2.3662698736473802</v>
      </c>
      <c r="O141">
        <v>0.61948889895802495</v>
      </c>
      <c r="P141">
        <v>-5.18125213720168</v>
      </c>
      <c r="Q141">
        <v>-3.5209227899715598</v>
      </c>
    </row>
    <row r="142" spans="1:17">
      <c r="A142" s="7">
        <v>34608</v>
      </c>
      <c r="C142">
        <v>2.640236620364</v>
      </c>
      <c r="D142">
        <v>2.4863976278731301</v>
      </c>
      <c r="E142">
        <v>2.4094714841246101</v>
      </c>
      <c r="G142">
        <v>-0.25875787577910397</v>
      </c>
      <c r="H142">
        <v>-0.15121195100941101</v>
      </c>
      <c r="I142">
        <v>4.0744483805255898E-3</v>
      </c>
      <c r="K142">
        <v>2.6095143440747601</v>
      </c>
      <c r="L142">
        <v>2.69551844632274</v>
      </c>
      <c r="M142">
        <v>2.36892042075262</v>
      </c>
      <c r="O142">
        <v>0.69751549056002204</v>
      </c>
      <c r="P142">
        <v>-4.8009996173733498</v>
      </c>
      <c r="Q142">
        <v>-3.2175676965703102</v>
      </c>
    </row>
    <row r="143" spans="1:17">
      <c r="A143" s="7">
        <v>34700</v>
      </c>
      <c r="C143">
        <v>2.5721386433387501</v>
      </c>
      <c r="D143">
        <v>2.4908342926936902</v>
      </c>
      <c r="E143">
        <v>2.3716277389121299</v>
      </c>
      <c r="G143">
        <v>-0.27236272356777103</v>
      </c>
      <c r="H143">
        <v>-9.2591061248095796E-2</v>
      </c>
      <c r="I143">
        <v>1.1990083146648099E-3</v>
      </c>
      <c r="K143">
        <v>2.5219299392178902</v>
      </c>
      <c r="L143">
        <v>2.7592189695529199</v>
      </c>
      <c r="M143">
        <v>2.3289021346166301</v>
      </c>
      <c r="O143">
        <v>0.65516696757049397</v>
      </c>
      <c r="P143">
        <v>-4.3765119698149402</v>
      </c>
      <c r="Q143">
        <v>-2.9356739542624801</v>
      </c>
    </row>
    <row r="144" spans="1:17">
      <c r="A144" s="7">
        <v>34790</v>
      </c>
      <c r="C144">
        <v>2.53417427509615</v>
      </c>
      <c r="D144">
        <v>2.40018848177818</v>
      </c>
      <c r="E144">
        <v>2.3689133763196599</v>
      </c>
      <c r="G144">
        <v>-0.25883456393772902</v>
      </c>
      <c r="H144">
        <v>-0.11312741114428899</v>
      </c>
      <c r="I144">
        <v>1.67062157340154E-2</v>
      </c>
      <c r="K144">
        <v>2.4942147716648102</v>
      </c>
      <c r="L144">
        <v>2.6349002710768898</v>
      </c>
      <c r="M144">
        <v>2.3417452518042898</v>
      </c>
      <c r="O144">
        <v>0.496852814829367</v>
      </c>
      <c r="P144">
        <v>-4.5143181863589303</v>
      </c>
      <c r="Q144">
        <v>-2.7023107096429202</v>
      </c>
    </row>
    <row r="145" spans="1:17">
      <c r="A145" s="7">
        <v>34881</v>
      </c>
      <c r="C145">
        <v>2.6315276651072899</v>
      </c>
      <c r="D145">
        <v>2.3549398647272901</v>
      </c>
      <c r="E145">
        <v>2.3127515025464098</v>
      </c>
      <c r="G145">
        <v>-0.30032416196112</v>
      </c>
      <c r="H145">
        <v>-0.110105816881163</v>
      </c>
      <c r="I145">
        <v>-1.9545451188350701E-3</v>
      </c>
      <c r="K145">
        <v>2.5584869155716001</v>
      </c>
      <c r="L145">
        <v>2.5861157454531498</v>
      </c>
      <c r="M145">
        <v>2.2679627840258401</v>
      </c>
      <c r="O145">
        <v>0.21860503019002001</v>
      </c>
      <c r="P145">
        <v>-4.7262970666603197</v>
      </c>
      <c r="Q145">
        <v>-2.5274809535403602</v>
      </c>
    </row>
    <row r="146" spans="1:17">
      <c r="A146" s="7">
        <v>34973</v>
      </c>
      <c r="C146">
        <v>2.6609454533749801</v>
      </c>
      <c r="D146">
        <v>2.3443167169100301</v>
      </c>
      <c r="E146">
        <v>2.2718805797716199</v>
      </c>
      <c r="G146">
        <v>-0.29609598604260401</v>
      </c>
      <c r="H146">
        <v>-0.13934536424355501</v>
      </c>
      <c r="I146">
        <v>-6.2331211254349803E-2</v>
      </c>
      <c r="K146">
        <v>2.5946736758862801</v>
      </c>
      <c r="L146">
        <v>2.5447135264940202</v>
      </c>
      <c r="M146">
        <v>2.1674721602245302</v>
      </c>
      <c r="O146">
        <v>0.12050078593199499</v>
      </c>
      <c r="P146">
        <v>-4.9310544141672503</v>
      </c>
      <c r="Q146">
        <v>-2.55875298064643</v>
      </c>
    </row>
    <row r="147" spans="1:17">
      <c r="A147" s="7">
        <v>35065</v>
      </c>
      <c r="C147">
        <v>2.7110748028358298</v>
      </c>
      <c r="D147">
        <v>2.2771003426313898</v>
      </c>
      <c r="E147">
        <v>2.2287892717903701</v>
      </c>
      <c r="G147">
        <v>-0.34830594619070199</v>
      </c>
      <c r="H147">
        <v>-0.14885523652687599</v>
      </c>
      <c r="I147">
        <v>-4.7173808946011801E-2</v>
      </c>
      <c r="K147">
        <v>2.5969227060229598</v>
      </c>
      <c r="L147">
        <v>2.4582461741550499</v>
      </c>
      <c r="M147">
        <v>2.14033634312973</v>
      </c>
      <c r="O147">
        <v>-0.109583603892816</v>
      </c>
      <c r="P147">
        <v>-5.0286823569417196</v>
      </c>
      <c r="Q147">
        <v>-2.5748614849169398</v>
      </c>
    </row>
    <row r="148" spans="1:17">
      <c r="A148" s="7">
        <v>35156</v>
      </c>
      <c r="C148">
        <v>2.9100105377219601</v>
      </c>
      <c r="D148">
        <v>2.2889464582749701</v>
      </c>
      <c r="E148">
        <v>2.2509992798851099</v>
      </c>
      <c r="G148">
        <v>-0.308311128113755</v>
      </c>
      <c r="H148">
        <v>-0.132737077137867</v>
      </c>
      <c r="I148">
        <v>1.7475240812776301E-2</v>
      </c>
      <c r="K148">
        <v>2.85303521503302</v>
      </c>
      <c r="L148">
        <v>2.4879272074443701</v>
      </c>
      <c r="M148">
        <v>2.2267840522772002</v>
      </c>
      <c r="O148">
        <v>9.6828719645031897E-2</v>
      </c>
      <c r="P148">
        <v>-4.9112839394679204</v>
      </c>
      <c r="Q148">
        <v>-2.5145771839527198</v>
      </c>
    </row>
    <row r="149" spans="1:17">
      <c r="A149" s="7">
        <v>35247</v>
      </c>
      <c r="C149">
        <v>2.9185095728990502</v>
      </c>
      <c r="D149">
        <v>2.2942413134828801</v>
      </c>
      <c r="E149">
        <v>2.2421646782315401</v>
      </c>
      <c r="G149">
        <v>-0.31606981290920599</v>
      </c>
      <c r="H149">
        <v>-0.112893233448947</v>
      </c>
      <c r="I149">
        <v>-0.20495622697677901</v>
      </c>
      <c r="K149">
        <v>2.8545096218119999</v>
      </c>
      <c r="L149">
        <v>2.5138332453297698</v>
      </c>
      <c r="M149">
        <v>1.9956816073560999</v>
      </c>
      <c r="O149">
        <v>0.211716454265684</v>
      </c>
      <c r="P149">
        <v>-4.6243488915966404</v>
      </c>
      <c r="Q149">
        <v>-2.6153234478576901</v>
      </c>
    </row>
    <row r="150" spans="1:17">
      <c r="A150" s="7">
        <v>35339</v>
      </c>
      <c r="C150">
        <v>2.96663547631172</v>
      </c>
      <c r="D150">
        <v>2.2806336380850798</v>
      </c>
      <c r="E150">
        <v>2.22213861097292</v>
      </c>
      <c r="G150">
        <v>-0.25776117546190203</v>
      </c>
      <c r="H150">
        <v>-8.3817436683041299E-2</v>
      </c>
      <c r="I150">
        <v>-0.18770989768730001</v>
      </c>
      <c r="K150">
        <v>2.9651007671032099</v>
      </c>
      <c r="L150">
        <v>2.5273293203497702</v>
      </c>
      <c r="M150">
        <v>1.99327276960541</v>
      </c>
      <c r="O150">
        <v>0.41978453731826398</v>
      </c>
      <c r="P150">
        <v>-4.2584540503614203</v>
      </c>
      <c r="Q150">
        <v>-2.4430041987352502</v>
      </c>
    </row>
    <row r="151" spans="1:17">
      <c r="A151" s="7">
        <v>35431</v>
      </c>
      <c r="C151">
        <v>2.96159177119487</v>
      </c>
      <c r="D151">
        <v>2.3407010265116099</v>
      </c>
      <c r="E151">
        <v>2.1757975100872602</v>
      </c>
      <c r="G151">
        <v>-0.32742761758111999</v>
      </c>
      <c r="H151">
        <v>-8.4403092248879097E-2</v>
      </c>
      <c r="I151">
        <v>-0.16110751084417599</v>
      </c>
      <c r="K151">
        <v>2.8899549981841801</v>
      </c>
      <c r="L151">
        <v>2.5955161163842999</v>
      </c>
      <c r="M151">
        <v>1.97439233313778</v>
      </c>
      <c r="O151">
        <v>0.21274824430759101</v>
      </c>
      <c r="P151">
        <v>-3.8283410219543699</v>
      </c>
      <c r="Q151">
        <v>-2.27213170066466</v>
      </c>
    </row>
    <row r="152" spans="1:17">
      <c r="A152" s="7">
        <v>35521</v>
      </c>
      <c r="C152">
        <v>3.1439179250670999</v>
      </c>
      <c r="D152">
        <v>2.3418425221816999</v>
      </c>
      <c r="E152">
        <v>2.23113633804443</v>
      </c>
      <c r="G152">
        <v>-0.26636880100619298</v>
      </c>
      <c r="H152">
        <v>-7.2602878148597699E-2</v>
      </c>
      <c r="I152">
        <v>-0.14064547697593399</v>
      </c>
      <c r="K152">
        <v>3.149087365467</v>
      </c>
      <c r="L152">
        <v>2.6086232535551401</v>
      </c>
      <c r="M152">
        <v>2.04916827164136</v>
      </c>
      <c r="O152">
        <v>0.46330688633508998</v>
      </c>
      <c r="P152">
        <v>-3.2701519566873598</v>
      </c>
      <c r="Q152">
        <v>-2.1199445482268402</v>
      </c>
    </row>
    <row r="153" spans="1:17">
      <c r="A153" s="7">
        <v>35612</v>
      </c>
      <c r="C153">
        <v>3.2337541171283699</v>
      </c>
      <c r="D153">
        <v>2.3669848265545101</v>
      </c>
      <c r="E153">
        <v>2.2112324140157198</v>
      </c>
      <c r="G153">
        <v>-0.39295608699379397</v>
      </c>
      <c r="H153">
        <v>-0.115576486181486</v>
      </c>
      <c r="I153">
        <v>-2.63376438823676E-2</v>
      </c>
      <c r="K153">
        <v>3.12009536773478</v>
      </c>
      <c r="L153">
        <v>2.5944356133476298</v>
      </c>
      <c r="M153">
        <v>2.1439408187255999</v>
      </c>
      <c r="O153">
        <v>0.30072978966347802</v>
      </c>
      <c r="P153">
        <v>-2.9258463183896302</v>
      </c>
      <c r="Q153">
        <v>-1.6687884490504501</v>
      </c>
    </row>
    <row r="154" spans="1:17">
      <c r="A154" s="7">
        <v>35704</v>
      </c>
      <c r="C154">
        <v>3.2321380303813001</v>
      </c>
      <c r="D154">
        <v>2.3578951164793298</v>
      </c>
      <c r="E154">
        <v>2.2299213514156602</v>
      </c>
      <c r="G154">
        <v>-0.39514851258657602</v>
      </c>
      <c r="H154">
        <v>-0.11836401003385701</v>
      </c>
      <c r="I154">
        <v>3.7635647874625401E-2</v>
      </c>
      <c r="K154">
        <v>3.11614727498484</v>
      </c>
      <c r="L154">
        <v>2.5812410839206601</v>
      </c>
      <c r="M154">
        <v>2.2262569124743701</v>
      </c>
      <c r="O154">
        <v>0.345312291509345</v>
      </c>
      <c r="P154">
        <v>-2.5131991834701899</v>
      </c>
      <c r="Q154">
        <v>-1.3109269876429199</v>
      </c>
    </row>
    <row r="155" spans="1:17">
      <c r="A155" s="7">
        <v>35796</v>
      </c>
      <c r="C155">
        <v>3.2860835997290199</v>
      </c>
      <c r="D155">
        <v>2.42293564554295</v>
      </c>
      <c r="E155">
        <v>2.2206941455459099</v>
      </c>
      <c r="G155">
        <v>-0.41414109150231798</v>
      </c>
      <c r="H155">
        <v>-8.4462083699377799E-2</v>
      </c>
      <c r="I155">
        <v>-5.3795415317461098E-2</v>
      </c>
      <c r="K155">
        <v>3.1557595107856402</v>
      </c>
      <c r="L155">
        <v>2.6896093180847398</v>
      </c>
      <c r="M155">
        <v>2.1257695393068099</v>
      </c>
      <c r="O155">
        <v>0.27160517770016701</v>
      </c>
      <c r="P155">
        <v>-1.96995767824177</v>
      </c>
      <c r="Q155">
        <v>-1.11034409686226</v>
      </c>
    </row>
    <row r="156" spans="1:17">
      <c r="A156" s="7">
        <v>35886</v>
      </c>
      <c r="C156">
        <v>3.3206699824955099</v>
      </c>
      <c r="D156">
        <v>2.3096269927073401</v>
      </c>
      <c r="E156">
        <v>2.1715592350329902</v>
      </c>
      <c r="G156">
        <v>-0.41709790767688698</v>
      </c>
      <c r="H156">
        <v>-0.123762915208878</v>
      </c>
      <c r="I156">
        <v>7.9410154931054897E-2</v>
      </c>
      <c r="K156">
        <v>3.1903762818074499</v>
      </c>
      <c r="L156">
        <v>2.5205789603353801</v>
      </c>
      <c r="M156">
        <v>2.2107502204064202</v>
      </c>
      <c r="O156">
        <v>0.21912344448821799</v>
      </c>
      <c r="P156">
        <v>-2.0024107122714598</v>
      </c>
      <c r="Q156">
        <v>-0.77024688646588402</v>
      </c>
    </row>
    <row r="157" spans="1:17">
      <c r="A157" s="7">
        <v>35977</v>
      </c>
      <c r="C157">
        <v>3.4159270272639999</v>
      </c>
      <c r="D157">
        <v>2.3666190348610101</v>
      </c>
      <c r="E157">
        <v>2.1681093321854199</v>
      </c>
      <c r="G157">
        <v>-0.38315392472078702</v>
      </c>
      <c r="H157">
        <v>-0.13270269507361099</v>
      </c>
      <c r="I157">
        <v>5.6611727527972897E-3</v>
      </c>
      <c r="K157">
        <v>3.3278046014125899</v>
      </c>
      <c r="L157">
        <v>2.5768906016376101</v>
      </c>
      <c r="M157">
        <v>2.1336152305879401</v>
      </c>
      <c r="O157">
        <v>0.29833808132252698</v>
      </c>
      <c r="P157">
        <v>-2.0079409605384102</v>
      </c>
      <c r="Q157">
        <v>-0.79403988011813498</v>
      </c>
    </row>
    <row r="158" spans="1:17">
      <c r="A158" s="7">
        <v>36069</v>
      </c>
      <c r="C158">
        <v>3.56649654620221</v>
      </c>
      <c r="D158">
        <v>2.4578581601417802</v>
      </c>
      <c r="E158">
        <v>2.1505433365297302</v>
      </c>
      <c r="G158">
        <v>-0.37982971394285198</v>
      </c>
      <c r="H158">
        <v>-9.7994741339280503E-2</v>
      </c>
      <c r="I158">
        <v>-0.16137352124731899</v>
      </c>
      <c r="K158">
        <v>3.4947029270998402</v>
      </c>
      <c r="L158">
        <v>2.7160602023953602</v>
      </c>
      <c r="M158">
        <v>1.94933987848054</v>
      </c>
      <c r="O158">
        <v>0.40737326000555601</v>
      </c>
      <c r="P158">
        <v>-1.66533703089073</v>
      </c>
      <c r="Q158">
        <v>-0.94667314746197895</v>
      </c>
    </row>
    <row r="159" spans="1:17">
      <c r="A159" s="7">
        <v>36161</v>
      </c>
      <c r="C159">
        <v>3.5660575900174201</v>
      </c>
      <c r="D159">
        <v>2.5995022890410699</v>
      </c>
      <c r="E159">
        <v>2.19658804010332</v>
      </c>
      <c r="G159">
        <v>-0.41732053807762698</v>
      </c>
      <c r="H159">
        <v>-9.6344689843936099E-2</v>
      </c>
      <c r="I159">
        <v>-0.120730174241862</v>
      </c>
      <c r="K159">
        <v>3.4567352344068301</v>
      </c>
      <c r="L159">
        <v>2.8798816792576698</v>
      </c>
      <c r="M159">
        <v>2.0351751410211998</v>
      </c>
      <c r="O159">
        <v>0.383373213909181</v>
      </c>
      <c r="P159">
        <v>-1.2624655362024599</v>
      </c>
      <c r="Q159">
        <v>-0.87548425174418298</v>
      </c>
    </row>
    <row r="160" spans="1:17">
      <c r="A160" s="7">
        <v>36251</v>
      </c>
      <c r="C160">
        <v>3.5519825553573199</v>
      </c>
      <c r="D160">
        <v>2.58239560978787</v>
      </c>
      <c r="E160">
        <v>2.1747668663414101</v>
      </c>
      <c r="G160">
        <v>-0.38780270849553899</v>
      </c>
      <c r="H160">
        <v>-7.1435928445463398E-2</v>
      </c>
      <c r="I160">
        <v>-0.19329784520518101</v>
      </c>
      <c r="K160">
        <v>3.47096237731422</v>
      </c>
      <c r="L160">
        <v>2.8852046337515902</v>
      </c>
      <c r="M160">
        <v>1.9411904434513101</v>
      </c>
      <c r="O160">
        <v>0.43740204354492102</v>
      </c>
      <c r="P160">
        <v>-0.93405743318658097</v>
      </c>
      <c r="Q160">
        <v>-0.78424986190475499</v>
      </c>
    </row>
    <row r="161" spans="1:17">
      <c r="A161" s="7">
        <v>36342</v>
      </c>
      <c r="C161">
        <v>3.643229031408</v>
      </c>
      <c r="D161">
        <v>2.69998387890598</v>
      </c>
      <c r="E161">
        <v>2.2376274418414099</v>
      </c>
      <c r="G161">
        <v>-0.36752070599633402</v>
      </c>
      <c r="H161">
        <v>-5.5646195922558803E-2</v>
      </c>
      <c r="I161">
        <v>-0.12634480335901899</v>
      </c>
      <c r="K161">
        <v>3.5903717574117402</v>
      </c>
      <c r="L161">
        <v>3.03562371771678</v>
      </c>
      <c r="M161">
        <v>2.0698398281558998</v>
      </c>
      <c r="O161">
        <v>0.51642804240771101</v>
      </c>
      <c r="P161">
        <v>-0.62888348296985397</v>
      </c>
      <c r="Q161">
        <v>-0.55854492735966199</v>
      </c>
    </row>
    <row r="162" spans="1:17">
      <c r="A162" s="7">
        <v>36434</v>
      </c>
      <c r="C162">
        <v>3.7653877625517298</v>
      </c>
      <c r="D162">
        <v>2.7728867917026201</v>
      </c>
      <c r="E162">
        <v>2.2506839667437299</v>
      </c>
      <c r="G162">
        <v>-0.298860159088224</v>
      </c>
      <c r="H162">
        <v>-7.8234671013442295E-2</v>
      </c>
      <c r="I162">
        <v>-4.9116625874804601E-2</v>
      </c>
      <c r="K162">
        <v>3.7917418093125801</v>
      </c>
      <c r="L162">
        <v>3.0965033635674999</v>
      </c>
      <c r="M162">
        <v>2.1598827123224198</v>
      </c>
      <c r="O162">
        <v>0.84057882263414296</v>
      </c>
      <c r="P162">
        <v>-0.36919106828236198</v>
      </c>
      <c r="Q162">
        <v>-0.14229387002751501</v>
      </c>
    </row>
    <row r="163" spans="1:17">
      <c r="A163" s="7">
        <v>36526</v>
      </c>
      <c r="C163">
        <v>3.6322312309965001</v>
      </c>
      <c r="D163">
        <v>2.87016632715335</v>
      </c>
      <c r="E163">
        <v>2.2898109725745202</v>
      </c>
      <c r="G163">
        <v>-0.27224109572194299</v>
      </c>
      <c r="H163">
        <v>-0.10360385643789</v>
      </c>
      <c r="I163">
        <v>-4.8265612735061102E-3</v>
      </c>
      <c r="K163">
        <v>3.67370369407366</v>
      </c>
      <c r="L163">
        <v>3.1825116213570901</v>
      </c>
      <c r="M163">
        <v>2.2425751165071399</v>
      </c>
      <c r="O163">
        <v>0.87585065976395504</v>
      </c>
      <c r="P163">
        <v>-0.105809322637754</v>
      </c>
      <c r="Q163">
        <v>0.220413155150709</v>
      </c>
    </row>
    <row r="164" spans="1:17">
      <c r="A164" s="7">
        <v>36617</v>
      </c>
      <c r="C164">
        <v>3.8521933935183101</v>
      </c>
      <c r="D164">
        <v>2.9061583684218499</v>
      </c>
      <c r="E164">
        <v>2.2938225318807799</v>
      </c>
      <c r="G164">
        <v>-0.32453355816421597</v>
      </c>
      <c r="H164">
        <v>-9.4259012141246504E-2</v>
      </c>
      <c r="I164">
        <v>-1.32173050874097E-2</v>
      </c>
      <c r="K164">
        <v>3.8603713897149898</v>
      </c>
      <c r="L164">
        <v>3.2330645318103599</v>
      </c>
      <c r="M164">
        <v>2.2381216344250499</v>
      </c>
      <c r="O164">
        <v>0.74244801607574096</v>
      </c>
      <c r="P164">
        <v>0.17293726711307</v>
      </c>
      <c r="Q164">
        <v>0.51485868995655404</v>
      </c>
    </row>
    <row r="165" spans="1:17">
      <c r="A165" s="7">
        <v>36708</v>
      </c>
      <c r="C165">
        <v>3.6732415656214799</v>
      </c>
      <c r="D165">
        <v>2.9381655032040199</v>
      </c>
      <c r="E165">
        <v>2.2722678141779702</v>
      </c>
      <c r="G165">
        <v>-0.30245089087041499</v>
      </c>
      <c r="H165">
        <v>-6.2791662013553004E-2</v>
      </c>
      <c r="I165">
        <v>0.18645343249974</v>
      </c>
      <c r="K165">
        <v>3.6880462707181101</v>
      </c>
      <c r="L165">
        <v>3.3011775425091798</v>
      </c>
      <c r="M165">
        <v>2.4166368664662898</v>
      </c>
      <c r="O165">
        <v>0.68180303923668395</v>
      </c>
      <c r="P165">
        <v>0.36963746525122998</v>
      </c>
      <c r="Q165">
        <v>0.89706134054813402</v>
      </c>
    </row>
    <row r="166" spans="1:17">
      <c r="A166" s="7">
        <v>36800</v>
      </c>
      <c r="C166">
        <v>3.6689080635662901</v>
      </c>
      <c r="D166">
        <v>2.8687699732530398</v>
      </c>
      <c r="E166">
        <v>2.2596176406002102</v>
      </c>
      <c r="G166">
        <v>-0.29654038101513402</v>
      </c>
      <c r="H166">
        <v>-3.4707169369933601E-2</v>
      </c>
      <c r="I166">
        <v>0.22087984589645601</v>
      </c>
      <c r="K166">
        <v>3.6892489966332298</v>
      </c>
      <c r="L166">
        <v>3.2498095926569501</v>
      </c>
      <c r="M166">
        <v>2.4386473985246</v>
      </c>
      <c r="O166">
        <v>0.38799350998749599</v>
      </c>
      <c r="P166">
        <v>0.28316799551163302</v>
      </c>
      <c r="Q166">
        <v>0.93545705340829999</v>
      </c>
    </row>
    <row r="167" spans="1:17">
      <c r="A167" s="7">
        <v>36892</v>
      </c>
      <c r="C167">
        <v>3.4700155125956602</v>
      </c>
      <c r="D167">
        <v>2.8865036569153899</v>
      </c>
      <c r="E167">
        <v>2.3173918065197201</v>
      </c>
      <c r="G167">
        <v>-0.238863880687227</v>
      </c>
      <c r="H167">
        <v>-4.1298283806553898E-2</v>
      </c>
      <c r="I167">
        <v>0.34197718533134802</v>
      </c>
      <c r="K167">
        <v>3.5308547197115301</v>
      </c>
      <c r="L167">
        <v>3.2635221560280701</v>
      </c>
      <c r="M167">
        <v>2.6164488759756899</v>
      </c>
      <c r="O167">
        <v>9.2697815155929703E-2</v>
      </c>
      <c r="P167">
        <v>1.3671330976023899E-2</v>
      </c>
      <c r="Q167">
        <v>0.99541469550695205</v>
      </c>
    </row>
    <row r="168" spans="1:17">
      <c r="A168" s="7">
        <v>36982</v>
      </c>
      <c r="C168">
        <v>3.5181963053285399</v>
      </c>
      <c r="D168">
        <v>2.8437998128242699</v>
      </c>
      <c r="E168">
        <v>2.2352978025431698</v>
      </c>
      <c r="G168">
        <v>-0.33606362504467502</v>
      </c>
      <c r="H168">
        <v>8.7828870860383705E-3</v>
      </c>
      <c r="I168">
        <v>0.68194463632962898</v>
      </c>
      <c r="K168">
        <v>3.48599711327474</v>
      </c>
      <c r="L168">
        <v>3.2647107726106301</v>
      </c>
      <c r="M168">
        <v>2.8758427754964102</v>
      </c>
      <c r="O168">
        <v>-0.53462866365191497</v>
      </c>
      <c r="P168">
        <v>-3.53705264166706E-2</v>
      </c>
      <c r="Q168">
        <v>1.3606283705119</v>
      </c>
    </row>
    <row r="169" spans="1:17">
      <c r="A169" s="7">
        <v>37073</v>
      </c>
      <c r="C169">
        <v>3.3078712778171702</v>
      </c>
      <c r="D169">
        <v>2.7542097971812201</v>
      </c>
      <c r="E169">
        <v>2.2413504968047802</v>
      </c>
      <c r="G169">
        <v>-0.43509134382972098</v>
      </c>
      <c r="H169">
        <v>-7.4269408827408699E-3</v>
      </c>
      <c r="I169">
        <v>0.420136009706639</v>
      </c>
      <c r="K169">
        <v>3.1584787247906698</v>
      </c>
      <c r="L169">
        <v>3.14592739889458</v>
      </c>
      <c r="M169">
        <v>2.6199747419623498</v>
      </c>
      <c r="O169">
        <v>-1.1033392440380101</v>
      </c>
      <c r="P169">
        <v>-0.36588257254953799</v>
      </c>
      <c r="Q169">
        <v>0.83752317691391898</v>
      </c>
    </row>
    <row r="170" spans="1:17">
      <c r="A170" s="7">
        <v>37165</v>
      </c>
      <c r="C170">
        <v>3.2207059422270699</v>
      </c>
      <c r="D170">
        <v>2.7697823825111199</v>
      </c>
      <c r="E170">
        <v>2.2050872405674999</v>
      </c>
      <c r="G170">
        <v>-0.36486940323804601</v>
      </c>
      <c r="H170">
        <v>-8.7068043737302703E-2</v>
      </c>
      <c r="I170">
        <v>0.37292070683454598</v>
      </c>
      <c r="K170">
        <v>3.1340069138151501</v>
      </c>
      <c r="L170">
        <v>3.08411568564639</v>
      </c>
      <c r="M170">
        <v>2.53716780996211</v>
      </c>
      <c r="O170">
        <v>-1.15758097776427</v>
      </c>
      <c r="P170">
        <v>-0.738999055953798</v>
      </c>
      <c r="Q170">
        <v>0.52907595183887701</v>
      </c>
    </row>
    <row r="171" spans="1:17">
      <c r="A171" s="7">
        <v>37257</v>
      </c>
      <c r="C171">
        <v>3.2272915007659102</v>
      </c>
      <c r="D171">
        <v>2.8469461837495298</v>
      </c>
      <c r="E171">
        <v>2.1915045695114399</v>
      </c>
      <c r="G171">
        <v>-0.42952189504487498</v>
      </c>
      <c r="H171">
        <v>-2.8229900150255099E-2</v>
      </c>
      <c r="I171">
        <v>0.48434721262161601</v>
      </c>
      <c r="K171">
        <v>3.0765087711539598</v>
      </c>
      <c r="L171">
        <v>3.2313003334677499</v>
      </c>
      <c r="M171">
        <v>2.6352632075984399</v>
      </c>
      <c r="O171">
        <v>-1.2757190664242399</v>
      </c>
      <c r="P171">
        <v>-0.25736678500840099</v>
      </c>
      <c r="Q171">
        <v>0.37045030086665098</v>
      </c>
    </row>
    <row r="172" spans="1:17">
      <c r="A172" s="7">
        <v>37347</v>
      </c>
      <c r="C172">
        <v>3.1145703081209102</v>
      </c>
      <c r="D172">
        <v>2.7646028173485999</v>
      </c>
      <c r="E172">
        <v>2.2173426145067898</v>
      </c>
      <c r="G172">
        <v>-0.317410666126547</v>
      </c>
      <c r="H172">
        <v>1.36453823932605E-2</v>
      </c>
      <c r="I172">
        <v>0.240374832816283</v>
      </c>
      <c r="K172">
        <v>3.0661631479254998</v>
      </c>
      <c r="L172">
        <v>3.17889891564589</v>
      </c>
      <c r="M172">
        <v>2.41665032967716</v>
      </c>
      <c r="O172">
        <v>-0.78881992540254897</v>
      </c>
      <c r="P172">
        <v>0.17447679730486201</v>
      </c>
      <c r="Q172">
        <v>-6.4698444229634305E-2</v>
      </c>
    </row>
    <row r="173" spans="1:17">
      <c r="A173" s="7">
        <v>37438</v>
      </c>
      <c r="C173">
        <v>2.98573129959428</v>
      </c>
      <c r="D173">
        <v>2.7510699452035801</v>
      </c>
      <c r="E173">
        <v>2.21637024983688</v>
      </c>
      <c r="G173">
        <v>-0.30028742757791199</v>
      </c>
      <c r="H173">
        <v>3.5540772919859798E-2</v>
      </c>
      <c r="I173">
        <v>0.16895208241979101</v>
      </c>
      <c r="K173">
        <v>2.9433196326839002</v>
      </c>
      <c r="L173">
        <v>3.18530022828784</v>
      </c>
      <c r="M173">
        <v>2.34427322365186</v>
      </c>
      <c r="O173">
        <v>-0.58349050883646203</v>
      </c>
      <c r="P173">
        <v>0.47233328217930598</v>
      </c>
      <c r="Q173">
        <v>-0.190646489018263</v>
      </c>
    </row>
    <row r="174" spans="1:17">
      <c r="A174" s="7">
        <v>37530</v>
      </c>
      <c r="C174">
        <v>2.83467993403911</v>
      </c>
      <c r="D174">
        <v>2.7030529417560998</v>
      </c>
      <c r="E174">
        <v>2.18408568376968</v>
      </c>
      <c r="G174">
        <v>-0.38304169976282598</v>
      </c>
      <c r="H174">
        <v>-7.13252742023587E-3</v>
      </c>
      <c r="I174">
        <v>8.9094921037044306E-2</v>
      </c>
      <c r="K174">
        <v>2.69646778217923</v>
      </c>
      <c r="L174">
        <v>3.08765122262596</v>
      </c>
      <c r="M174">
        <v>2.2327294345016302</v>
      </c>
      <c r="O174">
        <v>-0.71538299016287998</v>
      </c>
      <c r="P174">
        <v>0.490713659312974</v>
      </c>
      <c r="Q174">
        <v>-0.30376077580717697</v>
      </c>
    </row>
    <row r="175" spans="1:17">
      <c r="A175" s="7">
        <v>37622</v>
      </c>
      <c r="C175">
        <v>2.77274136082328</v>
      </c>
      <c r="D175">
        <v>2.6546073772366001</v>
      </c>
      <c r="E175">
        <v>2.1121046686775502</v>
      </c>
      <c r="G175">
        <v>-0.423043952533117</v>
      </c>
      <c r="H175">
        <v>3.09179008972282E-2</v>
      </c>
      <c r="I175">
        <v>6.8347227476223699E-3</v>
      </c>
      <c r="K175">
        <v>2.5891773600372598</v>
      </c>
      <c r="L175">
        <v>3.0702352767852701</v>
      </c>
      <c r="M175">
        <v>2.0798213722514101</v>
      </c>
      <c r="O175">
        <v>-0.70842008386898703</v>
      </c>
      <c r="P175">
        <v>0.72845090718612904</v>
      </c>
      <c r="Q175">
        <v>-0.50755604023493095</v>
      </c>
    </row>
    <row r="176" spans="1:17">
      <c r="A176" s="7">
        <v>37712</v>
      </c>
      <c r="C176">
        <v>2.75740473632335</v>
      </c>
      <c r="D176">
        <v>2.5356798652807999</v>
      </c>
      <c r="E176">
        <v>2.0828596082643598</v>
      </c>
      <c r="G176">
        <v>-0.40931742710781999</v>
      </c>
      <c r="H176">
        <v>-8.9826705722716102E-2</v>
      </c>
      <c r="I176">
        <v>3.0742957177083901E-2</v>
      </c>
      <c r="K176">
        <v>2.5862426462159802</v>
      </c>
      <c r="L176">
        <v>2.8133279906451998</v>
      </c>
      <c r="M176">
        <v>2.0750261902737499</v>
      </c>
      <c r="O176">
        <v>-0.42984958380031901</v>
      </c>
      <c r="P176">
        <v>0.27631074313501403</v>
      </c>
      <c r="Q176">
        <v>-0.71391786004983304</v>
      </c>
    </row>
    <row r="177" spans="1:17">
      <c r="A177" s="7">
        <v>37803</v>
      </c>
      <c r="C177">
        <v>2.8684925141932598</v>
      </c>
      <c r="D177">
        <v>2.5008501316587499</v>
      </c>
      <c r="E177">
        <v>2.1080425289239502</v>
      </c>
      <c r="G177">
        <v>-0.35803907203479801</v>
      </c>
      <c r="H177">
        <v>-8.5938351987475403E-2</v>
      </c>
      <c r="I177">
        <v>7.8223953355772397E-2</v>
      </c>
      <c r="K177">
        <v>2.75820336163958</v>
      </c>
      <c r="L177">
        <v>2.77733902937605</v>
      </c>
      <c r="M177">
        <v>2.1472236974743701</v>
      </c>
      <c r="O177">
        <v>0.151551409527656</v>
      </c>
      <c r="P177">
        <v>0.21590718966501801</v>
      </c>
      <c r="Q177">
        <v>-0.793154370252523</v>
      </c>
    </row>
    <row r="178" spans="1:17">
      <c r="A178" s="7">
        <v>37895</v>
      </c>
      <c r="C178">
        <v>2.8538997786333802</v>
      </c>
      <c r="D178">
        <v>2.49918428903917</v>
      </c>
      <c r="E178">
        <v>2.1100637068674</v>
      </c>
      <c r="G178">
        <v>-0.34730102795451401</v>
      </c>
      <c r="H178">
        <v>-5.2398622330365303E-2</v>
      </c>
      <c r="I178">
        <v>8.7952458505685505E-2</v>
      </c>
      <c r="K178">
        <v>2.7530883046397401</v>
      </c>
      <c r="L178">
        <v>2.80897149980433</v>
      </c>
      <c r="M178">
        <v>2.1589359465907498</v>
      </c>
      <c r="O178">
        <v>0.66988016859852495</v>
      </c>
      <c r="P178">
        <v>0.36651632599711098</v>
      </c>
      <c r="Q178">
        <v>-0.70041499250919503</v>
      </c>
    </row>
    <row r="179" spans="1:17">
      <c r="A179" s="7">
        <v>37987</v>
      </c>
      <c r="C179">
        <v>2.7393407529062399</v>
      </c>
      <c r="D179">
        <v>2.5031223276594101</v>
      </c>
      <c r="E179">
        <v>2.0934583335820101</v>
      </c>
      <c r="G179">
        <v>-0.30487128783594097</v>
      </c>
      <c r="H179">
        <v>-9.4252936664689396E-2</v>
      </c>
      <c r="I179">
        <v>6.8258931444924606E-2</v>
      </c>
      <c r="K179">
        <v>2.67106462702586</v>
      </c>
      <c r="L179">
        <v>2.7716259310223799</v>
      </c>
      <c r="M179">
        <v>2.12294459222952</v>
      </c>
      <c r="O179">
        <v>1.08469656016086</v>
      </c>
      <c r="P179">
        <v>0.34300956431729901</v>
      </c>
      <c r="Q179">
        <v>-0.56815702560197701</v>
      </c>
    </row>
    <row r="180" spans="1:17">
      <c r="A180" s="7">
        <v>38078</v>
      </c>
      <c r="C180">
        <v>2.7087892911460201</v>
      </c>
      <c r="D180">
        <v>2.55605824269059</v>
      </c>
      <c r="E180">
        <v>2.0855670813265998</v>
      </c>
      <c r="G180">
        <v>-0.28938700251974497</v>
      </c>
      <c r="H180">
        <v>-6.8075429086430203E-2</v>
      </c>
      <c r="I180">
        <v>9.5756360039226301E-2</v>
      </c>
      <c r="K180">
        <v>2.6533587397768801</v>
      </c>
      <c r="L180">
        <v>2.8584109121360499</v>
      </c>
      <c r="M180">
        <v>2.1426969214374401</v>
      </c>
      <c r="O180">
        <v>1.3295539703619901</v>
      </c>
      <c r="P180">
        <v>0.66848516753520903</v>
      </c>
      <c r="Q180">
        <v>-0.38551239898720302</v>
      </c>
    </row>
    <row r="181" spans="1:17">
      <c r="A181" s="7">
        <v>38169</v>
      </c>
      <c r="C181">
        <v>2.7332535722729898</v>
      </c>
      <c r="D181">
        <v>2.5967373833089802</v>
      </c>
      <c r="E181">
        <v>2.0478234001471201</v>
      </c>
      <c r="G181">
        <v>-0.39485440184697002</v>
      </c>
      <c r="H181">
        <v>-8.4714847847599403E-2</v>
      </c>
      <c r="I181">
        <v>-6.4654047570684506E-2</v>
      </c>
      <c r="K181">
        <v>2.5744685863654002</v>
      </c>
      <c r="L181">
        <v>2.8883459209071201</v>
      </c>
      <c r="M181">
        <v>1.9452418785173</v>
      </c>
      <c r="O181">
        <v>1.3020666973419599</v>
      </c>
      <c r="P181">
        <v>0.94169712744451295</v>
      </c>
      <c r="Q181">
        <v>-0.41342603849807302</v>
      </c>
    </row>
    <row r="182" spans="1:17">
      <c r="A182" s="7">
        <v>38261</v>
      </c>
      <c r="C182">
        <v>2.7388818908628698</v>
      </c>
      <c r="D182">
        <v>2.5628853300340202</v>
      </c>
      <c r="E182">
        <v>2.0411580896727299</v>
      </c>
      <c r="G182">
        <v>-0.34064777567569998</v>
      </c>
      <c r="H182">
        <v>-6.6417869428433501E-2</v>
      </c>
      <c r="I182">
        <v>-0.162920509013946</v>
      </c>
      <c r="K182">
        <v>2.6347896455126101</v>
      </c>
      <c r="L182">
        <v>2.8678849516876599</v>
      </c>
      <c r="M182">
        <v>1.84043355395849</v>
      </c>
      <c r="O182">
        <v>1.707738586809</v>
      </c>
      <c r="P182">
        <v>1.2413094553622299</v>
      </c>
      <c r="Q182">
        <v>-0.47107919243012503</v>
      </c>
    </row>
    <row r="183" spans="1:17">
      <c r="A183" s="7">
        <v>38353</v>
      </c>
      <c r="C183">
        <v>2.7644979232998801</v>
      </c>
      <c r="D183">
        <v>2.5024365857397801</v>
      </c>
      <c r="E183">
        <v>2.01327818813551</v>
      </c>
      <c r="G183">
        <v>-0.26246830161206602</v>
      </c>
      <c r="H183">
        <v>-7.0326324428370501E-2</v>
      </c>
      <c r="I183">
        <v>-0.21076286479938899</v>
      </c>
      <c r="K183">
        <v>2.7407975928483999</v>
      </c>
      <c r="L183">
        <v>2.7947674225099202</v>
      </c>
      <c r="M183">
        <v>1.76522765670977</v>
      </c>
      <c r="O183">
        <v>2.1585051199546101</v>
      </c>
      <c r="P183">
        <v>1.2720120462278699</v>
      </c>
      <c r="Q183">
        <v>-0.47194469849068799</v>
      </c>
    </row>
    <row r="184" spans="1:17">
      <c r="A184" s="7">
        <v>38443</v>
      </c>
      <c r="C184">
        <v>2.7089346049244099</v>
      </c>
      <c r="D184">
        <v>2.5158907746946801</v>
      </c>
      <c r="E184">
        <v>2.0216043513306401</v>
      </c>
      <c r="G184">
        <v>-0.36509306766084099</v>
      </c>
      <c r="H184">
        <v>-9.0609078751914499E-2</v>
      </c>
      <c r="I184">
        <v>-0.22108441522285899</v>
      </c>
      <c r="K184">
        <v>2.5778105390751</v>
      </c>
      <c r="L184">
        <v>2.7898886599855999</v>
      </c>
      <c r="M184">
        <v>1.7630780616827699</v>
      </c>
      <c r="O184">
        <v>2.0097824737987402</v>
      </c>
      <c r="P184">
        <v>1.2440580523370399</v>
      </c>
      <c r="Q184">
        <v>-0.45655449675314203</v>
      </c>
    </row>
    <row r="185" spans="1:17">
      <c r="A185" s="7">
        <v>38534</v>
      </c>
      <c r="C185">
        <v>2.74228692140698</v>
      </c>
      <c r="D185">
        <v>2.58316609040472</v>
      </c>
      <c r="E185">
        <v>2.0347236557269701</v>
      </c>
      <c r="G185">
        <v>-0.44393687357107597</v>
      </c>
      <c r="H185">
        <v>-9.2092271717038196E-2</v>
      </c>
      <c r="I185">
        <v>-0.20533940985700599</v>
      </c>
      <c r="K185">
        <v>2.53519966853773</v>
      </c>
      <c r="L185">
        <v>2.8654304303951901</v>
      </c>
      <c r="M185">
        <v>1.79169939049398</v>
      </c>
      <c r="O185">
        <v>1.8297118972684501</v>
      </c>
      <c r="P185">
        <v>1.4474771096227499</v>
      </c>
      <c r="Q185">
        <v>-0.33361709005544099</v>
      </c>
    </row>
    <row r="186" spans="1:17">
      <c r="A186" s="7">
        <v>38626</v>
      </c>
      <c r="C186">
        <v>2.7044272876954398</v>
      </c>
      <c r="D186">
        <v>2.59936789528486</v>
      </c>
      <c r="E186">
        <v>2.0306127279691601</v>
      </c>
      <c r="G186">
        <v>-0.35594639588072902</v>
      </c>
      <c r="H186">
        <v>-7.4509520044013303E-2</v>
      </c>
      <c r="I186">
        <v>-0.10623328482109499</v>
      </c>
      <c r="K186">
        <v>2.5820605994324901</v>
      </c>
      <c r="L186">
        <v>2.90156297874067</v>
      </c>
      <c r="M186">
        <v>1.88677072573686</v>
      </c>
      <c r="O186">
        <v>2.01720105226957</v>
      </c>
      <c r="P186">
        <v>1.7432761587683101</v>
      </c>
      <c r="Q186">
        <v>-6.7120785568931807E-2</v>
      </c>
    </row>
    <row r="187" spans="1:17">
      <c r="A187" s="7">
        <v>38718</v>
      </c>
      <c r="C187">
        <v>2.8574576354877701</v>
      </c>
      <c r="D187">
        <v>2.6032907537518102</v>
      </c>
      <c r="E187">
        <v>2.0621845057738302</v>
      </c>
      <c r="G187">
        <v>-0.383774053836208</v>
      </c>
      <c r="H187">
        <v>-7.8492809777441094E-2</v>
      </c>
      <c r="I187">
        <v>-0.15436796416123499</v>
      </c>
      <c r="K187">
        <v>2.7204804255024402</v>
      </c>
      <c r="L187">
        <v>2.9020710544739399</v>
      </c>
      <c r="M187">
        <v>1.8696230873614901</v>
      </c>
      <c r="O187">
        <v>1.9776967933494201</v>
      </c>
      <c r="P187">
        <v>1.87104249963153</v>
      </c>
      <c r="Q187">
        <v>5.4404758802093098E-2</v>
      </c>
    </row>
    <row r="188" spans="1:17">
      <c r="A188" s="7">
        <v>38808</v>
      </c>
      <c r="C188">
        <v>2.7520128869113898</v>
      </c>
      <c r="D188">
        <v>2.5126285180594099</v>
      </c>
      <c r="E188">
        <v>2.0876308144118201</v>
      </c>
      <c r="G188">
        <v>-0.29708607769043299</v>
      </c>
      <c r="H188">
        <v>-6.8082918657920502E-2</v>
      </c>
      <c r="I188">
        <v>1.9943134753912701E-2</v>
      </c>
      <c r="K188">
        <v>2.6926164555315801</v>
      </c>
      <c r="L188">
        <v>2.8086797919314699</v>
      </c>
      <c r="M188">
        <v>2.0689092071020601</v>
      </c>
      <c r="O188">
        <v>2.12522262920788</v>
      </c>
      <c r="P188">
        <v>1.7918565315989701</v>
      </c>
      <c r="Q188">
        <v>0.47801123279805302</v>
      </c>
    </row>
    <row r="189" spans="1:17">
      <c r="A189" s="7">
        <v>38899</v>
      </c>
      <c r="C189">
        <v>2.7125944770128201</v>
      </c>
      <c r="D189">
        <v>2.4890450116062302</v>
      </c>
      <c r="E189">
        <v>2.0611413095367301</v>
      </c>
      <c r="G189">
        <v>-0.41443887632727899</v>
      </c>
      <c r="H189">
        <v>-5.60641532958795E-2</v>
      </c>
      <c r="I189">
        <v>5.25245976562227E-2</v>
      </c>
      <c r="K189">
        <v>2.5324407033795699</v>
      </c>
      <c r="L189">
        <v>2.7936972909058202</v>
      </c>
      <c r="M189">
        <v>2.0754917738452998</v>
      </c>
      <c r="O189">
        <v>1.54374262294027</v>
      </c>
      <c r="P189">
        <v>1.60265863554736</v>
      </c>
      <c r="Q189">
        <v>0.75137564641704602</v>
      </c>
    </row>
    <row r="190" spans="1:17">
      <c r="A190" s="7">
        <v>38991</v>
      </c>
      <c r="C190">
        <v>2.8188218603702899</v>
      </c>
      <c r="D190">
        <v>2.4795965506361899</v>
      </c>
      <c r="E190">
        <v>2.1154428262255802</v>
      </c>
      <c r="G190">
        <v>-0.49565361452226098</v>
      </c>
      <c r="H190">
        <v>-4.8189667081287801E-2</v>
      </c>
      <c r="I190">
        <v>0.104953660306059</v>
      </c>
      <c r="K190">
        <v>2.5666281417629899</v>
      </c>
      <c r="L190">
        <v>2.79075402989048</v>
      </c>
      <c r="M190">
        <v>2.1812166417708698</v>
      </c>
      <c r="O190">
        <v>1.1246267003138</v>
      </c>
      <c r="P190">
        <v>1.4483332428298501</v>
      </c>
      <c r="Q190">
        <v>0.92778419598425899</v>
      </c>
    </row>
    <row r="191" spans="1:17">
      <c r="A191" s="7">
        <v>39083</v>
      </c>
      <c r="C191">
        <v>2.75684880076698</v>
      </c>
      <c r="D191">
        <v>2.4974084013248801</v>
      </c>
      <c r="E191">
        <v>2.1126897532888802</v>
      </c>
      <c r="G191">
        <v>-0.41762018213830598</v>
      </c>
      <c r="H191">
        <v>-4.3788707416935198E-2</v>
      </c>
      <c r="I191">
        <v>0.107368171475877</v>
      </c>
      <c r="K191">
        <v>2.5773359398198901</v>
      </c>
      <c r="L191">
        <v>2.81554816248092</v>
      </c>
      <c r="M191">
        <v>2.1809290693140899</v>
      </c>
      <c r="O191">
        <v>1.1233402622633499</v>
      </c>
      <c r="P191">
        <v>1.3774554117095501</v>
      </c>
      <c r="Q191">
        <v>1.1189405525626599</v>
      </c>
    </row>
    <row r="192" spans="1:17">
      <c r="A192" s="7">
        <v>39173</v>
      </c>
      <c r="C192">
        <v>2.8090560966747602</v>
      </c>
      <c r="D192">
        <v>2.5514458685561898</v>
      </c>
      <c r="E192">
        <v>2.1193394774604202</v>
      </c>
      <c r="G192">
        <v>-0.54551957499634096</v>
      </c>
      <c r="H192">
        <v>-5.6453790565054701E-2</v>
      </c>
      <c r="I192">
        <v>0.118011175990691</v>
      </c>
      <c r="K192">
        <v>2.5061529546394898</v>
      </c>
      <c r="L192">
        <v>2.8647517437965</v>
      </c>
      <c r="M192">
        <v>2.19809863931351</v>
      </c>
      <c r="O192">
        <v>0.59321370584211797</v>
      </c>
      <c r="P192">
        <v>1.3880870181960201</v>
      </c>
      <c r="Q192">
        <v>1.2044188678819401</v>
      </c>
    </row>
    <row r="193" spans="1:17">
      <c r="A193" s="7">
        <v>39264</v>
      </c>
      <c r="C193">
        <v>2.81578708981518</v>
      </c>
      <c r="D193">
        <v>2.5108944429340498</v>
      </c>
      <c r="E193">
        <v>2.1066760445758699</v>
      </c>
      <c r="G193">
        <v>-0.53659023641849701</v>
      </c>
      <c r="H193">
        <v>-8.6669499772355593E-2</v>
      </c>
      <c r="I193">
        <v>7.9302213849808706E-2</v>
      </c>
      <c r="K193">
        <v>2.5223946380608999</v>
      </c>
      <c r="L193">
        <v>2.78810783071722</v>
      </c>
      <c r="M193">
        <v>2.1469607821013499</v>
      </c>
      <c r="O193">
        <v>0.45273085504993599</v>
      </c>
      <c r="P193">
        <v>1.27495563969461</v>
      </c>
      <c r="Q193">
        <v>1.1579420110385901</v>
      </c>
    </row>
    <row r="194" spans="1:17">
      <c r="A194" s="7">
        <v>39356</v>
      </c>
      <c r="C194">
        <v>2.8158905731061599</v>
      </c>
      <c r="D194">
        <v>2.4661315339671801</v>
      </c>
      <c r="E194">
        <v>2.1030754781532601</v>
      </c>
      <c r="G194">
        <v>-0.44070378989235198</v>
      </c>
      <c r="H194">
        <v>-0.17243124950198099</v>
      </c>
      <c r="I194">
        <v>0.28849251536903697</v>
      </c>
      <c r="K194">
        <v>2.6183935056656802</v>
      </c>
      <c r="L194">
        <v>2.6510960587865999</v>
      </c>
      <c r="M194">
        <v>2.3526172028260302</v>
      </c>
      <c r="O194">
        <v>0.54617775673352797</v>
      </c>
      <c r="P194">
        <v>0.82140472098780004</v>
      </c>
      <c r="Q194">
        <v>1.26829008602681</v>
      </c>
    </row>
    <row r="195" spans="1:17">
      <c r="A195" s="7">
        <v>39448</v>
      </c>
      <c r="C195">
        <v>2.6324360785972098</v>
      </c>
      <c r="D195">
        <v>2.4082568958451298</v>
      </c>
      <c r="E195">
        <v>2.1211424282736999</v>
      </c>
      <c r="G195">
        <v>-0.52307551270672303</v>
      </c>
      <c r="H195">
        <v>-0.12093411715067801</v>
      </c>
      <c r="I195">
        <v>0.38376912484627501</v>
      </c>
      <c r="K195">
        <v>2.3367224374256699</v>
      </c>
      <c r="L195">
        <v>2.6363312667659899</v>
      </c>
      <c r="M195">
        <v>2.4656261467620402</v>
      </c>
      <c r="O195">
        <v>4.6158185759963999E-2</v>
      </c>
      <c r="P195">
        <v>0.71835909998446801</v>
      </c>
      <c r="Q195">
        <v>1.2518461440033699</v>
      </c>
    </row>
    <row r="196" spans="1:17">
      <c r="A196" s="7">
        <v>39539</v>
      </c>
      <c r="C196">
        <v>2.6752001256725602</v>
      </c>
      <c r="D196">
        <v>2.4018385495293</v>
      </c>
      <c r="E196">
        <v>2.0480339104425398</v>
      </c>
      <c r="G196">
        <v>-0.576272056307228</v>
      </c>
      <c r="H196">
        <v>-0.11049150989845</v>
      </c>
      <c r="I196">
        <v>4.3436656835616698E-2</v>
      </c>
      <c r="K196">
        <v>2.3299834451251802</v>
      </c>
      <c r="L196">
        <v>2.6394253705636399</v>
      </c>
      <c r="M196">
        <v>2.0535391943848902</v>
      </c>
      <c r="O196">
        <v>-0.29491357021083803</v>
      </c>
      <c r="P196">
        <v>0.53973062867879695</v>
      </c>
      <c r="Q196">
        <v>0.73859079627004598</v>
      </c>
    </row>
    <row r="197" spans="1:17">
      <c r="A197" s="7">
        <v>39630</v>
      </c>
      <c r="C197">
        <v>2.4328808704192699</v>
      </c>
      <c r="D197">
        <v>2.437035333221</v>
      </c>
      <c r="E197">
        <v>1.9858530494717701</v>
      </c>
      <c r="G197">
        <v>-0.57736507583734498</v>
      </c>
      <c r="H197">
        <v>-7.1372422985491096E-2</v>
      </c>
      <c r="I197">
        <v>-2.5739988937818301E-2</v>
      </c>
      <c r="K197">
        <v>2.0656422065461002</v>
      </c>
      <c r="L197">
        <v>2.7188420160409499</v>
      </c>
      <c r="M197">
        <v>1.9233333313768</v>
      </c>
      <c r="O197">
        <v>-0.46347586331557999</v>
      </c>
      <c r="P197">
        <v>0.65666392140212804</v>
      </c>
      <c r="Q197">
        <v>0.22072174147319901</v>
      </c>
    </row>
    <row r="198" spans="1:17">
      <c r="A198" s="7">
        <v>39722</v>
      </c>
      <c r="C198">
        <v>1.9583531992599099</v>
      </c>
      <c r="D198">
        <v>2.1795220427069699</v>
      </c>
      <c r="E198">
        <v>1.8367826322846399</v>
      </c>
      <c r="G198">
        <v>-0.93044560600215498</v>
      </c>
      <c r="H198">
        <v>-9.2495360059086401E-2</v>
      </c>
      <c r="I198">
        <v>-0.43147733457506998</v>
      </c>
      <c r="K198">
        <v>1.1970493445544901</v>
      </c>
      <c r="L198">
        <v>2.4028865455039199</v>
      </c>
      <c r="M198">
        <v>1.3712864825943401</v>
      </c>
      <c r="O198">
        <v>-1.9004592498503099</v>
      </c>
      <c r="P198">
        <v>0.24181580006683101</v>
      </c>
      <c r="Q198">
        <v>-0.83954102139659903</v>
      </c>
    </row>
    <row r="199" spans="1:17">
      <c r="A199" s="7">
        <v>39814</v>
      </c>
      <c r="C199">
        <v>1.7263182837809099</v>
      </c>
      <c r="D199">
        <v>1.8342699359169701</v>
      </c>
      <c r="E199">
        <v>1.5934205360398199</v>
      </c>
      <c r="G199">
        <v>-0.98760546129876203</v>
      </c>
      <c r="H199">
        <v>-0.15530390568863101</v>
      </c>
      <c r="I199">
        <v>-0.90586740453693804</v>
      </c>
      <c r="K199">
        <v>0.88781386203141099</v>
      </c>
      <c r="L199">
        <v>1.9447913988399399</v>
      </c>
      <c r="M199">
        <v>0.65804159450140598</v>
      </c>
      <c r="O199">
        <v>-2.6482080135635901</v>
      </c>
      <c r="P199">
        <v>-0.84073655673870495</v>
      </c>
      <c r="Q199">
        <v>-2.3977307737854998</v>
      </c>
    </row>
    <row r="200" spans="1:17">
      <c r="A200" s="7">
        <v>39904</v>
      </c>
      <c r="C200">
        <v>1.61208993558755</v>
      </c>
      <c r="D200">
        <v>1.68209582723907</v>
      </c>
      <c r="E200">
        <v>1.68911981263778</v>
      </c>
      <c r="G200">
        <v>-0.81606994523408505</v>
      </c>
      <c r="H200">
        <v>-0.12975143392271099</v>
      </c>
      <c r="I200">
        <v>-0.93180785442045599</v>
      </c>
      <c r="K200">
        <v>0.93525519831092396</v>
      </c>
      <c r="L200">
        <v>1.79611644374378</v>
      </c>
      <c r="M200">
        <v>0.72602798721085104</v>
      </c>
      <c r="O200">
        <v>-2.4678443348850601</v>
      </c>
      <c r="P200">
        <v>-1.49033434000665</v>
      </c>
      <c r="Q200">
        <v>-3.6788504689441202</v>
      </c>
    </row>
    <row r="201" spans="1:17">
      <c r="A201" s="7">
        <v>39995</v>
      </c>
      <c r="C201">
        <v>1.5760073248364099</v>
      </c>
      <c r="D201">
        <v>1.70724212777396</v>
      </c>
      <c r="E201">
        <v>1.7226020508667901</v>
      </c>
      <c r="G201">
        <v>-0.77258107348163096</v>
      </c>
      <c r="H201">
        <v>-0.152990792999561</v>
      </c>
      <c r="I201">
        <v>-0.88369775693198704</v>
      </c>
      <c r="K201">
        <v>0.93954502659922701</v>
      </c>
      <c r="L201">
        <v>1.8016676277846699</v>
      </c>
      <c r="M201">
        <v>0.80700020269638295</v>
      </c>
      <c r="O201">
        <v>-2.2896175193385502</v>
      </c>
      <c r="P201">
        <v>-1.65661440356484</v>
      </c>
      <c r="Q201">
        <v>-4.0204230412316502</v>
      </c>
    </row>
    <row r="202" spans="1:17">
      <c r="A202" s="7">
        <v>40087</v>
      </c>
      <c r="C202">
        <v>1.6203989730736801</v>
      </c>
      <c r="D202">
        <v>1.76278076260342</v>
      </c>
      <c r="E202">
        <v>1.7100698043886999</v>
      </c>
      <c r="G202">
        <v>-0.56302137679136099</v>
      </c>
      <c r="H202">
        <v>-0.13332424008824101</v>
      </c>
      <c r="I202">
        <v>-0.79825698921468202</v>
      </c>
      <c r="K202">
        <v>1.1973304506544</v>
      </c>
      <c r="L202">
        <v>1.8849215643963999</v>
      </c>
      <c r="M202">
        <v>0.88014083206228899</v>
      </c>
      <c r="O202">
        <v>-1.42384929183982</v>
      </c>
      <c r="P202">
        <v>-1.1867320926051499</v>
      </c>
      <c r="Q202">
        <v>-3.8603531698365701</v>
      </c>
    </row>
    <row r="203" spans="1:17">
      <c r="A203" s="7">
        <v>40179</v>
      </c>
      <c r="C203">
        <v>1.55907021546584</v>
      </c>
      <c r="D203">
        <v>1.79404093494355</v>
      </c>
      <c r="E203">
        <v>1.67181954843142</v>
      </c>
      <c r="G203">
        <v>-0.63769867485086096</v>
      </c>
      <c r="H203">
        <v>-0.104729039370468</v>
      </c>
      <c r="I203">
        <v>-0.69975328268496395</v>
      </c>
      <c r="K203">
        <v>1.05602746822708</v>
      </c>
      <c r="L203">
        <v>1.9493072122369099</v>
      </c>
      <c r="M203">
        <v>0.94110271071035501</v>
      </c>
      <c r="O203">
        <v>-1.2181305067258601</v>
      </c>
      <c r="P203">
        <v>-0.52796390112797598</v>
      </c>
      <c r="Q203">
        <v>-3.49438516308533</v>
      </c>
    </row>
    <row r="204" spans="1:17">
      <c r="A204" s="7">
        <v>40269</v>
      </c>
      <c r="C204">
        <v>1.6002904453554001</v>
      </c>
      <c r="D204">
        <v>1.73568739887799</v>
      </c>
      <c r="E204">
        <v>1.68279003031626</v>
      </c>
      <c r="G204">
        <v>-0.67694906908090402</v>
      </c>
      <c r="H204">
        <v>-0.14192019227330199</v>
      </c>
      <c r="I204">
        <v>-0.58255032886911395</v>
      </c>
      <c r="K204">
        <v>1.06155746957837</v>
      </c>
      <c r="L204">
        <v>1.8453058343533899</v>
      </c>
      <c r="M204">
        <v>1.0690729635256999</v>
      </c>
      <c r="O204">
        <v>-0.88977668068264404</v>
      </c>
      <c r="P204">
        <v>-0.22080846914792601</v>
      </c>
      <c r="Q204">
        <v>-3.0204444818907601</v>
      </c>
    </row>
    <row r="205" spans="1:17">
      <c r="A205" s="7">
        <v>40360</v>
      </c>
      <c r="C205">
        <v>1.59445557526419</v>
      </c>
      <c r="D205">
        <v>1.7287968978681301</v>
      </c>
      <c r="E205">
        <v>1.6242218641955499</v>
      </c>
      <c r="G205">
        <v>-0.75608584850915295</v>
      </c>
      <c r="H205">
        <v>-0.176858025830326</v>
      </c>
      <c r="I205">
        <v>-0.44600193702782698</v>
      </c>
      <c r="K205">
        <v>0.97608186594777202</v>
      </c>
      <c r="L205">
        <v>1.8024789172251201</v>
      </c>
      <c r="M205">
        <v>1.1481379227252899</v>
      </c>
      <c r="O205">
        <v>-0.63762350068714102</v>
      </c>
      <c r="P205">
        <v>-3.5769746250480201E-4</v>
      </c>
      <c r="Q205">
        <v>-2.4056256138480898</v>
      </c>
    </row>
    <row r="206" spans="1:17">
      <c r="A206" s="7">
        <v>40452</v>
      </c>
      <c r="C206">
        <v>1.5334699504387499</v>
      </c>
      <c r="D206">
        <v>1.7757226263896599</v>
      </c>
      <c r="E206">
        <v>1.60387940529781</v>
      </c>
      <c r="G206">
        <v>-0.71374491200567602</v>
      </c>
      <c r="H206">
        <v>-0.146548844053696</v>
      </c>
      <c r="I206">
        <v>-0.44449389973179398</v>
      </c>
      <c r="K206">
        <v>0.952169887031454</v>
      </c>
      <c r="L206">
        <v>1.8865143800686599</v>
      </c>
      <c r="M206">
        <v>1.12968026119092</v>
      </c>
      <c r="O206">
        <v>-0.17835796315262101</v>
      </c>
      <c r="P206">
        <v>0.49603051363095602</v>
      </c>
      <c r="Q206">
        <v>-2.0292467166491401</v>
      </c>
    </row>
    <row r="207" spans="1:17">
      <c r="A207" s="7">
        <v>40544</v>
      </c>
      <c r="C207">
        <v>1.34933883416825</v>
      </c>
      <c r="D207">
        <v>1.77219207922235</v>
      </c>
      <c r="E207">
        <v>1.6113433516067801</v>
      </c>
      <c r="G207">
        <v>-0.65800816014435004</v>
      </c>
      <c r="H207">
        <v>-0.16469480460187</v>
      </c>
      <c r="I207">
        <v>-0.27483400068653802</v>
      </c>
      <c r="K207">
        <v>0.80787223230367</v>
      </c>
      <c r="L207">
        <v>1.86432621974208</v>
      </c>
      <c r="M207">
        <v>1.3066658677546401</v>
      </c>
      <c r="O207">
        <v>8.1495475131646303E-2</v>
      </c>
      <c r="P207">
        <v>0.78822266533569496</v>
      </c>
      <c r="Q207">
        <v>-1.4678634743122501</v>
      </c>
    </row>
    <row r="208" spans="1:17">
      <c r="A208" s="7">
        <v>40634</v>
      </c>
      <c r="C208">
        <v>1.3856351965232101</v>
      </c>
      <c r="D208">
        <v>1.6951604208528801</v>
      </c>
      <c r="E208">
        <v>1.5176851878155</v>
      </c>
      <c r="G208">
        <v>-0.54769916180156897</v>
      </c>
      <c r="H208">
        <v>-0.121949532268292</v>
      </c>
      <c r="I208">
        <v>-0.19007721013793999</v>
      </c>
      <c r="K208">
        <v>0.95761248730787896</v>
      </c>
      <c r="L208">
        <v>1.81887628106879</v>
      </c>
      <c r="M208">
        <v>1.2994991253289301</v>
      </c>
      <c r="O208">
        <v>0.46014893479525698</v>
      </c>
      <c r="P208">
        <v>1.0472212963787799</v>
      </c>
      <c r="Q208">
        <v>-0.99055537935737403</v>
      </c>
    </row>
    <row r="209" spans="1:17">
      <c r="A209" s="7">
        <v>40725</v>
      </c>
      <c r="C209">
        <v>1.2813107183736301</v>
      </c>
      <c r="D209">
        <v>1.8134569391861299</v>
      </c>
      <c r="E209">
        <v>1.47938835496004</v>
      </c>
      <c r="G209">
        <v>-0.584858637196085</v>
      </c>
      <c r="H209">
        <v>-0.112489179564397</v>
      </c>
      <c r="I209">
        <v>-0.41380880169284101</v>
      </c>
      <c r="K209">
        <v>0.80711809328552597</v>
      </c>
      <c r="L209">
        <v>1.9637768750529601</v>
      </c>
      <c r="M209">
        <v>1.03817999163893</v>
      </c>
      <c r="O209">
        <v>0.46841348575048902</v>
      </c>
      <c r="P209">
        <v>1.35603668325717</v>
      </c>
      <c r="Q209">
        <v>-1.10175633370613</v>
      </c>
    </row>
    <row r="210" spans="1:17">
      <c r="A210" s="7">
        <v>40817</v>
      </c>
      <c r="C210">
        <v>1.42173787709586</v>
      </c>
      <c r="D210">
        <v>1.80893776144239</v>
      </c>
      <c r="E210">
        <v>1.39519855571215</v>
      </c>
      <c r="G210">
        <v>-0.62397373372928999</v>
      </c>
      <c r="H210">
        <v>-9.2589224812278506E-2</v>
      </c>
      <c r="I210">
        <v>-0.25872042447677102</v>
      </c>
      <c r="K210">
        <v>0.92055876208385301</v>
      </c>
      <c r="L210">
        <v>1.9785027255066201</v>
      </c>
      <c r="M210">
        <v>1.11063783806102</v>
      </c>
      <c r="O210">
        <v>0.59934313880455603</v>
      </c>
      <c r="P210">
        <v>1.7647905018834</v>
      </c>
      <c r="Q210">
        <v>-0.93918639646653901</v>
      </c>
    </row>
    <row r="211" spans="1:17">
      <c r="A211" s="7">
        <v>40909</v>
      </c>
      <c r="C211">
        <v>1.4302604787241999</v>
      </c>
      <c r="D211">
        <v>1.7256485342093999</v>
      </c>
      <c r="E211">
        <v>1.35475337275509</v>
      </c>
      <c r="G211">
        <v>-0.50998712271765101</v>
      </c>
      <c r="H211">
        <v>-0.13302662589073699</v>
      </c>
      <c r="I211">
        <v>-0.41832879317982902</v>
      </c>
      <c r="K211">
        <v>1.04380406654097</v>
      </c>
      <c r="L211">
        <v>1.8427056875476799</v>
      </c>
      <c r="M211">
        <v>0.911333366437446</v>
      </c>
      <c r="O211">
        <v>1.24483104522199</v>
      </c>
      <c r="P211">
        <v>1.7391346908841001</v>
      </c>
      <c r="Q211">
        <v>-1.2314253321897</v>
      </c>
    </row>
    <row r="212" spans="1:17">
      <c r="A212" s="7">
        <v>41000</v>
      </c>
      <c r="C212">
        <v>1.4047424736907199</v>
      </c>
      <c r="D212">
        <v>1.70418028990502</v>
      </c>
      <c r="E212">
        <v>1.2942781127409899</v>
      </c>
      <c r="G212">
        <v>-0.611887779640369</v>
      </c>
      <c r="H212">
        <v>-0.148238842113013</v>
      </c>
      <c r="I212">
        <v>-0.41968616806153097</v>
      </c>
      <c r="K212">
        <v>0.914181430315673</v>
      </c>
      <c r="L212">
        <v>1.8029140143015101</v>
      </c>
      <c r="M212">
        <v>0.85062078606160696</v>
      </c>
      <c r="O212">
        <v>1.26043623195278</v>
      </c>
      <c r="P212">
        <v>1.7150027723574199</v>
      </c>
      <c r="Q212">
        <v>-1.3744859525850199</v>
      </c>
    </row>
    <row r="213" spans="1:17">
      <c r="A213" s="7">
        <v>41091</v>
      </c>
      <c r="C213">
        <v>1.34154825483105</v>
      </c>
      <c r="D213">
        <v>1.65802532561738</v>
      </c>
      <c r="E213">
        <v>1.2700626657486001</v>
      </c>
      <c r="G213">
        <v>-0.70860735794498897</v>
      </c>
      <c r="H213">
        <v>-0.200172302663151</v>
      </c>
      <c r="I213">
        <v>-0.582592000125707</v>
      </c>
      <c r="K213">
        <v>0.74880958765999495</v>
      </c>
      <c r="L213">
        <v>1.69813673731891</v>
      </c>
      <c r="M213">
        <v>0.66394799818722205</v>
      </c>
      <c r="O213">
        <v>1.15021095187569</v>
      </c>
      <c r="P213">
        <v>1.55966672703391</v>
      </c>
      <c r="Q213">
        <v>-1.6850435966687201</v>
      </c>
    </row>
    <row r="214" spans="1:17">
      <c r="A214" s="7">
        <v>41183</v>
      </c>
      <c r="C214">
        <v>1.27614312057174</v>
      </c>
      <c r="D214">
        <v>1.62472673452922</v>
      </c>
      <c r="E214">
        <v>1.1898518698312099</v>
      </c>
      <c r="G214">
        <v>-0.676974614341601</v>
      </c>
      <c r="H214">
        <v>-0.20706663173961401</v>
      </c>
      <c r="I214">
        <v>-0.475919349343638</v>
      </c>
      <c r="K214">
        <v>0.70938819612078696</v>
      </c>
      <c r="L214">
        <v>1.65311813142672</v>
      </c>
      <c r="M214">
        <v>0.69189542689639805</v>
      </c>
      <c r="O214">
        <v>1.2640497787668901</v>
      </c>
      <c r="P214">
        <v>1.5174250628302299</v>
      </c>
      <c r="Q214">
        <v>-1.6563647880025201</v>
      </c>
    </row>
    <row r="215" spans="1:17">
      <c r="A215" s="7">
        <v>41275</v>
      </c>
      <c r="C215">
        <v>1.40006922061397</v>
      </c>
      <c r="D215">
        <v>1.68640395049549</v>
      </c>
      <c r="E215">
        <v>1.1463835293434801</v>
      </c>
      <c r="G215">
        <v>-0.70480070596771005</v>
      </c>
      <c r="H215">
        <v>-0.18510154019028799</v>
      </c>
      <c r="I215">
        <v>-0.67270363164942704</v>
      </c>
      <c r="K215">
        <v>0.81619162494158404</v>
      </c>
      <c r="L215">
        <v>1.7456988009293699</v>
      </c>
      <c r="M215">
        <v>0.452447875651589</v>
      </c>
      <c r="O215">
        <v>1.3514052938358001</v>
      </c>
      <c r="P215">
        <v>1.71460963926569</v>
      </c>
      <c r="Q215">
        <v>-1.97884843033808</v>
      </c>
    </row>
    <row r="216" spans="1:17">
      <c r="A216" s="7">
        <v>41365</v>
      </c>
      <c r="C216">
        <v>1.3536256817378101</v>
      </c>
      <c r="D216">
        <v>1.6867493989170499</v>
      </c>
      <c r="E216">
        <v>1.1853520975404399</v>
      </c>
      <c r="G216">
        <v>-0.77930376166974402</v>
      </c>
      <c r="H216">
        <v>-0.202344612585067</v>
      </c>
      <c r="I216">
        <v>-0.61422130074824199</v>
      </c>
      <c r="K216">
        <v>0.691233730713816</v>
      </c>
      <c r="L216">
        <v>1.7288512399006399</v>
      </c>
      <c r="M216">
        <v>0.54917704290542302</v>
      </c>
      <c r="O216">
        <v>1.3340994979785099</v>
      </c>
      <c r="P216">
        <v>1.82603212196972</v>
      </c>
      <c r="Q216">
        <v>-1.9397499521628601</v>
      </c>
    </row>
    <row r="217" spans="1:17">
      <c r="A217" s="7">
        <v>41456</v>
      </c>
      <c r="C217">
        <v>1.4291927329521601</v>
      </c>
      <c r="D217">
        <v>1.72829360574807</v>
      </c>
      <c r="E217">
        <v>1.16389592978977</v>
      </c>
      <c r="G217">
        <v>-0.74342973307400895</v>
      </c>
      <c r="H217">
        <v>-0.20456923221420201</v>
      </c>
      <c r="I217">
        <v>-0.69666856980564196</v>
      </c>
      <c r="K217">
        <v>0.80920148987242002</v>
      </c>
      <c r="L217">
        <v>1.77419148081237</v>
      </c>
      <c r="M217">
        <v>0.44567099302326002</v>
      </c>
      <c r="O217">
        <v>1.5860811501318</v>
      </c>
      <c r="P217">
        <v>1.99060966345178</v>
      </c>
      <c r="Q217">
        <v>-1.77959255268365</v>
      </c>
    </row>
    <row r="218" spans="1:17">
      <c r="A218" s="7">
        <v>41548</v>
      </c>
      <c r="C218">
        <v>1.4924803428677</v>
      </c>
      <c r="D218">
        <v>1.79446043203581</v>
      </c>
      <c r="E218">
        <v>1.1391581139874301</v>
      </c>
      <c r="G218">
        <v>-0.72973139190268899</v>
      </c>
      <c r="H218">
        <v>-0.21343562268181099</v>
      </c>
      <c r="I218">
        <v>-0.85916330772361404</v>
      </c>
      <c r="K218">
        <v>0.89165355257824497</v>
      </c>
      <c r="L218">
        <v>1.84108092021556</v>
      </c>
      <c r="M218">
        <v>0.25889660521073798</v>
      </c>
      <c r="O218">
        <v>1.8522724448603201</v>
      </c>
      <c r="P218">
        <v>2.2169814489119499</v>
      </c>
      <c r="Q218">
        <v>-1.71019897773658</v>
      </c>
    </row>
    <row r="219" spans="1:17">
      <c r="A219" s="7">
        <v>41640</v>
      </c>
      <c r="C219">
        <v>1.3311757402372699</v>
      </c>
      <c r="D219">
        <v>1.72264770189631</v>
      </c>
      <c r="E219">
        <v>1.12999645262319</v>
      </c>
      <c r="G219">
        <v>-0.81418903968466105</v>
      </c>
      <c r="H219">
        <v>-0.17418163426663899</v>
      </c>
      <c r="I219">
        <v>-0.758464377370761</v>
      </c>
      <c r="K219">
        <v>0.63195952367386399</v>
      </c>
      <c r="L219">
        <v>1.7981149613818299</v>
      </c>
      <c r="M219">
        <v>0.35060355615225203</v>
      </c>
      <c r="O219">
        <v>1.6690956349252699</v>
      </c>
      <c r="P219">
        <v>2.4198144351759101</v>
      </c>
      <c r="Q219">
        <v>-1.3913823815974</v>
      </c>
    </row>
    <row r="220" spans="1:17">
      <c r="A220" s="7">
        <v>41730</v>
      </c>
      <c r="C220">
        <v>1.5219813440782901</v>
      </c>
      <c r="D220">
        <v>1.78862227958386</v>
      </c>
      <c r="E220">
        <v>1.1100374838637199</v>
      </c>
      <c r="G220">
        <v>-0.75856193767159996</v>
      </c>
      <c r="H220">
        <v>-0.15473323396742</v>
      </c>
      <c r="I220">
        <v>-0.93788148680639305</v>
      </c>
      <c r="K220">
        <v>0.89487199119866501</v>
      </c>
      <c r="L220">
        <v>1.89309908197328</v>
      </c>
      <c r="M220">
        <v>0.15159713545291401</v>
      </c>
      <c r="O220">
        <v>1.90804429525838</v>
      </c>
      <c r="P220">
        <v>2.5792158948656798</v>
      </c>
      <c r="Q220">
        <v>-1.3397241672826099</v>
      </c>
    </row>
    <row r="221" spans="1:17">
      <c r="A221" s="7">
        <v>41821</v>
      </c>
      <c r="C221">
        <v>1.6465350636203699</v>
      </c>
      <c r="D221">
        <v>1.83643521879075</v>
      </c>
      <c r="E221">
        <v>1.10841325243452</v>
      </c>
      <c r="G221">
        <v>-0.78864734910577705</v>
      </c>
      <c r="H221">
        <v>-0.13395799246239501</v>
      </c>
      <c r="I221">
        <v>-0.87112785537352799</v>
      </c>
      <c r="K221">
        <v>1.00009792681822</v>
      </c>
      <c r="L221">
        <v>1.9686163912393899</v>
      </c>
      <c r="M221">
        <v>0.216756617638175</v>
      </c>
      <c r="O221">
        <v>2.15376519392521</v>
      </c>
      <c r="P221">
        <v>2.8711590215472098</v>
      </c>
      <c r="Q221">
        <v>-1.0826460549860699</v>
      </c>
    </row>
    <row r="222" spans="1:17">
      <c r="A222" s="7">
        <v>41913</v>
      </c>
      <c r="C222">
        <v>1.62823974426114</v>
      </c>
      <c r="D222">
        <v>1.8424583517181501</v>
      </c>
      <c r="E222">
        <v>1.09343108291256</v>
      </c>
      <c r="G222">
        <v>-0.87083245477508597</v>
      </c>
      <c r="H222">
        <v>-0.133137016404306</v>
      </c>
      <c r="I222">
        <v>-0.84326705470733598</v>
      </c>
      <c r="K222">
        <v>0.89803734640293398</v>
      </c>
      <c r="L222">
        <v>1.9763333823995699</v>
      </c>
      <c r="M222">
        <v>0.22991273161899201</v>
      </c>
      <c r="O222">
        <v>2.1792969539845899</v>
      </c>
      <c r="P222">
        <v>3.0696972026887002</v>
      </c>
      <c r="Q222">
        <v>-0.84179993090856398</v>
      </c>
    </row>
    <row r="223" spans="1:17">
      <c r="A223" s="7">
        <v>42005</v>
      </c>
      <c r="C223">
        <v>1.7182764528393699</v>
      </c>
      <c r="D223">
        <v>1.68321953249984</v>
      </c>
      <c r="E223">
        <v>1.11650335978809</v>
      </c>
      <c r="G223">
        <v>-0.95673031400687403</v>
      </c>
      <c r="H223">
        <v>-0.15217184470601799</v>
      </c>
      <c r="I223">
        <v>-0.73582040535596305</v>
      </c>
      <c r="K223">
        <v>0.90995261043068898</v>
      </c>
      <c r="L223">
        <v>1.7749825874067999</v>
      </c>
      <c r="M223">
        <v>0.36000433917055302</v>
      </c>
      <c r="O223">
        <v>2.1350149107430498</v>
      </c>
      <c r="P223">
        <v>2.8801954002333301</v>
      </c>
      <c r="Q223">
        <v>-0.52355708121353906</v>
      </c>
    </row>
    <row r="224" spans="1:17">
      <c r="A224" s="7">
        <v>42095</v>
      </c>
      <c r="C224">
        <v>1.71492280885825</v>
      </c>
      <c r="D224">
        <v>1.6086424120765199</v>
      </c>
      <c r="E224">
        <v>1.09600208538407</v>
      </c>
      <c r="G224">
        <v>-0.86712400304355297</v>
      </c>
      <c r="H224">
        <v>-0.169195851714048</v>
      </c>
      <c r="I224">
        <v>-0.63250273235205101</v>
      </c>
      <c r="K224">
        <v>0.99591562526209199</v>
      </c>
      <c r="L224">
        <v>1.6725736229508501</v>
      </c>
      <c r="M224">
        <v>0.44320043923937302</v>
      </c>
      <c r="O224">
        <v>2.4951074662616302</v>
      </c>
      <c r="P224">
        <v>2.5562145001388799</v>
      </c>
      <c r="Q224">
        <v>-0.147066987883818</v>
      </c>
    </row>
    <row r="225" spans="1:17">
      <c r="A225" s="7">
        <v>42186</v>
      </c>
      <c r="C225">
        <v>1.71021081548414</v>
      </c>
      <c r="D225">
        <v>1.6159560948951599</v>
      </c>
      <c r="E225">
        <v>1.0934029296246499</v>
      </c>
      <c r="G225">
        <v>-0.93114141179955301</v>
      </c>
      <c r="H225">
        <v>-0.17393465635177499</v>
      </c>
      <c r="I225">
        <v>-0.67123948730155902</v>
      </c>
      <c r="K225">
        <v>0.92677925118651605</v>
      </c>
      <c r="L225">
        <v>1.6762084118859499</v>
      </c>
      <c r="M225">
        <v>0.40191266716028101</v>
      </c>
      <c r="O225">
        <v>2.37303822030947</v>
      </c>
      <c r="P225">
        <v>2.4607660814759802</v>
      </c>
      <c r="Q225">
        <v>8.5168480920856399E-3</v>
      </c>
    </row>
    <row r="226" spans="1:17">
      <c r="A226" s="7">
        <v>42278</v>
      </c>
      <c r="C226">
        <v>1.6767288169772101</v>
      </c>
      <c r="D226">
        <v>1.56101231606501</v>
      </c>
      <c r="E226">
        <v>1.09582215291311</v>
      </c>
      <c r="G226">
        <v>-0.99295220852319099</v>
      </c>
      <c r="H226">
        <v>-0.19650701503550999</v>
      </c>
      <c r="I226">
        <v>-0.611203541747246</v>
      </c>
      <c r="K226">
        <v>0.82859463650964005</v>
      </c>
      <c r="L226">
        <v>1.5907297329955501</v>
      </c>
      <c r="M226">
        <v>0.46432302987939</v>
      </c>
      <c r="O226">
        <v>2.1630708617104801</v>
      </c>
      <c r="P226">
        <v>2.3732655383514598</v>
      </c>
      <c r="Q226">
        <v>0.23881924419401901</v>
      </c>
    </row>
    <row r="227" spans="1:17">
      <c r="A227" s="7">
        <v>42370</v>
      </c>
      <c r="C227">
        <v>1.7132521587292699</v>
      </c>
      <c r="D227">
        <v>1.5852524022316401</v>
      </c>
      <c r="E227">
        <v>1.10990509751527</v>
      </c>
      <c r="G227">
        <v>-0.93442415456989603</v>
      </c>
      <c r="H227">
        <v>-0.20593418909517699</v>
      </c>
      <c r="I227">
        <v>-0.79543923566687802</v>
      </c>
      <c r="K227">
        <v>0.92680053059121703</v>
      </c>
      <c r="L227">
        <v>1.60905555763204</v>
      </c>
      <c r="M227">
        <v>0.29390945215453002</v>
      </c>
      <c r="O227">
        <v>2.2697302363225198</v>
      </c>
      <c r="P227">
        <v>2.4189642593907501</v>
      </c>
      <c r="Q227">
        <v>0.21818134956038199</v>
      </c>
    </row>
    <row r="228" spans="1:17">
      <c r="A228" s="7">
        <v>42461</v>
      </c>
      <c r="C228">
        <v>1.6857178883823101</v>
      </c>
      <c r="D228">
        <v>1.43627088082278</v>
      </c>
      <c r="E228">
        <v>1.0834428401129499</v>
      </c>
      <c r="G228">
        <v>-0.88066493363385401</v>
      </c>
      <c r="H228">
        <v>-0.18015546730607501</v>
      </c>
      <c r="I228">
        <v>-0.75812157284764703</v>
      </c>
      <c r="K228">
        <v>0.950647363326524</v>
      </c>
      <c r="L228">
        <v>1.4642621147436199</v>
      </c>
      <c r="M228">
        <v>0.30525496164052301</v>
      </c>
      <c r="O228">
        <v>2.3735267642600801</v>
      </c>
      <c r="P228">
        <v>2.3973536691310602</v>
      </c>
      <c r="Q228">
        <v>0.39518254709969403</v>
      </c>
    </row>
    <row r="229" spans="1:17">
      <c r="A229" s="7">
        <v>42552</v>
      </c>
      <c r="C229">
        <v>1.75745248032551</v>
      </c>
      <c r="D229">
        <v>1.55025973991216</v>
      </c>
      <c r="E229">
        <v>1.09550318887658</v>
      </c>
      <c r="G229">
        <v>-0.92351228499247595</v>
      </c>
      <c r="H229">
        <v>-0.22468593956484001</v>
      </c>
      <c r="I229">
        <v>-0.69751789215061299</v>
      </c>
      <c r="K229">
        <v>0.98573027612917397</v>
      </c>
      <c r="L229">
        <v>1.5502399515699601</v>
      </c>
      <c r="M229">
        <v>0.37769562293143</v>
      </c>
      <c r="O229">
        <v>2.2790779429691401</v>
      </c>
      <c r="P229">
        <v>2.3464003804129998</v>
      </c>
      <c r="Q229">
        <v>0.524591264080982</v>
      </c>
    </row>
    <row r="230" spans="1:17">
      <c r="A230" s="7">
        <v>42644</v>
      </c>
      <c r="C230">
        <v>1.7817449376769501</v>
      </c>
      <c r="D230">
        <v>1.5484836820704799</v>
      </c>
      <c r="E230">
        <v>1.1322559388404301</v>
      </c>
      <c r="G230">
        <v>-0.98630864921584305</v>
      </c>
      <c r="H230">
        <v>-0.28142295023570402</v>
      </c>
      <c r="I230">
        <v>-0.66099496533350299</v>
      </c>
      <c r="K230">
        <v>0.94932449373309702</v>
      </c>
      <c r="L230">
        <v>1.4914694938797499</v>
      </c>
      <c r="M230">
        <v>0.45029060675284699</v>
      </c>
      <c r="O230">
        <v>2.17891670342954</v>
      </c>
      <c r="P230">
        <v>2.4010085195714099</v>
      </c>
      <c r="Q230">
        <v>0.69115257617340797</v>
      </c>
    </row>
    <row r="231" spans="1:17">
      <c r="A231" s="7">
        <v>42736</v>
      </c>
      <c r="C231">
        <v>1.7798702212028901</v>
      </c>
      <c r="D231">
        <v>1.6471803800185001</v>
      </c>
      <c r="E231">
        <v>1.15611423034981</v>
      </c>
      <c r="G231">
        <v>-0.96993412238730603</v>
      </c>
      <c r="H231">
        <v>-0.27117562769382297</v>
      </c>
      <c r="I231">
        <v>-0.51966283904263</v>
      </c>
      <c r="K231">
        <v>0.96366238598836595</v>
      </c>
      <c r="L231">
        <v>1.6147167996163001</v>
      </c>
      <c r="M231">
        <v>0.61503914820172401</v>
      </c>
      <c r="O231">
        <v>2.2559365101409399</v>
      </c>
      <c r="P231">
        <v>2.7464291282856301</v>
      </c>
      <c r="Q231">
        <v>1.05606222608185</v>
      </c>
    </row>
    <row r="232" spans="1:17">
      <c r="A232" s="7">
        <v>42826</v>
      </c>
      <c r="C232">
        <v>1.8135410619810799</v>
      </c>
      <c r="D232">
        <v>1.7033546171890499</v>
      </c>
      <c r="E232">
        <v>1.1712435027425501</v>
      </c>
      <c r="G232">
        <v>-1.0532718695529499</v>
      </c>
      <c r="H232">
        <v>-0.31013430811579601</v>
      </c>
      <c r="I232">
        <v>-0.53368351963949501</v>
      </c>
      <c r="K232">
        <v>0.91690360923708303</v>
      </c>
      <c r="L232">
        <v>1.64007321775607</v>
      </c>
      <c r="M232">
        <v>0.61586753268765304</v>
      </c>
      <c r="O232">
        <v>2.0798716778053898</v>
      </c>
      <c r="P232">
        <v>2.98692756920713</v>
      </c>
      <c r="Q232">
        <v>1.2851551916978701</v>
      </c>
    </row>
    <row r="233" spans="1:17">
      <c r="A233" s="7">
        <v>42917</v>
      </c>
      <c r="C233">
        <v>1.8844992894541499</v>
      </c>
      <c r="D233">
        <v>1.6207381597931401</v>
      </c>
      <c r="E233">
        <v>1.19531566796621</v>
      </c>
      <c r="G233">
        <v>-1.0997518247357501</v>
      </c>
      <c r="H233">
        <v>-0.31503147910868101</v>
      </c>
      <c r="I233">
        <v>-0.52829399520057596</v>
      </c>
      <c r="K233">
        <v>0.94751049962761902</v>
      </c>
      <c r="L233">
        <v>1.5405866786137301</v>
      </c>
      <c r="M233">
        <v>0.64488338487127395</v>
      </c>
      <c r="O233">
        <v>2.02902918735822</v>
      </c>
      <c r="P233">
        <v>3.0341883331824402</v>
      </c>
      <c r="Q233">
        <v>1.50348915981613</v>
      </c>
    </row>
    <row r="234" spans="1:17">
      <c r="A234" s="7">
        <v>43009</v>
      </c>
      <c r="C234">
        <v>1.99615971389811</v>
      </c>
      <c r="D234">
        <v>1.6432757856843401</v>
      </c>
      <c r="E234">
        <v>1.2318582608203701</v>
      </c>
      <c r="G234">
        <v>-1.0468656583384399</v>
      </c>
      <c r="H234">
        <v>-0.28036549424115997</v>
      </c>
      <c r="I234">
        <v>-0.585038543707596</v>
      </c>
      <c r="K234">
        <v>1.12170113207902</v>
      </c>
      <c r="L234">
        <v>1.6010564786027499</v>
      </c>
      <c r="M234">
        <v>0.62400462855170302</v>
      </c>
      <c r="O234">
        <v>2.29753504573875</v>
      </c>
      <c r="P234">
        <v>3.0888349813537301</v>
      </c>
      <c r="Q234">
        <v>1.65835450667169</v>
      </c>
    </row>
    <row r="235" spans="1:17">
      <c r="A235" s="7">
        <v>43101</v>
      </c>
      <c r="C235">
        <v>2.02496924009743</v>
      </c>
      <c r="D235">
        <v>1.7484396475275801</v>
      </c>
      <c r="E235">
        <v>1.1847139308667201</v>
      </c>
      <c r="G235">
        <v>-0.955752352561973</v>
      </c>
      <c r="H235">
        <v>-0.25651277680270501</v>
      </c>
      <c r="I235">
        <v>-0.593420284177546</v>
      </c>
      <c r="K235">
        <v>1.24411222496567</v>
      </c>
      <c r="L235">
        <v>1.74531357499248</v>
      </c>
      <c r="M235">
        <v>0.56935171220536396</v>
      </c>
      <c r="O235">
        <v>2.6463048213645401</v>
      </c>
      <c r="P235">
        <v>3.3107559048827402</v>
      </c>
      <c r="Q235">
        <v>1.8192832224681299</v>
      </c>
    </row>
    <row r="236" spans="1:17">
      <c r="A236" s="7">
        <v>43191</v>
      </c>
      <c r="C236">
        <v>2.0327255873641299</v>
      </c>
      <c r="D236">
        <v>1.78314992748894</v>
      </c>
      <c r="E236">
        <v>1.20877688235481</v>
      </c>
      <c r="G236">
        <v>-0.99017455576844005</v>
      </c>
      <c r="H236">
        <v>-0.29637782221051001</v>
      </c>
      <c r="I236">
        <v>-0.567327251301319</v>
      </c>
      <c r="K236">
        <v>1.2181162799290299</v>
      </c>
      <c r="L236">
        <v>1.7451890795104901</v>
      </c>
      <c r="M236">
        <v>0.61906202973713798</v>
      </c>
      <c r="O236">
        <v>2.5761334027408802</v>
      </c>
      <c r="P236">
        <v>3.37189363166897</v>
      </c>
      <c r="Q236">
        <v>1.8208240072754101</v>
      </c>
    </row>
    <row r="237" spans="1:17">
      <c r="A237" s="7">
        <v>43282</v>
      </c>
      <c r="C237">
        <v>2.0889107843735499</v>
      </c>
      <c r="D237">
        <v>1.7798024586256</v>
      </c>
      <c r="E237">
        <v>1.1915632756293499</v>
      </c>
      <c r="G237">
        <v>-1.1152543238468999</v>
      </c>
      <c r="H237">
        <v>-0.26605800020050002</v>
      </c>
      <c r="I237">
        <v>-0.67136203296744301</v>
      </c>
      <c r="K237">
        <v>1.1540743894809999</v>
      </c>
      <c r="L237">
        <v>1.7716763120502701</v>
      </c>
      <c r="M237">
        <v>0.498132452343858</v>
      </c>
      <c r="O237">
        <v>2.2317068411513201</v>
      </c>
      <c r="P237">
        <v>3.5149086184213201</v>
      </c>
      <c r="Q237">
        <v>1.7048983390427599</v>
      </c>
    </row>
    <row r="238" spans="1:17">
      <c r="A238" s="7">
        <v>43374</v>
      </c>
      <c r="C238">
        <v>2.0262659936359699</v>
      </c>
      <c r="D238">
        <v>1.75641758210239</v>
      </c>
      <c r="E238">
        <v>1.2330226066318399</v>
      </c>
      <c r="G238">
        <v>-1.10409859194908</v>
      </c>
      <c r="H238">
        <v>-0.28015748887206099</v>
      </c>
      <c r="I238">
        <v>-0.77383585974479496</v>
      </c>
      <c r="K238">
        <v>1.09717473891601</v>
      </c>
      <c r="L238">
        <v>1.73080297269199</v>
      </c>
      <c r="M238">
        <v>0.43635009362681298</v>
      </c>
      <c r="O238">
        <v>2.1365217182041101</v>
      </c>
      <c r="P238">
        <v>3.4021006290730602</v>
      </c>
      <c r="Q238">
        <v>1.5215620072999601</v>
      </c>
    </row>
    <row r="239" spans="1:17">
      <c r="A239" s="7">
        <v>43466</v>
      </c>
      <c r="C239">
        <v>2.09348293607981</v>
      </c>
      <c r="D239">
        <v>1.74381411628427</v>
      </c>
      <c r="E239">
        <v>1.2742542806875701</v>
      </c>
      <c r="G239">
        <v>-1.16030189859328</v>
      </c>
      <c r="H239">
        <v>-0.27742582407008498</v>
      </c>
      <c r="I239">
        <v>-0.78190124440054798</v>
      </c>
      <c r="K239">
        <v>1.1139938603482</v>
      </c>
      <c r="L239">
        <v>1.71910465700574</v>
      </c>
      <c r="M239">
        <v>0.46875273648966398</v>
      </c>
      <c r="O239">
        <v>1.8684247767961299</v>
      </c>
      <c r="P239">
        <v>3.2784690680503599</v>
      </c>
      <c r="Q239">
        <v>1.54602851308505</v>
      </c>
    </row>
    <row r="240" spans="1:17">
      <c r="A240" s="7">
        <v>43556</v>
      </c>
      <c r="C240">
        <v>2.1762486033771502</v>
      </c>
      <c r="D240">
        <v>1.8482355652394999</v>
      </c>
      <c r="E240">
        <v>1.26192710739581</v>
      </c>
      <c r="G240">
        <v>-1.1673320987945801</v>
      </c>
      <c r="H240">
        <v>-0.243757004522549</v>
      </c>
      <c r="I240">
        <v>-0.669196994200291</v>
      </c>
      <c r="K240">
        <v>1.19687774679945</v>
      </c>
      <c r="L240">
        <v>1.8723278509389201</v>
      </c>
      <c r="M240">
        <v>0.56935812339071701</v>
      </c>
      <c r="O240">
        <v>1.8130667055435199</v>
      </c>
      <c r="P240">
        <v>3.4337448101131298</v>
      </c>
      <c r="Q240">
        <v>1.7514685037886</v>
      </c>
    </row>
    <row r="241" spans="1:17">
      <c r="A241" s="7">
        <v>43647</v>
      </c>
      <c r="C241">
        <v>2.3123127914917201</v>
      </c>
      <c r="D241">
        <v>1.81328781097244</v>
      </c>
      <c r="E241">
        <v>1.24847052507713</v>
      </c>
      <c r="G241">
        <v>-1.19507207986842</v>
      </c>
      <c r="H241">
        <v>-0.263931130444717</v>
      </c>
      <c r="I241">
        <v>-0.67311856494994904</v>
      </c>
      <c r="K241">
        <v>1.3169537333839101</v>
      </c>
      <c r="L241">
        <v>1.8121412856244199</v>
      </c>
      <c r="M241">
        <v>0.55222919795440195</v>
      </c>
      <c r="O241">
        <v>1.8060018679808501</v>
      </c>
      <c r="P241">
        <v>3.3977974480422999</v>
      </c>
      <c r="Q241">
        <v>1.7462936226938801</v>
      </c>
    </row>
    <row r="242" spans="1:17">
      <c r="A242" s="7">
        <v>43739</v>
      </c>
      <c r="C242">
        <v>2.33129535246493</v>
      </c>
      <c r="D242">
        <v>1.8062167123077799</v>
      </c>
      <c r="E242">
        <v>1.2208276833731999</v>
      </c>
      <c r="G242">
        <v>-1.2322399418913199</v>
      </c>
      <c r="H242">
        <v>-0.31873260297272799</v>
      </c>
      <c r="I242">
        <v>-0.78200781150879195</v>
      </c>
      <c r="K242">
        <v>1.3004079443529499</v>
      </c>
      <c r="L242">
        <v>1.74924395936586</v>
      </c>
      <c r="M242">
        <v>0.41620907921085698</v>
      </c>
      <c r="O242">
        <v>1.7617742189827399</v>
      </c>
      <c r="P242">
        <v>3.1473509674046301</v>
      </c>
      <c r="Q242">
        <v>1.5368488090539401</v>
      </c>
    </row>
    <row r="243" spans="1:17">
      <c r="A243" s="7">
        <v>43831</v>
      </c>
      <c r="C243">
        <v>2.3382170372328601</v>
      </c>
      <c r="D243">
        <v>1.5930001591965699</v>
      </c>
      <c r="E243">
        <v>1.1780156894915801</v>
      </c>
      <c r="G243">
        <v>-1.20815814968311</v>
      </c>
      <c r="H243">
        <v>-0.308519258071069</v>
      </c>
      <c r="I243">
        <v>-1.0141129389087</v>
      </c>
      <c r="K243">
        <v>1.33200924294983</v>
      </c>
      <c r="L243">
        <v>1.51534106310329</v>
      </c>
      <c r="M243">
        <v>0.14208487336688899</v>
      </c>
      <c r="O243">
        <v>1.80465938093779</v>
      </c>
      <c r="P243">
        <v>2.7367009006807201</v>
      </c>
      <c r="Q243">
        <v>1.0779983059196401</v>
      </c>
    </row>
    <row r="244" spans="1:17">
      <c r="A244" s="7">
        <v>43922</v>
      </c>
      <c r="C244">
        <v>2.3171455650584698</v>
      </c>
      <c r="D244">
        <v>1.5721755340007899</v>
      </c>
      <c r="E244">
        <v>1.1734565550687299</v>
      </c>
      <c r="G244">
        <v>-1.21609754478832</v>
      </c>
      <c r="H244">
        <v>-0.31095506350905</v>
      </c>
      <c r="I244">
        <v>-1.01965259058175</v>
      </c>
      <c r="K244">
        <v>1.3011784456865501</v>
      </c>
      <c r="L244">
        <v>1.4890626940731799</v>
      </c>
      <c r="M244">
        <v>0.132070526413814</v>
      </c>
      <c r="O244">
        <v>-0.778901004878366</v>
      </c>
      <c r="P244">
        <v>-6.0029561369034496</v>
      </c>
      <c r="Q244">
        <v>-4.9521024749697897</v>
      </c>
    </row>
    <row r="245" spans="1:17">
      <c r="A245" s="7">
        <v>44013</v>
      </c>
      <c r="C245">
        <v>2.3681769679112801</v>
      </c>
      <c r="D245">
        <v>1.5974352914805801</v>
      </c>
      <c r="E245">
        <v>1.1801973903762299</v>
      </c>
      <c r="G245">
        <v>-1.2052153031544499</v>
      </c>
      <c r="H245">
        <v>-0.30924515558497001</v>
      </c>
      <c r="I245">
        <v>-1.0129877805592999</v>
      </c>
      <c r="K245">
        <v>1.36749964078918</v>
      </c>
      <c r="L245">
        <v>1.51969304442402</v>
      </c>
      <c r="M245">
        <v>0.14535132559919101</v>
      </c>
      <c r="O245">
        <v>5.3084820526354797</v>
      </c>
      <c r="P245">
        <v>1.81347435051406</v>
      </c>
      <c r="Q245">
        <v>3.43335702455231</v>
      </c>
    </row>
    <row r="246" spans="1:17">
      <c r="A246" s="7">
        <v>44105</v>
      </c>
      <c r="C246">
        <v>2.3526435356676001</v>
      </c>
      <c r="D246">
        <v>1.59358424424909</v>
      </c>
      <c r="E246">
        <v>1.1777172248718699</v>
      </c>
      <c r="G246">
        <v>-1.2083264367967601</v>
      </c>
      <c r="H246">
        <v>-0.308268471659987</v>
      </c>
      <c r="I246">
        <v>-1.0155725569523499</v>
      </c>
      <c r="K246">
        <v>1.3475134619937701</v>
      </c>
      <c r="L246">
        <v>1.5162605811182599</v>
      </c>
      <c r="M246">
        <v>0.140332318528403</v>
      </c>
      <c r="O246">
        <v>6.1227200046949397</v>
      </c>
      <c r="P246">
        <v>3.4630284068463699</v>
      </c>
      <c r="Q246">
        <v>5.0376726902436202</v>
      </c>
    </row>
    <row r="247" spans="1:17">
      <c r="A247" s="7">
        <v>44197</v>
      </c>
      <c r="C247">
        <v>2.3948150008483</v>
      </c>
      <c r="D247">
        <v>1.7350251662816401</v>
      </c>
      <c r="E247">
        <v>1.1850078699829001</v>
      </c>
      <c r="G247">
        <v>-1.1292289977303001</v>
      </c>
      <c r="H247">
        <v>-0.30849346776534098</v>
      </c>
      <c r="I247">
        <v>-0.788479943433952</v>
      </c>
      <c r="K247">
        <v>1.4724246895348501</v>
      </c>
      <c r="L247">
        <v>1.6779743544450501</v>
      </c>
      <c r="M247">
        <v>0.37458054805653701</v>
      </c>
      <c r="O247">
        <v>6.7830606307369301</v>
      </c>
      <c r="P247">
        <v>4.2607103363264001</v>
      </c>
      <c r="Q247">
        <v>6.4560925884619396</v>
      </c>
    </row>
    <row r="248" spans="1:17">
      <c r="A248" s="7">
        <v>44287</v>
      </c>
      <c r="C248">
        <v>2.32006476796156</v>
      </c>
      <c r="D248">
        <v>1.5615960757733001</v>
      </c>
      <c r="E248">
        <v>1.23852059720186</v>
      </c>
      <c r="G248">
        <v>-0.98975502090410405</v>
      </c>
      <c r="H248">
        <v>-0.25556058126168302</v>
      </c>
      <c r="I248">
        <v>-0.965671059662781</v>
      </c>
      <c r="K248">
        <v>1.53069230221818</v>
      </c>
      <c r="L248">
        <v>1.53234452587965</v>
      </c>
      <c r="M248">
        <v>0.24991105670196101</v>
      </c>
      <c r="O248">
        <v>7.2313425618045004</v>
      </c>
      <c r="P248">
        <v>4.8036433013420696</v>
      </c>
      <c r="Q248">
        <v>6.8735609060254301</v>
      </c>
    </row>
    <row r="249" spans="1:17">
      <c r="A249" s="7">
        <v>44378</v>
      </c>
      <c r="C249">
        <v>2.3178629978786298</v>
      </c>
      <c r="D249">
        <v>1.7338743630889999</v>
      </c>
      <c r="E249">
        <v>1.1456767101888401</v>
      </c>
      <c r="G249">
        <v>-1.02746532497545</v>
      </c>
      <c r="H249">
        <v>-0.168120528786983</v>
      </c>
      <c r="I249">
        <v>-0.899482006164952</v>
      </c>
      <c r="K249">
        <v>1.4905900625473201</v>
      </c>
      <c r="L249">
        <v>1.8170297139690501</v>
      </c>
      <c r="M249">
        <v>0.224975772888167</v>
      </c>
      <c r="O249">
        <v>6.8038845330713196</v>
      </c>
      <c r="P249">
        <v>5.1170966154710698</v>
      </c>
      <c r="Q249">
        <v>6.9633459573869798</v>
      </c>
    </row>
    <row r="250" spans="1:17">
      <c r="A250" s="7">
        <v>44470</v>
      </c>
      <c r="C250">
        <v>2.5275464362856401</v>
      </c>
      <c r="D250">
        <v>1.8785836520505499</v>
      </c>
      <c r="E250">
        <v>1.17353892924279</v>
      </c>
      <c r="G250">
        <v>-0.99645565243340894</v>
      </c>
      <c r="H250">
        <v>-0.14636721003438899</v>
      </c>
      <c r="I250">
        <v>-0.81614135411122901</v>
      </c>
      <c r="K250">
        <v>1.74939340203099</v>
      </c>
      <c r="L250">
        <v>2.00446382610928</v>
      </c>
      <c r="M250">
        <v>0.33566261141690201</v>
      </c>
      <c r="O250">
        <v>6.9884512405495096</v>
      </c>
      <c r="P250">
        <v>5.5919876488748201</v>
      </c>
      <c r="Q250">
        <v>6.5345991390185096</v>
      </c>
    </row>
    <row r="251" spans="1:17">
      <c r="A251" s="7">
        <v>44562</v>
      </c>
      <c r="C251">
        <v>2.28502351762079</v>
      </c>
      <c r="D251">
        <v>1.85501901683556</v>
      </c>
      <c r="E251">
        <v>1.2119061307901799</v>
      </c>
      <c r="G251">
        <v>-0.99873763378775804</v>
      </c>
      <c r="H251">
        <v>-0.103460185571533</v>
      </c>
      <c r="I251">
        <v>-0.62453732770390102</v>
      </c>
      <c r="K251">
        <v>1.4836419479335501</v>
      </c>
      <c r="L251">
        <v>2.0203911902730201</v>
      </c>
      <c r="M251">
        <v>0.56492324536174499</v>
      </c>
      <c r="O251">
        <v>6.2963221132716098</v>
      </c>
      <c r="P251">
        <v>6.0808102978000704</v>
      </c>
      <c r="Q251">
        <v>6.38099805768283</v>
      </c>
    </row>
    <row r="252" spans="1:17">
      <c r="A252" s="7">
        <v>44652</v>
      </c>
      <c r="C252">
        <v>2.1572472872502599</v>
      </c>
      <c r="D252">
        <v>1.7152652821913299</v>
      </c>
      <c r="E252">
        <v>1.0961454197144</v>
      </c>
      <c r="G252">
        <v>-1.0660707473117199</v>
      </c>
      <c r="H252">
        <v>-7.7322000957781301E-2</v>
      </c>
      <c r="I252">
        <v>-0.510385130847266</v>
      </c>
      <c r="K252">
        <v>1.2774966502656999</v>
      </c>
      <c r="L252">
        <v>1.8865223027706599</v>
      </c>
      <c r="M252">
        <v>0.56545872039776901</v>
      </c>
      <c r="O252">
        <v>4.8333348569202199</v>
      </c>
      <c r="P252">
        <v>5.58094667863935</v>
      </c>
      <c r="Q252">
        <v>5.9319819861007703</v>
      </c>
    </row>
    <row r="253" spans="1:17">
      <c r="A253" s="7">
        <v>44743</v>
      </c>
      <c r="C253">
        <v>2.2483350044978101</v>
      </c>
      <c r="D253">
        <v>1.75753944903947</v>
      </c>
      <c r="E253">
        <v>1.1176259684015499</v>
      </c>
      <c r="G253">
        <v>-1.0726316114399801</v>
      </c>
      <c r="H253">
        <v>-0.118260843666981</v>
      </c>
      <c r="I253">
        <v>-0.37330031342222098</v>
      </c>
      <c r="K253">
        <v>1.36989069303325</v>
      </c>
      <c r="L253">
        <v>1.89398406760686</v>
      </c>
      <c r="M253">
        <v>0.72362624802787301</v>
      </c>
      <c r="O253">
        <v>4.43784141425283</v>
      </c>
      <c r="P253">
        <v>5.4142330000783803</v>
      </c>
      <c r="Q253">
        <v>5.2083933237545503</v>
      </c>
    </row>
    <row r="254" spans="1:17">
      <c r="A254" s="7">
        <v>44835</v>
      </c>
      <c r="C254">
        <v>2.22676142800406</v>
      </c>
      <c r="D254">
        <v>1.66214288865591</v>
      </c>
      <c r="E254">
        <v>1.1237805702474399</v>
      </c>
      <c r="G254">
        <v>-1.1075392809027</v>
      </c>
      <c r="H254">
        <v>-0.16452345351543601</v>
      </c>
      <c r="I254">
        <v>-0.24868137230141399</v>
      </c>
      <c r="K254">
        <v>1.3115461506544299</v>
      </c>
      <c r="L254">
        <v>1.7384998734066199</v>
      </c>
      <c r="M254">
        <v>0.85428580240461605</v>
      </c>
      <c r="O254">
        <v>4.1265907427256199</v>
      </c>
      <c r="P254">
        <v>4.8264140798748603</v>
      </c>
      <c r="Q254">
        <v>4.7671051860674796</v>
      </c>
    </row>
    <row r="255" spans="1:17">
      <c r="A255" s="7">
        <v>44927</v>
      </c>
      <c r="C255">
        <v>2.2623749321411899</v>
      </c>
      <c r="D255">
        <v>1.81926497018739</v>
      </c>
      <c r="E255">
        <v>1.12369315424014</v>
      </c>
      <c r="G255">
        <v>-1.1854288510736599</v>
      </c>
      <c r="H255">
        <v>-0.24926246301721</v>
      </c>
      <c r="I255">
        <v>-0.303272695248547</v>
      </c>
      <c r="K255">
        <v>1.2723460008862799</v>
      </c>
      <c r="L255">
        <v>1.8336533318567201</v>
      </c>
      <c r="M255">
        <v>0.79960868247082695</v>
      </c>
      <c r="O255">
        <v>3.6282065643384098</v>
      </c>
      <c r="P255">
        <v>4.3069950670753103</v>
      </c>
      <c r="Q255">
        <v>4.1919089255259001</v>
      </c>
    </row>
    <row r="256" spans="1:17">
      <c r="A256" s="7">
        <v>45017</v>
      </c>
      <c r="C256">
        <v>2.2987212660940299</v>
      </c>
      <c r="D256">
        <v>1.76195991106961</v>
      </c>
      <c r="E256">
        <v>1.1534993489293199</v>
      </c>
      <c r="G256">
        <v>-1.3365442996635599</v>
      </c>
      <c r="H256">
        <v>-0.29154374704007502</v>
      </c>
      <c r="I256">
        <v>-0.52143624380535802</v>
      </c>
      <c r="K256">
        <v>1.1607160965716199</v>
      </c>
      <c r="L256">
        <v>1.7257622467775999</v>
      </c>
      <c r="M256">
        <v>0.61069929190129901</v>
      </c>
      <c r="O256">
        <v>2.8693193558308101</v>
      </c>
      <c r="P256">
        <v>4.2102186834840198</v>
      </c>
      <c r="Q256">
        <v>3.4754248261228802</v>
      </c>
    </row>
    <row r="257" spans="1:17">
      <c r="A257" s="7">
        <v>45108</v>
      </c>
      <c r="C257">
        <v>2.50060914163315</v>
      </c>
      <c r="D257">
        <v>1.7352409986216</v>
      </c>
      <c r="E257">
        <v>1.1593786197245299</v>
      </c>
      <c r="G257">
        <v>-1.6046805932801</v>
      </c>
      <c r="H257">
        <v>-0.34129191090226302</v>
      </c>
      <c r="I257">
        <v>-0.72430169515845499</v>
      </c>
      <c r="K257">
        <v>1.1119046090985201</v>
      </c>
      <c r="L257">
        <v>1.64542302242021</v>
      </c>
      <c r="M257">
        <v>0.41360422212446801</v>
      </c>
      <c r="O257">
        <v>1.5682063370891399</v>
      </c>
      <c r="P257">
        <v>3.8220978747224499</v>
      </c>
      <c r="Q257">
        <v>2.7768317251816401</v>
      </c>
    </row>
    <row r="258" spans="1:17">
      <c r="A258" s="7">
        <v>45200</v>
      </c>
      <c r="C258">
        <v>2.5342488434805501</v>
      </c>
      <c r="D258">
        <v>1.7298535186194599</v>
      </c>
      <c r="E258">
        <v>1.17391071306183</v>
      </c>
      <c r="G258">
        <v>-1.73890877945697</v>
      </c>
      <c r="H258">
        <v>-0.392485494276822</v>
      </c>
      <c r="I258">
        <v>-0.91134405241263206</v>
      </c>
      <c r="K258">
        <v>1.0142215649550901</v>
      </c>
      <c r="L258">
        <v>1.5880611967198</v>
      </c>
      <c r="M258">
        <v>0.24082481117419599</v>
      </c>
      <c r="O258">
        <v>1.01154564642121</v>
      </c>
      <c r="P258">
        <v>3.3129618345591698</v>
      </c>
      <c r="Q258">
        <v>2.0653498910108001</v>
      </c>
    </row>
    <row r="259" spans="1:17">
      <c r="A259" s="7">
        <v>45292</v>
      </c>
      <c r="C259">
        <v>2.37526270025967</v>
      </c>
      <c r="D259">
        <v>1.84029816097691</v>
      </c>
      <c r="E259">
        <v>1.19407238744846</v>
      </c>
      <c r="G259">
        <v>-1.59109653209484</v>
      </c>
      <c r="H259">
        <v>-0.468785863692464</v>
      </c>
      <c r="I259">
        <v>-0.93929511431062995</v>
      </c>
      <c r="K259">
        <v>0.98931613450571598</v>
      </c>
      <c r="L259">
        <v>1.63821128603082</v>
      </c>
      <c r="M259">
        <v>0.23266201188218599</v>
      </c>
      <c r="O259">
        <v>1.3312342776133499</v>
      </c>
      <c r="P259">
        <v>2.73671511536531</v>
      </c>
      <c r="Q259">
        <v>1.5966237635937299</v>
      </c>
    </row>
    <row r="260" spans="1:17">
      <c r="A260" s="7">
        <v>45383</v>
      </c>
      <c r="C260">
        <v>2.4722713164997701</v>
      </c>
      <c r="D260">
        <v>1.9218104404140199</v>
      </c>
      <c r="E260">
        <v>1.21402769815423</v>
      </c>
      <c r="G260">
        <v>-1.69080420882041</v>
      </c>
      <c r="H260">
        <v>-0.47275338773502201</v>
      </c>
      <c r="I260">
        <v>-1.1135679510752801</v>
      </c>
      <c r="K260">
        <v>0.99499564804249996</v>
      </c>
      <c r="L260">
        <v>1.72756893292158</v>
      </c>
      <c r="M260">
        <v>7.7974896077871905E-2</v>
      </c>
      <c r="O260">
        <v>0.61626177268969096</v>
      </c>
      <c r="P260">
        <v>2.5568915796124698</v>
      </c>
      <c r="Q260">
        <v>1.0067343202102099</v>
      </c>
    </row>
    <row r="261" spans="1:17">
      <c r="A261" s="7">
        <v>45474</v>
      </c>
      <c r="C261">
        <v>2.5138547499277202</v>
      </c>
      <c r="D261">
        <v>1.9932601789916999</v>
      </c>
      <c r="E261">
        <v>1.23996147940139</v>
      </c>
      <c r="G261">
        <v>-1.76090282698916</v>
      </c>
      <c r="H261">
        <v>-0.45850706711743999</v>
      </c>
      <c r="I261">
        <v>-1.07270286928418</v>
      </c>
      <c r="K261">
        <v>0.970071998657831</v>
      </c>
      <c r="L261">
        <v>1.8236196039014601</v>
      </c>
      <c r="M261">
        <v>0.144293442886019</v>
      </c>
      <c r="O261">
        <v>0.14803041598608199</v>
      </c>
      <c r="P261">
        <v>2.4616607751783901</v>
      </c>
      <c r="Q261">
        <v>0.67034580082013695</v>
      </c>
    </row>
    <row r="262" spans="1:17">
      <c r="A262" s="7">
        <v>45566</v>
      </c>
      <c r="C262">
        <v>2.4565513994764401</v>
      </c>
      <c r="D262">
        <v>2.0409963483629601</v>
      </c>
      <c r="E262">
        <v>1.2521168520580599</v>
      </c>
      <c r="G262">
        <v>-1.7489893588372001</v>
      </c>
      <c r="H262">
        <v>-0.437705837504759</v>
      </c>
      <c r="I262">
        <v>-1.12790106017404</v>
      </c>
      <c r="K262">
        <v>0.919732861518192</v>
      </c>
      <c r="L262">
        <v>1.89907500583074</v>
      </c>
      <c r="M262">
        <v>0.101025496557759</v>
      </c>
      <c r="O262">
        <v>-5.9592468555820198E-2</v>
      </c>
      <c r="P262">
        <v>2.38730253058992</v>
      </c>
      <c r="Q262">
        <v>0.35906177983065402</v>
      </c>
    </row>
    <row r="263" spans="1:17">
      <c r="A263" s="7">
        <v>45658</v>
      </c>
      <c r="C263">
        <v>2.3479843644265301</v>
      </c>
      <c r="D263">
        <v>2.0553934785712999</v>
      </c>
      <c r="E263">
        <v>1.3048549035731201</v>
      </c>
      <c r="G263">
        <v>-1.7110404847024401</v>
      </c>
      <c r="H263">
        <v>-0.37154687883179599</v>
      </c>
      <c r="I263">
        <v>-1.12197561244692</v>
      </c>
      <c r="K263">
        <v>0.83973783311642203</v>
      </c>
      <c r="L263">
        <v>1.98171755012934</v>
      </c>
      <c r="M263">
        <v>0.15871224112440399</v>
      </c>
      <c r="O263">
        <v>-0.254842797859965</v>
      </c>
      <c r="P263">
        <v>2.4595866279891001</v>
      </c>
      <c r="Q263">
        <v>8.0115419858657305E-2</v>
      </c>
    </row>
    <row r="264" spans="1:17">
      <c r="A264" s="7">
        <v>45748</v>
      </c>
      <c r="C264">
        <v>2.4797648039952902</v>
      </c>
      <c r="D264">
        <v>1.9633848535253999</v>
      </c>
      <c r="E264">
        <v>1.28074101375385</v>
      </c>
      <c r="G264">
        <v>-1.7455193992237901</v>
      </c>
      <c r="H264">
        <v>-0.37962279931964099</v>
      </c>
      <c r="I264">
        <v>-1.09012454428532</v>
      </c>
      <c r="K264">
        <v>0.94842115300234597</v>
      </c>
      <c r="L264">
        <v>1.8682989657012401</v>
      </c>
      <c r="M264">
        <v>0.166896029721572</v>
      </c>
      <c r="O264">
        <v>-0.57565241619636298</v>
      </c>
      <c r="P264">
        <v>2.2310960902968899</v>
      </c>
      <c r="Q264">
        <v>0.15428530144913599</v>
      </c>
    </row>
    <row r="265" spans="1:17">
      <c r="A265" s="7">
        <v>45839</v>
      </c>
      <c r="C265">
        <v>2.5624980823475498</v>
      </c>
      <c r="D265">
        <v>2.0105119425634799</v>
      </c>
      <c r="E265">
        <v>1.2837145838927699</v>
      </c>
      <c r="G265">
        <v>-1.7002792854698201</v>
      </c>
      <c r="H265">
        <v>-0.40122528737652802</v>
      </c>
      <c r="I265">
        <v>-1.1254145006132801</v>
      </c>
      <c r="K265">
        <v>1.0835401670506799</v>
      </c>
      <c r="L265">
        <v>1.9006533007198401</v>
      </c>
      <c r="M265">
        <v>0.13452457042206301</v>
      </c>
      <c r="O265">
        <v>-0.424485163989061</v>
      </c>
      <c r="P265">
        <v>2.0050896775868501</v>
      </c>
      <c r="Q265">
        <v>5.6556600014800999E-2</v>
      </c>
    </row>
    <row r="266" spans="1:17">
      <c r="A266" s="7">
        <v>45931</v>
      </c>
      <c r="D266">
        <v>1.91453338241549</v>
      </c>
      <c r="E266">
        <v>1.2969482002180499</v>
      </c>
      <c r="H266">
        <v>-0.39448305066394501</v>
      </c>
      <c r="I266">
        <v>-1.24430771073635</v>
      </c>
      <c r="L266">
        <v>1.7975076089681601</v>
      </c>
      <c r="M266">
        <v>2.8619878516768799E-2</v>
      </c>
      <c r="P266">
        <v>1.9249361741767601</v>
      </c>
      <c r="Q266">
        <v>-0.105183502230147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EC68-103D-40A8-9A66-D90F98CAF1F8}">
  <sheetPr codeName="Sheet26"/>
  <dimension ref="A1:Q264"/>
  <sheetViews>
    <sheetView zoomScaleNormal="100" workbookViewId="0"/>
  </sheetViews>
  <sheetFormatPr defaultColWidth="8.85546875" defaultRowHeight="15"/>
  <cols>
    <col min="1" max="1" width="10.42578125" style="7" customWidth="1"/>
  </cols>
  <sheetData>
    <row r="1" spans="1:17">
      <c r="A1" s="13" t="s">
        <v>142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4"/>
      <c r="O1" s="4"/>
    </row>
    <row r="2" spans="1:17" s="11" customFormat="1">
      <c r="A2" s="13" t="s">
        <v>143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4"/>
    </row>
    <row r="3" spans="1:17">
      <c r="A3" s="12" t="s">
        <v>144</v>
      </c>
      <c r="B3" s="5"/>
      <c r="C3" s="5"/>
      <c r="D3" s="6" t="s">
        <v>145</v>
      </c>
      <c r="E3" s="5"/>
      <c r="F3" s="5"/>
      <c r="G3" s="5"/>
      <c r="H3" s="5"/>
      <c r="I3" s="5"/>
      <c r="J3" s="5"/>
      <c r="K3" s="5"/>
      <c r="L3" s="5"/>
      <c r="M3" s="5"/>
      <c r="N3" s="4"/>
      <c r="O3" s="4"/>
    </row>
    <row r="5" spans="1:17">
      <c r="C5" s="35" t="s">
        <v>146</v>
      </c>
      <c r="D5" s="35"/>
      <c r="E5" s="35"/>
      <c r="G5" s="35" t="s">
        <v>147</v>
      </c>
      <c r="H5" s="35"/>
      <c r="I5" s="35"/>
      <c r="K5" s="35" t="s">
        <v>148</v>
      </c>
      <c r="L5" s="35"/>
      <c r="M5" s="35"/>
      <c r="O5" s="35" t="s">
        <v>149</v>
      </c>
      <c r="P5" s="35"/>
      <c r="Q5" s="35"/>
    </row>
    <row r="6" spans="1:17">
      <c r="A6" s="8" t="s">
        <v>13</v>
      </c>
      <c r="B6" s="9"/>
      <c r="C6" s="3" t="s">
        <v>150</v>
      </c>
      <c r="D6" s="3" t="s">
        <v>151</v>
      </c>
      <c r="E6" s="3" t="s">
        <v>152</v>
      </c>
      <c r="F6" s="3"/>
      <c r="G6" s="3" t="s">
        <v>150</v>
      </c>
      <c r="H6" s="3" t="s">
        <v>151</v>
      </c>
      <c r="I6" s="3" t="s">
        <v>152</v>
      </c>
      <c r="J6" s="3"/>
      <c r="K6" s="3" t="s">
        <v>150</v>
      </c>
      <c r="L6" s="3" t="s">
        <v>151</v>
      </c>
      <c r="M6" s="3" t="s">
        <v>152</v>
      </c>
      <c r="N6" s="9"/>
      <c r="O6" s="10" t="s">
        <v>150</v>
      </c>
      <c r="P6" s="10" t="s">
        <v>151</v>
      </c>
      <c r="Q6" s="10" t="s">
        <v>152</v>
      </c>
    </row>
    <row r="7" spans="1:17">
      <c r="A7" s="7">
        <v>22282</v>
      </c>
      <c r="C7">
        <v>4.94953754287718</v>
      </c>
      <c r="D7">
        <v>3.1403687490168899</v>
      </c>
      <c r="E7" t="s">
        <v>153</v>
      </c>
      <c r="G7">
        <v>5.2439839582963501E-3</v>
      </c>
      <c r="H7">
        <v>-4.2419300529120602E-2</v>
      </c>
      <c r="I7" t="s">
        <v>153</v>
      </c>
      <c r="K7">
        <v>5.44055954112648</v>
      </c>
      <c r="L7">
        <v>3.5271544270779902</v>
      </c>
      <c r="M7" t="s">
        <v>153</v>
      </c>
      <c r="O7">
        <v>-3.84911720628986</v>
      </c>
      <c r="P7">
        <v>-2.3875151351094801</v>
      </c>
      <c r="Q7" t="s">
        <v>153</v>
      </c>
    </row>
    <row r="8" spans="1:17">
      <c r="A8" s="7">
        <v>22372</v>
      </c>
      <c r="C8">
        <v>5.1448665533899298</v>
      </c>
      <c r="D8">
        <v>4.9136652091467097</v>
      </c>
      <c r="E8" t="s">
        <v>153</v>
      </c>
      <c r="G8">
        <v>1.18218369223053E-2</v>
      </c>
      <c r="H8">
        <v>-1.1481426332162901E-2</v>
      </c>
      <c r="I8" t="s">
        <v>153</v>
      </c>
      <c r="K8">
        <v>5.6616371933967997</v>
      </c>
      <c r="L8">
        <v>5.5737512767757504</v>
      </c>
      <c r="M8" t="s">
        <v>153</v>
      </c>
      <c r="O8">
        <v>-3.56308710154121</v>
      </c>
      <c r="P8">
        <v>-2.3346858581310199</v>
      </c>
      <c r="Q8" t="s">
        <v>153</v>
      </c>
    </row>
    <row r="9" spans="1:17">
      <c r="A9" s="7">
        <v>22463</v>
      </c>
      <c r="C9">
        <v>5.0578662972975703</v>
      </c>
      <c r="D9">
        <v>5.3040655216529702</v>
      </c>
      <c r="E9" t="s">
        <v>153</v>
      </c>
      <c r="G9">
        <v>1.44936548366346E-2</v>
      </c>
      <c r="H9">
        <v>-5.5302095210877297E-3</v>
      </c>
      <c r="I9" t="s">
        <v>153</v>
      </c>
      <c r="K9">
        <v>5.5687700157342803</v>
      </c>
      <c r="L9">
        <v>6.02346015714408</v>
      </c>
      <c r="M9" t="s">
        <v>153</v>
      </c>
      <c r="O9">
        <v>-2.8030846990641298</v>
      </c>
      <c r="P9">
        <v>-1.6272848925411301</v>
      </c>
      <c r="Q9" t="s">
        <v>153</v>
      </c>
    </row>
    <row r="10" spans="1:17">
      <c r="A10" s="7">
        <v>22555</v>
      </c>
      <c r="C10">
        <v>5.0328480996002201</v>
      </c>
      <c r="D10">
        <v>4.8687593824131996</v>
      </c>
      <c r="E10" t="s">
        <v>153</v>
      </c>
      <c r="G10">
        <v>1.13668981520865E-2</v>
      </c>
      <c r="H10">
        <v>-1.3910172184206499E-2</v>
      </c>
      <c r="I10" t="s">
        <v>153</v>
      </c>
      <c r="K10">
        <v>5.5381696217697396</v>
      </c>
      <c r="L10">
        <v>5.5202792706777197</v>
      </c>
      <c r="M10" t="s">
        <v>153</v>
      </c>
      <c r="O10">
        <v>-2.1083834905180101</v>
      </c>
      <c r="P10">
        <v>-0.98808749365946402</v>
      </c>
      <c r="Q10" t="s">
        <v>153</v>
      </c>
    </row>
    <row r="11" spans="1:17">
      <c r="A11" s="7">
        <v>22647</v>
      </c>
      <c r="C11">
        <v>4.8618989876245804</v>
      </c>
      <c r="D11">
        <v>5.3706315218914504</v>
      </c>
      <c r="E11" t="s">
        <v>153</v>
      </c>
      <c r="G11">
        <v>1.3886532830387099E-2</v>
      </c>
      <c r="H11">
        <v>-4.0609971072819301E-3</v>
      </c>
      <c r="I11" t="s">
        <v>153</v>
      </c>
      <c r="K11">
        <v>5.35296214866149</v>
      </c>
      <c r="L11">
        <v>6.10059317358649</v>
      </c>
      <c r="M11" t="s">
        <v>153</v>
      </c>
      <c r="O11">
        <v>-1.2681618195533699</v>
      </c>
      <c r="P11">
        <v>-0.40657027782890498</v>
      </c>
      <c r="Q11" t="s">
        <v>153</v>
      </c>
    </row>
    <row r="12" spans="1:17">
      <c r="A12" s="7">
        <v>22737</v>
      </c>
      <c r="C12">
        <v>4.3830335309326802</v>
      </c>
      <c r="D12">
        <v>4.7873036550512298</v>
      </c>
      <c r="E12" t="s">
        <v>153</v>
      </c>
      <c r="G12">
        <v>7.4214461447429797E-3</v>
      </c>
      <c r="H12">
        <v>-7.4534374103569102E-3</v>
      </c>
      <c r="I12" t="s">
        <v>153</v>
      </c>
      <c r="K12">
        <v>4.8206328081944898</v>
      </c>
      <c r="L12">
        <v>5.4341474441733997</v>
      </c>
      <c r="M12" t="s">
        <v>153</v>
      </c>
      <c r="O12">
        <v>-0.64318384591410904</v>
      </c>
      <c r="P12">
        <v>0.19342979479154099</v>
      </c>
      <c r="Q12" t="s">
        <v>153</v>
      </c>
    </row>
    <row r="13" spans="1:17">
      <c r="A13" s="7">
        <v>22828</v>
      </c>
      <c r="C13">
        <v>4.2850229029330302</v>
      </c>
      <c r="D13">
        <v>4.7703437075800101</v>
      </c>
      <c r="E13" t="s">
        <v>153</v>
      </c>
      <c r="G13">
        <v>3.9528910483871199E-3</v>
      </c>
      <c r="H13">
        <v>-7.3456204224865099E-3</v>
      </c>
      <c r="I13" t="s">
        <v>153</v>
      </c>
      <c r="K13">
        <v>4.7095342600898098</v>
      </c>
      <c r="L13">
        <v>5.41497733944147</v>
      </c>
      <c r="M13" t="s">
        <v>153</v>
      </c>
      <c r="O13">
        <v>-0.316545344131555</v>
      </c>
      <c r="P13">
        <v>0.305985136032632</v>
      </c>
      <c r="Q13" t="s">
        <v>153</v>
      </c>
    </row>
    <row r="14" spans="1:17">
      <c r="A14" s="7">
        <v>22920</v>
      </c>
      <c r="C14">
        <v>3.8884720680343601</v>
      </c>
      <c r="D14">
        <v>5.0073305928010701</v>
      </c>
      <c r="E14" t="s">
        <v>153</v>
      </c>
      <c r="G14">
        <v>-1.1046072861790599E-2</v>
      </c>
      <c r="H14">
        <v>-4.3236736873921598E-3</v>
      </c>
      <c r="I14" t="s">
        <v>153</v>
      </c>
      <c r="K14">
        <v>4.25906452674693</v>
      </c>
      <c r="L14">
        <v>5.6873759826353298</v>
      </c>
      <c r="M14" t="s">
        <v>153</v>
      </c>
      <c r="O14">
        <v>-0.17059872530592199</v>
      </c>
      <c r="P14">
        <v>0.49181865987946999</v>
      </c>
      <c r="Q14" t="s">
        <v>153</v>
      </c>
    </row>
    <row r="15" spans="1:17">
      <c r="A15" s="7">
        <v>23012</v>
      </c>
      <c r="C15">
        <v>3.8697113585809602</v>
      </c>
      <c r="D15">
        <v>4.7068346110827299</v>
      </c>
      <c r="E15" t="s">
        <v>153</v>
      </c>
      <c r="G15">
        <v>-5.4378923972259602E-3</v>
      </c>
      <c r="H15">
        <v>-1.0068947654979499E-2</v>
      </c>
      <c r="I15" t="s">
        <v>153</v>
      </c>
      <c r="K15">
        <v>4.2440707065049104</v>
      </c>
      <c r="L15">
        <v>5.3400649094509802</v>
      </c>
      <c r="M15" t="s">
        <v>153</v>
      </c>
      <c r="O15">
        <v>2.50450674570857E-2</v>
      </c>
      <c r="P15">
        <v>0.64287689813750104</v>
      </c>
      <c r="Q15" t="s">
        <v>153</v>
      </c>
    </row>
    <row r="16" spans="1:17">
      <c r="A16" s="7">
        <v>23102</v>
      </c>
      <c r="C16">
        <v>3.8368418945916298</v>
      </c>
      <c r="D16">
        <v>4.79211465862232</v>
      </c>
      <c r="E16" t="s">
        <v>153</v>
      </c>
      <c r="G16">
        <v>-1.9030078409867401E-3</v>
      </c>
      <c r="H16">
        <v>-1.5659803692794499E-2</v>
      </c>
      <c r="I16" t="s">
        <v>153</v>
      </c>
      <c r="K16">
        <v>4.2115101159931703</v>
      </c>
      <c r="L16">
        <v>5.4314096178374802</v>
      </c>
      <c r="M16" t="s">
        <v>153</v>
      </c>
      <c r="O16">
        <v>0.28627527867468</v>
      </c>
      <c r="P16">
        <v>0.63259687242225504</v>
      </c>
      <c r="Q16" t="s">
        <v>153</v>
      </c>
    </row>
    <row r="17" spans="1:17">
      <c r="A17" s="7">
        <v>23193</v>
      </c>
      <c r="C17">
        <v>4.1271433419050796</v>
      </c>
      <c r="D17">
        <v>4.5254581728530603</v>
      </c>
      <c r="E17" t="s">
        <v>153</v>
      </c>
      <c r="G17">
        <v>5.8265986211602097E-3</v>
      </c>
      <c r="H17">
        <v>-2.2390196760276701E-3</v>
      </c>
      <c r="I17" t="s">
        <v>153</v>
      </c>
      <c r="K17">
        <v>4.5380331368263001</v>
      </c>
      <c r="L17">
        <v>5.1417290586772797</v>
      </c>
      <c r="M17" t="s">
        <v>153</v>
      </c>
      <c r="O17">
        <v>0.67407735446113304</v>
      </c>
      <c r="P17">
        <v>1.0895551249686799</v>
      </c>
      <c r="Q17" t="s">
        <v>153</v>
      </c>
    </row>
    <row r="18" spans="1:17">
      <c r="A18" s="7">
        <v>23285</v>
      </c>
      <c r="C18">
        <v>3.87784115827509</v>
      </c>
      <c r="D18">
        <v>5.0524451336792202</v>
      </c>
      <c r="E18" t="s">
        <v>153</v>
      </c>
      <c r="G18">
        <v>1.05535461930512E-2</v>
      </c>
      <c r="H18">
        <v>-5.5800182747959498E-3</v>
      </c>
      <c r="I18" t="s">
        <v>153</v>
      </c>
      <c r="K18">
        <v>4.2689898532641601</v>
      </c>
      <c r="L18">
        <v>5.7374001381172599</v>
      </c>
      <c r="M18" t="s">
        <v>153</v>
      </c>
      <c r="O18">
        <v>1.1050668508357799</v>
      </c>
      <c r="P18">
        <v>1.2915974522203999</v>
      </c>
      <c r="Q18" t="s">
        <v>153</v>
      </c>
    </row>
    <row r="19" spans="1:17">
      <c r="A19" s="7">
        <v>23377</v>
      </c>
      <c r="C19">
        <v>4.1528568645272204</v>
      </c>
      <c r="D19">
        <v>5.1917862532903198</v>
      </c>
      <c r="E19" t="s">
        <v>153</v>
      </c>
      <c r="G19">
        <v>1.1984879053073501E-2</v>
      </c>
      <c r="H19">
        <v>-3.9068705242994396E-3</v>
      </c>
      <c r="I19" t="s">
        <v>153</v>
      </c>
      <c r="K19">
        <v>4.5724286229217803</v>
      </c>
      <c r="L19">
        <v>5.8974586346886104</v>
      </c>
      <c r="M19" t="s">
        <v>153</v>
      </c>
      <c r="O19">
        <v>1.32675803518487</v>
      </c>
      <c r="P19">
        <v>2.0268998393705702</v>
      </c>
      <c r="Q19" t="s">
        <v>153</v>
      </c>
    </row>
    <row r="20" spans="1:17">
      <c r="A20" s="7">
        <v>23468</v>
      </c>
      <c r="C20">
        <v>4.0915067865666801</v>
      </c>
      <c r="D20">
        <v>4.8484571836823704</v>
      </c>
      <c r="E20" t="s">
        <v>153</v>
      </c>
      <c r="G20">
        <v>-3.7361839160841401E-3</v>
      </c>
      <c r="H20">
        <v>-6.1580925295314799E-3</v>
      </c>
      <c r="I20" t="s">
        <v>153</v>
      </c>
      <c r="K20">
        <v>4.4893362085316602</v>
      </c>
      <c r="L20">
        <v>5.5049543803985603</v>
      </c>
      <c r="M20" t="s">
        <v>153</v>
      </c>
      <c r="O20">
        <v>1.5020335076042099</v>
      </c>
      <c r="P20">
        <v>2.3422903564534199</v>
      </c>
      <c r="Q20" t="s">
        <v>153</v>
      </c>
    </row>
    <row r="21" spans="1:17">
      <c r="A21" s="7">
        <v>23559</v>
      </c>
      <c r="C21">
        <v>4.1881953298355796</v>
      </c>
      <c r="D21">
        <v>4.8235089370876203</v>
      </c>
      <c r="E21" t="s">
        <v>153</v>
      </c>
      <c r="G21">
        <v>-1.1044620136808901E-2</v>
      </c>
      <c r="H21">
        <v>-9.8828139360638296E-3</v>
      </c>
      <c r="I21" t="s">
        <v>153</v>
      </c>
      <c r="K21">
        <v>4.5882059230728496</v>
      </c>
      <c r="L21">
        <v>5.4728716498816699</v>
      </c>
      <c r="M21" t="s">
        <v>153</v>
      </c>
      <c r="O21">
        <v>1.65361437311765</v>
      </c>
      <c r="P21">
        <v>2.2666179221617999</v>
      </c>
      <c r="Q21" t="s">
        <v>153</v>
      </c>
    </row>
    <row r="22" spans="1:17">
      <c r="A22" s="7">
        <v>23651</v>
      </c>
      <c r="C22">
        <v>3.9713943865308301</v>
      </c>
      <c r="D22">
        <v>4.6516796647212999</v>
      </c>
      <c r="E22" t="s">
        <v>153</v>
      </c>
      <c r="G22">
        <v>-2.6149535119496699E-2</v>
      </c>
      <c r="H22">
        <v>-1.0067740553706E-2</v>
      </c>
      <c r="I22" t="s">
        <v>153</v>
      </c>
      <c r="K22">
        <v>4.3350218886280203</v>
      </c>
      <c r="L22">
        <v>5.2773729543110397</v>
      </c>
      <c r="M22" t="s">
        <v>153</v>
      </c>
      <c r="O22">
        <v>1.6269120313629599</v>
      </c>
      <c r="P22">
        <v>2.2428757397260601</v>
      </c>
      <c r="Q22" t="s">
        <v>153</v>
      </c>
    </row>
    <row r="23" spans="1:17">
      <c r="A23" s="7">
        <v>23743</v>
      </c>
      <c r="C23">
        <v>4.30176233848547</v>
      </c>
      <c r="D23">
        <v>5.0623546649628697</v>
      </c>
      <c r="E23" t="s">
        <v>153</v>
      </c>
      <c r="G23">
        <v>-1.0847578582289699E-2</v>
      </c>
      <c r="H23">
        <v>-6.1944094218834896E-3</v>
      </c>
      <c r="I23" t="s">
        <v>153</v>
      </c>
      <c r="K23">
        <v>4.7131161370295303</v>
      </c>
      <c r="L23">
        <v>5.74804964791623</v>
      </c>
      <c r="M23" t="s">
        <v>153</v>
      </c>
      <c r="O23">
        <v>1.8733267845883601</v>
      </c>
      <c r="P23">
        <v>2.53945589043974</v>
      </c>
      <c r="Q23" t="s">
        <v>153</v>
      </c>
    </row>
    <row r="24" spans="1:17">
      <c r="A24" s="7">
        <v>23833</v>
      </c>
      <c r="C24">
        <v>4.2837260561747703</v>
      </c>
      <c r="D24">
        <v>4.8735815412829897</v>
      </c>
      <c r="E24" t="s">
        <v>153</v>
      </c>
      <c r="G24">
        <v>-1.9713016603552399E-2</v>
      </c>
      <c r="H24">
        <v>-8.7871701824394498E-4</v>
      </c>
      <c r="I24" t="s">
        <v>153</v>
      </c>
      <c r="K24">
        <v>4.6844442251735696</v>
      </c>
      <c r="L24">
        <v>5.5387919457218704</v>
      </c>
      <c r="M24" t="s">
        <v>153</v>
      </c>
      <c r="O24">
        <v>2.0806541161288101</v>
      </c>
      <c r="P24">
        <v>3.0190539000875001</v>
      </c>
      <c r="Q24" t="s">
        <v>153</v>
      </c>
    </row>
    <row r="25" spans="1:17">
      <c r="A25" s="7">
        <v>23924</v>
      </c>
      <c r="C25">
        <v>4.5130887088326501</v>
      </c>
      <c r="D25">
        <v>4.8986165005591298</v>
      </c>
      <c r="E25" t="s">
        <v>153</v>
      </c>
      <c r="G25">
        <v>-1.8950659602423599E-2</v>
      </c>
      <c r="H25">
        <v>-4.6684214194749E-3</v>
      </c>
      <c r="I25" t="s">
        <v>153</v>
      </c>
      <c r="K25">
        <v>4.9370802942993501</v>
      </c>
      <c r="L25">
        <v>5.5634588144322601</v>
      </c>
      <c r="M25" t="s">
        <v>153</v>
      </c>
      <c r="O25">
        <v>2.3292557459388901</v>
      </c>
      <c r="P25">
        <v>3.0558262377953702</v>
      </c>
      <c r="Q25" t="s">
        <v>153</v>
      </c>
    </row>
    <row r="26" spans="1:17">
      <c r="A26" s="7">
        <v>24016</v>
      </c>
      <c r="C26">
        <v>4.7080615568876301</v>
      </c>
      <c r="D26">
        <v>5.0790997555822202</v>
      </c>
      <c r="E26" t="s">
        <v>153</v>
      </c>
      <c r="G26">
        <v>-1.630376501894E-2</v>
      </c>
      <c r="H26">
        <v>2.40548354235563E-3</v>
      </c>
      <c r="I26" t="s">
        <v>153</v>
      </c>
      <c r="K26">
        <v>5.15383586976023</v>
      </c>
      <c r="L26">
        <v>5.7756832405248</v>
      </c>
      <c r="M26" t="s">
        <v>153</v>
      </c>
      <c r="O26">
        <v>2.7288159172983302</v>
      </c>
      <c r="P26">
        <v>3.47656324422314</v>
      </c>
      <c r="Q26" t="s">
        <v>153</v>
      </c>
    </row>
    <row r="27" spans="1:17">
      <c r="A27" s="7">
        <v>24108</v>
      </c>
      <c r="C27">
        <v>4.8970319255207402</v>
      </c>
      <c r="D27">
        <v>5.1036211696906602</v>
      </c>
      <c r="E27" t="s">
        <v>153</v>
      </c>
      <c r="G27">
        <v>4.3967251374216702E-3</v>
      </c>
      <c r="H27">
        <v>1.48155768225318E-2</v>
      </c>
      <c r="I27" t="s">
        <v>153</v>
      </c>
      <c r="K27">
        <v>5.3820534411747101</v>
      </c>
      <c r="L27">
        <v>5.8159661737677002</v>
      </c>
      <c r="M27" t="s">
        <v>153</v>
      </c>
      <c r="O27">
        <v>3.29910398517575</v>
      </c>
      <c r="P27">
        <v>4.0887118280629098</v>
      </c>
      <c r="Q27" t="s">
        <v>153</v>
      </c>
    </row>
    <row r="28" spans="1:17">
      <c r="A28" s="7">
        <v>24198</v>
      </c>
      <c r="C28">
        <v>4.62998551763107</v>
      </c>
      <c r="D28">
        <v>5.1991146691594698</v>
      </c>
      <c r="E28" t="s">
        <v>153</v>
      </c>
      <c r="G28">
        <v>3.9337721466442897E-2</v>
      </c>
      <c r="H28">
        <v>1.46392617099575E-2</v>
      </c>
      <c r="I28" t="s">
        <v>153</v>
      </c>
      <c r="K28">
        <v>5.1237384549569498</v>
      </c>
      <c r="L28">
        <v>5.9243347825491197</v>
      </c>
      <c r="M28" t="s">
        <v>153</v>
      </c>
      <c r="O28">
        <v>3.63345149427369</v>
      </c>
      <c r="P28">
        <v>4.4959411843386201</v>
      </c>
      <c r="Q28" t="s">
        <v>153</v>
      </c>
    </row>
    <row r="29" spans="1:17">
      <c r="A29" s="7">
        <v>24289</v>
      </c>
      <c r="C29">
        <v>4.6072934226051796</v>
      </c>
      <c r="D29">
        <v>4.9391891379823001</v>
      </c>
      <c r="E29" t="s">
        <v>153</v>
      </c>
      <c r="G29">
        <v>4.9024719241902201E-2</v>
      </c>
      <c r="H29">
        <v>-1.1725596081771099E-3</v>
      </c>
      <c r="I29" t="s">
        <v>153</v>
      </c>
      <c r="K29">
        <v>5.1085062161268802</v>
      </c>
      <c r="L29">
        <v>5.6130725153192298</v>
      </c>
      <c r="M29" t="s">
        <v>153</v>
      </c>
      <c r="O29">
        <v>3.4515059921703801</v>
      </c>
      <c r="P29">
        <v>4.3152279798353002</v>
      </c>
      <c r="Q29" t="s">
        <v>153</v>
      </c>
    </row>
    <row r="30" spans="1:17">
      <c r="A30" s="7">
        <v>24381</v>
      </c>
      <c r="C30">
        <v>4.5804075576531504</v>
      </c>
      <c r="D30">
        <v>4.9719348560172598</v>
      </c>
      <c r="E30" t="s">
        <v>153</v>
      </c>
      <c r="G30">
        <v>5.7429363628031603E-2</v>
      </c>
      <c r="H30">
        <v>-1.84160048268803E-3</v>
      </c>
      <c r="I30" t="s">
        <v>153</v>
      </c>
      <c r="K30">
        <v>5.0873862516428199</v>
      </c>
      <c r="L30">
        <v>5.6496246621876596</v>
      </c>
      <c r="M30" t="s">
        <v>153</v>
      </c>
      <c r="O30">
        <v>3.2607373273460798</v>
      </c>
      <c r="P30">
        <v>4.1476635020903796</v>
      </c>
      <c r="Q30" t="s">
        <v>153</v>
      </c>
    </row>
    <row r="31" spans="1:17">
      <c r="A31" s="7">
        <v>24473</v>
      </c>
      <c r="C31">
        <v>4.5965771826673496</v>
      </c>
      <c r="D31">
        <v>4.7346818955469301</v>
      </c>
      <c r="E31" t="s">
        <v>153</v>
      </c>
      <c r="G31">
        <v>5.71740161082705E-3</v>
      </c>
      <c r="H31">
        <v>-6.3739514711216496E-3</v>
      </c>
      <c r="I31" t="s">
        <v>153</v>
      </c>
      <c r="K31">
        <v>5.0534309009518203</v>
      </c>
      <c r="L31">
        <v>5.3754131740733699</v>
      </c>
      <c r="M31" t="s">
        <v>153</v>
      </c>
      <c r="O31">
        <v>2.7221721474539899</v>
      </c>
      <c r="P31">
        <v>3.8376815137245899</v>
      </c>
      <c r="Q31" t="s">
        <v>153</v>
      </c>
    </row>
    <row r="32" spans="1:17">
      <c r="A32" s="7">
        <v>24563</v>
      </c>
      <c r="C32">
        <v>4.4032585203395298</v>
      </c>
      <c r="D32">
        <v>4.9030664658122403</v>
      </c>
      <c r="E32" t="s">
        <v>153</v>
      </c>
      <c r="G32">
        <v>-5.4674043679068599E-3</v>
      </c>
      <c r="H32">
        <v>7.0579136262844903E-3</v>
      </c>
      <c r="I32" t="s">
        <v>153</v>
      </c>
      <c r="K32">
        <v>4.8299539517700296</v>
      </c>
      <c r="L32">
        <v>5.5802433067600896</v>
      </c>
      <c r="M32" t="s">
        <v>153</v>
      </c>
      <c r="O32">
        <v>2.3855966375631401</v>
      </c>
      <c r="P32">
        <v>3.9376365496402199</v>
      </c>
      <c r="Q32" t="s">
        <v>153</v>
      </c>
    </row>
    <row r="33" spans="1:17">
      <c r="A33" s="7">
        <v>24654</v>
      </c>
      <c r="C33">
        <v>4.3987148706929604</v>
      </c>
      <c r="D33">
        <v>4.7221686845223196</v>
      </c>
      <c r="E33" t="s">
        <v>153</v>
      </c>
      <c r="G33">
        <v>2.1424059894470101E-2</v>
      </c>
      <c r="H33">
        <v>1.04576383356529E-2</v>
      </c>
      <c r="I33" t="s">
        <v>153</v>
      </c>
      <c r="K33">
        <v>4.85185582470264</v>
      </c>
      <c r="L33">
        <v>5.3780213293438601</v>
      </c>
      <c r="M33" t="s">
        <v>153</v>
      </c>
      <c r="O33">
        <v>2.3500053933532898</v>
      </c>
      <c r="P33">
        <v>3.9720098671353998</v>
      </c>
      <c r="Q33" t="s">
        <v>153</v>
      </c>
    </row>
    <row r="34" spans="1:17">
      <c r="A34" s="7">
        <v>24746</v>
      </c>
      <c r="C34">
        <v>4.31805528652405</v>
      </c>
      <c r="D34">
        <v>4.6293240584120996</v>
      </c>
      <c r="E34" t="s">
        <v>153</v>
      </c>
      <c r="G34">
        <v>3.9912123083855999E-2</v>
      </c>
      <c r="H34">
        <v>2.3024458025834998E-3</v>
      </c>
      <c r="I34" t="s">
        <v>153</v>
      </c>
      <c r="K34">
        <v>4.7817678767252998</v>
      </c>
      <c r="L34">
        <v>5.2643321168915298</v>
      </c>
      <c r="M34" t="s">
        <v>153</v>
      </c>
      <c r="O34">
        <v>2.40678495786528</v>
      </c>
      <c r="P34">
        <v>3.6627090237170101</v>
      </c>
      <c r="Q34" t="s">
        <v>153</v>
      </c>
    </row>
    <row r="35" spans="1:17">
      <c r="A35" s="7">
        <v>24838</v>
      </c>
      <c r="C35">
        <v>4.4854047197260201</v>
      </c>
      <c r="D35">
        <v>4.58895303174525</v>
      </c>
      <c r="E35" t="s">
        <v>153</v>
      </c>
      <c r="G35">
        <v>7.7750258468607697E-2</v>
      </c>
      <c r="H35">
        <v>1.15582571608569E-2</v>
      </c>
      <c r="I35" t="s">
        <v>153</v>
      </c>
      <c r="K35">
        <v>5.00338014653902</v>
      </c>
      <c r="L35">
        <v>5.2276992547646897</v>
      </c>
      <c r="M35" t="s">
        <v>153</v>
      </c>
      <c r="O35">
        <v>2.7918007873823898</v>
      </c>
      <c r="P35">
        <v>3.6157605922570601</v>
      </c>
      <c r="Q35" t="s">
        <v>153</v>
      </c>
    </row>
    <row r="36" spans="1:17">
      <c r="A36" s="7">
        <v>24929</v>
      </c>
      <c r="C36">
        <v>4.5310285462457296</v>
      </c>
      <c r="D36">
        <v>4.8527944877491196</v>
      </c>
      <c r="E36" t="s">
        <v>153</v>
      </c>
      <c r="G36">
        <v>8.9669226553245399E-2</v>
      </c>
      <c r="H36">
        <v>-1.8764195628733198E-2</v>
      </c>
      <c r="I36" t="s">
        <v>153</v>
      </c>
      <c r="K36">
        <v>5.0654007436974702</v>
      </c>
      <c r="L36">
        <v>5.4972783756039396</v>
      </c>
      <c r="M36" t="s">
        <v>153</v>
      </c>
      <c r="O36">
        <v>3.1807035263563002</v>
      </c>
      <c r="P36">
        <v>3.5645042895203001</v>
      </c>
      <c r="Q36" t="s">
        <v>153</v>
      </c>
    </row>
    <row r="37" spans="1:17">
      <c r="A37" s="7">
        <v>25020</v>
      </c>
      <c r="C37">
        <v>4.4246718589793099</v>
      </c>
      <c r="D37">
        <v>4.81413440333698</v>
      </c>
      <c r="E37" t="s">
        <v>153</v>
      </c>
      <c r="G37">
        <v>7.2217389055524495E-2</v>
      </c>
      <c r="H37">
        <v>5.7639492910961298E-3</v>
      </c>
      <c r="I37" t="s">
        <v>153</v>
      </c>
      <c r="K37">
        <v>4.9311537204071003</v>
      </c>
      <c r="L37">
        <v>5.4778626296453998</v>
      </c>
      <c r="M37" t="s">
        <v>153</v>
      </c>
      <c r="O37">
        <v>3.2007362277140601</v>
      </c>
      <c r="P37">
        <v>4.07245210327949</v>
      </c>
      <c r="Q37" t="s">
        <v>153</v>
      </c>
    </row>
    <row r="38" spans="1:17">
      <c r="A38" s="7">
        <v>25112</v>
      </c>
      <c r="C38">
        <v>4.2923256953687297</v>
      </c>
      <c r="D38">
        <v>4.8329759907824297</v>
      </c>
      <c r="E38" t="s">
        <v>153</v>
      </c>
      <c r="G38">
        <v>6.4756515622145294E-2</v>
      </c>
      <c r="H38">
        <v>1.2400624751630999E-2</v>
      </c>
      <c r="I38" t="s">
        <v>153</v>
      </c>
      <c r="K38">
        <v>4.7783574180023196</v>
      </c>
      <c r="L38">
        <v>5.5059160369953801</v>
      </c>
      <c r="M38" t="s">
        <v>153</v>
      </c>
      <c r="O38">
        <v>3.01407053154094</v>
      </c>
      <c r="P38">
        <v>4.1788286087884199</v>
      </c>
      <c r="Q38" t="s">
        <v>153</v>
      </c>
    </row>
    <row r="39" spans="1:17">
      <c r="A39" s="7">
        <v>25204</v>
      </c>
      <c r="C39">
        <v>4.4244450435467497</v>
      </c>
      <c r="D39">
        <v>4.8662892623858003</v>
      </c>
      <c r="E39" t="s">
        <v>153</v>
      </c>
      <c r="G39">
        <v>4.64807751328166E-2</v>
      </c>
      <c r="H39">
        <v>-9.1334984858387602E-3</v>
      </c>
      <c r="I39" t="s">
        <v>153</v>
      </c>
      <c r="K39">
        <v>4.9051680299921898</v>
      </c>
      <c r="L39">
        <v>5.5222482245640103</v>
      </c>
      <c r="M39" t="s">
        <v>153</v>
      </c>
      <c r="O39">
        <v>2.8753230592284398</v>
      </c>
      <c r="P39">
        <v>4.0359148351796499</v>
      </c>
      <c r="Q39" t="s">
        <v>153</v>
      </c>
    </row>
    <row r="40" spans="1:17">
      <c r="A40" s="7">
        <v>25294</v>
      </c>
      <c r="C40">
        <v>4.2530423066948604</v>
      </c>
      <c r="D40">
        <v>4.7162158605346596</v>
      </c>
      <c r="E40" t="s">
        <v>153</v>
      </c>
      <c r="G40">
        <v>4.3494153517006001E-2</v>
      </c>
      <c r="H40">
        <v>2.8762880395585701E-2</v>
      </c>
      <c r="I40" t="s">
        <v>153</v>
      </c>
      <c r="K40">
        <v>4.71395615418208</v>
      </c>
      <c r="L40">
        <v>5.3895601545242302</v>
      </c>
      <c r="M40" t="s">
        <v>153</v>
      </c>
      <c r="O40">
        <v>2.7810534062066399</v>
      </c>
      <c r="P40">
        <v>4.2437239949655297</v>
      </c>
      <c r="Q40" t="s">
        <v>153</v>
      </c>
    </row>
    <row r="41" spans="1:17">
      <c r="A41" s="7">
        <v>25385</v>
      </c>
      <c r="C41">
        <v>4.2280700475525297</v>
      </c>
      <c r="D41">
        <v>4.7599528231316297</v>
      </c>
      <c r="E41" t="s">
        <v>153</v>
      </c>
      <c r="G41">
        <v>2.58615449923668E-2</v>
      </c>
      <c r="H41">
        <v>-3.5773055629259201E-3</v>
      </c>
      <c r="I41" t="s">
        <v>153</v>
      </c>
      <c r="K41">
        <v>4.6689003556244097</v>
      </c>
      <c r="L41">
        <v>5.4069346120006099</v>
      </c>
      <c r="M41" t="s">
        <v>153</v>
      </c>
      <c r="O41">
        <v>2.4205640425517498</v>
      </c>
      <c r="P41">
        <v>3.7593849134622102</v>
      </c>
      <c r="Q41" t="s">
        <v>153</v>
      </c>
    </row>
    <row r="42" spans="1:17">
      <c r="A42" s="7">
        <v>25477</v>
      </c>
      <c r="C42">
        <v>3.9909780171334801</v>
      </c>
      <c r="D42">
        <v>4.80013533201722</v>
      </c>
      <c r="E42" t="s">
        <v>153</v>
      </c>
      <c r="G42">
        <v>9.4576697037060207E-3</v>
      </c>
      <c r="H42">
        <v>-3.3831011612878801E-3</v>
      </c>
      <c r="I42" t="s">
        <v>153</v>
      </c>
      <c r="K42">
        <v>4.3921347818429801</v>
      </c>
      <c r="L42">
        <v>5.4528032067337104</v>
      </c>
      <c r="M42" t="s">
        <v>153</v>
      </c>
      <c r="O42">
        <v>1.81552919385365</v>
      </c>
      <c r="P42">
        <v>3.7542672180977701</v>
      </c>
      <c r="Q42" t="s">
        <v>153</v>
      </c>
    </row>
    <row r="43" spans="1:17">
      <c r="A43" s="7">
        <v>25569</v>
      </c>
      <c r="C43">
        <v>3.8893447678720698</v>
      </c>
      <c r="D43">
        <v>4.7197299789787204</v>
      </c>
      <c r="E43" t="s">
        <v>153</v>
      </c>
      <c r="G43">
        <v>-2.0664246777468601E-2</v>
      </c>
      <c r="H43">
        <v>4.4015831390021498E-3</v>
      </c>
      <c r="I43" t="s">
        <v>153</v>
      </c>
      <c r="K43">
        <v>4.2504047047911104</v>
      </c>
      <c r="L43">
        <v>5.3691932623442904</v>
      </c>
      <c r="M43" t="s">
        <v>153</v>
      </c>
      <c r="O43">
        <v>0.99684904736875501</v>
      </c>
      <c r="P43">
        <v>3.6512312995741398</v>
      </c>
      <c r="Q43" t="s">
        <v>153</v>
      </c>
    </row>
    <row r="44" spans="1:17">
      <c r="A44" s="7">
        <v>25659</v>
      </c>
      <c r="C44">
        <v>3.8253189390423898</v>
      </c>
      <c r="D44">
        <v>4.6130156499186104</v>
      </c>
      <c r="E44" t="s">
        <v>153</v>
      </c>
      <c r="G44">
        <v>-2.4955083156930499E-2</v>
      </c>
      <c r="H44">
        <v>-3.4371752059949599E-2</v>
      </c>
      <c r="I44" t="s">
        <v>153</v>
      </c>
      <c r="K44">
        <v>4.1758041514969104</v>
      </c>
      <c r="L44">
        <v>5.2091205843559099</v>
      </c>
      <c r="M44" t="s">
        <v>153</v>
      </c>
      <c r="O44">
        <v>0.421433852333507</v>
      </c>
      <c r="P44">
        <v>2.8649637812583801</v>
      </c>
      <c r="Q44" t="s">
        <v>153</v>
      </c>
    </row>
    <row r="45" spans="1:17">
      <c r="A45" s="7">
        <v>25750</v>
      </c>
      <c r="C45">
        <v>3.8852223618380601</v>
      </c>
      <c r="D45">
        <v>4.6558305520512597</v>
      </c>
      <c r="E45" t="s">
        <v>153</v>
      </c>
      <c r="G45">
        <v>-2.9379558157900599E-2</v>
      </c>
      <c r="H45">
        <v>-4.7199158374453001E-2</v>
      </c>
      <c r="I45" t="s">
        <v>153</v>
      </c>
      <c r="K45">
        <v>4.2371623891288603</v>
      </c>
      <c r="L45">
        <v>5.2449597398426704</v>
      </c>
      <c r="M45" t="s">
        <v>153</v>
      </c>
      <c r="O45">
        <v>0.116284446241252</v>
      </c>
      <c r="P45">
        <v>2.4397406137090298</v>
      </c>
      <c r="Q45" t="s">
        <v>153</v>
      </c>
    </row>
    <row r="46" spans="1:17">
      <c r="A46" s="7">
        <v>25842</v>
      </c>
      <c r="C46">
        <v>3.4756839856346602</v>
      </c>
      <c r="D46">
        <v>4.5496430371007399</v>
      </c>
      <c r="E46" t="s">
        <v>153</v>
      </c>
      <c r="G46">
        <v>1.4050893743974601E-2</v>
      </c>
      <c r="H46">
        <v>-6.9547002189741206E-2</v>
      </c>
      <c r="I46" t="s">
        <v>153</v>
      </c>
      <c r="K46">
        <v>3.8308598532207698</v>
      </c>
      <c r="L46">
        <v>5.1019113688405904</v>
      </c>
      <c r="M46" t="s">
        <v>153</v>
      </c>
      <c r="O46">
        <v>-7.3047244570489098E-2</v>
      </c>
      <c r="P46">
        <v>1.8991356140353399</v>
      </c>
      <c r="Q46" t="s">
        <v>153</v>
      </c>
    </row>
    <row r="47" spans="1:17">
      <c r="A47" s="7">
        <v>25934</v>
      </c>
      <c r="C47">
        <v>3.8876226356735102</v>
      </c>
      <c r="D47">
        <v>4.3557258466748801</v>
      </c>
      <c r="E47" t="s">
        <v>153</v>
      </c>
      <c r="G47">
        <v>2.6441230456075299E-2</v>
      </c>
      <c r="H47">
        <v>-5.7609662496381601E-2</v>
      </c>
      <c r="I47" t="s">
        <v>153</v>
      </c>
      <c r="K47">
        <v>4.2956190291948797</v>
      </c>
      <c r="L47">
        <v>4.8934281899269401</v>
      </c>
      <c r="M47" t="s">
        <v>153</v>
      </c>
      <c r="O47">
        <v>4.3731977854804399E-2</v>
      </c>
      <c r="P47">
        <v>1.3774789842291899</v>
      </c>
      <c r="Q47" t="s">
        <v>153</v>
      </c>
    </row>
    <row r="48" spans="1:17">
      <c r="A48" s="7">
        <v>26024</v>
      </c>
      <c r="C48">
        <v>3.6971972666164201</v>
      </c>
      <c r="D48">
        <v>4.6507895680458304</v>
      </c>
      <c r="E48" t="s">
        <v>153</v>
      </c>
      <c r="G48">
        <v>-1.0410023874217999E-2</v>
      </c>
      <c r="H48">
        <v>-2.8276572070346399E-2</v>
      </c>
      <c r="I48" t="s">
        <v>153</v>
      </c>
      <c r="K48">
        <v>4.0496528905043201</v>
      </c>
      <c r="L48">
        <v>5.2581523735503799</v>
      </c>
      <c r="M48" t="s">
        <v>153</v>
      </c>
      <c r="O48">
        <v>0.29924377378665701</v>
      </c>
      <c r="P48">
        <v>1.6819721232590701</v>
      </c>
      <c r="Q48" t="s">
        <v>153</v>
      </c>
    </row>
    <row r="49" spans="1:17">
      <c r="A49" s="7">
        <v>26115</v>
      </c>
      <c r="C49">
        <v>3.6254288821110299</v>
      </c>
      <c r="D49">
        <v>4.8044145206183302</v>
      </c>
      <c r="E49" t="s">
        <v>153</v>
      </c>
      <c r="G49">
        <v>-7.3543121788791799E-2</v>
      </c>
      <c r="H49">
        <v>-8.2581719336718706E-3</v>
      </c>
      <c r="I49" t="s">
        <v>153</v>
      </c>
      <c r="K49">
        <v>3.9077076180308699</v>
      </c>
      <c r="L49">
        <v>5.4527921759600702</v>
      </c>
      <c r="M49" t="s">
        <v>153</v>
      </c>
      <c r="O49">
        <v>0.30502412914108801</v>
      </c>
      <c r="P49">
        <v>2.4945031152021802</v>
      </c>
      <c r="Q49" t="s">
        <v>153</v>
      </c>
    </row>
    <row r="50" spans="1:17">
      <c r="A50" s="7">
        <v>26207</v>
      </c>
      <c r="C50">
        <v>3.4744093233242199</v>
      </c>
      <c r="D50">
        <v>4.7187731913445701</v>
      </c>
      <c r="E50" t="s">
        <v>153</v>
      </c>
      <c r="G50">
        <v>-0.20010431883899299</v>
      </c>
      <c r="H50">
        <v>-1.2650768569719101E-3</v>
      </c>
      <c r="I50" t="s">
        <v>153</v>
      </c>
      <c r="K50">
        <v>3.6153048751393002</v>
      </c>
      <c r="L50">
        <v>5.3624390472633099</v>
      </c>
      <c r="M50" t="s">
        <v>153</v>
      </c>
      <c r="O50">
        <v>-0.10927868993997</v>
      </c>
      <c r="P50">
        <v>2.88948681864753</v>
      </c>
      <c r="Q50" t="s">
        <v>153</v>
      </c>
    </row>
    <row r="51" spans="1:17">
      <c r="A51" s="7">
        <v>26299</v>
      </c>
      <c r="C51">
        <v>3.6183388764134001</v>
      </c>
      <c r="D51">
        <v>4.4812562234978603</v>
      </c>
      <c r="E51">
        <v>3.41597832941039</v>
      </c>
      <c r="G51">
        <v>-0.137323699514495</v>
      </c>
      <c r="H51">
        <v>1.08082495571271E-2</v>
      </c>
      <c r="I51">
        <v>9.9193275426430402E-3</v>
      </c>
      <c r="K51">
        <v>3.8361411779018799</v>
      </c>
      <c r="L51">
        <v>5.10453314638064</v>
      </c>
      <c r="M51">
        <v>3.3300189223639101</v>
      </c>
      <c r="O51">
        <v>0.42239669738910401</v>
      </c>
      <c r="P51">
        <v>2.7505929482160201</v>
      </c>
      <c r="Q51">
        <v>-1.95951194532836</v>
      </c>
    </row>
    <row r="52" spans="1:17">
      <c r="A52" s="7">
        <v>26390</v>
      </c>
      <c r="C52">
        <v>3.8115340362612899</v>
      </c>
      <c r="D52">
        <v>4.7421474586047001</v>
      </c>
      <c r="E52">
        <v>2.5299270317118401</v>
      </c>
      <c r="G52">
        <v>-0.19333794504110299</v>
      </c>
      <c r="H52">
        <v>-1.52045778076405E-2</v>
      </c>
      <c r="I52">
        <v>-9.9120755716052E-3</v>
      </c>
      <c r="K52">
        <v>3.99228345180647</v>
      </c>
      <c r="L52">
        <v>5.3750684549288597</v>
      </c>
      <c r="M52">
        <v>2.4490056642150102</v>
      </c>
      <c r="O52">
        <v>0.78641261827863196</v>
      </c>
      <c r="P52">
        <v>2.85237281127002</v>
      </c>
      <c r="Q52">
        <v>-1.33643678773615</v>
      </c>
    </row>
    <row r="53" spans="1:17">
      <c r="A53" s="7">
        <v>26481</v>
      </c>
      <c r="C53">
        <v>3.6963701752681302</v>
      </c>
      <c r="D53">
        <v>4.5219298566184403</v>
      </c>
      <c r="E53">
        <v>2.6289236265917002</v>
      </c>
      <c r="G53">
        <v>-0.19805107775773101</v>
      </c>
      <c r="H53">
        <v>1.4855393502779601E-2</v>
      </c>
      <c r="I53">
        <v>5.6975127809268996E-3</v>
      </c>
      <c r="K53">
        <v>3.8611035694476499</v>
      </c>
      <c r="L53">
        <v>5.1548129285280897</v>
      </c>
      <c r="M53">
        <v>2.5608332384135002</v>
      </c>
      <c r="O53">
        <v>1.24379051235803</v>
      </c>
      <c r="P53">
        <v>3.3296628868541198</v>
      </c>
      <c r="Q53">
        <v>-0.66461407579708998</v>
      </c>
    </row>
    <row r="54" spans="1:17">
      <c r="A54" s="7">
        <v>26573</v>
      </c>
      <c r="C54">
        <v>3.8059449664312202</v>
      </c>
      <c r="D54">
        <v>4.6801795902574597</v>
      </c>
      <c r="E54">
        <v>2.78655544118948</v>
      </c>
      <c r="G54">
        <v>-0.227571134303094</v>
      </c>
      <c r="H54">
        <v>4.6664705979149101E-3</v>
      </c>
      <c r="I54">
        <v>1.8266482238676902E-2</v>
      </c>
      <c r="K54">
        <v>3.95191264707347</v>
      </c>
      <c r="L54">
        <v>5.3245022736691396</v>
      </c>
      <c r="M54">
        <v>2.7266096563117501</v>
      </c>
      <c r="O54">
        <v>1.4357915248962201</v>
      </c>
      <c r="P54">
        <v>3.5941402893016101</v>
      </c>
      <c r="Q54">
        <v>-6.3470855694731695E-2</v>
      </c>
    </row>
    <row r="55" spans="1:17">
      <c r="A55" s="7">
        <v>26665</v>
      </c>
      <c r="C55">
        <v>4.0470522860431997</v>
      </c>
      <c r="D55">
        <v>4.7827499502071404</v>
      </c>
      <c r="E55">
        <v>3.3850911294863302</v>
      </c>
      <c r="G55">
        <v>-0.21584338486295901</v>
      </c>
      <c r="H55">
        <v>3.7237465176959902E-2</v>
      </c>
      <c r="I55">
        <v>3.2397649422479802E-2</v>
      </c>
      <c r="K55">
        <v>4.2284114693424302</v>
      </c>
      <c r="L55">
        <v>5.4736622714415901</v>
      </c>
      <c r="M55">
        <v>3.3224769777010201</v>
      </c>
      <c r="O55">
        <v>1.94874032278472</v>
      </c>
      <c r="P55">
        <v>4.5432638957498197</v>
      </c>
      <c r="Q55">
        <v>0.13590006646200001</v>
      </c>
    </row>
    <row r="56" spans="1:17">
      <c r="A56" s="7">
        <v>26755</v>
      </c>
      <c r="C56">
        <v>3.9519614232381302</v>
      </c>
      <c r="D56">
        <v>4.6606147209649498</v>
      </c>
      <c r="E56">
        <v>3.0684907208202801</v>
      </c>
      <c r="G56">
        <v>-5.2176770873574002E-2</v>
      </c>
      <c r="H56">
        <v>5.4803039406064999E-2</v>
      </c>
      <c r="I56">
        <v>3.7915662833658902E-2</v>
      </c>
      <c r="K56">
        <v>4.2876544192073203</v>
      </c>
      <c r="L56">
        <v>5.3523999753275504</v>
      </c>
      <c r="M56">
        <v>3.0202808351170098</v>
      </c>
      <c r="O56">
        <v>2.8741315963579801</v>
      </c>
      <c r="P56">
        <v>5.0572350755734901</v>
      </c>
      <c r="Q56">
        <v>1.1404214694125601</v>
      </c>
    </row>
    <row r="57" spans="1:17">
      <c r="A57" s="7">
        <v>26846</v>
      </c>
      <c r="C57">
        <v>3.6725570982306701</v>
      </c>
      <c r="D57">
        <v>4.5217983393499503</v>
      </c>
      <c r="E57">
        <v>3.1662540136171198</v>
      </c>
      <c r="G57">
        <v>-3.8612961959470803E-2</v>
      </c>
      <c r="H57">
        <v>8.5258450128137903E-2</v>
      </c>
      <c r="I57">
        <v>4.5561523630426398E-2</v>
      </c>
      <c r="K57">
        <v>3.9943914465691601</v>
      </c>
      <c r="L57">
        <v>5.2250664929683399</v>
      </c>
      <c r="M57">
        <v>3.1229459956583399</v>
      </c>
      <c r="O57">
        <v>2.5701139645011599</v>
      </c>
      <c r="P57">
        <v>5.2679080690436404</v>
      </c>
      <c r="Q57">
        <v>1.5327489392957401</v>
      </c>
    </row>
    <row r="58" spans="1:17">
      <c r="A58" s="7">
        <v>26938</v>
      </c>
      <c r="C58">
        <v>3.7956951037848201</v>
      </c>
      <c r="D58">
        <v>4.6132034644055802</v>
      </c>
      <c r="E58">
        <v>3.0479793019487</v>
      </c>
      <c r="G58">
        <v>1.3312452819844301E-2</v>
      </c>
      <c r="H58">
        <v>8.53216339563206E-2</v>
      </c>
      <c r="I58">
        <v>7.05310697581778E-2</v>
      </c>
      <c r="K58">
        <v>4.1815403870757004</v>
      </c>
      <c r="L58">
        <v>5.3290274541098999</v>
      </c>
      <c r="M58">
        <v>3.0329605319995698</v>
      </c>
      <c r="O58">
        <v>2.22063878859728</v>
      </c>
      <c r="P58">
        <v>5.4583222079265301</v>
      </c>
      <c r="Q58">
        <v>2.16567930162614</v>
      </c>
    </row>
    <row r="59" spans="1:17">
      <c r="A59" s="7">
        <v>27030</v>
      </c>
      <c r="C59">
        <v>3.5147784969379101</v>
      </c>
      <c r="D59">
        <v>4.5165685813288103</v>
      </c>
      <c r="E59">
        <v>2.99173081072981</v>
      </c>
      <c r="G59">
        <v>9.5914288056518998E-2</v>
      </c>
      <c r="H59">
        <v>9.8224416025113906E-2</v>
      </c>
      <c r="I59">
        <v>0.104725294487638</v>
      </c>
      <c r="K59">
        <v>3.9556547342925699</v>
      </c>
      <c r="L59">
        <v>5.2320879318603799</v>
      </c>
      <c r="M59">
        <v>3.0124850325983799</v>
      </c>
      <c r="O59">
        <v>1.81052365874473</v>
      </c>
      <c r="P59">
        <v>5.7242362445081802</v>
      </c>
      <c r="Q59">
        <v>2.5956648979670298</v>
      </c>
    </row>
    <row r="60" spans="1:17">
      <c r="A60" s="7">
        <v>27120</v>
      </c>
      <c r="C60">
        <v>3.4687655483010702</v>
      </c>
      <c r="D60">
        <v>4.4617828262567798</v>
      </c>
      <c r="E60">
        <v>2.73453201546182</v>
      </c>
      <c r="G60">
        <v>0.33136855579396501</v>
      </c>
      <c r="H60">
        <v>0.141109830192475</v>
      </c>
      <c r="I60">
        <v>9.8534400769781802E-2</v>
      </c>
      <c r="K60">
        <v>4.1405800600045204</v>
      </c>
      <c r="L60">
        <v>5.2126998337169796</v>
      </c>
      <c r="M60">
        <v>2.7563143282342599</v>
      </c>
      <c r="O60">
        <v>1.98981951338703</v>
      </c>
      <c r="P60">
        <v>6.1138693799013</v>
      </c>
      <c r="Q60">
        <v>2.78589934169668</v>
      </c>
    </row>
    <row r="61" spans="1:17">
      <c r="A61" s="7">
        <v>27211</v>
      </c>
      <c r="C61">
        <v>3.16970902640892</v>
      </c>
      <c r="D61">
        <v>4.2998504737914596</v>
      </c>
      <c r="E61">
        <v>2.8246087494593901</v>
      </c>
      <c r="G61">
        <v>0.49453667234119902</v>
      </c>
      <c r="H61">
        <v>0.11479099083168399</v>
      </c>
      <c r="I61">
        <v>0.11237880445437801</v>
      </c>
      <c r="K61">
        <v>3.9753404108096499</v>
      </c>
      <c r="L61">
        <v>5.0023167913256499</v>
      </c>
      <c r="M61">
        <v>2.85770721706974</v>
      </c>
      <c r="O61">
        <v>1.8591048001796899</v>
      </c>
      <c r="P61">
        <v>5.7969674226707797</v>
      </c>
      <c r="Q61">
        <v>2.50910960510714</v>
      </c>
    </row>
    <row r="62" spans="1:17">
      <c r="A62" s="7">
        <v>27303</v>
      </c>
      <c r="C62">
        <v>3.0903131737621701</v>
      </c>
      <c r="D62">
        <v>4.0809208024798798</v>
      </c>
      <c r="E62">
        <v>2.0672571818785501</v>
      </c>
      <c r="G62">
        <v>0.453820699500812</v>
      </c>
      <c r="H62">
        <v>0.14699030040375599</v>
      </c>
      <c r="I62">
        <v>6.9221647004657494E-2</v>
      </c>
      <c r="K62">
        <v>3.8474361886980701</v>
      </c>
      <c r="L62">
        <v>4.7856645597683096</v>
      </c>
      <c r="M62">
        <v>2.07845562628783</v>
      </c>
      <c r="O62">
        <v>0.90445614657357998</v>
      </c>
      <c r="P62">
        <v>5.5564502207290598</v>
      </c>
      <c r="Q62">
        <v>2.7623778235824799</v>
      </c>
    </row>
    <row r="63" spans="1:17">
      <c r="A63" s="7">
        <v>27395</v>
      </c>
      <c r="C63">
        <v>2.8228220646633999</v>
      </c>
      <c r="D63">
        <v>3.9231642475163699</v>
      </c>
      <c r="E63">
        <v>2.1719058037441101</v>
      </c>
      <c r="G63">
        <v>0.29128131898704601</v>
      </c>
      <c r="H63">
        <v>8.7113462052253204E-2</v>
      </c>
      <c r="I63">
        <v>-0.13454757444177501</v>
      </c>
      <c r="K63">
        <v>3.3911524787204299</v>
      </c>
      <c r="L63">
        <v>4.5464700364691897</v>
      </c>
      <c r="M63">
        <v>1.9763977781434701</v>
      </c>
      <c r="O63">
        <v>-0.39113888825124798</v>
      </c>
      <c r="P63">
        <v>4.59921699306381</v>
      </c>
      <c r="Q63">
        <v>0.69417993226488806</v>
      </c>
    </row>
    <row r="64" spans="1:17">
      <c r="A64" s="7">
        <v>27485</v>
      </c>
      <c r="C64">
        <v>2.9074002681812301</v>
      </c>
      <c r="D64">
        <v>3.9911502070269602</v>
      </c>
      <c r="E64">
        <v>2.3286509972464602</v>
      </c>
      <c r="G64">
        <v>0.111565020848304</v>
      </c>
      <c r="H64">
        <v>6.9515443384797704E-2</v>
      </c>
      <c r="I64">
        <v>-8.5642244702468298E-2</v>
      </c>
      <c r="K64">
        <v>3.30431540846822</v>
      </c>
      <c r="L64">
        <v>4.6061498518112396</v>
      </c>
      <c r="M64">
        <v>2.1776488206634399</v>
      </c>
      <c r="O64">
        <v>-1.2007651745077501</v>
      </c>
      <c r="P64">
        <v>4.43953362125814</v>
      </c>
      <c r="Q64">
        <v>0.103366910189379</v>
      </c>
    </row>
    <row r="65" spans="1:17">
      <c r="A65" s="7">
        <v>27576</v>
      </c>
      <c r="C65">
        <v>3.0247612261237502</v>
      </c>
      <c r="D65">
        <v>4.0656525765769604</v>
      </c>
      <c r="E65">
        <v>2.5076558508968398</v>
      </c>
      <c r="G65">
        <v>3.2810584158904699E-2</v>
      </c>
      <c r="H65">
        <v>9.5410500168120096E-2</v>
      </c>
      <c r="I65">
        <v>-0.113958141211292</v>
      </c>
      <c r="K65">
        <v>3.35444045495945</v>
      </c>
      <c r="L65">
        <v>4.7167297727760102</v>
      </c>
      <c r="M65">
        <v>2.3233135191012599</v>
      </c>
      <c r="O65">
        <v>-0.92287389481634796</v>
      </c>
      <c r="P65">
        <v>5.0421646525783199</v>
      </c>
      <c r="Q65">
        <v>-0.359417524527544</v>
      </c>
    </row>
    <row r="66" spans="1:17">
      <c r="A66" s="7">
        <v>27668</v>
      </c>
      <c r="C66">
        <v>2.9888648316861501</v>
      </c>
      <c r="D66">
        <v>4.0339622421854502</v>
      </c>
      <c r="E66">
        <v>2.5646504378184898</v>
      </c>
      <c r="G66">
        <v>3.21587523182294E-2</v>
      </c>
      <c r="H66">
        <v>7.3290350104457502E-2</v>
      </c>
      <c r="I66">
        <v>-0.104575879656883</v>
      </c>
      <c r="K66">
        <v>3.3143691360570502</v>
      </c>
      <c r="L66">
        <v>4.6585880615187998</v>
      </c>
      <c r="M66">
        <v>2.38809065928133</v>
      </c>
      <c r="O66">
        <v>-0.19197346503381099</v>
      </c>
      <c r="P66">
        <v>5.2563067282085303</v>
      </c>
      <c r="Q66">
        <v>-0.17502067171562899</v>
      </c>
    </row>
    <row r="67" spans="1:17">
      <c r="A67" s="7">
        <v>27760</v>
      </c>
      <c r="C67">
        <v>3.1601423881417201</v>
      </c>
      <c r="D67">
        <v>4.1214132209336203</v>
      </c>
      <c r="E67">
        <v>2.66498789908364</v>
      </c>
      <c r="G67">
        <v>7.8379239667321406E-3</v>
      </c>
      <c r="H67">
        <v>2.8848916443125198E-2</v>
      </c>
      <c r="I67">
        <v>-2.7683299323624198E-2</v>
      </c>
      <c r="K67">
        <v>3.4781360955305902</v>
      </c>
      <c r="L67">
        <v>4.7135498321119798</v>
      </c>
      <c r="M67">
        <v>2.56250445677914</v>
      </c>
      <c r="O67">
        <v>0.50589465788334598</v>
      </c>
      <c r="P67">
        <v>5.3016142389396403</v>
      </c>
      <c r="Q67">
        <v>0.41356573834809801</v>
      </c>
    </row>
    <row r="68" spans="1:17">
      <c r="A68" s="7">
        <v>27851</v>
      </c>
      <c r="C68">
        <v>3.0269385800403001</v>
      </c>
      <c r="D68">
        <v>4.2589302362365702</v>
      </c>
      <c r="E68">
        <v>2.6429404123882998</v>
      </c>
      <c r="G68">
        <v>-0.109051501480371</v>
      </c>
      <c r="H68">
        <v>-2.2000368145526802E-2</v>
      </c>
      <c r="I68">
        <v>2.96475650373576E-2</v>
      </c>
      <c r="K68">
        <v>3.2149694221232901</v>
      </c>
      <c r="L68">
        <v>4.8190124854376304</v>
      </c>
      <c r="M68">
        <v>2.59840665720106</v>
      </c>
      <c r="O68">
        <v>0.71558468782654905</v>
      </c>
      <c r="P68">
        <v>5.42856692872863</v>
      </c>
      <c r="Q68">
        <v>1.1805373958854899</v>
      </c>
    </row>
    <row r="69" spans="1:17">
      <c r="A69" s="7">
        <v>27942</v>
      </c>
      <c r="C69">
        <v>2.88889023337107</v>
      </c>
      <c r="D69">
        <v>4.1527440344881503</v>
      </c>
      <c r="E69">
        <v>2.6691141737858901</v>
      </c>
      <c r="G69">
        <v>-4.45260461212185E-2</v>
      </c>
      <c r="H69">
        <v>-5.6679241123140198E-2</v>
      </c>
      <c r="I69">
        <v>-8.5897117128925005E-2</v>
      </c>
      <c r="K69">
        <v>3.1278976181844702</v>
      </c>
      <c r="L69">
        <v>4.6636345779551602</v>
      </c>
      <c r="M69">
        <v>2.5083010985394401</v>
      </c>
      <c r="O69">
        <v>1.2425753458008999</v>
      </c>
      <c r="P69">
        <v>5.2657303928010597</v>
      </c>
      <c r="Q69">
        <v>1.13072285373391</v>
      </c>
    </row>
    <row r="70" spans="1:17">
      <c r="A70" s="7">
        <v>28034</v>
      </c>
      <c r="C70">
        <v>2.8442055571215699</v>
      </c>
      <c r="D70">
        <v>4.0612805217403096</v>
      </c>
      <c r="E70">
        <v>2.7198195168820201</v>
      </c>
      <c r="G70">
        <v>-4.0959698054664102E-2</v>
      </c>
      <c r="H70">
        <v>-4.2935765189180297E-2</v>
      </c>
      <c r="I70">
        <v>7.3645553045846898E-2</v>
      </c>
      <c r="K70">
        <v>3.08239366142316</v>
      </c>
      <c r="L70">
        <v>4.5734139088371899</v>
      </c>
      <c r="M70">
        <v>2.7171259282698799</v>
      </c>
      <c r="O70">
        <v>1.43649167193621</v>
      </c>
      <c r="P70">
        <v>4.95192495274188</v>
      </c>
      <c r="Q70">
        <v>1.92271496487274</v>
      </c>
    </row>
    <row r="71" spans="1:17">
      <c r="A71" s="7">
        <v>28126</v>
      </c>
      <c r="C71">
        <v>2.88404202361072</v>
      </c>
      <c r="D71">
        <v>4.1754381591790004</v>
      </c>
      <c r="E71">
        <v>2.6422150763786201</v>
      </c>
      <c r="G71">
        <v>2.83177193275835E-3</v>
      </c>
      <c r="H71">
        <v>3.4657050633800401E-4</v>
      </c>
      <c r="I71">
        <v>-7.4202365741361902E-3</v>
      </c>
      <c r="K71">
        <v>3.1699313933947302</v>
      </c>
      <c r="L71">
        <v>4.7464561982115301</v>
      </c>
      <c r="M71">
        <v>2.5606338781103202</v>
      </c>
      <c r="O71">
        <v>1.84367087020053</v>
      </c>
      <c r="P71">
        <v>5.0071679827173599</v>
      </c>
      <c r="Q71">
        <v>2.00820552022833</v>
      </c>
    </row>
    <row r="72" spans="1:17">
      <c r="A72" s="7">
        <v>28216</v>
      </c>
      <c r="C72">
        <v>3.0628546384686501</v>
      </c>
      <c r="D72">
        <v>4.1054901201949203</v>
      </c>
      <c r="E72">
        <v>2.5621242356935698</v>
      </c>
      <c r="G72">
        <v>-2.0758301261897202E-2</v>
      </c>
      <c r="H72">
        <v>2.2017934360719599E-2</v>
      </c>
      <c r="I72">
        <v>-5.4415220943875797E-2</v>
      </c>
      <c r="K72">
        <v>3.3427037033390601</v>
      </c>
      <c r="L72">
        <v>4.6886194844449696</v>
      </c>
      <c r="M72">
        <v>2.43579602061169</v>
      </c>
      <c r="O72">
        <v>2.2393784542225599</v>
      </c>
      <c r="P72">
        <v>4.9477776897688797</v>
      </c>
      <c r="Q72">
        <v>1.89227919073005</v>
      </c>
    </row>
    <row r="73" spans="1:17">
      <c r="A73" s="7">
        <v>28307</v>
      </c>
      <c r="C73">
        <v>3.1593966845243</v>
      </c>
      <c r="D73">
        <v>4.0731547051942503</v>
      </c>
      <c r="E73">
        <v>2.51765987259405</v>
      </c>
      <c r="G73">
        <v>6.6646604287691298E-3</v>
      </c>
      <c r="H73">
        <v>4.3046593142643504E-3</v>
      </c>
      <c r="I73">
        <v>-9.87999858583712E-2</v>
      </c>
      <c r="K73">
        <v>3.4761439404421202</v>
      </c>
      <c r="L73">
        <v>4.6341514022142301</v>
      </c>
      <c r="M73">
        <v>2.34819490603839</v>
      </c>
      <c r="O73">
        <v>2.9213793748043599</v>
      </c>
      <c r="P73">
        <v>4.61385757809495</v>
      </c>
      <c r="Q73">
        <v>1.55282345147793</v>
      </c>
    </row>
    <row r="74" spans="1:17">
      <c r="A74" s="7">
        <v>28399</v>
      </c>
      <c r="C74">
        <v>2.94128669428411</v>
      </c>
      <c r="D74">
        <v>4.1459515336316102</v>
      </c>
      <c r="E74">
        <v>2.6957886511392899</v>
      </c>
      <c r="G74">
        <v>-9.0695364810250298E-2</v>
      </c>
      <c r="H74">
        <v>3.0491000450977201E-2</v>
      </c>
      <c r="I74">
        <v>-0.153681249895813</v>
      </c>
      <c r="K74">
        <v>3.13926727089915</v>
      </c>
      <c r="L74">
        <v>4.7430839642603404</v>
      </c>
      <c r="M74">
        <v>2.46644275127611</v>
      </c>
      <c r="O74">
        <v>2.8173409105276099</v>
      </c>
      <c r="P74">
        <v>4.8717703073327199</v>
      </c>
      <c r="Q74">
        <v>1.0192364525580599</v>
      </c>
    </row>
    <row r="75" spans="1:17">
      <c r="A75" s="7">
        <v>28491</v>
      </c>
      <c r="C75">
        <v>2.8683253809664402</v>
      </c>
      <c r="D75">
        <v>4.09078135952781</v>
      </c>
      <c r="E75">
        <v>2.72834464880345</v>
      </c>
      <c r="G75">
        <v>-9.8213739728402805E-2</v>
      </c>
      <c r="H75">
        <v>1.7796343970216399E-2</v>
      </c>
      <c r="I75">
        <v>-0.273358088619228</v>
      </c>
      <c r="K75">
        <v>3.0516267112492801</v>
      </c>
      <c r="L75">
        <v>4.6676788365681698</v>
      </c>
      <c r="M75">
        <v>2.3784081374822699</v>
      </c>
      <c r="O75">
        <v>2.6895528796529802</v>
      </c>
      <c r="P75">
        <v>4.9487558894777504</v>
      </c>
      <c r="Q75">
        <v>0.70394771246083099</v>
      </c>
    </row>
    <row r="76" spans="1:17">
      <c r="A76" s="7">
        <v>28581</v>
      </c>
      <c r="C76">
        <v>3.4748066562251401</v>
      </c>
      <c r="D76">
        <v>4.0287576551893203</v>
      </c>
      <c r="E76">
        <v>2.7737532074735398</v>
      </c>
      <c r="G76">
        <v>-1.22735056627216E-2</v>
      </c>
      <c r="H76">
        <v>7.4809085134681401E-3</v>
      </c>
      <c r="I76">
        <v>-0.20436061027476901</v>
      </c>
      <c r="K76">
        <v>3.8035720179077899</v>
      </c>
      <c r="L76">
        <v>4.5868627041582899</v>
      </c>
      <c r="M76">
        <v>2.4915396596360799</v>
      </c>
      <c r="O76">
        <v>3.4228118918820201</v>
      </c>
      <c r="P76">
        <v>4.9056034791879597</v>
      </c>
      <c r="Q76">
        <v>0.92077188358416595</v>
      </c>
    </row>
    <row r="77" spans="1:17">
      <c r="A77" s="7">
        <v>28672</v>
      </c>
      <c r="C77">
        <v>3.38897266719948</v>
      </c>
      <c r="D77">
        <v>4.0124919571063202</v>
      </c>
      <c r="E77">
        <v>2.7289397494209902</v>
      </c>
      <c r="G77">
        <v>-3.0079861225712101E-2</v>
      </c>
      <c r="H77">
        <v>1.63192669996138E-2</v>
      </c>
      <c r="I77">
        <v>-0.25152463364445998</v>
      </c>
      <c r="K77">
        <v>3.69150739844773</v>
      </c>
      <c r="L77">
        <v>4.57721227576027</v>
      </c>
      <c r="M77">
        <v>2.4008199899551101</v>
      </c>
      <c r="O77">
        <v>3.87329371839451</v>
      </c>
      <c r="P77">
        <v>4.9516523329879201</v>
      </c>
      <c r="Q77">
        <v>0.94899172405689602</v>
      </c>
    </row>
    <row r="78" spans="1:17">
      <c r="A78" s="7">
        <v>28764</v>
      </c>
      <c r="C78">
        <v>3.4674394800430899</v>
      </c>
      <c r="D78">
        <v>4.0093168268219301</v>
      </c>
      <c r="E78">
        <v>2.8134588524151298</v>
      </c>
      <c r="G78">
        <v>-5.2802705289433398E-3</v>
      </c>
      <c r="H78">
        <v>-1.8905208433957501E-3</v>
      </c>
      <c r="I78">
        <v>-0.244551495480924</v>
      </c>
      <c r="K78">
        <v>3.8024750169401602</v>
      </c>
      <c r="L78">
        <v>4.5553934016758904</v>
      </c>
      <c r="M78">
        <v>2.4899399723153701</v>
      </c>
      <c r="O78">
        <v>4.0895395430491099</v>
      </c>
      <c r="P78">
        <v>4.8382174651084098</v>
      </c>
      <c r="Q78">
        <v>0.90306848100544801</v>
      </c>
    </row>
    <row r="79" spans="1:17">
      <c r="A79" s="7">
        <v>28856</v>
      </c>
      <c r="C79">
        <v>3.3870229938555898</v>
      </c>
      <c r="D79">
        <v>3.9885471751577199</v>
      </c>
      <c r="E79">
        <v>2.75838858334432</v>
      </c>
      <c r="G79">
        <v>-0.17765534611835401</v>
      </c>
      <c r="H79">
        <v>2.2515894600135902E-3</v>
      </c>
      <c r="I79">
        <v>-0.20341825788201701</v>
      </c>
      <c r="K79">
        <v>3.5417908872944199</v>
      </c>
      <c r="L79">
        <v>4.5359272007148004</v>
      </c>
      <c r="M79">
        <v>2.4775486379184599</v>
      </c>
      <c r="O79">
        <v>3.3439863434033401</v>
      </c>
      <c r="P79">
        <v>4.7612622001825597</v>
      </c>
      <c r="Q79">
        <v>1.1033692526232199</v>
      </c>
    </row>
    <row r="80" spans="1:17">
      <c r="A80" s="7">
        <v>28946</v>
      </c>
      <c r="C80">
        <v>3.27597146948222</v>
      </c>
      <c r="D80">
        <v>4.0554015897100602</v>
      </c>
      <c r="E80">
        <v>2.87607707755603</v>
      </c>
      <c r="G80">
        <v>4.0535281317298701E-2</v>
      </c>
      <c r="H80">
        <v>1.96238472772432E-2</v>
      </c>
      <c r="I80">
        <v>-0.10878370180926</v>
      </c>
      <c r="K80">
        <v>3.6380307116813202</v>
      </c>
      <c r="L80">
        <v>4.6292910954489601</v>
      </c>
      <c r="M80">
        <v>2.6865684401104102</v>
      </c>
      <c r="O80">
        <v>3.5664530588482002</v>
      </c>
      <c r="P80">
        <v>4.7805709545550004</v>
      </c>
      <c r="Q80">
        <v>1.2631700298959501</v>
      </c>
    </row>
    <row r="81" spans="1:17">
      <c r="A81" s="7">
        <v>29037</v>
      </c>
      <c r="C81">
        <v>3.3835695654965599</v>
      </c>
      <c r="D81">
        <v>4.04438389451375</v>
      </c>
      <c r="E81">
        <v>2.7848967756509699</v>
      </c>
      <c r="G81">
        <v>-4.07268788385498E-2</v>
      </c>
      <c r="H81">
        <v>-2.0974548660358E-2</v>
      </c>
      <c r="I81">
        <v>-6.1048029417692896E-3</v>
      </c>
      <c r="K81">
        <v>3.67492698554525</v>
      </c>
      <c r="L81">
        <v>4.5761691780860998</v>
      </c>
      <c r="M81">
        <v>2.7006262605582001</v>
      </c>
      <c r="O81">
        <v>2.8525816070210799</v>
      </c>
      <c r="P81">
        <v>4.4017328019318098</v>
      </c>
      <c r="Q81">
        <v>1.74953966068415</v>
      </c>
    </row>
    <row r="82" spans="1:17">
      <c r="A82" s="7">
        <v>29129</v>
      </c>
      <c r="C82">
        <v>3.32729929408596</v>
      </c>
      <c r="D82">
        <v>4.0192866299028696</v>
      </c>
      <c r="E82">
        <v>2.8097772482272299</v>
      </c>
      <c r="G82">
        <v>3.16665966390062E-2</v>
      </c>
      <c r="H82">
        <v>1.8295002475601702E-2</v>
      </c>
      <c r="I82">
        <v>7.9517936494032604E-2</v>
      </c>
      <c r="K82">
        <v>3.68552747956653</v>
      </c>
      <c r="L82">
        <v>4.5869113352916999</v>
      </c>
      <c r="M82">
        <v>2.8104311343501198</v>
      </c>
      <c r="O82">
        <v>2.6552046332919899</v>
      </c>
      <c r="P82">
        <v>4.3476917993871202</v>
      </c>
      <c r="Q82">
        <v>1.87666775317552</v>
      </c>
    </row>
    <row r="83" spans="1:17">
      <c r="A83" s="7">
        <v>29221</v>
      </c>
      <c r="C83">
        <v>3.3075490370401202</v>
      </c>
      <c r="D83">
        <v>4.0353608619865504</v>
      </c>
      <c r="E83">
        <v>2.82125703938837</v>
      </c>
      <c r="G83">
        <v>0.171395709086586</v>
      </c>
      <c r="H83">
        <v>3.2400021816898399E-3</v>
      </c>
      <c r="I83">
        <v>0.218855016593336</v>
      </c>
      <c r="K83">
        <v>3.8035679234366202</v>
      </c>
      <c r="L83">
        <v>4.5901274875671598</v>
      </c>
      <c r="M83">
        <v>2.9609257940085798</v>
      </c>
      <c r="O83">
        <v>2.53301052140012</v>
      </c>
      <c r="P83">
        <v>3.88907282515629</v>
      </c>
      <c r="Q83">
        <v>2.11707127302566</v>
      </c>
    </row>
    <row r="84" spans="1:17">
      <c r="A84" s="7">
        <v>29312</v>
      </c>
      <c r="C84">
        <v>2.8927719976512498</v>
      </c>
      <c r="D84">
        <v>3.9512162415934702</v>
      </c>
      <c r="E84">
        <v>2.7151483422575802</v>
      </c>
      <c r="G84">
        <v>8.8754352478879903E-2</v>
      </c>
      <c r="H84">
        <v>1.2652224425751901E-2</v>
      </c>
      <c r="I84">
        <v>5.5485709921601303E-2</v>
      </c>
      <c r="K84">
        <v>3.26544076125283</v>
      </c>
      <c r="L84">
        <v>4.5038947552597302</v>
      </c>
      <c r="M84">
        <v>2.6944260197581</v>
      </c>
      <c r="O84">
        <v>1.1779958848098899</v>
      </c>
      <c r="P84">
        <v>3.3357983007544498</v>
      </c>
      <c r="Q84">
        <v>1.6129451707993201</v>
      </c>
    </row>
    <row r="85" spans="1:17">
      <c r="A85" s="7">
        <v>29403</v>
      </c>
      <c r="C85">
        <v>2.94794932026393</v>
      </c>
      <c r="D85">
        <v>3.8743900432282201</v>
      </c>
      <c r="E85">
        <v>2.6992762589592201</v>
      </c>
      <c r="G85">
        <v>8.9636589334527006E-2</v>
      </c>
      <c r="H85">
        <v>3.7787109012842601E-2</v>
      </c>
      <c r="I85">
        <v>-1.9446678046263299E-3</v>
      </c>
      <c r="K85">
        <v>3.3269157620589498</v>
      </c>
      <c r="L85">
        <v>4.4417033411876696</v>
      </c>
      <c r="M85">
        <v>2.6215690519759098</v>
      </c>
      <c r="O85">
        <v>0.10666837679468701</v>
      </c>
      <c r="P85">
        <v>2.7824024247992698</v>
      </c>
      <c r="Q85">
        <v>0.95961849387026599</v>
      </c>
    </row>
    <row r="86" spans="1:17">
      <c r="A86" s="7">
        <v>29495</v>
      </c>
      <c r="C86">
        <v>3.2397523372700601</v>
      </c>
      <c r="D86">
        <v>3.9732051484692001</v>
      </c>
      <c r="E86">
        <v>2.6831717586403498</v>
      </c>
      <c r="G86">
        <v>0.193232278784258</v>
      </c>
      <c r="H86">
        <v>6.6228364627183095E-2</v>
      </c>
      <c r="I86">
        <v>-6.8729357190129899E-3</v>
      </c>
      <c r="K86">
        <v>3.75095380884457</v>
      </c>
      <c r="L86">
        <v>4.5824651017329598</v>
      </c>
      <c r="M86">
        <v>2.6009883004016801</v>
      </c>
      <c r="O86">
        <v>0.223142436535682</v>
      </c>
      <c r="P86">
        <v>2.7491808484567199</v>
      </c>
      <c r="Q86">
        <v>0.44902871071599298</v>
      </c>
    </row>
    <row r="87" spans="1:17">
      <c r="A87" s="7">
        <v>29587</v>
      </c>
      <c r="C87">
        <v>3.4680145896448802</v>
      </c>
      <c r="D87">
        <v>4.1138436932549096</v>
      </c>
      <c r="E87">
        <v>2.6479985939225901</v>
      </c>
      <c r="G87">
        <v>0.14295734605743299</v>
      </c>
      <c r="H87">
        <v>0.11637533182376</v>
      </c>
      <c r="I87">
        <v>6.3839185726320399E-2</v>
      </c>
      <c r="K87">
        <v>3.95134418791694</v>
      </c>
      <c r="L87">
        <v>4.7924721664779897</v>
      </c>
      <c r="M87">
        <v>2.63751448778455</v>
      </c>
      <c r="O87">
        <v>0.28737226887244599</v>
      </c>
      <c r="P87">
        <v>3.2976882388409798</v>
      </c>
      <c r="Q87">
        <v>0.181897720393636</v>
      </c>
    </row>
    <row r="88" spans="1:17">
      <c r="A88" s="7">
        <v>29677</v>
      </c>
      <c r="C88">
        <v>3.20447977143662</v>
      </c>
      <c r="D88">
        <v>4.1321693527077104</v>
      </c>
      <c r="E88">
        <v>2.6596120016820799</v>
      </c>
      <c r="G88">
        <v>-1.4073592049362E-2</v>
      </c>
      <c r="H88">
        <v>7.7596150090616003E-2</v>
      </c>
      <c r="I88">
        <v>2.0595038528316401E-2</v>
      </c>
      <c r="K88">
        <v>3.5049135059241299</v>
      </c>
      <c r="L88">
        <v>4.77452327499158</v>
      </c>
      <c r="M88">
        <v>2.6055577864303299</v>
      </c>
      <c r="O88">
        <v>-0.56184682582932099</v>
      </c>
      <c r="P88">
        <v>3.1132585925017802</v>
      </c>
      <c r="Q88">
        <v>-0.29486590359556403</v>
      </c>
    </row>
    <row r="89" spans="1:17">
      <c r="A89" s="7">
        <v>29768</v>
      </c>
      <c r="C89">
        <v>3.4462823783262899</v>
      </c>
      <c r="D89">
        <v>3.9174650466827101</v>
      </c>
      <c r="E89">
        <v>2.6479498683479599</v>
      </c>
      <c r="G89">
        <v>-5.9337491278272599E-2</v>
      </c>
      <c r="H89">
        <v>7.83521313677428E-2</v>
      </c>
      <c r="I89">
        <v>4.1332660589039602E-2</v>
      </c>
      <c r="K89">
        <v>3.7251842065655798</v>
      </c>
      <c r="L89">
        <v>4.5312305756063198</v>
      </c>
      <c r="M89">
        <v>2.6149606046885898</v>
      </c>
      <c r="O89">
        <v>-1.2835057657189299</v>
      </c>
      <c r="P89">
        <v>2.3627816977200999</v>
      </c>
      <c r="Q89">
        <v>-0.58226959996386496</v>
      </c>
    </row>
    <row r="90" spans="1:17">
      <c r="A90" s="7">
        <v>29860</v>
      </c>
      <c r="C90">
        <v>3.1861313648637801</v>
      </c>
      <c r="D90">
        <v>3.8672717345421401</v>
      </c>
      <c r="E90">
        <v>2.6369608897202301</v>
      </c>
      <c r="G90">
        <v>-0.13274322270569799</v>
      </c>
      <c r="H90">
        <v>5.1740696637367599E-2</v>
      </c>
      <c r="I90">
        <v>4.3880397273523698E-2</v>
      </c>
      <c r="K90">
        <v>3.3660946433788199</v>
      </c>
      <c r="L90">
        <v>4.4475657364390804</v>
      </c>
      <c r="M90">
        <v>2.6068277983569401</v>
      </c>
      <c r="O90">
        <v>-2.30950334249053</v>
      </c>
      <c r="P90">
        <v>1.1024610129580901</v>
      </c>
      <c r="Q90">
        <v>-0.922768607172884</v>
      </c>
    </row>
    <row r="91" spans="1:17">
      <c r="A91" s="7">
        <v>29952</v>
      </c>
      <c r="C91">
        <v>2.9141936655723502</v>
      </c>
      <c r="D91">
        <v>3.6978926415181199</v>
      </c>
      <c r="E91">
        <v>2.68330513897001</v>
      </c>
      <c r="G91">
        <v>-0.28591984117289798</v>
      </c>
      <c r="H91">
        <v>2.6987545443362002E-2</v>
      </c>
      <c r="I91">
        <v>-0.14791713699240899</v>
      </c>
      <c r="K91">
        <v>2.9142906895828302</v>
      </c>
      <c r="L91">
        <v>4.2302838700571703</v>
      </c>
      <c r="M91">
        <v>2.4600737357757501</v>
      </c>
      <c r="O91">
        <v>-3.8619947870671498</v>
      </c>
      <c r="P91">
        <v>-0.17148468446095</v>
      </c>
      <c r="Q91">
        <v>-1.6429108857919299</v>
      </c>
    </row>
    <row r="92" spans="1:17">
      <c r="A92" s="7">
        <v>30042</v>
      </c>
      <c r="C92">
        <v>3.0285761007818799</v>
      </c>
      <c r="D92">
        <v>3.5079327645864602</v>
      </c>
      <c r="E92">
        <v>2.64298192159902</v>
      </c>
      <c r="G92">
        <v>-0.335253418902341</v>
      </c>
      <c r="H92">
        <v>3.8232466442182499E-2</v>
      </c>
      <c r="I92">
        <v>-0.14229778719473801</v>
      </c>
      <c r="K92">
        <v>2.9905657417860598</v>
      </c>
      <c r="L92">
        <v>4.0256064455648701</v>
      </c>
      <c r="M92">
        <v>2.4265016491106501</v>
      </c>
      <c r="O92">
        <v>-4.7198632779274003</v>
      </c>
      <c r="P92">
        <v>-1.1671581967298701</v>
      </c>
      <c r="Q92">
        <v>-1.8562464983156099</v>
      </c>
    </row>
    <row r="93" spans="1:17">
      <c r="A93" s="7">
        <v>30133</v>
      </c>
      <c r="C93">
        <v>2.86253957108771</v>
      </c>
      <c r="D93">
        <v>3.3736370782963498</v>
      </c>
      <c r="E93">
        <v>2.5510365412343399</v>
      </c>
      <c r="G93">
        <v>-0.25790436871870498</v>
      </c>
      <c r="H93">
        <v>-1.82304785656652E-2</v>
      </c>
      <c r="I93">
        <v>-0.27691928092516499</v>
      </c>
      <c r="K93">
        <v>2.8855824174625799</v>
      </c>
      <c r="L93">
        <v>3.8164931617513602</v>
      </c>
      <c r="M93">
        <v>2.2025154725114202</v>
      </c>
      <c r="O93">
        <v>-5.0001376331994196</v>
      </c>
      <c r="P93">
        <v>-2.3962895934481598</v>
      </c>
      <c r="Q93">
        <v>-2.3917511556558102</v>
      </c>
    </row>
    <row r="94" spans="1:17">
      <c r="A94" s="7">
        <v>30225</v>
      </c>
      <c r="C94">
        <v>2.8028417618210999</v>
      </c>
      <c r="D94">
        <v>3.2185824958513098</v>
      </c>
      <c r="E94">
        <v>2.5432051660164201</v>
      </c>
      <c r="G94">
        <v>-0.29482755832623597</v>
      </c>
      <c r="H94">
        <v>-6.5798846777430905E-2</v>
      </c>
      <c r="I94">
        <v>-0.350235463593496</v>
      </c>
      <c r="K94">
        <v>2.7831023089258</v>
      </c>
      <c r="L94">
        <v>3.5926783689710802</v>
      </c>
      <c r="M94">
        <v>2.1215877234979401</v>
      </c>
      <c r="O94">
        <v>-5.5040210337666604</v>
      </c>
      <c r="P94">
        <v>-3.48116196150227</v>
      </c>
      <c r="Q94">
        <v>-2.9642281161886799</v>
      </c>
    </row>
    <row r="95" spans="1:17">
      <c r="A95" s="7">
        <v>30317</v>
      </c>
      <c r="C95">
        <v>2.92154609368438</v>
      </c>
      <c r="D95">
        <v>3.4077543003664101</v>
      </c>
      <c r="E95">
        <v>2.5909260844842001</v>
      </c>
      <c r="G95">
        <v>-0.283700954754739</v>
      </c>
      <c r="H95">
        <v>-0.16755153085569399</v>
      </c>
      <c r="I95">
        <v>-0.42243560063372398</v>
      </c>
      <c r="K95">
        <v>2.9245836165662098</v>
      </c>
      <c r="L95">
        <v>3.70595224940456</v>
      </c>
      <c r="M95">
        <v>2.0957690873897499</v>
      </c>
      <c r="O95">
        <v>-5.3691008993689602</v>
      </c>
      <c r="P95">
        <v>-4.0651360683121398</v>
      </c>
      <c r="Q95">
        <v>-3.3633569473090601</v>
      </c>
    </row>
    <row r="96" spans="1:17">
      <c r="A96" s="7">
        <v>30407</v>
      </c>
      <c r="C96">
        <v>3.1688186552171</v>
      </c>
      <c r="D96">
        <v>3.5033329495377901</v>
      </c>
      <c r="E96">
        <v>2.59292133173519</v>
      </c>
      <c r="G96">
        <v>-0.454684332493826</v>
      </c>
      <c r="H96">
        <v>-0.17891969031188501</v>
      </c>
      <c r="I96">
        <v>-0.43608978832294998</v>
      </c>
      <c r="K96">
        <v>3.0251416482854201</v>
      </c>
      <c r="L96">
        <v>3.8032258012471298</v>
      </c>
      <c r="M96">
        <v>2.0840541449037402</v>
      </c>
      <c r="O96">
        <v>-5.2438618053173496</v>
      </c>
      <c r="P96">
        <v>-3.5297861994987998</v>
      </c>
      <c r="Q96">
        <v>-3.3826630417709098</v>
      </c>
    </row>
    <row r="97" spans="1:17">
      <c r="A97" s="7">
        <v>30498</v>
      </c>
      <c r="C97">
        <v>3.2058215606244</v>
      </c>
      <c r="D97">
        <v>3.45787240262261</v>
      </c>
      <c r="E97">
        <v>2.5311224985158001</v>
      </c>
      <c r="G97">
        <v>-0.19074857804157699</v>
      </c>
      <c r="H97">
        <v>-0.15636328436192301</v>
      </c>
      <c r="I97">
        <v>-0.412612150453467</v>
      </c>
      <c r="K97">
        <v>3.3297120005518002</v>
      </c>
      <c r="L97">
        <v>3.7741084112577199</v>
      </c>
      <c r="M97">
        <v>2.0474675021056199</v>
      </c>
      <c r="O97">
        <v>-3.6597395167267499</v>
      </c>
      <c r="P97">
        <v>-2.9594892613280899</v>
      </c>
      <c r="Q97">
        <v>-3.2510750216870301</v>
      </c>
    </row>
    <row r="98" spans="1:17">
      <c r="A98" s="7">
        <v>30590</v>
      </c>
      <c r="C98">
        <v>3.3743462785080398</v>
      </c>
      <c r="D98">
        <v>3.4839686835331301</v>
      </c>
      <c r="E98">
        <v>2.5801928478485401</v>
      </c>
      <c r="G98">
        <v>-0.38926932222273802</v>
      </c>
      <c r="H98">
        <v>-0.17856744561680199</v>
      </c>
      <c r="I98">
        <v>-0.39156083826031102</v>
      </c>
      <c r="K98">
        <v>3.3162560251384701</v>
      </c>
      <c r="L98">
        <v>3.7815671992203801</v>
      </c>
      <c r="M98">
        <v>2.1162118706436299</v>
      </c>
      <c r="O98">
        <v>-3.51549229925183</v>
      </c>
      <c r="P98">
        <v>-2.80905247454649</v>
      </c>
      <c r="Q98">
        <v>-3.1900001492074401</v>
      </c>
    </row>
    <row r="99" spans="1:17">
      <c r="A99" s="7">
        <v>30682</v>
      </c>
      <c r="C99">
        <v>3.4712370809959601</v>
      </c>
      <c r="D99">
        <v>3.5775559341920098</v>
      </c>
      <c r="E99">
        <v>2.59129226934337</v>
      </c>
      <c r="G99">
        <v>-0.31855696028068198</v>
      </c>
      <c r="H99">
        <v>-0.169696834680577</v>
      </c>
      <c r="I99">
        <v>-0.46218627935873802</v>
      </c>
      <c r="K99">
        <v>3.4933686480234898</v>
      </c>
      <c r="L99">
        <v>3.8968159516712002</v>
      </c>
      <c r="M99">
        <v>2.0563743155485898</v>
      </c>
      <c r="O99">
        <v>-2.6820578748632902</v>
      </c>
      <c r="P99">
        <v>-2.44779118740701</v>
      </c>
      <c r="Q99">
        <v>-3.1098408069419698</v>
      </c>
    </row>
    <row r="100" spans="1:17">
      <c r="A100" s="7">
        <v>30773</v>
      </c>
      <c r="C100">
        <v>3.5431765057999201</v>
      </c>
      <c r="D100">
        <v>3.6933412414216402</v>
      </c>
      <c r="E100">
        <v>2.4613799557956599</v>
      </c>
      <c r="G100">
        <v>-0.22480578162982401</v>
      </c>
      <c r="H100">
        <v>-0.17747329678472601</v>
      </c>
      <c r="I100">
        <v>-0.61696920242991604</v>
      </c>
      <c r="K100">
        <v>3.6661198284772198</v>
      </c>
      <c r="L100">
        <v>4.0206495722553299</v>
      </c>
      <c r="M100">
        <v>1.77532542180116</v>
      </c>
      <c r="O100">
        <v>-1.9442680894359201</v>
      </c>
      <c r="P100">
        <v>-2.0845009715350802</v>
      </c>
      <c r="Q100">
        <v>-3.2307625941675702</v>
      </c>
    </row>
    <row r="101" spans="1:17">
      <c r="A101" s="7">
        <v>30864</v>
      </c>
      <c r="C101">
        <v>3.5294927495608301</v>
      </c>
      <c r="D101">
        <v>3.6102556430705999</v>
      </c>
      <c r="E101">
        <v>2.5345378842346098</v>
      </c>
      <c r="G101">
        <v>-0.29938497835240602</v>
      </c>
      <c r="H101">
        <v>-0.21791693231495499</v>
      </c>
      <c r="I101">
        <v>-0.66028802291474098</v>
      </c>
      <c r="K101">
        <v>3.5765138676332402</v>
      </c>
      <c r="L101">
        <v>3.88576474439403</v>
      </c>
      <c r="M101">
        <v>1.8031111532618</v>
      </c>
      <c r="O101">
        <v>-1.96691822027583</v>
      </c>
      <c r="P101">
        <v>-2.2590333490448402</v>
      </c>
      <c r="Q101">
        <v>-3.45661338934383</v>
      </c>
    </row>
    <row r="102" spans="1:17">
      <c r="A102" s="7">
        <v>30956</v>
      </c>
      <c r="C102">
        <v>3.5463173856447701</v>
      </c>
      <c r="D102">
        <v>3.7453004325541599</v>
      </c>
      <c r="E102">
        <v>2.5012108029656202</v>
      </c>
      <c r="G102">
        <v>-0.38172843876377999</v>
      </c>
      <c r="H102">
        <v>-0.22883530146776099</v>
      </c>
      <c r="I102">
        <v>-0.63868077158242798</v>
      </c>
      <c r="K102">
        <v>3.5126463164272299</v>
      </c>
      <c r="L102">
        <v>4.0283481997456398</v>
      </c>
      <c r="M102">
        <v>1.79232673862097</v>
      </c>
      <c r="O102">
        <v>-2.2711674952057601</v>
      </c>
      <c r="P102">
        <v>-2.3937816823025702</v>
      </c>
      <c r="Q102">
        <v>-3.2878340271111002</v>
      </c>
    </row>
    <row r="103" spans="1:17">
      <c r="A103" s="7">
        <v>31048</v>
      </c>
      <c r="C103">
        <v>3.5406864708420098</v>
      </c>
      <c r="D103">
        <v>3.8356553896188901</v>
      </c>
      <c r="E103">
        <v>2.4398912983009202</v>
      </c>
      <c r="G103">
        <v>-0.134829638176897</v>
      </c>
      <c r="H103">
        <v>-0.199597178763225</v>
      </c>
      <c r="I103">
        <v>-0.59964577104772299</v>
      </c>
      <c r="K103">
        <v>3.7533615496477899</v>
      </c>
      <c r="L103">
        <v>4.1602904017078401</v>
      </c>
      <c r="M103">
        <v>1.7717633333815199</v>
      </c>
      <c r="O103">
        <v>-1.66535745559941</v>
      </c>
      <c r="P103">
        <v>-2.2044191056298801</v>
      </c>
      <c r="Q103">
        <v>-3.1499371804281999</v>
      </c>
    </row>
    <row r="104" spans="1:17">
      <c r="A104" s="7">
        <v>31138</v>
      </c>
      <c r="C104">
        <v>3.56920650027386</v>
      </c>
      <c r="D104">
        <v>3.7577222771792802</v>
      </c>
      <c r="E104">
        <v>2.4729548263402799</v>
      </c>
      <c r="G104">
        <v>-0.269609868040386</v>
      </c>
      <c r="H104">
        <v>-0.21698944809582199</v>
      </c>
      <c r="I104">
        <v>-0.55216526170935099</v>
      </c>
      <c r="K104">
        <v>3.6499004800733101</v>
      </c>
      <c r="L104">
        <v>4.0543136338948802</v>
      </c>
      <c r="M104">
        <v>1.85137935280253</v>
      </c>
      <c r="O104">
        <v>-2.06769422208811</v>
      </c>
      <c r="P104">
        <v>-2.4713361079831202</v>
      </c>
      <c r="Q104">
        <v>-3.06547992678406</v>
      </c>
    </row>
    <row r="105" spans="1:17">
      <c r="A105" s="7">
        <v>31229</v>
      </c>
      <c r="C105">
        <v>3.6650345599718199</v>
      </c>
      <c r="D105">
        <v>3.8383534892807898</v>
      </c>
      <c r="E105">
        <v>2.5139089229136999</v>
      </c>
      <c r="G105">
        <v>-0.195571714030532</v>
      </c>
      <c r="H105">
        <v>-0.21045102339626801</v>
      </c>
      <c r="I105">
        <v>-0.82067986067838905</v>
      </c>
      <c r="K105">
        <v>3.8291718481314398</v>
      </c>
      <c r="L105">
        <v>4.1525034152807399</v>
      </c>
      <c r="M105">
        <v>1.6226693621558099</v>
      </c>
      <c r="O105">
        <v>-1.69510668811677</v>
      </c>
      <c r="P105">
        <v>-2.5715246476456199</v>
      </c>
      <c r="Q105">
        <v>-3.3306621636311302</v>
      </c>
    </row>
    <row r="106" spans="1:17">
      <c r="A106" s="7">
        <v>31321</v>
      </c>
      <c r="C106">
        <v>3.60860133630475</v>
      </c>
      <c r="D106">
        <v>3.9147809018224602</v>
      </c>
      <c r="E106">
        <v>2.4833944352575501</v>
      </c>
      <c r="G106">
        <v>-0.309887743433438</v>
      </c>
      <c r="H106">
        <v>-0.19883266545442099</v>
      </c>
      <c r="I106">
        <v>-0.79752200929124695</v>
      </c>
      <c r="K106">
        <v>3.6528838918804998</v>
      </c>
      <c r="L106">
        <v>4.2509947826305199</v>
      </c>
      <c r="M106">
        <v>1.6161691980833299</v>
      </c>
      <c r="O106">
        <v>-1.8656364757705399</v>
      </c>
      <c r="P106">
        <v>-2.4003540956404699</v>
      </c>
      <c r="Q106">
        <v>-3.0921337745674</v>
      </c>
    </row>
    <row r="107" spans="1:17">
      <c r="A107" s="7">
        <v>31413</v>
      </c>
      <c r="C107">
        <v>3.57463326193183</v>
      </c>
      <c r="D107">
        <v>3.7563328403699101</v>
      </c>
      <c r="E107">
        <v>2.3907272324486701</v>
      </c>
      <c r="G107">
        <v>-0.19202414145486801</v>
      </c>
      <c r="H107">
        <v>-0.191698961673887</v>
      </c>
      <c r="I107">
        <v>-1.0373220693715299</v>
      </c>
      <c r="K107">
        <v>3.7334455840368301</v>
      </c>
      <c r="L107">
        <v>4.0780247844084299</v>
      </c>
      <c r="M107">
        <v>1.28630289260269</v>
      </c>
      <c r="O107">
        <v>-1.4587070339932799</v>
      </c>
      <c r="P107">
        <v>-2.5334525409555799</v>
      </c>
      <c r="Q107">
        <v>-3.3870376130284998</v>
      </c>
    </row>
    <row r="108" spans="1:17">
      <c r="A108" s="7">
        <v>31503</v>
      </c>
      <c r="C108">
        <v>3.5000233392373699</v>
      </c>
      <c r="D108">
        <v>3.73849960336777</v>
      </c>
      <c r="E108">
        <v>2.5424747867159798</v>
      </c>
      <c r="G108">
        <v>-0.328401176084403</v>
      </c>
      <c r="H108">
        <v>-0.14819300779128</v>
      </c>
      <c r="I108">
        <v>-1.03609672364228</v>
      </c>
      <c r="K108">
        <v>3.5151359506488702</v>
      </c>
      <c r="L108">
        <v>4.1012601715619104</v>
      </c>
      <c r="M108">
        <v>1.43501658423283</v>
      </c>
      <c r="O108">
        <v>-1.8647825234191899</v>
      </c>
      <c r="P108">
        <v>-2.6580369707506901</v>
      </c>
      <c r="Q108">
        <v>-3.4696390640938302</v>
      </c>
    </row>
    <row r="109" spans="1:17">
      <c r="A109" s="7">
        <v>31594</v>
      </c>
      <c r="C109">
        <v>3.5179764984526201</v>
      </c>
      <c r="D109">
        <v>3.6490973699263201</v>
      </c>
      <c r="E109">
        <v>2.4908906129182</v>
      </c>
      <c r="G109">
        <v>-0.34580469498095201</v>
      </c>
      <c r="H109">
        <v>-0.135442741910897</v>
      </c>
      <c r="I109">
        <v>-1.0599220052843501</v>
      </c>
      <c r="K109">
        <v>3.51744762428044</v>
      </c>
      <c r="L109">
        <v>4.0123892938164296</v>
      </c>
      <c r="M109">
        <v>1.3610549791104001</v>
      </c>
      <c r="O109">
        <v>-1.89763548136864</v>
      </c>
      <c r="P109">
        <v>-2.9328342616466299</v>
      </c>
      <c r="Q109">
        <v>-3.1670377958737399</v>
      </c>
    </row>
    <row r="110" spans="1:17">
      <c r="A110" s="7">
        <v>31686</v>
      </c>
      <c r="C110">
        <v>3.4144314369394801</v>
      </c>
      <c r="D110">
        <v>3.4382867760077498</v>
      </c>
      <c r="E110">
        <v>2.4376675112146402</v>
      </c>
      <c r="G110">
        <v>-0.30076586720547099</v>
      </c>
      <c r="H110">
        <v>-0.12671168597545601</v>
      </c>
      <c r="I110">
        <v>-1.0928607180221399</v>
      </c>
      <c r="K110">
        <v>3.4487788422368499</v>
      </c>
      <c r="L110">
        <v>3.7814975481975801</v>
      </c>
      <c r="M110">
        <v>1.2763870159614701</v>
      </c>
      <c r="O110">
        <v>-1.71901544878665</v>
      </c>
      <c r="P110">
        <v>-3.3820609781843101</v>
      </c>
      <c r="Q110">
        <v>-3.1004413913769899</v>
      </c>
    </row>
    <row r="111" spans="1:17">
      <c r="A111" s="7">
        <v>31778</v>
      </c>
      <c r="C111">
        <v>3.3875302758140902</v>
      </c>
      <c r="D111">
        <v>3.67911706227359</v>
      </c>
      <c r="E111">
        <v>2.31296705160333</v>
      </c>
      <c r="G111">
        <v>-0.36797344017907901</v>
      </c>
      <c r="H111">
        <v>-0.15808349350171799</v>
      </c>
      <c r="I111">
        <v>-1.0127744957763101</v>
      </c>
      <c r="K111">
        <v>3.3520298629593102</v>
      </c>
      <c r="L111">
        <v>4.0238711289910096</v>
      </c>
      <c r="M111">
        <v>1.23527283659322</v>
      </c>
      <c r="O111">
        <v>-1.8546746774452501</v>
      </c>
      <c r="P111">
        <v>-3.3847985124208999</v>
      </c>
      <c r="Q111">
        <v>-3.0714710831944099</v>
      </c>
    </row>
    <row r="112" spans="1:17">
      <c r="A112" s="7">
        <v>31868</v>
      </c>
      <c r="C112">
        <v>3.3821391567483299</v>
      </c>
      <c r="D112">
        <v>3.6567692292499299</v>
      </c>
      <c r="E112">
        <v>2.4481535910804402</v>
      </c>
      <c r="G112">
        <v>-0.217726541997072</v>
      </c>
      <c r="H112">
        <v>-0.15824354421903999</v>
      </c>
      <c r="I112">
        <v>-0.84330293776533005</v>
      </c>
      <c r="K112">
        <v>3.49635652453843</v>
      </c>
      <c r="L112">
        <v>3.9983088901850401</v>
      </c>
      <c r="M112">
        <v>1.53613655569578</v>
      </c>
      <c r="O112">
        <v>-1.30856170091988</v>
      </c>
      <c r="P112">
        <v>-2.9091141308804298</v>
      </c>
      <c r="Q112">
        <v>-3.06253161956238</v>
      </c>
    </row>
    <row r="113" spans="1:17">
      <c r="A113" s="7">
        <v>31959</v>
      </c>
      <c r="C113">
        <v>3.3554321477564399</v>
      </c>
      <c r="D113">
        <v>3.69333448446389</v>
      </c>
      <c r="E113">
        <v>2.46571764821064</v>
      </c>
      <c r="G113">
        <v>-0.20721568789162301</v>
      </c>
      <c r="H113">
        <v>-0.15649217648115801</v>
      </c>
      <c r="I113">
        <v>-0.77060778525031703</v>
      </c>
      <c r="K113">
        <v>3.4775391797562998</v>
      </c>
      <c r="L113">
        <v>4.0416230121045302</v>
      </c>
      <c r="M113">
        <v>1.6259027822452301</v>
      </c>
      <c r="O113">
        <v>-1.1581296839912101</v>
      </c>
      <c r="P113">
        <v>-2.5027718215425199</v>
      </c>
      <c r="Q113">
        <v>-2.72136936284278</v>
      </c>
    </row>
    <row r="114" spans="1:17">
      <c r="A114" s="7">
        <v>32051</v>
      </c>
      <c r="C114">
        <v>3.4897047554978999</v>
      </c>
      <c r="D114">
        <v>3.7091840877314102</v>
      </c>
      <c r="E114">
        <v>2.50676844619487</v>
      </c>
      <c r="G114">
        <v>-0.11515846403798401</v>
      </c>
      <c r="H114">
        <v>-0.16369084487100799</v>
      </c>
      <c r="I114">
        <v>-0.72971932806517503</v>
      </c>
      <c r="K114">
        <v>3.7170473497713599</v>
      </c>
      <c r="L114">
        <v>4.0524401666763898</v>
      </c>
      <c r="M114">
        <v>1.7066898349750499</v>
      </c>
      <c r="O114">
        <v>-0.67482754139541601</v>
      </c>
      <c r="P114">
        <v>-2.2528370719854802</v>
      </c>
      <c r="Q114">
        <v>-2.40706934597983</v>
      </c>
    </row>
    <row r="115" spans="1:17">
      <c r="A115" s="7">
        <v>32143</v>
      </c>
      <c r="C115">
        <v>3.37167965683558</v>
      </c>
      <c r="D115">
        <v>3.7601066227758699</v>
      </c>
      <c r="E115">
        <v>2.47105742333419</v>
      </c>
      <c r="G115">
        <v>-0.11789186849871799</v>
      </c>
      <c r="H115">
        <v>-0.16604229553897801</v>
      </c>
      <c r="I115">
        <v>-0.75490607287675404</v>
      </c>
      <c r="K115">
        <v>3.58470513856083</v>
      </c>
      <c r="L115">
        <v>4.1079710087470502</v>
      </c>
      <c r="M115">
        <v>1.6467943944116199</v>
      </c>
      <c r="O115">
        <v>-0.54330604997699095</v>
      </c>
      <c r="P115">
        <v>-2.0216310292000199</v>
      </c>
      <c r="Q115">
        <v>-2.1849868613849099</v>
      </c>
    </row>
    <row r="116" spans="1:17">
      <c r="A116" s="7">
        <v>32234</v>
      </c>
      <c r="C116">
        <v>3.43399690415341</v>
      </c>
      <c r="D116">
        <v>3.7265668596464301</v>
      </c>
      <c r="E116">
        <v>2.4890751926518302</v>
      </c>
      <c r="G116">
        <v>2.4806542369336798E-3</v>
      </c>
      <c r="H116">
        <v>-0.16165243711451899</v>
      </c>
      <c r="I116">
        <v>-0.71080799807343997</v>
      </c>
      <c r="K116">
        <v>3.7735111060157598</v>
      </c>
      <c r="L116">
        <v>4.0742371094648702</v>
      </c>
      <c r="M116">
        <v>1.70840452076868</v>
      </c>
      <c r="O116">
        <v>-0.105405659036478</v>
      </c>
      <c r="P116">
        <v>-1.87952606445896</v>
      </c>
      <c r="Q116">
        <v>-2.0222606187680898</v>
      </c>
    </row>
    <row r="117" spans="1:17">
      <c r="A117" s="7">
        <v>32325</v>
      </c>
      <c r="C117">
        <v>3.3514693519160499</v>
      </c>
      <c r="D117">
        <v>3.5963689902641298</v>
      </c>
      <c r="E117">
        <v>2.5247285688933299</v>
      </c>
      <c r="G117">
        <v>2.8067816825869301E-3</v>
      </c>
      <c r="H117">
        <v>-0.15092236915644699</v>
      </c>
      <c r="I117">
        <v>-0.56438199445145198</v>
      </c>
      <c r="K117">
        <v>3.6832099203670401</v>
      </c>
      <c r="L117">
        <v>3.9369747182307</v>
      </c>
      <c r="M117">
        <v>1.88948319153269</v>
      </c>
      <c r="O117">
        <v>-3.37661988767195E-2</v>
      </c>
      <c r="P117">
        <v>-2.0452731725599702</v>
      </c>
      <c r="Q117">
        <v>-1.65013107444656</v>
      </c>
    </row>
    <row r="118" spans="1:17">
      <c r="A118" s="7">
        <v>32417</v>
      </c>
      <c r="C118">
        <v>3.4496578209208599</v>
      </c>
      <c r="D118">
        <v>3.6012084730001699</v>
      </c>
      <c r="E118">
        <v>2.5231928731006699</v>
      </c>
      <c r="G118">
        <v>1.29544219111297E-2</v>
      </c>
      <c r="H118">
        <v>-0.13450117168384801</v>
      </c>
      <c r="I118">
        <v>-0.478437329708576</v>
      </c>
      <c r="K118">
        <v>3.8011828490176098</v>
      </c>
      <c r="L118">
        <v>3.95889682716001</v>
      </c>
      <c r="M118">
        <v>1.9739352639675001</v>
      </c>
      <c r="O118">
        <v>6.1072287849924599E-2</v>
      </c>
      <c r="P118">
        <v>-2.2354472828665202</v>
      </c>
      <c r="Q118">
        <v>-1.30343212214893</v>
      </c>
    </row>
    <row r="119" spans="1:17">
      <c r="A119" s="7">
        <v>32509</v>
      </c>
      <c r="C119">
        <v>3.4692346803231202</v>
      </c>
      <c r="D119">
        <v>3.6637486963099102</v>
      </c>
      <c r="E119">
        <v>2.5573973359576998</v>
      </c>
      <c r="G119">
        <v>2.51233469462742E-3</v>
      </c>
      <c r="H119">
        <v>-0.13679881534784599</v>
      </c>
      <c r="I119">
        <v>-0.38324578479308402</v>
      </c>
      <c r="K119">
        <v>3.81223901442528</v>
      </c>
      <c r="L119">
        <v>4.0276869938415496</v>
      </c>
      <c r="M119">
        <v>2.1023712303405202</v>
      </c>
      <c r="O119">
        <v>0.107716587078016</v>
      </c>
      <c r="P119">
        <v>-2.3385876781877601</v>
      </c>
      <c r="Q119">
        <v>-1.01752248035177</v>
      </c>
    </row>
    <row r="120" spans="1:17">
      <c r="A120" s="7">
        <v>32599</v>
      </c>
      <c r="C120">
        <v>3.4733650587726399</v>
      </c>
      <c r="D120">
        <v>3.6096653259363398</v>
      </c>
      <c r="E120">
        <v>2.56541760802418</v>
      </c>
      <c r="G120">
        <v>-9.0624218545030194E-2</v>
      </c>
      <c r="H120">
        <v>-0.13929302394823001</v>
      </c>
      <c r="I120">
        <v>-0.27851746063151001</v>
      </c>
      <c r="K120">
        <v>3.7236382203447702</v>
      </c>
      <c r="L120">
        <v>3.9637176549570601</v>
      </c>
      <c r="M120">
        <v>2.2148947157913201</v>
      </c>
      <c r="O120">
        <v>-0.19739063009410501</v>
      </c>
      <c r="P120">
        <v>-2.5761624103229201</v>
      </c>
      <c r="Q120">
        <v>-0.72776625447204402</v>
      </c>
    </row>
    <row r="121" spans="1:17">
      <c r="A121" s="7">
        <v>32690</v>
      </c>
      <c r="C121">
        <v>3.4984190298580602</v>
      </c>
      <c r="D121">
        <v>3.5867457928034798</v>
      </c>
      <c r="E121">
        <v>2.5611706365229701</v>
      </c>
      <c r="G121">
        <v>-0.19360103896992401</v>
      </c>
      <c r="H121">
        <v>-0.15042209844429499</v>
      </c>
      <c r="I121">
        <v>-0.32493730516319502</v>
      </c>
      <c r="K121">
        <v>3.6481743216079598</v>
      </c>
      <c r="L121">
        <v>3.92653655604644</v>
      </c>
      <c r="M121">
        <v>2.1643471025794501</v>
      </c>
      <c r="O121">
        <v>-0.631842321049362</v>
      </c>
      <c r="P121">
        <v>-3.0265280787534699</v>
      </c>
      <c r="Q121">
        <v>-0.75921425329079295</v>
      </c>
    </row>
    <row r="122" spans="1:17">
      <c r="A122" s="7">
        <v>32782</v>
      </c>
      <c r="C122">
        <v>3.3965727231977101</v>
      </c>
      <c r="D122">
        <v>3.4970420101784998</v>
      </c>
      <c r="E122">
        <v>2.6049163091021699</v>
      </c>
      <c r="G122">
        <v>-0.159702165940522</v>
      </c>
      <c r="H122">
        <v>-0.17870953529810599</v>
      </c>
      <c r="I122">
        <v>-0.22628308019271501</v>
      </c>
      <c r="K122">
        <v>3.5702310659060101</v>
      </c>
      <c r="L122">
        <v>3.7962852126210298</v>
      </c>
      <c r="M122">
        <v>2.3055191586950801</v>
      </c>
      <c r="O122">
        <v>-0.81821122949452296</v>
      </c>
      <c r="P122">
        <v>-3.7158971612715299</v>
      </c>
      <c r="Q122">
        <v>-0.69720768781280595</v>
      </c>
    </row>
    <row r="123" spans="1:17">
      <c r="A123" s="7">
        <v>32874</v>
      </c>
      <c r="C123">
        <v>3.4771189947996</v>
      </c>
      <c r="D123">
        <v>3.5791285254209799</v>
      </c>
      <c r="E123">
        <v>2.6728347068671199</v>
      </c>
      <c r="G123">
        <v>-3.6632973715593702E-2</v>
      </c>
      <c r="H123">
        <v>-0.16399192208351801</v>
      </c>
      <c r="I123">
        <v>-0.11012690267916</v>
      </c>
      <c r="K123">
        <v>3.78175183553935</v>
      </c>
      <c r="L123">
        <v>3.90430838693959</v>
      </c>
      <c r="M123">
        <v>2.4876874191773402</v>
      </c>
      <c r="O123">
        <v>-0.68023770805984896</v>
      </c>
      <c r="P123">
        <v>-4.0398414121240203</v>
      </c>
      <c r="Q123">
        <v>-0.54035015892282001</v>
      </c>
    </row>
    <row r="124" spans="1:17">
      <c r="A124" s="7">
        <v>32964</v>
      </c>
      <c r="C124">
        <v>3.3892815377421499</v>
      </c>
      <c r="D124">
        <v>3.4449489930131101</v>
      </c>
      <c r="E124">
        <v>2.6512559997910601</v>
      </c>
      <c r="G124">
        <v>-1.1934614382231101E-2</v>
      </c>
      <c r="H124">
        <v>-0.180483220858941</v>
      </c>
      <c r="I124">
        <v>-0.16479446059658101</v>
      </c>
      <c r="K124">
        <v>3.709991830286</v>
      </c>
      <c r="L124">
        <v>3.7352987783906202</v>
      </c>
      <c r="M124">
        <v>2.4120468193634901</v>
      </c>
      <c r="O124">
        <v>-0.77236200674406097</v>
      </c>
      <c r="P124">
        <v>-4.6481926428699598</v>
      </c>
      <c r="Q124">
        <v>-0.59064346332797901</v>
      </c>
    </row>
    <row r="125" spans="1:17">
      <c r="A125" s="7">
        <v>33055</v>
      </c>
      <c r="C125">
        <v>3.2734366508888102</v>
      </c>
      <c r="D125">
        <v>3.3159498736856001</v>
      </c>
      <c r="E125">
        <v>2.6993189282941601</v>
      </c>
      <c r="G125">
        <v>-4.0756892064387498E-2</v>
      </c>
      <c r="H125">
        <v>-0.18064422919918699</v>
      </c>
      <c r="I125">
        <v>-0.17037059538542099</v>
      </c>
      <c r="K125">
        <v>3.55395493704073</v>
      </c>
      <c r="L125">
        <v>3.5885078981985101</v>
      </c>
      <c r="M125">
        <v>2.45318459609897</v>
      </c>
      <c r="O125">
        <v>-1.1238748732552</v>
      </c>
      <c r="P125">
        <v>-5.5186090156569803</v>
      </c>
      <c r="Q125">
        <v>-0.756523516545485</v>
      </c>
    </row>
    <row r="126" spans="1:17">
      <c r="A126" s="7">
        <v>33147</v>
      </c>
      <c r="C126">
        <v>2.99338582861819</v>
      </c>
      <c r="D126">
        <v>3.1795227918606699</v>
      </c>
      <c r="E126">
        <v>2.6894788306922202</v>
      </c>
      <c r="G126">
        <v>-0.14176438257302901</v>
      </c>
      <c r="H126">
        <v>-0.17151235946195401</v>
      </c>
      <c r="I126">
        <v>-6.4877410410197303E-2</v>
      </c>
      <c r="K126">
        <v>3.14541071650449</v>
      </c>
      <c r="L126">
        <v>3.4425667284499002</v>
      </c>
      <c r="M126">
        <v>2.54911387260911</v>
      </c>
      <c r="O126">
        <v>-1.8787803488421599</v>
      </c>
      <c r="P126">
        <v>-6.4626719850408598</v>
      </c>
      <c r="Q126">
        <v>-0.72711786639206399</v>
      </c>
    </row>
    <row r="127" spans="1:17">
      <c r="A127" s="7">
        <v>33239</v>
      </c>
      <c r="C127">
        <v>2.8324793358679399</v>
      </c>
      <c r="D127">
        <v>2.9655104571484601</v>
      </c>
      <c r="E127">
        <v>2.7095736112700202</v>
      </c>
      <c r="G127">
        <v>-0.15643949534941701</v>
      </c>
      <c r="H127">
        <v>-0.174202611433078</v>
      </c>
      <c r="I127">
        <v>-3.3624488258375197E-2</v>
      </c>
      <c r="K127">
        <v>2.9540367594990302</v>
      </c>
      <c r="L127">
        <v>3.1966143412242198</v>
      </c>
      <c r="M127">
        <v>2.5998975605974599</v>
      </c>
      <c r="O127">
        <v>-2.4512379741613599</v>
      </c>
      <c r="P127">
        <v>-7.5359233863822501</v>
      </c>
      <c r="Q127">
        <v>-0.87235065392519595</v>
      </c>
    </row>
    <row r="128" spans="1:17">
      <c r="A128" s="7">
        <v>33329</v>
      </c>
      <c r="C128">
        <v>2.8990146410600799</v>
      </c>
      <c r="D128">
        <v>3.02511496854091</v>
      </c>
      <c r="E128">
        <v>2.6831716665420799</v>
      </c>
      <c r="G128">
        <v>-0.195493188064359</v>
      </c>
      <c r="H128">
        <v>-0.20222923305381901</v>
      </c>
      <c r="I128">
        <v>4.0476181532230898E-2</v>
      </c>
      <c r="K128">
        <v>2.9880485554845899</v>
      </c>
      <c r="L128">
        <v>3.2363385842049399</v>
      </c>
      <c r="M128">
        <v>2.6483373281396401</v>
      </c>
      <c r="O128">
        <v>-2.7353298706934801</v>
      </c>
      <c r="P128">
        <v>-8.2115807130015206</v>
      </c>
      <c r="Q128">
        <v>-0.98276546633815098</v>
      </c>
    </row>
    <row r="129" spans="1:17">
      <c r="A129" s="7">
        <v>33420</v>
      </c>
      <c r="C129">
        <v>2.81655056154348</v>
      </c>
      <c r="D129">
        <v>2.94242500450554</v>
      </c>
      <c r="E129">
        <v>2.631458569076</v>
      </c>
      <c r="G129">
        <v>-0.14057993507321501</v>
      </c>
      <c r="H129">
        <v>-0.200201302226693</v>
      </c>
      <c r="I129">
        <v>0.13859792388126899</v>
      </c>
      <c r="K129">
        <v>2.9524041977047699</v>
      </c>
      <c r="L129">
        <v>3.1443750297169002</v>
      </c>
      <c r="M129">
        <v>2.6961974419338701</v>
      </c>
      <c r="O129">
        <v>-2.5067685170805598</v>
      </c>
      <c r="P129">
        <v>-8.37372116963496</v>
      </c>
      <c r="Q129">
        <v>-1.17503228048076</v>
      </c>
    </row>
    <row r="130" spans="1:17">
      <c r="A130" s="7">
        <v>33512</v>
      </c>
      <c r="C130">
        <v>2.7149801815663599</v>
      </c>
      <c r="D130">
        <v>2.8687613730454902</v>
      </c>
      <c r="E130">
        <v>2.7068614099066299</v>
      </c>
      <c r="G130">
        <v>-0.167227773661941</v>
      </c>
      <c r="H130">
        <v>-0.22988299165811199</v>
      </c>
      <c r="I130">
        <v>0.107051661149797</v>
      </c>
      <c r="K130">
        <v>2.8142172382073398</v>
      </c>
      <c r="L130">
        <v>3.03096184740834</v>
      </c>
      <c r="M130">
        <v>2.7379376339596702</v>
      </c>
      <c r="O130">
        <v>-2.4887547950972899</v>
      </c>
      <c r="P130">
        <v>-8.6171052993890402</v>
      </c>
      <c r="Q130">
        <v>-1.5687180428765299</v>
      </c>
    </row>
    <row r="131" spans="1:17">
      <c r="A131" s="7">
        <v>33604</v>
      </c>
      <c r="C131">
        <v>2.7765272516296098</v>
      </c>
      <c r="D131">
        <v>2.7703881164013802</v>
      </c>
      <c r="E131">
        <v>2.7994951203995102</v>
      </c>
      <c r="G131">
        <v>-0.158725640842416</v>
      </c>
      <c r="H131">
        <v>-0.23413762727686999</v>
      </c>
      <c r="I131">
        <v>0.17051564814138701</v>
      </c>
      <c r="K131">
        <v>2.8903070485654201</v>
      </c>
      <c r="L131">
        <v>2.9148889444202202</v>
      </c>
      <c r="M131">
        <v>2.8914353140886799</v>
      </c>
      <c r="O131">
        <v>-2.21864096229706</v>
      </c>
      <c r="P131">
        <v>-8.7345806656325102</v>
      </c>
      <c r="Q131">
        <v>-1.53454821864352</v>
      </c>
    </row>
    <row r="132" spans="1:17">
      <c r="A132" s="7">
        <v>33695</v>
      </c>
      <c r="C132">
        <v>2.77241675649557</v>
      </c>
      <c r="D132">
        <v>2.6709108184046699</v>
      </c>
      <c r="E132">
        <v>2.64167792189295</v>
      </c>
      <c r="G132">
        <v>-0.17409536669688899</v>
      </c>
      <c r="H132">
        <v>-0.18973965562081299</v>
      </c>
      <c r="I132">
        <v>2.2890716789321398E-2</v>
      </c>
      <c r="K132">
        <v>2.8704233983379801</v>
      </c>
      <c r="L132">
        <v>2.8462137142322002</v>
      </c>
      <c r="M132">
        <v>2.5904227536915898</v>
      </c>
      <c r="O132">
        <v>-1.8461508379524501</v>
      </c>
      <c r="P132">
        <v>-8.6329711448876196</v>
      </c>
      <c r="Q132">
        <v>-1.6782844327283299</v>
      </c>
    </row>
    <row r="133" spans="1:17">
      <c r="A133" s="7">
        <v>33786</v>
      </c>
      <c r="C133">
        <v>2.7494202764023399</v>
      </c>
      <c r="D133">
        <v>2.6417290775701199</v>
      </c>
      <c r="E133">
        <v>2.60244226332552</v>
      </c>
      <c r="G133">
        <v>-0.23048974409950901</v>
      </c>
      <c r="H133">
        <v>-0.21749998043070401</v>
      </c>
      <c r="I133">
        <v>-0.13016287177065899</v>
      </c>
      <c r="K133">
        <v>2.7887755250424502</v>
      </c>
      <c r="L133">
        <v>2.7852832798797702</v>
      </c>
      <c r="M133">
        <v>2.3992347621727999</v>
      </c>
      <c r="O133">
        <v>-1.56615528404939</v>
      </c>
      <c r="P133">
        <v>-8.6822152197958609</v>
      </c>
      <c r="Q133">
        <v>-2.3484464033415402</v>
      </c>
    </row>
    <row r="134" spans="1:17">
      <c r="A134" s="7">
        <v>33878</v>
      </c>
      <c r="C134">
        <v>2.7225519253744199</v>
      </c>
      <c r="D134">
        <v>2.5756149596747302</v>
      </c>
      <c r="E134">
        <v>2.56780845522775</v>
      </c>
      <c r="G134">
        <v>-0.174177504248407</v>
      </c>
      <c r="H134">
        <v>-0.17184353513998499</v>
      </c>
      <c r="I134">
        <v>-0.14388612424005301</v>
      </c>
      <c r="K134">
        <v>2.8155823888715701</v>
      </c>
      <c r="L134">
        <v>2.75578956379624</v>
      </c>
      <c r="M134">
        <v>2.3518497937485598</v>
      </c>
      <c r="O134">
        <v>-0.99774073235812499</v>
      </c>
      <c r="P134">
        <v>-8.2751673175962406</v>
      </c>
      <c r="Q134">
        <v>-2.8993658481219899</v>
      </c>
    </row>
    <row r="135" spans="1:17">
      <c r="A135" s="7">
        <v>33970</v>
      </c>
      <c r="C135">
        <v>2.5431798215873598</v>
      </c>
      <c r="D135">
        <v>2.5339651261010498</v>
      </c>
      <c r="E135">
        <v>2.4750747104409498</v>
      </c>
      <c r="G135">
        <v>-0.19674492634806401</v>
      </c>
      <c r="H135">
        <v>-0.161124256021626</v>
      </c>
      <c r="I135">
        <v>-7.7288784418140896E-2</v>
      </c>
      <c r="K135">
        <v>2.5960381830239401</v>
      </c>
      <c r="L135">
        <v>2.7191665835922199</v>
      </c>
      <c r="M135">
        <v>2.3283162138740199</v>
      </c>
      <c r="O135">
        <v>-0.80393387942763195</v>
      </c>
      <c r="P135">
        <v>-8.0251121175340394</v>
      </c>
      <c r="Q135">
        <v>-3.3701367739297399</v>
      </c>
    </row>
    <row r="136" spans="1:17">
      <c r="A136" s="7">
        <v>34060</v>
      </c>
      <c r="C136">
        <v>2.4854615360666301</v>
      </c>
      <c r="D136">
        <v>2.5383434041919801</v>
      </c>
      <c r="E136">
        <v>2.48299864643975</v>
      </c>
      <c r="G136">
        <v>-0.15935425460845201</v>
      </c>
      <c r="H136">
        <v>-0.17991063073976901</v>
      </c>
      <c r="I136">
        <v>-0.10716376956080501</v>
      </c>
      <c r="K136">
        <v>2.5700457421987402</v>
      </c>
      <c r="L136">
        <v>2.7053568812634099</v>
      </c>
      <c r="M136">
        <v>2.3061427578870002</v>
      </c>
      <c r="O136">
        <v>-0.54780903685752902</v>
      </c>
      <c r="P136">
        <v>-7.8311814956206796</v>
      </c>
      <c r="Q136">
        <v>-3.99990683772194</v>
      </c>
    </row>
    <row r="137" spans="1:17">
      <c r="A137" s="7">
        <v>34151</v>
      </c>
      <c r="C137">
        <v>2.42641576774363</v>
      </c>
      <c r="D137">
        <v>2.5161120287240499</v>
      </c>
      <c r="E137">
        <v>2.4910978949028899</v>
      </c>
      <c r="G137">
        <v>-0.24466445702604001</v>
      </c>
      <c r="H137">
        <v>-0.14599413162372801</v>
      </c>
      <c r="I137">
        <v>-6.4318235997126896E-2</v>
      </c>
      <c r="K137">
        <v>2.4198946570985398</v>
      </c>
      <c r="L137">
        <v>2.71400356650051</v>
      </c>
      <c r="M137">
        <v>2.3568602124489302</v>
      </c>
      <c r="O137">
        <v>-0.60591961002785399</v>
      </c>
      <c r="P137">
        <v>-7.2921305350378702</v>
      </c>
      <c r="Q137">
        <v>-4.2573239783180297</v>
      </c>
    </row>
    <row r="138" spans="1:17">
      <c r="A138" s="7">
        <v>34243</v>
      </c>
      <c r="C138">
        <v>2.5354933885965898</v>
      </c>
      <c r="D138">
        <v>2.4208985894528201</v>
      </c>
      <c r="E138">
        <v>2.4603469327804901</v>
      </c>
      <c r="G138">
        <v>-0.27378716914887002</v>
      </c>
      <c r="H138">
        <v>-0.14491226657112199</v>
      </c>
      <c r="I138">
        <v>-8.8923929118855993E-2</v>
      </c>
      <c r="K138">
        <v>2.5105551134889299</v>
      </c>
      <c r="L138">
        <v>2.6068588446454202</v>
      </c>
      <c r="M138">
        <v>2.3023666667012201</v>
      </c>
      <c r="O138">
        <v>-0.37201462863447399</v>
      </c>
      <c r="P138">
        <v>-6.9666920546944802</v>
      </c>
      <c r="Q138">
        <v>-4.3581329315898101</v>
      </c>
    </row>
    <row r="139" spans="1:17">
      <c r="A139" s="7">
        <v>34335</v>
      </c>
      <c r="C139">
        <v>2.5339470003579398</v>
      </c>
      <c r="D139">
        <v>2.4854284010394099</v>
      </c>
      <c r="E139">
        <v>2.4920553852383298</v>
      </c>
      <c r="G139">
        <v>-0.322659086770474</v>
      </c>
      <c r="H139">
        <v>-0.141829531841698</v>
      </c>
      <c r="I139">
        <v>-0.13782511766383199</v>
      </c>
      <c r="K139">
        <v>2.4599850355890802</v>
      </c>
      <c r="L139">
        <v>2.6832909018577702</v>
      </c>
      <c r="M139">
        <v>2.2842839465438498</v>
      </c>
      <c r="O139">
        <v>-0.124877263709209</v>
      </c>
      <c r="P139">
        <v>-6.4546890888693698</v>
      </c>
      <c r="Q139">
        <v>-4.3565402879080501</v>
      </c>
    </row>
    <row r="140" spans="1:17">
      <c r="A140" s="7">
        <v>34425</v>
      </c>
      <c r="C140">
        <v>2.6002552970026001</v>
      </c>
      <c r="D140">
        <v>2.5199146099702001</v>
      </c>
      <c r="E140">
        <v>2.4555989880389801</v>
      </c>
      <c r="G140">
        <v>-0.23348445046580599</v>
      </c>
      <c r="H140">
        <v>-0.156282845939829</v>
      </c>
      <c r="I140">
        <v>-8.0909657867001605E-2</v>
      </c>
      <c r="K140">
        <v>2.6219758720336501</v>
      </c>
      <c r="L140">
        <v>2.7080371452646799</v>
      </c>
      <c r="M140">
        <v>2.3057662572108701</v>
      </c>
      <c r="O140">
        <v>0.47650270827227797</v>
      </c>
      <c r="P140">
        <v>-5.8586398135066702</v>
      </c>
      <c r="Q140">
        <v>-4.0068024260688198</v>
      </c>
    </row>
    <row r="141" spans="1:17">
      <c r="A141" s="7">
        <v>34516</v>
      </c>
      <c r="C141">
        <v>2.5393203093584402</v>
      </c>
      <c r="D141">
        <v>2.5372973400447201</v>
      </c>
      <c r="E141">
        <v>2.42327322982602</v>
      </c>
      <c r="G141">
        <v>-0.27534420975047103</v>
      </c>
      <c r="H141">
        <v>-0.149068745434419</v>
      </c>
      <c r="I141">
        <v>6.6324635895626304E-3</v>
      </c>
      <c r="K141">
        <v>2.5132005911575201</v>
      </c>
      <c r="L141">
        <v>2.73500973324309</v>
      </c>
      <c r="M141">
        <v>2.3618899308918402</v>
      </c>
      <c r="O141">
        <v>0.58628260377827202</v>
      </c>
      <c r="P141">
        <v>-5.2896179359908597</v>
      </c>
      <c r="Q141">
        <v>-3.6190295119170099</v>
      </c>
    </row>
    <row r="142" spans="1:17">
      <c r="A142" s="7">
        <v>34608</v>
      </c>
      <c r="C142">
        <v>2.6324430465840898</v>
      </c>
      <c r="D142">
        <v>2.4950111300064801</v>
      </c>
      <c r="E142">
        <v>2.4105443781782299</v>
      </c>
      <c r="G142">
        <v>-0.29351181201952098</v>
      </c>
      <c r="H142">
        <v>-0.12898998882547599</v>
      </c>
      <c r="I142">
        <v>2.02486102487534E-2</v>
      </c>
      <c r="K142">
        <v>2.5972953635010398</v>
      </c>
      <c r="L142">
        <v>2.7070228783088699</v>
      </c>
      <c r="M142">
        <v>2.3631344957893599</v>
      </c>
      <c r="O142">
        <v>0.66746849564367505</v>
      </c>
      <c r="P142">
        <v>-4.9093375518953604</v>
      </c>
      <c r="Q142">
        <v>-3.3147671376552799</v>
      </c>
    </row>
    <row r="143" spans="1:17">
      <c r="A143" s="7">
        <v>34700</v>
      </c>
      <c r="C143">
        <v>2.56341461976952</v>
      </c>
      <c r="D143">
        <v>2.4988613298026099</v>
      </c>
      <c r="E143">
        <v>2.3715787130769899</v>
      </c>
      <c r="G143">
        <v>-0.307175344658907</v>
      </c>
      <c r="H143">
        <v>-7.6311670433480902E-2</v>
      </c>
      <c r="I143">
        <v>1.8619121528080498E-2</v>
      </c>
      <c r="K143">
        <v>2.5078285302700598</v>
      </c>
      <c r="L143">
        <v>2.7640776165218202</v>
      </c>
      <c r="M143">
        <v>2.3236330194741801</v>
      </c>
      <c r="O143">
        <v>0.62678715749063896</v>
      </c>
      <c r="P143">
        <v>-4.48831141445703</v>
      </c>
      <c r="Q143">
        <v>-3.0304655314003002</v>
      </c>
    </row>
    <row r="144" spans="1:17">
      <c r="A144" s="7">
        <v>34790</v>
      </c>
      <c r="C144">
        <v>2.5252213462644799</v>
      </c>
      <c r="D144">
        <v>2.4085957315187398</v>
      </c>
      <c r="E144">
        <v>2.36888093988017</v>
      </c>
      <c r="G144">
        <v>-0.29235086792258602</v>
      </c>
      <c r="H144">
        <v>-9.4453558015135594E-2</v>
      </c>
      <c r="I144">
        <v>3.3241737092556803E-2</v>
      </c>
      <c r="K144">
        <v>2.4807112110582201</v>
      </c>
      <c r="L144">
        <v>2.64333322143472</v>
      </c>
      <c r="M144">
        <v>2.3356335821934899</v>
      </c>
      <c r="O144">
        <v>0.47090802109403301</v>
      </c>
      <c r="P144">
        <v>-4.6253038727357403</v>
      </c>
      <c r="Q144">
        <v>-2.7957580439353902</v>
      </c>
    </row>
    <row r="145" spans="1:17">
      <c r="A145" s="7">
        <v>34881</v>
      </c>
      <c r="C145">
        <v>2.62373806278771</v>
      </c>
      <c r="D145">
        <v>2.3636785237571898</v>
      </c>
      <c r="E145">
        <v>2.3097612015184801</v>
      </c>
      <c r="G145">
        <v>-0.33557366365518299</v>
      </c>
      <c r="H145">
        <v>-9.1602490784152904E-2</v>
      </c>
      <c r="I145">
        <v>1.6650168307521199E-2</v>
      </c>
      <c r="K145">
        <v>2.5456741674935999</v>
      </c>
      <c r="L145">
        <v>2.5951280919075099</v>
      </c>
      <c r="M145">
        <v>2.2615816315053601</v>
      </c>
      <c r="O145">
        <v>0.19503995009688399</v>
      </c>
      <c r="P145">
        <v>-4.8398151600641803</v>
      </c>
      <c r="Q145">
        <v>-2.61946986828434</v>
      </c>
    </row>
    <row r="146" spans="1:17">
      <c r="A146" s="7">
        <v>34973</v>
      </c>
      <c r="C146">
        <v>2.6533805722384902</v>
      </c>
      <c r="D146">
        <v>2.3525993051165499</v>
      </c>
      <c r="E146">
        <v>2.2676493928774399</v>
      </c>
      <c r="G146">
        <v>-0.33076724225801901</v>
      </c>
      <c r="H146">
        <v>-0.117682981545365</v>
      </c>
      <c r="I146">
        <v>-3.8098704533925901E-2</v>
      </c>
      <c r="K146">
        <v>2.5830323962819799</v>
      </c>
      <c r="L146">
        <v>2.55645414765634</v>
      </c>
      <c r="M146">
        <v>2.1659029326159698</v>
      </c>
      <c r="O146">
        <v>0.100834445549026</v>
      </c>
      <c r="P146">
        <v>-5.0411982920177296</v>
      </c>
      <c r="Q146">
        <v>-2.6498519660244702</v>
      </c>
    </row>
    <row r="147" spans="1:17">
      <c r="A147" s="7">
        <v>35065</v>
      </c>
      <c r="C147">
        <v>2.70414306796647</v>
      </c>
      <c r="D147">
        <v>2.28539689547077</v>
      </c>
      <c r="E147">
        <v>2.2239540706414198</v>
      </c>
      <c r="G147">
        <v>-0.38531554631021098</v>
      </c>
      <c r="H147">
        <v>-0.12610435589528199</v>
      </c>
      <c r="I147">
        <v>-2.1697030865339501E-2</v>
      </c>
      <c r="K147">
        <v>2.5842287310694401</v>
      </c>
      <c r="L147">
        <v>2.4716455796118799</v>
      </c>
      <c r="M147">
        <v>2.1398357122630798</v>
      </c>
      <c r="O147">
        <v>-0.12891234916071401</v>
      </c>
      <c r="P147">
        <v>-5.1380686998234602</v>
      </c>
      <c r="Q147">
        <v>-2.6633424086094202</v>
      </c>
    </row>
    <row r="148" spans="1:17">
      <c r="A148" s="7">
        <v>35156</v>
      </c>
      <c r="C148">
        <v>2.9056289254049501</v>
      </c>
      <c r="D148">
        <v>2.2964893515125002</v>
      </c>
      <c r="E148">
        <v>2.2480058510436201</v>
      </c>
      <c r="G148">
        <v>-0.34309039168908401</v>
      </c>
      <c r="H148">
        <v>-0.111572058844878</v>
      </c>
      <c r="I148">
        <v>3.8961421491170302E-2</v>
      </c>
      <c r="K148">
        <v>2.8477148026949801</v>
      </c>
      <c r="L148">
        <v>2.4987863767543699</v>
      </c>
      <c r="M148">
        <v>2.2238708663043001</v>
      </c>
      <c r="O148">
        <v>8.45918442876155E-2</v>
      </c>
      <c r="P148">
        <v>-5.01999393213669</v>
      </c>
      <c r="Q148">
        <v>-2.5990557814095601</v>
      </c>
    </row>
    <row r="149" spans="1:17">
      <c r="A149" s="7">
        <v>35247</v>
      </c>
      <c r="C149">
        <v>2.91420536429486</v>
      </c>
      <c r="D149">
        <v>2.3008953332060398</v>
      </c>
      <c r="E149">
        <v>2.2364752598223299</v>
      </c>
      <c r="G149">
        <v>-0.351099832491368</v>
      </c>
      <c r="H149">
        <v>-9.3679129937189007E-2</v>
      </c>
      <c r="I149">
        <v>-0.170366638705159</v>
      </c>
      <c r="K149">
        <v>2.8491235451713499</v>
      </c>
      <c r="L149">
        <v>2.5216874680004899</v>
      </c>
      <c r="M149">
        <v>2.0033358523307099</v>
      </c>
      <c r="O149">
        <v>0.200659330344479</v>
      </c>
      <c r="P149">
        <v>-4.7315155050345696</v>
      </c>
      <c r="Q149">
        <v>-2.6889244496894702</v>
      </c>
    </row>
    <row r="150" spans="1:17">
      <c r="A150" s="7">
        <v>35339</v>
      </c>
      <c r="C150">
        <v>2.96339391377506</v>
      </c>
      <c r="D150">
        <v>2.2865209691978801</v>
      </c>
      <c r="E150">
        <v>2.2152288894001799</v>
      </c>
      <c r="G150">
        <v>-0.289682244434951</v>
      </c>
      <c r="H150">
        <v>-6.7496982071037603E-2</v>
      </c>
      <c r="I150">
        <v>-0.15406685075837601</v>
      </c>
      <c r="K150">
        <v>2.9645573490677801</v>
      </c>
      <c r="L150">
        <v>2.53153065817874</v>
      </c>
      <c r="M150">
        <v>1.99898560710172</v>
      </c>
      <c r="O150">
        <v>0.41212324256503102</v>
      </c>
      <c r="P150">
        <v>-4.3647259455242402</v>
      </c>
      <c r="Q150">
        <v>-2.5153184508494602</v>
      </c>
    </row>
    <row r="151" spans="1:17">
      <c r="A151" s="7">
        <v>35431</v>
      </c>
      <c r="C151">
        <v>2.9583643684126</v>
      </c>
      <c r="D151">
        <v>2.34472984270479</v>
      </c>
      <c r="E151">
        <v>2.1689519977777101</v>
      </c>
      <c r="G151">
        <v>-0.36268297552275403</v>
      </c>
      <c r="H151">
        <v>-6.7921537573824894E-2</v>
      </c>
      <c r="I151">
        <v>-0.12624149484166</v>
      </c>
      <c r="K151">
        <v>2.8860334421444001</v>
      </c>
      <c r="L151">
        <v>2.5972705827704901</v>
      </c>
      <c r="M151">
        <v>1.9818329583857599</v>
      </c>
      <c r="O151">
        <v>0.201988711019567</v>
      </c>
      <c r="P151">
        <v>-3.92716131236523</v>
      </c>
      <c r="Q151">
        <v>-2.3403797606586099</v>
      </c>
    </row>
    <row r="152" spans="1:17">
      <c r="A152" s="7">
        <v>35521</v>
      </c>
      <c r="C152">
        <v>3.14302633643798</v>
      </c>
      <c r="D152">
        <v>2.3444484200633098</v>
      </c>
      <c r="E152">
        <v>2.2250260409178901</v>
      </c>
      <c r="G152">
        <v>-0.29835915126315798</v>
      </c>
      <c r="H152">
        <v>-5.7286572282088499E-2</v>
      </c>
      <c r="I152">
        <v>-0.110168908715343</v>
      </c>
      <c r="K152">
        <v>3.1531430941567402</v>
      </c>
      <c r="L152">
        <v>2.6075856624221498</v>
      </c>
      <c r="M152">
        <v>2.0524057169244299</v>
      </c>
      <c r="O152">
        <v>0.45962321008232698</v>
      </c>
      <c r="P152">
        <v>-3.3629746237551199</v>
      </c>
      <c r="Q152">
        <v>-2.1860431866989498</v>
      </c>
    </row>
    <row r="153" spans="1:17">
      <c r="A153" s="7">
        <v>35612</v>
      </c>
      <c r="C153">
        <v>3.2335020440753399</v>
      </c>
      <c r="D153">
        <v>2.3677724187089999</v>
      </c>
      <c r="E153">
        <v>2.2045240676184998</v>
      </c>
      <c r="G153">
        <v>-0.43107230037495498</v>
      </c>
      <c r="H153">
        <v>-9.5702344385848903E-2</v>
      </c>
      <c r="I153">
        <v>-2.8949464924652702E-3</v>
      </c>
      <c r="K153">
        <v>3.1197854943275001</v>
      </c>
      <c r="L153">
        <v>2.5956816599360399</v>
      </c>
      <c r="M153">
        <v>2.1397531495618298</v>
      </c>
      <c r="O153">
        <v>0.29412215205218201</v>
      </c>
      <c r="P153">
        <v>-3.0061955161094098</v>
      </c>
      <c r="Q153">
        <v>-1.73525233477358</v>
      </c>
    </row>
    <row r="154" spans="1:17">
      <c r="A154" s="7">
        <v>35704</v>
      </c>
      <c r="C154">
        <v>3.2320218290429201</v>
      </c>
      <c r="D154">
        <v>2.3575762718625102</v>
      </c>
      <c r="E154">
        <v>2.2239218095953399</v>
      </c>
      <c r="G154">
        <v>-0.43287697608353898</v>
      </c>
      <c r="H154">
        <v>-9.8197344689526594E-2</v>
      </c>
      <c r="I154">
        <v>5.63593028397502E-2</v>
      </c>
      <c r="K154">
        <v>3.11635532619179</v>
      </c>
      <c r="L154">
        <v>2.58159697039047</v>
      </c>
      <c r="M154">
        <v>2.2178606904162099</v>
      </c>
      <c r="O154">
        <v>0.33887762749293399</v>
      </c>
      <c r="P154">
        <v>-2.5871643721556601</v>
      </c>
      <c r="Q154">
        <v>-1.3782987677641401</v>
      </c>
    </row>
    <row r="155" spans="1:17">
      <c r="A155" s="7">
        <v>35796</v>
      </c>
      <c r="C155">
        <v>3.2868299365586</v>
      </c>
      <c r="D155">
        <v>2.42122646308616</v>
      </c>
      <c r="E155">
        <v>2.2139661346344202</v>
      </c>
      <c r="G155">
        <v>-0.452522423565065</v>
      </c>
      <c r="H155">
        <v>-6.7834191108175304E-2</v>
      </c>
      <c r="I155">
        <v>-2.8703055167680999E-2</v>
      </c>
      <c r="K155">
        <v>3.15689719052643</v>
      </c>
      <c r="L155">
        <v>2.6843096053568498</v>
      </c>
      <c r="M155">
        <v>2.1231220905780299</v>
      </c>
      <c r="O155">
        <v>0.26473533183752801</v>
      </c>
      <c r="P155">
        <v>-2.0408030126882299</v>
      </c>
      <c r="Q155">
        <v>-1.1736332416599</v>
      </c>
    </row>
    <row r="156" spans="1:17">
      <c r="A156" s="7">
        <v>35886</v>
      </c>
      <c r="C156">
        <v>3.32184273388392</v>
      </c>
      <c r="D156">
        <v>2.3083122933335698</v>
      </c>
      <c r="E156">
        <v>2.1650753679963102</v>
      </c>
      <c r="G156">
        <v>-0.45538929559436597</v>
      </c>
      <c r="H156">
        <v>-0.102845082199935</v>
      </c>
      <c r="I156">
        <v>9.9687293707877503E-2</v>
      </c>
      <c r="K156">
        <v>3.1924794867989501</v>
      </c>
      <c r="L156">
        <v>2.5209521772701602</v>
      </c>
      <c r="M156">
        <v>2.2039939253259901</v>
      </c>
      <c r="O156">
        <v>0.212890777410848</v>
      </c>
      <c r="P156">
        <v>-2.0680900687766002</v>
      </c>
      <c r="Q156">
        <v>-0.83024621323579595</v>
      </c>
    </row>
    <row r="157" spans="1:17">
      <c r="A157" s="7">
        <v>35977</v>
      </c>
      <c r="C157">
        <v>3.4182637758374801</v>
      </c>
      <c r="D157">
        <v>2.36455093474745</v>
      </c>
      <c r="E157">
        <v>2.1601320391124901</v>
      </c>
      <c r="G157">
        <v>-0.41970559162013998</v>
      </c>
      <c r="H157">
        <v>-0.110822286623984</v>
      </c>
      <c r="I157">
        <v>3.0018226559516401E-2</v>
      </c>
      <c r="K157">
        <v>3.3340475859976899</v>
      </c>
      <c r="L157">
        <v>2.57689994246318</v>
      </c>
      <c r="M157">
        <v>2.1295202772811601</v>
      </c>
      <c r="O157">
        <v>0.29533625587669099</v>
      </c>
      <c r="P157">
        <v>-2.06987435779621</v>
      </c>
      <c r="Q157">
        <v>-0.84706088888560804</v>
      </c>
    </row>
    <row r="158" spans="1:17">
      <c r="A158" s="7">
        <v>36069</v>
      </c>
      <c r="C158">
        <v>3.5704336581001801</v>
      </c>
      <c r="D158">
        <v>2.45486763640191</v>
      </c>
      <c r="E158">
        <v>2.1411565655449398</v>
      </c>
      <c r="G158">
        <v>-0.41619920942875299</v>
      </c>
      <c r="H158">
        <v>-7.9762068015822002E-2</v>
      </c>
      <c r="I158">
        <v>-0.12566302998232901</v>
      </c>
      <c r="K158">
        <v>3.50465873731748</v>
      </c>
      <c r="L158">
        <v>2.7106207564204801</v>
      </c>
      <c r="M158">
        <v>1.95539614551356</v>
      </c>
      <c r="O158">
        <v>0.407482053415606</v>
      </c>
      <c r="P158">
        <v>-1.72714583764133</v>
      </c>
      <c r="Q158">
        <v>-0.992181059689074</v>
      </c>
    </row>
    <row r="159" spans="1:17">
      <c r="A159" s="7">
        <v>36161</v>
      </c>
      <c r="C159">
        <v>3.5696016972207598</v>
      </c>
      <c r="D159">
        <v>2.5949129110563902</v>
      </c>
      <c r="E159">
        <v>2.1893411530614002</v>
      </c>
      <c r="G159">
        <v>-0.45539124615556298</v>
      </c>
      <c r="H159">
        <v>-7.82522424662591E-2</v>
      </c>
      <c r="I159">
        <v>-8.8146524962227593E-2</v>
      </c>
      <c r="K159">
        <v>3.4645530859606799</v>
      </c>
      <c r="L159">
        <v>2.8713163251215899</v>
      </c>
      <c r="M159">
        <v>2.03974480637982</v>
      </c>
      <c r="O159">
        <v>0.38233924943335801</v>
      </c>
      <c r="P159">
        <v>-1.31865332984398</v>
      </c>
      <c r="Q159">
        <v>-0.91819174486772703</v>
      </c>
    </row>
    <row r="160" spans="1:17">
      <c r="A160" s="7">
        <v>36251</v>
      </c>
      <c r="C160">
        <v>3.55521795116517</v>
      </c>
      <c r="D160">
        <v>2.5779423379314799</v>
      </c>
      <c r="E160">
        <v>2.1663637622710499</v>
      </c>
      <c r="G160">
        <v>-0.42421358690359501</v>
      </c>
      <c r="H160">
        <v>-5.5868277822184599E-2</v>
      </c>
      <c r="I160">
        <v>-0.155202579041779</v>
      </c>
      <c r="K160">
        <v>3.4799352899748501</v>
      </c>
      <c r="L160">
        <v>2.8744102901475999</v>
      </c>
      <c r="M160">
        <v>1.9503562845570499</v>
      </c>
      <c r="O160">
        <v>0.43780182266471002</v>
      </c>
      <c r="P160">
        <v>-0.99125723338858096</v>
      </c>
      <c r="Q160">
        <v>-0.81839475532456196</v>
      </c>
    </row>
    <row r="161" spans="1:17">
      <c r="A161" s="7">
        <v>36342</v>
      </c>
      <c r="C161">
        <v>3.6472191764034698</v>
      </c>
      <c r="D161">
        <v>2.69437181146135</v>
      </c>
      <c r="E161">
        <v>2.2297663139482</v>
      </c>
      <c r="G161">
        <v>-0.402899068271308</v>
      </c>
      <c r="H161">
        <v>-4.1690181249713097E-2</v>
      </c>
      <c r="I161">
        <v>-9.6136639153750994E-2</v>
      </c>
      <c r="K161">
        <v>3.6022805991576501</v>
      </c>
      <c r="L161">
        <v>3.0209306761284198</v>
      </c>
      <c r="M161">
        <v>2.0710452108444901</v>
      </c>
      <c r="O161">
        <v>0.52019499721472995</v>
      </c>
      <c r="P161">
        <v>-0.68303393299089499</v>
      </c>
      <c r="Q161">
        <v>-0.59356338736574799</v>
      </c>
    </row>
    <row r="162" spans="1:17">
      <c r="A162" s="7">
        <v>36434</v>
      </c>
      <c r="C162">
        <v>3.77035034226612</v>
      </c>
      <c r="D162">
        <v>2.7662137390799901</v>
      </c>
      <c r="E162">
        <v>2.24256039048529</v>
      </c>
      <c r="G162">
        <v>-0.330937604531098</v>
      </c>
      <c r="H162">
        <v>-6.1862777073705702E-2</v>
      </c>
      <c r="I162">
        <v>-2.48250608042495E-2</v>
      </c>
      <c r="K162">
        <v>3.8094580776442499</v>
      </c>
      <c r="L162">
        <v>3.0824188908218102</v>
      </c>
      <c r="M162">
        <v>2.1547917651308102</v>
      </c>
      <c r="O162">
        <v>0.85114747686770897</v>
      </c>
      <c r="P162">
        <v>-0.41604498403898998</v>
      </c>
      <c r="Q162">
        <v>-0.18058581995046599</v>
      </c>
    </row>
    <row r="163" spans="1:17">
      <c r="A163" s="7">
        <v>36526</v>
      </c>
      <c r="C163">
        <v>3.6351435054332</v>
      </c>
      <c r="D163">
        <v>2.8622468982316298</v>
      </c>
      <c r="E163">
        <v>2.2844650539523901</v>
      </c>
      <c r="G163">
        <v>-0.30300508500562801</v>
      </c>
      <c r="H163">
        <v>-8.4584858149384295E-2</v>
      </c>
      <c r="I163">
        <v>1.7277338332741098E-2</v>
      </c>
      <c r="K163">
        <v>3.68891373093581</v>
      </c>
      <c r="L163">
        <v>3.1688551504645899</v>
      </c>
      <c r="M163">
        <v>2.23762265923523</v>
      </c>
      <c r="O163">
        <v>0.88622241228586096</v>
      </c>
      <c r="P163">
        <v>-0.144676840567001</v>
      </c>
      <c r="Q163">
        <v>0.181234059658891</v>
      </c>
    </row>
    <row r="164" spans="1:17">
      <c r="A164" s="7">
        <v>36617</v>
      </c>
      <c r="C164">
        <v>3.8574699747230099</v>
      </c>
      <c r="D164">
        <v>2.8979286019347699</v>
      </c>
      <c r="E164">
        <v>2.2880805030884299</v>
      </c>
      <c r="G164">
        <v>-0.35781378746475401</v>
      </c>
      <c r="H164">
        <v>-7.6244680818802799E-2</v>
      </c>
      <c r="I164">
        <v>9.5716002999516308E-3</v>
      </c>
      <c r="K164">
        <v>3.8782519829815998</v>
      </c>
      <c r="L164">
        <v>3.21775377244753</v>
      </c>
      <c r="M164">
        <v>2.2334308929124802</v>
      </c>
      <c r="O164">
        <v>0.754289830181051</v>
      </c>
      <c r="P164">
        <v>0.13590951168691801</v>
      </c>
      <c r="Q164">
        <v>0.479284227837525</v>
      </c>
    </row>
    <row r="165" spans="1:17">
      <c r="A165" s="7">
        <v>36708</v>
      </c>
      <c r="C165">
        <v>3.6756970296268499</v>
      </c>
      <c r="D165">
        <v>2.9300429966705499</v>
      </c>
      <c r="E165">
        <v>2.26612218726634</v>
      </c>
      <c r="G165">
        <v>-0.33440410777045798</v>
      </c>
      <c r="H165">
        <v>-4.8045920460200002E-2</v>
      </c>
      <c r="I165">
        <v>0.19828822717273201</v>
      </c>
      <c r="K165">
        <v>3.7020484043068902</v>
      </c>
      <c r="L165">
        <v>3.2824561121271101</v>
      </c>
      <c r="M165">
        <v>2.4008055238960599</v>
      </c>
      <c r="O165">
        <v>0.693684308077536</v>
      </c>
      <c r="P165">
        <v>0.33060501800287101</v>
      </c>
      <c r="Q165">
        <v>0.85934447122235702</v>
      </c>
    </row>
    <row r="166" spans="1:17">
      <c r="A166" s="7">
        <v>36800</v>
      </c>
      <c r="C166">
        <v>3.6713779392414101</v>
      </c>
      <c r="D166">
        <v>2.8619703846192999</v>
      </c>
      <c r="E166">
        <v>2.2537393401099801</v>
      </c>
      <c r="G166">
        <v>-0.32809749420541301</v>
      </c>
      <c r="H166">
        <v>-2.2760751995371201E-2</v>
      </c>
      <c r="I166">
        <v>0.23255511383232799</v>
      </c>
      <c r="K166">
        <v>3.7036120254284</v>
      </c>
      <c r="L166">
        <v>3.23036495094154</v>
      </c>
      <c r="M166">
        <v>2.4230371217270998</v>
      </c>
      <c r="O166">
        <v>0.39942438495393201</v>
      </c>
      <c r="P166">
        <v>0.238786794233874</v>
      </c>
      <c r="Q166">
        <v>0.89924454126662601</v>
      </c>
    </row>
    <row r="167" spans="1:17">
      <c r="A167" s="7">
        <v>36892</v>
      </c>
      <c r="C167">
        <v>3.4698034407779001</v>
      </c>
      <c r="D167">
        <v>2.8801003288615799</v>
      </c>
      <c r="E167">
        <v>2.31348101339597</v>
      </c>
      <c r="G167">
        <v>-0.26766976603374198</v>
      </c>
      <c r="H167">
        <v>-2.85225644352365E-2</v>
      </c>
      <c r="I167">
        <v>0.34483493583962799</v>
      </c>
      <c r="K167">
        <v>3.54268149579601</v>
      </c>
      <c r="L167">
        <v>3.2452109644681202</v>
      </c>
      <c r="M167">
        <v>2.5933818042644101</v>
      </c>
      <c r="O167">
        <v>0.10433417763965699</v>
      </c>
      <c r="P167">
        <v>-3.0746503981219999E-2</v>
      </c>
      <c r="Q167">
        <v>0.95810977627206695</v>
      </c>
    </row>
    <row r="168" spans="1:17">
      <c r="A168" s="7">
        <v>36982</v>
      </c>
      <c r="C168">
        <v>3.5181577758084499</v>
      </c>
      <c r="D168">
        <v>2.8384246339144998</v>
      </c>
      <c r="E168">
        <v>2.2293535199533698</v>
      </c>
      <c r="G168">
        <v>-0.36986149126322898</v>
      </c>
      <c r="H168">
        <v>1.6363592723563899E-2</v>
      </c>
      <c r="I168">
        <v>0.66762295640348801</v>
      </c>
      <c r="K168">
        <v>3.49358989702709</v>
      </c>
      <c r="L168">
        <v>3.2427254663684701</v>
      </c>
      <c r="M168">
        <v>2.8344035985945299</v>
      </c>
      <c r="O168">
        <v>-0.52619173317873402</v>
      </c>
      <c r="P168">
        <v>-8.6791114953939499E-2</v>
      </c>
      <c r="Q168">
        <v>1.32138922069771</v>
      </c>
    </row>
    <row r="169" spans="1:17">
      <c r="A169" s="7">
        <v>37073</v>
      </c>
      <c r="C169">
        <v>3.3044664703995301</v>
      </c>
      <c r="D169">
        <v>2.7497856983951499</v>
      </c>
      <c r="E169">
        <v>2.2345793476262901</v>
      </c>
      <c r="G169">
        <v>-0.47370643691192998</v>
      </c>
      <c r="H169">
        <v>2.0437045921299002E-3</v>
      </c>
      <c r="I169">
        <v>0.42232329480638398</v>
      </c>
      <c r="K169">
        <v>3.1550806687744202</v>
      </c>
      <c r="L169">
        <v>3.1276520550808802</v>
      </c>
      <c r="M169">
        <v>2.5941830875851499</v>
      </c>
      <c r="O169">
        <v>-1.1004430819248201</v>
      </c>
      <c r="P169">
        <v>-0.416848540018805</v>
      </c>
      <c r="Q169">
        <v>0.80589647023225597</v>
      </c>
    </row>
    <row r="170" spans="1:17">
      <c r="A170" s="7">
        <v>37165</v>
      </c>
      <c r="C170">
        <v>3.2162586055991702</v>
      </c>
      <c r="D170">
        <v>2.7646996379872699</v>
      </c>
      <c r="E170">
        <v>2.1978537782370502</v>
      </c>
      <c r="G170">
        <v>-0.400318558487606</v>
      </c>
      <c r="H170">
        <v>-6.9133678498466397E-2</v>
      </c>
      <c r="I170">
        <v>0.38146263996963697</v>
      </c>
      <c r="K170">
        <v>3.1316034207782102</v>
      </c>
      <c r="L170">
        <v>3.0734269509096999</v>
      </c>
      <c r="M170">
        <v>2.5176276664792501</v>
      </c>
      <c r="O170">
        <v>-1.15195453708941</v>
      </c>
      <c r="P170">
        <v>-0.77857180234275303</v>
      </c>
      <c r="Q170">
        <v>0.50644137769199904</v>
      </c>
    </row>
    <row r="171" spans="1:17">
      <c r="A171" s="7">
        <v>37257</v>
      </c>
      <c r="C171">
        <v>3.22254005138968</v>
      </c>
      <c r="D171">
        <v>2.8407468746201601</v>
      </c>
      <c r="E171">
        <v>2.1842831678694998</v>
      </c>
      <c r="G171">
        <v>-0.46862785781713001</v>
      </c>
      <c r="H171">
        <v>-1.6629684999703898E-2</v>
      </c>
      <c r="I171">
        <v>0.48757947773081101</v>
      </c>
      <c r="K171">
        <v>3.0701920669094198</v>
      </c>
      <c r="L171">
        <v>3.2123718179609302</v>
      </c>
      <c r="M171">
        <v>2.6105547900098398</v>
      </c>
      <c r="O171">
        <v>-1.2717399054188301</v>
      </c>
      <c r="P171">
        <v>-0.29709140156842301</v>
      </c>
      <c r="Q171">
        <v>0.35600984845450501</v>
      </c>
    </row>
    <row r="172" spans="1:17">
      <c r="A172" s="7">
        <v>37347</v>
      </c>
      <c r="C172">
        <v>3.10851628368167</v>
      </c>
      <c r="D172">
        <v>2.7585006261203402</v>
      </c>
      <c r="E172">
        <v>2.2068690257455801</v>
      </c>
      <c r="G172">
        <v>-0.35167196743738899</v>
      </c>
      <c r="H172">
        <v>2.0917772732953099E-2</v>
      </c>
      <c r="I172">
        <v>0.25433061149439601</v>
      </c>
      <c r="K172">
        <v>3.0619331966895298</v>
      </c>
      <c r="L172">
        <v>3.1564321500395902</v>
      </c>
      <c r="M172">
        <v>2.3992578480398801</v>
      </c>
      <c r="O172">
        <v>-0.78072153207529005</v>
      </c>
      <c r="P172">
        <v>0.13462474683393599</v>
      </c>
      <c r="Q172">
        <v>-7.0685645581988907E-2</v>
      </c>
    </row>
    <row r="173" spans="1:17">
      <c r="A173" s="7">
        <v>37438</v>
      </c>
      <c r="C173">
        <v>2.97853432920909</v>
      </c>
      <c r="D173">
        <v>2.7444068534552502</v>
      </c>
      <c r="E173">
        <v>2.20722697358989</v>
      </c>
      <c r="G173">
        <v>-0.33429329244724199</v>
      </c>
      <c r="H173">
        <v>4.0623363779284397E-2</v>
      </c>
      <c r="I173">
        <v>0.18926834899030401</v>
      </c>
      <c r="K173">
        <v>2.93657268985194</v>
      </c>
      <c r="L173">
        <v>3.1601177241233001</v>
      </c>
      <c r="M173">
        <v>2.33454348659905</v>
      </c>
      <c r="O173">
        <v>-0.57788313424748605</v>
      </c>
      <c r="P173">
        <v>0.43588100788423401</v>
      </c>
      <c r="Q173">
        <v>-0.192356877624661</v>
      </c>
    </row>
    <row r="174" spans="1:17">
      <c r="A174" s="7">
        <v>37530</v>
      </c>
      <c r="C174">
        <v>2.8260024078214099</v>
      </c>
      <c r="D174">
        <v>2.6960169198735602</v>
      </c>
      <c r="E174">
        <v>2.17375203249608</v>
      </c>
      <c r="G174">
        <v>-0.42122945050366201</v>
      </c>
      <c r="H174">
        <v>2.5757316340910101E-3</v>
      </c>
      <c r="I174">
        <v>0.11569329696186199</v>
      </c>
      <c r="K174">
        <v>2.6821341907987799</v>
      </c>
      <c r="L174">
        <v>3.0670665400392001</v>
      </c>
      <c r="M174">
        <v>2.22843305886129</v>
      </c>
      <c r="O174">
        <v>-0.71685184073692199</v>
      </c>
      <c r="P174">
        <v>0.46334162203879697</v>
      </c>
      <c r="Q174">
        <v>-0.29669872861109098</v>
      </c>
    </row>
    <row r="175" spans="1:17">
      <c r="A175" s="7">
        <v>37622</v>
      </c>
      <c r="C175">
        <v>2.7636781154409902</v>
      </c>
      <c r="D175">
        <v>2.6476376228348601</v>
      </c>
      <c r="E175">
        <v>2.09915836550931</v>
      </c>
      <c r="G175">
        <v>-0.46318614170615202</v>
      </c>
      <c r="H175">
        <v>3.65676989070488E-2</v>
      </c>
      <c r="I175">
        <v>4.08917837519506E-2</v>
      </c>
      <c r="K175">
        <v>2.5717363183687101</v>
      </c>
      <c r="L175">
        <v>3.0460670456490999</v>
      </c>
      <c r="M175">
        <v>2.08113155307041</v>
      </c>
      <c r="O175">
        <v>-0.71252675142704902</v>
      </c>
      <c r="P175">
        <v>0.70037284001205102</v>
      </c>
      <c r="Q175">
        <v>-0.49207501490400302</v>
      </c>
    </row>
    <row r="176" spans="1:17">
      <c r="A176" s="7">
        <v>37712</v>
      </c>
      <c r="C176">
        <v>2.7483763557933498</v>
      </c>
      <c r="D176">
        <v>2.52885895933046</v>
      </c>
      <c r="E176">
        <v>2.0696692243782202</v>
      </c>
      <c r="G176">
        <v>-0.44882791033689901</v>
      </c>
      <c r="H176">
        <v>-7.1294616503474198E-2</v>
      </c>
      <c r="I176">
        <v>6.4489116690893494E-2</v>
      </c>
      <c r="K176">
        <v>2.56929098141579</v>
      </c>
      <c r="L176">
        <v>2.80319217899652</v>
      </c>
      <c r="M176">
        <v>2.0760674379322399</v>
      </c>
      <c r="O176">
        <v>-0.43217031154904401</v>
      </c>
      <c r="P176">
        <v>0.26332035182747399</v>
      </c>
      <c r="Q176">
        <v>-0.69393993443395596</v>
      </c>
    </row>
    <row r="177" spans="1:17">
      <c r="A177" s="7">
        <v>37803</v>
      </c>
      <c r="C177">
        <v>2.8610598440081398</v>
      </c>
      <c r="D177">
        <v>2.4941189201490701</v>
      </c>
      <c r="E177">
        <v>2.0954162819750102</v>
      </c>
      <c r="G177">
        <v>-0.39529121319108601</v>
      </c>
      <c r="H177">
        <v>-6.7933506914347394E-2</v>
      </c>
      <c r="I177">
        <v>0.106812156654953</v>
      </c>
      <c r="K177">
        <v>2.7465706164066201</v>
      </c>
      <c r="L177">
        <v>2.7670652089782002</v>
      </c>
      <c r="M177">
        <v>2.1434148742043702</v>
      </c>
      <c r="O177">
        <v>0.15475957693217901</v>
      </c>
      <c r="P177">
        <v>0.20443795490365299</v>
      </c>
      <c r="Q177">
        <v>-0.77130914584381605</v>
      </c>
    </row>
    <row r="178" spans="1:17">
      <c r="A178" s="7">
        <v>37895</v>
      </c>
      <c r="C178">
        <v>2.8464187907526299</v>
      </c>
      <c r="D178">
        <v>2.49239921522125</v>
      </c>
      <c r="E178">
        <v>2.0966658690837798</v>
      </c>
      <c r="G178">
        <v>-0.38413696179171702</v>
      </c>
      <c r="H178">
        <v>-3.7952555671148101E-2</v>
      </c>
      <c r="I178">
        <v>0.11398826711886</v>
      </c>
      <c r="K178">
        <v>2.74164685165931</v>
      </c>
      <c r="L178">
        <v>2.7950914173169101</v>
      </c>
      <c r="M178">
        <v>2.1518054987118198</v>
      </c>
      <c r="O178">
        <v>0.67457612053613003</v>
      </c>
      <c r="P178">
        <v>0.35409384510143099</v>
      </c>
      <c r="Q178">
        <v>-0.678349278716041</v>
      </c>
    </row>
    <row r="179" spans="1:17">
      <c r="A179" s="7">
        <v>37987</v>
      </c>
      <c r="C179">
        <v>2.7308357289790801</v>
      </c>
      <c r="D179">
        <v>2.4958757124552098</v>
      </c>
      <c r="E179">
        <v>2.0817191171560401</v>
      </c>
      <c r="G179">
        <v>-0.33953510712519802</v>
      </c>
      <c r="H179">
        <v>-7.5327000801752003E-2</v>
      </c>
      <c r="I179">
        <v>9.76986592506945E-2</v>
      </c>
      <c r="K179">
        <v>2.6593216129639399</v>
      </c>
      <c r="L179">
        <v>2.7616686142329101</v>
      </c>
      <c r="M179">
        <v>2.12098866021344</v>
      </c>
      <c r="O179">
        <v>1.09038665758817</v>
      </c>
      <c r="P179">
        <v>0.338537322244292</v>
      </c>
      <c r="Q179">
        <v>-0.54235651314047595</v>
      </c>
    </row>
    <row r="180" spans="1:17">
      <c r="A180" s="7">
        <v>38078</v>
      </c>
      <c r="C180">
        <v>2.6999960192548702</v>
      </c>
      <c r="D180">
        <v>2.5481225679550801</v>
      </c>
      <c r="E180">
        <v>2.0722401020111301</v>
      </c>
      <c r="G180">
        <v>-0.32309114663927202</v>
      </c>
      <c r="H180">
        <v>-5.1969736041757399E-2</v>
      </c>
      <c r="I180">
        <v>0.121499314386007</v>
      </c>
      <c r="K180">
        <v>2.64189906519724</v>
      </c>
      <c r="L180">
        <v>2.8444134916103101</v>
      </c>
      <c r="M180">
        <v>2.1355763545782001</v>
      </c>
      <c r="O180">
        <v>1.33775183826162</v>
      </c>
      <c r="P180">
        <v>0.66572745627888696</v>
      </c>
      <c r="Q180">
        <v>-0.35742570506181398</v>
      </c>
    </row>
    <row r="181" spans="1:17">
      <c r="A181" s="7">
        <v>38169</v>
      </c>
      <c r="C181">
        <v>2.72416410328678</v>
      </c>
      <c r="D181">
        <v>2.5879587386441201</v>
      </c>
      <c r="E181">
        <v>2.0330281495563298</v>
      </c>
      <c r="G181">
        <v>-0.43315272906263602</v>
      </c>
      <c r="H181">
        <v>-6.6870321389910101E-2</v>
      </c>
      <c r="I181">
        <v>-2.8510496642559498E-2</v>
      </c>
      <c r="K181">
        <v>2.5583775710119401</v>
      </c>
      <c r="L181">
        <v>2.8747936231666902</v>
      </c>
      <c r="M181">
        <v>1.9474551813268399</v>
      </c>
      <c r="O181">
        <v>1.31035601574501</v>
      </c>
      <c r="P181">
        <v>0.94585873743136495</v>
      </c>
      <c r="Q181">
        <v>-0.38228502353081201</v>
      </c>
    </row>
    <row r="182" spans="1:17">
      <c r="A182" s="7">
        <v>38261</v>
      </c>
      <c r="C182">
        <v>2.7294434459561101</v>
      </c>
      <c r="D182">
        <v>2.5541383337471801</v>
      </c>
      <c r="E182">
        <v>2.0264992194675999</v>
      </c>
      <c r="G182">
        <v>-0.37587045896710303</v>
      </c>
      <c r="H182">
        <v>-5.0543898092492497E-2</v>
      </c>
      <c r="I182">
        <v>-0.120711072569147</v>
      </c>
      <c r="K182">
        <v>2.6214573308918601</v>
      </c>
      <c r="L182">
        <v>2.8526772907161</v>
      </c>
      <c r="M182">
        <v>1.8489089275147701</v>
      </c>
      <c r="O182">
        <v>1.7239810789508301</v>
      </c>
      <c r="P182">
        <v>1.24671745123317</v>
      </c>
      <c r="Q182">
        <v>-0.43790816617365602</v>
      </c>
    </row>
    <row r="183" spans="1:17">
      <c r="A183" s="7">
        <v>38353</v>
      </c>
      <c r="C183">
        <v>2.75510749996754</v>
      </c>
      <c r="D183">
        <v>2.4941086149695701</v>
      </c>
      <c r="E183">
        <v>1.99851522617129</v>
      </c>
      <c r="G183">
        <v>-0.29368717368026198</v>
      </c>
      <c r="H183">
        <v>-5.3988635488449802E-2</v>
      </c>
      <c r="I183">
        <v>-0.16435958055913799</v>
      </c>
      <c r="K183">
        <v>2.7318234980782501</v>
      </c>
      <c r="L183">
        <v>2.7809983667803202</v>
      </c>
      <c r="M183">
        <v>1.7780618732094799</v>
      </c>
      <c r="O183">
        <v>2.18341957223174</v>
      </c>
      <c r="P183">
        <v>1.27943448217405</v>
      </c>
      <c r="Q183">
        <v>-0.43494468905851102</v>
      </c>
    </row>
    <row r="184" spans="1:17">
      <c r="A184" s="7">
        <v>38443</v>
      </c>
      <c r="C184">
        <v>2.6984295148091002</v>
      </c>
      <c r="D184">
        <v>2.5073069981408098</v>
      </c>
      <c r="E184">
        <v>2.0065093561128999</v>
      </c>
      <c r="G184">
        <v>-0.40071390941634399</v>
      </c>
      <c r="H184">
        <v>-7.2139179798638195E-2</v>
      </c>
      <c r="I184">
        <v>-0.17595780558122501</v>
      </c>
      <c r="K184">
        <v>2.5625560516066899</v>
      </c>
      <c r="L184">
        <v>2.7778500739826999</v>
      </c>
      <c r="M184">
        <v>1.77423340110168</v>
      </c>
      <c r="O184">
        <v>2.0331740997319199</v>
      </c>
      <c r="P184">
        <v>1.2563567059527301</v>
      </c>
      <c r="Q184">
        <v>-0.41908249159928301</v>
      </c>
    </row>
    <row r="185" spans="1:17">
      <c r="A185" s="7">
        <v>38534</v>
      </c>
      <c r="C185">
        <v>2.7319998940103298</v>
      </c>
      <c r="D185">
        <v>2.5737969376682202</v>
      </c>
      <c r="E185">
        <v>2.0217806364436202</v>
      </c>
      <c r="G185">
        <v>-0.48258818776269802</v>
      </c>
      <c r="H185">
        <v>-7.3547310822599396E-2</v>
      </c>
      <c r="I185">
        <v>-0.160800048798731</v>
      </c>
      <c r="K185">
        <v>2.5175469556641001</v>
      </c>
      <c r="L185">
        <v>2.8520192907977502</v>
      </c>
      <c r="M185">
        <v>1.8042338081439599</v>
      </c>
      <c r="O185">
        <v>1.85400812380931</v>
      </c>
      <c r="P185">
        <v>1.4643185807769901</v>
      </c>
      <c r="Q185">
        <v>-0.29562920148418897</v>
      </c>
    </row>
    <row r="186" spans="1:17">
      <c r="A186" s="7">
        <v>38626</v>
      </c>
      <c r="C186">
        <v>2.6936224741166099</v>
      </c>
      <c r="D186">
        <v>2.5897834482077799</v>
      </c>
      <c r="E186">
        <v>2.0171526258551502</v>
      </c>
      <c r="G186">
        <v>-0.38987107335976701</v>
      </c>
      <c r="H186">
        <v>-5.7886176618456298E-2</v>
      </c>
      <c r="I186">
        <v>-6.9040970580511701E-2</v>
      </c>
      <c r="K186">
        <v>2.56812005447259</v>
      </c>
      <c r="L186">
        <v>2.8858518668225401</v>
      </c>
      <c r="M186">
        <v>1.8914947734943901</v>
      </c>
      <c r="O186">
        <v>2.0494863278788702</v>
      </c>
      <c r="P186">
        <v>1.7614883616957999</v>
      </c>
      <c r="Q186">
        <v>-3.0109917809113498E-2</v>
      </c>
    </row>
    <row r="187" spans="1:17">
      <c r="A187" s="7">
        <v>38718</v>
      </c>
      <c r="C187">
        <v>2.8483887681194302</v>
      </c>
      <c r="D187">
        <v>2.5936834526301</v>
      </c>
      <c r="E187">
        <v>2.04921726858815</v>
      </c>
      <c r="G187">
        <v>-0.41871945830236001</v>
      </c>
      <c r="H187">
        <v>-6.1448840150837902E-2</v>
      </c>
      <c r="I187">
        <v>-0.11694483303785</v>
      </c>
      <c r="K187">
        <v>2.7092276781937499</v>
      </c>
      <c r="L187">
        <v>2.8867222347065602</v>
      </c>
      <c r="M187">
        <v>1.87475557224973</v>
      </c>
      <c r="O187">
        <v>2.0147499488823502</v>
      </c>
      <c r="P187">
        <v>1.89201910116918</v>
      </c>
      <c r="Q187">
        <v>8.7871161281555005E-2</v>
      </c>
    </row>
    <row r="188" spans="1:17">
      <c r="A188" s="7">
        <v>38808</v>
      </c>
      <c r="C188">
        <v>2.7416688643517402</v>
      </c>
      <c r="D188">
        <v>2.5042415710252701</v>
      </c>
      <c r="E188">
        <v>2.07682055043071</v>
      </c>
      <c r="G188">
        <v>-0.32773930170469101</v>
      </c>
      <c r="H188">
        <v>-5.2109197733107598E-2</v>
      </c>
      <c r="I188">
        <v>4.6567124247568502E-2</v>
      </c>
      <c r="K188">
        <v>2.6830137841992099</v>
      </c>
      <c r="L188">
        <v>2.79439566648445</v>
      </c>
      <c r="M188">
        <v>2.0650960501004501</v>
      </c>
      <c r="O188">
        <v>2.1678563248729001</v>
      </c>
      <c r="P188">
        <v>1.81016323362002</v>
      </c>
      <c r="Q188">
        <v>0.50453462744189903</v>
      </c>
    </row>
    <row r="189" spans="1:17">
      <c r="A189" s="7">
        <v>38899</v>
      </c>
      <c r="C189">
        <v>2.70202164506322</v>
      </c>
      <c r="D189">
        <v>2.4814436345739201</v>
      </c>
      <c r="E189">
        <v>2.0509883914117202</v>
      </c>
      <c r="G189">
        <v>-0.450276471478193</v>
      </c>
      <c r="H189">
        <v>-4.1340921198061098E-2</v>
      </c>
      <c r="I189">
        <v>7.9511346461572305E-2</v>
      </c>
      <c r="K189">
        <v>2.5169381735248</v>
      </c>
      <c r="L189">
        <v>2.7792501343223801</v>
      </c>
      <c r="M189">
        <v>2.07293316318736</v>
      </c>
      <c r="O189">
        <v>1.58145286632703</v>
      </c>
      <c r="P189">
        <v>1.61837354144029</v>
      </c>
      <c r="Q189">
        <v>0.77854389529648005</v>
      </c>
    </row>
    <row r="190" spans="1:17">
      <c r="A190" s="7">
        <v>38991</v>
      </c>
      <c r="C190">
        <v>2.8096463110858698</v>
      </c>
      <c r="D190">
        <v>2.4725909065138199</v>
      </c>
      <c r="E190">
        <v>2.1067491611842102</v>
      </c>
      <c r="G190">
        <v>-0.53479390455012599</v>
      </c>
      <c r="H190">
        <v>-3.4282116528030697E-2</v>
      </c>
      <c r="I190">
        <v>0.126031458413982</v>
      </c>
      <c r="K190">
        <v>2.5506083522247498</v>
      </c>
      <c r="L190">
        <v>2.7762462781947401</v>
      </c>
      <c r="M190">
        <v>2.17364896705462</v>
      </c>
      <c r="O190">
        <v>1.1627803443543601</v>
      </c>
      <c r="P190">
        <v>1.4622742293486199</v>
      </c>
      <c r="Q190">
        <v>0.95265521754277005</v>
      </c>
    </row>
    <row r="191" spans="1:17">
      <c r="A191" s="7">
        <v>39083</v>
      </c>
      <c r="C191">
        <v>2.7472112379881599</v>
      </c>
      <c r="D191">
        <v>2.4906167662788699</v>
      </c>
      <c r="E191">
        <v>2.1031823378039398</v>
      </c>
      <c r="G191">
        <v>-0.452897243011123</v>
      </c>
      <c r="H191">
        <v>-3.0343718697149798E-2</v>
      </c>
      <c r="I191">
        <v>0.127649238847548</v>
      </c>
      <c r="K191">
        <v>2.5639421791188699</v>
      </c>
      <c r="L191">
        <v>2.8006741919319902</v>
      </c>
      <c r="M191">
        <v>2.1718000367196599</v>
      </c>
      <c r="O191">
        <v>1.1661531628653801</v>
      </c>
      <c r="P191">
        <v>1.3910976982876899</v>
      </c>
      <c r="Q191">
        <v>1.14098427790623</v>
      </c>
    </row>
    <row r="192" spans="1:17">
      <c r="A192" s="7">
        <v>39173</v>
      </c>
      <c r="C192">
        <v>2.8004911749321102</v>
      </c>
      <c r="D192">
        <v>2.5443289921046901</v>
      </c>
      <c r="E192">
        <v>2.1114348944499</v>
      </c>
      <c r="G192">
        <v>-0.58665465246724402</v>
      </c>
      <c r="H192">
        <v>-4.1697657973527098E-2</v>
      </c>
      <c r="I192">
        <v>0.13923410304640299</v>
      </c>
      <c r="K192">
        <v>2.48869392686131</v>
      </c>
      <c r="L192">
        <v>2.8503735127923902</v>
      </c>
      <c r="M192">
        <v>2.19140582708792</v>
      </c>
      <c r="O192">
        <v>0.63073328435223197</v>
      </c>
      <c r="P192">
        <v>1.40478425224751</v>
      </c>
      <c r="Q192">
        <v>1.2242495901580199</v>
      </c>
    </row>
    <row r="193" spans="1:17">
      <c r="A193" s="7">
        <v>39264</v>
      </c>
      <c r="C193">
        <v>2.8079719413444502</v>
      </c>
      <c r="D193">
        <v>2.50429353995523</v>
      </c>
      <c r="E193">
        <v>2.0990000012893901</v>
      </c>
      <c r="G193">
        <v>-0.57725250178417897</v>
      </c>
      <c r="H193">
        <v>-6.8724645729364195E-2</v>
      </c>
      <c r="I193">
        <v>0.10448259371525701</v>
      </c>
      <c r="K193">
        <v>2.50631105231896</v>
      </c>
      <c r="L193">
        <v>2.7778392901902298</v>
      </c>
      <c r="M193">
        <v>2.1445684437369099</v>
      </c>
      <c r="O193">
        <v>0.49029682710397499</v>
      </c>
      <c r="P193">
        <v>1.2943660163750199</v>
      </c>
      <c r="Q193">
        <v>1.1807605118742699</v>
      </c>
    </row>
    <row r="194" spans="1:17">
      <c r="A194" s="7">
        <v>39356</v>
      </c>
      <c r="C194">
        <v>2.8090337130523602</v>
      </c>
      <c r="D194">
        <v>2.4600533330685201</v>
      </c>
      <c r="E194">
        <v>2.0960122526670499</v>
      </c>
      <c r="G194">
        <v>-0.47714374433201201</v>
      </c>
      <c r="H194">
        <v>-0.14542109844290901</v>
      </c>
      <c r="I194">
        <v>0.30222669824295101</v>
      </c>
      <c r="K194">
        <v>2.6075857902758002</v>
      </c>
      <c r="L194">
        <v>2.6508561696271999</v>
      </c>
      <c r="M194">
        <v>2.3394086589439098</v>
      </c>
      <c r="O194">
        <v>0.58647773677955695</v>
      </c>
      <c r="P194">
        <v>0.84841346302221199</v>
      </c>
      <c r="Q194">
        <v>1.2893815595268701</v>
      </c>
    </row>
    <row r="195" spans="1:17">
      <c r="A195" s="7">
        <v>39448</v>
      </c>
      <c r="C195">
        <v>2.6240108084400302</v>
      </c>
      <c r="D195">
        <v>2.4035067753178501</v>
      </c>
      <c r="E195">
        <v>2.1143418771771598</v>
      </c>
      <c r="G195">
        <v>-0.56349616949152004</v>
      </c>
      <c r="H195">
        <v>-9.9497512160943602E-2</v>
      </c>
      <c r="I195">
        <v>0.390709262821124</v>
      </c>
      <c r="K195">
        <v>2.31805117624309</v>
      </c>
      <c r="L195">
        <v>2.6325047859724</v>
      </c>
      <c r="M195">
        <v>2.4457063772030501</v>
      </c>
      <c r="O195">
        <v>7.7620481984581602E-2</v>
      </c>
      <c r="P195">
        <v>0.73626806206027595</v>
      </c>
      <c r="Q195">
        <v>1.27002943151638</v>
      </c>
    </row>
    <row r="196" spans="1:17">
      <c r="A196" s="7">
        <v>39539</v>
      </c>
      <c r="C196">
        <v>2.66797389035712</v>
      </c>
      <c r="D196">
        <v>2.3976738701565199</v>
      </c>
      <c r="E196">
        <v>2.0386509753884199</v>
      </c>
      <c r="G196">
        <v>-0.61932463161365803</v>
      </c>
      <c r="H196">
        <v>-9.0111950919639E-2</v>
      </c>
      <c r="I196">
        <v>7.3882874639290802E-2</v>
      </c>
      <c r="K196">
        <v>2.31050060291662</v>
      </c>
      <c r="L196">
        <v>2.6352602388781698</v>
      </c>
      <c r="M196">
        <v>2.0553135585211</v>
      </c>
      <c r="O196">
        <v>-0.26664343477193603</v>
      </c>
      <c r="P196">
        <v>0.55497144003197696</v>
      </c>
      <c r="Q196">
        <v>0.76463484592795805</v>
      </c>
    </row>
    <row r="197" spans="1:17">
      <c r="A197" s="7">
        <v>39630</v>
      </c>
      <c r="C197">
        <v>2.4229234142943001</v>
      </c>
      <c r="D197">
        <v>2.4328565220956699</v>
      </c>
      <c r="E197">
        <v>1.9751942644874301</v>
      </c>
      <c r="G197">
        <v>-0.620623128932562</v>
      </c>
      <c r="H197">
        <v>-5.5131416129671297E-2</v>
      </c>
      <c r="I197">
        <v>1.2477760232220299E-2</v>
      </c>
      <c r="K197">
        <v>2.0401008707252899</v>
      </c>
      <c r="L197">
        <v>2.71023195943856</v>
      </c>
      <c r="M197">
        <v>1.93223281861689</v>
      </c>
      <c r="O197">
        <v>-0.438656017616609</v>
      </c>
      <c r="P197">
        <v>0.66857547515485305</v>
      </c>
      <c r="Q197">
        <v>0.25201085941535001</v>
      </c>
    </row>
    <row r="198" spans="1:17">
      <c r="A198" s="7">
        <v>39722</v>
      </c>
      <c r="C198">
        <v>1.94317204019547</v>
      </c>
      <c r="D198">
        <v>2.1778893626037901</v>
      </c>
      <c r="E198">
        <v>1.8233126783743201</v>
      </c>
      <c r="G198">
        <v>-0.98967899035364204</v>
      </c>
      <c r="H198">
        <v>-7.3823496094074306E-2</v>
      </c>
      <c r="I198">
        <v>-0.36081337989079998</v>
      </c>
      <c r="K198">
        <v>1.14420788874034</v>
      </c>
      <c r="L198">
        <v>2.4017254829292498</v>
      </c>
      <c r="M198">
        <v>1.4113230627159401</v>
      </c>
      <c r="O198">
        <v>-1.9018168267381299</v>
      </c>
      <c r="P198">
        <v>0.25019880815238998</v>
      </c>
      <c r="Q198">
        <v>-0.78851384240397204</v>
      </c>
    </row>
    <row r="199" spans="1:17">
      <c r="A199" s="7">
        <v>39814</v>
      </c>
      <c r="C199">
        <v>1.7097645893746201</v>
      </c>
      <c r="D199">
        <v>1.83603508121161</v>
      </c>
      <c r="E199">
        <v>1.56991995443499</v>
      </c>
      <c r="G199">
        <v>-1.049243295063</v>
      </c>
      <c r="H199">
        <v>-0.12981297916906501</v>
      </c>
      <c r="I199">
        <v>-0.80048458880333895</v>
      </c>
      <c r="K199">
        <v>0.82832809240869099</v>
      </c>
      <c r="L199">
        <v>1.9571593201539701</v>
      </c>
      <c r="M199">
        <v>0.725371286728836</v>
      </c>
      <c r="O199">
        <v>-2.65836017561071</v>
      </c>
      <c r="P199">
        <v>-0.83513858951647502</v>
      </c>
      <c r="Q199">
        <v>-2.32409426091635</v>
      </c>
    </row>
    <row r="200" spans="1:17">
      <c r="A200" s="7">
        <v>39904</v>
      </c>
      <c r="C200">
        <v>1.59546085485883</v>
      </c>
      <c r="D200">
        <v>1.6853540103799101</v>
      </c>
      <c r="E200">
        <v>1.6687866494346899</v>
      </c>
      <c r="G200">
        <v>-0.87053591628961902</v>
      </c>
      <c r="H200">
        <v>-0.10697394337157801</v>
      </c>
      <c r="I200">
        <v>-0.83151963493877801</v>
      </c>
      <c r="K200">
        <v>0.88151326611260095</v>
      </c>
      <c r="L200">
        <v>1.80872318584382</v>
      </c>
      <c r="M200">
        <v>0.79042797255309205</v>
      </c>
      <c r="O200">
        <v>-2.4732532747289002</v>
      </c>
      <c r="P200">
        <v>-1.4915253664053101</v>
      </c>
      <c r="Q200">
        <v>-3.6066515694533301</v>
      </c>
    </row>
    <row r="201" spans="1:17">
      <c r="A201" s="7">
        <v>39995</v>
      </c>
      <c r="C201">
        <v>1.5603428040868399</v>
      </c>
      <c r="D201">
        <v>1.7094208586256801</v>
      </c>
      <c r="E201">
        <v>1.70344862839931</v>
      </c>
      <c r="G201">
        <v>-0.82619720883000103</v>
      </c>
      <c r="H201">
        <v>-0.12776502499971201</v>
      </c>
      <c r="I201">
        <v>-0.79110413341406405</v>
      </c>
      <c r="K201">
        <v>0.88728722160400497</v>
      </c>
      <c r="L201">
        <v>1.8152882512386399</v>
      </c>
      <c r="M201">
        <v>0.86453257020739804</v>
      </c>
      <c r="O201">
        <v>-2.2970007269131001</v>
      </c>
      <c r="P201">
        <v>-1.6513176714676701</v>
      </c>
      <c r="Q201">
        <v>-3.9491573028312801</v>
      </c>
    </row>
    <row r="202" spans="1:17">
      <c r="A202" s="7">
        <v>40087</v>
      </c>
      <c r="C202">
        <v>1.60727452950442</v>
      </c>
      <c r="D202">
        <v>1.7633636149440099</v>
      </c>
      <c r="E202">
        <v>1.69074312398182</v>
      </c>
      <c r="G202">
        <v>-0.60830284906837695</v>
      </c>
      <c r="H202">
        <v>-0.110284315897656</v>
      </c>
      <c r="I202">
        <v>-0.71397727950089096</v>
      </c>
      <c r="K202">
        <v>1.1567194745681999</v>
      </c>
      <c r="L202">
        <v>1.89408425836387</v>
      </c>
      <c r="M202">
        <v>0.92931053428561095</v>
      </c>
      <c r="O202">
        <v>-1.4258795715708199</v>
      </c>
      <c r="P202">
        <v>-1.1767373432281301</v>
      </c>
      <c r="Q202">
        <v>-3.79355063729508</v>
      </c>
    </row>
    <row r="203" spans="1:17">
      <c r="A203" s="7">
        <v>40179</v>
      </c>
      <c r="C203">
        <v>1.5467604818770999</v>
      </c>
      <c r="D203">
        <v>1.7932685000412101</v>
      </c>
      <c r="E203">
        <v>1.6534838624905399</v>
      </c>
      <c r="G203">
        <v>-0.68710435446977403</v>
      </c>
      <c r="H203">
        <v>-8.4782951663637807E-2</v>
      </c>
      <c r="I203">
        <v>-0.621206591887693</v>
      </c>
      <c r="K203">
        <v>1.01146470123082</v>
      </c>
      <c r="L203">
        <v>1.9535777110121899</v>
      </c>
      <c r="M203">
        <v>0.98586774304987101</v>
      </c>
      <c r="O203">
        <v>-1.22967659388291</v>
      </c>
      <c r="P203">
        <v>-0.51423789779971696</v>
      </c>
      <c r="Q203">
        <v>-3.4322905265235</v>
      </c>
    </row>
    <row r="204" spans="1:17">
      <c r="A204" s="7">
        <v>40269</v>
      </c>
      <c r="C204">
        <v>1.5901115037870299</v>
      </c>
      <c r="D204">
        <v>1.73430924595259</v>
      </c>
      <c r="E204">
        <v>1.66608202742881</v>
      </c>
      <c r="G204">
        <v>-0.72815014206344197</v>
      </c>
      <c r="H204">
        <v>-0.11803641149833</v>
      </c>
      <c r="I204">
        <v>-0.51375350266445696</v>
      </c>
      <c r="K204">
        <v>1.01802467109733</v>
      </c>
      <c r="L204">
        <v>1.85330683341089</v>
      </c>
      <c r="M204">
        <v>1.10556539540365</v>
      </c>
      <c r="O204">
        <v>-0.90648519583908205</v>
      </c>
      <c r="P204">
        <v>-0.19861664001257401</v>
      </c>
      <c r="Q204">
        <v>-2.9642138606002399</v>
      </c>
    </row>
    <row r="205" spans="1:17">
      <c r="A205" s="7">
        <v>40360</v>
      </c>
      <c r="C205">
        <v>1.5854002906215801</v>
      </c>
      <c r="D205">
        <v>1.7265093186678999</v>
      </c>
      <c r="E205">
        <v>1.60708579652175</v>
      </c>
      <c r="G205">
        <v>-0.81061318459562004</v>
      </c>
      <c r="H205">
        <v>-0.14937153183244001</v>
      </c>
      <c r="I205">
        <v>-0.38448124187390897</v>
      </c>
      <c r="K205">
        <v>0.93038802800357701</v>
      </c>
      <c r="L205">
        <v>1.81310574295101</v>
      </c>
      <c r="M205">
        <v>1.17749731517268</v>
      </c>
      <c r="O205">
        <v>-0.66063402585916697</v>
      </c>
      <c r="P205">
        <v>3.02707819759576E-2</v>
      </c>
      <c r="Q205">
        <v>-2.3537579012465799</v>
      </c>
    </row>
    <row r="206" spans="1:17">
      <c r="A206" s="7">
        <v>40452</v>
      </c>
      <c r="C206">
        <v>1.5250001487252001</v>
      </c>
      <c r="D206">
        <v>1.7723735603670101</v>
      </c>
      <c r="E206">
        <v>1.5871267401351501</v>
      </c>
      <c r="G206">
        <v>-0.76594879306011698</v>
      </c>
      <c r="H206">
        <v>-0.122447209620101</v>
      </c>
      <c r="I206">
        <v>-0.38393807914227202</v>
      </c>
      <c r="K206">
        <v>0.90872423674208702</v>
      </c>
      <c r="L206">
        <v>1.89216273023876</v>
      </c>
      <c r="M206">
        <v>1.15864162678995</v>
      </c>
      <c r="O206">
        <v>-0.202693976732576</v>
      </c>
      <c r="P206">
        <v>0.528628342637944</v>
      </c>
      <c r="Q206">
        <v>-1.98085056695504</v>
      </c>
    </row>
    <row r="207" spans="1:17">
      <c r="A207" s="7">
        <v>40544</v>
      </c>
      <c r="C207">
        <v>1.3398266999205299</v>
      </c>
      <c r="D207">
        <v>1.76823687231766</v>
      </c>
      <c r="E207">
        <v>1.5951199001733201</v>
      </c>
      <c r="G207">
        <v>-0.70747654136375004</v>
      </c>
      <c r="H207">
        <v>-0.13872149750976301</v>
      </c>
      <c r="I207">
        <v>-0.22669049374832101</v>
      </c>
      <c r="K207">
        <v>0.76384898004124402</v>
      </c>
      <c r="L207">
        <v>1.87118637894177</v>
      </c>
      <c r="M207">
        <v>1.3236580224177299</v>
      </c>
      <c r="O207">
        <v>5.4567895166542299E-2</v>
      </c>
      <c r="P207">
        <v>0.82660024059015302</v>
      </c>
      <c r="Q207">
        <v>-1.42785542654792</v>
      </c>
    </row>
    <row r="208" spans="1:17">
      <c r="A208" s="7">
        <v>40634</v>
      </c>
      <c r="C208">
        <v>1.3774718742544401</v>
      </c>
      <c r="D208">
        <v>1.6917761276515799</v>
      </c>
      <c r="E208">
        <v>1.50094028365017</v>
      </c>
      <c r="G208">
        <v>-0.59215442420476005</v>
      </c>
      <c r="H208">
        <v>-0.100545165837573</v>
      </c>
      <c r="I208">
        <v>-0.142111636220182</v>
      </c>
      <c r="K208">
        <v>0.92051100015821596</v>
      </c>
      <c r="L208">
        <v>1.8224518134657299</v>
      </c>
      <c r="M208">
        <v>1.3167006708409099</v>
      </c>
      <c r="O208">
        <v>0.43834100066135301</v>
      </c>
      <c r="P208">
        <v>1.0816069572495599</v>
      </c>
      <c r="Q208">
        <v>-0.95191879549543001</v>
      </c>
    </row>
    <row r="209" spans="1:17">
      <c r="A209" s="7">
        <v>40725</v>
      </c>
      <c r="C209">
        <v>1.2717986462541599</v>
      </c>
      <c r="D209">
        <v>1.8086296312555801</v>
      </c>
      <c r="E209">
        <v>1.4621233178391699</v>
      </c>
      <c r="G209">
        <v>-0.63084198139963099</v>
      </c>
      <c r="H209">
        <v>-9.2156445433643097E-2</v>
      </c>
      <c r="I209">
        <v>-0.35198861623412298</v>
      </c>
      <c r="K209">
        <v>0.76577879532698401</v>
      </c>
      <c r="L209">
        <v>1.9636648069981799</v>
      </c>
      <c r="M209">
        <v>1.0690962288721499</v>
      </c>
      <c r="O209">
        <v>0.44553042253710401</v>
      </c>
      <c r="P209">
        <v>1.3949418560965201</v>
      </c>
      <c r="Q209">
        <v>-1.0568657127576</v>
      </c>
    </row>
    <row r="210" spans="1:17">
      <c r="A210" s="7">
        <v>40817</v>
      </c>
      <c r="C210">
        <v>1.4138763549190501</v>
      </c>
      <c r="D210">
        <v>1.80374914074635</v>
      </c>
      <c r="E210">
        <v>1.37658521886086</v>
      </c>
      <c r="G210">
        <v>-0.67127347956852301</v>
      </c>
      <c r="H210">
        <v>-7.4437416512669594E-2</v>
      </c>
      <c r="I210">
        <v>-0.20239739297036599</v>
      </c>
      <c r="K210">
        <v>0.88136938478613602</v>
      </c>
      <c r="L210">
        <v>1.9758363120161</v>
      </c>
      <c r="M210">
        <v>1.13555021285234</v>
      </c>
      <c r="O210">
        <v>0.58010093217512804</v>
      </c>
      <c r="P210">
        <v>1.80504059553493</v>
      </c>
      <c r="Q210">
        <v>-0.89117453335075003</v>
      </c>
    </row>
    <row r="211" spans="1:17">
      <c r="A211" s="7">
        <v>40909</v>
      </c>
      <c r="C211">
        <v>1.4222553976385199</v>
      </c>
      <c r="D211">
        <v>1.72078841937611</v>
      </c>
      <c r="E211">
        <v>1.33318535458201</v>
      </c>
      <c r="G211">
        <v>-0.55173172093771095</v>
      </c>
      <c r="H211">
        <v>-0.11059339922174601</v>
      </c>
      <c r="I211">
        <v>-0.354720120923256</v>
      </c>
      <c r="K211">
        <v>1.0101125568526099</v>
      </c>
      <c r="L211">
        <v>1.84538108132245</v>
      </c>
      <c r="M211">
        <v>0.94104575600295004</v>
      </c>
      <c r="O211">
        <v>1.2355438274350901</v>
      </c>
      <c r="P211">
        <v>1.78480530342301</v>
      </c>
      <c r="Q211">
        <v>-1.18080647095599</v>
      </c>
    </row>
    <row r="212" spans="1:17">
      <c r="A212" s="7">
        <v>41000</v>
      </c>
      <c r="C212">
        <v>1.3961970553078999</v>
      </c>
      <c r="D212">
        <v>1.6992480010334401</v>
      </c>
      <c r="E212">
        <v>1.27352732986817</v>
      </c>
      <c r="G212">
        <v>-0.65767592408826903</v>
      </c>
      <c r="H212">
        <v>-0.12431994818730301</v>
      </c>
      <c r="I212">
        <v>-0.35201440792822097</v>
      </c>
      <c r="K212">
        <v>0.875552485605955</v>
      </c>
      <c r="L212">
        <v>1.8071701110857501</v>
      </c>
      <c r="M212">
        <v>0.88576790921514903</v>
      </c>
      <c r="O212">
        <v>1.2491974116208</v>
      </c>
      <c r="P212">
        <v>1.7639398412571801</v>
      </c>
      <c r="Q212">
        <v>-1.32085476620682</v>
      </c>
    </row>
    <row r="213" spans="1:17">
      <c r="A213" s="7">
        <v>41091</v>
      </c>
      <c r="C213">
        <v>1.3321372065355901</v>
      </c>
      <c r="D213">
        <v>1.6531402878866299</v>
      </c>
      <c r="E213">
        <v>1.24769737550807</v>
      </c>
      <c r="G213">
        <v>-0.75787257899951899</v>
      </c>
      <c r="H213">
        <v>-0.170844557419114</v>
      </c>
      <c r="I213">
        <v>-0.50747470838053499</v>
      </c>
      <c r="K213">
        <v>0.70500875491121995</v>
      </c>
      <c r="L213">
        <v>1.70823608925218</v>
      </c>
      <c r="M213">
        <v>0.70520264241486996</v>
      </c>
      <c r="O213">
        <v>1.1368251500814499</v>
      </c>
      <c r="P213">
        <v>1.6153125720171599</v>
      </c>
      <c r="Q213">
        <v>-1.6247740613750901</v>
      </c>
    </row>
    <row r="214" spans="1:17">
      <c r="A214" s="7">
        <v>41183</v>
      </c>
      <c r="C214">
        <v>1.2660042341148601</v>
      </c>
      <c r="D214">
        <v>1.62003587285386</v>
      </c>
      <c r="E214">
        <v>1.16701487651955</v>
      </c>
      <c r="G214">
        <v>-0.72401214460876895</v>
      </c>
      <c r="H214">
        <v>-0.17715884759841799</v>
      </c>
      <c r="I214">
        <v>-0.40330439349819702</v>
      </c>
      <c r="K214">
        <v>0.66624552078218402</v>
      </c>
      <c r="L214">
        <v>1.66429288998194</v>
      </c>
      <c r="M214">
        <v>0.73095503236640202</v>
      </c>
      <c r="O214">
        <v>1.25474731141981</v>
      </c>
      <c r="P214">
        <v>1.57439179152794</v>
      </c>
      <c r="Q214">
        <v>-1.5915662136294499</v>
      </c>
    </row>
    <row r="215" spans="1:17">
      <c r="A215" s="7">
        <v>41275</v>
      </c>
      <c r="C215">
        <v>1.39119573458409</v>
      </c>
      <c r="D215">
        <v>1.6810955869121</v>
      </c>
      <c r="E215">
        <v>1.12079823863356</v>
      </c>
      <c r="G215">
        <v>-0.75247723258340105</v>
      </c>
      <c r="H215">
        <v>-0.157661652474789</v>
      </c>
      <c r="I215">
        <v>-0.59104816772991497</v>
      </c>
      <c r="K215">
        <v>0.77525899605329596</v>
      </c>
      <c r="L215">
        <v>1.75319503991723</v>
      </c>
      <c r="M215">
        <v>0.49829181605327899</v>
      </c>
      <c r="O215">
        <v>1.34727800530334</v>
      </c>
      <c r="P215">
        <v>1.7721206254367401</v>
      </c>
      <c r="Q215">
        <v>-1.90799431520782</v>
      </c>
    </row>
    <row r="216" spans="1:17">
      <c r="A216" s="7">
        <v>41365</v>
      </c>
      <c r="C216">
        <v>1.3437563224490501</v>
      </c>
      <c r="D216">
        <v>1.6812607548005101</v>
      </c>
      <c r="E216">
        <v>1.1623791661424401</v>
      </c>
      <c r="G216">
        <v>-0.82964992921889902</v>
      </c>
      <c r="H216">
        <v>-0.17314951673617099</v>
      </c>
      <c r="I216">
        <v>-0.53870020173242505</v>
      </c>
      <c r="K216">
        <v>0.64599089200512605</v>
      </c>
      <c r="L216">
        <v>1.7378949176066401</v>
      </c>
      <c r="M216">
        <v>0.59105362759128399</v>
      </c>
      <c r="O216">
        <v>1.3304111123293301</v>
      </c>
      <c r="P216">
        <v>1.88724172016452</v>
      </c>
      <c r="Q216">
        <v>-1.8712882836789499</v>
      </c>
    </row>
    <row r="217" spans="1:17">
      <c r="A217" s="7">
        <v>41456</v>
      </c>
      <c r="C217">
        <v>1.4204103506993899</v>
      </c>
      <c r="D217">
        <v>1.7223479665000601</v>
      </c>
      <c r="E217">
        <v>1.1401338905542899</v>
      </c>
      <c r="G217">
        <v>-0.79152736423405401</v>
      </c>
      <c r="H217">
        <v>-0.17527089602686299</v>
      </c>
      <c r="I217">
        <v>-0.61823152498941403</v>
      </c>
      <c r="K217">
        <v>0.76829078237833504</v>
      </c>
      <c r="L217">
        <v>1.7824762803010199</v>
      </c>
      <c r="M217">
        <v>0.48990140298634299</v>
      </c>
      <c r="O217">
        <v>1.58844534647017</v>
      </c>
      <c r="P217">
        <v>2.0544455115225402</v>
      </c>
      <c r="Q217">
        <v>-1.7095483916707499</v>
      </c>
    </row>
    <row r="218" spans="1:17">
      <c r="A218" s="7">
        <v>41548</v>
      </c>
      <c r="C218">
        <v>1.48430900526369</v>
      </c>
      <c r="D218">
        <v>1.7877687934106901</v>
      </c>
      <c r="E218">
        <v>1.1155219202314299</v>
      </c>
      <c r="G218">
        <v>-0.77667015707717102</v>
      </c>
      <c r="H218">
        <v>-0.18335998219334501</v>
      </c>
      <c r="I218">
        <v>-0.77164713665628604</v>
      </c>
      <c r="K218">
        <v>0.85331805052106802</v>
      </c>
      <c r="L218">
        <v>1.8487493100649099</v>
      </c>
      <c r="M218">
        <v>0.31256462296979898</v>
      </c>
      <c r="O218">
        <v>1.8602263338809699</v>
      </c>
      <c r="P218">
        <v>2.2850050103225499</v>
      </c>
      <c r="Q218">
        <v>-1.6379388488189801</v>
      </c>
    </row>
    <row r="219" spans="1:17">
      <c r="A219" s="7">
        <v>41640</v>
      </c>
      <c r="C219">
        <v>1.32089480760365</v>
      </c>
      <c r="D219">
        <v>1.7167917091692799</v>
      </c>
      <c r="E219">
        <v>1.10560161321608</v>
      </c>
      <c r="G219">
        <v>-0.86416175177785204</v>
      </c>
      <c r="H219">
        <v>-0.14835558575086699</v>
      </c>
      <c r="I219">
        <v>-0.67936563463423305</v>
      </c>
      <c r="K219">
        <v>0.58637378511947202</v>
      </c>
      <c r="L219">
        <v>1.8030759404808401</v>
      </c>
      <c r="M219">
        <v>0.395204258408973</v>
      </c>
      <c r="O219">
        <v>1.6738161291259499</v>
      </c>
      <c r="P219">
        <v>2.483090679204</v>
      </c>
      <c r="Q219">
        <v>-1.3244523972411999</v>
      </c>
    </row>
    <row r="220" spans="1:17">
      <c r="A220" s="7">
        <v>41730</v>
      </c>
      <c r="C220">
        <v>1.51423748344402</v>
      </c>
      <c r="D220">
        <v>1.7822450430328201</v>
      </c>
      <c r="E220">
        <v>1.0877571807344499</v>
      </c>
      <c r="G220">
        <v>-0.805466179351499</v>
      </c>
      <c r="H220">
        <v>-0.13104101638833701</v>
      </c>
      <c r="I220">
        <v>-0.84672089904101899</v>
      </c>
      <c r="K220">
        <v>0.85738787109503201</v>
      </c>
      <c r="L220">
        <v>1.89478957556351</v>
      </c>
      <c r="M220">
        <v>0.210505414114106</v>
      </c>
      <c r="O220">
        <v>1.9215804021923799</v>
      </c>
      <c r="P220">
        <v>2.6430675075060899</v>
      </c>
      <c r="Q220">
        <v>-1.2710881465448001</v>
      </c>
    </row>
    <row r="221" spans="1:17">
      <c r="A221" s="7">
        <v>41821</v>
      </c>
      <c r="C221">
        <v>1.6396475771507499</v>
      </c>
      <c r="D221">
        <v>1.82956901529157</v>
      </c>
      <c r="E221">
        <v>1.0854989727672899</v>
      </c>
      <c r="G221">
        <v>-0.83637186375766603</v>
      </c>
      <c r="H221">
        <v>-0.112560346955278</v>
      </c>
      <c r="I221">
        <v>-0.78658511081788995</v>
      </c>
      <c r="K221">
        <v>0.96420079725502295</v>
      </c>
      <c r="L221">
        <v>1.9670621470188201</v>
      </c>
      <c r="M221">
        <v>0.26844637712647901</v>
      </c>
      <c r="O221">
        <v>2.1733503355436601</v>
      </c>
      <c r="P221">
        <v>2.93586603099499</v>
      </c>
      <c r="Q221">
        <v>-1.0160328218703401</v>
      </c>
    </row>
    <row r="222" spans="1:17">
      <c r="A222" s="7">
        <v>41913</v>
      </c>
      <c r="C222">
        <v>1.62081447569393</v>
      </c>
      <c r="D222">
        <v>1.8354112224119801</v>
      </c>
      <c r="E222">
        <v>1.07234675426367</v>
      </c>
      <c r="G222">
        <v>-0.92140922401159897</v>
      </c>
      <c r="H222">
        <v>-0.111912931475435</v>
      </c>
      <c r="I222">
        <v>-0.759109129291342</v>
      </c>
      <c r="K222">
        <v>0.85848193929525796</v>
      </c>
      <c r="L222">
        <v>1.97435024412396</v>
      </c>
      <c r="M222">
        <v>0.28313929297930901</v>
      </c>
      <c r="O222">
        <v>2.1986349905665699</v>
      </c>
      <c r="P222">
        <v>3.1366666759153099</v>
      </c>
      <c r="Q222">
        <v>-0.77672150329863099</v>
      </c>
    </row>
    <row r="223" spans="1:17">
      <c r="A223" s="7">
        <v>42005</v>
      </c>
      <c r="C223">
        <v>1.7119204802802701</v>
      </c>
      <c r="D223">
        <v>1.6776431742445801</v>
      </c>
      <c r="E223">
        <v>1.0950274520544101</v>
      </c>
      <c r="G223">
        <v>-1.0101885312804</v>
      </c>
      <c r="H223">
        <v>-0.12896426782592499</v>
      </c>
      <c r="I223">
        <v>-0.66214373124319104</v>
      </c>
      <c r="K223">
        <v>0.86975033947180802</v>
      </c>
      <c r="L223">
        <v>1.7779681588063301</v>
      </c>
      <c r="M223">
        <v>0.402148793268088</v>
      </c>
      <c r="O223">
        <v>2.1548550186430502</v>
      </c>
      <c r="P223">
        <v>2.9468539176484101</v>
      </c>
      <c r="Q223">
        <v>-0.46446825380576201</v>
      </c>
    </row>
    <row r="224" spans="1:17">
      <c r="A224" s="7">
        <v>42095</v>
      </c>
      <c r="C224">
        <v>1.7084966231762699</v>
      </c>
      <c r="D224">
        <v>1.6038113949138799</v>
      </c>
      <c r="E224">
        <v>1.07774816518318</v>
      </c>
      <c r="G224">
        <v>-0.915861629653556</v>
      </c>
      <c r="H224">
        <v>-0.14426949201212899</v>
      </c>
      <c r="I224">
        <v>-0.56103405283229202</v>
      </c>
      <c r="K224">
        <v>0.96031734562929505</v>
      </c>
      <c r="L224">
        <v>1.67874031252555</v>
      </c>
      <c r="M224">
        <v>0.48646417505068601</v>
      </c>
      <c r="O224">
        <v>2.5226723708893801</v>
      </c>
      <c r="P224">
        <v>2.6235582440641001</v>
      </c>
      <c r="Q224">
        <v>-8.9662630794464293E-2</v>
      </c>
    </row>
    <row r="225" spans="1:17">
      <c r="A225" s="7">
        <v>42186</v>
      </c>
      <c r="C225">
        <v>1.7035300954278301</v>
      </c>
      <c r="D225">
        <v>1.6109574205172601</v>
      </c>
      <c r="E225">
        <v>1.07283057912513</v>
      </c>
      <c r="G225">
        <v>-0.98211443608921301</v>
      </c>
      <c r="H225">
        <v>-0.14864911146298199</v>
      </c>
      <c r="I225">
        <v>-0.60158517188813398</v>
      </c>
      <c r="K225">
        <v>0.88861056590777299</v>
      </c>
      <c r="L225">
        <v>1.6824833905313601</v>
      </c>
      <c r="M225">
        <v>0.44113349538163499</v>
      </c>
      <c r="O225">
        <v>2.40059199109885</v>
      </c>
      <c r="P225">
        <v>2.5301275599446198</v>
      </c>
      <c r="Q225">
        <v>6.5495484352140906E-2</v>
      </c>
    </row>
    <row r="226" spans="1:17">
      <c r="A226" s="7">
        <v>42278</v>
      </c>
      <c r="C226">
        <v>1.66941267090937</v>
      </c>
      <c r="D226">
        <v>1.5562851819749199</v>
      </c>
      <c r="E226">
        <v>1.07673112469444</v>
      </c>
      <c r="G226">
        <v>-1.0459283990814801</v>
      </c>
      <c r="H226">
        <v>-0.168938328694824</v>
      </c>
      <c r="I226">
        <v>-0.54461549960546796</v>
      </c>
      <c r="K226">
        <v>0.78733068480715096</v>
      </c>
      <c r="L226">
        <v>1.60004969221228</v>
      </c>
      <c r="M226">
        <v>0.50189423379980602</v>
      </c>
      <c r="O226">
        <v>2.1906766011867398</v>
      </c>
      <c r="P226">
        <v>2.4456916169779701</v>
      </c>
      <c r="Q226">
        <v>0.29099319089141301</v>
      </c>
    </row>
    <row r="227" spans="1:17">
      <c r="A227" s="7">
        <v>42370</v>
      </c>
      <c r="C227">
        <v>1.70628041801966</v>
      </c>
      <c r="D227">
        <v>1.5800653049640001</v>
      </c>
      <c r="E227">
        <v>1.09272263125666</v>
      </c>
      <c r="G227">
        <v>-0.98426785822806195</v>
      </c>
      <c r="H227">
        <v>-0.17753944009991901</v>
      </c>
      <c r="I227">
        <v>-0.71819709721235503</v>
      </c>
      <c r="K227">
        <v>0.88947739991228203</v>
      </c>
      <c r="L227">
        <v>1.6184788148482301</v>
      </c>
      <c r="M227">
        <v>0.343855297573608</v>
      </c>
      <c r="O227">
        <v>2.3042479040264001</v>
      </c>
      <c r="P227">
        <v>2.4948858984080902</v>
      </c>
      <c r="Q227">
        <v>0.27507626187070899</v>
      </c>
    </row>
    <row r="228" spans="1:17">
      <c r="A228" s="7">
        <v>42461</v>
      </c>
      <c r="C228">
        <v>1.67816099210004</v>
      </c>
      <c r="D228">
        <v>1.4324880941232501</v>
      </c>
      <c r="E228">
        <v>1.06818842037595</v>
      </c>
      <c r="G228">
        <v>-0.92778919961497197</v>
      </c>
      <c r="H228">
        <v>-0.154549646675158</v>
      </c>
      <c r="I228">
        <v>-0.67931867491296505</v>
      </c>
      <c r="K228">
        <v>0.91507681943776598</v>
      </c>
      <c r="L228">
        <v>1.4737215133575901</v>
      </c>
      <c r="M228">
        <v>0.35888812843495899</v>
      </c>
      <c r="O228">
        <v>2.41383791431406</v>
      </c>
      <c r="P228">
        <v>2.4684275837852301</v>
      </c>
      <c r="Q228">
        <v>0.46192269682092002</v>
      </c>
    </row>
    <row r="229" spans="1:17">
      <c r="A229" s="7">
        <v>42552</v>
      </c>
      <c r="C229">
        <v>1.7505176262072499</v>
      </c>
      <c r="D229">
        <v>1.54508943683547</v>
      </c>
      <c r="E229">
        <v>1.0792011826518699</v>
      </c>
      <c r="G229">
        <v>-0.97222450676596195</v>
      </c>
      <c r="H229">
        <v>-0.19452721740527801</v>
      </c>
      <c r="I229">
        <v>-0.62554876113500102</v>
      </c>
      <c r="K229">
        <v>0.95009967087640601</v>
      </c>
      <c r="L229">
        <v>1.56173489743641</v>
      </c>
      <c r="M229">
        <v>0.42336170132438999</v>
      </c>
      <c r="O229">
        <v>2.3217559936688299</v>
      </c>
      <c r="P229">
        <v>2.4266173920515799</v>
      </c>
      <c r="Q229">
        <v>0.59629934915074001</v>
      </c>
    </row>
    <row r="230" spans="1:17">
      <c r="A230" s="7">
        <v>42644</v>
      </c>
      <c r="C230">
        <v>1.774773431913</v>
      </c>
      <c r="D230">
        <v>1.5428574703870199</v>
      </c>
      <c r="E230">
        <v>1.11511600500913</v>
      </c>
      <c r="G230">
        <v>-1.0372779012459299</v>
      </c>
      <c r="H230">
        <v>-0.24547898893108899</v>
      </c>
      <c r="I230">
        <v>-0.59634840802607203</v>
      </c>
      <c r="K230">
        <v>0.91168269585220496</v>
      </c>
      <c r="L230">
        <v>1.5082461089447501</v>
      </c>
      <c r="M230">
        <v>0.487468829493863</v>
      </c>
      <c r="O230">
        <v>2.2226626183118001</v>
      </c>
      <c r="P230">
        <v>2.4897398613211998</v>
      </c>
      <c r="Q230">
        <v>0.75683248683526505</v>
      </c>
    </row>
    <row r="231" spans="1:17">
      <c r="A231" s="7">
        <v>42736</v>
      </c>
      <c r="C231">
        <v>1.7728760739986</v>
      </c>
      <c r="D231">
        <v>1.6404600117353301</v>
      </c>
      <c r="E231">
        <v>1.1384628632998799</v>
      </c>
      <c r="G231">
        <v>-1.0196428852018899</v>
      </c>
      <c r="H231">
        <v>-0.23662510737487499</v>
      </c>
      <c r="I231">
        <v>-0.46658003592775199</v>
      </c>
      <c r="K231">
        <v>0.92723413562263202</v>
      </c>
      <c r="L231">
        <v>1.6280422062690001</v>
      </c>
      <c r="M231">
        <v>0.63992876672422205</v>
      </c>
      <c r="O231">
        <v>2.3032008719850401</v>
      </c>
      <c r="P231">
        <v>2.8382046896215898</v>
      </c>
      <c r="Q231">
        <v>1.10756762326332</v>
      </c>
    </row>
    <row r="232" spans="1:17">
      <c r="A232" s="7">
        <v>42826</v>
      </c>
      <c r="C232">
        <v>1.8069256405909899</v>
      </c>
      <c r="D232">
        <v>1.6957949479346699</v>
      </c>
      <c r="E232">
        <v>1.1596857106921199</v>
      </c>
      <c r="G232">
        <v>-1.10611614630221</v>
      </c>
      <c r="H232">
        <v>-0.27169145327446098</v>
      </c>
      <c r="I232">
        <v>-0.474292871972467</v>
      </c>
      <c r="K232">
        <v>0.87815227471096502</v>
      </c>
      <c r="L232">
        <v>1.6558736122776301</v>
      </c>
      <c r="M232">
        <v>0.65284310106325105</v>
      </c>
      <c r="O232">
        <v>2.1260561380906902</v>
      </c>
      <c r="P232">
        <v>3.0864800465302</v>
      </c>
      <c r="Q232">
        <v>1.3365226376736199</v>
      </c>
    </row>
    <row r="233" spans="1:17">
      <c r="A233" s="7">
        <v>42917</v>
      </c>
      <c r="C233">
        <v>1.87887421445043</v>
      </c>
      <c r="D233">
        <v>1.6140687881276301</v>
      </c>
      <c r="E233">
        <v>1.1819118230443799</v>
      </c>
      <c r="G233">
        <v>-1.1541069203254499</v>
      </c>
      <c r="H233">
        <v>-0.27622643683425502</v>
      </c>
      <c r="I233">
        <v>-0.47359162435857699</v>
      </c>
      <c r="K233">
        <v>0.909171549490568</v>
      </c>
      <c r="L233">
        <v>1.55844267406385</v>
      </c>
      <c r="M233">
        <v>0.675146624657599</v>
      </c>
      <c r="O233">
        <v>2.0759582821714302</v>
      </c>
      <c r="P233">
        <v>3.1330709993802701</v>
      </c>
      <c r="Q233">
        <v>1.5589722868328399</v>
      </c>
    </row>
    <row r="234" spans="1:17">
      <c r="A234" s="7">
        <v>43009</v>
      </c>
      <c r="C234">
        <v>1.9922153172972601</v>
      </c>
      <c r="D234">
        <v>1.63685613018913</v>
      </c>
      <c r="E234">
        <v>1.21811567603556</v>
      </c>
      <c r="G234">
        <v>-1.09855857872732</v>
      </c>
      <c r="H234">
        <v>-0.24538178629436599</v>
      </c>
      <c r="I234">
        <v>-0.53064835072724204</v>
      </c>
      <c r="K234">
        <v>1.08918498590478</v>
      </c>
      <c r="L234">
        <v>1.61518909093937</v>
      </c>
      <c r="M234">
        <v>0.65327759155154297</v>
      </c>
      <c r="O234">
        <v>2.3497718719768299</v>
      </c>
      <c r="P234">
        <v>3.18384583190038</v>
      </c>
      <c r="Q234">
        <v>1.70988769371479</v>
      </c>
    </row>
    <row r="235" spans="1:17">
      <c r="A235" s="7">
        <v>43101</v>
      </c>
      <c r="C235">
        <v>2.0216972985056398</v>
      </c>
      <c r="D235">
        <v>1.74132826629251</v>
      </c>
      <c r="E235">
        <v>1.1716100382972501</v>
      </c>
      <c r="G235">
        <v>-1.0033072798129401</v>
      </c>
      <c r="H235">
        <v>-0.224213852210016</v>
      </c>
      <c r="I235">
        <v>-0.53030530839850998</v>
      </c>
      <c r="K235">
        <v>1.2168118087403199</v>
      </c>
      <c r="L235">
        <v>1.7551077266470101</v>
      </c>
      <c r="M235">
        <v>0.60842030351444198</v>
      </c>
      <c r="O235">
        <v>2.7037503110420902</v>
      </c>
      <c r="P235">
        <v>3.4057216917242998</v>
      </c>
      <c r="Q235">
        <v>1.8763883105452801</v>
      </c>
    </row>
    <row r="236" spans="1:17">
      <c r="A236" s="7">
        <v>43191</v>
      </c>
      <c r="C236">
        <v>2.0297316309565399</v>
      </c>
      <c r="D236">
        <v>1.77576068267922</v>
      </c>
      <c r="E236">
        <v>1.1937300563047</v>
      </c>
      <c r="G236">
        <v>-1.03902780749069</v>
      </c>
      <c r="H236">
        <v>-0.26001092744078902</v>
      </c>
      <c r="I236">
        <v>-0.509676891858584</v>
      </c>
      <c r="K236">
        <v>1.1899141522466901</v>
      </c>
      <c r="L236">
        <v>1.75844906436552</v>
      </c>
      <c r="M236">
        <v>0.65054787951672899</v>
      </c>
      <c r="O236">
        <v>2.6322910598789799</v>
      </c>
      <c r="P236">
        <v>3.4725199150028101</v>
      </c>
      <c r="Q236">
        <v>1.87632027430868</v>
      </c>
    </row>
    <row r="237" spans="1:17">
      <c r="A237" s="7">
        <v>43282</v>
      </c>
      <c r="C237">
        <v>2.0865547427757298</v>
      </c>
      <c r="D237">
        <v>1.7728662590231601</v>
      </c>
      <c r="E237">
        <v>1.1762932374912201</v>
      </c>
      <c r="G237">
        <v>-1.1690083924925101</v>
      </c>
      <c r="H237">
        <v>-0.233095059101119</v>
      </c>
      <c r="I237">
        <v>-0.61510632671410403</v>
      </c>
      <c r="K237">
        <v>1.12233364826295</v>
      </c>
      <c r="L237">
        <v>1.78207491823079</v>
      </c>
      <c r="M237">
        <v>0.52817103765362305</v>
      </c>
      <c r="O237">
        <v>2.2840757441795199</v>
      </c>
      <c r="P237">
        <v>3.6117255045846801</v>
      </c>
      <c r="Q237">
        <v>1.7505033761533499</v>
      </c>
    </row>
    <row r="238" spans="1:17">
      <c r="A238" s="7">
        <v>43374</v>
      </c>
      <c r="C238">
        <v>2.0232279073248201</v>
      </c>
      <c r="D238">
        <v>1.7500350166198599</v>
      </c>
      <c r="E238">
        <v>1.2234223078922399</v>
      </c>
      <c r="G238">
        <v>-1.1567413566792299</v>
      </c>
      <c r="H238">
        <v>-0.245829048275442</v>
      </c>
      <c r="I238">
        <v>-0.69530119126022905</v>
      </c>
      <c r="K238">
        <v>1.0650585640436501</v>
      </c>
      <c r="L238">
        <v>1.74338926236861</v>
      </c>
      <c r="M238">
        <v>0.49378243780055903</v>
      </c>
      <c r="O238">
        <v>2.18978337544308</v>
      </c>
      <c r="P238">
        <v>3.4992420208000099</v>
      </c>
      <c r="Q238">
        <v>1.5904029364619401</v>
      </c>
    </row>
    <row r="239" spans="1:17">
      <c r="A239" s="7">
        <v>43466</v>
      </c>
      <c r="C239">
        <v>2.0914030726717998</v>
      </c>
      <c r="D239">
        <v>1.7380029109508901</v>
      </c>
      <c r="E239">
        <v>1.26136947581303</v>
      </c>
      <c r="G239">
        <v>-1.2149563604345099</v>
      </c>
      <c r="H239">
        <v>-0.24353080848419301</v>
      </c>
      <c r="I239">
        <v>-0.72285538460882603</v>
      </c>
      <c r="K239">
        <v>1.0817098550912401</v>
      </c>
      <c r="L239">
        <v>1.73201092729991</v>
      </c>
      <c r="M239">
        <v>0.50311032176308201</v>
      </c>
      <c r="O239">
        <v>1.9207498140828001</v>
      </c>
      <c r="P239">
        <v>3.3738115534379198</v>
      </c>
      <c r="Q239">
        <v>1.6085426309587101</v>
      </c>
    </row>
    <row r="240" spans="1:17">
      <c r="A240" s="7">
        <v>43556</v>
      </c>
      <c r="C240">
        <v>2.1752797535528599</v>
      </c>
      <c r="D240">
        <v>1.84189299448808</v>
      </c>
      <c r="E240">
        <v>1.24910403906325</v>
      </c>
      <c r="G240">
        <v>-1.2220363512735499</v>
      </c>
      <c r="H240">
        <v>-0.213599071537242</v>
      </c>
      <c r="I240">
        <v>-0.61186152692284002</v>
      </c>
      <c r="K240">
        <v>1.1667387177616599</v>
      </c>
      <c r="L240">
        <v>1.88003176218141</v>
      </c>
      <c r="M240">
        <v>0.60218300558428395</v>
      </c>
      <c r="O240">
        <v>1.8669146321904</v>
      </c>
      <c r="P240">
        <v>3.52708362863171</v>
      </c>
      <c r="Q240">
        <v>1.81329688871119</v>
      </c>
    </row>
    <row r="241" spans="1:17">
      <c r="A241" s="7">
        <v>43647</v>
      </c>
      <c r="C241">
        <v>2.3131999324692298</v>
      </c>
      <c r="D241">
        <v>1.8074831323824301</v>
      </c>
      <c r="E241">
        <v>1.23496483801896</v>
      </c>
      <c r="G241">
        <v>-1.25080973782787</v>
      </c>
      <c r="H241">
        <v>-0.23175144399675601</v>
      </c>
      <c r="I241">
        <v>-0.61527481004745299</v>
      </c>
      <c r="K241">
        <v>1.289421843582</v>
      </c>
      <c r="L241">
        <v>1.82276661362471</v>
      </c>
      <c r="M241">
        <v>0.58502737659814297</v>
      </c>
      <c r="O241">
        <v>1.8603309357309901</v>
      </c>
      <c r="P241">
        <v>3.49231303550977</v>
      </c>
      <c r="Q241">
        <v>1.8067153951533299</v>
      </c>
    </row>
    <row r="242" spans="1:17">
      <c r="A242" s="7">
        <v>43739</v>
      </c>
      <c r="C242">
        <v>2.3326313879309799</v>
      </c>
      <c r="D242">
        <v>1.80064350917158</v>
      </c>
      <c r="E242">
        <v>1.2139407702124301</v>
      </c>
      <c r="G242">
        <v>-1.28927934539662</v>
      </c>
      <c r="H242">
        <v>-0.28095167496200701</v>
      </c>
      <c r="I242">
        <v>-0.70840974098245701</v>
      </c>
      <c r="K242">
        <v>1.27229081386112</v>
      </c>
      <c r="L242">
        <v>1.76579196466226</v>
      </c>
      <c r="M242">
        <v>0.47145847557468901</v>
      </c>
      <c r="O242">
        <v>1.8138588893391401</v>
      </c>
      <c r="P242">
        <v>3.2468312402434099</v>
      </c>
      <c r="Q242">
        <v>1.6137050548877601</v>
      </c>
    </row>
    <row r="243" spans="1:17">
      <c r="A243" s="7">
        <v>43831</v>
      </c>
      <c r="C243">
        <v>2.32995204124986</v>
      </c>
      <c r="D243">
        <v>1.5857470860544101</v>
      </c>
      <c r="E243">
        <v>1.1679315839472</v>
      </c>
      <c r="G243">
        <v>-1.27948936458456</v>
      </c>
      <c r="H243">
        <v>-0.27212173732811901</v>
      </c>
      <c r="I243">
        <v>-0.93084205379347096</v>
      </c>
      <c r="K243">
        <v>1.27913848045235</v>
      </c>
      <c r="L243">
        <v>1.53035484723903</v>
      </c>
      <c r="M243">
        <v>0.20430834960833899</v>
      </c>
      <c r="O243">
        <v>1.8077769575436999</v>
      </c>
      <c r="P243">
        <v>2.8198288749931999</v>
      </c>
      <c r="Q243">
        <v>1.17823684301457</v>
      </c>
    </row>
    <row r="244" spans="1:17">
      <c r="A244" s="7">
        <v>43922</v>
      </c>
      <c r="C244">
        <v>2.30910251540831</v>
      </c>
      <c r="D244">
        <v>1.56513727979951</v>
      </c>
      <c r="E244">
        <v>1.16317338163706</v>
      </c>
      <c r="G244">
        <v>-1.28768868673357</v>
      </c>
      <c r="H244">
        <v>-0.27427735205366399</v>
      </c>
      <c r="I244">
        <v>-0.93587927650523095</v>
      </c>
      <c r="K244">
        <v>1.24804333193887</v>
      </c>
      <c r="L244">
        <v>1.5047726132791599</v>
      </c>
      <c r="M244">
        <v>0.19464647649234601</v>
      </c>
      <c r="O244">
        <v>-0.769488477563952</v>
      </c>
      <c r="P244">
        <v>-6.0402376062628598</v>
      </c>
      <c r="Q244">
        <v>-4.5611478157801697</v>
      </c>
    </row>
    <row r="245" spans="1:17">
      <c r="A245" s="7">
        <v>44013</v>
      </c>
      <c r="C245">
        <v>2.3608754679647501</v>
      </c>
      <c r="D245">
        <v>1.5899553332574099</v>
      </c>
      <c r="E245">
        <v>1.1704418124062801</v>
      </c>
      <c r="G245">
        <v>-1.27597736682788</v>
      </c>
      <c r="H245">
        <v>-0.272776352730979</v>
      </c>
      <c r="I245">
        <v>-0.92968481696357097</v>
      </c>
      <c r="K245">
        <v>1.3166089199519999</v>
      </c>
      <c r="L245">
        <v>1.53448363463235</v>
      </c>
      <c r="M245">
        <v>0.20790535849948599</v>
      </c>
      <c r="O245">
        <v>5.3801420278443297</v>
      </c>
      <c r="P245">
        <v>1.7928042558684001</v>
      </c>
      <c r="Q245">
        <v>3.7768190534680102</v>
      </c>
    </row>
    <row r="246" spans="1:17">
      <c r="A246" s="7">
        <v>44105</v>
      </c>
      <c r="C246">
        <v>2.3450835939038299</v>
      </c>
      <c r="D246">
        <v>1.58613581767443</v>
      </c>
      <c r="E246">
        <v>1.16780561917989</v>
      </c>
      <c r="G246">
        <v>-1.2793074694411699</v>
      </c>
      <c r="H246">
        <v>-0.27190960594845098</v>
      </c>
      <c r="I246">
        <v>-0.93209934135460404</v>
      </c>
      <c r="K246">
        <v>1.2959370317644701</v>
      </c>
      <c r="L246">
        <v>1.5310088395238399</v>
      </c>
      <c r="M246">
        <v>0.20292863282413201</v>
      </c>
      <c r="O246">
        <v>6.1492106160737698</v>
      </c>
      <c r="P246">
        <v>3.4377886991838502</v>
      </c>
      <c r="Q246">
        <v>5.4411688008748103</v>
      </c>
    </row>
    <row r="247" spans="1:17">
      <c r="A247" s="7">
        <v>44197</v>
      </c>
      <c r="C247">
        <v>2.38944518600155</v>
      </c>
      <c r="D247">
        <v>1.72176307349479</v>
      </c>
      <c r="E247">
        <v>1.16919852512957</v>
      </c>
      <c r="G247">
        <v>-1.2054250623551701</v>
      </c>
      <c r="H247">
        <v>-0.272044593393579</v>
      </c>
      <c r="I247">
        <v>-0.72070544925046998</v>
      </c>
      <c r="K247">
        <v>1.41853495006354</v>
      </c>
      <c r="L247">
        <v>1.68503775059392</v>
      </c>
      <c r="M247">
        <v>0.41567633517915498</v>
      </c>
      <c r="O247">
        <v>6.7770843598125703</v>
      </c>
      <c r="P247">
        <v>4.2549863068193901</v>
      </c>
      <c r="Q247">
        <v>6.80153234474749</v>
      </c>
    </row>
    <row r="248" spans="1:17">
      <c r="A248" s="7">
        <v>44287</v>
      </c>
      <c r="C248">
        <v>2.2968828347371599</v>
      </c>
      <c r="D248">
        <v>1.55219859550743</v>
      </c>
      <c r="E248">
        <v>1.23101679160035</v>
      </c>
      <c r="G248">
        <v>-1.06473997348373</v>
      </c>
      <c r="H248">
        <v>-0.225704259278771</v>
      </c>
      <c r="I248">
        <v>-0.88864318014629995</v>
      </c>
      <c r="K248">
        <v>1.45757305000378</v>
      </c>
      <c r="L248">
        <v>1.53863864735808</v>
      </c>
      <c r="M248">
        <v>0.30782177275518502</v>
      </c>
      <c r="O248">
        <v>7.1591417424966997</v>
      </c>
      <c r="P248">
        <v>4.7767078866968804</v>
      </c>
      <c r="Q248">
        <v>7.1767591553206902</v>
      </c>
    </row>
    <row r="249" spans="1:17">
      <c r="A249" s="7">
        <v>44378</v>
      </c>
      <c r="C249">
        <v>2.30219818216348</v>
      </c>
      <c r="D249">
        <v>1.7229944937386601</v>
      </c>
      <c r="E249">
        <v>1.13049957502494</v>
      </c>
      <c r="G249">
        <v>-1.0990291299845301</v>
      </c>
      <c r="H249">
        <v>-0.14928738234564001</v>
      </c>
      <c r="I249">
        <v>-0.82363579142150301</v>
      </c>
      <c r="K249">
        <v>1.42912092177234</v>
      </c>
      <c r="L249">
        <v>1.8091946843182301</v>
      </c>
      <c r="M249">
        <v>0.27513323432748299</v>
      </c>
      <c r="O249">
        <v>6.73492301724656</v>
      </c>
      <c r="P249">
        <v>5.1033338523599499</v>
      </c>
      <c r="Q249">
        <v>7.24819914699553</v>
      </c>
    </row>
    <row r="250" spans="1:17">
      <c r="A250" s="7">
        <v>44470</v>
      </c>
      <c r="C250">
        <v>2.5130446008631502</v>
      </c>
      <c r="D250">
        <v>1.8625561302329801</v>
      </c>
      <c r="E250">
        <v>1.1620444787867501</v>
      </c>
      <c r="G250">
        <v>-1.0701259288572</v>
      </c>
      <c r="H250">
        <v>-0.13034930439960199</v>
      </c>
      <c r="I250">
        <v>-0.74655234051032904</v>
      </c>
      <c r="K250">
        <v>1.68956430413957</v>
      </c>
      <c r="L250">
        <v>1.98676876676786</v>
      </c>
      <c r="M250">
        <v>0.38287619536978401</v>
      </c>
      <c r="O250">
        <v>7.01286931682783</v>
      </c>
      <c r="P250">
        <v>5.60657701206891</v>
      </c>
      <c r="Q250">
        <v>6.77329675758501</v>
      </c>
    </row>
    <row r="251" spans="1:17">
      <c r="A251" s="7">
        <v>44562</v>
      </c>
      <c r="C251">
        <v>2.2694072463935102</v>
      </c>
      <c r="D251">
        <v>1.8248466244427499</v>
      </c>
      <c r="E251">
        <v>1.1919078504148799</v>
      </c>
      <c r="G251">
        <v>-1.0733587302219201</v>
      </c>
      <c r="H251">
        <v>-9.4179781253900002E-2</v>
      </c>
      <c r="I251">
        <v>-0.578209615598402</v>
      </c>
      <c r="K251">
        <v>1.4187820819280801</v>
      </c>
      <c r="L251">
        <v>1.98007489650093</v>
      </c>
      <c r="M251">
        <v>0.58024409505782304</v>
      </c>
      <c r="O251">
        <v>6.3034493274994396</v>
      </c>
      <c r="P251">
        <v>6.0014347012666498</v>
      </c>
      <c r="Q251">
        <v>6.5442782028795499</v>
      </c>
    </row>
    <row r="252" spans="1:17">
      <c r="A252" s="7">
        <v>44652</v>
      </c>
      <c r="C252">
        <v>2.1316246527529801</v>
      </c>
      <c r="D252">
        <v>1.6847512126355899</v>
      </c>
      <c r="E252">
        <v>1.06949588926021</v>
      </c>
      <c r="G252">
        <v>-1.14223998873009</v>
      </c>
      <c r="H252">
        <v>-7.1796119301140701E-2</v>
      </c>
      <c r="I252">
        <v>-0.46613196366848803</v>
      </c>
      <c r="K252">
        <v>1.19859539978512</v>
      </c>
      <c r="L252">
        <v>1.8432158257326701</v>
      </c>
      <c r="M252">
        <v>0.57334561088881397</v>
      </c>
      <c r="O252">
        <v>4.7855396820631402</v>
      </c>
      <c r="P252">
        <v>5.3896526158169102</v>
      </c>
      <c r="Q252">
        <v>6.0029961918352299</v>
      </c>
    </row>
    <row r="253" spans="1:17">
      <c r="A253" s="7">
        <v>44743</v>
      </c>
      <c r="C253">
        <v>2.2159473637272802</v>
      </c>
      <c r="D253">
        <v>1.7119751572146999</v>
      </c>
      <c r="E253">
        <v>1.10246471312734</v>
      </c>
      <c r="G253">
        <v>-1.14535371157267</v>
      </c>
      <c r="H253">
        <v>-0.107225144028022</v>
      </c>
      <c r="I253">
        <v>-0.32604176015013298</v>
      </c>
      <c r="K253">
        <v>1.28808033667809</v>
      </c>
      <c r="L253">
        <v>1.8387315355570599</v>
      </c>
      <c r="M253">
        <v>0.74547927844808004</v>
      </c>
      <c r="O253">
        <v>4.3905462004809701</v>
      </c>
      <c r="P253">
        <v>5.1288420601808999</v>
      </c>
      <c r="Q253">
        <v>5.25145248604204</v>
      </c>
    </row>
    <row r="254" spans="1:17">
      <c r="A254" s="7">
        <v>44835</v>
      </c>
      <c r="C254">
        <v>2.21143067158923</v>
      </c>
      <c r="D254">
        <v>1.6088894597264101</v>
      </c>
      <c r="E254">
        <v>1.10493893883407</v>
      </c>
      <c r="G254">
        <v>-1.1802660673268901</v>
      </c>
      <c r="H254">
        <v>-0.14704242747412399</v>
      </c>
      <c r="I254">
        <v>-0.218598050821075</v>
      </c>
      <c r="K254">
        <v>1.24820799287808</v>
      </c>
      <c r="L254">
        <v>1.68173947842826</v>
      </c>
      <c r="M254">
        <v>0.85532776760132201</v>
      </c>
      <c r="O254">
        <v>4.1402628948228202</v>
      </c>
      <c r="P254">
        <v>4.4273090082925703</v>
      </c>
      <c r="Q254">
        <v>4.8018916503159303</v>
      </c>
    </row>
    <row r="255" spans="1:17">
      <c r="A255" s="7">
        <v>44927</v>
      </c>
      <c r="C255">
        <v>2.2252838986215999</v>
      </c>
      <c r="D255">
        <v>1.76159263497493</v>
      </c>
      <c r="E255">
        <v>1.11376753552088</v>
      </c>
      <c r="G255">
        <v>-1.2591576104673201</v>
      </c>
      <c r="H255">
        <v>-0.23044450289285601</v>
      </c>
      <c r="I255">
        <v>-0.25979509380105997</v>
      </c>
      <c r="K255">
        <v>1.1845293175568501</v>
      </c>
      <c r="L255">
        <v>1.771911045487</v>
      </c>
      <c r="M255">
        <v>0.82271152269910897</v>
      </c>
      <c r="O255">
        <v>3.71791756962052</v>
      </c>
      <c r="P255">
        <v>3.84698777850079</v>
      </c>
      <c r="Q255">
        <v>4.2912703323138803</v>
      </c>
    </row>
    <row r="256" spans="1:17">
      <c r="A256" s="7">
        <v>45017</v>
      </c>
      <c r="C256">
        <v>2.2633395705466302</v>
      </c>
      <c r="D256">
        <v>1.71089427802476</v>
      </c>
      <c r="E256">
        <v>1.1366568719955801</v>
      </c>
      <c r="G256">
        <v>-1.4346709525965999</v>
      </c>
      <c r="H256">
        <v>-0.25113537520198198</v>
      </c>
      <c r="I256">
        <v>-0.46926594660408</v>
      </c>
      <c r="K256">
        <v>1.05080666473152</v>
      </c>
      <c r="L256">
        <v>1.69359269772334</v>
      </c>
      <c r="M256">
        <v>0.63548755480782604</v>
      </c>
      <c r="O256">
        <v>2.89406804579203</v>
      </c>
      <c r="P256">
        <v>3.82224409798267</v>
      </c>
      <c r="Q256">
        <v>3.61209259969382</v>
      </c>
    </row>
    <row r="257" spans="1:17">
      <c r="A257" s="7">
        <v>45108</v>
      </c>
      <c r="C257">
        <v>2.44945282402528</v>
      </c>
      <c r="D257">
        <v>1.6524451806919001</v>
      </c>
      <c r="E257">
        <v>1.1425205527812801</v>
      </c>
      <c r="G257">
        <v>-1.7082133302664999</v>
      </c>
      <c r="H257">
        <v>-0.30587594497736398</v>
      </c>
      <c r="I257">
        <v>-0.66453034889106799</v>
      </c>
      <c r="K257">
        <v>0.98164383833575597</v>
      </c>
      <c r="L257">
        <v>1.5724145918124299</v>
      </c>
      <c r="M257">
        <v>0.44592225313665601</v>
      </c>
      <c r="O257">
        <v>1.60079212678003</v>
      </c>
      <c r="P257">
        <v>3.4287403688411899</v>
      </c>
      <c r="Q257">
        <v>2.9173998407006301</v>
      </c>
    </row>
    <row r="258" spans="1:17">
      <c r="A258" s="7">
        <v>45200</v>
      </c>
      <c r="C258">
        <v>2.4827578665544698</v>
      </c>
      <c r="D258">
        <v>1.6721055043965001</v>
      </c>
      <c r="E258">
        <v>1.15531160572883</v>
      </c>
      <c r="G258">
        <v>-1.86147841298941</v>
      </c>
      <c r="H258">
        <v>-0.34426356388198698</v>
      </c>
      <c r="I258">
        <v>-0.84550123609455097</v>
      </c>
      <c r="K258">
        <v>0.86495255957388995</v>
      </c>
      <c r="L258">
        <v>1.55637434055186</v>
      </c>
      <c r="M258">
        <v>0.27738340314572901</v>
      </c>
      <c r="O258">
        <v>0.96804929481006796</v>
      </c>
      <c r="P258">
        <v>2.93931960387917</v>
      </c>
      <c r="Q258">
        <v>2.1988773608660601</v>
      </c>
    </row>
    <row r="259" spans="1:17">
      <c r="A259" s="7">
        <v>45292</v>
      </c>
      <c r="C259">
        <v>2.3754063939612799</v>
      </c>
      <c r="D259">
        <v>1.74938358225649</v>
      </c>
      <c r="E259">
        <v>1.1876321219520201</v>
      </c>
      <c r="G259">
        <v>-1.7178184544623301</v>
      </c>
      <c r="H259">
        <v>-0.42739080610518398</v>
      </c>
      <c r="I259">
        <v>-0.85955302052002303</v>
      </c>
      <c r="K259">
        <v>0.89072491263965203</v>
      </c>
      <c r="L259">
        <v>1.56108703640451</v>
      </c>
      <c r="M259">
        <v>0.29474497163679297</v>
      </c>
      <c r="O259">
        <v>1.22429526278678</v>
      </c>
      <c r="P259">
        <v>2.3468401586241701</v>
      </c>
      <c r="Q259">
        <v>1.72084521162931</v>
      </c>
    </row>
    <row r="260" spans="1:17">
      <c r="A260" s="7">
        <v>45383</v>
      </c>
      <c r="C260">
        <v>2.4329068717931799</v>
      </c>
      <c r="D260">
        <v>1.8073946754668899</v>
      </c>
      <c r="E260">
        <v>1.1991401485347299</v>
      </c>
      <c r="G260">
        <v>-1.81389177454679</v>
      </c>
      <c r="H260">
        <v>-0.419052678377895</v>
      </c>
      <c r="I260">
        <v>-1.0196897864700301</v>
      </c>
      <c r="K260">
        <v>0.85779552044681795</v>
      </c>
      <c r="L260">
        <v>1.6353648326176899</v>
      </c>
      <c r="M260">
        <v>0.14579322816350701</v>
      </c>
      <c r="O260">
        <v>0.56465550868074099</v>
      </c>
      <c r="P260">
        <v>2.1742812331422599</v>
      </c>
      <c r="Q260">
        <v>1.18637056443893</v>
      </c>
    </row>
    <row r="261" spans="1:17">
      <c r="A261" s="7">
        <v>45474</v>
      </c>
      <c r="C261">
        <v>2.4719503379965202</v>
      </c>
      <c r="D261">
        <v>1.8562116221409699</v>
      </c>
      <c r="E261">
        <v>1.22345379467079</v>
      </c>
      <c r="G261">
        <v>-1.8953258203951899</v>
      </c>
      <c r="H261">
        <v>-0.41722772651606299</v>
      </c>
      <c r="I261">
        <v>-0.98556213523215597</v>
      </c>
      <c r="K261">
        <v>0.81923690637813595</v>
      </c>
      <c r="L261">
        <v>1.6926787108562</v>
      </c>
      <c r="M261">
        <v>0.20355209684499201</v>
      </c>
      <c r="O261">
        <v>3.21257114656942E-2</v>
      </c>
      <c r="P261">
        <v>1.9911648987661901</v>
      </c>
      <c r="Q261">
        <v>0.841803498328065</v>
      </c>
    </row>
    <row r="262" spans="1:17">
      <c r="A262" s="7">
        <v>45566</v>
      </c>
      <c r="C262">
        <v>2.4491582483415</v>
      </c>
      <c r="D262">
        <v>1.88474983011404</v>
      </c>
      <c r="E262">
        <v>1.22944630717568</v>
      </c>
      <c r="G262">
        <v>-1.86373097949462</v>
      </c>
      <c r="H262">
        <v>-0.38680999437527802</v>
      </c>
      <c r="I262">
        <v>-1.0778563660759899</v>
      </c>
      <c r="K262">
        <v>0.82580270195697403</v>
      </c>
      <c r="L262">
        <v>1.75553506583245</v>
      </c>
      <c r="M262">
        <v>0.117082182323117</v>
      </c>
      <c r="O262">
        <v>-0.14673261006817001</v>
      </c>
      <c r="P262">
        <v>1.9013845929064801</v>
      </c>
      <c r="Q262">
        <v>0.48120950649990801</v>
      </c>
    </row>
    <row r="263" spans="1:17">
      <c r="A263" s="7">
        <v>45658</v>
      </c>
      <c r="C263">
        <v>2.33618947544073</v>
      </c>
      <c r="D263">
        <v>1.9077323379984299</v>
      </c>
      <c r="E263">
        <v>1.29037188507592</v>
      </c>
      <c r="G263">
        <v>-1.7731442740227801</v>
      </c>
      <c r="H263">
        <v>-0.328830343376593</v>
      </c>
      <c r="I263">
        <v>-1.0625020272296699</v>
      </c>
      <c r="K263">
        <v>0.79233318530653496</v>
      </c>
      <c r="L263">
        <v>1.83963832297272</v>
      </c>
      <c r="M263">
        <v>0.191652056806562</v>
      </c>
      <c r="O263">
        <v>-0.186534973631069</v>
      </c>
      <c r="P263">
        <v>1.9398750516202801</v>
      </c>
      <c r="Q263">
        <v>0.15743108682613599</v>
      </c>
    </row>
    <row r="264" spans="1:17">
      <c r="A264" s="7">
        <v>45748</v>
      </c>
      <c r="C264">
        <v>2.4501884072473201</v>
      </c>
      <c r="D264">
        <v>1.7961461899826801</v>
      </c>
      <c r="E264">
        <v>1.2634939112952399</v>
      </c>
      <c r="G264">
        <v>-1.8508269212184001</v>
      </c>
      <c r="H264">
        <v>-0.34100681256346499</v>
      </c>
      <c r="I264">
        <v>-1.01884887170331</v>
      </c>
      <c r="K264">
        <v>0.83983802526122697</v>
      </c>
      <c r="L264">
        <v>1.7006248438179501</v>
      </c>
      <c r="M264">
        <v>0.20918164208349599</v>
      </c>
      <c r="O264">
        <v>-0.63149601090174201</v>
      </c>
      <c r="P264">
        <v>1.6929451682379999</v>
      </c>
      <c r="Q264">
        <v>0.235266028784963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B321-423C-4AD4-AA4B-159F2B3DA72A}">
  <sheetPr codeName="Sheet3">
    <tabColor theme="7" tint="0.79998168889431442"/>
  </sheetPr>
  <dimension ref="A1:D210"/>
  <sheetViews>
    <sheetView workbookViewId="0">
      <selection sqref="A1:D1048576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1.66722605678708</v>
      </c>
      <c r="C2">
        <v>1.66722605678708</v>
      </c>
      <c r="D2">
        <v>1.66722605678708</v>
      </c>
    </row>
    <row r="3" spans="1:4">
      <c r="A3" s="1">
        <v>26572</v>
      </c>
      <c r="B3">
        <v>1.68842281238362</v>
      </c>
      <c r="C3">
        <v>1.68842281238362</v>
      </c>
      <c r="D3">
        <v>1.68842281238362</v>
      </c>
    </row>
    <row r="4" spans="1:4">
      <c r="A4" s="1">
        <v>26664</v>
      </c>
      <c r="B4">
        <v>3.14990557148298</v>
      </c>
      <c r="C4">
        <v>3.14990557148298</v>
      </c>
      <c r="D4">
        <v>3.14990557148298</v>
      </c>
    </row>
    <row r="5" spans="1:4">
      <c r="A5" s="1">
        <v>26754</v>
      </c>
      <c r="B5">
        <v>2.9566094180941098</v>
      </c>
      <c r="C5">
        <v>2.9566094180941098</v>
      </c>
      <c r="D5">
        <v>2.9566094180941098</v>
      </c>
    </row>
    <row r="6" spans="1:4">
      <c r="A6" s="1">
        <v>26845</v>
      </c>
      <c r="B6">
        <v>4.7624368589544597</v>
      </c>
      <c r="C6">
        <v>4.7624368589544597</v>
      </c>
      <c r="D6">
        <v>4.7624368589544597</v>
      </c>
    </row>
    <row r="7" spans="1:4">
      <c r="A7" s="1">
        <v>26937</v>
      </c>
      <c r="B7">
        <v>6.4371394921693703</v>
      </c>
      <c r="C7">
        <v>6.4371394921693703</v>
      </c>
      <c r="D7">
        <v>6.4371394921693703</v>
      </c>
    </row>
    <row r="8" spans="1:4">
      <c r="A8" s="1">
        <v>27029</v>
      </c>
      <c r="B8">
        <v>7.24378131959456</v>
      </c>
      <c r="C8">
        <v>7.24378131959456</v>
      </c>
      <c r="D8">
        <v>7.24378131959456</v>
      </c>
    </row>
    <row r="9" spans="1:4">
      <c r="A9" s="1">
        <v>27119</v>
      </c>
      <c r="B9">
        <v>7.1072243095002703</v>
      </c>
      <c r="C9">
        <v>7.1072243095002703</v>
      </c>
      <c r="D9">
        <v>7.1072243095002703</v>
      </c>
    </row>
    <row r="10" spans="1:4">
      <c r="A10" s="1">
        <v>27210</v>
      </c>
      <c r="B10">
        <v>7.1725175607120599</v>
      </c>
      <c r="C10">
        <v>7.1725175607120599</v>
      </c>
      <c r="D10">
        <v>7.1725175607120599</v>
      </c>
    </row>
    <row r="11" spans="1:4">
      <c r="A11" s="1">
        <v>27302</v>
      </c>
      <c r="B11">
        <v>7.1963436782298702</v>
      </c>
      <c r="C11">
        <v>7.1963436782298702</v>
      </c>
      <c r="D11">
        <v>7.1963436782298702</v>
      </c>
    </row>
    <row r="12" spans="1:4">
      <c r="A12" s="1">
        <v>27394</v>
      </c>
      <c r="B12">
        <v>6.40545000538172</v>
      </c>
      <c r="C12">
        <v>6.40545000538172</v>
      </c>
      <c r="D12">
        <v>6.40545000538172</v>
      </c>
    </row>
    <row r="13" spans="1:4">
      <c r="A13" s="1">
        <v>27484</v>
      </c>
      <c r="B13">
        <v>4.7172982913675101</v>
      </c>
      <c r="C13">
        <v>4.7172982913675101</v>
      </c>
      <c r="D13">
        <v>4.7172982913675101</v>
      </c>
    </row>
    <row r="14" spans="1:4">
      <c r="A14" s="1">
        <v>27575</v>
      </c>
      <c r="B14">
        <v>3.1415116843864999</v>
      </c>
      <c r="C14">
        <v>3.1415116843864999</v>
      </c>
      <c r="D14">
        <v>3.1415116843864999</v>
      </c>
    </row>
    <row r="15" spans="1:4">
      <c r="A15" s="1">
        <v>27667</v>
      </c>
      <c r="B15">
        <v>2.5274954093966802</v>
      </c>
      <c r="C15">
        <v>2.5274954093966802</v>
      </c>
      <c r="D15">
        <v>2.5274954093966802</v>
      </c>
    </row>
    <row r="16" spans="1:4">
      <c r="A16" s="1">
        <v>27759</v>
      </c>
      <c r="B16">
        <v>2.8736205042071501</v>
      </c>
      <c r="C16">
        <v>2.8736205042071501</v>
      </c>
      <c r="D16">
        <v>2.8736205042071501</v>
      </c>
    </row>
    <row r="17" spans="1:4">
      <c r="A17" s="1">
        <v>27850</v>
      </c>
      <c r="B17">
        <v>3.1730538570376101</v>
      </c>
      <c r="C17">
        <v>3.1730538570376101</v>
      </c>
      <c r="D17">
        <v>3.1730538570376101</v>
      </c>
    </row>
    <row r="18" spans="1:4">
      <c r="A18" s="1">
        <v>27941</v>
      </c>
      <c r="B18">
        <v>4.2551855863620798</v>
      </c>
      <c r="C18">
        <v>4.2551855863620798</v>
      </c>
      <c r="D18">
        <v>4.2551855863620798</v>
      </c>
    </row>
    <row r="19" spans="1:4">
      <c r="A19" s="1">
        <v>28033</v>
      </c>
      <c r="B19">
        <v>5.20689645573235</v>
      </c>
      <c r="C19">
        <v>5.20689645573235</v>
      </c>
      <c r="D19">
        <v>5.20689645573235</v>
      </c>
    </row>
    <row r="20" spans="1:4">
      <c r="A20" s="1">
        <v>28125</v>
      </c>
      <c r="B20">
        <v>5.2768745233727703</v>
      </c>
      <c r="C20">
        <v>5.2768745233727703</v>
      </c>
      <c r="D20">
        <v>5.2768745233727703</v>
      </c>
    </row>
    <row r="21" spans="1:4">
      <c r="A21" s="1">
        <v>28215</v>
      </c>
      <c r="B21">
        <v>6.2291101888888996</v>
      </c>
      <c r="C21">
        <v>6.2291101888888996</v>
      </c>
      <c r="D21">
        <v>6.2291101888888996</v>
      </c>
    </row>
    <row r="22" spans="1:4">
      <c r="A22" s="1">
        <v>28306</v>
      </c>
      <c r="B22">
        <v>5.38387214043198</v>
      </c>
      <c r="C22">
        <v>5.38387214043198</v>
      </c>
      <c r="D22">
        <v>5.38387214043198</v>
      </c>
    </row>
    <row r="23" spans="1:4">
      <c r="A23" s="1">
        <v>28398</v>
      </c>
      <c r="B23">
        <v>5.2029236029295598</v>
      </c>
      <c r="C23">
        <v>5.2029236029295598</v>
      </c>
      <c r="D23">
        <v>5.2029236029295598</v>
      </c>
    </row>
    <row r="24" spans="1:4">
      <c r="A24" s="1">
        <v>28490</v>
      </c>
      <c r="B24">
        <v>5.2961523718975601</v>
      </c>
      <c r="C24">
        <v>5.2961523718975601</v>
      </c>
      <c r="D24">
        <v>5.2961523718975601</v>
      </c>
    </row>
    <row r="25" spans="1:4">
      <c r="A25" s="1">
        <v>28580</v>
      </c>
      <c r="B25">
        <v>4.3187292197132798</v>
      </c>
      <c r="C25">
        <v>4.3187292197132798</v>
      </c>
      <c r="D25">
        <v>4.3187292197132798</v>
      </c>
    </row>
    <row r="26" spans="1:4">
      <c r="A26" s="1">
        <v>28671</v>
      </c>
      <c r="B26">
        <v>4.1831871764435702</v>
      </c>
      <c r="C26">
        <v>4.1831871764435702</v>
      </c>
      <c r="D26">
        <v>4.1831871764435702</v>
      </c>
    </row>
    <row r="27" spans="1:4">
      <c r="A27" s="1">
        <v>28763</v>
      </c>
      <c r="B27">
        <v>5.4548254677918697</v>
      </c>
      <c r="C27">
        <v>5.4548254677918697</v>
      </c>
      <c r="D27">
        <v>5.4548254677918697</v>
      </c>
    </row>
    <row r="28" spans="1:4">
      <c r="A28" s="1">
        <v>28855</v>
      </c>
      <c r="B28">
        <v>5.51769737374104</v>
      </c>
      <c r="C28">
        <v>5.51769737374104</v>
      </c>
      <c r="D28">
        <v>5.51769737374104</v>
      </c>
    </row>
    <row r="29" spans="1:4">
      <c r="A29" s="1">
        <v>28945</v>
      </c>
      <c r="B29">
        <v>4.0714325155709901</v>
      </c>
      <c r="C29">
        <v>4.0714325155709901</v>
      </c>
      <c r="D29">
        <v>4.0714325155709901</v>
      </c>
    </row>
    <row r="30" spans="1:4">
      <c r="A30" s="1">
        <v>29036</v>
      </c>
      <c r="B30">
        <v>5.5674611910674896</v>
      </c>
      <c r="C30">
        <v>5.5674611910674896</v>
      </c>
      <c r="D30">
        <v>5.5674611910674896</v>
      </c>
    </row>
    <row r="31" spans="1:4">
      <c r="A31" s="1">
        <v>29128</v>
      </c>
      <c r="B31">
        <v>7.0474444067681503</v>
      </c>
      <c r="C31">
        <v>7.0474444067681503</v>
      </c>
      <c r="D31">
        <v>7.0474444067681503</v>
      </c>
    </row>
    <row r="32" spans="1:4">
      <c r="A32" s="1">
        <v>29220</v>
      </c>
      <c r="B32">
        <v>8.7885761590032594</v>
      </c>
      <c r="C32">
        <v>8.7885761590032594</v>
      </c>
      <c r="D32">
        <v>8.7885761590032594</v>
      </c>
    </row>
    <row r="33" spans="1:4">
      <c r="A33" s="1">
        <v>29311</v>
      </c>
      <c r="B33">
        <v>8.7207794796392797</v>
      </c>
      <c r="C33">
        <v>8.7207794796392797</v>
      </c>
      <c r="D33">
        <v>8.7207794796392797</v>
      </c>
    </row>
    <row r="34" spans="1:4">
      <c r="A34" s="1">
        <v>29402</v>
      </c>
      <c r="B34">
        <v>9.2557362269054799</v>
      </c>
      <c r="C34">
        <v>9.2557362269054799</v>
      </c>
      <c r="D34">
        <v>9.2557362269054799</v>
      </c>
    </row>
    <row r="35" spans="1:4">
      <c r="A35" s="1">
        <v>29494</v>
      </c>
      <c r="B35">
        <v>8.4133718890107705</v>
      </c>
      <c r="C35">
        <v>8.4133718890107705</v>
      </c>
      <c r="D35">
        <v>8.4133718890107705</v>
      </c>
    </row>
    <row r="36" spans="1:4">
      <c r="A36" s="1">
        <v>29586</v>
      </c>
      <c r="B36">
        <v>8.9352528738094108</v>
      </c>
      <c r="C36">
        <v>8.9352528738094108</v>
      </c>
      <c r="D36">
        <v>8.9352528738094108</v>
      </c>
    </row>
    <row r="37" spans="1:4">
      <c r="A37" s="1">
        <v>29676</v>
      </c>
      <c r="B37">
        <v>9.5860428451756299</v>
      </c>
      <c r="C37">
        <v>9.5860428451756299</v>
      </c>
      <c r="D37">
        <v>9.5860428451756299</v>
      </c>
    </row>
    <row r="38" spans="1:4">
      <c r="A38" s="1">
        <v>29767</v>
      </c>
      <c r="B38">
        <v>11.5347289535464</v>
      </c>
      <c r="C38">
        <v>11.5347289535464</v>
      </c>
      <c r="D38">
        <v>11.5347289535464</v>
      </c>
    </row>
    <row r="39" spans="1:4">
      <c r="A39" s="1">
        <v>29859</v>
      </c>
      <c r="B39">
        <v>12.1158487853574</v>
      </c>
      <c r="C39">
        <v>12.1158487853574</v>
      </c>
      <c r="D39">
        <v>12.1158487853574</v>
      </c>
    </row>
    <row r="40" spans="1:4">
      <c r="A40" s="1">
        <v>29951</v>
      </c>
      <c r="B40">
        <v>11.4489460115855</v>
      </c>
      <c r="C40">
        <v>11.4489460115855</v>
      </c>
      <c r="D40">
        <v>11.4489460115855</v>
      </c>
    </row>
    <row r="41" spans="1:4">
      <c r="A41" s="1">
        <v>30041</v>
      </c>
      <c r="B41">
        <v>10.531635204523401</v>
      </c>
      <c r="C41">
        <v>10.531635204523401</v>
      </c>
      <c r="D41">
        <v>10.531635204523401</v>
      </c>
    </row>
    <row r="42" spans="1:4">
      <c r="A42" s="1">
        <v>30132</v>
      </c>
      <c r="B42">
        <v>10.5532076745263</v>
      </c>
      <c r="C42">
        <v>10.5532076745263</v>
      </c>
      <c r="D42">
        <v>10.5532076745263</v>
      </c>
    </row>
    <row r="43" spans="1:4">
      <c r="A43" s="1">
        <v>30224</v>
      </c>
      <c r="B43">
        <v>9.7479332998146209</v>
      </c>
      <c r="C43">
        <v>9.7479332998146209</v>
      </c>
      <c r="D43">
        <v>9.7479332998146209</v>
      </c>
    </row>
    <row r="44" spans="1:4">
      <c r="A44" s="1">
        <v>30316</v>
      </c>
      <c r="B44">
        <v>9.0278717767697003</v>
      </c>
      <c r="C44">
        <v>9.0278717767697003</v>
      </c>
      <c r="D44">
        <v>9.0278717767697003</v>
      </c>
    </row>
    <row r="45" spans="1:4">
      <c r="A45" s="1">
        <v>30406</v>
      </c>
      <c r="B45">
        <v>8.3722099380914798</v>
      </c>
      <c r="C45">
        <v>8.3722099380914798</v>
      </c>
      <c r="D45">
        <v>8.3722099380914798</v>
      </c>
    </row>
    <row r="46" spans="1:4">
      <c r="A46" s="1">
        <v>30497</v>
      </c>
      <c r="B46">
        <v>8.4906386303809391</v>
      </c>
      <c r="C46">
        <v>8.4906386303809391</v>
      </c>
      <c r="D46">
        <v>8.4906386303809391</v>
      </c>
    </row>
    <row r="47" spans="1:4">
      <c r="A47" s="1">
        <v>30589</v>
      </c>
      <c r="B47">
        <v>8.8050630714709399</v>
      </c>
      <c r="C47">
        <v>8.8050630714709399</v>
      </c>
      <c r="D47">
        <v>8.8050630714709399</v>
      </c>
    </row>
    <row r="48" spans="1:4">
      <c r="A48" s="1">
        <v>30681</v>
      </c>
      <c r="B48">
        <v>8.8246015115661702</v>
      </c>
      <c r="C48">
        <v>8.8246015115661702</v>
      </c>
      <c r="D48">
        <v>8.8246015115661702</v>
      </c>
    </row>
    <row r="49" spans="1:4">
      <c r="A49" s="1">
        <v>30772</v>
      </c>
      <c r="B49">
        <v>8.2795301313680891</v>
      </c>
      <c r="C49">
        <v>8.2795301313680891</v>
      </c>
      <c r="D49">
        <v>8.2795301313680891</v>
      </c>
    </row>
    <row r="50" spans="1:4">
      <c r="A50" s="1">
        <v>30863</v>
      </c>
      <c r="B50">
        <v>7.8102391987341298</v>
      </c>
      <c r="C50">
        <v>7.8102391987341298</v>
      </c>
      <c r="D50">
        <v>7.8102391987341298</v>
      </c>
    </row>
    <row r="51" spans="1:4">
      <c r="A51" s="1">
        <v>30955</v>
      </c>
      <c r="B51">
        <v>7.4045143666076303</v>
      </c>
      <c r="C51">
        <v>7.4045143666076303</v>
      </c>
      <c r="D51">
        <v>7.4045143666076303</v>
      </c>
    </row>
    <row r="52" spans="1:4">
      <c r="A52" s="1">
        <v>31047</v>
      </c>
      <c r="B52">
        <v>7.30569939611377</v>
      </c>
      <c r="C52">
        <v>7.30569939611377</v>
      </c>
      <c r="D52">
        <v>7.30569939611377</v>
      </c>
    </row>
    <row r="53" spans="1:4">
      <c r="A53" s="1">
        <v>31137</v>
      </c>
      <c r="B53">
        <v>6.9649525334802203</v>
      </c>
      <c r="C53">
        <v>6.9649525334802203</v>
      </c>
      <c r="D53">
        <v>6.9649525334802203</v>
      </c>
    </row>
    <row r="54" spans="1:4">
      <c r="A54" s="1">
        <v>31228</v>
      </c>
      <c r="B54">
        <v>7.1268094414732399</v>
      </c>
      <c r="C54">
        <v>7.1268094414732399</v>
      </c>
      <c r="D54">
        <v>7.1268094414732399</v>
      </c>
    </row>
    <row r="55" spans="1:4">
      <c r="A55" s="1">
        <v>31320</v>
      </c>
      <c r="B55">
        <v>6.5236582664500604</v>
      </c>
      <c r="C55">
        <v>6.5236582664500604</v>
      </c>
      <c r="D55">
        <v>6.5236582664500604</v>
      </c>
    </row>
    <row r="56" spans="1:4">
      <c r="A56" s="1">
        <v>31412</v>
      </c>
      <c r="B56">
        <v>5.8426839131005099</v>
      </c>
      <c r="C56">
        <v>5.8426839131005099</v>
      </c>
      <c r="D56">
        <v>5.8426839131005099</v>
      </c>
    </row>
    <row r="57" spans="1:4">
      <c r="A57" s="1">
        <v>31502</v>
      </c>
      <c r="B57">
        <v>5.9290448047116904</v>
      </c>
      <c r="C57">
        <v>5.9290448047116904</v>
      </c>
      <c r="D57">
        <v>5.9290448047116904</v>
      </c>
    </row>
    <row r="58" spans="1:4">
      <c r="A58" s="1">
        <v>31593</v>
      </c>
      <c r="B58">
        <v>5.3620826366119498</v>
      </c>
      <c r="C58">
        <v>5.3620826366119498</v>
      </c>
      <c r="D58">
        <v>5.3620826366119498</v>
      </c>
    </row>
    <row r="59" spans="1:4">
      <c r="A59" s="1">
        <v>31685</v>
      </c>
      <c r="B59">
        <v>5.1965088399246602</v>
      </c>
      <c r="C59">
        <v>5.1965088399246602</v>
      </c>
      <c r="D59">
        <v>5.1965088399246602</v>
      </c>
    </row>
    <row r="60" spans="1:4">
      <c r="A60" s="1">
        <v>31777</v>
      </c>
      <c r="B60">
        <v>5.43019747239933</v>
      </c>
      <c r="C60">
        <v>5.43019747239933</v>
      </c>
      <c r="D60">
        <v>5.43019747239933</v>
      </c>
    </row>
    <row r="61" spans="1:4">
      <c r="A61" s="1">
        <v>31867</v>
      </c>
      <c r="B61">
        <v>5.7180893310906296</v>
      </c>
      <c r="C61">
        <v>5.7180893310906296</v>
      </c>
      <c r="D61">
        <v>5.7180893310906296</v>
      </c>
    </row>
    <row r="62" spans="1:4">
      <c r="A62" s="1">
        <v>31958</v>
      </c>
      <c r="B62">
        <v>6.0540017320404198</v>
      </c>
      <c r="C62">
        <v>6.0540017320404198</v>
      </c>
      <c r="D62">
        <v>6.0540017320404198</v>
      </c>
    </row>
    <row r="63" spans="1:4">
      <c r="A63" s="1">
        <v>32050</v>
      </c>
      <c r="B63">
        <v>6.1814107691966296</v>
      </c>
      <c r="C63">
        <v>6.1814107691966296</v>
      </c>
      <c r="D63">
        <v>6.1814107691966296</v>
      </c>
    </row>
    <row r="64" spans="1:4">
      <c r="A64" s="1">
        <v>32142</v>
      </c>
      <c r="B64">
        <v>5.9791258694978797</v>
      </c>
      <c r="C64">
        <v>5.9791258694978797</v>
      </c>
      <c r="D64">
        <v>5.9791258694978797</v>
      </c>
    </row>
    <row r="65" spans="1:4">
      <c r="A65" s="1">
        <v>32233</v>
      </c>
      <c r="B65">
        <v>5.1336756424841301</v>
      </c>
      <c r="C65">
        <v>5.1336756424841301</v>
      </c>
      <c r="D65">
        <v>5.1336756424841301</v>
      </c>
    </row>
    <row r="66" spans="1:4">
      <c r="A66" s="1">
        <v>32324</v>
      </c>
      <c r="B66">
        <v>4.9098342544970102</v>
      </c>
      <c r="C66">
        <v>4.9098342544970102</v>
      </c>
      <c r="D66">
        <v>4.9098342544970102</v>
      </c>
    </row>
    <row r="67" spans="1:4">
      <c r="A67" s="1">
        <v>32416</v>
      </c>
      <c r="B67">
        <v>5.5995954118267797</v>
      </c>
      <c r="C67">
        <v>5.5995954118267797</v>
      </c>
      <c r="D67">
        <v>5.5995954118267797</v>
      </c>
    </row>
    <row r="68" spans="1:4">
      <c r="A68" s="1">
        <v>32508</v>
      </c>
      <c r="B68">
        <v>5.9795740053606696</v>
      </c>
      <c r="C68">
        <v>5.9795740053606696</v>
      </c>
      <c r="D68">
        <v>5.9795740053606696</v>
      </c>
    </row>
    <row r="69" spans="1:4">
      <c r="A69" s="1">
        <v>32598</v>
      </c>
      <c r="B69">
        <v>7.0381244432119701</v>
      </c>
      <c r="C69">
        <v>7.0381244432119701</v>
      </c>
      <c r="D69">
        <v>7.0381244432119701</v>
      </c>
    </row>
    <row r="70" spans="1:4">
      <c r="A70" s="1">
        <v>32689</v>
      </c>
      <c r="B70">
        <v>7.2277802180336899</v>
      </c>
      <c r="C70">
        <v>7.2277802180336899</v>
      </c>
      <c r="D70">
        <v>7.2277802180336899</v>
      </c>
    </row>
    <row r="71" spans="1:4">
      <c r="A71" s="1">
        <v>32781</v>
      </c>
      <c r="B71">
        <v>7.6635352555913503</v>
      </c>
      <c r="C71">
        <v>7.6635352555913503</v>
      </c>
      <c r="D71">
        <v>7.6635352555913503</v>
      </c>
    </row>
    <row r="72" spans="1:4">
      <c r="A72" s="1">
        <v>32873</v>
      </c>
      <c r="B72">
        <v>8.4658975335201703</v>
      </c>
      <c r="C72">
        <v>8.4658975335201703</v>
      </c>
      <c r="D72">
        <v>8.4658975335201703</v>
      </c>
    </row>
    <row r="73" spans="1:4">
      <c r="A73" s="1">
        <v>32963</v>
      </c>
      <c r="B73">
        <v>8.5897304224821696</v>
      </c>
      <c r="C73">
        <v>8.5897304224821696</v>
      </c>
      <c r="D73">
        <v>8.5897304224821696</v>
      </c>
    </row>
    <row r="74" spans="1:4">
      <c r="A74" s="1">
        <v>33054</v>
      </c>
      <c r="B74">
        <v>8.0078938522570908</v>
      </c>
      <c r="C74">
        <v>8.0078938522570908</v>
      </c>
      <c r="D74">
        <v>8.0078938522570908</v>
      </c>
    </row>
    <row r="75" spans="1:4">
      <c r="A75" s="1">
        <v>33146</v>
      </c>
      <c r="B75">
        <v>8.17533336322761</v>
      </c>
      <c r="C75">
        <v>8.17533336322761</v>
      </c>
      <c r="D75">
        <v>8.17533336322761</v>
      </c>
    </row>
    <row r="76" spans="1:4">
      <c r="A76" s="1">
        <v>33238</v>
      </c>
      <c r="B76">
        <v>8.4276828923288605</v>
      </c>
      <c r="C76">
        <v>8.4276828923288605</v>
      </c>
      <c r="D76">
        <v>8.4276828923288605</v>
      </c>
    </row>
    <row r="77" spans="1:4">
      <c r="A77" s="1">
        <v>33328</v>
      </c>
      <c r="B77">
        <v>8.4775404424245604</v>
      </c>
      <c r="C77">
        <v>8.4775404424245604</v>
      </c>
      <c r="D77">
        <v>8.4775404424245604</v>
      </c>
    </row>
    <row r="78" spans="1:4">
      <c r="A78" s="1">
        <v>33419</v>
      </c>
      <c r="B78">
        <v>7.8512889054050703</v>
      </c>
      <c r="C78">
        <v>7.8512889054050703</v>
      </c>
      <c r="D78">
        <v>7.8512889054050703</v>
      </c>
    </row>
    <row r="79" spans="1:4">
      <c r="A79" s="1">
        <v>33511</v>
      </c>
      <c r="B79">
        <v>7.9436578452764603</v>
      </c>
      <c r="C79">
        <v>7.9436578452764603</v>
      </c>
      <c r="D79">
        <v>7.9436578452764603</v>
      </c>
    </row>
    <row r="80" spans="1:4">
      <c r="A80" s="1">
        <v>33603</v>
      </c>
      <c r="B80">
        <v>8.1027155031990894</v>
      </c>
      <c r="C80">
        <v>8.1027155031990894</v>
      </c>
      <c r="D80">
        <v>8.1027155031990894</v>
      </c>
    </row>
    <row r="81" spans="1:4">
      <c r="A81" s="1">
        <v>33694</v>
      </c>
      <c r="B81">
        <v>8.4257284724575001</v>
      </c>
      <c r="C81">
        <v>8.4257284724575001</v>
      </c>
      <c r="D81">
        <v>8.4257284724575001</v>
      </c>
    </row>
    <row r="82" spans="1:4">
      <c r="A82" s="1">
        <v>33785</v>
      </c>
      <c r="B82">
        <v>8.5256663345766093</v>
      </c>
      <c r="C82">
        <v>8.5256663345766093</v>
      </c>
      <c r="D82">
        <v>8.5256663345766093</v>
      </c>
    </row>
    <row r="83" spans="1:4">
      <c r="A83" s="1">
        <v>33877</v>
      </c>
      <c r="B83">
        <v>9.5907414558254001</v>
      </c>
      <c r="C83">
        <v>9.5907414558254001</v>
      </c>
      <c r="D83">
        <v>9.5907414558254001</v>
      </c>
    </row>
    <row r="84" spans="1:4">
      <c r="A84" s="1">
        <v>33969</v>
      </c>
      <c r="B84">
        <v>9.0849011675922604</v>
      </c>
      <c r="C84">
        <v>9.0849011675922604</v>
      </c>
      <c r="D84">
        <v>9.0849011675922604</v>
      </c>
    </row>
    <row r="85" spans="1:4">
      <c r="A85" s="1">
        <v>34059</v>
      </c>
      <c r="B85">
        <v>8.2379942814809795</v>
      </c>
      <c r="C85">
        <v>8.2379942814809795</v>
      </c>
      <c r="D85">
        <v>8.2379942814809795</v>
      </c>
    </row>
    <row r="86" spans="1:4">
      <c r="A86" s="1">
        <v>34150</v>
      </c>
      <c r="B86">
        <v>6.8342808387012797</v>
      </c>
      <c r="C86">
        <v>6.8342808387012797</v>
      </c>
      <c r="D86">
        <v>6.8342808387012797</v>
      </c>
    </row>
    <row r="87" spans="1:4">
      <c r="A87" s="1">
        <v>34242</v>
      </c>
      <c r="B87">
        <v>5.9710137908482404</v>
      </c>
      <c r="C87">
        <v>5.9710137908482404</v>
      </c>
      <c r="D87">
        <v>5.9710137908482404</v>
      </c>
    </row>
    <row r="88" spans="1:4">
      <c r="A88" s="1">
        <v>34334</v>
      </c>
      <c r="B88">
        <v>5.2581078422867202</v>
      </c>
      <c r="C88">
        <v>5.2581078422867202</v>
      </c>
      <c r="D88">
        <v>5.2581078422867202</v>
      </c>
    </row>
    <row r="89" spans="1:4">
      <c r="A89" s="1">
        <v>34424</v>
      </c>
      <c r="B89">
        <v>4.9708235166175001</v>
      </c>
      <c r="C89">
        <v>4.9708235166175001</v>
      </c>
      <c r="D89">
        <v>4.9708235166175001</v>
      </c>
    </row>
    <row r="90" spans="1:4">
      <c r="A90" s="1">
        <v>34515</v>
      </c>
      <c r="B90">
        <v>4.4138696643525703</v>
      </c>
      <c r="C90">
        <v>4.4138696643525703</v>
      </c>
      <c r="D90">
        <v>4.4138696643525703</v>
      </c>
    </row>
    <row r="91" spans="1:4">
      <c r="A91" s="1">
        <v>34607</v>
      </c>
      <c r="B91">
        <v>4.1986518965586104</v>
      </c>
      <c r="C91">
        <v>4.1986518965586104</v>
      </c>
      <c r="D91">
        <v>4.1986518965586104</v>
      </c>
    </row>
    <row r="92" spans="1:4">
      <c r="A92" s="1">
        <v>34699</v>
      </c>
      <c r="B92">
        <v>4.2253607568103204</v>
      </c>
      <c r="C92">
        <v>4.2253607568103204</v>
      </c>
      <c r="D92">
        <v>4.2253607568103204</v>
      </c>
    </row>
    <row r="93" spans="1:4">
      <c r="A93" s="1">
        <v>34789</v>
      </c>
      <c r="B93">
        <v>4.70758898512267</v>
      </c>
      <c r="C93">
        <v>4.70758898512267</v>
      </c>
      <c r="D93">
        <v>4.70758898512267</v>
      </c>
    </row>
    <row r="94" spans="1:4">
      <c r="A94" s="1">
        <v>34880</v>
      </c>
      <c r="B94">
        <v>5.1170287593791004</v>
      </c>
      <c r="C94">
        <v>5.1170287593791004</v>
      </c>
      <c r="D94">
        <v>5.1170287593791004</v>
      </c>
    </row>
    <row r="95" spans="1:4">
      <c r="A95" s="1">
        <v>34972</v>
      </c>
      <c r="B95">
        <v>4.5194836339317597</v>
      </c>
      <c r="C95">
        <v>4.5194836339317597</v>
      </c>
      <c r="D95">
        <v>4.5194836339317597</v>
      </c>
    </row>
    <row r="96" spans="1:4">
      <c r="A96" s="1">
        <v>35064</v>
      </c>
      <c r="B96">
        <v>4.5210699966571797</v>
      </c>
      <c r="C96">
        <v>4.5210699966571797</v>
      </c>
      <c r="D96">
        <v>4.5210699966571797</v>
      </c>
    </row>
    <row r="97" spans="1:4">
      <c r="A97" s="1">
        <v>35155</v>
      </c>
      <c r="B97">
        <v>3.7244232701325002</v>
      </c>
      <c r="C97">
        <v>3.7244232701325002</v>
      </c>
      <c r="D97">
        <v>3.7244232701325002</v>
      </c>
    </row>
    <row r="98" spans="1:4">
      <c r="A98" s="1">
        <v>35246</v>
      </c>
      <c r="B98">
        <v>3.3933668844843798</v>
      </c>
      <c r="C98">
        <v>3.3933668844843798</v>
      </c>
      <c r="D98">
        <v>3.3933668844843798</v>
      </c>
    </row>
    <row r="99" spans="1:4">
      <c r="A99" s="1">
        <v>35338</v>
      </c>
      <c r="B99">
        <v>3.2651841387609499</v>
      </c>
      <c r="C99">
        <v>3.2651841387609499</v>
      </c>
      <c r="D99">
        <v>3.2651841387609499</v>
      </c>
    </row>
    <row r="100" spans="1:4">
      <c r="A100" s="1">
        <v>35430</v>
      </c>
      <c r="B100">
        <v>3.0904333088004101</v>
      </c>
      <c r="C100">
        <v>3.0904333088004101</v>
      </c>
      <c r="D100">
        <v>3.0904333088004101</v>
      </c>
    </row>
    <row r="101" spans="1:4">
      <c r="A101" s="1">
        <v>35520</v>
      </c>
      <c r="B101">
        <v>3.0572585412204698</v>
      </c>
      <c r="C101">
        <v>3.0572585412204698</v>
      </c>
      <c r="D101">
        <v>3.0572585412204698</v>
      </c>
    </row>
    <row r="102" spans="1:4">
      <c r="A102" s="1">
        <v>35611</v>
      </c>
      <c r="B102">
        <v>2.91947259678075</v>
      </c>
      <c r="C102">
        <v>2.91947259678075</v>
      </c>
      <c r="D102">
        <v>2.91947259678075</v>
      </c>
    </row>
    <row r="103" spans="1:4">
      <c r="A103" s="1">
        <v>35703</v>
      </c>
      <c r="B103">
        <v>2.76017547125856</v>
      </c>
      <c r="C103">
        <v>2.76017547125856</v>
      </c>
      <c r="D103">
        <v>2.76017547125856</v>
      </c>
    </row>
    <row r="104" spans="1:4">
      <c r="A104" s="1">
        <v>35795</v>
      </c>
      <c r="B104">
        <v>2.7246294302391698</v>
      </c>
      <c r="C104">
        <v>2.7246294302391698</v>
      </c>
      <c r="D104">
        <v>2.7246294302391698</v>
      </c>
    </row>
    <row r="105" spans="1:4">
      <c r="A105" s="1">
        <v>35885</v>
      </c>
      <c r="B105">
        <v>2.7183605868109</v>
      </c>
      <c r="C105">
        <v>2.7183605868109</v>
      </c>
      <c r="D105">
        <v>2.7183605868109</v>
      </c>
    </row>
    <row r="106" spans="1:4">
      <c r="A106" s="1">
        <v>35976</v>
      </c>
      <c r="B106">
        <v>2.34067077779252</v>
      </c>
      <c r="C106">
        <v>2.34067077779252</v>
      </c>
      <c r="D106">
        <v>2.34067077779252</v>
      </c>
    </row>
    <row r="107" spans="1:4">
      <c r="A107" s="1">
        <v>36068</v>
      </c>
      <c r="B107">
        <v>2.2151622199028602</v>
      </c>
      <c r="C107">
        <v>2.2151622199028602</v>
      </c>
      <c r="D107">
        <v>2.2151622199028602</v>
      </c>
    </row>
    <row r="108" spans="1:4">
      <c r="A108" s="1">
        <v>36160</v>
      </c>
      <c r="B108">
        <v>1.7655140767823201</v>
      </c>
      <c r="C108">
        <v>1.7655140767823201</v>
      </c>
      <c r="D108">
        <v>1.7655140767823201</v>
      </c>
    </row>
    <row r="109" spans="1:4">
      <c r="A109" s="1">
        <v>36250</v>
      </c>
      <c r="B109">
        <v>1.3804726008006001</v>
      </c>
      <c r="C109">
        <v>1.3804726008006001</v>
      </c>
      <c r="D109">
        <v>1.3804726008006001</v>
      </c>
    </row>
    <row r="110" spans="1:4">
      <c r="A110" s="1">
        <v>36341</v>
      </c>
      <c r="B110">
        <v>0.98735161482987299</v>
      </c>
      <c r="C110">
        <v>0.98735161482987299</v>
      </c>
      <c r="D110">
        <v>0.98735161482987299</v>
      </c>
    </row>
    <row r="111" spans="1:4">
      <c r="A111" s="1">
        <v>36433</v>
      </c>
      <c r="B111">
        <v>1.08117639900874</v>
      </c>
      <c r="C111">
        <v>1.08117639900874</v>
      </c>
      <c r="D111">
        <v>1.08117639900874</v>
      </c>
    </row>
    <row r="112" spans="1:4">
      <c r="A112" s="1">
        <v>36525</v>
      </c>
      <c r="B112">
        <v>1.5844314833625599</v>
      </c>
      <c r="C112">
        <v>1.5844314833625599</v>
      </c>
      <c r="D112">
        <v>1.5844314833625599</v>
      </c>
    </row>
    <row r="113" spans="1:4">
      <c r="A113" s="1">
        <v>36616</v>
      </c>
      <c r="B113">
        <v>1.90688527699531</v>
      </c>
      <c r="C113">
        <v>1.90688527699531</v>
      </c>
      <c r="D113">
        <v>1.90688527699531</v>
      </c>
    </row>
    <row r="114" spans="1:4">
      <c r="A114" s="1">
        <v>36707</v>
      </c>
      <c r="B114">
        <v>2.6615105691090699</v>
      </c>
      <c r="C114">
        <v>2.6615105691090699</v>
      </c>
      <c r="D114">
        <v>2.6615105691090699</v>
      </c>
    </row>
    <row r="115" spans="1:4">
      <c r="A115" s="1">
        <v>36799</v>
      </c>
      <c r="B115">
        <v>3.0102167505637198</v>
      </c>
      <c r="C115">
        <v>3.0102167505637198</v>
      </c>
      <c r="D115">
        <v>3.0102167505637198</v>
      </c>
    </row>
    <row r="116" spans="1:4">
      <c r="A116" s="1">
        <v>36891</v>
      </c>
      <c r="B116">
        <v>3.3404768556157398</v>
      </c>
      <c r="C116">
        <v>3.3404768556157398</v>
      </c>
      <c r="D116">
        <v>3.3404768556157398</v>
      </c>
    </row>
    <row r="117" spans="1:4">
      <c r="A117" s="1">
        <v>36981</v>
      </c>
      <c r="B117">
        <v>3.28125500841923</v>
      </c>
      <c r="C117">
        <v>3.28125500841923</v>
      </c>
      <c r="D117">
        <v>3.28125500841923</v>
      </c>
    </row>
    <row r="118" spans="1:4">
      <c r="A118" s="1">
        <v>37072</v>
      </c>
      <c r="B118">
        <v>3.1471417994977502</v>
      </c>
      <c r="C118">
        <v>3.1471417994977502</v>
      </c>
      <c r="D118">
        <v>3.1471417994977502</v>
      </c>
    </row>
    <row r="119" spans="1:4">
      <c r="A119" s="1">
        <v>37164</v>
      </c>
      <c r="B119">
        <v>2.81118585348141</v>
      </c>
      <c r="C119">
        <v>2.81118585348141</v>
      </c>
      <c r="D119">
        <v>2.81118585348141</v>
      </c>
    </row>
    <row r="120" spans="1:4">
      <c r="A120" s="1">
        <v>37256</v>
      </c>
      <c r="B120">
        <v>1.96551826374655</v>
      </c>
      <c r="C120">
        <v>1.96551826374655</v>
      </c>
      <c r="D120">
        <v>1.96551826374655</v>
      </c>
    </row>
    <row r="121" spans="1:4">
      <c r="A121" s="1">
        <v>37346</v>
      </c>
      <c r="B121">
        <v>1.5369455588201899</v>
      </c>
      <c r="C121">
        <v>1.5369455588201899</v>
      </c>
      <c r="D121">
        <v>1.5369455588201899</v>
      </c>
    </row>
    <row r="122" spans="1:4">
      <c r="A122" s="1">
        <v>37437</v>
      </c>
      <c r="B122">
        <v>1.5986301907432301</v>
      </c>
      <c r="C122">
        <v>1.5986301907432301</v>
      </c>
      <c r="D122">
        <v>1.5986301907432301</v>
      </c>
    </row>
    <row r="123" spans="1:4">
      <c r="A123" s="1">
        <v>37529</v>
      </c>
      <c r="B123">
        <v>1.57296210992612</v>
      </c>
      <c r="C123">
        <v>1.57296210992612</v>
      </c>
      <c r="D123">
        <v>1.57296210992612</v>
      </c>
    </row>
    <row r="124" spans="1:4">
      <c r="A124" s="1">
        <v>37621</v>
      </c>
      <c r="B124">
        <v>1.408745879627</v>
      </c>
      <c r="C124">
        <v>1.408745879627</v>
      </c>
      <c r="D124">
        <v>1.408745879627</v>
      </c>
    </row>
    <row r="125" spans="1:4">
      <c r="A125" s="1">
        <v>37711</v>
      </c>
      <c r="B125">
        <v>0.969462985575409</v>
      </c>
      <c r="C125">
        <v>0.969462985575409</v>
      </c>
      <c r="D125">
        <v>0.969462985575409</v>
      </c>
    </row>
    <row r="126" spans="1:4">
      <c r="A126" s="1">
        <v>37802</v>
      </c>
      <c r="B126">
        <v>0.66434688680467302</v>
      </c>
      <c r="C126">
        <v>0.66434688680467302</v>
      </c>
      <c r="D126">
        <v>0.66434688680467302</v>
      </c>
    </row>
    <row r="127" spans="1:4">
      <c r="A127" s="1">
        <v>37894</v>
      </c>
      <c r="B127">
        <v>0.390686998596667</v>
      </c>
      <c r="C127">
        <v>0.390686998596667</v>
      </c>
      <c r="D127">
        <v>0.390686998596667</v>
      </c>
    </row>
    <row r="128" spans="1:4">
      <c r="A128" s="1">
        <v>37986</v>
      </c>
      <c r="B128">
        <v>0.356357421378382</v>
      </c>
      <c r="C128">
        <v>0.356357421378382</v>
      </c>
      <c r="D128">
        <v>0.356357421378382</v>
      </c>
    </row>
    <row r="129" spans="1:4">
      <c r="A129" s="1">
        <v>38077</v>
      </c>
      <c r="B129">
        <v>0.30671839020790098</v>
      </c>
      <c r="C129">
        <v>0.30671839020790098</v>
      </c>
      <c r="D129">
        <v>0.30671839020790098</v>
      </c>
    </row>
    <row r="130" spans="1:4">
      <c r="A130" s="1">
        <v>38168</v>
      </c>
      <c r="B130">
        <v>0.30231920073123603</v>
      </c>
      <c r="C130">
        <v>0.30231920073123603</v>
      </c>
      <c r="D130">
        <v>0.30231920073123603</v>
      </c>
    </row>
    <row r="131" spans="1:4">
      <c r="A131" s="1">
        <v>38260</v>
      </c>
      <c r="B131">
        <v>0.32105561221567303</v>
      </c>
      <c r="C131">
        <v>0.32105561221567303</v>
      </c>
      <c r="D131">
        <v>0.32105561221567303</v>
      </c>
    </row>
    <row r="132" spans="1:4">
      <c r="A132" s="1">
        <v>38352</v>
      </c>
      <c r="B132">
        <v>0.35963460440568801</v>
      </c>
      <c r="C132">
        <v>0.35963460440568801</v>
      </c>
      <c r="D132">
        <v>0.35963460440568801</v>
      </c>
    </row>
    <row r="133" spans="1:4">
      <c r="A133" s="1">
        <v>38442</v>
      </c>
      <c r="B133">
        <v>0.345488779980962</v>
      </c>
      <c r="C133">
        <v>0.345488779980962</v>
      </c>
      <c r="D133">
        <v>0.345488779980962</v>
      </c>
    </row>
    <row r="134" spans="1:4">
      <c r="A134" s="1">
        <v>38533</v>
      </c>
      <c r="B134">
        <v>0.33862767736004201</v>
      </c>
      <c r="C134">
        <v>0.33862767736004201</v>
      </c>
      <c r="D134">
        <v>0.33862767736004201</v>
      </c>
    </row>
    <row r="135" spans="1:4">
      <c r="A135" s="1">
        <v>38625</v>
      </c>
      <c r="B135">
        <v>0.34862696145259398</v>
      </c>
      <c r="C135">
        <v>0.34862696145259398</v>
      </c>
      <c r="D135">
        <v>0.34862696145259398</v>
      </c>
    </row>
    <row r="136" spans="1:4">
      <c r="A136" s="1">
        <v>38717</v>
      </c>
      <c r="B136">
        <v>0.49842424459572998</v>
      </c>
      <c r="C136">
        <v>0.49842424459572998</v>
      </c>
      <c r="D136">
        <v>0.49842424459572998</v>
      </c>
    </row>
    <row r="137" spans="1:4">
      <c r="A137" s="1">
        <v>38807</v>
      </c>
      <c r="B137">
        <v>0.742970470987386</v>
      </c>
      <c r="C137">
        <v>0.742970470987386</v>
      </c>
      <c r="D137">
        <v>0.742970470987386</v>
      </c>
    </row>
    <row r="138" spans="1:4">
      <c r="A138" s="1">
        <v>38898</v>
      </c>
      <c r="B138">
        <v>0.99964991191703101</v>
      </c>
      <c r="C138">
        <v>0.99964991191703101</v>
      </c>
      <c r="D138">
        <v>0.99964991191703101</v>
      </c>
    </row>
    <row r="139" spans="1:4">
      <c r="A139" s="1">
        <v>38990</v>
      </c>
      <c r="B139">
        <v>1.32257901807048</v>
      </c>
      <c r="C139">
        <v>1.32257901807048</v>
      </c>
      <c r="D139">
        <v>1.32257901807048</v>
      </c>
    </row>
    <row r="140" spans="1:4">
      <c r="A140" s="1">
        <v>39082</v>
      </c>
      <c r="B140">
        <v>1.74091928092038</v>
      </c>
      <c r="C140">
        <v>1.74091928092038</v>
      </c>
      <c r="D140">
        <v>1.74091928092038</v>
      </c>
    </row>
    <row r="141" spans="1:4">
      <c r="A141" s="1">
        <v>39172</v>
      </c>
      <c r="B141">
        <v>1.9603559882083901</v>
      </c>
      <c r="C141">
        <v>1.9603559882083901</v>
      </c>
      <c r="D141">
        <v>1.9603559882083901</v>
      </c>
    </row>
    <row r="142" spans="1:4">
      <c r="A142" s="1">
        <v>39263</v>
      </c>
      <c r="B142">
        <v>2.2503420571098101</v>
      </c>
      <c r="C142">
        <v>2.2503420571098101</v>
      </c>
      <c r="D142">
        <v>2.2503420571098101</v>
      </c>
    </row>
    <row r="143" spans="1:4">
      <c r="A143" s="1">
        <v>39355</v>
      </c>
      <c r="B143">
        <v>2.3030526321631899</v>
      </c>
      <c r="C143">
        <v>2.3030526321631899</v>
      </c>
      <c r="D143">
        <v>2.3030526321631899</v>
      </c>
    </row>
    <row r="144" spans="1:4">
      <c r="A144" s="1">
        <v>39447</v>
      </c>
      <c r="B144">
        <v>2.7150672320718998</v>
      </c>
      <c r="C144">
        <v>2.7150672320718998</v>
      </c>
      <c r="D144">
        <v>2.7150672320718998</v>
      </c>
    </row>
    <row r="145" spans="1:4">
      <c r="A145" s="1">
        <v>39538</v>
      </c>
      <c r="B145">
        <v>2.2735415829390599</v>
      </c>
      <c r="C145">
        <v>2.2735415829390599</v>
      </c>
      <c r="D145">
        <v>2.2735415829390599</v>
      </c>
    </row>
    <row r="146" spans="1:4">
      <c r="A146" s="1">
        <v>39629</v>
      </c>
      <c r="B146">
        <v>2.7423607719852798</v>
      </c>
      <c r="C146">
        <v>2.7423607719852798</v>
      </c>
      <c r="D146">
        <v>2.7423607719852798</v>
      </c>
    </row>
    <row r="147" spans="1:4">
      <c r="A147" s="1">
        <v>39721</v>
      </c>
      <c r="B147">
        <v>2.6113475895857401</v>
      </c>
      <c r="C147">
        <v>2.6113475895857401</v>
      </c>
      <c r="D147">
        <v>2.6113475895857401</v>
      </c>
    </row>
    <row r="148" spans="1:4">
      <c r="A148" s="1">
        <v>39813</v>
      </c>
      <c r="B148">
        <v>1.9085365168617701</v>
      </c>
      <c r="C148">
        <v>1.9085365168617701</v>
      </c>
      <c r="D148">
        <v>1.9085365168617701</v>
      </c>
    </row>
    <row r="149" spans="1:4">
      <c r="A149" s="1">
        <v>39903</v>
      </c>
      <c r="B149">
        <v>-2.4660663491512101E-2</v>
      </c>
      <c r="C149">
        <v>-2.4660663491512101E-2</v>
      </c>
      <c r="D149">
        <v>-2.4660663491512101E-2</v>
      </c>
    </row>
    <row r="150" spans="1:4">
      <c r="A150" s="1">
        <v>39994</v>
      </c>
      <c r="B150">
        <v>-0.78050664765684497</v>
      </c>
      <c r="C150">
        <v>-0.78050664765684497</v>
      </c>
      <c r="D150">
        <v>-0.78050664765684497</v>
      </c>
    </row>
    <row r="151" spans="1:4">
      <c r="A151" s="1">
        <v>40086</v>
      </c>
      <c r="B151">
        <v>-1.43847899630775</v>
      </c>
      <c r="C151">
        <v>-1.43847899630775</v>
      </c>
      <c r="D151">
        <v>-1.43847899630775</v>
      </c>
    </row>
    <row r="152" spans="1:4">
      <c r="A152" s="1">
        <v>40178</v>
      </c>
      <c r="B152">
        <v>-1.2099225756409699</v>
      </c>
      <c r="C152">
        <v>-1.2099225756409699</v>
      </c>
      <c r="D152">
        <v>-1.2099225756409699</v>
      </c>
    </row>
    <row r="153" spans="1:4">
      <c r="A153" s="1">
        <v>40268</v>
      </c>
      <c r="B153">
        <v>-1.2776158031245399</v>
      </c>
      <c r="C153">
        <v>-1.2776158031245399</v>
      </c>
      <c r="D153">
        <v>-1.2776158031245399</v>
      </c>
    </row>
    <row r="154" spans="1:4">
      <c r="A154" s="1">
        <v>40359</v>
      </c>
      <c r="B154">
        <v>-1.3049243849397101</v>
      </c>
      <c r="C154">
        <v>-1.3049243849397101</v>
      </c>
      <c r="D154">
        <v>-1.3049243849397101</v>
      </c>
    </row>
    <row r="155" spans="1:4">
      <c r="A155" s="1">
        <v>40451</v>
      </c>
      <c r="B155">
        <v>-1.38876510751926</v>
      </c>
      <c r="C155">
        <v>-1.38876510751926</v>
      </c>
      <c r="D155">
        <v>-1.38876510751926</v>
      </c>
    </row>
    <row r="156" spans="1:4">
      <c r="A156" s="1">
        <v>40543</v>
      </c>
      <c r="B156">
        <v>-0.85705098988395101</v>
      </c>
      <c r="C156">
        <v>-0.85705098988395101</v>
      </c>
      <c r="D156">
        <v>-0.85705098988395101</v>
      </c>
    </row>
    <row r="157" spans="1:4">
      <c r="A157" s="1">
        <v>40633</v>
      </c>
      <c r="B157">
        <v>-1.043964835728</v>
      </c>
      <c r="C157">
        <v>-1.043964835728</v>
      </c>
      <c r="D157">
        <v>-1.043964835728</v>
      </c>
    </row>
    <row r="158" spans="1:4">
      <c r="A158" s="1">
        <v>40724</v>
      </c>
      <c r="B158">
        <v>-0.63879172855726596</v>
      </c>
      <c r="C158">
        <v>-0.63879172855726596</v>
      </c>
      <c r="D158">
        <v>-0.63879172855726596</v>
      </c>
    </row>
    <row r="159" spans="1:4">
      <c r="A159" s="1">
        <v>40816</v>
      </c>
      <c r="B159">
        <v>-0.59056997961163404</v>
      </c>
      <c r="C159">
        <v>-0.59056997961163404</v>
      </c>
      <c r="D159">
        <v>-0.59056997961163404</v>
      </c>
    </row>
    <row r="160" spans="1:4">
      <c r="A160" s="1">
        <v>40908</v>
      </c>
      <c r="B160">
        <v>-0.76567951822182501</v>
      </c>
      <c r="C160">
        <v>-0.76567951822182501</v>
      </c>
      <c r="D160">
        <v>-0.76567951822182501</v>
      </c>
    </row>
    <row r="161" spans="1:4">
      <c r="A161" s="1">
        <v>40999</v>
      </c>
      <c r="B161">
        <v>-1.3703903040955401</v>
      </c>
      <c r="C161">
        <v>-1.3703903040955401</v>
      </c>
      <c r="D161">
        <v>-1.3703903040955401</v>
      </c>
    </row>
    <row r="162" spans="1:4">
      <c r="A162" s="1">
        <v>41090</v>
      </c>
      <c r="B162">
        <v>-1.6329480850607001</v>
      </c>
      <c r="C162">
        <v>-1.6329480850607001</v>
      </c>
      <c r="D162">
        <v>-1.6329480850607001</v>
      </c>
    </row>
    <row r="163" spans="1:4">
      <c r="A163" s="1">
        <v>41182</v>
      </c>
      <c r="B163">
        <v>-1.88503719893039</v>
      </c>
      <c r="C163">
        <v>-1.88503719893039</v>
      </c>
      <c r="D163">
        <v>-1.88503719893039</v>
      </c>
    </row>
    <row r="164" spans="1:4">
      <c r="A164" s="1">
        <v>41274</v>
      </c>
      <c r="B164">
        <v>-1.9267589011441</v>
      </c>
      <c r="C164">
        <v>-1.9267589011441</v>
      </c>
      <c r="D164">
        <v>-1.9267589011441</v>
      </c>
    </row>
    <row r="165" spans="1:4">
      <c r="A165" s="1">
        <v>41364</v>
      </c>
      <c r="B165">
        <v>-1.89945990866077</v>
      </c>
      <c r="C165">
        <v>-1.89945990866077</v>
      </c>
      <c r="D165">
        <v>-1.89945990866077</v>
      </c>
    </row>
    <row r="166" spans="1:4">
      <c r="A166" s="1">
        <v>41455</v>
      </c>
      <c r="B166">
        <v>-1.89695579612899</v>
      </c>
      <c r="C166">
        <v>-1.89695579612899</v>
      </c>
      <c r="D166">
        <v>-1.89695579612899</v>
      </c>
    </row>
    <row r="167" spans="1:4">
      <c r="A167" s="1">
        <v>41547</v>
      </c>
      <c r="B167">
        <v>-1.86825230123343</v>
      </c>
      <c r="C167">
        <v>-1.86825230123343</v>
      </c>
      <c r="D167">
        <v>-1.86825230123343</v>
      </c>
    </row>
    <row r="168" spans="1:4">
      <c r="A168" s="1">
        <v>41639</v>
      </c>
      <c r="B168">
        <v>-1.5792599734032999</v>
      </c>
      <c r="C168">
        <v>-1.5792599734032999</v>
      </c>
      <c r="D168">
        <v>-1.5792599734032999</v>
      </c>
    </row>
    <row r="169" spans="1:4">
      <c r="A169" s="1">
        <v>41729</v>
      </c>
      <c r="B169">
        <v>-1.56190210206267</v>
      </c>
      <c r="C169">
        <v>-1.56190210206267</v>
      </c>
      <c r="D169">
        <v>-1.56190210206267</v>
      </c>
    </row>
    <row r="170" spans="1:4">
      <c r="A170" s="1">
        <v>41820</v>
      </c>
      <c r="B170">
        <v>-1.30826840175513</v>
      </c>
      <c r="C170">
        <v>-1.30826840175513</v>
      </c>
      <c r="D170">
        <v>-1.30826840175513</v>
      </c>
    </row>
    <row r="171" spans="1:4">
      <c r="A171" s="1">
        <v>41912</v>
      </c>
      <c r="B171">
        <v>-1.77839007694869</v>
      </c>
      <c r="C171">
        <v>-1.77839007694869</v>
      </c>
      <c r="D171">
        <v>-1.77839007694869</v>
      </c>
    </row>
    <row r="172" spans="1:4">
      <c r="A172" s="1">
        <v>42004</v>
      </c>
      <c r="B172">
        <v>-1.5630710163078401</v>
      </c>
      <c r="C172">
        <v>-1.5630710163078401</v>
      </c>
      <c r="D172">
        <v>-1.5630710163078401</v>
      </c>
    </row>
    <row r="173" spans="1:4">
      <c r="A173" s="1">
        <v>42094</v>
      </c>
      <c r="B173">
        <v>-1.6170612982425101</v>
      </c>
      <c r="C173">
        <v>-1.6170612982425101</v>
      </c>
      <c r="D173">
        <v>-1.6170612982425101</v>
      </c>
    </row>
    <row r="174" spans="1:4">
      <c r="A174" s="1">
        <v>42185</v>
      </c>
      <c r="B174">
        <v>-1.6716415438356</v>
      </c>
      <c r="C174">
        <v>-1.6716415438356</v>
      </c>
      <c r="D174">
        <v>-1.6716415438356</v>
      </c>
    </row>
    <row r="175" spans="1:4">
      <c r="A175" s="1">
        <v>42277</v>
      </c>
      <c r="B175">
        <v>-1.9913406249069601</v>
      </c>
      <c r="C175">
        <v>-1.9913406249069601</v>
      </c>
      <c r="D175">
        <v>-1.9913406249069601</v>
      </c>
    </row>
    <row r="176" spans="1:4">
      <c r="A176" s="1">
        <v>42369</v>
      </c>
      <c r="B176">
        <v>-2.0340210990921199</v>
      </c>
      <c r="C176">
        <v>-2.0340210990921199</v>
      </c>
      <c r="D176">
        <v>-2.0340210990921199</v>
      </c>
    </row>
    <row r="177" spans="1:4">
      <c r="A177" s="1">
        <v>42460</v>
      </c>
      <c r="B177">
        <v>-1.8812367775326599</v>
      </c>
      <c r="C177">
        <v>-1.8812367775326599</v>
      </c>
      <c r="D177">
        <v>-1.8812367775326599</v>
      </c>
    </row>
    <row r="178" spans="1:4">
      <c r="A178" s="1">
        <v>42551</v>
      </c>
      <c r="B178">
        <v>-1.9941425891582101</v>
      </c>
      <c r="C178">
        <v>-1.9941425891582101</v>
      </c>
      <c r="D178">
        <v>-1.9941425891582101</v>
      </c>
    </row>
    <row r="179" spans="1:4">
      <c r="A179" s="1">
        <v>42643</v>
      </c>
      <c r="B179">
        <v>-2.0267199709821702</v>
      </c>
      <c r="C179">
        <v>-2.0267199709821702</v>
      </c>
      <c r="D179">
        <v>-2.0267199709821702</v>
      </c>
    </row>
    <row r="180" spans="1:4">
      <c r="A180" s="1">
        <v>42735</v>
      </c>
      <c r="B180">
        <v>-2.0100558569439602</v>
      </c>
      <c r="C180">
        <v>-2.0100558569439602</v>
      </c>
      <c r="D180">
        <v>-2.0100558569439602</v>
      </c>
    </row>
    <row r="181" spans="1:4">
      <c r="A181" s="1">
        <v>42825</v>
      </c>
      <c r="B181">
        <v>-2.0134312433323802</v>
      </c>
      <c r="C181">
        <v>-2.0134312433323802</v>
      </c>
      <c r="D181">
        <v>-2.0134312433323802</v>
      </c>
    </row>
    <row r="182" spans="1:4">
      <c r="A182" s="1">
        <v>42916</v>
      </c>
      <c r="B182">
        <v>-2.0319156249002202</v>
      </c>
      <c r="C182">
        <v>-2.0319156249002202</v>
      </c>
      <c r="D182">
        <v>-2.0319156249002202</v>
      </c>
    </row>
    <row r="183" spans="1:4">
      <c r="A183" s="1">
        <v>43008</v>
      </c>
      <c r="B183">
        <v>-2.0177071817243299</v>
      </c>
      <c r="C183">
        <v>-2.0177071817243299</v>
      </c>
      <c r="D183">
        <v>-2.0177071817243299</v>
      </c>
    </row>
    <row r="184" spans="1:4">
      <c r="A184" s="1">
        <v>43100</v>
      </c>
      <c r="B184">
        <v>-2.2886855358563398</v>
      </c>
      <c r="C184">
        <v>-2.2886855358563398</v>
      </c>
      <c r="D184">
        <v>-2.2886855358563398</v>
      </c>
    </row>
    <row r="185" spans="1:4">
      <c r="A185" s="1">
        <v>43190</v>
      </c>
      <c r="B185">
        <v>-2.2680784345699601</v>
      </c>
      <c r="C185">
        <v>-2.2680784345699601</v>
      </c>
      <c r="D185">
        <v>-2.2680784345699601</v>
      </c>
    </row>
    <row r="186" spans="1:4">
      <c r="A186" s="1">
        <v>43281</v>
      </c>
      <c r="B186">
        <v>-2.2483157205231601</v>
      </c>
      <c r="C186">
        <v>-2.2483157205231601</v>
      </c>
      <c r="D186">
        <v>-2.2483157205231601</v>
      </c>
    </row>
    <row r="187" spans="1:4">
      <c r="A187" s="1">
        <v>43373</v>
      </c>
      <c r="B187">
        <v>-2.2463406459153701</v>
      </c>
      <c r="C187">
        <v>-2.2463406459153701</v>
      </c>
      <c r="D187">
        <v>-2.2463406459153701</v>
      </c>
    </row>
    <row r="188" spans="1:4">
      <c r="A188" s="1">
        <v>43465</v>
      </c>
      <c r="B188">
        <v>-2.2561730170874799</v>
      </c>
      <c r="C188">
        <v>-2.2561730170874799</v>
      </c>
      <c r="D188">
        <v>-2.2561730170874799</v>
      </c>
    </row>
    <row r="189" spans="1:4">
      <c r="A189" s="1">
        <v>43555</v>
      </c>
      <c r="B189">
        <v>-1.98528537378609</v>
      </c>
      <c r="C189">
        <v>-1.98528537378609</v>
      </c>
      <c r="D189">
        <v>-1.98528537378609</v>
      </c>
    </row>
    <row r="190" spans="1:4">
      <c r="A190" s="1">
        <v>43646</v>
      </c>
      <c r="B190">
        <v>-2.0220423516433401</v>
      </c>
      <c r="C190">
        <v>-2.0220423516433401</v>
      </c>
      <c r="D190">
        <v>-2.0220423516433401</v>
      </c>
    </row>
    <row r="191" spans="1:4">
      <c r="A191" s="1">
        <v>43738</v>
      </c>
      <c r="B191">
        <v>-1.8336620547992</v>
      </c>
      <c r="C191">
        <v>-1.8336620547992</v>
      </c>
      <c r="D191">
        <v>-1.8336620547992</v>
      </c>
    </row>
    <row r="192" spans="1:4">
      <c r="A192" s="1">
        <v>43830</v>
      </c>
      <c r="B192">
        <v>-1.911746339397</v>
      </c>
      <c r="C192">
        <v>-1.911746339397</v>
      </c>
      <c r="D192">
        <v>-1.911746339397</v>
      </c>
    </row>
    <row r="193" spans="1:4">
      <c r="A193" s="1">
        <v>43921</v>
      </c>
      <c r="B193">
        <v>-1.96445231934814</v>
      </c>
      <c r="C193">
        <v>-1.96445231934814</v>
      </c>
      <c r="D193">
        <v>-1.96445231934814</v>
      </c>
    </row>
    <row r="194" spans="1:4">
      <c r="A194" s="1">
        <v>44012</v>
      </c>
      <c r="B194">
        <v>-1.97582188964023</v>
      </c>
      <c r="C194">
        <v>-1.97582188964023</v>
      </c>
      <c r="D194">
        <v>-1.97582188964023</v>
      </c>
    </row>
    <row r="195" spans="1:4">
      <c r="A195" s="1">
        <v>44104</v>
      </c>
      <c r="B195">
        <v>-1.72214380937874</v>
      </c>
      <c r="C195">
        <v>-1.72214380937874</v>
      </c>
      <c r="D195">
        <v>-1.72214380937874</v>
      </c>
    </row>
    <row r="196" spans="1:4">
      <c r="A196" s="1">
        <v>44196</v>
      </c>
      <c r="B196">
        <v>-2.06251290655256</v>
      </c>
      <c r="C196">
        <v>-2.06251290655256</v>
      </c>
      <c r="D196">
        <v>-2.06251290655256</v>
      </c>
    </row>
    <row r="197" spans="1:4">
      <c r="A197" s="1">
        <v>44286</v>
      </c>
      <c r="B197">
        <v>-2.0410230265593401</v>
      </c>
      <c r="C197">
        <v>-2.0410230265593401</v>
      </c>
      <c r="D197">
        <v>-2.0410230265593401</v>
      </c>
    </row>
    <row r="198" spans="1:4">
      <c r="A198" s="1">
        <v>44377</v>
      </c>
      <c r="B198">
        <v>-2.0137094644648399</v>
      </c>
      <c r="C198">
        <v>-2.0137094644648399</v>
      </c>
      <c r="D198">
        <v>-2.0137094644648399</v>
      </c>
    </row>
    <row r="199" spans="1:4">
      <c r="A199" s="1">
        <v>44469</v>
      </c>
      <c r="B199">
        <v>-2.2945745473706398</v>
      </c>
      <c r="C199">
        <v>-2.2945745473706398</v>
      </c>
      <c r="D199">
        <v>-2.2945745473706398</v>
      </c>
    </row>
    <row r="200" spans="1:4">
      <c r="A200" s="1">
        <v>44561</v>
      </c>
      <c r="B200">
        <v>-2.5840964702298699</v>
      </c>
      <c r="C200">
        <v>-2.5840964702298699</v>
      </c>
      <c r="D200">
        <v>-2.5840964702298699</v>
      </c>
    </row>
    <row r="201" spans="1:4">
      <c r="A201" s="1">
        <v>44651</v>
      </c>
      <c r="B201">
        <v>-2.7768004854422301</v>
      </c>
      <c r="C201">
        <v>-2.7768004854422301</v>
      </c>
      <c r="D201">
        <v>-2.7768004854422301</v>
      </c>
    </row>
    <row r="202" spans="1:4">
      <c r="A202" s="1">
        <v>44742</v>
      </c>
      <c r="B202">
        <v>-2.9656902041618598</v>
      </c>
      <c r="C202">
        <v>-2.9656902041618598</v>
      </c>
      <c r="D202">
        <v>-2.9656902041618598</v>
      </c>
    </row>
    <row r="203" spans="1:4">
      <c r="A203" s="1">
        <v>44834</v>
      </c>
      <c r="B203">
        <v>-2.5295808087532401</v>
      </c>
      <c r="C203">
        <v>-2.5295808087532401</v>
      </c>
      <c r="D203">
        <v>-2.5295808087532401</v>
      </c>
    </row>
    <row r="204" spans="1:4">
      <c r="A204" s="1">
        <v>44926</v>
      </c>
      <c r="B204">
        <v>-1.2133803982981901</v>
      </c>
      <c r="C204">
        <v>-1.2133803982981901</v>
      </c>
      <c r="D204">
        <v>-1.2133803982981901</v>
      </c>
    </row>
    <row r="205" spans="1:4">
      <c r="A205" s="1">
        <v>45016</v>
      </c>
      <c r="B205">
        <v>8.12492331209171E-2</v>
      </c>
      <c r="C205">
        <v>8.12492331209171E-2</v>
      </c>
      <c r="D205">
        <v>8.12492331209171E-2</v>
      </c>
    </row>
    <row r="206" spans="1:4">
      <c r="A206" s="1">
        <v>45107</v>
      </c>
      <c r="B206">
        <v>0.87753104426015605</v>
      </c>
      <c r="C206">
        <v>0.87753104426015605</v>
      </c>
      <c r="D206">
        <v>0.87753104426015605</v>
      </c>
    </row>
    <row r="207" spans="1:4">
      <c r="A207" s="1">
        <v>45199</v>
      </c>
      <c r="B207">
        <v>1.3702528806665799</v>
      </c>
      <c r="C207">
        <v>1.3702528806665799</v>
      </c>
      <c r="D207">
        <v>1.3702528806665799</v>
      </c>
    </row>
    <row r="208" spans="1:4">
      <c r="A208" s="1">
        <v>45291</v>
      </c>
      <c r="B208">
        <v>1.5965436614991499</v>
      </c>
      <c r="C208">
        <v>1.5965436614991499</v>
      </c>
      <c r="D208">
        <v>1.5965436614991499</v>
      </c>
    </row>
    <row r="209" spans="1:4">
      <c r="A209" s="1">
        <v>45382</v>
      </c>
      <c r="B209">
        <v>1.88386136869451</v>
      </c>
      <c r="C209">
        <v>1.88386136869451</v>
      </c>
      <c r="D209">
        <v>1.88386136869451</v>
      </c>
    </row>
    <row r="210" spans="1:4">
      <c r="A210" s="1">
        <v>45473</v>
      </c>
      <c r="B210">
        <v>1.7628986099839301</v>
      </c>
      <c r="C210">
        <v>1.7628986099839301</v>
      </c>
      <c r="D210">
        <v>1.7628986099839301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89E8-DD23-43B6-B025-12ACAC7FDA22}">
  <sheetPr codeName="Sheet4">
    <tabColor theme="7" tint="0.79998168889431442"/>
  </sheetPr>
  <dimension ref="A1:D210"/>
  <sheetViews>
    <sheetView topLeftCell="A2" workbookViewId="0">
      <selection activeCell="A2" sqref="A1:D1048576"/>
    </sheetView>
  </sheetViews>
  <sheetFormatPr defaultColWidth="8.85546875" defaultRowHeight="15"/>
  <cols>
    <col min="1" max="1" width="9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2.03080099721346</v>
      </c>
      <c r="C2">
        <v>2.03080099721346</v>
      </c>
      <c r="D2">
        <v>2.03080099721346</v>
      </c>
    </row>
    <row r="3" spans="1:4">
      <c r="A3" s="1">
        <v>26572</v>
      </c>
      <c r="B3">
        <v>2.9103741573764701</v>
      </c>
      <c r="C3">
        <v>2.9103741573764701</v>
      </c>
      <c r="D3">
        <v>2.9103741573764701</v>
      </c>
    </row>
    <row r="4" spans="1:4">
      <c r="A4" s="1">
        <v>26664</v>
      </c>
      <c r="B4">
        <v>4.5363533318215996</v>
      </c>
      <c r="C4">
        <v>4.5363533318215996</v>
      </c>
      <c r="D4">
        <v>4.5363533318215996</v>
      </c>
    </row>
    <row r="5" spans="1:4">
      <c r="A5" s="1">
        <v>26754</v>
      </c>
      <c r="B5">
        <v>4.1927644502897099</v>
      </c>
      <c r="C5">
        <v>4.1927644502897099</v>
      </c>
      <c r="D5">
        <v>4.1927644502897099</v>
      </c>
    </row>
    <row r="6" spans="1:4">
      <c r="A6" s="1">
        <v>26845</v>
      </c>
      <c r="B6">
        <v>6.6100615675096197</v>
      </c>
      <c r="C6">
        <v>6.6100615675096197</v>
      </c>
      <c r="D6">
        <v>6.6100615675096197</v>
      </c>
    </row>
    <row r="7" spans="1:4">
      <c r="A7" s="1">
        <v>26937</v>
      </c>
      <c r="B7">
        <v>8.4267781553218697</v>
      </c>
      <c r="C7">
        <v>8.4267781553218697</v>
      </c>
      <c r="D7">
        <v>8.4267781553218697</v>
      </c>
    </row>
    <row r="8" spans="1:4">
      <c r="A8" s="1">
        <v>27029</v>
      </c>
      <c r="B8">
        <v>9.8688912975583101</v>
      </c>
      <c r="C8">
        <v>9.8688912975583101</v>
      </c>
      <c r="D8">
        <v>9.8688912975583101</v>
      </c>
    </row>
    <row r="9" spans="1:4">
      <c r="A9" s="1">
        <v>27119</v>
      </c>
      <c r="B9">
        <v>9.1412232202363306</v>
      </c>
      <c r="C9">
        <v>9.1412232202363306</v>
      </c>
      <c r="D9">
        <v>9.1412232202363306</v>
      </c>
    </row>
    <row r="10" spans="1:4">
      <c r="A10" s="1">
        <v>27210</v>
      </c>
      <c r="B10">
        <v>9.5002731917963992</v>
      </c>
      <c r="C10">
        <v>9.5002731917963992</v>
      </c>
      <c r="D10">
        <v>9.5002731917963992</v>
      </c>
    </row>
    <row r="11" spans="1:4">
      <c r="A11" s="1">
        <v>27302</v>
      </c>
      <c r="B11">
        <v>8.9505060839535897</v>
      </c>
      <c r="C11">
        <v>8.9505060839535897</v>
      </c>
      <c r="D11">
        <v>8.9505060839535897</v>
      </c>
    </row>
    <row r="12" spans="1:4">
      <c r="A12" s="1">
        <v>27394</v>
      </c>
      <c r="B12">
        <v>7.1459686798500499</v>
      </c>
      <c r="C12">
        <v>7.1459686798500499</v>
      </c>
      <c r="D12">
        <v>7.1459686798500499</v>
      </c>
    </row>
    <row r="13" spans="1:4">
      <c r="A13" s="1">
        <v>27484</v>
      </c>
      <c r="B13">
        <v>5.3240350401500498</v>
      </c>
      <c r="C13">
        <v>5.3240350401500498</v>
      </c>
      <c r="D13">
        <v>5.3240350401500498</v>
      </c>
    </row>
    <row r="14" spans="1:4">
      <c r="A14" s="1">
        <v>27575</v>
      </c>
      <c r="B14">
        <v>4.0027168714400698</v>
      </c>
      <c r="C14">
        <v>4.0027168714400698</v>
      </c>
      <c r="D14">
        <v>4.0027168714400698</v>
      </c>
    </row>
    <row r="15" spans="1:4">
      <c r="A15" s="1">
        <v>27667</v>
      </c>
      <c r="B15">
        <v>3.5037249242331501</v>
      </c>
      <c r="C15">
        <v>3.5037249242331501</v>
      </c>
      <c r="D15">
        <v>3.5037249242331501</v>
      </c>
    </row>
    <row r="16" spans="1:4">
      <c r="A16" s="1">
        <v>27759</v>
      </c>
      <c r="B16">
        <v>4.3484394126925903</v>
      </c>
      <c r="C16">
        <v>4.3484394126925903</v>
      </c>
      <c r="D16">
        <v>4.3484394126925903</v>
      </c>
    </row>
    <row r="17" spans="1:4">
      <c r="A17" s="1">
        <v>27850</v>
      </c>
      <c r="B17">
        <v>4.9652780361149</v>
      </c>
      <c r="C17">
        <v>4.9652780361149</v>
      </c>
      <c r="D17">
        <v>4.9652780361149</v>
      </c>
    </row>
    <row r="18" spans="1:4">
      <c r="A18" s="1">
        <v>27941</v>
      </c>
      <c r="B18">
        <v>5.9168849852293199</v>
      </c>
      <c r="C18">
        <v>5.9168849852293199</v>
      </c>
      <c r="D18">
        <v>5.9168849852293199</v>
      </c>
    </row>
    <row r="19" spans="1:4">
      <c r="A19" s="1">
        <v>28033</v>
      </c>
      <c r="B19">
        <v>6.8561085426101096</v>
      </c>
      <c r="C19">
        <v>6.8561085426101096</v>
      </c>
      <c r="D19">
        <v>6.8561085426101096</v>
      </c>
    </row>
    <row r="20" spans="1:4">
      <c r="A20" s="1">
        <v>28125</v>
      </c>
      <c r="B20">
        <v>7.1976543106820303</v>
      </c>
      <c r="C20">
        <v>7.1976543106820303</v>
      </c>
      <c r="D20">
        <v>7.1976543106820303</v>
      </c>
    </row>
    <row r="21" spans="1:4">
      <c r="A21" s="1">
        <v>28215</v>
      </c>
      <c r="B21">
        <v>8.1530294727444499</v>
      </c>
      <c r="C21">
        <v>8.1530294727444499</v>
      </c>
      <c r="D21">
        <v>8.1530294727444499</v>
      </c>
    </row>
    <row r="22" spans="1:4">
      <c r="A22" s="1">
        <v>28306</v>
      </c>
      <c r="B22">
        <v>6.9846866998362502</v>
      </c>
      <c r="C22">
        <v>6.9846866998362502</v>
      </c>
      <c r="D22">
        <v>6.9846866998362502</v>
      </c>
    </row>
    <row r="23" spans="1:4">
      <c r="A23" s="1">
        <v>28398</v>
      </c>
      <c r="B23">
        <v>7.0887311153124601</v>
      </c>
      <c r="C23">
        <v>7.0887311153124601</v>
      </c>
      <c r="D23">
        <v>7.0887311153124601</v>
      </c>
    </row>
    <row r="24" spans="1:4">
      <c r="A24" s="1">
        <v>28490</v>
      </c>
      <c r="B24">
        <v>7.2045691566245997</v>
      </c>
      <c r="C24">
        <v>7.2045691566245997</v>
      </c>
      <c r="D24">
        <v>7.2045691566245997</v>
      </c>
    </row>
    <row r="25" spans="1:4">
      <c r="A25" s="1">
        <v>28580</v>
      </c>
      <c r="B25">
        <v>5.2340437667197603</v>
      </c>
      <c r="C25">
        <v>5.2340437667197603</v>
      </c>
      <c r="D25">
        <v>5.2340437667197603</v>
      </c>
    </row>
    <row r="26" spans="1:4">
      <c r="A26" s="1">
        <v>28671</v>
      </c>
      <c r="B26">
        <v>5.6066195259295997</v>
      </c>
      <c r="C26">
        <v>5.6066195259295997</v>
      </c>
      <c r="D26">
        <v>5.6066195259295997</v>
      </c>
    </row>
    <row r="27" spans="1:4">
      <c r="A27" s="1">
        <v>28763</v>
      </c>
      <c r="B27">
        <v>7.3844345684371504</v>
      </c>
      <c r="C27">
        <v>7.3844345684371504</v>
      </c>
      <c r="D27">
        <v>7.3844345684371504</v>
      </c>
    </row>
    <row r="28" spans="1:4">
      <c r="A28" s="1">
        <v>28855</v>
      </c>
      <c r="B28">
        <v>7.3406182080937601</v>
      </c>
      <c r="C28">
        <v>7.3406182080937601</v>
      </c>
      <c r="D28">
        <v>7.3406182080937601</v>
      </c>
    </row>
    <row r="29" spans="1:4">
      <c r="A29" s="1">
        <v>28945</v>
      </c>
      <c r="B29">
        <v>5.1789871137882502</v>
      </c>
      <c r="C29">
        <v>5.1789871137882502</v>
      </c>
      <c r="D29">
        <v>5.1789871137882502</v>
      </c>
    </row>
    <row r="30" spans="1:4">
      <c r="A30" s="1">
        <v>29036</v>
      </c>
      <c r="B30">
        <v>8.0657489080454301</v>
      </c>
      <c r="C30">
        <v>8.0657489080454301</v>
      </c>
      <c r="D30">
        <v>8.0657489080454301</v>
      </c>
    </row>
    <row r="31" spans="1:4">
      <c r="A31" s="1">
        <v>29128</v>
      </c>
      <c r="B31">
        <v>8.8088915981312201</v>
      </c>
      <c r="C31">
        <v>8.8088915981312201</v>
      </c>
      <c r="D31">
        <v>8.8088915981312201</v>
      </c>
    </row>
    <row r="32" spans="1:4">
      <c r="A32" s="1">
        <v>29220</v>
      </c>
      <c r="B32">
        <v>11.6622227589683</v>
      </c>
      <c r="C32">
        <v>11.6622227589683</v>
      </c>
      <c r="D32">
        <v>11.6622227589683</v>
      </c>
    </row>
    <row r="33" spans="1:4">
      <c r="A33" s="1">
        <v>29311</v>
      </c>
      <c r="B33">
        <v>11.0940726320457</v>
      </c>
      <c r="C33">
        <v>11.0940726320457</v>
      </c>
      <c r="D33">
        <v>11.0940726320457</v>
      </c>
    </row>
    <row r="34" spans="1:4">
      <c r="A34" s="1">
        <v>29402</v>
      </c>
      <c r="B34">
        <v>10.6431177076455</v>
      </c>
      <c r="C34">
        <v>10.6431177076455</v>
      </c>
      <c r="D34">
        <v>10.6431177076455</v>
      </c>
    </row>
    <row r="35" spans="1:4">
      <c r="A35" s="1">
        <v>29494</v>
      </c>
      <c r="B35">
        <v>10.0009057798206</v>
      </c>
      <c r="C35">
        <v>10.0009057798206</v>
      </c>
      <c r="D35">
        <v>10.0009057798206</v>
      </c>
    </row>
    <row r="36" spans="1:4">
      <c r="A36" s="1">
        <v>29586</v>
      </c>
      <c r="B36">
        <v>10.497199568711499</v>
      </c>
      <c r="C36">
        <v>10.497199568711499</v>
      </c>
      <c r="D36">
        <v>10.497199568711499</v>
      </c>
    </row>
    <row r="37" spans="1:4">
      <c r="A37" s="1">
        <v>29676</v>
      </c>
      <c r="B37">
        <v>11.0634878173831</v>
      </c>
      <c r="C37">
        <v>11.0634878173831</v>
      </c>
      <c r="D37">
        <v>11.0634878173831</v>
      </c>
    </row>
    <row r="38" spans="1:4">
      <c r="A38" s="1">
        <v>29767</v>
      </c>
      <c r="B38">
        <v>13.422581841448601</v>
      </c>
      <c r="C38">
        <v>13.422581841448601</v>
      </c>
      <c r="D38">
        <v>13.422581841448601</v>
      </c>
    </row>
    <row r="39" spans="1:4">
      <c r="A39" s="1">
        <v>29859</v>
      </c>
      <c r="B39">
        <v>13.686399140843699</v>
      </c>
      <c r="C39">
        <v>13.686399140843699</v>
      </c>
      <c r="D39">
        <v>13.686399140843699</v>
      </c>
    </row>
    <row r="40" spans="1:4">
      <c r="A40" s="1">
        <v>29951</v>
      </c>
      <c r="B40">
        <v>12.798318643079501</v>
      </c>
      <c r="C40">
        <v>12.798318643079501</v>
      </c>
      <c r="D40">
        <v>12.798318643079501</v>
      </c>
    </row>
    <row r="41" spans="1:4">
      <c r="A41" s="1">
        <v>30041</v>
      </c>
      <c r="B41">
        <v>11.3262075936249</v>
      </c>
      <c r="C41">
        <v>11.3262075936249</v>
      </c>
      <c r="D41">
        <v>11.3262075936249</v>
      </c>
    </row>
    <row r="42" spans="1:4">
      <c r="A42" s="1">
        <v>30132</v>
      </c>
      <c r="B42">
        <v>11.5064865137058</v>
      </c>
      <c r="C42">
        <v>11.5064865137058</v>
      </c>
      <c r="D42">
        <v>11.5064865137058</v>
      </c>
    </row>
    <row r="43" spans="1:4">
      <c r="A43" s="1">
        <v>30224</v>
      </c>
      <c r="B43">
        <v>10.126850123710399</v>
      </c>
      <c r="C43">
        <v>10.126850123710399</v>
      </c>
      <c r="D43">
        <v>10.126850123710399</v>
      </c>
    </row>
    <row r="44" spans="1:4">
      <c r="A44" s="1">
        <v>30316</v>
      </c>
      <c r="B44">
        <v>9.8085650802094406</v>
      </c>
      <c r="C44">
        <v>9.8085650802094406</v>
      </c>
      <c r="D44">
        <v>9.8085650802094406</v>
      </c>
    </row>
    <row r="45" spans="1:4">
      <c r="A45" s="1">
        <v>30406</v>
      </c>
      <c r="B45">
        <v>9.0069019119698108</v>
      </c>
      <c r="C45">
        <v>9.0069019119698108</v>
      </c>
      <c r="D45">
        <v>9.0069019119698108</v>
      </c>
    </row>
    <row r="46" spans="1:4">
      <c r="A46" s="1">
        <v>30497</v>
      </c>
      <c r="B46">
        <v>9.2518573072719992</v>
      </c>
      <c r="C46">
        <v>9.2518573072719992</v>
      </c>
      <c r="D46">
        <v>9.2518573072719992</v>
      </c>
    </row>
    <row r="47" spans="1:4">
      <c r="A47" s="1">
        <v>30589</v>
      </c>
      <c r="B47">
        <v>9.4355909525200392</v>
      </c>
      <c r="C47">
        <v>9.4355909525200392</v>
      </c>
      <c r="D47">
        <v>9.4355909525200392</v>
      </c>
    </row>
    <row r="48" spans="1:4">
      <c r="A48" s="1">
        <v>30681</v>
      </c>
      <c r="B48">
        <v>9.8722648207931094</v>
      </c>
      <c r="C48">
        <v>9.8722648207931094</v>
      </c>
      <c r="D48">
        <v>9.8722648207931094</v>
      </c>
    </row>
    <row r="49" spans="1:4">
      <c r="A49" s="1">
        <v>30772</v>
      </c>
      <c r="B49">
        <v>9.1397363694242504</v>
      </c>
      <c r="C49">
        <v>9.1397363694242504</v>
      </c>
      <c r="D49">
        <v>9.1397363694242504</v>
      </c>
    </row>
    <row r="50" spans="1:4">
      <c r="A50" s="1">
        <v>30863</v>
      </c>
      <c r="B50">
        <v>8.1011506885220008</v>
      </c>
      <c r="C50">
        <v>8.1011506885220008</v>
      </c>
      <c r="D50">
        <v>8.1011506885220008</v>
      </c>
    </row>
    <row r="51" spans="1:4">
      <c r="A51" s="1">
        <v>30955</v>
      </c>
      <c r="B51">
        <v>7.7597808487071802</v>
      </c>
      <c r="C51">
        <v>7.7597808487071802</v>
      </c>
      <c r="D51">
        <v>7.7597808487071802</v>
      </c>
    </row>
    <row r="52" spans="1:4">
      <c r="A52" s="1">
        <v>31047</v>
      </c>
      <c r="B52">
        <v>7.9907462911670502</v>
      </c>
      <c r="C52">
        <v>7.9907462911670502</v>
      </c>
      <c r="D52">
        <v>7.9907462911670502</v>
      </c>
    </row>
    <row r="53" spans="1:4">
      <c r="A53" s="1">
        <v>31137</v>
      </c>
      <c r="B53">
        <v>7.9201368839631003</v>
      </c>
      <c r="C53">
        <v>7.9201368839631003</v>
      </c>
      <c r="D53">
        <v>7.9201368839631003</v>
      </c>
    </row>
    <row r="54" spans="1:4">
      <c r="A54" s="1">
        <v>31228</v>
      </c>
      <c r="B54">
        <v>8.0792773440506203</v>
      </c>
      <c r="C54">
        <v>8.0792773440506203</v>
      </c>
      <c r="D54">
        <v>8.0792773440506203</v>
      </c>
    </row>
    <row r="55" spans="1:4">
      <c r="A55" s="1">
        <v>31320</v>
      </c>
      <c r="B55">
        <v>7.2521155508937998</v>
      </c>
      <c r="C55">
        <v>7.2521155508937998</v>
      </c>
      <c r="D55">
        <v>7.2521155508937998</v>
      </c>
    </row>
    <row r="56" spans="1:4">
      <c r="A56" s="1">
        <v>31412</v>
      </c>
      <c r="B56">
        <v>6.31573738673326</v>
      </c>
      <c r="C56">
        <v>6.31573738673326</v>
      </c>
      <c r="D56">
        <v>6.31573738673326</v>
      </c>
    </row>
    <row r="57" spans="1:4">
      <c r="A57" s="1">
        <v>31502</v>
      </c>
      <c r="B57">
        <v>6.1382000165856896</v>
      </c>
      <c r="C57">
        <v>6.1382000165856896</v>
      </c>
      <c r="D57">
        <v>6.1382000165856896</v>
      </c>
    </row>
    <row r="58" spans="1:4">
      <c r="A58" s="1">
        <v>31593</v>
      </c>
      <c r="B58">
        <v>6.2088358256447398</v>
      </c>
      <c r="C58">
        <v>6.2088358256447398</v>
      </c>
      <c r="D58">
        <v>6.2088358256447398</v>
      </c>
    </row>
    <row r="59" spans="1:4">
      <c r="A59" s="1">
        <v>31685</v>
      </c>
      <c r="B59">
        <v>5.5936614959408404</v>
      </c>
      <c r="C59">
        <v>5.5936614959408404</v>
      </c>
      <c r="D59">
        <v>5.5936614959408404</v>
      </c>
    </row>
    <row r="60" spans="1:4">
      <c r="A60" s="1">
        <v>31777</v>
      </c>
      <c r="B60">
        <v>6.0967461127510898</v>
      </c>
      <c r="C60">
        <v>6.0967461127510898</v>
      </c>
      <c r="D60">
        <v>6.0967461127510898</v>
      </c>
    </row>
    <row r="61" spans="1:4">
      <c r="A61" s="1">
        <v>31867</v>
      </c>
      <c r="B61">
        <v>6.0655169135855997</v>
      </c>
      <c r="C61">
        <v>6.0655169135855997</v>
      </c>
      <c r="D61">
        <v>6.0655169135855997</v>
      </c>
    </row>
    <row r="62" spans="1:4">
      <c r="A62" s="1">
        <v>31958</v>
      </c>
      <c r="B62">
        <v>7.3290176997279897</v>
      </c>
      <c r="C62">
        <v>7.3290176997279897</v>
      </c>
      <c r="D62">
        <v>7.3290176997279897</v>
      </c>
    </row>
    <row r="63" spans="1:4">
      <c r="A63" s="1">
        <v>32050</v>
      </c>
      <c r="B63">
        <v>6.9581173052977796</v>
      </c>
      <c r="C63">
        <v>6.9581173052977796</v>
      </c>
      <c r="D63">
        <v>6.9581173052977796</v>
      </c>
    </row>
    <row r="64" spans="1:4">
      <c r="A64" s="1">
        <v>32142</v>
      </c>
      <c r="B64">
        <v>6.6434786367816496</v>
      </c>
      <c r="C64">
        <v>6.6434786367816496</v>
      </c>
      <c r="D64">
        <v>6.6434786367816496</v>
      </c>
    </row>
    <row r="65" spans="1:4">
      <c r="A65" s="1">
        <v>32233</v>
      </c>
      <c r="B65">
        <v>4.9426381015108598</v>
      </c>
      <c r="C65">
        <v>4.9426381015108598</v>
      </c>
      <c r="D65">
        <v>4.9426381015108598</v>
      </c>
    </row>
    <row r="66" spans="1:4">
      <c r="A66" s="1">
        <v>32324</v>
      </c>
      <c r="B66">
        <v>5.1337581290822403</v>
      </c>
      <c r="C66">
        <v>5.1337581290822403</v>
      </c>
      <c r="D66">
        <v>5.1337581290822403</v>
      </c>
    </row>
    <row r="67" spans="1:4">
      <c r="A67" s="1">
        <v>32416</v>
      </c>
      <c r="B67">
        <v>6.5065454128473199</v>
      </c>
      <c r="C67">
        <v>6.5065454128473199</v>
      </c>
      <c r="D67">
        <v>6.5065454128473199</v>
      </c>
    </row>
    <row r="68" spans="1:4">
      <c r="A68" s="1">
        <v>32508</v>
      </c>
      <c r="B68">
        <v>6.6745869388035102</v>
      </c>
      <c r="C68">
        <v>6.6745869388035102</v>
      </c>
      <c r="D68">
        <v>6.6745869388035102</v>
      </c>
    </row>
    <row r="69" spans="1:4">
      <c r="A69" s="1">
        <v>32598</v>
      </c>
      <c r="B69">
        <v>8.0190016160566397</v>
      </c>
      <c r="C69">
        <v>8.0190016160566397</v>
      </c>
      <c r="D69">
        <v>8.0190016160566397</v>
      </c>
    </row>
    <row r="70" spans="1:4">
      <c r="A70" s="1">
        <v>32689</v>
      </c>
      <c r="B70">
        <v>8.0897209991766807</v>
      </c>
      <c r="C70">
        <v>8.0897209991766807</v>
      </c>
      <c r="D70">
        <v>8.0897209991766807</v>
      </c>
    </row>
    <row r="71" spans="1:4">
      <c r="A71" s="1">
        <v>32781</v>
      </c>
      <c r="B71">
        <v>8.5838768813961899</v>
      </c>
      <c r="C71">
        <v>8.5838768813961899</v>
      </c>
      <c r="D71">
        <v>8.5838768813961899</v>
      </c>
    </row>
    <row r="72" spans="1:4">
      <c r="A72" s="1">
        <v>32873</v>
      </c>
      <c r="B72">
        <v>9.3747315421734605</v>
      </c>
      <c r="C72">
        <v>9.3747315421734605</v>
      </c>
      <c r="D72">
        <v>9.3747315421734605</v>
      </c>
    </row>
    <row r="73" spans="1:4">
      <c r="A73" s="1">
        <v>32963</v>
      </c>
      <c r="B73">
        <v>9.0238895750710792</v>
      </c>
      <c r="C73">
        <v>9.0238895750710792</v>
      </c>
      <c r="D73">
        <v>9.0238895750710792</v>
      </c>
    </row>
    <row r="74" spans="1:4">
      <c r="A74" s="1">
        <v>33054</v>
      </c>
      <c r="B74">
        <v>7.9030920613815399</v>
      </c>
      <c r="C74">
        <v>7.9030920613815399</v>
      </c>
      <c r="D74">
        <v>7.9030920613815399</v>
      </c>
    </row>
    <row r="75" spans="1:4">
      <c r="A75" s="1">
        <v>33146</v>
      </c>
      <c r="B75">
        <v>8.1133907078017504</v>
      </c>
      <c r="C75">
        <v>8.1133907078017504</v>
      </c>
      <c r="D75">
        <v>8.1133907078017504</v>
      </c>
    </row>
    <row r="76" spans="1:4">
      <c r="A76" s="1">
        <v>33238</v>
      </c>
      <c r="B76">
        <v>8.8053393957457597</v>
      </c>
      <c r="C76">
        <v>8.8053393957457597</v>
      </c>
      <c r="D76">
        <v>8.8053393957457597</v>
      </c>
    </row>
    <row r="77" spans="1:4">
      <c r="A77" s="1">
        <v>33328</v>
      </c>
      <c r="B77">
        <v>8.6909518596615101</v>
      </c>
      <c r="C77">
        <v>8.6909518596615101</v>
      </c>
      <c r="D77">
        <v>8.6909518596615101</v>
      </c>
    </row>
    <row r="78" spans="1:4">
      <c r="A78" s="1">
        <v>33419</v>
      </c>
      <c r="B78">
        <v>8.1639752278061497</v>
      </c>
      <c r="C78">
        <v>8.1639752278061497</v>
      </c>
      <c r="D78">
        <v>8.1639752278061497</v>
      </c>
    </row>
    <row r="79" spans="1:4">
      <c r="A79" s="1">
        <v>33511</v>
      </c>
      <c r="B79">
        <v>8.1430677737750496</v>
      </c>
      <c r="C79">
        <v>8.1430677737750496</v>
      </c>
      <c r="D79">
        <v>8.1430677737750496</v>
      </c>
    </row>
    <row r="80" spans="1:4">
      <c r="A80" s="1">
        <v>33603</v>
      </c>
      <c r="B80">
        <v>8.9906650442516796</v>
      </c>
      <c r="C80">
        <v>8.9906650442516796</v>
      </c>
      <c r="D80">
        <v>8.9906650442516796</v>
      </c>
    </row>
    <row r="81" spans="1:4">
      <c r="A81" s="1">
        <v>33694</v>
      </c>
      <c r="B81">
        <v>9.2243693766976698</v>
      </c>
      <c r="C81">
        <v>9.2243693766976698</v>
      </c>
      <c r="D81">
        <v>9.2243693766976698</v>
      </c>
    </row>
    <row r="82" spans="1:4">
      <c r="A82" s="1">
        <v>33785</v>
      </c>
      <c r="B82">
        <v>8.9288823240956194</v>
      </c>
      <c r="C82">
        <v>8.9288823240956194</v>
      </c>
      <c r="D82">
        <v>8.9288823240956194</v>
      </c>
    </row>
    <row r="83" spans="1:4">
      <c r="A83" s="1">
        <v>33877</v>
      </c>
      <c r="B83">
        <v>10.069575105196099</v>
      </c>
      <c r="C83">
        <v>10.069575105196099</v>
      </c>
      <c r="D83">
        <v>10.069575105196099</v>
      </c>
    </row>
    <row r="84" spans="1:4">
      <c r="A84" s="1">
        <v>33969</v>
      </c>
      <c r="B84">
        <v>9.8385066632295999</v>
      </c>
      <c r="C84">
        <v>9.8385066632295999</v>
      </c>
      <c r="D84">
        <v>9.8385066632295999</v>
      </c>
    </row>
    <row r="85" spans="1:4">
      <c r="A85" s="1">
        <v>34059</v>
      </c>
      <c r="B85">
        <v>7.7582437395100596</v>
      </c>
      <c r="C85">
        <v>7.7582437395100596</v>
      </c>
      <c r="D85">
        <v>7.7582437395100596</v>
      </c>
    </row>
    <row r="86" spans="1:4">
      <c r="A86" s="1">
        <v>34150</v>
      </c>
      <c r="B86">
        <v>6.3349827530440299</v>
      </c>
      <c r="C86">
        <v>6.3349827530440299</v>
      </c>
      <c r="D86">
        <v>6.3349827530440299</v>
      </c>
    </row>
    <row r="87" spans="1:4">
      <c r="A87" s="1">
        <v>34242</v>
      </c>
      <c r="B87">
        <v>5.9401121458485298</v>
      </c>
      <c r="C87">
        <v>5.9401121458485298</v>
      </c>
      <c r="D87">
        <v>5.9401121458485298</v>
      </c>
    </row>
    <row r="88" spans="1:4">
      <c r="A88" s="1">
        <v>34334</v>
      </c>
      <c r="B88">
        <v>5.3772735755233301</v>
      </c>
      <c r="C88">
        <v>5.3772735755233301</v>
      </c>
      <c r="D88">
        <v>5.3772735755233301</v>
      </c>
    </row>
    <row r="89" spans="1:4">
      <c r="A89" s="1">
        <v>34424</v>
      </c>
      <c r="B89">
        <v>5.2170965559073803</v>
      </c>
      <c r="C89">
        <v>5.2170965559073803</v>
      </c>
      <c r="D89">
        <v>5.2170965559073803</v>
      </c>
    </row>
    <row r="90" spans="1:4">
      <c r="A90" s="1">
        <v>34515</v>
      </c>
      <c r="B90">
        <v>4.3377499382140998</v>
      </c>
      <c r="C90">
        <v>4.3377499382140998</v>
      </c>
      <c r="D90">
        <v>4.3377499382140998</v>
      </c>
    </row>
    <row r="91" spans="1:4">
      <c r="A91" s="1">
        <v>34607</v>
      </c>
      <c r="B91">
        <v>4.1152497623606203</v>
      </c>
      <c r="C91">
        <v>4.1152497623606203</v>
      </c>
      <c r="D91">
        <v>4.1152497623606203</v>
      </c>
    </row>
    <row r="92" spans="1:4">
      <c r="A92" s="1">
        <v>34699</v>
      </c>
      <c r="B92">
        <v>3.9788961965322098</v>
      </c>
      <c r="C92">
        <v>3.9788961965322098</v>
      </c>
      <c r="D92">
        <v>3.9788961965322098</v>
      </c>
    </row>
    <row r="93" spans="1:4">
      <c r="A93" s="1">
        <v>34789</v>
      </c>
      <c r="B93">
        <v>4.7372258415152304</v>
      </c>
      <c r="C93">
        <v>4.7372258415152304</v>
      </c>
      <c r="D93">
        <v>4.7372258415152304</v>
      </c>
    </row>
    <row r="94" spans="1:4">
      <c r="A94" s="1">
        <v>34880</v>
      </c>
      <c r="B94">
        <v>5.5278394479011803</v>
      </c>
      <c r="C94">
        <v>5.5278394479011803</v>
      </c>
      <c r="D94">
        <v>5.5278394479011803</v>
      </c>
    </row>
    <row r="95" spans="1:4">
      <c r="A95" s="1">
        <v>34972</v>
      </c>
      <c r="B95">
        <v>4.5597001936807304</v>
      </c>
      <c r="C95">
        <v>4.5597001936807304</v>
      </c>
      <c r="D95">
        <v>4.5597001936807304</v>
      </c>
    </row>
    <row r="96" spans="1:4">
      <c r="A96" s="1">
        <v>35064</v>
      </c>
      <c r="B96">
        <v>4.54297800335286</v>
      </c>
      <c r="C96">
        <v>4.54297800335286</v>
      </c>
      <c r="D96">
        <v>4.54297800335286</v>
      </c>
    </row>
    <row r="97" spans="1:4">
      <c r="A97" s="1">
        <v>35155</v>
      </c>
      <c r="B97">
        <v>3.90483437259123</v>
      </c>
      <c r="C97">
        <v>3.90483437259123</v>
      </c>
      <c r="D97">
        <v>3.90483437259123</v>
      </c>
    </row>
    <row r="98" spans="1:4">
      <c r="A98" s="1">
        <v>35246</v>
      </c>
      <c r="B98">
        <v>3.4417656063709701</v>
      </c>
      <c r="C98">
        <v>3.4417656063709701</v>
      </c>
      <c r="D98">
        <v>3.4417656063709701</v>
      </c>
    </row>
    <row r="99" spans="1:4">
      <c r="A99" s="1">
        <v>35338</v>
      </c>
      <c r="B99">
        <v>3.3401061645913601</v>
      </c>
      <c r="C99">
        <v>3.3401061645913601</v>
      </c>
      <c r="D99">
        <v>3.3401061645913601</v>
      </c>
    </row>
    <row r="100" spans="1:4">
      <c r="A100" s="1">
        <v>35430</v>
      </c>
      <c r="B100">
        <v>3.0247126700798499</v>
      </c>
      <c r="C100">
        <v>3.0247126700798499</v>
      </c>
      <c r="D100">
        <v>3.0247126700798499</v>
      </c>
    </row>
    <row r="101" spans="1:4">
      <c r="A101" s="1">
        <v>35520</v>
      </c>
      <c r="B101">
        <v>3.11874041020309</v>
      </c>
      <c r="C101">
        <v>3.11874041020309</v>
      </c>
      <c r="D101">
        <v>3.11874041020309</v>
      </c>
    </row>
    <row r="102" spans="1:4">
      <c r="A102" s="1">
        <v>35611</v>
      </c>
      <c r="B102">
        <v>2.9449759063804199</v>
      </c>
      <c r="C102">
        <v>2.9449759063804199</v>
      </c>
      <c r="D102">
        <v>2.9449759063804199</v>
      </c>
    </row>
    <row r="103" spans="1:4">
      <c r="A103" s="1">
        <v>35703</v>
      </c>
      <c r="B103">
        <v>3.0585056827158601</v>
      </c>
      <c r="C103">
        <v>3.0585056827158601</v>
      </c>
      <c r="D103">
        <v>3.0585056827158601</v>
      </c>
    </row>
    <row r="104" spans="1:4">
      <c r="A104" s="1">
        <v>35795</v>
      </c>
      <c r="B104">
        <v>3.3941682802419</v>
      </c>
      <c r="C104">
        <v>3.3941682802419</v>
      </c>
      <c r="D104">
        <v>3.3941682802419</v>
      </c>
    </row>
    <row r="105" spans="1:4">
      <c r="A105" s="1">
        <v>35885</v>
      </c>
      <c r="B105">
        <v>2.9998832356682099</v>
      </c>
      <c r="C105">
        <v>2.9998832356682099</v>
      </c>
      <c r="D105">
        <v>2.9998832356682099</v>
      </c>
    </row>
    <row r="106" spans="1:4">
      <c r="A106" s="1">
        <v>35976</v>
      </c>
      <c r="B106">
        <v>2.62943591710492</v>
      </c>
      <c r="C106">
        <v>2.62943591710492</v>
      </c>
      <c r="D106">
        <v>2.62943591710492</v>
      </c>
    </row>
    <row r="107" spans="1:4">
      <c r="A107" s="1">
        <v>36068</v>
      </c>
      <c r="B107">
        <v>2.8626953371472301</v>
      </c>
      <c r="C107">
        <v>2.8626953371472301</v>
      </c>
      <c r="D107">
        <v>2.8626953371472301</v>
      </c>
    </row>
    <row r="108" spans="1:4">
      <c r="A108" s="1">
        <v>36160</v>
      </c>
      <c r="B108">
        <v>2.3676936189496902</v>
      </c>
      <c r="C108">
        <v>2.3676936189496902</v>
      </c>
      <c r="D108">
        <v>2.3676936189496902</v>
      </c>
    </row>
    <row r="109" spans="1:4">
      <c r="A109" s="1">
        <v>36250</v>
      </c>
      <c r="B109">
        <v>1.90241233138128</v>
      </c>
      <c r="C109">
        <v>1.90241233138128</v>
      </c>
      <c r="D109">
        <v>1.90241233138128</v>
      </c>
    </row>
    <row r="110" spans="1:4">
      <c r="A110" s="1">
        <v>36341</v>
      </c>
      <c r="B110">
        <v>1.43834613744773</v>
      </c>
      <c r="C110">
        <v>1.43834613744773</v>
      </c>
      <c r="D110">
        <v>1.43834613744773</v>
      </c>
    </row>
    <row r="111" spans="1:4">
      <c r="A111" s="1">
        <v>36433</v>
      </c>
      <c r="B111">
        <v>1.61482030629213</v>
      </c>
      <c r="C111">
        <v>1.61482030629213</v>
      </c>
      <c r="D111">
        <v>1.61482030629213</v>
      </c>
    </row>
    <row r="112" spans="1:4">
      <c r="A112" s="1">
        <v>36525</v>
      </c>
      <c r="B112">
        <v>2.2135053513316199</v>
      </c>
      <c r="C112">
        <v>2.2135053513316199</v>
      </c>
      <c r="D112">
        <v>2.2135053513316199</v>
      </c>
    </row>
    <row r="113" spans="1:4">
      <c r="A113" s="1">
        <v>36616</v>
      </c>
      <c r="B113">
        <v>2.6365577894625201</v>
      </c>
      <c r="C113">
        <v>2.6365577894625201</v>
      </c>
      <c r="D113">
        <v>2.6365577894625201</v>
      </c>
    </row>
    <row r="114" spans="1:4">
      <c r="A114" s="1">
        <v>36707</v>
      </c>
      <c r="B114">
        <v>3.6570076143330001</v>
      </c>
      <c r="C114">
        <v>3.6570076143330001</v>
      </c>
      <c r="D114">
        <v>3.6570076143330001</v>
      </c>
    </row>
    <row r="115" spans="1:4">
      <c r="A115" s="1">
        <v>36799</v>
      </c>
      <c r="B115">
        <v>3.93848517813259</v>
      </c>
      <c r="C115">
        <v>3.93848517813259</v>
      </c>
      <c r="D115">
        <v>3.93848517813259</v>
      </c>
    </row>
    <row r="116" spans="1:4">
      <c r="A116" s="1">
        <v>36891</v>
      </c>
      <c r="B116">
        <v>4.3227778278466298</v>
      </c>
      <c r="C116">
        <v>4.3227778278466298</v>
      </c>
      <c r="D116">
        <v>4.3227778278466298</v>
      </c>
    </row>
    <row r="117" spans="1:4">
      <c r="A117" s="1">
        <v>36981</v>
      </c>
      <c r="B117">
        <v>4.3799303955872597</v>
      </c>
      <c r="C117">
        <v>4.3799303955872597</v>
      </c>
      <c r="D117">
        <v>4.3799303955872597</v>
      </c>
    </row>
    <row r="118" spans="1:4">
      <c r="A118" s="1">
        <v>37072</v>
      </c>
      <c r="B118">
        <v>4.0737960612767798</v>
      </c>
      <c r="C118">
        <v>4.0737960612767798</v>
      </c>
      <c r="D118">
        <v>4.0737960612767798</v>
      </c>
    </row>
    <row r="119" spans="1:4">
      <c r="A119" s="1">
        <v>37164</v>
      </c>
      <c r="B119">
        <v>3.3950608452878899</v>
      </c>
      <c r="C119">
        <v>3.3950608452878899</v>
      </c>
      <c r="D119">
        <v>3.3950608452878899</v>
      </c>
    </row>
    <row r="120" spans="1:4">
      <c r="A120" s="1">
        <v>37256</v>
      </c>
      <c r="B120">
        <v>2.1651870143468002</v>
      </c>
      <c r="C120">
        <v>2.1651870143468002</v>
      </c>
      <c r="D120">
        <v>2.1651870143468002</v>
      </c>
    </row>
    <row r="121" spans="1:4">
      <c r="A121" s="1">
        <v>37346</v>
      </c>
      <c r="B121">
        <v>1.69531003009266</v>
      </c>
      <c r="C121">
        <v>1.69531003009266</v>
      </c>
      <c r="D121">
        <v>1.69531003009266</v>
      </c>
    </row>
    <row r="122" spans="1:4">
      <c r="A122" s="1">
        <v>37437</v>
      </c>
      <c r="B122">
        <v>1.6867103143776001</v>
      </c>
      <c r="C122">
        <v>1.6867103143776001</v>
      </c>
      <c r="D122">
        <v>1.6867103143776001</v>
      </c>
    </row>
    <row r="123" spans="1:4">
      <c r="A123" s="1">
        <v>37529</v>
      </c>
      <c r="B123">
        <v>1.8230149550711401</v>
      </c>
      <c r="C123">
        <v>1.8230149550711401</v>
      </c>
      <c r="D123">
        <v>1.8230149550711401</v>
      </c>
    </row>
    <row r="124" spans="1:4">
      <c r="A124" s="1">
        <v>37621</v>
      </c>
      <c r="B124">
        <v>1.8173958232771901</v>
      </c>
      <c r="C124">
        <v>1.8173958232771901</v>
      </c>
      <c r="D124">
        <v>1.8173958232771901</v>
      </c>
    </row>
    <row r="125" spans="1:4">
      <c r="A125" s="1">
        <v>37711</v>
      </c>
      <c r="B125">
        <v>1.3408494582077299</v>
      </c>
      <c r="C125">
        <v>1.3408494582077299</v>
      </c>
      <c r="D125">
        <v>1.3408494582077299</v>
      </c>
    </row>
    <row r="126" spans="1:4">
      <c r="A126" s="1">
        <v>37802</v>
      </c>
      <c r="B126">
        <v>0.79855267238548799</v>
      </c>
      <c r="C126">
        <v>0.79855267238548799</v>
      </c>
      <c r="D126">
        <v>0.79855267238548799</v>
      </c>
    </row>
    <row r="127" spans="1:4">
      <c r="A127" s="1">
        <v>37894</v>
      </c>
      <c r="B127">
        <v>0.64383894479395598</v>
      </c>
      <c r="C127">
        <v>0.64383894479395598</v>
      </c>
      <c r="D127">
        <v>0.64383894479395598</v>
      </c>
    </row>
    <row r="128" spans="1:4">
      <c r="A128" s="1">
        <v>37986</v>
      </c>
      <c r="B128">
        <v>0.69248897889933902</v>
      </c>
      <c r="C128">
        <v>0.69248897889933902</v>
      </c>
      <c r="D128">
        <v>0.69248897889933902</v>
      </c>
    </row>
    <row r="129" spans="1:4">
      <c r="A129" s="1">
        <v>38077</v>
      </c>
      <c r="B129">
        <v>0.69195500795344</v>
      </c>
      <c r="C129">
        <v>0.69195500795344</v>
      </c>
      <c r="D129">
        <v>0.69195500795344</v>
      </c>
    </row>
    <row r="130" spans="1:4">
      <c r="A130" s="1">
        <v>38168</v>
      </c>
      <c r="B130">
        <v>0.53631820824690202</v>
      </c>
      <c r="C130">
        <v>0.53631820824690202</v>
      </c>
      <c r="D130">
        <v>0.53631820824690202</v>
      </c>
    </row>
    <row r="131" spans="1:4">
      <c r="A131" s="1">
        <v>38260</v>
      </c>
      <c r="B131">
        <v>0.435721643141459</v>
      </c>
      <c r="C131">
        <v>0.435721643141459</v>
      </c>
      <c r="D131">
        <v>0.435721643141459</v>
      </c>
    </row>
    <row r="132" spans="1:4">
      <c r="A132" s="1">
        <v>38352</v>
      </c>
      <c r="B132">
        <v>0.76262804069448498</v>
      </c>
      <c r="C132">
        <v>0.76262804069448498</v>
      </c>
      <c r="D132">
        <v>0.76262804069448498</v>
      </c>
    </row>
    <row r="133" spans="1:4">
      <c r="A133" s="1">
        <v>38442</v>
      </c>
      <c r="B133">
        <v>0.71013805583184098</v>
      </c>
      <c r="C133">
        <v>0.71013805583184098</v>
      </c>
      <c r="D133">
        <v>0.71013805583184098</v>
      </c>
    </row>
    <row r="134" spans="1:4">
      <c r="A134" s="1">
        <v>38533</v>
      </c>
      <c r="B134">
        <v>0.87631875323751196</v>
      </c>
      <c r="C134">
        <v>0.87631875323751196</v>
      </c>
      <c r="D134">
        <v>0.87631875323751196</v>
      </c>
    </row>
    <row r="135" spans="1:4">
      <c r="A135" s="1">
        <v>38625</v>
      </c>
      <c r="B135">
        <v>0.92614442194952995</v>
      </c>
      <c r="C135">
        <v>0.92614442194952995</v>
      </c>
      <c r="D135">
        <v>0.92614442194952995</v>
      </c>
    </row>
    <row r="136" spans="1:4">
      <c r="A136" s="1">
        <v>38717</v>
      </c>
      <c r="B136">
        <v>0.87763676619647102</v>
      </c>
      <c r="C136">
        <v>0.87763676619647102</v>
      </c>
      <c r="D136">
        <v>0.87763676619647102</v>
      </c>
    </row>
    <row r="137" spans="1:4">
      <c r="A137" s="1">
        <v>38807</v>
      </c>
      <c r="B137">
        <v>1.45045611727017</v>
      </c>
      <c r="C137">
        <v>1.45045611727017</v>
      </c>
      <c r="D137">
        <v>1.45045611727017</v>
      </c>
    </row>
    <row r="138" spans="1:4">
      <c r="A138" s="1">
        <v>38898</v>
      </c>
      <c r="B138">
        <v>1.60585907728841</v>
      </c>
      <c r="C138">
        <v>1.60585907728841</v>
      </c>
      <c r="D138">
        <v>1.60585907728841</v>
      </c>
    </row>
    <row r="139" spans="1:4">
      <c r="A139" s="1">
        <v>38990</v>
      </c>
      <c r="B139">
        <v>1.7573099470892299</v>
      </c>
      <c r="C139">
        <v>1.7573099470892299</v>
      </c>
      <c r="D139">
        <v>1.7573099470892299</v>
      </c>
    </row>
    <row r="140" spans="1:4">
      <c r="A140" s="1">
        <v>39082</v>
      </c>
      <c r="B140">
        <v>2.4217705239737102</v>
      </c>
      <c r="C140">
        <v>2.4217705239737102</v>
      </c>
      <c r="D140">
        <v>2.4217705239737102</v>
      </c>
    </row>
    <row r="141" spans="1:4">
      <c r="A141" s="1">
        <v>39172</v>
      </c>
      <c r="B141">
        <v>2.3158581414292798</v>
      </c>
      <c r="C141">
        <v>2.3158581414292798</v>
      </c>
      <c r="D141">
        <v>2.3158581414292798</v>
      </c>
    </row>
    <row r="142" spans="1:4">
      <c r="A142" s="1">
        <v>39263</v>
      </c>
      <c r="B142">
        <v>2.9047441184788299</v>
      </c>
      <c r="C142">
        <v>2.9047441184788299</v>
      </c>
      <c r="D142">
        <v>2.9047441184788299</v>
      </c>
    </row>
    <row r="143" spans="1:4">
      <c r="A143" s="1">
        <v>39355</v>
      </c>
      <c r="B143">
        <v>2.6627265251865899</v>
      </c>
      <c r="C143">
        <v>2.6627265251865899</v>
      </c>
      <c r="D143">
        <v>2.6627265251865899</v>
      </c>
    </row>
    <row r="144" spans="1:4">
      <c r="A144" s="1">
        <v>39447</v>
      </c>
      <c r="B144">
        <v>3.2019193771080898</v>
      </c>
      <c r="C144">
        <v>3.2019193771080898</v>
      </c>
      <c r="D144">
        <v>3.2019193771080898</v>
      </c>
    </row>
    <row r="145" spans="1:4">
      <c r="A145" s="1">
        <v>39538</v>
      </c>
      <c r="B145">
        <v>2.47921611502974</v>
      </c>
      <c r="C145">
        <v>2.47921611502974</v>
      </c>
      <c r="D145">
        <v>2.47921611502974</v>
      </c>
    </row>
    <row r="146" spans="1:4">
      <c r="A146" s="1">
        <v>39629</v>
      </c>
      <c r="B146">
        <v>2.4311389657025302</v>
      </c>
      <c r="C146">
        <v>2.4311389657025302</v>
      </c>
      <c r="D146">
        <v>2.4311389657025302</v>
      </c>
    </row>
    <row r="147" spans="1:4">
      <c r="A147" s="1">
        <v>39721</v>
      </c>
      <c r="B147">
        <v>2.1267218314084699</v>
      </c>
      <c r="C147">
        <v>2.1267218314084699</v>
      </c>
      <c r="D147">
        <v>2.1267218314084699</v>
      </c>
    </row>
    <row r="148" spans="1:4">
      <c r="A148" s="1">
        <v>39813</v>
      </c>
      <c r="B148">
        <v>0.157764575522018</v>
      </c>
      <c r="C148">
        <v>0.157764575522018</v>
      </c>
      <c r="D148">
        <v>0.157764575522018</v>
      </c>
    </row>
    <row r="149" spans="1:4">
      <c r="A149" s="1">
        <v>39903</v>
      </c>
      <c r="B149">
        <v>0.40797147235153602</v>
      </c>
      <c r="C149">
        <v>0.40797147235153602</v>
      </c>
      <c r="D149">
        <v>0.40797147235153602</v>
      </c>
    </row>
    <row r="150" spans="1:4">
      <c r="A150" s="1">
        <v>39994</v>
      </c>
      <c r="B150">
        <v>-0.100041883084482</v>
      </c>
      <c r="C150">
        <v>-0.100041883084482</v>
      </c>
      <c r="D150">
        <v>-0.100041883084482</v>
      </c>
    </row>
    <row r="151" spans="1:4">
      <c r="A151" s="1">
        <v>40086</v>
      </c>
      <c r="B151">
        <v>-0.81354164497256498</v>
      </c>
      <c r="C151">
        <v>-0.81354164497256498</v>
      </c>
      <c r="D151">
        <v>-0.81354164497256498</v>
      </c>
    </row>
    <row r="152" spans="1:4">
      <c r="A152" s="1">
        <v>40178</v>
      </c>
      <c r="B152">
        <v>-0.16566661192514401</v>
      </c>
      <c r="C152">
        <v>-0.16566661192514401</v>
      </c>
      <c r="D152">
        <v>-0.16566661192514401</v>
      </c>
    </row>
    <row r="153" spans="1:4">
      <c r="A153" s="1">
        <v>40268</v>
      </c>
      <c r="B153">
        <v>-0.47200790186046698</v>
      </c>
      <c r="C153">
        <v>-0.47200790186046698</v>
      </c>
      <c r="D153">
        <v>-0.47200790186046698</v>
      </c>
    </row>
    <row r="154" spans="1:4">
      <c r="A154" s="1">
        <v>40359</v>
      </c>
      <c r="B154">
        <v>-0.72086683378949201</v>
      </c>
      <c r="C154">
        <v>-0.72086683378949201</v>
      </c>
      <c r="D154">
        <v>-0.72086683378949201</v>
      </c>
    </row>
    <row r="155" spans="1:4">
      <c r="A155" s="1">
        <v>40451</v>
      </c>
      <c r="B155">
        <v>-0.44523204096062702</v>
      </c>
      <c r="C155">
        <v>-0.44523204096062702</v>
      </c>
      <c r="D155">
        <v>-0.44523204096062702</v>
      </c>
    </row>
    <row r="156" spans="1:4">
      <c r="A156" s="1">
        <v>40543</v>
      </c>
      <c r="B156">
        <v>0.86804872176375203</v>
      </c>
      <c r="C156">
        <v>0.86804872176375203</v>
      </c>
      <c r="D156">
        <v>0.86804872176375203</v>
      </c>
    </row>
    <row r="157" spans="1:4">
      <c r="A157" s="1">
        <v>40633</v>
      </c>
      <c r="B157">
        <v>1.8538714743448901</v>
      </c>
      <c r="C157">
        <v>1.8538714743448901</v>
      </c>
      <c r="D157">
        <v>1.8538714743448901</v>
      </c>
    </row>
    <row r="158" spans="1:4">
      <c r="A158" s="1">
        <v>40724</v>
      </c>
      <c r="B158">
        <v>3.5357942232103499</v>
      </c>
      <c r="C158">
        <v>3.5357942232103499</v>
      </c>
      <c r="D158">
        <v>3.5357942232103499</v>
      </c>
    </row>
    <row r="159" spans="1:4">
      <c r="A159" s="1">
        <v>40816</v>
      </c>
      <c r="B159">
        <v>1.0925644468243401</v>
      </c>
      <c r="C159">
        <v>1.0925644468243401</v>
      </c>
      <c r="D159">
        <v>1.0925644468243401</v>
      </c>
    </row>
    <row r="160" spans="1:4">
      <c r="A160" s="1">
        <v>40908</v>
      </c>
      <c r="B160">
        <v>-0.87061337003546002</v>
      </c>
      <c r="C160">
        <v>-0.87061337003546002</v>
      </c>
      <c r="D160">
        <v>-0.87061337003546002</v>
      </c>
    </row>
    <row r="161" spans="1:4">
      <c r="A161" s="1">
        <v>40999</v>
      </c>
      <c r="B161">
        <v>-1.4728926785088901</v>
      </c>
      <c r="C161">
        <v>-1.4728926785088901</v>
      </c>
      <c r="D161">
        <v>-1.4728926785088901</v>
      </c>
    </row>
    <row r="162" spans="1:4">
      <c r="A162" s="1">
        <v>41090</v>
      </c>
      <c r="B162">
        <v>-1.60329163107758</v>
      </c>
      <c r="C162">
        <v>-1.60329163107758</v>
      </c>
      <c r="D162">
        <v>-1.60329163107758</v>
      </c>
    </row>
    <row r="163" spans="1:4">
      <c r="A163" s="1">
        <v>41182</v>
      </c>
      <c r="B163">
        <v>-2.40184695579577</v>
      </c>
      <c r="C163">
        <v>-2.40184695579577</v>
      </c>
      <c r="D163">
        <v>-2.40184695579577</v>
      </c>
    </row>
    <row r="164" spans="1:4">
      <c r="A164" s="1">
        <v>41274</v>
      </c>
      <c r="B164">
        <v>-2.15765274218779</v>
      </c>
      <c r="C164">
        <v>-2.15765274218779</v>
      </c>
      <c r="D164">
        <v>-2.15765274218779</v>
      </c>
    </row>
    <row r="165" spans="1:4">
      <c r="A165" s="1">
        <v>41364</v>
      </c>
      <c r="B165">
        <v>-1.98428427997722</v>
      </c>
      <c r="C165">
        <v>-1.98428427997722</v>
      </c>
      <c r="D165">
        <v>-1.98428427997722</v>
      </c>
    </row>
    <row r="166" spans="1:4">
      <c r="A166" s="1">
        <v>41455</v>
      </c>
      <c r="B166">
        <v>-2.0875490422173999</v>
      </c>
      <c r="C166">
        <v>-2.0875490422173999</v>
      </c>
      <c r="D166">
        <v>-2.0875490422173999</v>
      </c>
    </row>
    <row r="167" spans="1:4">
      <c r="A167" s="1">
        <v>41547</v>
      </c>
      <c r="B167">
        <v>-1.8770411063005299</v>
      </c>
      <c r="C167">
        <v>-1.8770411063005299</v>
      </c>
      <c r="D167">
        <v>-1.8770411063005299</v>
      </c>
    </row>
    <row r="168" spans="1:4">
      <c r="A168" s="1">
        <v>41639</v>
      </c>
      <c r="B168">
        <v>-1.5356014504365301</v>
      </c>
      <c r="C168">
        <v>-1.5356014504365301</v>
      </c>
      <c r="D168">
        <v>-1.5356014504365301</v>
      </c>
    </row>
    <row r="169" spans="1:4">
      <c r="A169" s="1">
        <v>41729</v>
      </c>
      <c r="B169">
        <v>-1.6739264183190801</v>
      </c>
      <c r="C169">
        <v>-1.6739264183190801</v>
      </c>
      <c r="D169">
        <v>-1.6739264183190801</v>
      </c>
    </row>
    <row r="170" spans="1:4">
      <c r="A170" s="1">
        <v>41820</v>
      </c>
      <c r="B170">
        <v>-1.35622147565219</v>
      </c>
      <c r="C170">
        <v>-1.35622147565219</v>
      </c>
      <c r="D170">
        <v>-1.35622147565219</v>
      </c>
    </row>
    <row r="171" spans="1:4">
      <c r="A171" s="1">
        <v>41912</v>
      </c>
      <c r="B171">
        <v>-1.7326221613709001</v>
      </c>
      <c r="C171">
        <v>-1.7326221613709001</v>
      </c>
      <c r="D171">
        <v>-1.7326221613709001</v>
      </c>
    </row>
    <row r="172" spans="1:4">
      <c r="A172" s="1">
        <v>42004</v>
      </c>
      <c r="B172">
        <v>-1.5055717045407599</v>
      </c>
      <c r="C172">
        <v>-1.5055717045407599</v>
      </c>
      <c r="D172">
        <v>-1.5055717045407599</v>
      </c>
    </row>
    <row r="173" spans="1:4">
      <c r="A173" s="1">
        <v>42094</v>
      </c>
      <c r="B173">
        <v>-1.67069264234074</v>
      </c>
      <c r="C173">
        <v>-1.67069264234074</v>
      </c>
      <c r="D173">
        <v>-1.67069264234074</v>
      </c>
    </row>
    <row r="174" spans="1:4">
      <c r="A174" s="1">
        <v>42185</v>
      </c>
      <c r="B174">
        <v>-1.2739456784116401</v>
      </c>
      <c r="C174">
        <v>-1.2739456784116401</v>
      </c>
      <c r="D174">
        <v>-1.2739456784116401</v>
      </c>
    </row>
    <row r="175" spans="1:4">
      <c r="A175" s="1">
        <v>42277</v>
      </c>
      <c r="B175">
        <v>-2.4004159280801001</v>
      </c>
      <c r="C175">
        <v>-2.4004159280801001</v>
      </c>
      <c r="D175">
        <v>-2.4004159280801001</v>
      </c>
    </row>
    <row r="176" spans="1:4">
      <c r="A176" s="1">
        <v>42369</v>
      </c>
      <c r="B176">
        <v>-2.3851661694301001</v>
      </c>
      <c r="C176">
        <v>-2.3851661694301001</v>
      </c>
      <c r="D176">
        <v>-2.3851661694301001</v>
      </c>
    </row>
    <row r="177" spans="1:4">
      <c r="A177" s="1">
        <v>42460</v>
      </c>
      <c r="B177">
        <v>-2.8598576637981701</v>
      </c>
      <c r="C177">
        <v>-2.8598576637981701</v>
      </c>
      <c r="D177">
        <v>-2.8598576637981701</v>
      </c>
    </row>
    <row r="178" spans="1:4">
      <c r="A178" s="1">
        <v>42551</v>
      </c>
      <c r="B178">
        <v>-2.6634547262034798</v>
      </c>
      <c r="C178">
        <v>-2.6634547262034798</v>
      </c>
      <c r="D178">
        <v>-2.6634547262034798</v>
      </c>
    </row>
    <row r="179" spans="1:4">
      <c r="A179" s="1">
        <v>42643</v>
      </c>
      <c r="B179">
        <v>-2.5040758101508098</v>
      </c>
      <c r="C179">
        <v>-2.5040758101508098</v>
      </c>
      <c r="D179">
        <v>-2.5040758101508098</v>
      </c>
    </row>
    <row r="180" spans="1:4">
      <c r="A180" s="1">
        <v>42735</v>
      </c>
      <c r="B180">
        <v>-2.19807006815001</v>
      </c>
      <c r="C180">
        <v>-2.19807006815001</v>
      </c>
      <c r="D180">
        <v>-2.19807006815001</v>
      </c>
    </row>
    <row r="181" spans="1:4">
      <c r="A181" s="1">
        <v>42825</v>
      </c>
      <c r="B181">
        <v>-2.2689072368013901</v>
      </c>
      <c r="C181">
        <v>-2.2689072368013901</v>
      </c>
      <c r="D181">
        <v>-2.2689072368013901</v>
      </c>
    </row>
    <row r="182" spans="1:4">
      <c r="A182" s="1">
        <v>42916</v>
      </c>
      <c r="B182">
        <v>-1.7527605841890801</v>
      </c>
      <c r="C182">
        <v>-1.7527605841890801</v>
      </c>
      <c r="D182">
        <v>-1.7527605841890801</v>
      </c>
    </row>
    <row r="183" spans="1:4">
      <c r="A183" s="1">
        <v>43008</v>
      </c>
      <c r="B183">
        <v>-2.47188280485152</v>
      </c>
      <c r="C183">
        <v>-2.47188280485152</v>
      </c>
      <c r="D183">
        <v>-2.47188280485152</v>
      </c>
    </row>
    <row r="184" spans="1:4">
      <c r="A184" s="1">
        <v>43100</v>
      </c>
      <c r="B184">
        <v>-2.41674084563881</v>
      </c>
      <c r="C184">
        <v>-2.41674084563881</v>
      </c>
      <c r="D184">
        <v>-2.41674084563881</v>
      </c>
    </row>
    <row r="185" spans="1:4">
      <c r="A185" s="1">
        <v>43190</v>
      </c>
      <c r="B185">
        <v>-2.3034529756727</v>
      </c>
      <c r="C185">
        <v>-2.3034529756727</v>
      </c>
      <c r="D185">
        <v>-2.3034529756727</v>
      </c>
    </row>
    <row r="186" spans="1:4">
      <c r="A186" s="1">
        <v>43281</v>
      </c>
      <c r="B186">
        <v>-2.26357333521673</v>
      </c>
      <c r="C186">
        <v>-2.26357333521673</v>
      </c>
      <c r="D186">
        <v>-2.26357333521673</v>
      </c>
    </row>
    <row r="187" spans="1:4">
      <c r="A187" s="1">
        <v>43373</v>
      </c>
      <c r="B187">
        <v>-2.38451228030614</v>
      </c>
      <c r="C187">
        <v>-2.38451228030614</v>
      </c>
      <c r="D187">
        <v>-2.38451228030614</v>
      </c>
    </row>
    <row r="188" spans="1:4">
      <c r="A188" s="1">
        <v>43465</v>
      </c>
      <c r="B188">
        <v>-1.9872645299365199</v>
      </c>
      <c r="C188">
        <v>-1.9872645299365199</v>
      </c>
      <c r="D188">
        <v>-1.9872645299365199</v>
      </c>
    </row>
    <row r="189" spans="1:4">
      <c r="A189" s="1">
        <v>43555</v>
      </c>
      <c r="B189">
        <v>-2.09143911856739</v>
      </c>
      <c r="C189">
        <v>-2.09143911856739</v>
      </c>
      <c r="D189">
        <v>-2.09143911856739</v>
      </c>
    </row>
    <row r="190" spans="1:4">
      <c r="A190" s="1">
        <v>43646</v>
      </c>
      <c r="B190">
        <v>-1.4830973113897901</v>
      </c>
      <c r="C190">
        <v>-1.4830973113897901</v>
      </c>
      <c r="D190">
        <v>-1.4830973113897901</v>
      </c>
    </row>
    <row r="191" spans="1:4">
      <c r="A191" s="1">
        <v>43738</v>
      </c>
      <c r="B191">
        <v>-2.4807226651530798</v>
      </c>
      <c r="C191">
        <v>-2.4807226651530798</v>
      </c>
      <c r="D191">
        <v>-2.4807226651530798</v>
      </c>
    </row>
    <row r="192" spans="1:4">
      <c r="A192" s="1">
        <v>43830</v>
      </c>
      <c r="B192">
        <v>-1.2489663924508401</v>
      </c>
      <c r="C192">
        <v>-1.2489663924508401</v>
      </c>
      <c r="D192">
        <v>-1.2489663924508401</v>
      </c>
    </row>
    <row r="193" spans="1:4">
      <c r="A193" s="1">
        <v>43921</v>
      </c>
      <c r="B193">
        <v>-2.0101278548603001</v>
      </c>
      <c r="C193">
        <v>-2.0101278548603001</v>
      </c>
      <c r="D193">
        <v>-2.0101278548603001</v>
      </c>
    </row>
    <row r="194" spans="1:4">
      <c r="A194" s="1">
        <v>44012</v>
      </c>
      <c r="B194">
        <v>-2.5080060449725701</v>
      </c>
      <c r="C194">
        <v>-2.5080060449725701</v>
      </c>
      <c r="D194">
        <v>-2.5080060449725701</v>
      </c>
    </row>
    <row r="195" spans="1:4">
      <c r="A195" s="1">
        <v>44104</v>
      </c>
      <c r="B195">
        <v>-2.2744178889687299</v>
      </c>
      <c r="C195">
        <v>-2.2744178889687299</v>
      </c>
      <c r="D195">
        <v>-2.2744178889687299</v>
      </c>
    </row>
    <row r="196" spans="1:4">
      <c r="A196" s="1">
        <v>44196</v>
      </c>
      <c r="B196">
        <v>-3.26854906971464</v>
      </c>
      <c r="C196">
        <v>-3.26854906971464</v>
      </c>
      <c r="D196">
        <v>-3.26854906971464</v>
      </c>
    </row>
    <row r="197" spans="1:4">
      <c r="A197" s="1">
        <v>44286</v>
      </c>
      <c r="B197">
        <v>-3.53620019554696</v>
      </c>
      <c r="C197">
        <v>-3.53620019554696</v>
      </c>
      <c r="D197">
        <v>-3.53620019554696</v>
      </c>
    </row>
    <row r="198" spans="1:4">
      <c r="A198" s="1">
        <v>44377</v>
      </c>
      <c r="B198">
        <v>-2.5039107219122601</v>
      </c>
      <c r="C198">
        <v>-2.5039107219122601</v>
      </c>
      <c r="D198">
        <v>-2.5039107219122601</v>
      </c>
    </row>
    <row r="199" spans="1:4">
      <c r="A199" s="1">
        <v>44469</v>
      </c>
      <c r="B199">
        <v>-2.2511508798471498</v>
      </c>
      <c r="C199">
        <v>-2.2511508798471498</v>
      </c>
      <c r="D199">
        <v>-2.2511508798471498</v>
      </c>
    </row>
    <row r="200" spans="1:4">
      <c r="A200" s="1">
        <v>44561</v>
      </c>
      <c r="B200">
        <v>-2.47156199522172</v>
      </c>
      <c r="C200">
        <v>-2.47156199522172</v>
      </c>
      <c r="D200">
        <v>-2.47156199522172</v>
      </c>
    </row>
    <row r="201" spans="1:4">
      <c r="A201" s="1">
        <v>44651</v>
      </c>
      <c r="B201">
        <v>-2.6353976972823201</v>
      </c>
      <c r="C201">
        <v>-2.6353976972823201</v>
      </c>
      <c r="D201">
        <v>-2.6353976972823201</v>
      </c>
    </row>
    <row r="202" spans="1:4">
      <c r="A202" s="1">
        <v>44742</v>
      </c>
      <c r="B202">
        <v>-1.3702906258126699</v>
      </c>
      <c r="C202">
        <v>-1.3702906258126699</v>
      </c>
      <c r="D202">
        <v>-1.3702906258126699</v>
      </c>
    </row>
    <row r="203" spans="1:4">
      <c r="A203" s="1">
        <v>44834</v>
      </c>
      <c r="B203">
        <v>-0.89882702124400005</v>
      </c>
      <c r="C203">
        <v>-0.89882702124400005</v>
      </c>
      <c r="D203">
        <v>-0.89882702124400005</v>
      </c>
    </row>
    <row r="204" spans="1:4">
      <c r="A204" s="1">
        <v>44926</v>
      </c>
      <c r="B204">
        <v>-0.42290276685251699</v>
      </c>
      <c r="C204">
        <v>-0.42290276685251699</v>
      </c>
      <c r="D204">
        <v>-0.42290276685251699</v>
      </c>
    </row>
    <row r="205" spans="1:4">
      <c r="A205" s="1">
        <v>45016</v>
      </c>
      <c r="B205">
        <v>0.28356786507572201</v>
      </c>
      <c r="C205">
        <v>0.28356786507572201</v>
      </c>
      <c r="D205">
        <v>0.28356786507572201</v>
      </c>
    </row>
    <row r="206" spans="1:4">
      <c r="A206" s="1">
        <v>45107</v>
      </c>
      <c r="B206">
        <v>0.76030817349003199</v>
      </c>
      <c r="C206">
        <v>0.76030817349003199</v>
      </c>
      <c r="D206">
        <v>0.76030817349003199</v>
      </c>
    </row>
    <row r="207" spans="1:4">
      <c r="A207" s="1">
        <v>45199</v>
      </c>
      <c r="B207">
        <v>1.1730667360417799</v>
      </c>
      <c r="C207">
        <v>1.1730667360417799</v>
      </c>
      <c r="D207">
        <v>1.1730667360417799</v>
      </c>
    </row>
    <row r="208" spans="1:4">
      <c r="A208" s="1">
        <v>45291</v>
      </c>
      <c r="B208">
        <v>1.30758269928237</v>
      </c>
      <c r="C208">
        <v>1.30758269928237</v>
      </c>
      <c r="D208">
        <v>1.30758269928237</v>
      </c>
    </row>
    <row r="209" spans="1:4">
      <c r="A209" s="1">
        <v>45382</v>
      </c>
      <c r="B209">
        <v>1.3141326213645199</v>
      </c>
      <c r="C209">
        <v>1.3141326213645199</v>
      </c>
      <c r="D209">
        <v>1.3141326213645199</v>
      </c>
    </row>
    <row r="210" spans="1:4">
      <c r="A210" s="1">
        <v>45473</v>
      </c>
      <c r="B210">
        <v>1.1694475082403499</v>
      </c>
      <c r="C210">
        <v>1.1694475082403499</v>
      </c>
      <c r="D210">
        <v>1.1694475082403499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D058-C078-4460-A864-91854CA6CDC0}">
  <sheetPr codeName="Sheet5">
    <tabColor theme="7" tint="0.59999389629810485"/>
  </sheetPr>
  <dimension ref="A1:D210"/>
  <sheetViews>
    <sheetView workbookViewId="0">
      <selection sqref="A1:D1048576"/>
    </sheetView>
  </sheetViews>
  <sheetFormatPr defaultColWidth="8.85546875" defaultRowHeight="15"/>
  <cols>
    <col min="1" max="1" width="10.7109375" bestFit="1" customWidth="1"/>
    <col min="2" max="4" width="12.7109375" bestFit="1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2.6255703693107701</v>
      </c>
      <c r="C2">
        <v>2.6255703693107701</v>
      </c>
      <c r="D2">
        <v>2.6255703693107701</v>
      </c>
    </row>
    <row r="3" spans="1:4">
      <c r="A3" s="1">
        <v>26572</v>
      </c>
      <c r="B3">
        <v>2.90958843066662</v>
      </c>
      <c r="C3">
        <v>2.90958843066662</v>
      </c>
      <c r="D3">
        <v>2.90958843066662</v>
      </c>
    </row>
    <row r="4" spans="1:4">
      <c r="A4" s="1">
        <v>26664</v>
      </c>
      <c r="B4">
        <v>3.5452276061096399</v>
      </c>
      <c r="C4">
        <v>3.5452276061096399</v>
      </c>
      <c r="D4">
        <v>3.5452276061096399</v>
      </c>
    </row>
    <row r="5" spans="1:4">
      <c r="A5" s="1">
        <v>26754</v>
      </c>
      <c r="B5">
        <v>3.5397929569150701</v>
      </c>
      <c r="C5">
        <v>3.5397929569150701</v>
      </c>
      <c r="D5">
        <v>3.5397929569150701</v>
      </c>
    </row>
    <row r="6" spans="1:4">
      <c r="A6" s="1">
        <v>26845</v>
      </c>
      <c r="B6">
        <v>4.4617250600640599</v>
      </c>
      <c r="C6">
        <v>4.4617250600640599</v>
      </c>
      <c r="D6">
        <v>4.4617250600640599</v>
      </c>
    </row>
    <row r="7" spans="1:4">
      <c r="A7" s="1">
        <v>26937</v>
      </c>
      <c r="B7">
        <v>5.2137170708173501</v>
      </c>
      <c r="C7">
        <v>5.2137170708173501</v>
      </c>
      <c r="D7">
        <v>5.2137170708173501</v>
      </c>
    </row>
    <row r="8" spans="1:4">
      <c r="A8" s="1">
        <v>27029</v>
      </c>
      <c r="B8">
        <v>5.7457243227182904</v>
      </c>
      <c r="C8">
        <v>5.7457243227182904</v>
      </c>
      <c r="D8">
        <v>5.7457243227182904</v>
      </c>
    </row>
    <row r="9" spans="1:4">
      <c r="A9" s="1">
        <v>27119</v>
      </c>
      <c r="B9">
        <v>5.6743615463588499</v>
      </c>
      <c r="C9">
        <v>5.6743615463588499</v>
      </c>
      <c r="D9">
        <v>5.6743615463588499</v>
      </c>
    </row>
    <row r="10" spans="1:4">
      <c r="A10" s="1">
        <v>27210</v>
      </c>
      <c r="B10">
        <v>6.09552965274918</v>
      </c>
      <c r="C10">
        <v>6.09552965274918</v>
      </c>
      <c r="D10">
        <v>6.09552965274918</v>
      </c>
    </row>
    <row r="11" spans="1:4">
      <c r="A11" s="1">
        <v>27302</v>
      </c>
      <c r="B11">
        <v>5.9614265915441402</v>
      </c>
      <c r="C11">
        <v>5.9614265915441402</v>
      </c>
      <c r="D11">
        <v>5.9614265915441402</v>
      </c>
    </row>
    <row r="12" spans="1:4">
      <c r="A12" s="1">
        <v>27394</v>
      </c>
      <c r="B12">
        <v>5.5056474497189196</v>
      </c>
      <c r="C12">
        <v>5.5056474497189196</v>
      </c>
      <c r="D12">
        <v>5.5056474497189196</v>
      </c>
    </row>
    <row r="13" spans="1:4">
      <c r="A13" s="1">
        <v>27484</v>
      </c>
      <c r="B13">
        <v>4.5717456968225996</v>
      </c>
      <c r="C13">
        <v>4.5717456968225996</v>
      </c>
      <c r="D13">
        <v>4.5717456968225996</v>
      </c>
    </row>
    <row r="14" spans="1:4">
      <c r="A14" s="1">
        <v>27575</v>
      </c>
      <c r="B14">
        <v>4.0186089280545101</v>
      </c>
      <c r="C14">
        <v>4.0186089280545101</v>
      </c>
      <c r="D14">
        <v>4.0186089280545101</v>
      </c>
    </row>
    <row r="15" spans="1:4">
      <c r="A15" s="1">
        <v>27667</v>
      </c>
      <c r="B15">
        <v>3.7225369479233499</v>
      </c>
      <c r="C15">
        <v>3.7225369479233499</v>
      </c>
      <c r="D15">
        <v>3.7225369479233499</v>
      </c>
    </row>
    <row r="16" spans="1:4">
      <c r="A16" s="1">
        <v>27759</v>
      </c>
      <c r="B16">
        <v>3.85935931239068</v>
      </c>
      <c r="C16">
        <v>3.85935931239068</v>
      </c>
      <c r="D16">
        <v>3.85935931239068</v>
      </c>
    </row>
    <row r="17" spans="1:4">
      <c r="A17" s="1">
        <v>27850</v>
      </c>
      <c r="B17">
        <v>4.1020573298427099</v>
      </c>
      <c r="C17">
        <v>4.1020573298427099</v>
      </c>
      <c r="D17">
        <v>4.1020573298427099</v>
      </c>
    </row>
    <row r="18" spans="1:4">
      <c r="A18" s="1">
        <v>27941</v>
      </c>
      <c r="B18">
        <v>4.6291925853460398</v>
      </c>
      <c r="C18">
        <v>4.6291925853460398</v>
      </c>
      <c r="D18">
        <v>4.6291925853460398</v>
      </c>
    </row>
    <row r="19" spans="1:4">
      <c r="A19" s="1">
        <v>28033</v>
      </c>
      <c r="B19">
        <v>5.0768532678637603</v>
      </c>
      <c r="C19">
        <v>5.0768532678637603</v>
      </c>
      <c r="D19">
        <v>5.0768532678637603</v>
      </c>
    </row>
    <row r="20" spans="1:4">
      <c r="A20" s="1">
        <v>28125</v>
      </c>
      <c r="B20">
        <v>5.1272276116700999</v>
      </c>
      <c r="C20">
        <v>5.1272276116700999</v>
      </c>
      <c r="D20">
        <v>5.1272276116700999</v>
      </c>
    </row>
    <row r="21" spans="1:4">
      <c r="A21" s="1">
        <v>28215</v>
      </c>
      <c r="B21">
        <v>5.4361267609936501</v>
      </c>
      <c r="C21">
        <v>5.4361267609936501</v>
      </c>
      <c r="D21">
        <v>5.4361267609936501</v>
      </c>
    </row>
    <row r="22" spans="1:4">
      <c r="A22" s="1">
        <v>28306</v>
      </c>
      <c r="B22">
        <v>5.1681816944816701</v>
      </c>
      <c r="C22">
        <v>5.1681816944816701</v>
      </c>
      <c r="D22">
        <v>5.1681816944816701</v>
      </c>
    </row>
    <row r="23" spans="1:4">
      <c r="A23" s="1">
        <v>28398</v>
      </c>
      <c r="B23">
        <v>5.0289462066190298</v>
      </c>
      <c r="C23">
        <v>5.0289462066190298</v>
      </c>
      <c r="D23">
        <v>5.0289462066190298</v>
      </c>
    </row>
    <row r="24" spans="1:4">
      <c r="A24" s="1">
        <v>28490</v>
      </c>
      <c r="B24">
        <v>5.0069467553025104</v>
      </c>
      <c r="C24">
        <v>5.0069467553025104</v>
      </c>
      <c r="D24">
        <v>5.0069467553025104</v>
      </c>
    </row>
    <row r="25" spans="1:4">
      <c r="A25" s="1">
        <v>28580</v>
      </c>
      <c r="B25">
        <v>4.4036282122310197</v>
      </c>
      <c r="C25">
        <v>4.4036282122310197</v>
      </c>
      <c r="D25">
        <v>4.4036282122310197</v>
      </c>
    </row>
    <row r="26" spans="1:4">
      <c r="A26" s="1">
        <v>28671</v>
      </c>
      <c r="B26">
        <v>4.4599465433271304</v>
      </c>
      <c r="C26">
        <v>4.4599465433271304</v>
      </c>
      <c r="D26">
        <v>4.4599465433271304</v>
      </c>
    </row>
    <row r="27" spans="1:4">
      <c r="A27" s="1">
        <v>28763</v>
      </c>
      <c r="B27">
        <v>5.1121649236293001</v>
      </c>
      <c r="C27">
        <v>5.1121649236293001</v>
      </c>
      <c r="D27">
        <v>5.1121649236293001</v>
      </c>
    </row>
    <row r="28" spans="1:4">
      <c r="A28" s="1">
        <v>28855</v>
      </c>
      <c r="B28">
        <v>5.1667387383868597</v>
      </c>
      <c r="C28">
        <v>5.1667387383868597</v>
      </c>
      <c r="D28">
        <v>5.1667387383868597</v>
      </c>
    </row>
    <row r="29" spans="1:4">
      <c r="A29" s="1">
        <v>28945</v>
      </c>
      <c r="B29">
        <v>4.5994744409013899</v>
      </c>
      <c r="C29">
        <v>4.5994744409013899</v>
      </c>
      <c r="D29">
        <v>4.5994744409013899</v>
      </c>
    </row>
    <row r="30" spans="1:4">
      <c r="A30" s="1">
        <v>29036</v>
      </c>
      <c r="B30">
        <v>5.4900575430919503</v>
      </c>
      <c r="C30">
        <v>5.4900575430919503</v>
      </c>
      <c r="D30">
        <v>5.4900575430919503</v>
      </c>
    </row>
    <row r="31" spans="1:4">
      <c r="A31" s="1">
        <v>29128</v>
      </c>
      <c r="B31">
        <v>6.1080031723363204</v>
      </c>
      <c r="C31">
        <v>6.1080031723363204</v>
      </c>
      <c r="D31">
        <v>6.1080031723363204</v>
      </c>
    </row>
    <row r="32" spans="1:4">
      <c r="A32" s="1">
        <v>29220</v>
      </c>
      <c r="B32">
        <v>7.18201510643609</v>
      </c>
      <c r="C32">
        <v>7.18201510643609</v>
      </c>
      <c r="D32">
        <v>7.18201510643609</v>
      </c>
    </row>
    <row r="33" spans="1:4">
      <c r="A33" s="1">
        <v>29311</v>
      </c>
      <c r="B33">
        <v>7.3015025228351202</v>
      </c>
      <c r="C33">
        <v>7.3015025228351202</v>
      </c>
      <c r="D33">
        <v>7.3015025228351202</v>
      </c>
    </row>
    <row r="34" spans="1:4">
      <c r="A34" s="1">
        <v>29402</v>
      </c>
      <c r="B34">
        <v>7.3660821292676104</v>
      </c>
      <c r="C34">
        <v>7.3660821292676104</v>
      </c>
      <c r="D34">
        <v>7.3660821292676104</v>
      </c>
    </row>
    <row r="35" spans="1:4">
      <c r="A35" s="1">
        <v>29494</v>
      </c>
      <c r="B35">
        <v>7.1194461106184299</v>
      </c>
      <c r="C35">
        <v>7.1194461106184299</v>
      </c>
      <c r="D35">
        <v>7.1194461106184299</v>
      </c>
    </row>
    <row r="36" spans="1:4">
      <c r="A36" s="1">
        <v>29586</v>
      </c>
      <c r="B36">
        <v>7.5510716907974897</v>
      </c>
      <c r="C36">
        <v>7.5510716907974897</v>
      </c>
      <c r="D36">
        <v>7.5510716907974897</v>
      </c>
    </row>
    <row r="37" spans="1:4">
      <c r="A37" s="1">
        <v>29676</v>
      </c>
      <c r="B37">
        <v>7.8971544185633702</v>
      </c>
      <c r="C37">
        <v>7.8971544185633702</v>
      </c>
      <c r="D37">
        <v>7.8971544185633702</v>
      </c>
    </row>
    <row r="38" spans="1:4">
      <c r="A38" s="1">
        <v>29767</v>
      </c>
      <c r="B38">
        <v>9.1230534055197303</v>
      </c>
      <c r="C38">
        <v>9.1230534055197303</v>
      </c>
      <c r="D38">
        <v>9.1230534055197303</v>
      </c>
    </row>
    <row r="39" spans="1:4">
      <c r="A39" s="1">
        <v>29859</v>
      </c>
      <c r="B39">
        <v>9.4638390125991805</v>
      </c>
      <c r="C39">
        <v>9.4638390125991805</v>
      </c>
      <c r="D39">
        <v>9.4638390125991805</v>
      </c>
    </row>
    <row r="40" spans="1:4">
      <c r="A40" s="1">
        <v>29951</v>
      </c>
      <c r="B40">
        <v>9.1329526082444801</v>
      </c>
      <c r="C40">
        <v>9.1329526082444801</v>
      </c>
      <c r="D40">
        <v>9.1329526082444801</v>
      </c>
    </row>
    <row r="41" spans="1:4">
      <c r="A41" s="1">
        <v>30041</v>
      </c>
      <c r="B41">
        <v>8.4210294680804392</v>
      </c>
      <c r="C41">
        <v>8.4210294680804392</v>
      </c>
      <c r="D41">
        <v>8.4210294680804392</v>
      </c>
    </row>
    <row r="42" spans="1:4">
      <c r="A42" s="1">
        <v>30132</v>
      </c>
      <c r="B42">
        <v>8.3863512715231394</v>
      </c>
      <c r="C42">
        <v>8.3863512715231394</v>
      </c>
      <c r="D42">
        <v>8.3863512715231394</v>
      </c>
    </row>
    <row r="43" spans="1:4">
      <c r="A43" s="1">
        <v>30224</v>
      </c>
      <c r="B43">
        <v>7.8962512048461999</v>
      </c>
      <c r="C43">
        <v>7.8962512048461999</v>
      </c>
      <c r="D43">
        <v>7.8962512048461999</v>
      </c>
    </row>
    <row r="44" spans="1:4">
      <c r="A44" s="1">
        <v>30316</v>
      </c>
      <c r="B44">
        <v>7.5577809325047003</v>
      </c>
      <c r="C44">
        <v>7.5577809325047003</v>
      </c>
      <c r="D44">
        <v>7.5577809325047003</v>
      </c>
    </row>
    <row r="45" spans="1:4">
      <c r="A45" s="1">
        <v>30406</v>
      </c>
      <c r="B45">
        <v>6.9836040021795203</v>
      </c>
      <c r="C45">
        <v>6.9836040021795203</v>
      </c>
      <c r="D45">
        <v>6.9836040021795203</v>
      </c>
    </row>
    <row r="46" spans="1:4">
      <c r="A46" s="1">
        <v>30497</v>
      </c>
      <c r="B46">
        <v>7.0812370288876103</v>
      </c>
      <c r="C46">
        <v>7.0812370288876103</v>
      </c>
      <c r="D46">
        <v>7.0812370288876103</v>
      </c>
    </row>
    <row r="47" spans="1:4">
      <c r="A47" s="1">
        <v>30589</v>
      </c>
      <c r="B47">
        <v>7.2115238825637604</v>
      </c>
      <c r="C47">
        <v>7.2115238825637604</v>
      </c>
      <c r="D47">
        <v>7.2115238825637604</v>
      </c>
    </row>
    <row r="48" spans="1:4">
      <c r="A48" s="1">
        <v>30681</v>
      </c>
      <c r="B48">
        <v>7.2856437837863197</v>
      </c>
      <c r="C48">
        <v>7.2856437837863197</v>
      </c>
      <c r="D48">
        <v>7.2856437837863197</v>
      </c>
    </row>
    <row r="49" spans="1:4">
      <c r="A49" s="1">
        <v>30772</v>
      </c>
      <c r="B49">
        <v>6.8462009395719097</v>
      </c>
      <c r="C49">
        <v>6.8462009395719097</v>
      </c>
      <c r="D49">
        <v>6.8462009395719097</v>
      </c>
    </row>
    <row r="50" spans="1:4">
      <c r="A50" s="1">
        <v>30863</v>
      </c>
      <c r="B50">
        <v>6.45815329290844</v>
      </c>
      <c r="C50">
        <v>6.45815329290844</v>
      </c>
      <c r="D50">
        <v>6.45815329290844</v>
      </c>
    </row>
    <row r="51" spans="1:4">
      <c r="A51" s="1">
        <v>30955</v>
      </c>
      <c r="B51">
        <v>6.1916762378730796</v>
      </c>
      <c r="C51">
        <v>6.1916762378730796</v>
      </c>
      <c r="D51">
        <v>6.1916762378730796</v>
      </c>
    </row>
    <row r="52" spans="1:4">
      <c r="A52" s="1">
        <v>31047</v>
      </c>
      <c r="B52">
        <v>6.0291174851049396</v>
      </c>
      <c r="C52">
        <v>6.0291174851049396</v>
      </c>
      <c r="D52">
        <v>6.0291174851049396</v>
      </c>
    </row>
    <row r="53" spans="1:4">
      <c r="A53" s="1">
        <v>31137</v>
      </c>
      <c r="B53">
        <v>5.9020376229140403</v>
      </c>
      <c r="C53">
        <v>5.9020376229140403</v>
      </c>
      <c r="D53">
        <v>5.9020376229140403</v>
      </c>
    </row>
    <row r="54" spans="1:4">
      <c r="A54" s="1">
        <v>31228</v>
      </c>
      <c r="B54">
        <v>5.7819639068943101</v>
      </c>
      <c r="C54">
        <v>5.7819639068943101</v>
      </c>
      <c r="D54">
        <v>5.7819639068943101</v>
      </c>
    </row>
    <row r="55" spans="1:4">
      <c r="A55" s="1">
        <v>31320</v>
      </c>
      <c r="B55">
        <v>5.4656605784191203</v>
      </c>
      <c r="C55">
        <v>5.4656605784191203</v>
      </c>
      <c r="D55">
        <v>5.4656605784191203</v>
      </c>
    </row>
    <row r="56" spans="1:4">
      <c r="A56" s="1">
        <v>31412</v>
      </c>
      <c r="B56">
        <v>5.0405024858775596</v>
      </c>
      <c r="C56">
        <v>5.0405024858775596</v>
      </c>
      <c r="D56">
        <v>5.0405024858775596</v>
      </c>
    </row>
    <row r="57" spans="1:4">
      <c r="A57" s="1">
        <v>31502</v>
      </c>
      <c r="B57">
        <v>4.9401881963541001</v>
      </c>
      <c r="C57">
        <v>4.9401881963541001</v>
      </c>
      <c r="D57">
        <v>4.9401881963541001</v>
      </c>
    </row>
    <row r="58" spans="1:4">
      <c r="A58" s="1">
        <v>31593</v>
      </c>
      <c r="B58">
        <v>4.4224617481076596</v>
      </c>
      <c r="C58">
        <v>4.4224617481076596</v>
      </c>
      <c r="D58">
        <v>4.4224617481076596</v>
      </c>
    </row>
    <row r="59" spans="1:4">
      <c r="A59" s="1">
        <v>31685</v>
      </c>
      <c r="B59">
        <v>4.2677329328217901</v>
      </c>
      <c r="C59">
        <v>4.2677329328217901</v>
      </c>
      <c r="D59">
        <v>4.2677329328217901</v>
      </c>
    </row>
    <row r="60" spans="1:4">
      <c r="A60" s="1">
        <v>31777</v>
      </c>
      <c r="B60">
        <v>4.4641912439115199</v>
      </c>
      <c r="C60">
        <v>4.4641912439115199</v>
      </c>
      <c r="D60">
        <v>4.4641912439115199</v>
      </c>
    </row>
    <row r="61" spans="1:4">
      <c r="A61" s="1">
        <v>31867</v>
      </c>
      <c r="B61">
        <v>4.5496774829117497</v>
      </c>
      <c r="C61">
        <v>4.5496774829117497</v>
      </c>
      <c r="D61">
        <v>4.5496774829117497</v>
      </c>
    </row>
    <row r="62" spans="1:4">
      <c r="A62" s="1">
        <v>31958</v>
      </c>
      <c r="B62">
        <v>4.8262762075291104</v>
      </c>
      <c r="C62">
        <v>4.8262762075291104</v>
      </c>
      <c r="D62">
        <v>4.8262762075291104</v>
      </c>
    </row>
    <row r="63" spans="1:4">
      <c r="A63" s="1">
        <v>32050</v>
      </c>
      <c r="B63">
        <v>4.9587137977465003</v>
      </c>
      <c r="C63">
        <v>4.9587137977465003</v>
      </c>
      <c r="D63">
        <v>4.9587137977465003</v>
      </c>
    </row>
    <row r="64" spans="1:4">
      <c r="A64" s="1">
        <v>32142</v>
      </c>
      <c r="B64">
        <v>4.8867752128986401</v>
      </c>
      <c r="C64">
        <v>4.8867752128986401</v>
      </c>
      <c r="D64">
        <v>4.8867752128986401</v>
      </c>
    </row>
    <row r="65" spans="1:4">
      <c r="A65" s="1">
        <v>32233</v>
      </c>
      <c r="B65">
        <v>4.20285840440404</v>
      </c>
      <c r="C65">
        <v>4.20285840440404</v>
      </c>
      <c r="D65">
        <v>4.20285840440404</v>
      </c>
    </row>
    <row r="66" spans="1:4">
      <c r="A66" s="1">
        <v>32324</v>
      </c>
      <c r="B66">
        <v>4.1917400738021904</v>
      </c>
      <c r="C66">
        <v>4.1917400738021904</v>
      </c>
      <c r="D66">
        <v>4.1917400738021904</v>
      </c>
    </row>
    <row r="67" spans="1:4">
      <c r="A67" s="1">
        <v>32416</v>
      </c>
      <c r="B67">
        <v>4.6679386445021001</v>
      </c>
      <c r="C67">
        <v>4.6679386445021001</v>
      </c>
      <c r="D67">
        <v>4.6679386445021001</v>
      </c>
    </row>
    <row r="68" spans="1:4">
      <c r="A68" s="1">
        <v>32508</v>
      </c>
      <c r="B68">
        <v>4.7412307622418401</v>
      </c>
      <c r="C68">
        <v>4.7412307622418401</v>
      </c>
      <c r="D68">
        <v>4.7412307622418401</v>
      </c>
    </row>
    <row r="69" spans="1:4">
      <c r="A69" s="1">
        <v>32598</v>
      </c>
      <c r="B69">
        <v>5.3590506835116702</v>
      </c>
      <c r="C69">
        <v>5.3590506835116702</v>
      </c>
      <c r="D69">
        <v>5.3590506835116702</v>
      </c>
    </row>
    <row r="70" spans="1:4">
      <c r="A70" s="1">
        <v>32689</v>
      </c>
      <c r="B70">
        <v>5.5069123413090004</v>
      </c>
      <c r="C70">
        <v>5.5069123413090004</v>
      </c>
      <c r="D70">
        <v>5.5069123413090004</v>
      </c>
    </row>
    <row r="71" spans="1:4">
      <c r="A71" s="1">
        <v>32781</v>
      </c>
      <c r="B71">
        <v>5.7671135938566103</v>
      </c>
      <c r="C71">
        <v>5.7671135938566103</v>
      </c>
      <c r="D71">
        <v>5.7671135938566103</v>
      </c>
    </row>
    <row r="72" spans="1:4">
      <c r="A72" s="1">
        <v>32873</v>
      </c>
      <c r="B72">
        <v>6.1758760355998303</v>
      </c>
      <c r="C72">
        <v>6.1758760355998303</v>
      </c>
      <c r="D72">
        <v>6.1758760355998303</v>
      </c>
    </row>
    <row r="73" spans="1:4">
      <c r="A73" s="1">
        <v>32963</v>
      </c>
      <c r="B73">
        <v>6.3853433375591697</v>
      </c>
      <c r="C73">
        <v>6.3853433375591697</v>
      </c>
      <c r="D73">
        <v>6.3853433375591697</v>
      </c>
    </row>
    <row r="74" spans="1:4">
      <c r="A74" s="1">
        <v>33054</v>
      </c>
      <c r="B74">
        <v>6.2055787821918704</v>
      </c>
      <c r="C74">
        <v>6.2055787821918704</v>
      </c>
      <c r="D74">
        <v>6.2055787821918704</v>
      </c>
    </row>
    <row r="75" spans="1:4">
      <c r="A75" s="1">
        <v>33146</v>
      </c>
      <c r="B75">
        <v>6.3505822165407304</v>
      </c>
      <c r="C75">
        <v>6.3505822165407304</v>
      </c>
      <c r="D75">
        <v>6.3505822165407304</v>
      </c>
    </row>
    <row r="76" spans="1:4">
      <c r="A76" s="1">
        <v>33238</v>
      </c>
      <c r="B76">
        <v>6.6538228348563404</v>
      </c>
      <c r="C76">
        <v>6.6538228348563404</v>
      </c>
      <c r="D76">
        <v>6.6538228348563404</v>
      </c>
    </row>
    <row r="77" spans="1:4">
      <c r="A77" s="1">
        <v>33328</v>
      </c>
      <c r="B77">
        <v>6.5108798376992301</v>
      </c>
      <c r="C77">
        <v>6.5108798376992301</v>
      </c>
      <c r="D77">
        <v>6.5108798376992301</v>
      </c>
    </row>
    <row r="78" spans="1:4">
      <c r="A78" s="1">
        <v>33419</v>
      </c>
      <c r="B78">
        <v>6.2166826375818802</v>
      </c>
      <c r="C78">
        <v>6.2166826375818802</v>
      </c>
      <c r="D78">
        <v>6.2166826375818802</v>
      </c>
    </row>
    <row r="79" spans="1:4">
      <c r="A79" s="1">
        <v>33511</v>
      </c>
      <c r="B79">
        <v>6.22685433698667</v>
      </c>
      <c r="C79">
        <v>6.22685433698667</v>
      </c>
      <c r="D79">
        <v>6.22685433698667</v>
      </c>
    </row>
    <row r="80" spans="1:4">
      <c r="A80" s="1">
        <v>33603</v>
      </c>
      <c r="B80">
        <v>6.3552836005731601</v>
      </c>
      <c r="C80">
        <v>6.3552836005731601</v>
      </c>
      <c r="D80">
        <v>6.3552836005731601</v>
      </c>
    </row>
    <row r="81" spans="1:4">
      <c r="A81" s="1">
        <v>33694</v>
      </c>
      <c r="B81">
        <v>6.39766026510571</v>
      </c>
      <c r="C81">
        <v>6.39766026510571</v>
      </c>
      <c r="D81">
        <v>6.39766026510571</v>
      </c>
    </row>
    <row r="82" spans="1:4">
      <c r="A82" s="1">
        <v>33785</v>
      </c>
      <c r="B82">
        <v>6.4914019659265803</v>
      </c>
      <c r="C82">
        <v>6.4914019659265803</v>
      </c>
      <c r="D82">
        <v>6.4914019659265803</v>
      </c>
    </row>
    <row r="83" spans="1:4">
      <c r="A83" s="1">
        <v>33877</v>
      </c>
      <c r="B83">
        <v>7.0901608483093499</v>
      </c>
      <c r="C83">
        <v>7.0901608483093499</v>
      </c>
      <c r="D83">
        <v>7.0901608483093499</v>
      </c>
    </row>
    <row r="84" spans="1:4">
      <c r="A84" s="1">
        <v>33969</v>
      </c>
      <c r="B84">
        <v>6.8249990058454397</v>
      </c>
      <c r="C84">
        <v>6.8249990058454397</v>
      </c>
      <c r="D84">
        <v>6.8249990058454397</v>
      </c>
    </row>
    <row r="85" spans="1:4">
      <c r="A85" s="1">
        <v>34059</v>
      </c>
      <c r="B85">
        <v>6.0188774847139799</v>
      </c>
      <c r="C85">
        <v>6.0188774847139799</v>
      </c>
      <c r="D85">
        <v>6.0188774847139799</v>
      </c>
    </row>
    <row r="86" spans="1:4">
      <c r="A86" s="1">
        <v>34150</v>
      </c>
      <c r="B86">
        <v>5.2891892337126203</v>
      </c>
      <c r="C86">
        <v>5.2891892337126203</v>
      </c>
      <c r="D86">
        <v>5.2891892337126203</v>
      </c>
    </row>
    <row r="87" spans="1:4">
      <c r="A87" s="1">
        <v>34242</v>
      </c>
      <c r="B87">
        <v>4.6268993798080302</v>
      </c>
      <c r="C87">
        <v>4.6268993798080302</v>
      </c>
      <c r="D87">
        <v>4.6268993798080302</v>
      </c>
    </row>
    <row r="88" spans="1:4">
      <c r="A88" s="1">
        <v>34334</v>
      </c>
      <c r="B88">
        <v>4.1347951677085701</v>
      </c>
      <c r="C88">
        <v>4.1347951677085701</v>
      </c>
      <c r="D88">
        <v>4.1347951677085701</v>
      </c>
    </row>
    <row r="89" spans="1:4">
      <c r="A89" s="1">
        <v>34424</v>
      </c>
      <c r="B89">
        <v>3.7707108109202099</v>
      </c>
      <c r="C89">
        <v>3.7707108109202099</v>
      </c>
      <c r="D89">
        <v>3.7707108109202099</v>
      </c>
    </row>
    <row r="90" spans="1:4">
      <c r="A90" s="1">
        <v>34515</v>
      </c>
      <c r="B90">
        <v>3.6483448263558498</v>
      </c>
      <c r="C90">
        <v>3.6483448263558498</v>
      </c>
      <c r="D90">
        <v>3.6483448263558498</v>
      </c>
    </row>
    <row r="91" spans="1:4">
      <c r="A91" s="1">
        <v>34607</v>
      </c>
      <c r="B91">
        <v>3.7456571440088799</v>
      </c>
      <c r="C91">
        <v>3.7456571440088799</v>
      </c>
      <c r="D91">
        <v>3.7456571440088799</v>
      </c>
    </row>
    <row r="92" spans="1:4">
      <c r="A92" s="1">
        <v>34699</v>
      </c>
      <c r="B92">
        <v>3.7293125708357699</v>
      </c>
      <c r="C92">
        <v>3.7293125708357699</v>
      </c>
      <c r="D92">
        <v>3.7293125708357699</v>
      </c>
    </row>
    <row r="93" spans="1:4">
      <c r="A93" s="1">
        <v>34789</v>
      </c>
      <c r="B93">
        <v>4.0742901920340104</v>
      </c>
      <c r="C93">
        <v>4.0742901920340104</v>
      </c>
      <c r="D93">
        <v>4.0742901920340104</v>
      </c>
    </row>
    <row r="94" spans="1:4">
      <c r="A94" s="1">
        <v>34880</v>
      </c>
      <c r="B94">
        <v>4.1235232331171598</v>
      </c>
      <c r="C94">
        <v>4.1235232331171598</v>
      </c>
      <c r="D94">
        <v>4.1235232331171598</v>
      </c>
    </row>
    <row r="95" spans="1:4">
      <c r="A95" s="1">
        <v>34972</v>
      </c>
      <c r="B95">
        <v>3.6514756608492598</v>
      </c>
      <c r="C95">
        <v>3.6514756608492598</v>
      </c>
      <c r="D95">
        <v>3.6514756608492598</v>
      </c>
    </row>
    <row r="96" spans="1:4">
      <c r="A96" s="1">
        <v>35064</v>
      </c>
      <c r="B96">
        <v>3.5311756944631898</v>
      </c>
      <c r="C96">
        <v>3.5311756944631898</v>
      </c>
      <c r="D96">
        <v>3.5311756944631898</v>
      </c>
    </row>
    <row r="97" spans="1:4">
      <c r="A97" s="1">
        <v>35155</v>
      </c>
      <c r="B97">
        <v>3.1380248232721399</v>
      </c>
      <c r="C97">
        <v>3.1380248232721399</v>
      </c>
      <c r="D97">
        <v>3.1380248232721399</v>
      </c>
    </row>
    <row r="98" spans="1:4">
      <c r="A98" s="1">
        <v>35246</v>
      </c>
      <c r="B98">
        <v>2.7619589321037399</v>
      </c>
      <c r="C98">
        <v>2.7619589321037399</v>
      </c>
      <c r="D98">
        <v>2.7619589321037399</v>
      </c>
    </row>
    <row r="99" spans="1:4">
      <c r="A99" s="1">
        <v>35338</v>
      </c>
      <c r="B99">
        <v>2.7755207378298499</v>
      </c>
      <c r="C99">
        <v>2.7755207378298499</v>
      </c>
      <c r="D99">
        <v>2.7755207378298499</v>
      </c>
    </row>
    <row r="100" spans="1:4">
      <c r="A100" s="1">
        <v>35430</v>
      </c>
      <c r="B100">
        <v>2.5012295651426601</v>
      </c>
      <c r="C100">
        <v>2.5012295651426601</v>
      </c>
      <c r="D100">
        <v>2.5012295651426601</v>
      </c>
    </row>
    <row r="101" spans="1:4">
      <c r="A101" s="1">
        <v>35520</v>
      </c>
      <c r="B101">
        <v>2.4983497995234498</v>
      </c>
      <c r="C101">
        <v>2.4983497995234498</v>
      </c>
      <c r="D101">
        <v>2.4983497995234498</v>
      </c>
    </row>
    <row r="102" spans="1:4">
      <c r="A102" s="1">
        <v>35611</v>
      </c>
      <c r="B102">
        <v>2.3595229089232101</v>
      </c>
      <c r="C102">
        <v>2.3595229089232101</v>
      </c>
      <c r="D102">
        <v>2.3595229089232101</v>
      </c>
    </row>
    <row r="103" spans="1:4">
      <c r="A103" s="1">
        <v>35703</v>
      </c>
      <c r="B103">
        <v>2.2849919967226899</v>
      </c>
      <c r="C103">
        <v>2.2849919967226899</v>
      </c>
      <c r="D103">
        <v>2.2849919967226899</v>
      </c>
    </row>
    <row r="104" spans="1:4">
      <c r="A104" s="1">
        <v>35795</v>
      </c>
      <c r="B104">
        <v>2.2229441006980899</v>
      </c>
      <c r="C104">
        <v>2.2229441006980899</v>
      </c>
      <c r="D104">
        <v>2.2229441006980899</v>
      </c>
    </row>
    <row r="105" spans="1:4">
      <c r="A105" s="1">
        <v>35885</v>
      </c>
      <c r="B105">
        <v>2.0373798228484801</v>
      </c>
      <c r="C105">
        <v>2.0373798228484801</v>
      </c>
      <c r="D105">
        <v>2.0373798228484801</v>
      </c>
    </row>
    <row r="106" spans="1:4">
      <c r="A106" s="1">
        <v>35976</v>
      </c>
      <c r="B106">
        <v>1.9494815783617701</v>
      </c>
      <c r="C106">
        <v>1.9494815783617701</v>
      </c>
      <c r="D106">
        <v>1.9494815783617701</v>
      </c>
    </row>
    <row r="107" spans="1:4">
      <c r="A107" s="1">
        <v>36068</v>
      </c>
      <c r="B107">
        <v>1.7633181218379601</v>
      </c>
      <c r="C107">
        <v>1.7633181218379601</v>
      </c>
      <c r="D107">
        <v>1.7633181218379601</v>
      </c>
    </row>
    <row r="108" spans="1:4">
      <c r="A108" s="1">
        <v>36160</v>
      </c>
      <c r="B108">
        <v>1.38168149628738</v>
      </c>
      <c r="C108">
        <v>1.38168149628738</v>
      </c>
      <c r="D108">
        <v>1.38168149628738</v>
      </c>
    </row>
    <row r="109" spans="1:4">
      <c r="A109" s="1">
        <v>36250</v>
      </c>
      <c r="B109">
        <v>1.13167671775997</v>
      </c>
      <c r="C109">
        <v>1.13167671775997</v>
      </c>
      <c r="D109">
        <v>1.13167671775997</v>
      </c>
    </row>
    <row r="110" spans="1:4">
      <c r="A110" s="1">
        <v>36341</v>
      </c>
      <c r="B110">
        <v>1.12478002326004</v>
      </c>
      <c r="C110">
        <v>1.12478002326004</v>
      </c>
      <c r="D110">
        <v>1.12478002326004</v>
      </c>
    </row>
    <row r="111" spans="1:4">
      <c r="A111" s="1">
        <v>36433</v>
      </c>
      <c r="B111">
        <v>1.3319806012480999</v>
      </c>
      <c r="C111">
        <v>1.3319806012480999</v>
      </c>
      <c r="D111">
        <v>1.3319806012480999</v>
      </c>
    </row>
    <row r="112" spans="1:4">
      <c r="A112" s="1">
        <v>36525</v>
      </c>
      <c r="B112">
        <v>1.6147684613084401</v>
      </c>
      <c r="C112">
        <v>1.6147684613084401</v>
      </c>
      <c r="D112">
        <v>1.6147684613084401</v>
      </c>
    </row>
    <row r="113" spans="1:4">
      <c r="A113" s="1">
        <v>36616</v>
      </c>
      <c r="B113">
        <v>1.74456872864614</v>
      </c>
      <c r="C113">
        <v>1.74456872864614</v>
      </c>
      <c r="D113">
        <v>1.74456872864614</v>
      </c>
    </row>
    <row r="114" spans="1:4">
      <c r="A114" s="1">
        <v>36707</v>
      </c>
      <c r="B114">
        <v>2.04475747212468</v>
      </c>
      <c r="C114">
        <v>2.04475747212468</v>
      </c>
      <c r="D114">
        <v>2.04475747212468</v>
      </c>
    </row>
    <row r="115" spans="1:4">
      <c r="A115" s="1">
        <v>36799</v>
      </c>
      <c r="B115">
        <v>2.1568345753645501</v>
      </c>
      <c r="C115">
        <v>2.1568345753645501</v>
      </c>
      <c r="D115">
        <v>2.1568345753645501</v>
      </c>
    </row>
    <row r="116" spans="1:4">
      <c r="A116" s="1">
        <v>36891</v>
      </c>
      <c r="B116">
        <v>2.1636326459349</v>
      </c>
      <c r="C116">
        <v>2.1636326459349</v>
      </c>
      <c r="D116">
        <v>2.1636326459349</v>
      </c>
    </row>
    <row r="117" spans="1:4">
      <c r="A117" s="1">
        <v>36981</v>
      </c>
      <c r="B117">
        <v>1.98369192022732</v>
      </c>
      <c r="C117">
        <v>1.98369192022732</v>
      </c>
      <c r="D117">
        <v>1.98369192022732</v>
      </c>
    </row>
    <row r="118" spans="1:4">
      <c r="A118" s="1">
        <v>37072</v>
      </c>
      <c r="B118">
        <v>1.9336975240549901</v>
      </c>
      <c r="C118">
        <v>1.9336975240549901</v>
      </c>
      <c r="D118">
        <v>1.9336975240549901</v>
      </c>
    </row>
    <row r="119" spans="1:4">
      <c r="A119" s="1">
        <v>37164</v>
      </c>
      <c r="B119">
        <v>1.66252043905684</v>
      </c>
      <c r="C119">
        <v>1.66252043905684</v>
      </c>
      <c r="D119">
        <v>1.66252043905684</v>
      </c>
    </row>
    <row r="120" spans="1:4">
      <c r="A120" s="1">
        <v>37256</v>
      </c>
      <c r="B120">
        <v>1.1141049449198701</v>
      </c>
      <c r="C120">
        <v>1.1141049449198701</v>
      </c>
      <c r="D120">
        <v>1.1141049449198701</v>
      </c>
    </row>
    <row r="121" spans="1:4">
      <c r="A121" s="1">
        <v>37346</v>
      </c>
      <c r="B121">
        <v>1.1477298901852599</v>
      </c>
      <c r="C121">
        <v>1.1477298901852599</v>
      </c>
      <c r="D121">
        <v>1.1477298901852599</v>
      </c>
    </row>
    <row r="122" spans="1:4">
      <c r="A122" s="1">
        <v>37437</v>
      </c>
      <c r="B122">
        <v>1.28869994891685</v>
      </c>
      <c r="C122">
        <v>1.28869994891685</v>
      </c>
      <c r="D122">
        <v>1.28869994891685</v>
      </c>
    </row>
    <row r="123" spans="1:4">
      <c r="A123" s="1">
        <v>37529</v>
      </c>
      <c r="B123">
        <v>1.1232147643376</v>
      </c>
      <c r="C123">
        <v>1.1232147643376</v>
      </c>
      <c r="D123">
        <v>1.1232147643376</v>
      </c>
    </row>
    <row r="124" spans="1:4">
      <c r="A124" s="1">
        <v>37621</v>
      </c>
      <c r="B124">
        <v>1.0319714491458301</v>
      </c>
      <c r="C124">
        <v>1.0319714491458301</v>
      </c>
      <c r="D124">
        <v>1.0319714491458301</v>
      </c>
    </row>
    <row r="125" spans="1:4">
      <c r="A125" s="1">
        <v>37711</v>
      </c>
      <c r="B125">
        <v>0.82000739029305603</v>
      </c>
      <c r="C125">
        <v>0.82000739029305603</v>
      </c>
      <c r="D125">
        <v>0.82000739029305603</v>
      </c>
    </row>
    <row r="126" spans="1:4">
      <c r="A126" s="1">
        <v>37802</v>
      </c>
      <c r="B126">
        <v>0.65420580767081304</v>
      </c>
      <c r="C126">
        <v>0.65420580767081304</v>
      </c>
      <c r="D126">
        <v>0.65420580767081304</v>
      </c>
    </row>
    <row r="127" spans="1:4">
      <c r="A127" s="1">
        <v>37894</v>
      </c>
      <c r="B127">
        <v>0.69767457479522499</v>
      </c>
      <c r="C127">
        <v>0.69767457479522499</v>
      </c>
      <c r="D127">
        <v>0.69767457479522499</v>
      </c>
    </row>
    <row r="128" spans="1:4">
      <c r="A128" s="1">
        <v>37986</v>
      </c>
      <c r="B128">
        <v>0.752913551425889</v>
      </c>
      <c r="C128">
        <v>0.752913551425889</v>
      </c>
      <c r="D128">
        <v>0.752913551425889</v>
      </c>
    </row>
    <row r="129" spans="1:4">
      <c r="A129" s="1">
        <v>38077</v>
      </c>
      <c r="B129">
        <v>0.71066068867019405</v>
      </c>
      <c r="C129">
        <v>0.71066068867019405</v>
      </c>
      <c r="D129">
        <v>0.71066068867019405</v>
      </c>
    </row>
    <row r="130" spans="1:4">
      <c r="A130" s="1">
        <v>38168</v>
      </c>
      <c r="B130">
        <v>0.73043182119585204</v>
      </c>
      <c r="C130">
        <v>0.73043182119585204</v>
      </c>
      <c r="D130">
        <v>0.73043182119585204</v>
      </c>
    </row>
    <row r="131" spans="1:4">
      <c r="A131" s="1">
        <v>38260</v>
      </c>
      <c r="B131">
        <v>0.76212646857507704</v>
      </c>
      <c r="C131">
        <v>0.76212646857507704</v>
      </c>
      <c r="D131">
        <v>0.76212646857507704</v>
      </c>
    </row>
    <row r="132" spans="1:4">
      <c r="A132" s="1">
        <v>38352</v>
      </c>
      <c r="B132">
        <v>0.78720911397446003</v>
      </c>
      <c r="C132">
        <v>0.78720911397446003</v>
      </c>
      <c r="D132">
        <v>0.78720911397446003</v>
      </c>
    </row>
    <row r="133" spans="1:4">
      <c r="A133" s="1">
        <v>38442</v>
      </c>
      <c r="B133">
        <v>0.80518594931540499</v>
      </c>
      <c r="C133">
        <v>0.80518594931540499</v>
      </c>
      <c r="D133">
        <v>0.80518594931540499</v>
      </c>
    </row>
    <row r="134" spans="1:4">
      <c r="A134" s="1">
        <v>38533</v>
      </c>
      <c r="B134">
        <v>0.72563881238429195</v>
      </c>
      <c r="C134">
        <v>0.72563881238429195</v>
      </c>
      <c r="D134">
        <v>0.72563881238429195</v>
      </c>
    </row>
    <row r="135" spans="1:4">
      <c r="A135" s="1">
        <v>38625</v>
      </c>
      <c r="B135">
        <v>0.73860130857464701</v>
      </c>
      <c r="C135">
        <v>0.73860130857464701</v>
      </c>
      <c r="D135">
        <v>0.73860130857464701</v>
      </c>
    </row>
    <row r="136" spans="1:4">
      <c r="A136" s="1">
        <v>38717</v>
      </c>
      <c r="B136">
        <v>0.84918061024074099</v>
      </c>
      <c r="C136">
        <v>0.84918061024074099</v>
      </c>
      <c r="D136">
        <v>0.84918061024074099</v>
      </c>
    </row>
    <row r="137" spans="1:4">
      <c r="A137" s="1">
        <v>38807</v>
      </c>
      <c r="B137">
        <v>1.09872143369886</v>
      </c>
      <c r="C137">
        <v>1.09872143369886</v>
      </c>
      <c r="D137">
        <v>1.09872143369886</v>
      </c>
    </row>
    <row r="138" spans="1:4">
      <c r="A138" s="1">
        <v>38898</v>
      </c>
      <c r="B138">
        <v>1.3100831632337899</v>
      </c>
      <c r="C138">
        <v>1.3100831632337899</v>
      </c>
      <c r="D138">
        <v>1.3100831632337899</v>
      </c>
    </row>
    <row r="139" spans="1:4">
      <c r="A139" s="1">
        <v>38990</v>
      </c>
      <c r="B139">
        <v>1.4906024743994599</v>
      </c>
      <c r="C139">
        <v>1.4906024743994599</v>
      </c>
      <c r="D139">
        <v>1.4906024743994599</v>
      </c>
    </row>
    <row r="140" spans="1:4">
      <c r="A140" s="1">
        <v>39082</v>
      </c>
      <c r="B140">
        <v>1.6923097912568601</v>
      </c>
      <c r="C140">
        <v>1.6923097912568601</v>
      </c>
      <c r="D140">
        <v>1.6923097912568601</v>
      </c>
    </row>
    <row r="141" spans="1:4">
      <c r="A141" s="1">
        <v>39172</v>
      </c>
      <c r="B141">
        <v>1.80873163626207</v>
      </c>
      <c r="C141">
        <v>1.80873163626207</v>
      </c>
      <c r="D141">
        <v>1.80873163626207</v>
      </c>
    </row>
    <row r="142" spans="1:4">
      <c r="A142" s="1">
        <v>39263</v>
      </c>
      <c r="B142">
        <v>2.2456670101576299</v>
      </c>
      <c r="C142">
        <v>2.2456670101576299</v>
      </c>
      <c r="D142">
        <v>2.2456670101576299</v>
      </c>
    </row>
    <row r="143" spans="1:4">
      <c r="A143" s="1">
        <v>39355</v>
      </c>
      <c r="B143">
        <v>2.4012140485423998</v>
      </c>
      <c r="C143">
        <v>2.4012140485423998</v>
      </c>
      <c r="D143">
        <v>2.4012140485423998</v>
      </c>
    </row>
    <row r="144" spans="1:4">
      <c r="A144" s="1">
        <v>39447</v>
      </c>
      <c r="B144">
        <v>2.47511962326407</v>
      </c>
      <c r="C144">
        <v>2.47511962326407</v>
      </c>
      <c r="D144">
        <v>2.47511962326407</v>
      </c>
    </row>
    <row r="145" spans="1:4">
      <c r="A145" s="1">
        <v>39538</v>
      </c>
      <c r="B145">
        <v>2.44632472508159</v>
      </c>
      <c r="C145">
        <v>2.44632472508159</v>
      </c>
      <c r="D145">
        <v>2.44632472508159</v>
      </c>
    </row>
    <row r="146" spans="1:4">
      <c r="A146" s="1">
        <v>39629</v>
      </c>
      <c r="B146">
        <v>2.6763654735250602</v>
      </c>
      <c r="C146">
        <v>2.6763654735250602</v>
      </c>
      <c r="D146">
        <v>2.6763654735250602</v>
      </c>
    </row>
    <row r="147" spans="1:4">
      <c r="A147" s="1">
        <v>39721</v>
      </c>
      <c r="B147">
        <v>2.8731254353753801</v>
      </c>
      <c r="C147">
        <v>2.8731254353753801</v>
      </c>
      <c r="D147">
        <v>2.8731254353753801</v>
      </c>
    </row>
    <row r="148" spans="1:4">
      <c r="A148" s="1">
        <v>39813</v>
      </c>
      <c r="B148">
        <v>2.1366683215555602</v>
      </c>
      <c r="C148">
        <v>2.1366683215555602</v>
      </c>
      <c r="D148">
        <v>2.1366683215555602</v>
      </c>
    </row>
    <row r="149" spans="1:4">
      <c r="A149" s="1">
        <v>39903</v>
      </c>
      <c r="B149">
        <v>2.3908006366675001</v>
      </c>
      <c r="C149">
        <v>2.3908006366675001</v>
      </c>
      <c r="D149">
        <v>2.3908006366675001</v>
      </c>
    </row>
    <row r="150" spans="1:4">
      <c r="A150" s="1">
        <v>39994</v>
      </c>
      <c r="B150">
        <v>2.1143732619180602</v>
      </c>
      <c r="C150">
        <v>2.1143732619180602</v>
      </c>
      <c r="D150">
        <v>2.1143732619180602</v>
      </c>
    </row>
    <row r="151" spans="1:4">
      <c r="A151" s="1">
        <v>40086</v>
      </c>
      <c r="B151">
        <v>2.01566020561657</v>
      </c>
      <c r="C151">
        <v>2.01566020561657</v>
      </c>
      <c r="D151">
        <v>2.01566020561657</v>
      </c>
    </row>
    <row r="152" spans="1:4">
      <c r="A152" s="1">
        <v>40178</v>
      </c>
      <c r="B152">
        <v>2.2704274405686098</v>
      </c>
      <c r="C152">
        <v>2.2704274405686098</v>
      </c>
      <c r="D152">
        <v>2.2704274405686098</v>
      </c>
    </row>
    <row r="153" spans="1:4">
      <c r="A153" s="1">
        <v>40268</v>
      </c>
      <c r="B153">
        <v>1.8850602643141099</v>
      </c>
      <c r="C153">
        <v>1.8850602643141099</v>
      </c>
      <c r="D153">
        <v>1.8850602643141099</v>
      </c>
    </row>
    <row r="154" spans="1:4">
      <c r="A154" s="1">
        <v>40359</v>
      </c>
      <c r="B154">
        <v>1.24742272928827</v>
      </c>
      <c r="C154">
        <v>1.24742272928827</v>
      </c>
      <c r="D154">
        <v>1.24742272928827</v>
      </c>
    </row>
    <row r="155" spans="1:4">
      <c r="A155" s="1">
        <v>40451</v>
      </c>
      <c r="B155">
        <v>1.4319844218111699</v>
      </c>
      <c r="C155">
        <v>1.4319844218111699</v>
      </c>
      <c r="D155">
        <v>1.4319844218111699</v>
      </c>
    </row>
    <row r="156" spans="1:4">
      <c r="A156" s="1">
        <v>40543</v>
      </c>
      <c r="B156">
        <v>2.1483650669974299</v>
      </c>
      <c r="C156">
        <v>2.1483650669974299</v>
      </c>
      <c r="D156">
        <v>2.1483650669974299</v>
      </c>
    </row>
    <row r="157" spans="1:4">
      <c r="A157" s="1">
        <v>40633</v>
      </c>
      <c r="B157">
        <v>3.3547602121022302</v>
      </c>
      <c r="C157">
        <v>3.3547602121022302</v>
      </c>
      <c r="D157">
        <v>3.3547602121022302</v>
      </c>
    </row>
    <row r="158" spans="1:4">
      <c r="A158" s="1">
        <v>40724</v>
      </c>
      <c r="B158">
        <v>4.2627838552146597</v>
      </c>
      <c r="C158">
        <v>4.2627838552146597</v>
      </c>
      <c r="D158">
        <v>4.2627838552146597</v>
      </c>
    </row>
    <row r="159" spans="1:4">
      <c r="A159" s="1">
        <v>40816</v>
      </c>
      <c r="B159">
        <v>1.94778068917617</v>
      </c>
      <c r="C159">
        <v>1.94778068917617</v>
      </c>
      <c r="D159">
        <v>1.94778068917617</v>
      </c>
    </row>
    <row r="160" spans="1:4">
      <c r="A160" s="1">
        <v>40908</v>
      </c>
      <c r="B160">
        <v>0.55959562662114104</v>
      </c>
      <c r="C160">
        <v>0.55959562662114104</v>
      </c>
      <c r="D160">
        <v>0.55959562662114104</v>
      </c>
    </row>
    <row r="161" spans="1:4">
      <c r="A161" s="1">
        <v>40999</v>
      </c>
      <c r="B161">
        <v>-9.1375583941538496E-2</v>
      </c>
      <c r="C161">
        <v>-9.1375583941538496E-2</v>
      </c>
      <c r="D161">
        <v>-9.1375583941538496E-2</v>
      </c>
    </row>
    <row r="162" spans="1:4">
      <c r="A162" s="1">
        <v>41090</v>
      </c>
      <c r="B162">
        <v>-0.45075598129696898</v>
      </c>
      <c r="C162">
        <v>-0.45075598129696898</v>
      </c>
      <c r="D162">
        <v>-0.45075598129696898</v>
      </c>
    </row>
    <row r="163" spans="1:4">
      <c r="A163" s="1">
        <v>41182</v>
      </c>
      <c r="B163">
        <v>-1.11189169446488</v>
      </c>
      <c r="C163">
        <v>-1.11189169446488</v>
      </c>
      <c r="D163">
        <v>-1.11189169446488</v>
      </c>
    </row>
    <row r="164" spans="1:4">
      <c r="A164" s="1">
        <v>41274</v>
      </c>
      <c r="B164">
        <v>-1.20230828516583</v>
      </c>
      <c r="C164">
        <v>-1.20230828516583</v>
      </c>
      <c r="D164">
        <v>-1.20230828516583</v>
      </c>
    </row>
    <row r="165" spans="1:4">
      <c r="A165" s="1">
        <v>41364</v>
      </c>
      <c r="B165">
        <v>-0.86485270922884805</v>
      </c>
      <c r="C165">
        <v>-0.86485270922884805</v>
      </c>
      <c r="D165">
        <v>-0.86485270922884805</v>
      </c>
    </row>
    <row r="166" spans="1:4">
      <c r="A166" s="1">
        <v>41455</v>
      </c>
      <c r="B166">
        <v>-1.02077373658366</v>
      </c>
      <c r="C166">
        <v>-1.02077373658366</v>
      </c>
      <c r="D166">
        <v>-1.02077373658366</v>
      </c>
    </row>
    <row r="167" spans="1:4">
      <c r="A167" s="1">
        <v>41547</v>
      </c>
      <c r="B167">
        <v>-0.695867332090635</v>
      </c>
      <c r="C167">
        <v>-0.695867332090635</v>
      </c>
      <c r="D167">
        <v>-0.695867332090635</v>
      </c>
    </row>
    <row r="168" spans="1:4">
      <c r="A168" s="1">
        <v>41639</v>
      </c>
      <c r="B168">
        <v>-0.76469537825414102</v>
      </c>
      <c r="C168">
        <v>-0.76469537825414102</v>
      </c>
      <c r="D168">
        <v>-0.76469537825414102</v>
      </c>
    </row>
    <row r="169" spans="1:4">
      <c r="A169" s="1">
        <v>41729</v>
      </c>
      <c r="B169">
        <v>-0.86621093161618401</v>
      </c>
      <c r="C169">
        <v>-0.86621093161618401</v>
      </c>
      <c r="D169">
        <v>-0.86621093161618401</v>
      </c>
    </row>
    <row r="170" spans="1:4">
      <c r="A170" s="1">
        <v>41820</v>
      </c>
      <c r="B170">
        <v>-0.97788022475117498</v>
      </c>
      <c r="C170">
        <v>-0.97788022475117498</v>
      </c>
      <c r="D170">
        <v>-0.97788022475117498</v>
      </c>
    </row>
    <row r="171" spans="1:4">
      <c r="A171" s="1">
        <v>41912</v>
      </c>
      <c r="B171">
        <v>-1.3825275364524501</v>
      </c>
      <c r="C171">
        <v>-1.3825275364524501</v>
      </c>
      <c r="D171">
        <v>-1.3825275364524501</v>
      </c>
    </row>
    <row r="172" spans="1:4">
      <c r="A172" s="1">
        <v>42004</v>
      </c>
      <c r="B172">
        <v>-1.5409837110523801</v>
      </c>
      <c r="C172">
        <v>-1.5409837110523801</v>
      </c>
      <c r="D172">
        <v>-1.5409837110523801</v>
      </c>
    </row>
    <row r="173" spans="1:4">
      <c r="A173" s="1">
        <v>42094</v>
      </c>
      <c r="B173">
        <v>-1.8003673462973</v>
      </c>
      <c r="C173">
        <v>-1.8003673462973</v>
      </c>
      <c r="D173">
        <v>-1.8003673462973</v>
      </c>
    </row>
    <row r="174" spans="1:4">
      <c r="A174" s="1">
        <v>42185</v>
      </c>
      <c r="B174">
        <v>-1.88663934064914</v>
      </c>
      <c r="C174">
        <v>-1.88663934064914</v>
      </c>
      <c r="D174">
        <v>-1.88663934064914</v>
      </c>
    </row>
    <row r="175" spans="1:4">
      <c r="A175" s="1">
        <v>42277</v>
      </c>
      <c r="B175">
        <v>-1.8869210843289399</v>
      </c>
      <c r="C175">
        <v>-1.8869210843289399</v>
      </c>
      <c r="D175">
        <v>-1.8869210843289399</v>
      </c>
    </row>
    <row r="176" spans="1:4">
      <c r="A176" s="1">
        <v>42369</v>
      </c>
      <c r="B176">
        <v>-2.3536902448678099</v>
      </c>
      <c r="C176">
        <v>-2.3536902448678099</v>
      </c>
      <c r="D176">
        <v>-2.3536902448678099</v>
      </c>
    </row>
    <row r="177" spans="1:4">
      <c r="A177" s="1">
        <v>42460</v>
      </c>
      <c r="B177">
        <v>-2.7300019208001101</v>
      </c>
      <c r="C177">
        <v>-2.7300019208001101</v>
      </c>
      <c r="D177">
        <v>-2.7300019208001101</v>
      </c>
    </row>
    <row r="178" spans="1:4">
      <c r="A178" s="1">
        <v>42551</v>
      </c>
      <c r="B178">
        <v>-2.77514630522225</v>
      </c>
      <c r="C178">
        <v>-2.77514630522225</v>
      </c>
      <c r="D178">
        <v>-2.77514630522225</v>
      </c>
    </row>
    <row r="179" spans="1:4">
      <c r="A179" s="1">
        <v>42643</v>
      </c>
      <c r="B179">
        <v>-2.8673997942709302</v>
      </c>
      <c r="C179">
        <v>-2.8673997942709302</v>
      </c>
      <c r="D179">
        <v>-2.8673997942709302</v>
      </c>
    </row>
    <row r="180" spans="1:4">
      <c r="A180" s="1">
        <v>42735</v>
      </c>
      <c r="B180">
        <v>-2.5891502090205201</v>
      </c>
      <c r="C180">
        <v>-2.5891502090205201</v>
      </c>
      <c r="D180">
        <v>-2.5891502090205201</v>
      </c>
    </row>
    <row r="181" spans="1:4">
      <c r="A181" s="1">
        <v>42825</v>
      </c>
      <c r="B181">
        <v>-2.4328617445237901</v>
      </c>
      <c r="C181">
        <v>-2.4328617445237901</v>
      </c>
      <c r="D181">
        <v>-2.4328617445237901</v>
      </c>
    </row>
    <row r="182" spans="1:4">
      <c r="A182" s="1">
        <v>42916</v>
      </c>
      <c r="B182">
        <v>-2.5428726462998701</v>
      </c>
      <c r="C182">
        <v>-2.5428726462998701</v>
      </c>
      <c r="D182">
        <v>-2.5428726462998701</v>
      </c>
    </row>
    <row r="183" spans="1:4">
      <c r="A183" s="1">
        <v>43008</v>
      </c>
      <c r="B183">
        <v>-2.3825736586926798</v>
      </c>
      <c r="C183">
        <v>-2.3825736586926798</v>
      </c>
      <c r="D183">
        <v>-2.3825736586926798</v>
      </c>
    </row>
    <row r="184" spans="1:4">
      <c r="A184" s="1">
        <v>43100</v>
      </c>
      <c r="B184">
        <v>-2.50728393640179</v>
      </c>
      <c r="C184">
        <v>-2.50728393640179</v>
      </c>
      <c r="D184">
        <v>-2.50728393640179</v>
      </c>
    </row>
    <row r="185" spans="1:4">
      <c r="A185" s="1">
        <v>43190</v>
      </c>
      <c r="B185">
        <v>-2.44357906709189</v>
      </c>
      <c r="C185">
        <v>-2.44357906709189</v>
      </c>
      <c r="D185">
        <v>-2.44357906709189</v>
      </c>
    </row>
    <row r="186" spans="1:4">
      <c r="A186" s="1">
        <v>43281</v>
      </c>
      <c r="B186">
        <v>-2.51609438948265</v>
      </c>
      <c r="C186">
        <v>-2.51609438948265</v>
      </c>
      <c r="D186">
        <v>-2.51609438948265</v>
      </c>
    </row>
    <row r="187" spans="1:4">
      <c r="A187" s="1">
        <v>43373</v>
      </c>
      <c r="B187">
        <v>-2.5417432874479999</v>
      </c>
      <c r="C187">
        <v>-2.5417432874479999</v>
      </c>
      <c r="D187">
        <v>-2.5417432874479999</v>
      </c>
    </row>
    <row r="188" spans="1:4">
      <c r="A188" s="1">
        <v>43465</v>
      </c>
      <c r="B188">
        <v>-2.58104038537991</v>
      </c>
      <c r="C188">
        <v>-2.58104038537991</v>
      </c>
      <c r="D188">
        <v>-2.58104038537991</v>
      </c>
    </row>
    <row r="189" spans="1:4">
      <c r="A189" s="1">
        <v>43555</v>
      </c>
      <c r="B189">
        <v>-2.5269571999157598</v>
      </c>
      <c r="C189">
        <v>-2.5269571999157598</v>
      </c>
      <c r="D189">
        <v>-2.5269571999157598</v>
      </c>
    </row>
    <row r="190" spans="1:4">
      <c r="A190" s="1">
        <v>43646</v>
      </c>
      <c r="B190">
        <v>-2.8782808428639401</v>
      </c>
      <c r="C190">
        <v>-2.8782808428639401</v>
      </c>
      <c r="D190">
        <v>-2.8782808428639401</v>
      </c>
    </row>
    <row r="191" spans="1:4">
      <c r="A191" s="1">
        <v>43738</v>
      </c>
      <c r="B191">
        <v>-3.30457088259445</v>
      </c>
      <c r="C191">
        <v>-3.30457088259445</v>
      </c>
      <c r="D191">
        <v>-3.30457088259445</v>
      </c>
    </row>
    <row r="192" spans="1:4">
      <c r="A192" s="1">
        <v>43830</v>
      </c>
      <c r="B192">
        <v>-3.20553362482074</v>
      </c>
      <c r="C192">
        <v>-3.20553362482074</v>
      </c>
      <c r="D192">
        <v>-3.20553362482074</v>
      </c>
    </row>
    <row r="193" spans="1:4">
      <c r="A193" s="1">
        <v>43921</v>
      </c>
      <c r="B193">
        <v>-3.2756947021912999</v>
      </c>
      <c r="C193">
        <v>-3.2756947021912999</v>
      </c>
      <c r="D193">
        <v>-3.2756947021912999</v>
      </c>
    </row>
    <row r="194" spans="1:4">
      <c r="A194" s="1">
        <v>44012</v>
      </c>
      <c r="B194">
        <v>-3.3275066633149502</v>
      </c>
      <c r="C194">
        <v>-3.3275066633149502</v>
      </c>
      <c r="D194">
        <v>-3.3275066633149502</v>
      </c>
    </row>
    <row r="195" spans="1:4">
      <c r="A195" s="1">
        <v>44104</v>
      </c>
      <c r="B195">
        <v>-3.1713245548654001</v>
      </c>
      <c r="C195">
        <v>-3.1713245548654001</v>
      </c>
      <c r="D195">
        <v>-3.1713245548654001</v>
      </c>
    </row>
    <row r="196" spans="1:4">
      <c r="A196" s="1">
        <v>44196</v>
      </c>
      <c r="B196">
        <v>-3.2946629698962799</v>
      </c>
      <c r="C196">
        <v>-3.2946629698962799</v>
      </c>
      <c r="D196">
        <v>-3.2946629698962799</v>
      </c>
    </row>
    <row r="197" spans="1:4">
      <c r="A197" s="1">
        <v>44286</v>
      </c>
      <c r="B197">
        <v>-3.0887625630919802</v>
      </c>
      <c r="C197">
        <v>-3.0887625630919802</v>
      </c>
      <c r="D197">
        <v>-3.0887625630919802</v>
      </c>
    </row>
    <row r="198" spans="1:4">
      <c r="A198" s="1">
        <v>44377</v>
      </c>
      <c r="B198">
        <v>-2.9405909366973702</v>
      </c>
      <c r="C198">
        <v>-2.9405909366973702</v>
      </c>
      <c r="D198">
        <v>-2.9405909366973702</v>
      </c>
    </row>
    <row r="199" spans="1:4">
      <c r="A199" s="1">
        <v>44469</v>
      </c>
      <c r="B199">
        <v>-2.9703139159321998</v>
      </c>
      <c r="C199">
        <v>-2.9703139159321998</v>
      </c>
      <c r="D199">
        <v>-2.9703139159321998</v>
      </c>
    </row>
    <row r="200" spans="1:4">
      <c r="A200" s="1">
        <v>44561</v>
      </c>
      <c r="B200">
        <v>-2.9599092233658402</v>
      </c>
      <c r="C200">
        <v>-2.9599092233658402</v>
      </c>
      <c r="D200">
        <v>-2.9599092233658402</v>
      </c>
    </row>
    <row r="201" spans="1:4">
      <c r="A201" s="1">
        <v>44651</v>
      </c>
      <c r="B201">
        <v>-2.6648301507238701</v>
      </c>
      <c r="C201">
        <v>-2.6648301507238701</v>
      </c>
      <c r="D201">
        <v>-2.6648301507238701</v>
      </c>
    </row>
    <row r="202" spans="1:4">
      <c r="A202" s="1">
        <v>44742</v>
      </c>
      <c r="B202">
        <v>-1.92326978722164</v>
      </c>
      <c r="C202">
        <v>-1.92326978722164</v>
      </c>
      <c r="D202">
        <v>-1.92326978722164</v>
      </c>
    </row>
    <row r="203" spans="1:4">
      <c r="A203" s="1">
        <v>44834</v>
      </c>
      <c r="B203">
        <v>-1.5214204357814001</v>
      </c>
      <c r="C203">
        <v>-1.5214204357814001</v>
      </c>
      <c r="D203">
        <v>-1.5214204357814001</v>
      </c>
    </row>
    <row r="204" spans="1:4">
      <c r="A204" s="1">
        <v>44926</v>
      </c>
      <c r="B204">
        <v>-1.00203471181521</v>
      </c>
      <c r="C204">
        <v>-1.00203471181521</v>
      </c>
      <c r="D204">
        <v>-1.00203471181521</v>
      </c>
    </row>
    <row r="205" spans="1:4">
      <c r="A205" s="1">
        <v>45016</v>
      </c>
      <c r="B205">
        <v>-0.71170293068649504</v>
      </c>
      <c r="C205">
        <v>-0.71170293068649504</v>
      </c>
      <c r="D205">
        <v>-0.71170293068649504</v>
      </c>
    </row>
    <row r="206" spans="1:4">
      <c r="A206" s="1">
        <v>45107</v>
      </c>
      <c r="B206">
        <v>-0.37308291542014299</v>
      </c>
      <c r="C206">
        <v>-0.37308291542014299</v>
      </c>
      <c r="D206">
        <v>-0.37308291542014299</v>
      </c>
    </row>
    <row r="207" spans="1:4">
      <c r="A207" s="1">
        <v>45199</v>
      </c>
      <c r="B207">
        <v>8.7393883086062097E-4</v>
      </c>
      <c r="C207">
        <v>8.7393883086062097E-4</v>
      </c>
      <c r="D207">
        <v>8.7393883086062097E-4</v>
      </c>
    </row>
    <row r="208" spans="1:4">
      <c r="A208" s="1">
        <v>45291</v>
      </c>
      <c r="B208">
        <v>0.15628338231625599</v>
      </c>
      <c r="C208">
        <v>0.15628338231625599</v>
      </c>
      <c r="D208">
        <v>0.15628338231625599</v>
      </c>
    </row>
    <row r="209" spans="1:4">
      <c r="A209" s="1">
        <v>45382</v>
      </c>
      <c r="B209">
        <v>0.16679546644895701</v>
      </c>
      <c r="C209">
        <v>0.16679546644895701</v>
      </c>
      <c r="D209">
        <v>0.16679546644895701</v>
      </c>
    </row>
    <row r="210" spans="1:4">
      <c r="A210" s="1">
        <v>45473</v>
      </c>
      <c r="B210">
        <v>0.30159084227697402</v>
      </c>
      <c r="C210">
        <v>0.30159084227697402</v>
      </c>
      <c r="D210">
        <v>0.30159084227697402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E7D2-90E0-400A-AAED-11DA1131DA32}">
  <sheetPr codeName="Sheet6">
    <tabColor theme="7" tint="0.59999389629810485"/>
  </sheetPr>
  <dimension ref="A1:E210"/>
  <sheetViews>
    <sheetView workbookViewId="0">
      <selection sqref="A1:D1048576"/>
    </sheetView>
  </sheetViews>
  <sheetFormatPr defaultColWidth="8.85546875" defaultRowHeight="15"/>
  <sheetData>
    <row r="1" spans="1:5">
      <c r="A1" t="s">
        <v>0</v>
      </c>
      <c r="B1" t="s">
        <v>8</v>
      </c>
      <c r="C1" t="s">
        <v>9</v>
      </c>
      <c r="D1" t="s">
        <v>10</v>
      </c>
    </row>
    <row r="2" spans="1:5">
      <c r="A2" s="1">
        <v>26480</v>
      </c>
      <c r="B2">
        <v>3.3912307183167001</v>
      </c>
      <c r="C2">
        <v>3.3912307183167001</v>
      </c>
      <c r="D2">
        <v>3.3912307183167001</v>
      </c>
      <c r="E2">
        <v>3.3912307183167001</v>
      </c>
    </row>
    <row r="3" spans="1:5">
      <c r="A3" s="1">
        <v>26572</v>
      </c>
      <c r="B3">
        <v>3.5813015970331299</v>
      </c>
      <c r="C3">
        <v>3.5813015970331299</v>
      </c>
      <c r="D3">
        <v>3.5813015970331299</v>
      </c>
      <c r="E3">
        <v>3.5813015970331299</v>
      </c>
    </row>
    <row r="4" spans="1:5">
      <c r="A4" s="1">
        <v>26664</v>
      </c>
      <c r="B4">
        <v>3.9117941749643101</v>
      </c>
      <c r="C4">
        <v>3.9117941749643101</v>
      </c>
      <c r="D4">
        <v>3.9117941749643101</v>
      </c>
      <c r="E4">
        <v>3.9117941749643101</v>
      </c>
    </row>
    <row r="5" spans="1:5">
      <c r="A5" s="1">
        <v>26754</v>
      </c>
      <c r="B5">
        <v>3.9810049166490602</v>
      </c>
      <c r="C5">
        <v>3.9810049166490602</v>
      </c>
      <c r="D5">
        <v>3.9810049166490602</v>
      </c>
      <c r="E5">
        <v>3.9810049166490602</v>
      </c>
    </row>
    <row r="6" spans="1:5">
      <c r="A6" s="1">
        <v>26845</v>
      </c>
      <c r="B6">
        <v>4.3122355418724503</v>
      </c>
      <c r="C6">
        <v>4.3122355418724503</v>
      </c>
      <c r="D6">
        <v>4.3122355418724503</v>
      </c>
      <c r="E6">
        <v>4.3122355418724503</v>
      </c>
    </row>
    <row r="7" spans="1:5">
      <c r="A7" s="1">
        <v>26937</v>
      </c>
      <c r="B7">
        <v>4.6226209767873003</v>
      </c>
      <c r="C7">
        <v>4.6226209767873003</v>
      </c>
      <c r="D7">
        <v>4.6226209767873003</v>
      </c>
      <c r="E7">
        <v>4.6226209767873003</v>
      </c>
    </row>
    <row r="8" spans="1:5">
      <c r="A8" s="1">
        <v>27029</v>
      </c>
      <c r="B8">
        <v>4.8395071348194802</v>
      </c>
      <c r="C8">
        <v>4.8395071348194802</v>
      </c>
      <c r="D8">
        <v>4.8395071348194802</v>
      </c>
      <c r="E8">
        <v>4.8395071348194802</v>
      </c>
    </row>
    <row r="9" spans="1:5">
      <c r="A9" s="1">
        <v>27119</v>
      </c>
      <c r="B9">
        <v>4.9472847903080801</v>
      </c>
      <c r="C9">
        <v>4.9472847903080801</v>
      </c>
      <c r="D9">
        <v>4.9472847903080801</v>
      </c>
      <c r="E9">
        <v>4.9472847903080801</v>
      </c>
    </row>
    <row r="10" spans="1:5">
      <c r="A10" s="1">
        <v>27210</v>
      </c>
      <c r="B10">
        <v>5.14708847731504</v>
      </c>
      <c r="C10">
        <v>5.14708847731504</v>
      </c>
      <c r="D10">
        <v>5.14708847731504</v>
      </c>
      <c r="E10">
        <v>5.14708847731504</v>
      </c>
    </row>
    <row r="11" spans="1:5">
      <c r="A11" s="1">
        <v>27302</v>
      </c>
      <c r="B11">
        <v>5.2622071993398603</v>
      </c>
      <c r="C11">
        <v>5.2622071993398603</v>
      </c>
      <c r="D11">
        <v>5.2622071993398603</v>
      </c>
      <c r="E11">
        <v>5.2622071993398603</v>
      </c>
    </row>
    <row r="12" spans="1:5">
      <c r="A12" s="1">
        <v>27394</v>
      </c>
      <c r="B12">
        <v>4.9109853093918696</v>
      </c>
      <c r="C12">
        <v>4.9109853093918696</v>
      </c>
      <c r="D12">
        <v>4.9109853093918696</v>
      </c>
      <c r="E12">
        <v>4.9109853093918696</v>
      </c>
    </row>
    <row r="13" spans="1:5">
      <c r="A13" s="1">
        <v>27484</v>
      </c>
      <c r="B13">
        <v>4.56359651585415</v>
      </c>
      <c r="C13">
        <v>4.56359651585415</v>
      </c>
      <c r="D13">
        <v>4.56359651585415</v>
      </c>
      <c r="E13">
        <v>4.56359651585415</v>
      </c>
    </row>
    <row r="14" spans="1:5">
      <c r="A14" s="1">
        <v>27575</v>
      </c>
      <c r="B14">
        <v>4.49725711680908</v>
      </c>
      <c r="C14">
        <v>4.49725711680908</v>
      </c>
      <c r="D14">
        <v>4.49725711680908</v>
      </c>
      <c r="E14">
        <v>4.49725711680908</v>
      </c>
    </row>
    <row r="15" spans="1:5">
      <c r="A15" s="1">
        <v>27667</v>
      </c>
      <c r="B15">
        <v>4.5252939623011503</v>
      </c>
      <c r="C15">
        <v>4.5252939623011503</v>
      </c>
      <c r="D15">
        <v>4.5252939623011503</v>
      </c>
      <c r="E15">
        <v>4.5252939623011503</v>
      </c>
    </row>
    <row r="16" spans="1:5">
      <c r="A16" s="1">
        <v>27759</v>
      </c>
      <c r="B16">
        <v>4.6555954453607997</v>
      </c>
      <c r="C16">
        <v>4.6555954453607997</v>
      </c>
      <c r="D16">
        <v>4.6555954453607997</v>
      </c>
      <c r="E16">
        <v>4.6555954453607997</v>
      </c>
    </row>
    <row r="17" spans="1:5">
      <c r="A17" s="1">
        <v>27850</v>
      </c>
      <c r="B17">
        <v>4.7436669636717301</v>
      </c>
      <c r="C17">
        <v>4.7436669636717301</v>
      </c>
      <c r="D17">
        <v>4.7436669636717301</v>
      </c>
      <c r="E17">
        <v>4.7436669636717301</v>
      </c>
    </row>
    <row r="18" spans="1:5">
      <c r="A18" s="1">
        <v>27941</v>
      </c>
      <c r="B18">
        <v>4.99340559054792</v>
      </c>
      <c r="C18">
        <v>4.99340559054792</v>
      </c>
      <c r="D18">
        <v>4.99340559054792</v>
      </c>
      <c r="E18">
        <v>4.99340559054792</v>
      </c>
    </row>
    <row r="19" spans="1:5">
      <c r="A19" s="1">
        <v>28033</v>
      </c>
      <c r="B19">
        <v>5.0826158730258504</v>
      </c>
      <c r="C19">
        <v>5.0826158730258504</v>
      </c>
      <c r="D19">
        <v>5.0826158730258504</v>
      </c>
      <c r="E19">
        <v>5.0826158730258504</v>
      </c>
    </row>
    <row r="20" spans="1:5">
      <c r="A20" s="1">
        <v>28125</v>
      </c>
      <c r="B20">
        <v>5.25017130051606</v>
      </c>
      <c r="C20">
        <v>5.25017130051606</v>
      </c>
      <c r="D20">
        <v>5.25017130051606</v>
      </c>
      <c r="E20">
        <v>5.25017130051606</v>
      </c>
    </row>
    <row r="21" spans="1:5">
      <c r="A21" s="1">
        <v>28215</v>
      </c>
      <c r="B21">
        <v>5.1944152212486303</v>
      </c>
      <c r="C21">
        <v>5.1944152212486303</v>
      </c>
      <c r="D21">
        <v>5.1944152212486303</v>
      </c>
      <c r="E21">
        <v>5.1944152212486303</v>
      </c>
    </row>
    <row r="22" spans="1:5">
      <c r="A22" s="1">
        <v>28306</v>
      </c>
      <c r="B22">
        <v>4.9920876301502597</v>
      </c>
      <c r="C22">
        <v>4.9920876301502597</v>
      </c>
      <c r="D22">
        <v>4.9920876301502597</v>
      </c>
      <c r="E22">
        <v>4.9920876301502597</v>
      </c>
    </row>
    <row r="23" spans="1:5">
      <c r="A23" s="1">
        <v>28398</v>
      </c>
      <c r="B23">
        <v>5.0407105656391096</v>
      </c>
      <c r="C23">
        <v>5.0407105656391096</v>
      </c>
      <c r="D23">
        <v>5.0407105656391096</v>
      </c>
      <c r="E23">
        <v>5.0407105656391096</v>
      </c>
    </row>
    <row r="24" spans="1:5">
      <c r="A24" s="1">
        <v>28490</v>
      </c>
      <c r="B24">
        <v>5.0428910947273602</v>
      </c>
      <c r="C24">
        <v>5.0428910947273602</v>
      </c>
      <c r="D24">
        <v>5.0428910947273602</v>
      </c>
      <c r="E24">
        <v>5.0428910947273602</v>
      </c>
    </row>
    <row r="25" spans="1:5">
      <c r="A25" s="1">
        <v>28580</v>
      </c>
      <c r="B25">
        <v>4.7498022154550297</v>
      </c>
      <c r="C25">
        <v>4.7498022154550297</v>
      </c>
      <c r="D25">
        <v>4.7498022154550297</v>
      </c>
      <c r="E25">
        <v>4.7498022154550297</v>
      </c>
    </row>
    <row r="26" spans="1:5">
      <c r="A26" s="1">
        <v>28671</v>
      </c>
      <c r="B26">
        <v>4.8299228100712002</v>
      </c>
      <c r="C26">
        <v>4.8299228100712002</v>
      </c>
      <c r="D26">
        <v>4.8299228100712002</v>
      </c>
      <c r="E26">
        <v>4.8299228100712002</v>
      </c>
    </row>
    <row r="27" spans="1:5">
      <c r="A27" s="1">
        <v>28763</v>
      </c>
      <c r="B27">
        <v>5.0237955449770402</v>
      </c>
      <c r="C27">
        <v>5.0237955449770402</v>
      </c>
      <c r="D27">
        <v>5.0237955449770402</v>
      </c>
      <c r="E27">
        <v>5.0237955449770402</v>
      </c>
    </row>
    <row r="28" spans="1:5">
      <c r="A28" s="1">
        <v>28855</v>
      </c>
      <c r="B28">
        <v>5.1334430371393998</v>
      </c>
      <c r="C28">
        <v>5.1334430371393998</v>
      </c>
      <c r="D28">
        <v>5.1334430371393998</v>
      </c>
      <c r="E28">
        <v>5.1334430371393998</v>
      </c>
    </row>
    <row r="29" spans="1:5">
      <c r="A29" s="1">
        <v>28945</v>
      </c>
      <c r="B29">
        <v>4.9088589838822196</v>
      </c>
      <c r="C29">
        <v>4.9088589838822196</v>
      </c>
      <c r="D29">
        <v>4.9088589838822196</v>
      </c>
      <c r="E29">
        <v>4.9088589838822196</v>
      </c>
    </row>
    <row r="30" spans="1:5">
      <c r="A30" s="1">
        <v>29036</v>
      </c>
      <c r="B30">
        <v>5.5246594200671604</v>
      </c>
      <c r="C30">
        <v>5.5246594200671604</v>
      </c>
      <c r="D30">
        <v>5.5246594200671604</v>
      </c>
      <c r="E30">
        <v>5.5246594200671604</v>
      </c>
    </row>
    <row r="31" spans="1:5">
      <c r="A31" s="1">
        <v>29128</v>
      </c>
      <c r="B31">
        <v>5.5701864390484399</v>
      </c>
      <c r="C31">
        <v>5.5701864390484399</v>
      </c>
      <c r="D31">
        <v>5.5701864390484399</v>
      </c>
      <c r="E31">
        <v>5.5701864390484399</v>
      </c>
    </row>
    <row r="32" spans="1:5">
      <c r="A32" s="1">
        <v>29220</v>
      </c>
      <c r="B32">
        <v>6.0209299196317403</v>
      </c>
      <c r="C32">
        <v>6.0209299196317403</v>
      </c>
      <c r="D32">
        <v>6.0209299196317403</v>
      </c>
      <c r="E32">
        <v>6.0209299196317403</v>
      </c>
    </row>
    <row r="33" spans="1:5">
      <c r="A33" s="1">
        <v>29311</v>
      </c>
      <c r="B33">
        <v>6.1916540359916397</v>
      </c>
      <c r="C33">
        <v>6.1916540359916397</v>
      </c>
      <c r="D33">
        <v>6.1916540359916397</v>
      </c>
      <c r="E33">
        <v>6.1916540359916397</v>
      </c>
    </row>
    <row r="34" spans="1:5">
      <c r="A34" s="1">
        <v>29402</v>
      </c>
      <c r="B34">
        <v>5.9917750163566001</v>
      </c>
      <c r="C34">
        <v>5.9917750163566001</v>
      </c>
      <c r="D34">
        <v>5.9917750163566001</v>
      </c>
      <c r="E34">
        <v>5.9917750163566001</v>
      </c>
    </row>
    <row r="35" spans="1:5">
      <c r="A35" s="1">
        <v>29494</v>
      </c>
      <c r="B35">
        <v>5.9843623030276403</v>
      </c>
      <c r="C35">
        <v>5.9843623030276403</v>
      </c>
      <c r="D35">
        <v>5.9843623030276403</v>
      </c>
      <c r="E35">
        <v>5.9843623030276403</v>
      </c>
    </row>
    <row r="36" spans="1:5">
      <c r="A36" s="1">
        <v>29586</v>
      </c>
      <c r="B36">
        <v>6.2167793696706202</v>
      </c>
      <c r="C36">
        <v>6.2167793696706202</v>
      </c>
      <c r="D36">
        <v>6.2167793696706202</v>
      </c>
      <c r="E36">
        <v>6.2167793696706202</v>
      </c>
    </row>
    <row r="37" spans="1:5">
      <c r="A37" s="1">
        <v>29676</v>
      </c>
      <c r="B37">
        <v>6.38020857852477</v>
      </c>
      <c r="C37">
        <v>6.38020857852477</v>
      </c>
      <c r="D37">
        <v>6.38020857852477</v>
      </c>
      <c r="E37">
        <v>6.38020857852477</v>
      </c>
    </row>
    <row r="38" spans="1:5">
      <c r="A38" s="1">
        <v>29767</v>
      </c>
      <c r="B38">
        <v>6.9189670344601302</v>
      </c>
      <c r="C38">
        <v>6.9189670344601302</v>
      </c>
      <c r="D38">
        <v>6.9189670344601302</v>
      </c>
      <c r="E38">
        <v>6.9189670344601302</v>
      </c>
    </row>
    <row r="39" spans="1:5">
      <c r="A39" s="1">
        <v>29859</v>
      </c>
      <c r="B39">
        <v>6.9937899249348296</v>
      </c>
      <c r="C39">
        <v>6.9937899249348296</v>
      </c>
      <c r="D39">
        <v>6.9937899249348296</v>
      </c>
      <c r="E39">
        <v>6.9937899249348296</v>
      </c>
    </row>
    <row r="40" spans="1:5">
      <c r="A40" s="1">
        <v>29951</v>
      </c>
      <c r="B40">
        <v>6.7710537730453701</v>
      </c>
      <c r="C40">
        <v>6.7710537730453701</v>
      </c>
      <c r="D40">
        <v>6.7710537730453701</v>
      </c>
      <c r="E40">
        <v>6.7710537730453701</v>
      </c>
    </row>
    <row r="41" spans="1:5">
      <c r="A41" s="1">
        <v>30041</v>
      </c>
      <c r="B41">
        <v>6.5747728844257498</v>
      </c>
      <c r="C41">
        <v>6.5747728844257498</v>
      </c>
      <c r="D41">
        <v>6.5747728844257498</v>
      </c>
      <c r="E41">
        <v>6.5747728844257498</v>
      </c>
    </row>
    <row r="42" spans="1:5">
      <c r="A42" s="1">
        <v>30132</v>
      </c>
      <c r="B42">
        <v>6.4761318337058702</v>
      </c>
      <c r="C42">
        <v>6.4761318337058702</v>
      </c>
      <c r="D42">
        <v>6.4761318337058702</v>
      </c>
      <c r="E42">
        <v>6.4761318337058702</v>
      </c>
    </row>
    <row r="43" spans="1:5">
      <c r="A43" s="1">
        <v>30224</v>
      </c>
      <c r="B43">
        <v>6.2277709225216897</v>
      </c>
      <c r="C43">
        <v>6.2277709225216897</v>
      </c>
      <c r="D43">
        <v>6.2277709225216897</v>
      </c>
      <c r="E43">
        <v>6.2277709225216897</v>
      </c>
    </row>
    <row r="44" spans="1:5">
      <c r="A44" s="1">
        <v>30316</v>
      </c>
      <c r="B44">
        <v>6.0422802634374504</v>
      </c>
      <c r="C44">
        <v>6.0422802634374504</v>
      </c>
      <c r="D44">
        <v>6.0422802634374504</v>
      </c>
      <c r="E44">
        <v>6.0422802634374504</v>
      </c>
    </row>
    <row r="45" spans="1:5">
      <c r="A45" s="1">
        <v>30406</v>
      </c>
      <c r="B45">
        <v>5.8209103562660696</v>
      </c>
      <c r="C45">
        <v>5.8209103562660696</v>
      </c>
      <c r="D45">
        <v>5.8209103562660696</v>
      </c>
      <c r="E45">
        <v>5.8209103562660696</v>
      </c>
    </row>
    <row r="46" spans="1:5">
      <c r="A46" s="1">
        <v>30497</v>
      </c>
      <c r="B46">
        <v>5.8714181656728401</v>
      </c>
      <c r="C46">
        <v>5.8714181656728401</v>
      </c>
      <c r="D46">
        <v>5.8714181656728401</v>
      </c>
      <c r="E46">
        <v>5.8714181656728401</v>
      </c>
    </row>
    <row r="47" spans="1:5">
      <c r="A47" s="1">
        <v>30589</v>
      </c>
      <c r="B47">
        <v>5.90645221091573</v>
      </c>
      <c r="C47">
        <v>5.90645221091573</v>
      </c>
      <c r="D47">
        <v>5.90645221091573</v>
      </c>
      <c r="E47">
        <v>5.90645221091573</v>
      </c>
    </row>
    <row r="48" spans="1:5">
      <c r="A48" s="1">
        <v>30681</v>
      </c>
      <c r="B48">
        <v>5.8585972713302699</v>
      </c>
      <c r="C48">
        <v>5.8585972713302699</v>
      </c>
      <c r="D48">
        <v>5.8585972713302699</v>
      </c>
      <c r="E48">
        <v>5.8585972713302699</v>
      </c>
    </row>
    <row r="49" spans="1:5">
      <c r="A49" s="1">
        <v>30772</v>
      </c>
      <c r="B49">
        <v>5.6983306499194697</v>
      </c>
      <c r="C49">
        <v>5.6983306499194697</v>
      </c>
      <c r="D49">
        <v>5.6983306499194697</v>
      </c>
      <c r="E49">
        <v>5.6983306499194697</v>
      </c>
    </row>
    <row r="50" spans="1:5">
      <c r="A50" s="1">
        <v>30863</v>
      </c>
      <c r="B50">
        <v>5.4282390279527704</v>
      </c>
      <c r="C50">
        <v>5.4282390279527704</v>
      </c>
      <c r="D50">
        <v>5.4282390279527704</v>
      </c>
      <c r="E50">
        <v>5.4282390279527704</v>
      </c>
    </row>
    <row r="51" spans="1:5">
      <c r="A51" s="1">
        <v>30955</v>
      </c>
      <c r="B51">
        <v>5.4757999042995698</v>
      </c>
      <c r="C51">
        <v>5.4757999042995698</v>
      </c>
      <c r="D51">
        <v>5.4757999042995698</v>
      </c>
      <c r="E51">
        <v>5.4757999042995698</v>
      </c>
    </row>
    <row r="52" spans="1:5">
      <c r="A52" s="1">
        <v>31047</v>
      </c>
      <c r="B52">
        <v>5.3539247355172304</v>
      </c>
      <c r="C52">
        <v>5.3539247355172304</v>
      </c>
      <c r="D52">
        <v>5.3539247355172304</v>
      </c>
      <c r="E52">
        <v>5.3539247355172304</v>
      </c>
    </row>
    <row r="53" spans="1:5">
      <c r="A53" s="1">
        <v>31137</v>
      </c>
      <c r="B53">
        <v>5.1773190221250198</v>
      </c>
      <c r="C53">
        <v>5.1773190221250198</v>
      </c>
      <c r="D53">
        <v>5.1773190221250198</v>
      </c>
      <c r="E53">
        <v>5.1773190221250198</v>
      </c>
    </row>
    <row r="54" spans="1:5">
      <c r="A54" s="1">
        <v>31228</v>
      </c>
      <c r="B54">
        <v>5.1959773975017498</v>
      </c>
      <c r="C54">
        <v>5.1959773975017498</v>
      </c>
      <c r="D54">
        <v>5.1959773975017498</v>
      </c>
      <c r="E54">
        <v>5.1959773975017498</v>
      </c>
    </row>
    <row r="55" spans="1:5">
      <c r="A55" s="1">
        <v>31320</v>
      </c>
      <c r="B55">
        <v>5.0747496990680903</v>
      </c>
      <c r="C55">
        <v>5.0747496990680903</v>
      </c>
      <c r="D55">
        <v>5.0747496990680903</v>
      </c>
      <c r="E55">
        <v>5.0747496990680903</v>
      </c>
    </row>
    <row r="56" spans="1:5">
      <c r="A56" s="1">
        <v>31412</v>
      </c>
      <c r="B56">
        <v>4.8661236967541903</v>
      </c>
      <c r="C56">
        <v>4.8661236967541903</v>
      </c>
      <c r="D56">
        <v>4.8661236967541903</v>
      </c>
      <c r="E56">
        <v>4.8661236967541903</v>
      </c>
    </row>
    <row r="57" spans="1:5">
      <c r="A57" s="1">
        <v>31502</v>
      </c>
      <c r="B57">
        <v>4.6208836334647101</v>
      </c>
      <c r="C57">
        <v>4.6208836334647101</v>
      </c>
      <c r="D57">
        <v>4.6208836334647101</v>
      </c>
      <c r="E57">
        <v>4.6208836334647101</v>
      </c>
    </row>
    <row r="58" spans="1:5">
      <c r="A58" s="1">
        <v>31593</v>
      </c>
      <c r="B58">
        <v>4.4583461814747798</v>
      </c>
      <c r="C58">
        <v>4.4583461814747798</v>
      </c>
      <c r="D58">
        <v>4.4583461814747798</v>
      </c>
      <c r="E58">
        <v>4.4583461814747798</v>
      </c>
    </row>
    <row r="59" spans="1:5">
      <c r="A59" s="1">
        <v>31685</v>
      </c>
      <c r="B59">
        <v>4.3480942381801198</v>
      </c>
      <c r="C59">
        <v>4.3480942381801198</v>
      </c>
      <c r="D59">
        <v>4.3480942381801198</v>
      </c>
      <c r="E59">
        <v>4.3480942381801198</v>
      </c>
    </row>
    <row r="60" spans="1:5">
      <c r="A60" s="1">
        <v>31777</v>
      </c>
      <c r="B60">
        <v>4.4855639525300797</v>
      </c>
      <c r="C60">
        <v>4.4855639525300797</v>
      </c>
      <c r="D60">
        <v>4.4855639525300797</v>
      </c>
      <c r="E60">
        <v>4.4855639525300797</v>
      </c>
    </row>
    <row r="61" spans="1:5">
      <c r="A61" s="1">
        <v>31867</v>
      </c>
      <c r="B61">
        <v>4.4720446721262297</v>
      </c>
      <c r="C61">
        <v>4.4720446721262297</v>
      </c>
      <c r="D61">
        <v>4.4720446721262297</v>
      </c>
      <c r="E61">
        <v>4.4720446721262297</v>
      </c>
    </row>
    <row r="62" spans="1:5">
      <c r="A62" s="1">
        <v>31958</v>
      </c>
      <c r="B62">
        <v>4.8117764474368299</v>
      </c>
      <c r="C62">
        <v>4.8117764474368299</v>
      </c>
      <c r="D62">
        <v>4.8117764474368299</v>
      </c>
      <c r="E62">
        <v>4.8117764474368299</v>
      </c>
    </row>
    <row r="63" spans="1:5">
      <c r="A63" s="1">
        <v>32050</v>
      </c>
      <c r="B63">
        <v>4.9395447369690002</v>
      </c>
      <c r="C63">
        <v>4.9395447369690002</v>
      </c>
      <c r="D63">
        <v>4.9395447369690002</v>
      </c>
      <c r="E63">
        <v>4.9395447369690002</v>
      </c>
    </row>
    <row r="64" spans="1:5">
      <c r="A64" s="1">
        <v>32142</v>
      </c>
      <c r="B64">
        <v>4.9143933352873601</v>
      </c>
      <c r="C64">
        <v>4.9143933352873601</v>
      </c>
      <c r="D64">
        <v>4.9143933352873601</v>
      </c>
      <c r="E64">
        <v>4.9143933352873601</v>
      </c>
    </row>
    <row r="65" spans="1:5">
      <c r="A65" s="1">
        <v>32233</v>
      </c>
      <c r="B65">
        <v>4.6012614506651799</v>
      </c>
      <c r="C65">
        <v>4.6012614506651799</v>
      </c>
      <c r="D65">
        <v>4.6012614506651799</v>
      </c>
      <c r="E65">
        <v>4.6012614506651799</v>
      </c>
    </row>
    <row r="66" spans="1:5">
      <c r="A66" s="1">
        <v>32324</v>
      </c>
      <c r="B66">
        <v>4.6638689123909902</v>
      </c>
      <c r="C66">
        <v>4.6638689123909902</v>
      </c>
      <c r="D66">
        <v>4.6638689123909902</v>
      </c>
      <c r="E66">
        <v>4.6638689123909902</v>
      </c>
    </row>
    <row r="67" spans="1:5">
      <c r="A67" s="1">
        <v>32416</v>
      </c>
      <c r="B67">
        <v>4.8629865371815804</v>
      </c>
      <c r="C67">
        <v>4.8629865371815804</v>
      </c>
      <c r="D67">
        <v>4.8629865371815804</v>
      </c>
      <c r="E67">
        <v>4.8629865371815804</v>
      </c>
    </row>
    <row r="68" spans="1:5">
      <c r="A68" s="1">
        <v>32508</v>
      </c>
      <c r="B68">
        <v>4.8428595045744096</v>
      </c>
      <c r="C68">
        <v>4.8428595045744096</v>
      </c>
      <c r="D68">
        <v>4.8428595045744096</v>
      </c>
      <c r="E68">
        <v>4.8428595045744096</v>
      </c>
    </row>
    <row r="69" spans="1:5">
      <c r="A69" s="1">
        <v>32598</v>
      </c>
      <c r="B69">
        <v>5.1019061652370601</v>
      </c>
      <c r="C69">
        <v>5.1019061652370601</v>
      </c>
      <c r="D69">
        <v>5.1019061652370601</v>
      </c>
      <c r="E69">
        <v>5.1019061652370601</v>
      </c>
    </row>
    <row r="70" spans="1:5">
      <c r="A70" s="1">
        <v>32689</v>
      </c>
      <c r="B70">
        <v>5.1250862245003397</v>
      </c>
      <c r="C70">
        <v>5.1250862245003397</v>
      </c>
      <c r="D70">
        <v>5.1250862245003397</v>
      </c>
      <c r="E70">
        <v>5.1250862245003397</v>
      </c>
    </row>
    <row r="71" spans="1:5">
      <c r="A71" s="1">
        <v>32781</v>
      </c>
      <c r="B71">
        <v>5.1466848699973804</v>
      </c>
      <c r="C71">
        <v>5.1466848699973804</v>
      </c>
      <c r="D71">
        <v>5.1466848699973804</v>
      </c>
      <c r="E71">
        <v>5.1466848699973804</v>
      </c>
    </row>
    <row r="72" spans="1:5">
      <c r="A72" s="1">
        <v>32873</v>
      </c>
      <c r="B72">
        <v>5.3334633599482002</v>
      </c>
      <c r="C72">
        <v>5.3334633599482002</v>
      </c>
      <c r="D72">
        <v>5.3334633599482002</v>
      </c>
      <c r="E72">
        <v>5.3334633599482002</v>
      </c>
    </row>
    <row r="73" spans="1:5">
      <c r="A73" s="1">
        <v>32963</v>
      </c>
      <c r="B73">
        <v>5.46659546895562</v>
      </c>
      <c r="C73">
        <v>5.46659546895562</v>
      </c>
      <c r="D73">
        <v>5.46659546895562</v>
      </c>
      <c r="E73">
        <v>5.46659546895562</v>
      </c>
    </row>
    <row r="74" spans="1:5">
      <c r="A74" s="1">
        <v>33054</v>
      </c>
      <c r="B74">
        <v>5.2575035736756002</v>
      </c>
      <c r="C74">
        <v>5.2575035736756002</v>
      </c>
      <c r="D74">
        <v>5.2575035736756002</v>
      </c>
      <c r="E74">
        <v>5.2575035736756002</v>
      </c>
    </row>
    <row r="75" spans="1:5">
      <c r="A75" s="1">
        <v>33146</v>
      </c>
      <c r="B75">
        <v>5.3282846092899696</v>
      </c>
      <c r="C75">
        <v>5.3282846092899696</v>
      </c>
      <c r="D75">
        <v>5.3282846092899696</v>
      </c>
      <c r="E75">
        <v>5.3282846092899696</v>
      </c>
    </row>
    <row r="76" spans="1:5">
      <c r="A76" s="1">
        <v>33238</v>
      </c>
      <c r="B76">
        <v>5.4354744869260898</v>
      </c>
      <c r="C76">
        <v>5.4354744869260898</v>
      </c>
      <c r="D76">
        <v>5.4354744869260898</v>
      </c>
      <c r="E76">
        <v>5.4354744869260898</v>
      </c>
    </row>
    <row r="77" spans="1:5">
      <c r="A77" s="1">
        <v>33328</v>
      </c>
      <c r="B77">
        <v>5.2466260114430696</v>
      </c>
      <c r="C77">
        <v>5.2466260114430696</v>
      </c>
      <c r="D77">
        <v>5.2466260114430696</v>
      </c>
      <c r="E77">
        <v>5.2466260114430696</v>
      </c>
    </row>
    <row r="78" spans="1:5">
      <c r="A78" s="1">
        <v>33419</v>
      </c>
      <c r="B78">
        <v>5.1610226922463696</v>
      </c>
      <c r="C78">
        <v>5.1610226922463696</v>
      </c>
      <c r="D78">
        <v>5.1610226922463696</v>
      </c>
      <c r="E78">
        <v>5.1610226922463696</v>
      </c>
    </row>
    <row r="79" spans="1:5">
      <c r="A79" s="1">
        <v>33511</v>
      </c>
      <c r="B79">
        <v>5.1437832093921401</v>
      </c>
      <c r="C79">
        <v>5.1437832093921401</v>
      </c>
      <c r="D79">
        <v>5.1437832093921401</v>
      </c>
      <c r="E79">
        <v>5.1437832093921401</v>
      </c>
    </row>
    <row r="80" spans="1:5">
      <c r="A80" s="1">
        <v>33603</v>
      </c>
      <c r="B80">
        <v>5.1137922180625601</v>
      </c>
      <c r="C80">
        <v>5.1137922180625601</v>
      </c>
      <c r="D80">
        <v>5.1137922180625601</v>
      </c>
      <c r="E80">
        <v>5.1137922180625601</v>
      </c>
    </row>
    <row r="81" spans="1:5">
      <c r="A81" s="1">
        <v>33694</v>
      </c>
      <c r="B81">
        <v>5.01453494887717</v>
      </c>
      <c r="C81">
        <v>5.01453494887717</v>
      </c>
      <c r="D81">
        <v>5.01453494887717</v>
      </c>
      <c r="E81">
        <v>5.01453494887717</v>
      </c>
    </row>
    <row r="82" spans="1:5">
      <c r="A82" s="1">
        <v>33785</v>
      </c>
      <c r="B82">
        <v>4.8377550672403196</v>
      </c>
      <c r="C82">
        <v>4.8377550672403196</v>
      </c>
      <c r="D82">
        <v>4.8377550672403196</v>
      </c>
      <c r="E82">
        <v>4.8377550672403196</v>
      </c>
    </row>
    <row r="83" spans="1:5">
      <c r="A83" s="1">
        <v>33877</v>
      </c>
      <c r="B83">
        <v>4.9458022458321604</v>
      </c>
      <c r="C83">
        <v>4.9458022458321604</v>
      </c>
      <c r="D83">
        <v>4.9458022458321604</v>
      </c>
      <c r="E83">
        <v>4.9458022458321604</v>
      </c>
    </row>
    <row r="84" spans="1:5">
      <c r="A84" s="1">
        <v>33969</v>
      </c>
      <c r="B84">
        <v>4.7634897637988196</v>
      </c>
      <c r="C84">
        <v>4.7634897637988196</v>
      </c>
      <c r="D84">
        <v>4.7634897637988196</v>
      </c>
      <c r="E84">
        <v>4.7634897637988196</v>
      </c>
    </row>
    <row r="85" spans="1:5">
      <c r="A85" s="1">
        <v>34059</v>
      </c>
      <c r="B85">
        <v>4.2106752233327196</v>
      </c>
      <c r="C85">
        <v>4.2106752233327196</v>
      </c>
      <c r="D85">
        <v>4.2106752233327196</v>
      </c>
      <c r="E85">
        <v>4.2106752233327196</v>
      </c>
    </row>
    <row r="86" spans="1:5">
      <c r="A86" s="1">
        <v>34150</v>
      </c>
      <c r="B86">
        <v>3.9813507706514502</v>
      </c>
      <c r="C86">
        <v>3.9813507706514502</v>
      </c>
      <c r="D86">
        <v>3.9813507706514502</v>
      </c>
      <c r="E86">
        <v>3.9813507706514502</v>
      </c>
    </row>
    <row r="87" spans="1:5">
      <c r="A87" s="1">
        <v>34242</v>
      </c>
      <c r="B87">
        <v>3.6824165423024602</v>
      </c>
      <c r="C87">
        <v>3.6824165423024602</v>
      </c>
      <c r="D87">
        <v>3.6824165423024602</v>
      </c>
      <c r="E87">
        <v>3.6824165423024602</v>
      </c>
    </row>
    <row r="88" spans="1:5">
      <c r="A88" s="1">
        <v>34334</v>
      </c>
      <c r="B88">
        <v>3.39055539168805</v>
      </c>
      <c r="C88">
        <v>3.39055539168805</v>
      </c>
      <c r="D88">
        <v>3.39055539168805</v>
      </c>
      <c r="E88">
        <v>3.39055539168805</v>
      </c>
    </row>
    <row r="89" spans="1:5">
      <c r="A89" s="1">
        <v>34424</v>
      </c>
      <c r="B89">
        <v>3.3048337782592698</v>
      </c>
      <c r="C89">
        <v>3.3048337782592698</v>
      </c>
      <c r="D89">
        <v>3.3048337782592698</v>
      </c>
      <c r="E89">
        <v>3.3048337782592698</v>
      </c>
    </row>
    <row r="90" spans="1:5">
      <c r="A90" s="1">
        <v>34515</v>
      </c>
      <c r="B90">
        <v>3.4212714212931798</v>
      </c>
      <c r="C90">
        <v>3.4212714212931798</v>
      </c>
      <c r="D90">
        <v>3.4212714212931798</v>
      </c>
      <c r="E90">
        <v>3.4212714212931798</v>
      </c>
    </row>
    <row r="91" spans="1:5">
      <c r="A91" s="1">
        <v>34607</v>
      </c>
      <c r="B91">
        <v>3.5445016663303401</v>
      </c>
      <c r="C91">
        <v>3.5445016663303401</v>
      </c>
      <c r="D91">
        <v>3.5445016663303401</v>
      </c>
      <c r="E91">
        <v>3.5445016663303401</v>
      </c>
    </row>
    <row r="92" spans="1:5">
      <c r="A92" s="1">
        <v>34699</v>
      </c>
      <c r="B92">
        <v>3.6054696667911101</v>
      </c>
      <c r="C92">
        <v>3.6054696667911101</v>
      </c>
      <c r="D92">
        <v>3.6054696667911101</v>
      </c>
      <c r="E92">
        <v>3.6054696667911101</v>
      </c>
    </row>
    <row r="93" spans="1:5">
      <c r="A93" s="1">
        <v>34789</v>
      </c>
      <c r="B93">
        <v>3.5699170063930099</v>
      </c>
      <c r="C93">
        <v>3.5699170063930099</v>
      </c>
      <c r="D93">
        <v>3.5699170063930099</v>
      </c>
      <c r="E93">
        <v>3.5699170063930099</v>
      </c>
    </row>
    <row r="94" spans="1:5">
      <c r="A94" s="1">
        <v>34880</v>
      </c>
      <c r="B94">
        <v>3.5207778213704599</v>
      </c>
      <c r="C94">
        <v>3.5207778213704599</v>
      </c>
      <c r="D94">
        <v>3.5207778213704599</v>
      </c>
      <c r="E94">
        <v>3.5207778213704599</v>
      </c>
    </row>
    <row r="95" spans="1:5">
      <c r="A95" s="1">
        <v>34972</v>
      </c>
      <c r="B95">
        <v>3.20468609708267</v>
      </c>
      <c r="C95">
        <v>3.20468609708267</v>
      </c>
      <c r="D95">
        <v>3.20468609708267</v>
      </c>
      <c r="E95">
        <v>3.20468609708267</v>
      </c>
    </row>
    <row r="96" spans="1:5">
      <c r="A96" s="1">
        <v>35064</v>
      </c>
      <c r="B96">
        <v>3.1194842852550102</v>
      </c>
      <c r="C96">
        <v>3.1194842852550102</v>
      </c>
      <c r="D96">
        <v>3.1194842852550102</v>
      </c>
      <c r="E96">
        <v>3.1194842852550102</v>
      </c>
    </row>
    <row r="97" spans="1:5">
      <c r="A97" s="1">
        <v>35155</v>
      </c>
      <c r="B97">
        <v>2.8694883720748399</v>
      </c>
      <c r="C97">
        <v>2.8694883720748399</v>
      </c>
      <c r="D97">
        <v>2.8694883720748399</v>
      </c>
      <c r="E97">
        <v>2.8694883720748399</v>
      </c>
    </row>
    <row r="98" spans="1:5">
      <c r="A98" s="1">
        <v>35246</v>
      </c>
      <c r="B98">
        <v>2.8471828012697702</v>
      </c>
      <c r="C98">
        <v>2.8471828012697702</v>
      </c>
      <c r="D98">
        <v>2.8471828012697702</v>
      </c>
      <c r="E98">
        <v>2.8471828012697702</v>
      </c>
    </row>
    <row r="99" spans="1:5">
      <c r="A99" s="1">
        <v>35338</v>
      </c>
      <c r="B99">
        <v>2.7534171982091098</v>
      </c>
      <c r="C99">
        <v>2.7534171982091098</v>
      </c>
      <c r="D99">
        <v>2.7534171982091098</v>
      </c>
      <c r="E99">
        <v>2.7534171982091098</v>
      </c>
    </row>
    <row r="100" spans="1:5">
      <c r="A100" s="1">
        <v>35430</v>
      </c>
      <c r="B100">
        <v>2.4963159259040801</v>
      </c>
      <c r="C100">
        <v>2.4963159259040801</v>
      </c>
      <c r="D100">
        <v>2.4963159259040801</v>
      </c>
      <c r="E100">
        <v>2.4963159259040801</v>
      </c>
    </row>
    <row r="101" spans="1:5">
      <c r="A101" s="1">
        <v>35520</v>
      </c>
      <c r="B101">
        <v>2.4091627298849798</v>
      </c>
      <c r="C101">
        <v>2.4091627298849798</v>
      </c>
      <c r="D101">
        <v>2.4091627298849798</v>
      </c>
      <c r="E101">
        <v>2.4091627298849798</v>
      </c>
    </row>
    <row r="102" spans="1:5">
      <c r="A102" s="1">
        <v>35611</v>
      </c>
      <c r="B102">
        <v>2.47657177606954</v>
      </c>
      <c r="C102">
        <v>2.47657177606954</v>
      </c>
      <c r="D102">
        <v>2.47657177606954</v>
      </c>
      <c r="E102">
        <v>2.47657177606954</v>
      </c>
    </row>
    <row r="103" spans="1:5">
      <c r="A103" s="1">
        <v>35703</v>
      </c>
      <c r="B103">
        <v>2.2041487782042002</v>
      </c>
      <c r="C103">
        <v>2.2041487782042002</v>
      </c>
      <c r="D103">
        <v>2.2041487782042002</v>
      </c>
      <c r="E103">
        <v>2.2041487782042002</v>
      </c>
    </row>
    <row r="104" spans="1:5">
      <c r="A104" s="1">
        <v>35795</v>
      </c>
      <c r="B104">
        <v>2.16018284783032</v>
      </c>
      <c r="C104">
        <v>2.16018284783032</v>
      </c>
      <c r="D104">
        <v>2.16018284783032</v>
      </c>
      <c r="E104">
        <v>2.16018284783032</v>
      </c>
    </row>
    <row r="105" spans="1:5">
      <c r="A105" s="1">
        <v>35885</v>
      </c>
      <c r="B105">
        <v>1.9340544265689199</v>
      </c>
      <c r="C105">
        <v>1.9340544265689199</v>
      </c>
      <c r="D105">
        <v>1.9340544265689199</v>
      </c>
      <c r="E105">
        <v>1.9340544265689199</v>
      </c>
    </row>
    <row r="106" spans="1:5">
      <c r="A106" s="1">
        <v>35976</v>
      </c>
      <c r="B106">
        <v>1.7919062749805601</v>
      </c>
      <c r="C106">
        <v>1.7919062749805601</v>
      </c>
      <c r="D106">
        <v>1.7919062749805601</v>
      </c>
      <c r="E106">
        <v>1.7919062749805601</v>
      </c>
    </row>
    <row r="107" spans="1:5">
      <c r="A107" s="1">
        <v>36068</v>
      </c>
      <c r="B107">
        <v>1.8019978866042099</v>
      </c>
      <c r="C107">
        <v>1.8019978866042099</v>
      </c>
      <c r="D107">
        <v>1.8019978866042099</v>
      </c>
      <c r="E107">
        <v>1.8019978866042099</v>
      </c>
    </row>
    <row r="108" spans="1:5">
      <c r="A108" s="1">
        <v>36160</v>
      </c>
      <c r="B108">
        <v>1.60555367049082</v>
      </c>
      <c r="C108">
        <v>1.60555367049082</v>
      </c>
      <c r="D108">
        <v>1.60555367049082</v>
      </c>
      <c r="E108">
        <v>1.60555367049082</v>
      </c>
    </row>
    <row r="109" spans="1:5">
      <c r="A109" s="1">
        <v>36250</v>
      </c>
      <c r="B109">
        <v>1.45788743061671</v>
      </c>
      <c r="C109">
        <v>1.45788743061671</v>
      </c>
      <c r="D109">
        <v>1.45788743061671</v>
      </c>
      <c r="E109">
        <v>1.45788743061671</v>
      </c>
    </row>
    <row r="110" spans="1:5">
      <c r="A110" s="1">
        <v>36341</v>
      </c>
      <c r="B110">
        <v>1.4645607917526999</v>
      </c>
      <c r="C110">
        <v>1.4645607917526999</v>
      </c>
      <c r="D110">
        <v>1.4645607917526999</v>
      </c>
      <c r="E110">
        <v>1.4645607917526999</v>
      </c>
    </row>
    <row r="111" spans="1:5">
      <c r="A111" s="1">
        <v>36433</v>
      </c>
      <c r="B111">
        <v>1.5151271369877599</v>
      </c>
      <c r="C111">
        <v>1.5151271369877599</v>
      </c>
      <c r="D111">
        <v>1.5151271369877599</v>
      </c>
      <c r="E111">
        <v>1.5151271369877599</v>
      </c>
    </row>
    <row r="112" spans="1:5">
      <c r="A112" s="1">
        <v>36525</v>
      </c>
      <c r="B112">
        <v>1.50355211523553</v>
      </c>
      <c r="C112">
        <v>1.50355211523553</v>
      </c>
      <c r="D112">
        <v>1.50355211523553</v>
      </c>
      <c r="E112">
        <v>1.50355211523553</v>
      </c>
    </row>
    <row r="113" spans="1:5">
      <c r="A113" s="1">
        <v>36616</v>
      </c>
      <c r="B113">
        <v>1.51072353990404</v>
      </c>
      <c r="C113">
        <v>1.51072353990404</v>
      </c>
      <c r="D113">
        <v>1.51072353990404</v>
      </c>
      <c r="E113">
        <v>1.51072353990404</v>
      </c>
    </row>
    <row r="114" spans="1:5">
      <c r="A114" s="1">
        <v>36707</v>
      </c>
      <c r="B114">
        <v>1.4759900233730501</v>
      </c>
      <c r="C114">
        <v>1.4759900233730501</v>
      </c>
      <c r="D114">
        <v>1.4759900233730501</v>
      </c>
      <c r="E114">
        <v>1.4759900233730501</v>
      </c>
    </row>
    <row r="115" spans="1:5">
      <c r="A115" s="1">
        <v>36799</v>
      </c>
      <c r="B115">
        <v>1.5023337100951299</v>
      </c>
      <c r="C115">
        <v>1.5023337100951299</v>
      </c>
      <c r="D115">
        <v>1.5023337100951299</v>
      </c>
      <c r="E115">
        <v>1.5023337100951299</v>
      </c>
    </row>
    <row r="116" spans="1:5">
      <c r="A116" s="1">
        <v>36891</v>
      </c>
      <c r="B116">
        <v>1.59519921529179</v>
      </c>
      <c r="C116">
        <v>1.59519921529179</v>
      </c>
      <c r="D116">
        <v>1.59519921529179</v>
      </c>
      <c r="E116">
        <v>1.59519921529179</v>
      </c>
    </row>
    <row r="117" spans="1:5">
      <c r="A117" s="1">
        <v>36981</v>
      </c>
      <c r="B117">
        <v>1.53979013502338</v>
      </c>
      <c r="C117">
        <v>1.53979013502338</v>
      </c>
      <c r="D117">
        <v>1.53979013502338</v>
      </c>
      <c r="E117">
        <v>1.53979013502338</v>
      </c>
    </row>
    <row r="118" spans="1:5">
      <c r="A118" s="1">
        <v>37072</v>
      </c>
      <c r="B118">
        <v>1.5440780284719</v>
      </c>
      <c r="C118">
        <v>1.5440780284719</v>
      </c>
      <c r="D118">
        <v>1.5440780284719</v>
      </c>
      <c r="E118">
        <v>1.5440780284719</v>
      </c>
    </row>
    <row r="119" spans="1:5">
      <c r="A119" s="1">
        <v>37164</v>
      </c>
      <c r="B119">
        <v>1.5663088782800501</v>
      </c>
      <c r="C119">
        <v>1.5663088782800501</v>
      </c>
      <c r="D119">
        <v>1.5663088782800501</v>
      </c>
      <c r="E119">
        <v>1.5663088782800501</v>
      </c>
    </row>
    <row r="120" spans="1:5">
      <c r="A120" s="1">
        <v>37256</v>
      </c>
      <c r="B120">
        <v>1.6154949689108</v>
      </c>
      <c r="C120">
        <v>1.6154949689108</v>
      </c>
      <c r="D120">
        <v>1.6154949689108</v>
      </c>
      <c r="E120">
        <v>1.6154949689108</v>
      </c>
    </row>
    <row r="121" spans="1:5">
      <c r="A121" s="1">
        <v>37346</v>
      </c>
      <c r="B121">
        <v>1.7417758208960199</v>
      </c>
      <c r="C121">
        <v>1.7417758208960199</v>
      </c>
      <c r="D121">
        <v>1.7417758208960199</v>
      </c>
      <c r="E121">
        <v>1.7417758208960199</v>
      </c>
    </row>
    <row r="122" spans="1:5">
      <c r="A122" s="1">
        <v>37437</v>
      </c>
      <c r="B122">
        <v>1.7822319878350601</v>
      </c>
      <c r="C122">
        <v>1.7822319878350601</v>
      </c>
      <c r="D122">
        <v>1.7822319878350601</v>
      </c>
      <c r="E122">
        <v>1.7822319878350601</v>
      </c>
    </row>
    <row r="123" spans="1:5">
      <c r="A123" s="1">
        <v>37529</v>
      </c>
      <c r="B123">
        <v>1.4790919957944799</v>
      </c>
      <c r="C123">
        <v>1.4790919957944799</v>
      </c>
      <c r="D123">
        <v>1.4790919957944799</v>
      </c>
      <c r="E123">
        <v>1.4790919957944799</v>
      </c>
    </row>
    <row r="124" spans="1:5">
      <c r="A124" s="1">
        <v>37621</v>
      </c>
      <c r="B124">
        <v>1.2472342049429801</v>
      </c>
      <c r="C124">
        <v>1.2472342049429801</v>
      </c>
      <c r="D124">
        <v>1.2472342049429801</v>
      </c>
      <c r="E124">
        <v>1.2472342049429801</v>
      </c>
    </row>
    <row r="125" spans="1:5">
      <c r="A125" s="1">
        <v>37711</v>
      </c>
      <c r="B125">
        <v>0.744287906577627</v>
      </c>
      <c r="C125">
        <v>0.744287906577627</v>
      </c>
      <c r="D125">
        <v>0.744287906577627</v>
      </c>
      <c r="E125">
        <v>0.744287906577627</v>
      </c>
    </row>
    <row r="126" spans="1:5">
      <c r="A126" s="1">
        <v>37802</v>
      </c>
      <c r="B126">
        <v>0.53597195630509697</v>
      </c>
      <c r="C126">
        <v>0.53597195630509697</v>
      </c>
      <c r="D126">
        <v>0.53597195630509697</v>
      </c>
      <c r="E126">
        <v>0.53597195630509697</v>
      </c>
    </row>
    <row r="127" spans="1:5">
      <c r="A127" s="1">
        <v>37894</v>
      </c>
      <c r="B127">
        <v>0.765491389813723</v>
      </c>
      <c r="C127">
        <v>0.765491389813723</v>
      </c>
      <c r="D127">
        <v>0.765491389813723</v>
      </c>
      <c r="E127">
        <v>0.765491389813723</v>
      </c>
    </row>
    <row r="128" spans="1:5">
      <c r="A128" s="1">
        <v>37986</v>
      </c>
      <c r="B128">
        <v>0.97759635703857195</v>
      </c>
      <c r="C128">
        <v>0.97759635703857195</v>
      </c>
      <c r="D128">
        <v>0.97759635703857195</v>
      </c>
      <c r="E128">
        <v>0.97759635703857195</v>
      </c>
    </row>
    <row r="129" spans="1:5">
      <c r="A129" s="1">
        <v>38077</v>
      </c>
      <c r="B129">
        <v>1.04195557619993</v>
      </c>
      <c r="C129">
        <v>1.04195557619993</v>
      </c>
      <c r="D129">
        <v>1.04195557619993</v>
      </c>
      <c r="E129">
        <v>1.04195557619993</v>
      </c>
    </row>
    <row r="130" spans="1:5">
      <c r="A130" s="1">
        <v>38168</v>
      </c>
      <c r="B130">
        <v>1.2211637845741601</v>
      </c>
      <c r="C130">
        <v>1.2211637845741601</v>
      </c>
      <c r="D130">
        <v>1.2211637845741601</v>
      </c>
      <c r="E130">
        <v>1.2211637845741601</v>
      </c>
    </row>
    <row r="131" spans="1:5">
      <c r="A131" s="1">
        <v>38260</v>
      </c>
      <c r="B131">
        <v>1.1697606324579599</v>
      </c>
      <c r="C131">
        <v>1.1697606324579599</v>
      </c>
      <c r="D131">
        <v>1.1697606324579599</v>
      </c>
      <c r="E131">
        <v>1.1697606324579599</v>
      </c>
    </row>
    <row r="132" spans="1:5">
      <c r="A132" s="1">
        <v>38352</v>
      </c>
      <c r="B132">
        <v>0.93477641020490199</v>
      </c>
      <c r="C132">
        <v>0.93477641020490199</v>
      </c>
      <c r="D132">
        <v>0.93477641020490199</v>
      </c>
      <c r="E132">
        <v>0.93477641020490199</v>
      </c>
    </row>
    <row r="133" spans="1:5">
      <c r="A133" s="1">
        <v>38442</v>
      </c>
      <c r="B133">
        <v>0.64160967832027005</v>
      </c>
      <c r="C133">
        <v>0.64160967832027005</v>
      </c>
      <c r="D133">
        <v>0.64160967832027005</v>
      </c>
      <c r="E133">
        <v>0.64160967832027005</v>
      </c>
    </row>
    <row r="134" spans="1:5">
      <c r="A134" s="1">
        <v>38533</v>
      </c>
      <c r="B134">
        <v>0.481558775397193</v>
      </c>
      <c r="C134">
        <v>0.481558775397193</v>
      </c>
      <c r="D134">
        <v>0.481558775397193</v>
      </c>
      <c r="E134">
        <v>0.481558775397193</v>
      </c>
    </row>
    <row r="135" spans="1:5">
      <c r="A135" s="1">
        <v>38625</v>
      </c>
      <c r="B135">
        <v>1.1971691240471901E-2</v>
      </c>
      <c r="C135">
        <v>1.1971691240471901E-2</v>
      </c>
      <c r="D135">
        <v>1.1971691240471901E-2</v>
      </c>
      <c r="E135">
        <v>1.1971691240471901E-2</v>
      </c>
    </row>
    <row r="136" spans="1:5">
      <c r="A136" s="1">
        <v>38717</v>
      </c>
      <c r="B136">
        <v>-0.17212353627577301</v>
      </c>
      <c r="C136">
        <v>-0.17212353627577301</v>
      </c>
      <c r="D136">
        <v>-0.17212353627577301</v>
      </c>
      <c r="E136">
        <v>-0.17212353627577301</v>
      </c>
    </row>
    <row r="137" spans="1:5">
      <c r="A137" s="1">
        <v>38807</v>
      </c>
      <c r="B137">
        <v>2.0842223416956001E-2</v>
      </c>
      <c r="C137">
        <v>2.0842223416956001E-2</v>
      </c>
      <c r="D137">
        <v>2.0842223416956001E-2</v>
      </c>
      <c r="E137">
        <v>2.0842223416956001E-2</v>
      </c>
    </row>
    <row r="138" spans="1:5">
      <c r="A138" s="1">
        <v>38898</v>
      </c>
      <c r="B138">
        <v>0.120809883424706</v>
      </c>
      <c r="C138">
        <v>0.120809883424706</v>
      </c>
      <c r="D138">
        <v>0.120809883424706</v>
      </c>
      <c r="E138">
        <v>0.120809883424706</v>
      </c>
    </row>
    <row r="139" spans="1:5">
      <c r="A139" s="1">
        <v>38990</v>
      </c>
      <c r="B139">
        <v>0.199700437730508</v>
      </c>
      <c r="C139">
        <v>0.199700437730508</v>
      </c>
      <c r="D139">
        <v>0.199700437730508</v>
      </c>
      <c r="E139">
        <v>0.199700437730508</v>
      </c>
    </row>
    <row r="140" spans="1:5">
      <c r="A140" s="1">
        <v>39082</v>
      </c>
      <c r="B140">
        <v>0.24480339059262701</v>
      </c>
      <c r="C140">
        <v>0.24480339059262701</v>
      </c>
      <c r="D140">
        <v>0.24480339059262701</v>
      </c>
      <c r="E140">
        <v>0.24480339059262701</v>
      </c>
    </row>
    <row r="141" spans="1:5">
      <c r="A141" s="1">
        <v>39172</v>
      </c>
      <c r="B141">
        <v>0.18014939788964099</v>
      </c>
      <c r="C141">
        <v>0.18014939788964099</v>
      </c>
      <c r="D141">
        <v>0.18014939788964099</v>
      </c>
      <c r="E141">
        <v>0.18014939788964099</v>
      </c>
    </row>
    <row r="142" spans="1:5">
      <c r="A142" s="1">
        <v>39263</v>
      </c>
      <c r="B142">
        <v>9.5397470423249198E-2</v>
      </c>
      <c r="C142">
        <v>9.5397470423249198E-2</v>
      </c>
      <c r="D142">
        <v>9.5397470423249198E-2</v>
      </c>
      <c r="E142">
        <v>9.5397470423249198E-2</v>
      </c>
    </row>
    <row r="143" spans="1:5">
      <c r="A143" s="1">
        <v>39355</v>
      </c>
      <c r="B143">
        <v>0.12490538352639299</v>
      </c>
      <c r="C143">
        <v>0.12490538352639299</v>
      </c>
      <c r="D143">
        <v>0.12490538352639299</v>
      </c>
      <c r="E143">
        <v>0.12490538352639299</v>
      </c>
    </row>
    <row r="144" spans="1:5">
      <c r="A144" s="1">
        <v>39447</v>
      </c>
      <c r="B144">
        <v>-7.3391431264716103E-2</v>
      </c>
      <c r="C144">
        <v>-7.3391431264716103E-2</v>
      </c>
      <c r="D144">
        <v>-7.3391431264716103E-2</v>
      </c>
      <c r="E144">
        <v>-7.3391431264716103E-2</v>
      </c>
    </row>
    <row r="145" spans="1:5">
      <c r="A145" s="1">
        <v>39538</v>
      </c>
      <c r="B145">
        <v>-6.91284585848599E-2</v>
      </c>
      <c r="C145">
        <v>-6.91284585848599E-2</v>
      </c>
      <c r="D145">
        <v>-6.91284585848599E-2</v>
      </c>
      <c r="E145">
        <v>-6.91284585848599E-2</v>
      </c>
    </row>
    <row r="146" spans="1:5">
      <c r="A146" s="1">
        <v>39629</v>
      </c>
      <c r="B146">
        <v>-0.25007009905416799</v>
      </c>
      <c r="C146">
        <v>-0.25007009905416799</v>
      </c>
      <c r="D146">
        <v>-0.25007009905416799</v>
      </c>
      <c r="E146">
        <v>-0.25007009905416799</v>
      </c>
    </row>
    <row r="147" spans="1:5">
      <c r="A147" s="1">
        <v>39721</v>
      </c>
      <c r="B147">
        <v>-0.16070103666725299</v>
      </c>
      <c r="C147">
        <v>-0.16070103666725299</v>
      </c>
      <c r="D147">
        <v>-0.16070103666725299</v>
      </c>
      <c r="E147">
        <v>-0.16070103666725299</v>
      </c>
    </row>
    <row r="148" spans="1:5">
      <c r="A148" s="1">
        <v>39813</v>
      </c>
      <c r="B148">
        <v>-0.17600234368885201</v>
      </c>
      <c r="C148">
        <v>-0.17600234368885201</v>
      </c>
      <c r="D148">
        <v>-0.17600234368885201</v>
      </c>
      <c r="E148">
        <v>-0.17600234368885201</v>
      </c>
    </row>
    <row r="149" spans="1:5">
      <c r="A149" s="1">
        <v>39903</v>
      </c>
      <c r="B149">
        <v>-0.52737972216876505</v>
      </c>
      <c r="C149">
        <v>-0.52737972216876505</v>
      </c>
      <c r="D149">
        <v>-0.52737972216876505</v>
      </c>
      <c r="E149">
        <v>-0.52737972216876505</v>
      </c>
    </row>
    <row r="150" spans="1:5">
      <c r="A150" s="1">
        <v>39994</v>
      </c>
      <c r="B150">
        <v>-0.46682740624066399</v>
      </c>
      <c r="C150">
        <v>-0.46682740624066399</v>
      </c>
      <c r="D150">
        <v>-0.46682740624066399</v>
      </c>
      <c r="E150">
        <v>-0.46682740624066399</v>
      </c>
    </row>
    <row r="151" spans="1:5">
      <c r="A151" s="1">
        <v>40086</v>
      </c>
      <c r="B151">
        <v>-0.430480615402834</v>
      </c>
      <c r="C151">
        <v>-0.430480615402834</v>
      </c>
      <c r="D151">
        <v>-0.430480615402834</v>
      </c>
      <c r="E151">
        <v>-0.430480615402834</v>
      </c>
    </row>
    <row r="152" spans="1:5">
      <c r="A152" s="1">
        <v>40178</v>
      </c>
      <c r="B152">
        <v>-0.54219643744179002</v>
      </c>
      <c r="C152">
        <v>-0.54219643744179002</v>
      </c>
      <c r="D152">
        <v>-0.54219643744179002</v>
      </c>
      <c r="E152">
        <v>-0.54219643744179002</v>
      </c>
    </row>
    <row r="153" spans="1:5">
      <c r="A153" s="1">
        <v>40268</v>
      </c>
      <c r="B153">
        <v>-0.50072359777004105</v>
      </c>
      <c r="C153">
        <v>-0.50072359777004105</v>
      </c>
      <c r="D153">
        <v>-0.50072359777004105</v>
      </c>
      <c r="E153">
        <v>-0.50072359777004105</v>
      </c>
    </row>
    <row r="154" spans="1:5">
      <c r="A154" s="1">
        <v>40359</v>
      </c>
      <c r="B154">
        <v>-0.50533355790848</v>
      </c>
      <c r="C154">
        <v>-0.50533355790848</v>
      </c>
      <c r="D154">
        <v>-0.50533355790848</v>
      </c>
      <c r="E154">
        <v>-0.50533355790848</v>
      </c>
    </row>
    <row r="155" spans="1:5">
      <c r="A155" s="1">
        <v>40451</v>
      </c>
      <c r="B155">
        <v>-0.662774177863796</v>
      </c>
      <c r="C155">
        <v>-0.662774177863796</v>
      </c>
      <c r="D155">
        <v>-0.662774177863796</v>
      </c>
      <c r="E155">
        <v>-0.662774177863796</v>
      </c>
    </row>
    <row r="156" spans="1:5">
      <c r="A156" s="1">
        <v>40543</v>
      </c>
      <c r="B156">
        <v>-0.684336510339977</v>
      </c>
      <c r="C156">
        <v>-0.684336510339977</v>
      </c>
      <c r="D156">
        <v>-0.684336510339977</v>
      </c>
      <c r="E156">
        <v>-0.684336510339977</v>
      </c>
    </row>
    <row r="157" spans="1:5">
      <c r="A157" s="1">
        <v>40633</v>
      </c>
      <c r="B157">
        <v>-0.48701742487750699</v>
      </c>
      <c r="C157">
        <v>-0.48701742487750699</v>
      </c>
      <c r="D157">
        <v>-0.48701742487750699</v>
      </c>
      <c r="E157">
        <v>-0.48701742487750699</v>
      </c>
    </row>
    <row r="158" spans="1:5">
      <c r="A158" s="1">
        <v>40724</v>
      </c>
      <c r="B158">
        <v>-0.40399864968246602</v>
      </c>
      <c r="C158">
        <v>-0.40399864968246602</v>
      </c>
      <c r="D158">
        <v>-0.40399864968246602</v>
      </c>
      <c r="E158">
        <v>-0.40399864968246602</v>
      </c>
    </row>
    <row r="159" spans="1:5">
      <c r="A159" s="1">
        <v>40816</v>
      </c>
      <c r="B159">
        <v>-0.49189400019313401</v>
      </c>
      <c r="C159">
        <v>-0.49189400019313401</v>
      </c>
      <c r="D159">
        <v>-0.49189400019313401</v>
      </c>
      <c r="E159">
        <v>-0.49189400019313401</v>
      </c>
    </row>
    <row r="160" spans="1:5">
      <c r="A160" s="1">
        <v>40908</v>
      </c>
      <c r="B160">
        <v>-0.56297201069402103</v>
      </c>
      <c r="C160">
        <v>-0.56297201069402103</v>
      </c>
      <c r="D160">
        <v>-0.56297201069402103</v>
      </c>
      <c r="E160">
        <v>-0.56297201069402103</v>
      </c>
    </row>
    <row r="161" spans="1:5">
      <c r="A161" s="1">
        <v>40999</v>
      </c>
      <c r="B161">
        <v>-0.74377563350422404</v>
      </c>
      <c r="C161">
        <v>-0.74377563350422404</v>
      </c>
      <c r="D161">
        <v>-0.74377563350422404</v>
      </c>
      <c r="E161">
        <v>-0.74377563350422404</v>
      </c>
    </row>
    <row r="162" spans="1:5">
      <c r="A162" s="1">
        <v>41090</v>
      </c>
      <c r="B162">
        <v>-0.78137691744166005</v>
      </c>
      <c r="C162">
        <v>-0.78137691744166005</v>
      </c>
      <c r="D162">
        <v>-0.78137691744166005</v>
      </c>
      <c r="E162">
        <v>-0.78137691744166005</v>
      </c>
    </row>
    <row r="163" spans="1:5">
      <c r="A163" s="1">
        <v>41182</v>
      </c>
      <c r="B163">
        <v>-0.97075344184044698</v>
      </c>
      <c r="C163">
        <v>-0.97075344184044698</v>
      </c>
      <c r="D163">
        <v>-0.97075344184044698</v>
      </c>
      <c r="E163">
        <v>-0.97075344184044698</v>
      </c>
    </row>
    <row r="164" spans="1:5">
      <c r="A164" s="1">
        <v>41274</v>
      </c>
      <c r="B164">
        <v>-1.2071824891491101</v>
      </c>
      <c r="C164">
        <v>-1.2071824891491101</v>
      </c>
      <c r="D164">
        <v>-1.2071824891491101</v>
      </c>
      <c r="E164">
        <v>-1.2071824891491101</v>
      </c>
    </row>
    <row r="165" spans="1:5">
      <c r="A165" s="1">
        <v>41364</v>
      </c>
      <c r="B165">
        <v>-1.1792010188398401</v>
      </c>
      <c r="C165">
        <v>-1.1792010188398401</v>
      </c>
      <c r="D165">
        <v>-1.1792010188398401</v>
      </c>
      <c r="E165">
        <v>-1.1792010188398401</v>
      </c>
    </row>
    <row r="166" spans="1:5">
      <c r="A166" s="1">
        <v>41455</v>
      </c>
      <c r="B166">
        <v>-1.12310035545766</v>
      </c>
      <c r="C166">
        <v>-1.12310035545766</v>
      </c>
      <c r="D166">
        <v>-1.12310035545766</v>
      </c>
      <c r="E166">
        <v>-1.12310035545766</v>
      </c>
    </row>
    <row r="167" spans="1:5">
      <c r="A167" s="1">
        <v>41547</v>
      </c>
      <c r="B167">
        <v>-1.1301324377714701</v>
      </c>
      <c r="C167">
        <v>-1.1301324377714701</v>
      </c>
      <c r="D167">
        <v>-1.1301324377714701</v>
      </c>
      <c r="E167">
        <v>-1.1301324377714701</v>
      </c>
    </row>
    <row r="168" spans="1:5">
      <c r="A168" s="1">
        <v>41639</v>
      </c>
      <c r="B168">
        <v>-1.2620597664098001</v>
      </c>
      <c r="C168">
        <v>-1.2620597664098001</v>
      </c>
      <c r="D168">
        <v>-1.2620597664098001</v>
      </c>
      <c r="E168">
        <v>-1.2620597664098001</v>
      </c>
    </row>
    <row r="169" spans="1:5">
      <c r="A169" s="1">
        <v>41729</v>
      </c>
      <c r="B169">
        <v>-1.4159526254883501</v>
      </c>
      <c r="C169">
        <v>-1.4159526254883501</v>
      </c>
      <c r="D169">
        <v>-1.4159526254883501</v>
      </c>
      <c r="E169">
        <v>-1.4159526254883501</v>
      </c>
    </row>
    <row r="170" spans="1:5">
      <c r="A170" s="1">
        <v>41820</v>
      </c>
      <c r="B170">
        <v>-1.6462631367173199</v>
      </c>
      <c r="C170">
        <v>-1.6462631367173199</v>
      </c>
      <c r="D170">
        <v>-1.6462631367173199</v>
      </c>
      <c r="E170">
        <v>-1.6462631367173199</v>
      </c>
    </row>
    <row r="171" spans="1:5">
      <c r="A171" s="1">
        <v>41912</v>
      </c>
      <c r="B171">
        <v>-1.5445875780690499</v>
      </c>
      <c r="C171">
        <v>-1.5445875780690499</v>
      </c>
      <c r="D171">
        <v>-1.5445875780690499</v>
      </c>
      <c r="E171">
        <v>-1.5445875780690499</v>
      </c>
    </row>
    <row r="172" spans="1:5">
      <c r="A172" s="1">
        <v>42004</v>
      </c>
      <c r="B172">
        <v>-1.7026366222964999</v>
      </c>
      <c r="C172">
        <v>-1.7026366222964999</v>
      </c>
      <c r="D172">
        <v>-1.7026366222964999</v>
      </c>
      <c r="E172">
        <v>-1.7026366222964999</v>
      </c>
    </row>
    <row r="173" spans="1:5">
      <c r="A173" s="1">
        <v>42094</v>
      </c>
      <c r="B173">
        <v>-1.8249523714907601</v>
      </c>
      <c r="C173">
        <v>-1.8249523714907601</v>
      </c>
      <c r="D173">
        <v>-1.8249523714907601</v>
      </c>
      <c r="E173">
        <v>-1.8249523714907601</v>
      </c>
    </row>
    <row r="174" spans="1:5">
      <c r="A174" s="1">
        <v>42185</v>
      </c>
      <c r="B174">
        <v>-1.7102896638253899</v>
      </c>
      <c r="C174">
        <v>-1.7102896638253899</v>
      </c>
      <c r="D174">
        <v>-1.7102896638253899</v>
      </c>
      <c r="E174">
        <v>-1.7102896638253899</v>
      </c>
    </row>
    <row r="175" spans="1:5">
      <c r="A175" s="1">
        <v>42277</v>
      </c>
      <c r="B175">
        <v>-1.8969225535157599</v>
      </c>
      <c r="C175">
        <v>-1.8969225535157599</v>
      </c>
      <c r="D175">
        <v>-1.8969225535157599</v>
      </c>
      <c r="E175">
        <v>-1.8969225535157599</v>
      </c>
    </row>
    <row r="176" spans="1:5">
      <c r="A176" s="1">
        <v>42369</v>
      </c>
      <c r="B176">
        <v>-1.7720048583874</v>
      </c>
      <c r="C176">
        <v>-1.7720048583874</v>
      </c>
      <c r="D176">
        <v>-1.7720048583874</v>
      </c>
      <c r="E176">
        <v>-1.7720048583874</v>
      </c>
    </row>
    <row r="177" spans="1:5">
      <c r="A177" s="1">
        <v>42460</v>
      </c>
      <c r="B177">
        <v>-1.8312505400928101</v>
      </c>
      <c r="C177">
        <v>-1.8312505400928101</v>
      </c>
      <c r="D177">
        <v>-1.8312505400928101</v>
      </c>
      <c r="E177">
        <v>-1.8312505400928101</v>
      </c>
    </row>
    <row r="178" spans="1:5">
      <c r="A178" s="1">
        <v>42551</v>
      </c>
      <c r="B178">
        <v>-1.7904162801793999</v>
      </c>
      <c r="C178">
        <v>-1.7904162801793999</v>
      </c>
      <c r="D178">
        <v>-1.7904162801793999</v>
      </c>
      <c r="E178">
        <v>-1.7904162801793999</v>
      </c>
    </row>
    <row r="179" spans="1:5">
      <c r="A179" s="1">
        <v>42643</v>
      </c>
      <c r="B179">
        <v>-1.7276394408065301</v>
      </c>
      <c r="C179">
        <v>-1.7276394408065301</v>
      </c>
      <c r="D179">
        <v>-1.7276394408065301</v>
      </c>
      <c r="E179">
        <v>-1.7276394408065301</v>
      </c>
    </row>
    <row r="180" spans="1:5">
      <c r="A180" s="1">
        <v>42735</v>
      </c>
      <c r="B180">
        <v>-1.6333108532034</v>
      </c>
      <c r="C180">
        <v>-1.6333108532034</v>
      </c>
      <c r="D180">
        <v>-1.6333108532034</v>
      </c>
      <c r="E180">
        <v>-1.6333108532034</v>
      </c>
    </row>
    <row r="181" spans="1:5">
      <c r="A181" s="1">
        <v>42825</v>
      </c>
      <c r="B181">
        <v>-1.5548788445695301</v>
      </c>
      <c r="C181">
        <v>-1.5548788445695301</v>
      </c>
      <c r="D181">
        <v>-1.5548788445695301</v>
      </c>
      <c r="E181">
        <v>-1.5548788445695301</v>
      </c>
    </row>
    <row r="182" spans="1:5">
      <c r="A182" s="1">
        <v>42916</v>
      </c>
      <c r="B182">
        <v>-1.59275841345632</v>
      </c>
      <c r="C182">
        <v>-1.59275841345632</v>
      </c>
      <c r="D182">
        <v>-1.59275841345632</v>
      </c>
      <c r="E182">
        <v>-1.59275841345632</v>
      </c>
    </row>
    <row r="183" spans="1:5">
      <c r="A183" s="1">
        <v>43008</v>
      </c>
      <c r="B183">
        <v>-1.79482435258308</v>
      </c>
      <c r="C183">
        <v>-1.79482435258308</v>
      </c>
      <c r="D183">
        <v>-1.79482435258308</v>
      </c>
      <c r="E183">
        <v>-1.79482435258308</v>
      </c>
    </row>
    <row r="184" spans="1:5">
      <c r="A184" s="1">
        <v>43100</v>
      </c>
      <c r="B184">
        <v>-1.70766550924743</v>
      </c>
      <c r="C184">
        <v>-1.70766550924743</v>
      </c>
      <c r="D184">
        <v>-1.70766550924743</v>
      </c>
      <c r="E184">
        <v>-1.70766550924743</v>
      </c>
    </row>
    <row r="185" spans="1:5">
      <c r="A185" s="1">
        <v>43190</v>
      </c>
      <c r="B185">
        <v>-1.5823654327982</v>
      </c>
      <c r="C185">
        <v>-1.5823654327982</v>
      </c>
      <c r="D185">
        <v>-1.5823654327982</v>
      </c>
      <c r="E185">
        <v>-1.5823654327982</v>
      </c>
    </row>
    <row r="186" spans="1:5">
      <c r="A186" s="1">
        <v>43281</v>
      </c>
      <c r="B186">
        <v>-1.56197404790773</v>
      </c>
      <c r="C186">
        <v>-1.56197404790773</v>
      </c>
      <c r="D186">
        <v>-1.56197404790773</v>
      </c>
      <c r="E186">
        <v>-1.56197404790773</v>
      </c>
    </row>
    <row r="187" spans="1:5">
      <c r="A187" s="1">
        <v>43373</v>
      </c>
      <c r="B187">
        <v>-1.4490866997494001</v>
      </c>
      <c r="C187">
        <v>-1.4490866997494001</v>
      </c>
      <c r="D187">
        <v>-1.4490866997494001</v>
      </c>
      <c r="E187">
        <v>-1.4490866997494001</v>
      </c>
    </row>
    <row r="188" spans="1:5">
      <c r="A188" s="1">
        <v>43465</v>
      </c>
      <c r="B188">
        <v>-1.3966805094778301</v>
      </c>
      <c r="C188">
        <v>-1.3966805094778301</v>
      </c>
      <c r="D188">
        <v>-1.3966805094778301</v>
      </c>
      <c r="E188">
        <v>-1.3966805094778301</v>
      </c>
    </row>
    <row r="189" spans="1:5">
      <c r="A189" s="1">
        <v>43555</v>
      </c>
      <c r="B189">
        <v>-1.53282053390707</v>
      </c>
      <c r="C189">
        <v>-1.53282053390707</v>
      </c>
      <c r="D189">
        <v>-1.53282053390707</v>
      </c>
      <c r="E189">
        <v>-1.53282053390707</v>
      </c>
    </row>
    <row r="190" spans="1:5">
      <c r="A190" s="1">
        <v>43646</v>
      </c>
      <c r="B190">
        <v>-1.52639117939535</v>
      </c>
      <c r="C190">
        <v>-1.52639117939535</v>
      </c>
      <c r="D190">
        <v>-1.52639117939535</v>
      </c>
      <c r="E190">
        <v>-1.52639117939535</v>
      </c>
    </row>
    <row r="191" spans="1:5">
      <c r="A191" s="1">
        <v>43738</v>
      </c>
      <c r="B191">
        <v>-1.9236895692020399</v>
      </c>
      <c r="C191">
        <v>-1.9236895692020399</v>
      </c>
      <c r="D191">
        <v>-1.9236895692020399</v>
      </c>
      <c r="E191">
        <v>-1.9236895692020399</v>
      </c>
    </row>
    <row r="192" spans="1:5">
      <c r="A192" s="1">
        <v>43830</v>
      </c>
      <c r="B192">
        <v>-1.74509235092754</v>
      </c>
      <c r="C192">
        <v>-1.74509235092754</v>
      </c>
      <c r="D192">
        <v>-1.74509235092754</v>
      </c>
      <c r="E192">
        <v>-1.74509235092754</v>
      </c>
    </row>
    <row r="193" spans="1:5">
      <c r="A193" s="1">
        <v>43921</v>
      </c>
      <c r="B193">
        <v>-1.8590274569299701</v>
      </c>
      <c r="C193">
        <v>-1.8590274569299701</v>
      </c>
      <c r="D193">
        <v>-1.8590274569299701</v>
      </c>
      <c r="E193">
        <v>-1.8590274569299701</v>
      </c>
    </row>
    <row r="194" spans="1:5">
      <c r="A194" s="1">
        <v>44012</v>
      </c>
      <c r="B194">
        <v>-1.88231895816295</v>
      </c>
      <c r="C194">
        <v>-1.88231895816295</v>
      </c>
      <c r="D194">
        <v>-1.88231895816295</v>
      </c>
      <c r="E194">
        <v>-1.88231895816295</v>
      </c>
    </row>
    <row r="195" spans="1:5">
      <c r="A195" s="1">
        <v>44104</v>
      </c>
      <c r="B195">
        <v>-1.8591259054957501</v>
      </c>
      <c r="C195">
        <v>-1.8591259054957501</v>
      </c>
      <c r="D195">
        <v>-1.8591259054957501</v>
      </c>
      <c r="E195">
        <v>-1.8591259054957501</v>
      </c>
    </row>
    <row r="196" spans="1:5">
      <c r="A196" s="1">
        <v>44196</v>
      </c>
      <c r="B196">
        <v>-1.86084988464353</v>
      </c>
      <c r="C196">
        <v>-1.86084988464353</v>
      </c>
      <c r="D196">
        <v>-1.86084988464353</v>
      </c>
      <c r="E196">
        <v>-1.86084988464353</v>
      </c>
    </row>
    <row r="197" spans="1:5">
      <c r="A197" s="1">
        <v>44286</v>
      </c>
      <c r="B197">
        <v>-1.88315312975681</v>
      </c>
      <c r="C197">
        <v>-1.88315312975681</v>
      </c>
      <c r="D197">
        <v>-1.88315312975681</v>
      </c>
      <c r="E197">
        <v>-1.88315312975681</v>
      </c>
    </row>
    <row r="198" spans="1:5">
      <c r="A198" s="1">
        <v>44377</v>
      </c>
      <c r="B198">
        <v>-1.46453156174962</v>
      </c>
      <c r="C198">
        <v>-1.46453156174962</v>
      </c>
      <c r="D198">
        <v>-1.46453156174962</v>
      </c>
      <c r="E198">
        <v>-1.46453156174962</v>
      </c>
    </row>
    <row r="199" spans="1:5">
      <c r="A199" s="1">
        <v>44469</v>
      </c>
      <c r="B199">
        <v>-1.50798045652931</v>
      </c>
      <c r="C199">
        <v>-1.50798045652931</v>
      </c>
      <c r="D199">
        <v>-1.50798045652931</v>
      </c>
      <c r="E199">
        <v>-1.50798045652931</v>
      </c>
    </row>
    <row r="200" spans="1:5">
      <c r="A200" s="1">
        <v>44561</v>
      </c>
      <c r="B200">
        <v>-1.48571225755939</v>
      </c>
      <c r="C200">
        <v>-1.48571225755939</v>
      </c>
      <c r="D200">
        <v>-1.48571225755939</v>
      </c>
      <c r="E200">
        <v>-1.48571225755939</v>
      </c>
    </row>
    <row r="201" spans="1:5">
      <c r="A201" s="1">
        <v>44651</v>
      </c>
      <c r="B201">
        <v>-1.24201488803127</v>
      </c>
      <c r="C201">
        <v>-1.24201488803127</v>
      </c>
      <c r="D201">
        <v>-1.24201488803127</v>
      </c>
      <c r="E201">
        <v>-1.24201488803127</v>
      </c>
    </row>
    <row r="202" spans="1:5">
      <c r="A202" s="1">
        <v>44742</v>
      </c>
      <c r="B202">
        <v>-0.85413147360154795</v>
      </c>
      <c r="C202">
        <v>-0.85413147360154795</v>
      </c>
      <c r="D202">
        <v>-0.85413147360154795</v>
      </c>
      <c r="E202">
        <v>-0.85413147360154795</v>
      </c>
    </row>
    <row r="203" spans="1:5">
      <c r="A203" s="1">
        <v>44834</v>
      </c>
      <c r="B203">
        <v>-0.57851845231552101</v>
      </c>
      <c r="C203">
        <v>-0.57851845231552101</v>
      </c>
      <c r="D203">
        <v>-0.57851845231552101</v>
      </c>
      <c r="E203">
        <v>-0.57851845231552101</v>
      </c>
    </row>
    <row r="204" spans="1:5">
      <c r="A204" s="1">
        <v>44926</v>
      </c>
      <c r="B204">
        <v>-0.52204601288695296</v>
      </c>
      <c r="C204">
        <v>-0.52204601288695296</v>
      </c>
      <c r="D204">
        <v>-0.52204601288695296</v>
      </c>
      <c r="E204">
        <v>-0.52204601288695296</v>
      </c>
    </row>
    <row r="205" spans="1:5">
      <c r="A205" s="1">
        <v>45016</v>
      </c>
      <c r="B205">
        <v>-0.342549088888703</v>
      </c>
      <c r="C205">
        <v>-0.342549088888703</v>
      </c>
      <c r="D205">
        <v>-0.342549088888703</v>
      </c>
      <c r="E205">
        <v>-0.342549088888703</v>
      </c>
    </row>
    <row r="206" spans="1:5">
      <c r="A206" s="1">
        <v>45107</v>
      </c>
      <c r="B206">
        <v>-0.24015085421444099</v>
      </c>
      <c r="C206">
        <v>-0.24015085421444099</v>
      </c>
      <c r="D206">
        <v>-0.24015085421444099</v>
      </c>
      <c r="E206">
        <v>-0.24015085421444099</v>
      </c>
    </row>
    <row r="207" spans="1:5">
      <c r="A207" s="1">
        <v>45199</v>
      </c>
      <c r="B207">
        <v>-6.9306962820908202E-2</v>
      </c>
      <c r="C207">
        <v>-6.9306962820908202E-2</v>
      </c>
      <c r="D207">
        <v>-6.9306962820908202E-2</v>
      </c>
      <c r="E207">
        <v>-6.9306962820908202E-2</v>
      </c>
    </row>
    <row r="208" spans="1:5">
      <c r="A208" s="1">
        <v>45291</v>
      </c>
      <c r="B208">
        <v>-5.4025733707088099E-3</v>
      </c>
      <c r="C208">
        <v>-5.4025733707088099E-3</v>
      </c>
      <c r="D208">
        <v>-5.4025733707088099E-3</v>
      </c>
      <c r="E208">
        <v>-5.4025733707088099E-3</v>
      </c>
    </row>
    <row r="209" spans="1:5">
      <c r="A209" s="1">
        <v>45382</v>
      </c>
      <c r="B209">
        <v>-0.211124626839512</v>
      </c>
      <c r="C209">
        <v>-0.211124626839512</v>
      </c>
      <c r="D209">
        <v>-0.211124626839512</v>
      </c>
      <c r="E209">
        <v>-0.211124626839512</v>
      </c>
    </row>
    <row r="210" spans="1:5">
      <c r="A210" s="1">
        <v>45473</v>
      </c>
      <c r="B210">
        <v>-0.18672941880160099</v>
      </c>
      <c r="C210">
        <v>-0.18672941880160099</v>
      </c>
      <c r="D210">
        <v>-0.18672941880160099</v>
      </c>
      <c r="E210">
        <v>-0.18672941880160099</v>
      </c>
    </row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AE40-C95B-4FCA-9533-834FF327069F}">
  <sheetPr codeName="Sheet7">
    <tabColor theme="8" tint="0.79998168889431442"/>
  </sheetPr>
  <dimension ref="A1:D210"/>
  <sheetViews>
    <sheetView workbookViewId="0">
      <selection sqref="A1:D1048576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1.6679714658356699</v>
      </c>
      <c r="C2">
        <v>1.6679714658356699</v>
      </c>
      <c r="D2">
        <v>1.6679714658356699</v>
      </c>
    </row>
    <row r="3" spans="1:4">
      <c r="A3" s="1">
        <v>26572</v>
      </c>
      <c r="B3">
        <v>1.68916430533893</v>
      </c>
      <c r="C3">
        <v>1.68916430533893</v>
      </c>
      <c r="D3">
        <v>1.68916430533893</v>
      </c>
    </row>
    <row r="4" spans="1:4">
      <c r="A4" s="1">
        <v>26664</v>
      </c>
      <c r="B4">
        <v>3.1506450329112599</v>
      </c>
      <c r="C4">
        <v>3.1506450329112599</v>
      </c>
      <c r="D4">
        <v>3.1506450329112599</v>
      </c>
    </row>
    <row r="5" spans="1:4">
      <c r="A5" s="1">
        <v>26754</v>
      </c>
      <c r="B5">
        <v>2.9573482948018799</v>
      </c>
      <c r="C5">
        <v>2.9573482948018799</v>
      </c>
      <c r="D5">
        <v>2.9573482948018799</v>
      </c>
    </row>
    <row r="6" spans="1:4">
      <c r="A6" s="1">
        <v>26845</v>
      </c>
      <c r="B6">
        <v>4.7631762601619796</v>
      </c>
      <c r="C6">
        <v>4.7631762601619796</v>
      </c>
      <c r="D6">
        <v>4.7631762601619796</v>
      </c>
    </row>
    <row r="7" spans="1:4">
      <c r="A7" s="1">
        <v>26937</v>
      </c>
      <c r="B7">
        <v>6.4378802650908398</v>
      </c>
      <c r="C7">
        <v>6.4378802650908398</v>
      </c>
      <c r="D7">
        <v>6.4378802650908398</v>
      </c>
    </row>
    <row r="8" spans="1:4">
      <c r="A8" s="1">
        <v>27029</v>
      </c>
      <c r="B8">
        <v>7.24452410756881</v>
      </c>
      <c r="C8">
        <v>7.24452410756881</v>
      </c>
      <c r="D8">
        <v>7.24452410756881</v>
      </c>
    </row>
    <row r="9" spans="1:4">
      <c r="A9" s="1">
        <v>27119</v>
      </c>
      <c r="B9">
        <v>7.1079695971776102</v>
      </c>
      <c r="C9">
        <v>7.1079695971776102</v>
      </c>
      <c r="D9">
        <v>7.1079695971776102</v>
      </c>
    </row>
    <row r="10" spans="1:4">
      <c r="A10" s="1">
        <v>27210</v>
      </c>
      <c r="B10">
        <v>7.1732657093760199</v>
      </c>
      <c r="C10">
        <v>7.1732657093760199</v>
      </c>
      <c r="D10">
        <v>7.1732657093760199</v>
      </c>
    </row>
    <row r="11" spans="1:4">
      <c r="A11" s="1">
        <v>27302</v>
      </c>
      <c r="B11">
        <v>7.1970949534840702</v>
      </c>
      <c r="C11">
        <v>7.1970949534840702</v>
      </c>
      <c r="D11">
        <v>7.1970949534840702</v>
      </c>
    </row>
    <row r="12" spans="1:4">
      <c r="A12" s="1">
        <v>27394</v>
      </c>
      <c r="B12">
        <v>6.4062045988765401</v>
      </c>
      <c r="C12">
        <v>6.4062045988765401</v>
      </c>
      <c r="D12">
        <v>6.4062045988765401</v>
      </c>
    </row>
    <row r="13" spans="1:4">
      <c r="A13" s="1">
        <v>27484</v>
      </c>
      <c r="B13">
        <v>4.7180563378497</v>
      </c>
      <c r="C13">
        <v>4.7180563378497</v>
      </c>
      <c r="D13">
        <v>4.7180563378497</v>
      </c>
    </row>
    <row r="14" spans="1:4">
      <c r="A14" s="1">
        <v>27575</v>
      </c>
      <c r="B14">
        <v>3.1422732750670899</v>
      </c>
      <c r="C14">
        <v>3.1422732750670899</v>
      </c>
      <c r="D14">
        <v>3.1422732750670899</v>
      </c>
    </row>
    <row r="15" spans="1:4">
      <c r="A15" s="1">
        <v>27667</v>
      </c>
      <c r="B15">
        <v>2.52826060241402</v>
      </c>
      <c r="C15">
        <v>2.52826060241402</v>
      </c>
      <c r="D15">
        <v>2.52826060241402</v>
      </c>
    </row>
    <row r="16" spans="1:4">
      <c r="A16" s="1">
        <v>27759</v>
      </c>
      <c r="B16">
        <v>2.8743893327938301</v>
      </c>
      <c r="C16">
        <v>2.8743893327938301</v>
      </c>
      <c r="D16">
        <v>2.8743893327938301</v>
      </c>
    </row>
    <row r="17" spans="1:4">
      <c r="A17" s="1">
        <v>27850</v>
      </c>
      <c r="B17">
        <v>3.17382633587032</v>
      </c>
      <c r="C17">
        <v>3.17382633587032</v>
      </c>
      <c r="D17">
        <v>3.17382633587032</v>
      </c>
    </row>
    <row r="18" spans="1:4">
      <c r="A18" s="1">
        <v>27941</v>
      </c>
      <c r="B18">
        <v>4.2559617164716901</v>
      </c>
      <c r="C18">
        <v>4.2559617164716901</v>
      </c>
      <c r="D18">
        <v>4.2559617164716901</v>
      </c>
    </row>
    <row r="19" spans="1:4">
      <c r="A19" s="1">
        <v>28033</v>
      </c>
      <c r="B19">
        <v>5.2076762282732396</v>
      </c>
      <c r="C19">
        <v>5.2076762282732396</v>
      </c>
      <c r="D19">
        <v>5.2076762282732396</v>
      </c>
    </row>
    <row r="20" spans="1:4">
      <c r="A20" s="1">
        <v>28125</v>
      </c>
      <c r="B20">
        <v>5.2776579224880802</v>
      </c>
      <c r="C20">
        <v>5.2776579224880802</v>
      </c>
      <c r="D20">
        <v>5.2776579224880802</v>
      </c>
    </row>
    <row r="21" spans="1:4">
      <c r="A21" s="1">
        <v>28215</v>
      </c>
      <c r="B21">
        <v>6.2298971938604399</v>
      </c>
      <c r="C21">
        <v>6.2298971938604399</v>
      </c>
      <c r="D21">
        <v>6.2298971938604399</v>
      </c>
    </row>
    <row r="22" spans="1:4">
      <c r="A22" s="1">
        <v>28306</v>
      </c>
      <c r="B22">
        <v>5.3846627272660204</v>
      </c>
      <c r="C22">
        <v>5.3846627272660204</v>
      </c>
      <c r="D22">
        <v>5.3846627272660204</v>
      </c>
    </row>
    <row r="23" spans="1:4">
      <c r="A23" s="1">
        <v>28398</v>
      </c>
      <c r="B23">
        <v>5.2037177454993504</v>
      </c>
      <c r="C23">
        <v>5.2037177454993504</v>
      </c>
      <c r="D23">
        <v>5.2037177454993504</v>
      </c>
    </row>
    <row r="24" spans="1:4">
      <c r="A24" s="1">
        <v>28490</v>
      </c>
      <c r="B24">
        <v>5.2969500427409599</v>
      </c>
      <c r="C24">
        <v>5.2969500427409599</v>
      </c>
      <c r="D24">
        <v>5.2969500427409599</v>
      </c>
    </row>
    <row r="25" spans="1:4">
      <c r="A25" s="1">
        <v>28580</v>
      </c>
      <c r="B25">
        <v>4.3195303905646298</v>
      </c>
      <c r="C25">
        <v>4.3195303905646298</v>
      </c>
      <c r="D25">
        <v>4.3195303905646298</v>
      </c>
    </row>
    <row r="26" spans="1:4">
      <c r="A26" s="1">
        <v>28671</v>
      </c>
      <c r="B26">
        <v>4.1839918185646097</v>
      </c>
      <c r="C26">
        <v>4.1839918185646097</v>
      </c>
      <c r="D26">
        <v>4.1839918185646097</v>
      </c>
    </row>
    <row r="27" spans="1:4">
      <c r="A27" s="1">
        <v>28763</v>
      </c>
      <c r="B27">
        <v>5.4556335521541497</v>
      </c>
      <c r="C27">
        <v>5.4556335521541497</v>
      </c>
      <c r="D27">
        <v>5.4556335521541497</v>
      </c>
    </row>
    <row r="28" spans="1:4">
      <c r="A28" s="1">
        <v>28855</v>
      </c>
      <c r="B28">
        <v>5.5185088711018997</v>
      </c>
      <c r="C28">
        <v>5.5185088711018997</v>
      </c>
      <c r="D28">
        <v>5.5185088711018997</v>
      </c>
    </row>
    <row r="29" spans="1:4">
      <c r="A29" s="1">
        <v>28945</v>
      </c>
      <c r="B29">
        <v>4.0722473964758104</v>
      </c>
      <c r="C29">
        <v>4.0722473964758104</v>
      </c>
      <c r="D29">
        <v>4.0722473964758104</v>
      </c>
    </row>
    <row r="30" spans="1:4">
      <c r="A30" s="1">
        <v>29036</v>
      </c>
      <c r="B30">
        <v>5.5682794258012498</v>
      </c>
      <c r="C30">
        <v>5.5682794258012498</v>
      </c>
      <c r="D30">
        <v>5.5682794258012498</v>
      </c>
    </row>
    <row r="31" spans="1:4">
      <c r="A31" s="1">
        <v>29128</v>
      </c>
      <c r="B31">
        <v>7.0482659652691204</v>
      </c>
      <c r="C31">
        <v>7.0482659652691204</v>
      </c>
      <c r="D31">
        <v>7.0482659652691204</v>
      </c>
    </row>
    <row r="32" spans="1:4">
      <c r="A32" s="1">
        <v>29220</v>
      </c>
      <c r="B32">
        <v>8.7894010107387803</v>
      </c>
      <c r="C32">
        <v>8.7894010107387803</v>
      </c>
      <c r="D32">
        <v>8.7894010107387803</v>
      </c>
    </row>
    <row r="33" spans="1:4">
      <c r="A33" s="1">
        <v>29311</v>
      </c>
      <c r="B33">
        <v>8.7216075934271799</v>
      </c>
      <c r="C33">
        <v>8.7216075934271799</v>
      </c>
      <c r="D33">
        <v>8.7216075934271799</v>
      </c>
    </row>
    <row r="34" spans="1:4">
      <c r="A34" s="1">
        <v>29402</v>
      </c>
      <c r="B34">
        <v>9.2565675706416108</v>
      </c>
      <c r="C34">
        <v>9.2565675706416108</v>
      </c>
      <c r="D34">
        <v>9.2565675706416108</v>
      </c>
    </row>
    <row r="35" spans="1:4">
      <c r="A35" s="1">
        <v>29494</v>
      </c>
      <c r="B35">
        <v>8.4142064292324505</v>
      </c>
      <c r="C35">
        <v>8.4142064292324505</v>
      </c>
      <c r="D35">
        <v>8.4142064292324505</v>
      </c>
    </row>
    <row r="36" spans="1:4">
      <c r="A36" s="1">
        <v>29586</v>
      </c>
      <c r="B36">
        <v>8.9360905749794295</v>
      </c>
      <c r="C36">
        <v>8.9360905749794295</v>
      </c>
      <c r="D36">
        <v>8.9360905749794295</v>
      </c>
    </row>
    <row r="37" spans="1:4">
      <c r="A37" s="1">
        <v>29676</v>
      </c>
      <c r="B37">
        <v>9.5868836685096994</v>
      </c>
      <c r="C37">
        <v>9.5868836685096994</v>
      </c>
      <c r="D37">
        <v>9.5868836685096994</v>
      </c>
    </row>
    <row r="38" spans="1:4">
      <c r="A38" s="1">
        <v>29767</v>
      </c>
      <c r="B38">
        <v>11.5355728551182</v>
      </c>
      <c r="C38">
        <v>11.5355728551182</v>
      </c>
      <c r="D38">
        <v>11.5355728551182</v>
      </c>
    </row>
    <row r="39" spans="1:4">
      <c r="A39" s="1">
        <v>29859</v>
      </c>
      <c r="B39">
        <v>12.1166957130919</v>
      </c>
      <c r="C39">
        <v>12.1166957130919</v>
      </c>
      <c r="D39">
        <v>12.1166957130919</v>
      </c>
    </row>
    <row r="40" spans="1:4">
      <c r="A40" s="1">
        <v>29951</v>
      </c>
      <c r="B40">
        <v>11.4497959005772</v>
      </c>
      <c r="C40">
        <v>11.4497959005772</v>
      </c>
      <c r="D40">
        <v>11.4497959005772</v>
      </c>
    </row>
    <row r="41" spans="1:4">
      <c r="A41" s="1">
        <v>30041</v>
      </c>
      <c r="B41">
        <v>10.5324879698726</v>
      </c>
      <c r="C41">
        <v>10.5324879698726</v>
      </c>
      <c r="D41">
        <v>10.5324879698726</v>
      </c>
    </row>
    <row r="42" spans="1:4">
      <c r="A42" s="1">
        <v>30132</v>
      </c>
      <c r="B42">
        <v>10.554063200548599</v>
      </c>
      <c r="C42">
        <v>10.554063200548599</v>
      </c>
      <c r="D42">
        <v>10.554063200548599</v>
      </c>
    </row>
    <row r="43" spans="1:4">
      <c r="A43" s="1">
        <v>30224</v>
      </c>
      <c r="B43">
        <v>9.7487914240014195</v>
      </c>
      <c r="C43">
        <v>9.7487914240014195</v>
      </c>
      <c r="D43">
        <v>9.7487914240014195</v>
      </c>
    </row>
    <row r="44" spans="1:4">
      <c r="A44" s="1">
        <v>30316</v>
      </c>
      <c r="B44">
        <v>9.0287322662138401</v>
      </c>
      <c r="C44">
        <v>9.0287322662138401</v>
      </c>
      <c r="D44">
        <v>9.0287322662138401</v>
      </c>
    </row>
    <row r="45" spans="1:4">
      <c r="A45" s="1">
        <v>30406</v>
      </c>
      <c r="B45">
        <v>8.3730724551527</v>
      </c>
      <c r="C45">
        <v>8.3730724551527</v>
      </c>
      <c r="D45">
        <v>8.3730724551527</v>
      </c>
    </row>
    <row r="46" spans="1:4">
      <c r="A46" s="1">
        <v>30497</v>
      </c>
      <c r="B46">
        <v>8.4915026830331399</v>
      </c>
      <c r="C46">
        <v>8.4915026830331399</v>
      </c>
      <c r="D46">
        <v>8.4915026830331399</v>
      </c>
    </row>
    <row r="47" spans="1:4">
      <c r="A47" s="1">
        <v>30589</v>
      </c>
      <c r="B47">
        <v>8.8059279418774601</v>
      </c>
      <c r="C47">
        <v>8.8059279418774601</v>
      </c>
      <c r="D47">
        <v>8.8059279418774601</v>
      </c>
    </row>
    <row r="48" spans="1:4">
      <c r="A48" s="1">
        <v>30681</v>
      </c>
      <c r="B48">
        <v>8.8254661538076693</v>
      </c>
      <c r="C48">
        <v>8.8254661538076693</v>
      </c>
      <c r="D48">
        <v>8.8254661538076693</v>
      </c>
    </row>
    <row r="49" spans="1:4">
      <c r="A49" s="1">
        <v>30772</v>
      </c>
      <c r="B49">
        <v>8.2803930260873209</v>
      </c>
      <c r="C49">
        <v>8.2803930260873209</v>
      </c>
      <c r="D49">
        <v>8.2803930260873209</v>
      </c>
    </row>
    <row r="50" spans="1:4">
      <c r="A50" s="1">
        <v>30863</v>
      </c>
      <c r="B50">
        <v>7.8110981508827297</v>
      </c>
      <c r="C50">
        <v>7.8110981508827297</v>
      </c>
      <c r="D50">
        <v>7.8110981508827297</v>
      </c>
    </row>
    <row r="51" spans="1:4">
      <c r="A51" s="1">
        <v>30955</v>
      </c>
      <c r="B51">
        <v>7.4053662428415699</v>
      </c>
      <c r="C51">
        <v>7.4053662428415699</v>
      </c>
      <c r="D51">
        <v>7.4053662428415699</v>
      </c>
    </row>
    <row r="52" spans="1:4">
      <c r="A52" s="1">
        <v>31047</v>
      </c>
      <c r="B52">
        <v>7.3065398627885996</v>
      </c>
      <c r="C52">
        <v>7.3065398627885996</v>
      </c>
      <c r="D52">
        <v>7.3065398627885996</v>
      </c>
    </row>
    <row r="53" spans="1:4">
      <c r="A53" s="1">
        <v>31137</v>
      </c>
      <c r="B53">
        <v>6.9657761321218903</v>
      </c>
      <c r="C53">
        <v>6.9657761321218903</v>
      </c>
      <c r="D53">
        <v>6.9657761321218903</v>
      </c>
    </row>
    <row r="54" spans="1:4">
      <c r="A54" s="1">
        <v>31228</v>
      </c>
      <c r="B54">
        <v>7.1276109544424697</v>
      </c>
      <c r="C54">
        <v>7.1276109544424697</v>
      </c>
      <c r="D54">
        <v>7.1276109544424697</v>
      </c>
    </row>
    <row r="55" spans="1:4">
      <c r="A55" s="1">
        <v>31320</v>
      </c>
      <c r="B55">
        <v>6.5244420456327896</v>
      </c>
      <c r="C55">
        <v>6.5244420456327896</v>
      </c>
      <c r="D55">
        <v>6.5244420456327896</v>
      </c>
    </row>
    <row r="56" spans="1:4">
      <c r="A56" s="1">
        <v>31412</v>
      </c>
      <c r="B56">
        <v>5.8434530890615202</v>
      </c>
      <c r="C56">
        <v>5.8434530890615202</v>
      </c>
      <c r="D56">
        <v>5.8434530890615202</v>
      </c>
    </row>
    <row r="57" spans="1:4">
      <c r="A57" s="1">
        <v>31502</v>
      </c>
      <c r="B57">
        <v>5.9298018308253999</v>
      </c>
      <c r="C57">
        <v>5.9298018308253999</v>
      </c>
      <c r="D57">
        <v>5.9298018308253999</v>
      </c>
    </row>
    <row r="58" spans="1:4">
      <c r="A58" s="1">
        <v>31593</v>
      </c>
      <c r="B58">
        <v>5.3628294453280398</v>
      </c>
      <c r="C58">
        <v>5.3628294453280398</v>
      </c>
      <c r="D58">
        <v>5.3628294453280398</v>
      </c>
    </row>
    <row r="59" spans="1:4">
      <c r="A59" s="1">
        <v>31685</v>
      </c>
      <c r="B59">
        <v>5.1972469278125599</v>
      </c>
      <c r="C59">
        <v>5.1972469278125599</v>
      </c>
      <c r="D59">
        <v>5.1972469278125599</v>
      </c>
    </row>
    <row r="60" spans="1:4">
      <c r="A60" s="1">
        <v>31777</v>
      </c>
      <c r="B60">
        <v>5.4309279740181902</v>
      </c>
      <c r="C60">
        <v>5.4309279740181902</v>
      </c>
      <c r="D60">
        <v>5.4309279740181902</v>
      </c>
    </row>
    <row r="61" spans="1:4">
      <c r="A61" s="1">
        <v>31867</v>
      </c>
      <c r="B61">
        <v>5.7188130836508604</v>
      </c>
      <c r="C61">
        <v>5.7188130836508604</v>
      </c>
      <c r="D61">
        <v>5.7188130836508604</v>
      </c>
    </row>
    <row r="62" spans="1:4">
      <c r="A62" s="1">
        <v>31958</v>
      </c>
      <c r="B62">
        <v>6.0547193229960401</v>
      </c>
      <c r="C62">
        <v>6.0547193229960401</v>
      </c>
      <c r="D62">
        <v>6.0547193229960401</v>
      </c>
    </row>
    <row r="63" spans="1:4">
      <c r="A63" s="1">
        <v>32050</v>
      </c>
      <c r="B63">
        <v>6.1821225536551196</v>
      </c>
      <c r="C63">
        <v>6.1821225536551196</v>
      </c>
      <c r="D63">
        <v>6.1821225536551196</v>
      </c>
    </row>
    <row r="64" spans="1:4">
      <c r="A64" s="1">
        <v>32142</v>
      </c>
      <c r="B64">
        <v>5.9798319277862797</v>
      </c>
      <c r="C64">
        <v>5.9798319277862797</v>
      </c>
      <c r="D64">
        <v>5.9798319277862797</v>
      </c>
    </row>
    <row r="65" spans="1:4">
      <c r="A65" s="1">
        <v>32233</v>
      </c>
      <c r="B65">
        <v>5.1343756017498601</v>
      </c>
      <c r="C65">
        <v>5.1343756017498601</v>
      </c>
      <c r="D65">
        <v>5.1343756017498601</v>
      </c>
    </row>
    <row r="66" spans="1:4">
      <c r="A66" s="1">
        <v>32324</v>
      </c>
      <c r="B66">
        <v>4.9105297761600903</v>
      </c>
      <c r="C66">
        <v>4.9105297761600903</v>
      </c>
      <c r="D66">
        <v>4.9105297761600903</v>
      </c>
    </row>
    <row r="67" spans="1:4">
      <c r="A67" s="1">
        <v>32416</v>
      </c>
      <c r="B67">
        <v>5.6002864244361596</v>
      </c>
      <c r="C67">
        <v>5.6002864244361596</v>
      </c>
      <c r="D67">
        <v>5.6002864244361596</v>
      </c>
    </row>
    <row r="68" spans="1:4">
      <c r="A68" s="1">
        <v>32508</v>
      </c>
      <c r="B68">
        <v>5.9802604843973501</v>
      </c>
      <c r="C68">
        <v>5.9802604843973501</v>
      </c>
      <c r="D68">
        <v>5.9802604843973501</v>
      </c>
    </row>
    <row r="69" spans="1:4">
      <c r="A69" s="1">
        <v>32598</v>
      </c>
      <c r="B69">
        <v>7.0388063682427298</v>
      </c>
      <c r="C69">
        <v>7.0388063682427298</v>
      </c>
      <c r="D69">
        <v>7.0388063682427298</v>
      </c>
    </row>
    <row r="70" spans="1:4">
      <c r="A70" s="1">
        <v>32689</v>
      </c>
      <c r="B70">
        <v>7.2284575590339202</v>
      </c>
      <c r="C70">
        <v>7.2284575590339202</v>
      </c>
      <c r="D70">
        <v>7.2284575590339202</v>
      </c>
    </row>
    <row r="71" spans="1:4">
      <c r="A71" s="1">
        <v>32781</v>
      </c>
      <c r="B71">
        <v>7.6642079705414803</v>
      </c>
      <c r="C71">
        <v>7.6642079705414803</v>
      </c>
      <c r="D71">
        <v>7.6642079705414803</v>
      </c>
    </row>
    <row r="72" spans="1:4">
      <c r="A72" s="1">
        <v>32873</v>
      </c>
      <c r="B72">
        <v>8.4665655699904594</v>
      </c>
      <c r="C72">
        <v>8.4665655699904594</v>
      </c>
      <c r="D72">
        <v>8.4665655699904594</v>
      </c>
    </row>
    <row r="73" spans="1:4">
      <c r="A73" s="1">
        <v>32963</v>
      </c>
      <c r="B73">
        <v>8.5903937203013108</v>
      </c>
      <c r="C73">
        <v>8.5903937203013108</v>
      </c>
      <c r="D73">
        <v>8.5903937203013108</v>
      </c>
    </row>
    <row r="74" spans="1:4">
      <c r="A74" s="1">
        <v>33054</v>
      </c>
      <c r="B74">
        <v>8.0085523461326797</v>
      </c>
      <c r="C74">
        <v>8.0085523461326797</v>
      </c>
      <c r="D74">
        <v>8.0085523461326797</v>
      </c>
    </row>
    <row r="75" spans="1:4">
      <c r="A75" s="1">
        <v>33146</v>
      </c>
      <c r="B75">
        <v>8.1759869848803994</v>
      </c>
      <c r="C75">
        <v>8.1759869848803994</v>
      </c>
      <c r="D75">
        <v>8.1759869848803994</v>
      </c>
    </row>
    <row r="76" spans="1:4">
      <c r="A76" s="1">
        <v>33238</v>
      </c>
      <c r="B76">
        <v>8.4283315719555496</v>
      </c>
      <c r="C76">
        <v>8.4283315719555496</v>
      </c>
      <c r="D76">
        <v>8.4283315719555496</v>
      </c>
    </row>
    <row r="77" spans="1:4">
      <c r="A77" s="1">
        <v>33328</v>
      </c>
      <c r="B77">
        <v>8.4781841093771</v>
      </c>
      <c r="C77">
        <v>8.4781841093771</v>
      </c>
      <c r="D77">
        <v>8.4781841093771</v>
      </c>
    </row>
    <row r="78" spans="1:4">
      <c r="A78" s="1">
        <v>33419</v>
      </c>
      <c r="B78">
        <v>7.8519274879724703</v>
      </c>
      <c r="C78">
        <v>7.8519274879724703</v>
      </c>
      <c r="D78">
        <v>7.8519274879724703</v>
      </c>
    </row>
    <row r="79" spans="1:4">
      <c r="A79" s="1">
        <v>33511</v>
      </c>
      <c r="B79">
        <v>7.9442912694201597</v>
      </c>
      <c r="C79">
        <v>7.9442912694201597</v>
      </c>
      <c r="D79">
        <v>7.9442912694201597</v>
      </c>
    </row>
    <row r="80" spans="1:4">
      <c r="A80" s="1">
        <v>33603</v>
      </c>
      <c r="B80">
        <v>8.1033436900396492</v>
      </c>
      <c r="C80">
        <v>8.1033436900396492</v>
      </c>
      <c r="D80">
        <v>8.1033436900396492</v>
      </c>
    </row>
    <row r="81" spans="1:4">
      <c r="A81" s="1">
        <v>33694</v>
      </c>
      <c r="B81">
        <v>8.4263513342420904</v>
      </c>
      <c r="C81">
        <v>8.4263513342420904</v>
      </c>
      <c r="D81">
        <v>8.4263513342420904</v>
      </c>
    </row>
    <row r="82" spans="1:4">
      <c r="A82" s="1">
        <v>33785</v>
      </c>
      <c r="B82">
        <v>8.5262837687727693</v>
      </c>
      <c r="C82">
        <v>8.5262837687727693</v>
      </c>
      <c r="D82">
        <v>8.5262837687727693</v>
      </c>
    </row>
    <row r="83" spans="1:4">
      <c r="A83" s="1">
        <v>33877</v>
      </c>
      <c r="B83">
        <v>9.5913533368842003</v>
      </c>
      <c r="C83">
        <v>9.5913533368842003</v>
      </c>
      <c r="D83">
        <v>9.5913533368842003</v>
      </c>
    </row>
    <row r="84" spans="1:4">
      <c r="A84" s="1">
        <v>33969</v>
      </c>
      <c r="B84">
        <v>9.0855073357982299</v>
      </c>
      <c r="C84">
        <v>9.0855073357982299</v>
      </c>
      <c r="D84">
        <v>9.0855073357982299</v>
      </c>
    </row>
    <row r="85" spans="1:4">
      <c r="A85" s="1">
        <v>34059</v>
      </c>
      <c r="B85">
        <v>8.23859452815163</v>
      </c>
      <c r="C85">
        <v>8.23859452815163</v>
      </c>
      <c r="D85">
        <v>8.23859452815163</v>
      </c>
    </row>
    <row r="86" spans="1:4">
      <c r="A86" s="1">
        <v>34150</v>
      </c>
      <c r="B86">
        <v>6.8348748868091302</v>
      </c>
      <c r="C86">
        <v>6.8348748868091302</v>
      </c>
      <c r="D86">
        <v>6.8348748868091302</v>
      </c>
    </row>
    <row r="87" spans="1:4">
      <c r="A87" s="1">
        <v>34242</v>
      </c>
      <c r="B87">
        <v>5.97160126990625</v>
      </c>
      <c r="C87">
        <v>5.97160126990625</v>
      </c>
      <c r="D87">
        <v>5.97160126990625</v>
      </c>
    </row>
    <row r="88" spans="1:4">
      <c r="A88" s="1">
        <v>34334</v>
      </c>
      <c r="B88">
        <v>5.2586882560539996</v>
      </c>
      <c r="C88">
        <v>5.2586882560539996</v>
      </c>
      <c r="D88">
        <v>5.2586882560539996</v>
      </c>
    </row>
    <row r="89" spans="1:4">
      <c r="A89" s="1">
        <v>34424</v>
      </c>
      <c r="B89">
        <v>4.9713962018401796</v>
      </c>
      <c r="C89">
        <v>4.9713962018401796</v>
      </c>
      <c r="D89">
        <v>4.9713962018401796</v>
      </c>
    </row>
    <row r="90" spans="1:4">
      <c r="A90" s="1">
        <v>34515</v>
      </c>
      <c r="B90">
        <v>4.4144337383438597</v>
      </c>
      <c r="C90">
        <v>4.4144337383438597</v>
      </c>
      <c r="D90">
        <v>4.4144337383438597</v>
      </c>
    </row>
    <row r="91" spans="1:4">
      <c r="A91" s="1">
        <v>34607</v>
      </c>
      <c r="B91">
        <v>4.1992061909387104</v>
      </c>
      <c r="C91">
        <v>4.1992061909387104</v>
      </c>
      <c r="D91">
        <v>4.1992061909387104</v>
      </c>
    </row>
    <row r="92" spans="1:4">
      <c r="A92" s="1">
        <v>34699</v>
      </c>
      <c r="B92">
        <v>4.2259037341664598</v>
      </c>
      <c r="C92">
        <v>4.2259037341664598</v>
      </c>
      <c r="D92">
        <v>4.2259037341664598</v>
      </c>
    </row>
    <row r="93" spans="1:4">
      <c r="A93" s="1">
        <v>34789</v>
      </c>
      <c r="B93">
        <v>4.7081186347186597</v>
      </c>
      <c r="C93">
        <v>4.7081186347186597</v>
      </c>
      <c r="D93">
        <v>4.7081186347186597</v>
      </c>
    </row>
    <row r="94" spans="1:4">
      <c r="A94" s="1">
        <v>34880</v>
      </c>
      <c r="B94">
        <v>5.1175424673582501</v>
      </c>
      <c r="C94">
        <v>5.1175424673582501</v>
      </c>
      <c r="D94">
        <v>5.1175424673582501</v>
      </c>
    </row>
    <row r="95" spans="1:4">
      <c r="A95" s="1">
        <v>34972</v>
      </c>
      <c r="B95">
        <v>4.5199780227502702</v>
      </c>
      <c r="C95">
        <v>4.5199780227502702</v>
      </c>
      <c r="D95">
        <v>4.5199780227502702</v>
      </c>
    </row>
    <row r="96" spans="1:4">
      <c r="A96" s="1">
        <v>35064</v>
      </c>
      <c r="B96">
        <v>4.5215407278046698</v>
      </c>
      <c r="C96">
        <v>4.5215407278046698</v>
      </c>
      <c r="D96">
        <v>4.5215407278046698</v>
      </c>
    </row>
    <row r="97" spans="1:4">
      <c r="A97" s="1">
        <v>35155</v>
      </c>
      <c r="B97">
        <v>3.7248648035834799</v>
      </c>
      <c r="C97">
        <v>3.7248648035834799</v>
      </c>
      <c r="D97">
        <v>3.7248648035834799</v>
      </c>
    </row>
    <row r="98" spans="1:4">
      <c r="A98" s="1">
        <v>35246</v>
      </c>
      <c r="B98">
        <v>3.3937721876951801</v>
      </c>
      <c r="C98">
        <v>3.3937721876951801</v>
      </c>
      <c r="D98">
        <v>3.3937721876951801</v>
      </c>
    </row>
    <row r="99" spans="1:4">
      <c r="A99" s="1">
        <v>35338</v>
      </c>
      <c r="B99">
        <v>3.2655443367736599</v>
      </c>
      <c r="C99">
        <v>3.2655443367736599</v>
      </c>
      <c r="D99">
        <v>3.2655443367736599</v>
      </c>
    </row>
    <row r="100" spans="1:4">
      <c r="A100" s="1">
        <v>35430</v>
      </c>
      <c r="B100">
        <v>3.0907372626247298</v>
      </c>
      <c r="C100">
        <v>3.0907372626247298</v>
      </c>
      <c r="D100">
        <v>3.0907372626247298</v>
      </c>
    </row>
    <row r="101" spans="1:4">
      <c r="A101" s="1">
        <v>35520</v>
      </c>
      <c r="B101">
        <v>3.0574923251594601</v>
      </c>
      <c r="C101">
        <v>3.0574923251594601</v>
      </c>
      <c r="D101">
        <v>3.0574923251594601</v>
      </c>
    </row>
    <row r="102" spans="1:4">
      <c r="A102" s="1">
        <v>35611</v>
      </c>
      <c r="B102">
        <v>2.9196187863679999</v>
      </c>
      <c r="C102">
        <v>2.9196187863679999</v>
      </c>
      <c r="D102">
        <v>2.9196187863679999</v>
      </c>
    </row>
    <row r="103" spans="1:4">
      <c r="A103" s="1">
        <v>35703</v>
      </c>
      <c r="B103">
        <v>2.76021195150516</v>
      </c>
      <c r="C103">
        <v>2.76021195150516</v>
      </c>
      <c r="D103">
        <v>2.76021195150516</v>
      </c>
    </row>
    <row r="104" spans="1:4">
      <c r="A104" s="1">
        <v>35795</v>
      </c>
      <c r="B104">
        <v>2.7245267615564601</v>
      </c>
      <c r="C104">
        <v>2.7245267615564601</v>
      </c>
      <c r="D104">
        <v>2.7245267615564601</v>
      </c>
    </row>
    <row r="105" spans="1:4">
      <c r="A105" s="1">
        <v>35885</v>
      </c>
      <c r="B105">
        <v>2.7180789667019698</v>
      </c>
      <c r="C105">
        <v>2.7180789667019698</v>
      </c>
      <c r="D105">
        <v>2.7180789667019698</v>
      </c>
    </row>
    <row r="106" spans="1:4">
      <c r="A106" s="1">
        <v>35976</v>
      </c>
      <c r="B106">
        <v>2.3401632952847402</v>
      </c>
      <c r="C106">
        <v>2.3401632952847402</v>
      </c>
      <c r="D106">
        <v>2.3401632952847402</v>
      </c>
    </row>
    <row r="107" spans="1:4">
      <c r="A107" s="1">
        <v>36068</v>
      </c>
      <c r="B107">
        <v>2.2143516314807101</v>
      </c>
      <c r="C107">
        <v>2.2143516314807101</v>
      </c>
      <c r="D107">
        <v>2.2143516314807101</v>
      </c>
    </row>
    <row r="108" spans="1:4">
      <c r="A108" s="1">
        <v>36160</v>
      </c>
      <c r="B108">
        <v>1.76430367364909</v>
      </c>
      <c r="C108">
        <v>1.76430367364909</v>
      </c>
      <c r="D108">
        <v>1.76430367364909</v>
      </c>
    </row>
    <row r="109" spans="1:4">
      <c r="A109" s="1">
        <v>36250</v>
      </c>
      <c r="B109">
        <v>1.3787276750250299</v>
      </c>
      <c r="C109">
        <v>1.3787276750250299</v>
      </c>
      <c r="D109">
        <v>1.3787276750250299</v>
      </c>
    </row>
    <row r="110" spans="1:4">
      <c r="A110" s="1">
        <v>36341</v>
      </c>
      <c r="B110">
        <v>0.98594486749932597</v>
      </c>
      <c r="C110">
        <v>0.98594486749932597</v>
      </c>
      <c r="D110">
        <v>0.98594486749932597</v>
      </c>
    </row>
    <row r="111" spans="1:4">
      <c r="A111" s="1">
        <v>36433</v>
      </c>
      <c r="B111">
        <v>1.0798503087943001</v>
      </c>
      <c r="C111">
        <v>1.0798503087943001</v>
      </c>
      <c r="D111">
        <v>1.0798503087943001</v>
      </c>
    </row>
    <row r="112" spans="1:4">
      <c r="A112" s="1">
        <v>36525</v>
      </c>
      <c r="B112">
        <v>1.58301040801169</v>
      </c>
      <c r="C112">
        <v>1.58301040801169</v>
      </c>
      <c r="D112">
        <v>1.58301040801169</v>
      </c>
    </row>
    <row r="113" spans="1:4">
      <c r="A113" s="1">
        <v>36616</v>
      </c>
      <c r="B113">
        <v>1.90521209513832</v>
      </c>
      <c r="C113">
        <v>1.90521209513832</v>
      </c>
      <c r="D113">
        <v>1.90521209513832</v>
      </c>
    </row>
    <row r="114" spans="1:4">
      <c r="A114" s="1">
        <v>36707</v>
      </c>
      <c r="B114">
        <v>2.6600518998285598</v>
      </c>
      <c r="C114">
        <v>2.6600518998285598</v>
      </c>
      <c r="D114">
        <v>2.6600518998285598</v>
      </c>
    </row>
    <row r="115" spans="1:4">
      <c r="A115" s="1">
        <v>36799</v>
      </c>
      <c r="B115">
        <v>3.00877437372597</v>
      </c>
      <c r="C115">
        <v>3.00877437372597</v>
      </c>
      <c r="D115">
        <v>3.00877437372597</v>
      </c>
    </row>
    <row r="116" spans="1:4">
      <c r="A116" s="1">
        <v>36891</v>
      </c>
      <c r="B116">
        <v>3.33889287000834</v>
      </c>
      <c r="C116">
        <v>3.33889287000834</v>
      </c>
      <c r="D116">
        <v>3.33889287000834</v>
      </c>
    </row>
    <row r="117" spans="1:4">
      <c r="A117" s="1">
        <v>36981</v>
      </c>
      <c r="B117">
        <v>3.2793793764647599</v>
      </c>
      <c r="C117">
        <v>3.2793793764647599</v>
      </c>
      <c r="D117">
        <v>3.2793793764647599</v>
      </c>
    </row>
    <row r="118" spans="1:4">
      <c r="A118" s="1">
        <v>37072</v>
      </c>
      <c r="B118">
        <v>3.14520755758288</v>
      </c>
      <c r="C118">
        <v>3.14520755758288</v>
      </c>
      <c r="D118">
        <v>3.14520755758288</v>
      </c>
    </row>
    <row r="119" spans="1:4">
      <c r="A119" s="1">
        <v>37164</v>
      </c>
      <c r="B119">
        <v>2.8091632957517398</v>
      </c>
      <c r="C119">
        <v>2.8091632957517398</v>
      </c>
      <c r="D119">
        <v>2.8091632957517398</v>
      </c>
    </row>
    <row r="120" spans="1:4">
      <c r="A120" s="1">
        <v>37256</v>
      </c>
      <c r="B120">
        <v>1.9633835077098201</v>
      </c>
      <c r="C120">
        <v>1.9633835077098201</v>
      </c>
      <c r="D120">
        <v>1.9633835077098201</v>
      </c>
    </row>
    <row r="121" spans="1:4">
      <c r="A121" s="1">
        <v>37346</v>
      </c>
      <c r="B121">
        <v>1.53467609598317</v>
      </c>
      <c r="C121">
        <v>1.53467609598317</v>
      </c>
      <c r="D121">
        <v>1.53467609598317</v>
      </c>
    </row>
    <row r="122" spans="1:4">
      <c r="A122" s="1">
        <v>37437</v>
      </c>
      <c r="B122">
        <v>1.5962026369804601</v>
      </c>
      <c r="C122">
        <v>1.5962026369804601</v>
      </c>
      <c r="D122">
        <v>1.5962026369804601</v>
      </c>
    </row>
    <row r="123" spans="1:4">
      <c r="A123" s="1">
        <v>37529</v>
      </c>
      <c r="B123">
        <v>1.57035112304669</v>
      </c>
      <c r="C123">
        <v>1.57035112304669</v>
      </c>
      <c r="D123">
        <v>1.57035112304669</v>
      </c>
    </row>
    <row r="124" spans="1:4">
      <c r="A124" s="1">
        <v>37621</v>
      </c>
      <c r="B124">
        <v>1.4059233303722101</v>
      </c>
      <c r="C124">
        <v>1.4059233303722101</v>
      </c>
      <c r="D124">
        <v>1.4059233303722101</v>
      </c>
    </row>
    <row r="125" spans="1:4">
      <c r="A125" s="1">
        <v>37711</v>
      </c>
      <c r="B125">
        <v>0.96639729155299303</v>
      </c>
      <c r="C125">
        <v>0.96639729155299303</v>
      </c>
      <c r="D125">
        <v>0.96639729155299303</v>
      </c>
    </row>
    <row r="126" spans="1:4">
      <c r="A126" s="1">
        <v>37802</v>
      </c>
      <c r="B126">
        <v>0.66100237366032699</v>
      </c>
      <c r="C126">
        <v>0.66100237366032699</v>
      </c>
      <c r="D126">
        <v>0.66100237366032699</v>
      </c>
    </row>
    <row r="127" spans="1:4">
      <c r="A127" s="1">
        <v>37894</v>
      </c>
      <c r="B127">
        <v>0.38702321793365602</v>
      </c>
      <c r="C127">
        <v>0.38702321793365602</v>
      </c>
      <c r="D127">
        <v>0.38702321793365602</v>
      </c>
    </row>
    <row r="128" spans="1:4">
      <c r="A128" s="1">
        <v>37986</v>
      </c>
      <c r="B128">
        <v>0.352328384859115</v>
      </c>
      <c r="C128">
        <v>0.352328384859115</v>
      </c>
      <c r="D128">
        <v>0.352328384859115</v>
      </c>
    </row>
    <row r="129" spans="1:4">
      <c r="A129" s="1">
        <v>38077</v>
      </c>
      <c r="B129">
        <v>0.30227169181300101</v>
      </c>
      <c r="C129">
        <v>0.30227169181300101</v>
      </c>
      <c r="D129">
        <v>0.30227169181300101</v>
      </c>
    </row>
    <row r="130" spans="1:4">
      <c r="A130" s="1">
        <v>38168</v>
      </c>
      <c r="B130">
        <v>0.29739500330355101</v>
      </c>
      <c r="C130">
        <v>0.29739500330355101</v>
      </c>
      <c r="D130">
        <v>0.29739500330355101</v>
      </c>
    </row>
    <row r="131" spans="1:4">
      <c r="A131" s="1">
        <v>38260</v>
      </c>
      <c r="B131">
        <v>0.31558547446711199</v>
      </c>
      <c r="C131">
        <v>0.31558547446711199</v>
      </c>
      <c r="D131">
        <v>0.31558547446711199</v>
      </c>
    </row>
    <row r="132" spans="1:4">
      <c r="A132" s="1">
        <v>38352</v>
      </c>
      <c r="B132">
        <v>0.35354012245264899</v>
      </c>
      <c r="C132">
        <v>0.35354012245264899</v>
      </c>
      <c r="D132">
        <v>0.35354012245264899</v>
      </c>
    </row>
    <row r="133" spans="1:4">
      <c r="A133" s="1">
        <v>38442</v>
      </c>
      <c r="B133">
        <v>0.33868001404116699</v>
      </c>
      <c r="C133">
        <v>0.33868001404116699</v>
      </c>
      <c r="D133">
        <v>0.33868001404116699</v>
      </c>
    </row>
    <row r="134" spans="1:4">
      <c r="A134" s="1">
        <v>38533</v>
      </c>
      <c r="B134">
        <v>0.33100132978333402</v>
      </c>
      <c r="C134">
        <v>0.33100132978333402</v>
      </c>
      <c r="D134">
        <v>0.33100132978333402</v>
      </c>
    </row>
    <row r="135" spans="1:4">
      <c r="A135" s="1">
        <v>38625</v>
      </c>
      <c r="B135">
        <v>0.34006426688314501</v>
      </c>
      <c r="C135">
        <v>0.34006426688314501</v>
      </c>
      <c r="D135">
        <v>0.34006426688314501</v>
      </c>
    </row>
    <row r="136" spans="1:4">
      <c r="A136" s="1">
        <v>38717</v>
      </c>
      <c r="B136">
        <v>0.48878852684541602</v>
      </c>
      <c r="C136">
        <v>0.48878852684541602</v>
      </c>
      <c r="D136">
        <v>0.48878852684541602</v>
      </c>
    </row>
    <row r="137" spans="1:4">
      <c r="A137" s="1">
        <v>38807</v>
      </c>
      <c r="B137">
        <v>0.73210431423614897</v>
      </c>
      <c r="C137">
        <v>0.73210431423614897</v>
      </c>
      <c r="D137">
        <v>0.73210431423614897</v>
      </c>
    </row>
    <row r="138" spans="1:4">
      <c r="A138" s="1">
        <v>38898</v>
      </c>
      <c r="B138">
        <v>0.98737188624721794</v>
      </c>
      <c r="C138">
        <v>0.98737188624721794</v>
      </c>
      <c r="D138">
        <v>0.98737188624721794</v>
      </c>
    </row>
    <row r="139" spans="1:4">
      <c r="A139" s="1">
        <v>38990</v>
      </c>
      <c r="B139">
        <v>1.30867989052741</v>
      </c>
      <c r="C139">
        <v>1.30867989052741</v>
      </c>
      <c r="D139">
        <v>1.30867989052741</v>
      </c>
    </row>
    <row r="140" spans="1:4">
      <c r="A140" s="1">
        <v>39082</v>
      </c>
      <c r="B140">
        <v>1.7251576297278599</v>
      </c>
      <c r="C140">
        <v>1.7251576297278599</v>
      </c>
      <c r="D140">
        <v>1.7251576297278599</v>
      </c>
    </row>
    <row r="141" spans="1:4">
      <c r="A141" s="1">
        <v>39172</v>
      </c>
      <c r="B141">
        <v>1.9424531059536001</v>
      </c>
      <c r="C141">
        <v>1.9424531059536001</v>
      </c>
      <c r="D141">
        <v>1.9424531059536001</v>
      </c>
    </row>
    <row r="142" spans="1:4">
      <c r="A142" s="1">
        <v>39263</v>
      </c>
      <c r="B142">
        <v>2.2299759363959302</v>
      </c>
      <c r="C142">
        <v>2.2299759363959302</v>
      </c>
      <c r="D142">
        <v>2.2299759363959302</v>
      </c>
    </row>
    <row r="143" spans="1:4">
      <c r="A143" s="1">
        <v>39355</v>
      </c>
      <c r="B143">
        <v>2.2798505567665401</v>
      </c>
      <c r="C143">
        <v>2.2798505567665401</v>
      </c>
      <c r="D143">
        <v>2.2798505567665401</v>
      </c>
    </row>
    <row r="144" spans="1:4">
      <c r="A144" s="1">
        <v>39447</v>
      </c>
      <c r="B144">
        <v>2.6885957435061001</v>
      </c>
      <c r="C144">
        <v>2.6885957435061001</v>
      </c>
      <c r="D144">
        <v>2.6885957435061001</v>
      </c>
    </row>
    <row r="145" spans="1:4">
      <c r="A145" s="1">
        <v>39538</v>
      </c>
      <c r="B145">
        <v>2.2432905844115698</v>
      </c>
      <c r="C145">
        <v>2.2432905844115698</v>
      </c>
      <c r="D145">
        <v>2.2432905844115698</v>
      </c>
    </row>
    <row r="146" spans="1:4">
      <c r="A146" s="1">
        <v>39629</v>
      </c>
      <c r="B146">
        <v>2.7077130759155401</v>
      </c>
      <c r="C146">
        <v>2.7077130759155401</v>
      </c>
      <c r="D146">
        <v>2.7077130759155401</v>
      </c>
    </row>
    <row r="147" spans="1:4">
      <c r="A147" s="1">
        <v>39721</v>
      </c>
      <c r="B147">
        <v>2.5715071626122601</v>
      </c>
      <c r="C147">
        <v>2.5715071626122601</v>
      </c>
      <c r="D147">
        <v>2.5715071626122601</v>
      </c>
    </row>
    <row r="148" spans="1:4">
      <c r="A148" s="1">
        <v>39813</v>
      </c>
      <c r="B148">
        <v>1.85315597453484</v>
      </c>
      <c r="C148">
        <v>1.85315597453484</v>
      </c>
      <c r="D148">
        <v>1.85315597453484</v>
      </c>
    </row>
    <row r="149" spans="1:4">
      <c r="A149" s="1">
        <v>39903</v>
      </c>
      <c r="B149">
        <v>-9.8074453224295796E-2</v>
      </c>
      <c r="C149">
        <v>-9.8074453224295796E-2</v>
      </c>
      <c r="D149">
        <v>-9.8074453224295796E-2</v>
      </c>
    </row>
    <row r="150" spans="1:4">
      <c r="A150" s="1">
        <v>39994</v>
      </c>
      <c r="B150">
        <v>-0.83964237035563205</v>
      </c>
      <c r="C150">
        <v>-0.83964237035563205</v>
      </c>
      <c r="D150">
        <v>-0.83964237035563205</v>
      </c>
    </row>
    <row r="151" spans="1:4">
      <c r="A151" s="1">
        <v>40086</v>
      </c>
      <c r="B151">
        <v>-1.48726919919054</v>
      </c>
      <c r="C151">
        <v>-1.48726919919054</v>
      </c>
      <c r="D151">
        <v>-1.48726919919054</v>
      </c>
    </row>
    <row r="152" spans="1:4">
      <c r="A152" s="1">
        <v>40178</v>
      </c>
      <c r="B152">
        <v>-1.27110087769381</v>
      </c>
      <c r="C152">
        <v>-1.27110087769381</v>
      </c>
      <c r="D152">
        <v>-1.27110087769381</v>
      </c>
    </row>
    <row r="153" spans="1:4">
      <c r="A153" s="1">
        <v>40268</v>
      </c>
      <c r="B153">
        <v>-1.3192116372965901</v>
      </c>
      <c r="C153">
        <v>-1.3192116372965901</v>
      </c>
      <c r="D153">
        <v>-1.3192116372965901</v>
      </c>
    </row>
    <row r="154" spans="1:4">
      <c r="A154" s="1">
        <v>40359</v>
      </c>
      <c r="B154">
        <v>-1.33334553893833</v>
      </c>
      <c r="C154">
        <v>-1.33334553893833</v>
      </c>
      <c r="D154">
        <v>-1.33334553893833</v>
      </c>
    </row>
    <row r="155" spans="1:4">
      <c r="A155" s="1">
        <v>40451</v>
      </c>
      <c r="B155">
        <v>-1.43369590735417</v>
      </c>
      <c r="C155">
        <v>-1.43369590735417</v>
      </c>
      <c r="D155">
        <v>-1.43369590735417</v>
      </c>
    </row>
    <row r="156" spans="1:4">
      <c r="A156" s="1">
        <v>40543</v>
      </c>
      <c r="B156">
        <v>-0.93010853033249197</v>
      </c>
      <c r="C156">
        <v>-0.93010853033249197</v>
      </c>
      <c r="D156">
        <v>-0.93010853033249197</v>
      </c>
    </row>
    <row r="157" spans="1:4">
      <c r="A157" s="1">
        <v>40633</v>
      </c>
      <c r="B157">
        <v>-1.1502840231578599</v>
      </c>
      <c r="C157">
        <v>-1.1502840231578599</v>
      </c>
      <c r="D157">
        <v>-1.1502840231578599</v>
      </c>
    </row>
    <row r="158" spans="1:4">
      <c r="A158" s="1">
        <v>40724</v>
      </c>
      <c r="B158">
        <v>-0.76614688312615098</v>
      </c>
      <c r="C158">
        <v>-0.76614688312615098</v>
      </c>
      <c r="D158">
        <v>-0.76614688312615098</v>
      </c>
    </row>
    <row r="159" spans="1:4">
      <c r="A159" s="1">
        <v>40816</v>
      </c>
      <c r="B159">
        <v>-0.62787868687579895</v>
      </c>
      <c r="C159">
        <v>-0.62787868687579895</v>
      </c>
      <c r="D159">
        <v>-0.62787868687579895</v>
      </c>
    </row>
    <row r="160" spans="1:4">
      <c r="A160" s="1">
        <v>40908</v>
      </c>
      <c r="B160">
        <v>-0.76343915730726297</v>
      </c>
      <c r="C160">
        <v>-0.76343915730726297</v>
      </c>
      <c r="D160">
        <v>-0.76343915730726297</v>
      </c>
    </row>
    <row r="161" spans="1:4">
      <c r="A161" s="1">
        <v>40999</v>
      </c>
      <c r="B161">
        <v>-1.362882260266</v>
      </c>
      <c r="C161">
        <v>-1.362882260266</v>
      </c>
      <c r="D161">
        <v>-1.362882260266</v>
      </c>
    </row>
    <row r="162" spans="1:4">
      <c r="A162" s="1">
        <v>41090</v>
      </c>
      <c r="B162">
        <v>-1.6200623222403101</v>
      </c>
      <c r="C162">
        <v>-1.6200623222403101</v>
      </c>
      <c r="D162">
        <v>-1.6200623222403101</v>
      </c>
    </row>
    <row r="163" spans="1:4">
      <c r="A163" s="1">
        <v>41182</v>
      </c>
      <c r="B163">
        <v>-1.8603787568196399</v>
      </c>
      <c r="C163">
        <v>-1.8603787568196399</v>
      </c>
      <c r="D163">
        <v>-1.8603787568196399</v>
      </c>
    </row>
    <row r="164" spans="1:4">
      <c r="A164" s="1">
        <v>41274</v>
      </c>
      <c r="B164">
        <v>-1.9150821273687799</v>
      </c>
      <c r="C164">
        <v>-1.9150821273687799</v>
      </c>
      <c r="D164">
        <v>-1.9150821273687799</v>
      </c>
    </row>
    <row r="165" spans="1:4">
      <c r="A165" s="1">
        <v>41364</v>
      </c>
      <c r="B165">
        <v>-1.8907560056089101</v>
      </c>
      <c r="C165">
        <v>-1.8907560056089101</v>
      </c>
      <c r="D165">
        <v>-1.8907560056089101</v>
      </c>
    </row>
    <row r="166" spans="1:4">
      <c r="A166" s="1">
        <v>41455</v>
      </c>
      <c r="B166">
        <v>-1.88524565836906</v>
      </c>
      <c r="C166">
        <v>-1.88524565836906</v>
      </c>
      <c r="D166">
        <v>-1.88524565836906</v>
      </c>
    </row>
    <row r="167" spans="1:4">
      <c r="A167" s="1">
        <v>41547</v>
      </c>
      <c r="B167">
        <v>-1.8676354092832299</v>
      </c>
      <c r="C167">
        <v>-1.8676354092832299</v>
      </c>
      <c r="D167">
        <v>-1.8676354092832299</v>
      </c>
    </row>
    <row r="168" spans="1:4">
      <c r="A168" s="1">
        <v>41639</v>
      </c>
      <c r="B168">
        <v>-1.57530087081144</v>
      </c>
      <c r="C168">
        <v>-1.57530087081144</v>
      </c>
      <c r="D168">
        <v>-1.57530087081144</v>
      </c>
    </row>
    <row r="169" spans="1:4">
      <c r="A169" s="1">
        <v>41729</v>
      </c>
      <c r="B169">
        <v>-1.5541662860469501</v>
      </c>
      <c r="C169">
        <v>-1.5541662860469501</v>
      </c>
      <c r="D169">
        <v>-1.5541662860469501</v>
      </c>
    </row>
    <row r="170" spans="1:4">
      <c r="A170" s="1">
        <v>41820</v>
      </c>
      <c r="B170">
        <v>-1.3043066250615301</v>
      </c>
      <c r="C170">
        <v>-1.3043066250615301</v>
      </c>
      <c r="D170">
        <v>-1.3043066250615301</v>
      </c>
    </row>
    <row r="171" spans="1:4">
      <c r="A171" s="1">
        <v>41912</v>
      </c>
      <c r="B171">
        <v>-1.76287021960152</v>
      </c>
      <c r="C171">
        <v>-1.76287021960152</v>
      </c>
      <c r="D171">
        <v>-1.76287021960152</v>
      </c>
    </row>
    <row r="172" spans="1:4">
      <c r="A172" s="1">
        <v>42004</v>
      </c>
      <c r="B172">
        <v>-1.5481512569123499</v>
      </c>
      <c r="C172">
        <v>-1.5481512569123499</v>
      </c>
      <c r="D172">
        <v>-1.5481512569123499</v>
      </c>
    </row>
    <row r="173" spans="1:4">
      <c r="A173" s="1">
        <v>42094</v>
      </c>
      <c r="B173">
        <v>-1.59935632834459</v>
      </c>
      <c r="C173">
        <v>-1.59935632834459</v>
      </c>
      <c r="D173">
        <v>-1.59935632834459</v>
      </c>
    </row>
    <row r="174" spans="1:4">
      <c r="A174" s="1">
        <v>42185</v>
      </c>
      <c r="B174">
        <v>-1.655204196536</v>
      </c>
      <c r="C174">
        <v>-1.655204196536</v>
      </c>
      <c r="D174">
        <v>-1.655204196536</v>
      </c>
    </row>
    <row r="175" spans="1:4">
      <c r="A175" s="1">
        <v>42277</v>
      </c>
      <c r="B175">
        <v>-1.9672948928657901</v>
      </c>
      <c r="C175">
        <v>-1.9672948928657901</v>
      </c>
      <c r="D175">
        <v>-1.9672948928657901</v>
      </c>
    </row>
    <row r="176" spans="1:4">
      <c r="A176" s="1">
        <v>42369</v>
      </c>
      <c r="B176">
        <v>-2.0029782129918599</v>
      </c>
      <c r="C176">
        <v>-2.0029782129918599</v>
      </c>
      <c r="D176">
        <v>-2.0029782129918599</v>
      </c>
    </row>
    <row r="177" spans="1:4">
      <c r="A177" s="1">
        <v>42460</v>
      </c>
      <c r="B177">
        <v>-1.8391707780397999</v>
      </c>
      <c r="C177">
        <v>-1.8391707780397999</v>
      </c>
      <c r="D177">
        <v>-1.8391707780397999</v>
      </c>
    </row>
    <row r="178" spans="1:4">
      <c r="A178" s="1">
        <v>42551</v>
      </c>
      <c r="B178">
        <v>-1.9500135154295899</v>
      </c>
      <c r="C178">
        <v>-1.9500135154295899</v>
      </c>
      <c r="D178">
        <v>-1.9500135154295899</v>
      </c>
    </row>
    <row r="179" spans="1:4">
      <c r="A179" s="1">
        <v>42643</v>
      </c>
      <c r="B179">
        <v>-1.9850222252483001</v>
      </c>
      <c r="C179">
        <v>-1.9850222252483001</v>
      </c>
      <c r="D179">
        <v>-1.9850222252483001</v>
      </c>
    </row>
    <row r="180" spans="1:4">
      <c r="A180" s="1">
        <v>42735</v>
      </c>
      <c r="B180">
        <v>-1.97333945154417</v>
      </c>
      <c r="C180">
        <v>-1.97333945154417</v>
      </c>
      <c r="D180">
        <v>-1.97333945154417</v>
      </c>
    </row>
    <row r="181" spans="1:4">
      <c r="A181" s="1">
        <v>42825</v>
      </c>
      <c r="B181">
        <v>-1.97680640660579</v>
      </c>
      <c r="C181">
        <v>-1.97680640660579</v>
      </c>
      <c r="D181">
        <v>-1.97680640660579</v>
      </c>
    </row>
    <row r="182" spans="1:4">
      <c r="A182" s="1">
        <v>42916</v>
      </c>
      <c r="B182">
        <v>-2.0009358300679598</v>
      </c>
      <c r="C182">
        <v>-2.0009358300679598</v>
      </c>
      <c r="D182">
        <v>-2.0009358300679598</v>
      </c>
    </row>
    <row r="183" spans="1:4">
      <c r="A183" s="1">
        <v>43008</v>
      </c>
      <c r="B183">
        <v>-1.98640081789794</v>
      </c>
      <c r="C183">
        <v>-1.98640081789794</v>
      </c>
      <c r="D183">
        <v>-1.98640081789794</v>
      </c>
    </row>
    <row r="184" spans="1:4">
      <c r="A184" s="1">
        <v>43100</v>
      </c>
      <c r="B184">
        <v>-2.2541668505675299</v>
      </c>
      <c r="C184">
        <v>-2.2541668505675299</v>
      </c>
      <c r="D184">
        <v>-2.2541668505675299</v>
      </c>
    </row>
    <row r="185" spans="1:4">
      <c r="A185" s="1">
        <v>43190</v>
      </c>
      <c r="B185">
        <v>-2.23431127036985</v>
      </c>
      <c r="C185">
        <v>-2.23431127036985</v>
      </c>
      <c r="D185">
        <v>-2.23431127036985</v>
      </c>
    </row>
    <row r="186" spans="1:4">
      <c r="A186" s="1">
        <v>43281</v>
      </c>
      <c r="B186">
        <v>-2.2117889671137601</v>
      </c>
      <c r="C186">
        <v>-2.2117889671137601</v>
      </c>
      <c r="D186">
        <v>-2.2117889671137601</v>
      </c>
    </row>
    <row r="187" spans="1:4">
      <c r="A187" s="1">
        <v>43373</v>
      </c>
      <c r="B187">
        <v>-2.2070765413524698</v>
      </c>
      <c r="C187">
        <v>-2.2070765413524698</v>
      </c>
      <c r="D187">
        <v>-2.2070765413524698</v>
      </c>
    </row>
    <row r="188" spans="1:4">
      <c r="A188" s="1">
        <v>43465</v>
      </c>
      <c r="B188">
        <v>-2.2166827008015302</v>
      </c>
      <c r="C188">
        <v>-2.2166827008015302</v>
      </c>
      <c r="D188">
        <v>-2.2166827008015302</v>
      </c>
    </row>
    <row r="189" spans="1:4">
      <c r="A189" s="1">
        <v>43555</v>
      </c>
      <c r="B189">
        <v>-1.9502922468831301</v>
      </c>
      <c r="C189">
        <v>-1.9502922468831301</v>
      </c>
      <c r="D189">
        <v>-1.9502922468831301</v>
      </c>
    </row>
    <row r="190" spans="1:4">
      <c r="A190" s="1">
        <v>43646</v>
      </c>
      <c r="B190">
        <v>-1.9799450149768201</v>
      </c>
      <c r="C190">
        <v>-1.9799450149768201</v>
      </c>
      <c r="D190">
        <v>-1.9799450149768201</v>
      </c>
    </row>
    <row r="191" spans="1:4">
      <c r="A191" s="1">
        <v>43738</v>
      </c>
      <c r="B191">
        <v>-1.77946466897505</v>
      </c>
      <c r="C191">
        <v>-1.77946466897505</v>
      </c>
      <c r="D191">
        <v>-1.77946466897505</v>
      </c>
    </row>
    <row r="192" spans="1:4">
      <c r="A192" s="1">
        <v>43830</v>
      </c>
      <c r="B192">
        <v>-1.8680671018524699</v>
      </c>
      <c r="C192">
        <v>-1.8680671018524699</v>
      </c>
      <c r="D192">
        <v>-1.8680671018524699</v>
      </c>
    </row>
    <row r="193" spans="1:4">
      <c r="A193" s="1">
        <v>43921</v>
      </c>
      <c r="B193">
        <v>-1.9209716403236201</v>
      </c>
      <c r="C193">
        <v>-1.9209716403236201</v>
      </c>
      <c r="D193">
        <v>-1.9209716403236201</v>
      </c>
    </row>
    <row r="194" spans="1:4">
      <c r="A194" s="1">
        <v>44012</v>
      </c>
      <c r="B194">
        <v>-1.9337698658162299</v>
      </c>
      <c r="C194">
        <v>-1.9337698658162299</v>
      </c>
      <c r="D194">
        <v>-1.9337698658162299</v>
      </c>
    </row>
    <row r="195" spans="1:4">
      <c r="A195" s="1">
        <v>44104</v>
      </c>
      <c r="B195">
        <v>-1.6798081787181001</v>
      </c>
      <c r="C195">
        <v>-1.6798081787181001</v>
      </c>
      <c r="D195">
        <v>-1.6798081787181001</v>
      </c>
    </row>
    <row r="196" spans="1:4">
      <c r="A196" s="1">
        <v>44196</v>
      </c>
      <c r="B196">
        <v>-2.0213537272448301</v>
      </c>
      <c r="C196">
        <v>-2.0213537272448301</v>
      </c>
      <c r="D196">
        <v>-2.0213537272448301</v>
      </c>
    </row>
    <row r="197" spans="1:4">
      <c r="A197" s="1">
        <v>44286</v>
      </c>
      <c r="B197">
        <v>-2.0072834408607201</v>
      </c>
      <c r="C197">
        <v>-2.0072834408607201</v>
      </c>
      <c r="D197">
        <v>-2.0072834408607201</v>
      </c>
    </row>
    <row r="198" spans="1:4">
      <c r="A198" s="1">
        <v>44377</v>
      </c>
      <c r="B198">
        <v>-1.9763243973128399</v>
      </c>
      <c r="C198">
        <v>-1.9763243973128399</v>
      </c>
      <c r="D198">
        <v>-1.9763243973128399</v>
      </c>
    </row>
    <row r="199" spans="1:4">
      <c r="A199" s="1">
        <v>44469</v>
      </c>
      <c r="B199">
        <v>-2.2555519009916498</v>
      </c>
      <c r="C199">
        <v>-2.2555519009916498</v>
      </c>
      <c r="D199">
        <v>-2.2555519009916498</v>
      </c>
    </row>
    <row r="200" spans="1:4">
      <c r="A200" s="1">
        <v>44561</v>
      </c>
      <c r="B200">
        <v>-2.54323035239634</v>
      </c>
      <c r="C200">
        <v>-2.54323035239634</v>
      </c>
      <c r="D200">
        <v>-2.54323035239634</v>
      </c>
    </row>
    <row r="201" spans="1:4">
      <c r="A201" s="1">
        <v>44651</v>
      </c>
      <c r="B201">
        <v>-2.7394171456851799</v>
      </c>
      <c r="C201">
        <v>-2.7394171456851799</v>
      </c>
      <c r="D201">
        <v>-2.7394171456851799</v>
      </c>
    </row>
    <row r="202" spans="1:4">
      <c r="A202" s="1">
        <v>44742</v>
      </c>
      <c r="B202">
        <v>-2.93983855276718</v>
      </c>
      <c r="C202">
        <v>-2.93983855276718</v>
      </c>
      <c r="D202">
        <v>-2.93983855276718</v>
      </c>
    </row>
    <row r="203" spans="1:4">
      <c r="A203" s="1">
        <v>44834</v>
      </c>
      <c r="B203">
        <v>-2.5090375439908099</v>
      </c>
      <c r="C203">
        <v>-2.5090375439908099</v>
      </c>
      <c r="D203">
        <v>-2.5090375439908099</v>
      </c>
    </row>
    <row r="204" spans="1:4">
      <c r="A204" s="1">
        <v>44926</v>
      </c>
      <c r="B204">
        <v>-1.1961123771551601</v>
      </c>
      <c r="C204">
        <v>-1.1961123771551601</v>
      </c>
      <c r="D204">
        <v>-1.1961123771551601</v>
      </c>
    </row>
    <row r="205" spans="1:4">
      <c r="A205" s="1">
        <v>45016</v>
      </c>
      <c r="B205">
        <v>9.6280728383318595E-2</v>
      </c>
      <c r="C205">
        <v>9.6280728383318595E-2</v>
      </c>
      <c r="D205">
        <v>9.6280728383318595E-2</v>
      </c>
    </row>
    <row r="206" spans="1:4">
      <c r="A206" s="1">
        <v>45107</v>
      </c>
      <c r="B206">
        <v>0.89078118766671499</v>
      </c>
      <c r="C206">
        <v>0.89078118766671499</v>
      </c>
      <c r="D206">
        <v>0.89078118766671499</v>
      </c>
    </row>
    <row r="207" spans="1:4">
      <c r="A207" s="1">
        <v>45199</v>
      </c>
      <c r="B207">
        <v>1.3818904372363101</v>
      </c>
      <c r="C207">
        <v>1.3818904372363101</v>
      </c>
      <c r="D207">
        <v>1.3818904372363101</v>
      </c>
    </row>
    <row r="208" spans="1:4">
      <c r="A208" s="1">
        <v>45291</v>
      </c>
      <c r="B208">
        <v>1.6068160961993501</v>
      </c>
      <c r="C208">
        <v>1.6068160961993501</v>
      </c>
      <c r="D208">
        <v>1.6068160961993501</v>
      </c>
    </row>
    <row r="209" spans="1:4">
      <c r="A209" s="1">
        <v>45382</v>
      </c>
      <c r="B209">
        <v>1.89311471462973</v>
      </c>
      <c r="C209">
        <v>1.89311471462973</v>
      </c>
      <c r="D209">
        <v>1.89311471462973</v>
      </c>
    </row>
    <row r="210" spans="1:4">
      <c r="A210" s="1">
        <v>45473</v>
      </c>
      <c r="B210">
        <v>1.7715280561773801</v>
      </c>
      <c r="C210">
        <v>1.7715280561773801</v>
      </c>
      <c r="D210">
        <v>1.7715280561773801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2491-846B-4245-A030-3286E42E2570}">
  <sheetPr codeName="Sheet8">
    <tabColor theme="8" tint="0.79998168889431442"/>
  </sheetPr>
  <dimension ref="A1:D210"/>
  <sheetViews>
    <sheetView topLeftCell="A33" workbookViewId="0">
      <selection activeCell="C33" sqref="C33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1.93427135436727</v>
      </c>
      <c r="C2">
        <v>1.93427135436727</v>
      </c>
      <c r="D2">
        <v>1.93427135436727</v>
      </c>
    </row>
    <row r="3" spans="1:4">
      <c r="A3" s="1">
        <v>26572</v>
      </c>
      <c r="B3">
        <v>2.8132623454235799</v>
      </c>
      <c r="C3">
        <v>2.8132623454235799</v>
      </c>
      <c r="D3">
        <v>2.8132623454235799</v>
      </c>
    </row>
    <row r="4" spans="1:4">
      <c r="A4" s="1">
        <v>26664</v>
      </c>
      <c r="B4">
        <v>4.43865548032971</v>
      </c>
      <c r="C4">
        <v>4.43865548032971</v>
      </c>
      <c r="D4">
        <v>4.43865548032971</v>
      </c>
    </row>
    <row r="5" spans="1:4">
      <c r="A5" s="1">
        <v>26754</v>
      </c>
      <c r="B5">
        <v>4.0944773251511801</v>
      </c>
      <c r="C5">
        <v>4.0944773251511801</v>
      </c>
      <c r="D5">
        <v>4.0944773251511801</v>
      </c>
    </row>
    <row r="6" spans="1:4">
      <c r="A6" s="1">
        <v>26845</v>
      </c>
      <c r="B6">
        <v>6.5111824569133701</v>
      </c>
      <c r="C6">
        <v>6.5111824569133701</v>
      </c>
      <c r="D6">
        <v>6.5111824569133701</v>
      </c>
    </row>
    <row r="7" spans="1:4">
      <c r="A7" s="1">
        <v>26937</v>
      </c>
      <c r="B7">
        <v>8.3273047589468003</v>
      </c>
      <c r="C7">
        <v>8.3273047589468003</v>
      </c>
      <c r="D7">
        <v>8.3273047589468003</v>
      </c>
    </row>
    <row r="8" spans="1:4">
      <c r="A8" s="1">
        <v>27029</v>
      </c>
      <c r="B8">
        <v>9.76882162030868</v>
      </c>
      <c r="C8">
        <v>9.76882162030868</v>
      </c>
      <c r="D8">
        <v>9.76882162030868</v>
      </c>
    </row>
    <row r="9" spans="1:4">
      <c r="A9" s="1">
        <v>27119</v>
      </c>
      <c r="B9">
        <v>9.0405554726140593</v>
      </c>
      <c r="C9">
        <v>9.0405554726140593</v>
      </c>
      <c r="D9">
        <v>9.0405554726140593</v>
      </c>
    </row>
    <row r="10" spans="1:4">
      <c r="A10" s="1">
        <v>27210</v>
      </c>
      <c r="B10">
        <v>9.3990056988428901</v>
      </c>
      <c r="C10">
        <v>9.3990056988428901</v>
      </c>
      <c r="D10">
        <v>9.3990056988428901</v>
      </c>
    </row>
    <row r="11" spans="1:4">
      <c r="A11" s="1">
        <v>27302</v>
      </c>
      <c r="B11">
        <v>8.8486372042061792</v>
      </c>
      <c r="C11">
        <v>8.8486372042061792</v>
      </c>
      <c r="D11">
        <v>8.8486372042061792</v>
      </c>
    </row>
    <row r="12" spans="1:4">
      <c r="A12" s="1">
        <v>27394</v>
      </c>
      <c r="B12">
        <v>7.0434967352152196</v>
      </c>
      <c r="C12">
        <v>7.0434967352152196</v>
      </c>
      <c r="D12">
        <v>7.0434967352152196</v>
      </c>
    </row>
    <row r="13" spans="1:4">
      <c r="A13" s="1">
        <v>27484</v>
      </c>
      <c r="B13">
        <v>5.2209582571037396</v>
      </c>
      <c r="C13">
        <v>5.2209582571037396</v>
      </c>
      <c r="D13">
        <v>5.2209582571037396</v>
      </c>
    </row>
    <row r="14" spans="1:4">
      <c r="A14" s="1">
        <v>27575</v>
      </c>
      <c r="B14">
        <v>3.8990333335610998</v>
      </c>
      <c r="C14">
        <v>3.8990333335610998</v>
      </c>
      <c r="D14">
        <v>3.8990333335610998</v>
      </c>
    </row>
    <row r="15" spans="1:4">
      <c r="A15" s="1">
        <v>27667</v>
      </c>
      <c r="B15">
        <v>3.3994325357611799</v>
      </c>
      <c r="C15">
        <v>3.3994325357611799</v>
      </c>
      <c r="D15">
        <v>3.3994325357611799</v>
      </c>
    </row>
    <row r="16" spans="1:4">
      <c r="A16" s="1">
        <v>27759</v>
      </c>
      <c r="B16">
        <v>4.2435358725693</v>
      </c>
      <c r="C16">
        <v>4.2435358725693</v>
      </c>
      <c r="D16">
        <v>4.2435358725693</v>
      </c>
    </row>
    <row r="17" spans="1:4">
      <c r="A17" s="1">
        <v>27850</v>
      </c>
      <c r="B17">
        <v>4.8597608218043398</v>
      </c>
      <c r="C17">
        <v>4.8597608218043398</v>
      </c>
      <c r="D17">
        <v>4.8597608218043398</v>
      </c>
    </row>
    <row r="18" spans="1:4">
      <c r="A18" s="1">
        <v>27941</v>
      </c>
      <c r="B18">
        <v>5.8107513455074002</v>
      </c>
      <c r="C18">
        <v>5.8107513455074002</v>
      </c>
      <c r="D18">
        <v>5.8107513455074002</v>
      </c>
    </row>
    <row r="19" spans="1:4">
      <c r="A19" s="1">
        <v>28033</v>
      </c>
      <c r="B19">
        <v>6.7493554984540998</v>
      </c>
      <c r="C19">
        <v>6.7493554984540998</v>
      </c>
      <c r="D19">
        <v>6.7493554984540998</v>
      </c>
    </row>
    <row r="20" spans="1:4">
      <c r="A20" s="1">
        <v>28125</v>
      </c>
      <c r="B20">
        <v>7.0902786633683199</v>
      </c>
      <c r="C20">
        <v>7.0902786633683199</v>
      </c>
      <c r="D20">
        <v>7.0902786633683199</v>
      </c>
    </row>
    <row r="21" spans="1:4">
      <c r="A21" s="1">
        <v>28215</v>
      </c>
      <c r="B21">
        <v>8.0450278182690695</v>
      </c>
      <c r="C21">
        <v>8.0450278182690695</v>
      </c>
      <c r="D21">
        <v>8.0450278182690695</v>
      </c>
    </row>
    <row r="22" spans="1:4">
      <c r="A22" s="1">
        <v>28306</v>
      </c>
      <c r="B22">
        <v>6.8760554488007397</v>
      </c>
      <c r="C22">
        <v>6.8760554488007397</v>
      </c>
      <c r="D22">
        <v>6.8760554488007397</v>
      </c>
    </row>
    <row r="23" spans="1:4">
      <c r="A23" s="1">
        <v>28398</v>
      </c>
      <c r="B23">
        <v>6.9794665174635</v>
      </c>
      <c r="C23">
        <v>6.9794665174635</v>
      </c>
      <c r="D23">
        <v>6.9794665174635</v>
      </c>
    </row>
    <row r="24" spans="1:4">
      <c r="A24" s="1">
        <v>28490</v>
      </c>
      <c r="B24">
        <v>7.0946673292931601</v>
      </c>
      <c r="C24">
        <v>7.0946673292931601</v>
      </c>
      <c r="D24">
        <v>7.0946673292931601</v>
      </c>
    </row>
    <row r="25" spans="1:4">
      <c r="A25" s="1">
        <v>28580</v>
      </c>
      <c r="B25">
        <v>5.1235007264729804</v>
      </c>
      <c r="C25">
        <v>5.1235007264729804</v>
      </c>
      <c r="D25">
        <v>5.1235007264729804</v>
      </c>
    </row>
    <row r="26" spans="1:4">
      <c r="A26" s="1">
        <v>28671</v>
      </c>
      <c r="B26">
        <v>5.4954312228231297</v>
      </c>
      <c r="C26">
        <v>5.4954312228231297</v>
      </c>
      <c r="D26">
        <v>5.4954312228231297</v>
      </c>
    </row>
    <row r="27" spans="1:4">
      <c r="A27" s="1">
        <v>28763</v>
      </c>
      <c r="B27">
        <v>7.2725969223348201</v>
      </c>
      <c r="C27">
        <v>7.2725969223348201</v>
      </c>
      <c r="D27">
        <v>7.2725969223348201</v>
      </c>
    </row>
    <row r="28" spans="1:4">
      <c r="A28" s="1">
        <v>28855</v>
      </c>
      <c r="B28">
        <v>7.2281271466060604</v>
      </c>
      <c r="C28">
        <v>7.2281271466060604</v>
      </c>
      <c r="D28">
        <v>7.2281271466060604</v>
      </c>
    </row>
    <row r="29" spans="1:4">
      <c r="A29" s="1">
        <v>28945</v>
      </c>
      <c r="B29">
        <v>5.0658386114685499</v>
      </c>
      <c r="C29">
        <v>5.0658386114685499</v>
      </c>
      <c r="D29">
        <v>5.0658386114685499</v>
      </c>
    </row>
    <row r="30" spans="1:4">
      <c r="A30" s="1">
        <v>29036</v>
      </c>
      <c r="B30">
        <v>7.9519390265760199</v>
      </c>
      <c r="C30">
        <v>7.9519390265760199</v>
      </c>
      <c r="D30">
        <v>7.9519390265760199</v>
      </c>
    </row>
    <row r="31" spans="1:4">
      <c r="A31" s="1">
        <v>29128</v>
      </c>
      <c r="B31">
        <v>8.6944165273291105</v>
      </c>
      <c r="C31">
        <v>8.6944165273291105</v>
      </c>
      <c r="D31">
        <v>8.6944165273291105</v>
      </c>
    </row>
    <row r="32" spans="1:4">
      <c r="A32" s="1">
        <v>29220</v>
      </c>
      <c r="B32">
        <v>11.5470788585463</v>
      </c>
      <c r="C32">
        <v>11.5470788585463</v>
      </c>
      <c r="D32">
        <v>11.5470788585463</v>
      </c>
    </row>
    <row r="33" spans="1:4">
      <c r="A33" s="1">
        <v>29311</v>
      </c>
      <c r="B33">
        <v>10.9782564741794</v>
      </c>
      <c r="C33">
        <v>10.9782564741794</v>
      </c>
      <c r="D33">
        <v>10.9782564741794</v>
      </c>
    </row>
    <row r="34" spans="1:4">
      <c r="A34" s="1">
        <v>29402</v>
      </c>
      <c r="B34">
        <v>10.5266261205253</v>
      </c>
      <c r="C34">
        <v>10.5266261205253</v>
      </c>
      <c r="D34">
        <v>10.5266261205253</v>
      </c>
    </row>
    <row r="35" spans="1:4">
      <c r="A35" s="1">
        <v>29494</v>
      </c>
      <c r="B35">
        <v>9.8837358925129699</v>
      </c>
      <c r="C35">
        <v>9.8837358925129699</v>
      </c>
      <c r="D35">
        <v>9.8837358925129699</v>
      </c>
    </row>
    <row r="36" spans="1:4">
      <c r="A36" s="1">
        <v>29586</v>
      </c>
      <c r="B36">
        <v>10.3793488578218</v>
      </c>
      <c r="C36">
        <v>10.3793488578218</v>
      </c>
      <c r="D36">
        <v>10.3793488578218</v>
      </c>
    </row>
    <row r="37" spans="1:4">
      <c r="A37" s="1">
        <v>29676</v>
      </c>
      <c r="B37">
        <v>10.9449541562073</v>
      </c>
      <c r="C37">
        <v>10.9449541562073</v>
      </c>
      <c r="D37">
        <v>10.9449541562073</v>
      </c>
    </row>
    <row r="38" spans="1:4">
      <c r="A38" s="1">
        <v>29767</v>
      </c>
      <c r="B38">
        <v>13.303363552528801</v>
      </c>
      <c r="C38">
        <v>13.303363552528801</v>
      </c>
      <c r="D38">
        <v>13.303363552528801</v>
      </c>
    </row>
    <row r="39" spans="1:4">
      <c r="A39" s="1">
        <v>29859</v>
      </c>
      <c r="B39">
        <v>13.566495053102701</v>
      </c>
      <c r="C39">
        <v>13.566495053102701</v>
      </c>
      <c r="D39">
        <v>13.566495053102701</v>
      </c>
    </row>
    <row r="40" spans="1:4">
      <c r="A40" s="1">
        <v>29951</v>
      </c>
      <c r="B40">
        <v>12.677728154999899</v>
      </c>
      <c r="C40">
        <v>12.677728154999899</v>
      </c>
      <c r="D40">
        <v>12.677728154999899</v>
      </c>
    </row>
    <row r="41" spans="1:4">
      <c r="A41" s="1">
        <v>30041</v>
      </c>
      <c r="B41">
        <v>11.2049307442217</v>
      </c>
      <c r="C41">
        <v>11.2049307442217</v>
      </c>
      <c r="D41">
        <v>11.2049307442217</v>
      </c>
    </row>
    <row r="42" spans="1:4">
      <c r="A42" s="1">
        <v>30132</v>
      </c>
      <c r="B42">
        <v>11.3845240632412</v>
      </c>
      <c r="C42">
        <v>11.3845240632412</v>
      </c>
      <c r="D42">
        <v>11.3845240632412</v>
      </c>
    </row>
    <row r="43" spans="1:4">
      <c r="A43" s="1">
        <v>30224</v>
      </c>
      <c r="B43">
        <v>10.004203646010801</v>
      </c>
      <c r="C43">
        <v>10.004203646010801</v>
      </c>
      <c r="D43">
        <v>10.004203646010801</v>
      </c>
    </row>
    <row r="44" spans="1:4">
      <c r="A44" s="1">
        <v>30316</v>
      </c>
      <c r="B44">
        <v>9.6852370675934303</v>
      </c>
      <c r="C44">
        <v>9.6852370675934303</v>
      </c>
      <c r="D44">
        <v>9.6852370675934303</v>
      </c>
    </row>
    <row r="45" spans="1:4">
      <c r="A45" s="1">
        <v>30406</v>
      </c>
      <c r="B45">
        <v>8.8828958911265392</v>
      </c>
      <c r="C45">
        <v>8.8828958911265392</v>
      </c>
      <c r="D45">
        <v>8.8828958911265392</v>
      </c>
    </row>
    <row r="46" spans="1:4">
      <c r="A46" s="1">
        <v>30497</v>
      </c>
      <c r="B46">
        <v>9.1271779575737799</v>
      </c>
      <c r="C46">
        <v>9.1271779575737799</v>
      </c>
      <c r="D46">
        <v>9.1271779575737799</v>
      </c>
    </row>
    <row r="47" spans="1:4">
      <c r="A47" s="1">
        <v>30589</v>
      </c>
      <c r="B47">
        <v>9.3102442020414191</v>
      </c>
      <c r="C47">
        <v>9.3102442020414191</v>
      </c>
      <c r="D47">
        <v>9.3102442020414191</v>
      </c>
    </row>
    <row r="48" spans="1:4">
      <c r="A48" s="1">
        <v>30681</v>
      </c>
      <c r="B48">
        <v>9.7462578584900594</v>
      </c>
      <c r="C48">
        <v>9.7462578584900594</v>
      </c>
      <c r="D48">
        <v>9.7462578584900594</v>
      </c>
    </row>
    <row r="49" spans="1:4">
      <c r="A49" s="1">
        <v>30772</v>
      </c>
      <c r="B49">
        <v>9.0130774303385994</v>
      </c>
      <c r="C49">
        <v>9.0130774303385994</v>
      </c>
      <c r="D49">
        <v>9.0130774303385994</v>
      </c>
    </row>
    <row r="50" spans="1:4">
      <c r="A50" s="1">
        <v>30863</v>
      </c>
      <c r="B50">
        <v>7.9738482913478101</v>
      </c>
      <c r="C50">
        <v>7.9738482913478101</v>
      </c>
      <c r="D50">
        <v>7.9738482913478101</v>
      </c>
    </row>
    <row r="51" spans="1:4">
      <c r="A51" s="1">
        <v>30955</v>
      </c>
      <c r="B51">
        <v>7.6318417847935498</v>
      </c>
      <c r="C51">
        <v>7.6318417847935498</v>
      </c>
      <c r="D51">
        <v>7.6318417847935498</v>
      </c>
    </row>
    <row r="52" spans="1:4">
      <c r="A52" s="1">
        <v>31047</v>
      </c>
      <c r="B52">
        <v>7.86217085538867</v>
      </c>
      <c r="C52">
        <v>7.86217085538867</v>
      </c>
      <c r="D52">
        <v>7.86217085538867</v>
      </c>
    </row>
    <row r="53" spans="1:4">
      <c r="A53" s="1">
        <v>31137</v>
      </c>
      <c r="B53">
        <v>7.7909080342470904</v>
      </c>
      <c r="C53">
        <v>7.7909080342470904</v>
      </c>
      <c r="D53">
        <v>7.7909080342470904</v>
      </c>
    </row>
    <row r="54" spans="1:4">
      <c r="A54" s="1">
        <v>31228</v>
      </c>
      <c r="B54">
        <v>7.9494963805185899</v>
      </c>
      <c r="C54">
        <v>7.9494963805185899</v>
      </c>
      <c r="D54">
        <v>7.9494963805185899</v>
      </c>
    </row>
    <row r="55" spans="1:4">
      <c r="A55" s="1">
        <v>31320</v>
      </c>
      <c r="B55">
        <v>7.1218793869978398</v>
      </c>
      <c r="C55">
        <v>7.1218793869978398</v>
      </c>
      <c r="D55">
        <v>7.1218793869978398</v>
      </c>
    </row>
    <row r="56" spans="1:4">
      <c r="A56" s="1">
        <v>31412</v>
      </c>
      <c r="B56">
        <v>6.1851191524400004</v>
      </c>
      <c r="C56">
        <v>6.1851191524400004</v>
      </c>
      <c r="D56">
        <v>6.1851191524400004</v>
      </c>
    </row>
    <row r="57" spans="1:4">
      <c r="A57" s="1">
        <v>31502</v>
      </c>
      <c r="B57">
        <v>6.0072535406911998</v>
      </c>
      <c r="C57">
        <v>6.0072535406911998</v>
      </c>
      <c r="D57">
        <v>6.0072535406911998</v>
      </c>
    </row>
    <row r="58" spans="1:4">
      <c r="A58" s="1">
        <v>31593</v>
      </c>
      <c r="B58">
        <v>6.0775991836288696</v>
      </c>
      <c r="C58">
        <v>6.0775991836288696</v>
      </c>
      <c r="D58">
        <v>6.0775991836288696</v>
      </c>
    </row>
    <row r="59" spans="1:4">
      <c r="A59" s="1">
        <v>31685</v>
      </c>
      <c r="B59">
        <v>5.4621602023495699</v>
      </c>
      <c r="C59">
        <v>5.4621602023495699</v>
      </c>
      <c r="D59">
        <v>5.4621602023495699</v>
      </c>
    </row>
    <row r="60" spans="1:4">
      <c r="A60" s="1">
        <v>31777</v>
      </c>
      <c r="B60">
        <v>5.9649960340093404</v>
      </c>
      <c r="C60">
        <v>5.9649960340093404</v>
      </c>
      <c r="D60">
        <v>5.9649960340093404</v>
      </c>
    </row>
    <row r="61" spans="1:4">
      <c r="A61" s="1">
        <v>31867</v>
      </c>
      <c r="B61">
        <v>5.9335267902310198</v>
      </c>
      <c r="C61">
        <v>5.9335267902310198</v>
      </c>
      <c r="D61">
        <v>5.9335267902310198</v>
      </c>
    </row>
    <row r="62" spans="1:4">
      <c r="A62" s="1">
        <v>31958</v>
      </c>
      <c r="B62">
        <v>7.19679120074015</v>
      </c>
      <c r="C62">
        <v>7.19679120074015</v>
      </c>
      <c r="D62">
        <v>7.19679120074015</v>
      </c>
    </row>
    <row r="63" spans="1:4">
      <c r="A63" s="1">
        <v>32050</v>
      </c>
      <c r="B63">
        <v>6.8256546096047002</v>
      </c>
      <c r="C63">
        <v>6.8256546096047002</v>
      </c>
      <c r="D63">
        <v>6.8256546096047002</v>
      </c>
    </row>
    <row r="64" spans="1:4">
      <c r="A64" s="1">
        <v>32142</v>
      </c>
      <c r="B64">
        <v>6.5107775785628004</v>
      </c>
      <c r="C64">
        <v>6.5107775785628004</v>
      </c>
      <c r="D64">
        <v>6.5107775785628004</v>
      </c>
    </row>
    <row r="65" spans="1:4">
      <c r="A65" s="1">
        <v>32233</v>
      </c>
      <c r="B65">
        <v>4.8096949117894097</v>
      </c>
      <c r="C65">
        <v>4.8096949117894097</v>
      </c>
      <c r="D65">
        <v>4.8096949117894097</v>
      </c>
    </row>
    <row r="66" spans="1:4">
      <c r="A66" s="1">
        <v>32324</v>
      </c>
      <c r="B66">
        <v>5.00056946602888</v>
      </c>
      <c r="C66">
        <v>5.00056946602888</v>
      </c>
      <c r="D66">
        <v>5.00056946602888</v>
      </c>
    </row>
    <row r="67" spans="1:4">
      <c r="A67" s="1">
        <v>32416</v>
      </c>
      <c r="B67">
        <v>6.3731066214552499</v>
      </c>
      <c r="C67">
        <v>6.3731066214552499</v>
      </c>
      <c r="D67">
        <v>6.3731066214552499</v>
      </c>
    </row>
    <row r="68" spans="1:4">
      <c r="A68" s="1">
        <v>32508</v>
      </c>
      <c r="B68">
        <v>6.5408932542703102</v>
      </c>
      <c r="C68">
        <v>6.5408932542703102</v>
      </c>
      <c r="D68">
        <v>6.5408932542703102</v>
      </c>
    </row>
    <row r="69" spans="1:4">
      <c r="A69" s="1">
        <v>32598</v>
      </c>
      <c r="B69">
        <v>7.8850483201048602</v>
      </c>
      <c r="C69">
        <v>7.8850483201048602</v>
      </c>
      <c r="D69">
        <v>7.8850483201048602</v>
      </c>
    </row>
    <row r="70" spans="1:4">
      <c r="A70" s="1">
        <v>32689</v>
      </c>
      <c r="B70">
        <v>7.9555035213217202</v>
      </c>
      <c r="C70">
        <v>7.9555035213217202</v>
      </c>
      <c r="D70">
        <v>7.9555035213217202</v>
      </c>
    </row>
    <row r="71" spans="1:4">
      <c r="A71" s="1">
        <v>32781</v>
      </c>
      <c r="B71">
        <v>8.4493908614144608</v>
      </c>
      <c r="C71">
        <v>8.4493908614144608</v>
      </c>
      <c r="D71">
        <v>8.4493908614144608</v>
      </c>
    </row>
    <row r="72" spans="1:4">
      <c r="A72" s="1">
        <v>32873</v>
      </c>
      <c r="B72">
        <v>9.2399728690842107</v>
      </c>
      <c r="C72">
        <v>9.2399728690842107</v>
      </c>
      <c r="D72">
        <v>9.2399728690842107</v>
      </c>
    </row>
    <row r="73" spans="1:4">
      <c r="A73" s="1">
        <v>32963</v>
      </c>
      <c r="B73">
        <v>8.8888544143239798</v>
      </c>
      <c r="C73">
        <v>8.8888544143239798</v>
      </c>
      <c r="D73">
        <v>8.8888544143239798</v>
      </c>
    </row>
    <row r="74" spans="1:4">
      <c r="A74" s="1">
        <v>33054</v>
      </c>
      <c r="B74">
        <v>7.7677768788029704</v>
      </c>
      <c r="C74">
        <v>7.7677768788029704</v>
      </c>
      <c r="D74">
        <v>7.7677768788029704</v>
      </c>
    </row>
    <row r="75" spans="1:4">
      <c r="A75" s="1">
        <v>33146</v>
      </c>
      <c r="B75">
        <v>7.9777922964735701</v>
      </c>
      <c r="C75">
        <v>7.9777922964735701</v>
      </c>
      <c r="D75">
        <v>7.9777922964735701</v>
      </c>
    </row>
    <row r="76" spans="1:4">
      <c r="A76" s="1">
        <v>33238</v>
      </c>
      <c r="B76">
        <v>8.6694549102628606</v>
      </c>
      <c r="C76">
        <v>8.6694549102628606</v>
      </c>
      <c r="D76">
        <v>8.6694549102628606</v>
      </c>
    </row>
    <row r="77" spans="1:4">
      <c r="A77" s="1">
        <v>33328</v>
      </c>
      <c r="B77">
        <v>8.5547788609835607</v>
      </c>
      <c r="C77">
        <v>8.5547788609835607</v>
      </c>
      <c r="D77">
        <v>8.5547788609835607</v>
      </c>
    </row>
    <row r="78" spans="1:4">
      <c r="A78" s="1">
        <v>33419</v>
      </c>
      <c r="B78">
        <v>8.0275117410527894</v>
      </c>
      <c r="C78">
        <v>8.0275117410527894</v>
      </c>
      <c r="D78">
        <v>8.0275117410527894</v>
      </c>
    </row>
    <row r="79" spans="1:4">
      <c r="A79" s="1">
        <v>33511</v>
      </c>
      <c r="B79">
        <v>8.0063123607075894</v>
      </c>
      <c r="C79">
        <v>8.0063123607075894</v>
      </c>
      <c r="D79">
        <v>8.0063123607075894</v>
      </c>
    </row>
    <row r="80" spans="1:4">
      <c r="A80" s="1">
        <v>33603</v>
      </c>
      <c r="B80">
        <v>8.8536168917602307</v>
      </c>
      <c r="C80">
        <v>8.8536168917602307</v>
      </c>
      <c r="D80">
        <v>8.8536168917602307</v>
      </c>
    </row>
    <row r="81" spans="1:4">
      <c r="A81" s="1">
        <v>33694</v>
      </c>
      <c r="B81">
        <v>9.0870284023120096</v>
      </c>
      <c r="C81">
        <v>9.0870284023120096</v>
      </c>
      <c r="D81">
        <v>9.0870284023120096</v>
      </c>
    </row>
    <row r="82" spans="1:4">
      <c r="A82" s="1">
        <v>33785</v>
      </c>
      <c r="B82">
        <v>8.7912492993179399</v>
      </c>
      <c r="C82">
        <v>8.7912492993179399</v>
      </c>
      <c r="D82">
        <v>8.7912492993179399</v>
      </c>
    </row>
    <row r="83" spans="1:4">
      <c r="A83" s="1">
        <v>33877</v>
      </c>
      <c r="B83">
        <v>9.9316517972801694</v>
      </c>
      <c r="C83">
        <v>9.9316517972801694</v>
      </c>
      <c r="D83">
        <v>9.9316517972801694</v>
      </c>
    </row>
    <row r="84" spans="1:4">
      <c r="A84" s="1">
        <v>33969</v>
      </c>
      <c r="B84">
        <v>9.7002959958782693</v>
      </c>
      <c r="C84">
        <v>9.7002959958782693</v>
      </c>
      <c r="D84">
        <v>9.7002959958782693</v>
      </c>
    </row>
    <row r="85" spans="1:4">
      <c r="A85" s="1">
        <v>34059</v>
      </c>
      <c r="B85">
        <v>7.6197499728098803</v>
      </c>
      <c r="C85">
        <v>7.6197499728098803</v>
      </c>
      <c r="D85">
        <v>7.6197499728098803</v>
      </c>
    </row>
    <row r="86" spans="1:4">
      <c r="A86" s="1">
        <v>34150</v>
      </c>
      <c r="B86">
        <v>6.1962116827754103</v>
      </c>
      <c r="C86">
        <v>6.1962116827754103</v>
      </c>
      <c r="D86">
        <v>6.1962116827754103</v>
      </c>
    </row>
    <row r="87" spans="1:4">
      <c r="A87" s="1">
        <v>34242</v>
      </c>
      <c r="B87">
        <v>5.8010713220902304</v>
      </c>
      <c r="C87">
        <v>5.8010713220902304</v>
      </c>
      <c r="D87">
        <v>5.8010713220902304</v>
      </c>
    </row>
    <row r="88" spans="1:4">
      <c r="A88" s="1">
        <v>34334</v>
      </c>
      <c r="B88">
        <v>5.2379725401780197</v>
      </c>
      <c r="C88">
        <v>5.2379725401780197</v>
      </c>
      <c r="D88">
        <v>5.2379725401780197</v>
      </c>
    </row>
    <row r="89" spans="1:4">
      <c r="A89" s="1">
        <v>34424</v>
      </c>
      <c r="B89">
        <v>5.0775470983897302</v>
      </c>
      <c r="C89">
        <v>5.0775470983897302</v>
      </c>
      <c r="D89">
        <v>5.0775470983897302</v>
      </c>
    </row>
    <row r="90" spans="1:4">
      <c r="A90" s="1">
        <v>34515</v>
      </c>
      <c r="B90">
        <v>4.1979663680318202</v>
      </c>
      <c r="C90">
        <v>4.1979663680318202</v>
      </c>
      <c r="D90">
        <v>4.1979663680318202</v>
      </c>
    </row>
    <row r="91" spans="1:4">
      <c r="A91" s="1">
        <v>34607</v>
      </c>
      <c r="B91">
        <v>3.9752491966539898</v>
      </c>
      <c r="C91">
        <v>3.9752491966539898</v>
      </c>
      <c r="D91">
        <v>3.9752491966539898</v>
      </c>
    </row>
    <row r="92" spans="1:4">
      <c r="A92" s="1">
        <v>34699</v>
      </c>
      <c r="B92">
        <v>3.8386988597985199</v>
      </c>
      <c r="C92">
        <v>3.8386988597985199</v>
      </c>
      <c r="D92">
        <v>3.8386988597985199</v>
      </c>
    </row>
    <row r="93" spans="1:4">
      <c r="A93" s="1">
        <v>34789</v>
      </c>
      <c r="B93">
        <v>4.5968553737479096</v>
      </c>
      <c r="C93">
        <v>4.5968553737479096</v>
      </c>
      <c r="D93">
        <v>4.5968553737479096</v>
      </c>
    </row>
    <row r="94" spans="1:4">
      <c r="A94" s="1">
        <v>34880</v>
      </c>
      <c r="B94">
        <v>5.3873232163296203</v>
      </c>
      <c r="C94">
        <v>5.3873232163296203</v>
      </c>
      <c r="D94">
        <v>5.3873232163296203</v>
      </c>
    </row>
    <row r="95" spans="1:4">
      <c r="A95" s="1">
        <v>34972</v>
      </c>
      <c r="B95">
        <v>4.4190696025352496</v>
      </c>
      <c r="C95">
        <v>4.4190696025352496</v>
      </c>
      <c r="D95">
        <v>4.4190696025352496</v>
      </c>
    </row>
    <row r="96" spans="1:4">
      <c r="A96" s="1">
        <v>35064</v>
      </c>
      <c r="B96">
        <v>4.4022687964127902</v>
      </c>
      <c r="C96">
        <v>4.4022687964127902</v>
      </c>
      <c r="D96">
        <v>4.4022687964127902</v>
      </c>
    </row>
    <row r="97" spans="1:4">
      <c r="A97" s="1">
        <v>35155</v>
      </c>
      <c r="B97">
        <v>3.7640869265408101</v>
      </c>
      <c r="C97">
        <v>3.7640869265408101</v>
      </c>
      <c r="D97">
        <v>3.7640869265408101</v>
      </c>
    </row>
    <row r="98" spans="1:4">
      <c r="A98" s="1">
        <v>35246</v>
      </c>
      <c r="B98">
        <v>3.3010252231127</v>
      </c>
      <c r="C98">
        <v>3.3010252231127</v>
      </c>
      <c r="D98">
        <v>3.3010252231127</v>
      </c>
    </row>
    <row r="99" spans="1:4">
      <c r="A99" s="1">
        <v>35338</v>
      </c>
      <c r="B99">
        <v>3.19942339566781</v>
      </c>
      <c r="C99">
        <v>3.19942339566781</v>
      </c>
      <c r="D99">
        <v>3.19942339566781</v>
      </c>
    </row>
    <row r="100" spans="1:4">
      <c r="A100" s="1">
        <v>35430</v>
      </c>
      <c r="B100">
        <v>2.88414376181704</v>
      </c>
      <c r="C100">
        <v>2.88414376181704</v>
      </c>
      <c r="D100">
        <v>2.88414376181704</v>
      </c>
    </row>
    <row r="101" spans="1:4">
      <c r="A101" s="1">
        <v>35520</v>
      </c>
      <c r="B101">
        <v>2.9783480725233402</v>
      </c>
      <c r="C101">
        <v>2.9783480725233402</v>
      </c>
      <c r="D101">
        <v>2.9783480725233402</v>
      </c>
    </row>
    <row r="102" spans="1:4">
      <c r="A102" s="1">
        <v>35611</v>
      </c>
      <c r="B102">
        <v>2.8048308299876199</v>
      </c>
      <c r="C102">
        <v>2.8048308299876199</v>
      </c>
      <c r="D102">
        <v>2.8048308299876199</v>
      </c>
    </row>
    <row r="103" spans="1:4">
      <c r="A103" s="1">
        <v>35703</v>
      </c>
      <c r="B103">
        <v>2.9186896589730398</v>
      </c>
      <c r="C103">
        <v>2.9186896589730398</v>
      </c>
      <c r="D103">
        <v>2.9186896589730398</v>
      </c>
    </row>
    <row r="104" spans="1:4">
      <c r="A104" s="1">
        <v>35795</v>
      </c>
      <c r="B104">
        <v>3.25478097065109</v>
      </c>
      <c r="C104">
        <v>3.25478097065109</v>
      </c>
      <c r="D104">
        <v>3.25478097065109</v>
      </c>
    </row>
    <row r="105" spans="1:4">
      <c r="A105" s="1">
        <v>35885</v>
      </c>
      <c r="B105">
        <v>2.8613564892148702</v>
      </c>
      <c r="C105">
        <v>2.8613564892148702</v>
      </c>
      <c r="D105">
        <v>2.8613564892148702</v>
      </c>
    </row>
    <row r="106" spans="1:4">
      <c r="A106" s="1">
        <v>35976</v>
      </c>
      <c r="B106">
        <v>2.4916390666681001</v>
      </c>
      <c r="C106">
        <v>2.4916390666681001</v>
      </c>
      <c r="D106">
        <v>2.4916390666681001</v>
      </c>
    </row>
    <row r="107" spans="1:4">
      <c r="A107" s="1">
        <v>36068</v>
      </c>
      <c r="B107">
        <v>2.7256306910417201</v>
      </c>
      <c r="C107">
        <v>2.7256306910417201</v>
      </c>
      <c r="D107">
        <v>2.7256306910417201</v>
      </c>
    </row>
    <row r="108" spans="1:4">
      <c r="A108" s="1">
        <v>36160</v>
      </c>
      <c r="B108">
        <v>2.23140481080832</v>
      </c>
      <c r="C108">
        <v>2.23140481080832</v>
      </c>
      <c r="D108">
        <v>2.23140481080832</v>
      </c>
    </row>
    <row r="109" spans="1:4">
      <c r="A109" s="1">
        <v>36250</v>
      </c>
      <c r="B109">
        <v>1.766936453102</v>
      </c>
      <c r="C109">
        <v>1.766936453102</v>
      </c>
      <c r="D109">
        <v>1.766936453102</v>
      </c>
    </row>
    <row r="110" spans="1:4">
      <c r="A110" s="1">
        <v>36341</v>
      </c>
      <c r="B110">
        <v>1.3046736931162</v>
      </c>
      <c r="C110">
        <v>1.3046736931162</v>
      </c>
      <c r="D110">
        <v>1.3046736931162</v>
      </c>
    </row>
    <row r="111" spans="1:4">
      <c r="A111" s="1">
        <v>36433</v>
      </c>
      <c r="B111">
        <v>1.4830273451591001</v>
      </c>
      <c r="C111">
        <v>1.4830273451591001</v>
      </c>
      <c r="D111">
        <v>1.4830273451591001</v>
      </c>
    </row>
    <row r="112" spans="1:4">
      <c r="A112" s="1">
        <v>36525</v>
      </c>
      <c r="B112">
        <v>2.0836940528300198</v>
      </c>
      <c r="C112">
        <v>2.0836940528300198</v>
      </c>
      <c r="D112">
        <v>2.0836940528300198</v>
      </c>
    </row>
    <row r="113" spans="1:4">
      <c r="A113" s="1">
        <v>36616</v>
      </c>
      <c r="B113">
        <v>2.50880826665363</v>
      </c>
      <c r="C113">
        <v>2.50880826665363</v>
      </c>
      <c r="D113">
        <v>2.50880826665363</v>
      </c>
    </row>
    <row r="114" spans="1:4">
      <c r="A114" s="1">
        <v>36707</v>
      </c>
      <c r="B114">
        <v>3.5322161007793</v>
      </c>
      <c r="C114">
        <v>3.5322161007793</v>
      </c>
      <c r="D114">
        <v>3.5322161007793</v>
      </c>
    </row>
    <row r="115" spans="1:4">
      <c r="A115" s="1">
        <v>36799</v>
      </c>
      <c r="B115">
        <v>3.8167972123421499</v>
      </c>
      <c r="C115">
        <v>3.8167972123421499</v>
      </c>
      <c r="D115">
        <v>3.8167972123421499</v>
      </c>
    </row>
    <row r="116" spans="1:4">
      <c r="A116" s="1">
        <v>36891</v>
      </c>
      <c r="B116">
        <v>4.2044173997147896</v>
      </c>
      <c r="C116">
        <v>4.2044173997147896</v>
      </c>
      <c r="D116">
        <v>4.2044173997147896</v>
      </c>
    </row>
    <row r="117" spans="1:4">
      <c r="A117" s="1">
        <v>36981</v>
      </c>
      <c r="B117">
        <v>4.2651592119133701</v>
      </c>
      <c r="C117">
        <v>4.2651592119133701</v>
      </c>
      <c r="D117">
        <v>4.2651592119133701</v>
      </c>
    </row>
    <row r="118" spans="1:4">
      <c r="A118" s="1">
        <v>37072</v>
      </c>
      <c r="B118">
        <v>3.9632701674345299</v>
      </c>
      <c r="C118">
        <v>3.9632701674345299</v>
      </c>
      <c r="D118">
        <v>3.9632701674345299</v>
      </c>
    </row>
    <row r="119" spans="1:4">
      <c r="A119" s="1">
        <v>37164</v>
      </c>
      <c r="B119">
        <v>3.2892840262632301</v>
      </c>
      <c r="C119">
        <v>3.2892840262632301</v>
      </c>
      <c r="D119">
        <v>3.2892840262632301</v>
      </c>
    </row>
    <row r="120" spans="1:4">
      <c r="A120" s="1">
        <v>37256</v>
      </c>
      <c r="B120">
        <v>2.0647206826680602</v>
      </c>
      <c r="C120">
        <v>2.0647206826680602</v>
      </c>
      <c r="D120">
        <v>2.0647206826680602</v>
      </c>
    </row>
    <row r="121" spans="1:4">
      <c r="A121" s="1">
        <v>37346</v>
      </c>
      <c r="B121">
        <v>1.6007796248955399</v>
      </c>
      <c r="C121">
        <v>1.6007796248955399</v>
      </c>
      <c r="D121">
        <v>1.6007796248955399</v>
      </c>
    </row>
    <row r="122" spans="1:4">
      <c r="A122" s="1">
        <v>37437</v>
      </c>
      <c r="B122">
        <v>1.59881424137637</v>
      </c>
      <c r="C122">
        <v>1.59881424137637</v>
      </c>
      <c r="D122">
        <v>1.59881424137637</v>
      </c>
    </row>
    <row r="123" spans="1:4">
      <c r="A123" s="1">
        <v>37529</v>
      </c>
      <c r="B123">
        <v>1.7425349912866901</v>
      </c>
      <c r="C123">
        <v>1.7425349912866901</v>
      </c>
      <c r="D123">
        <v>1.7425349912866901</v>
      </c>
    </row>
    <row r="124" spans="1:4">
      <c r="A124" s="1">
        <v>37621</v>
      </c>
      <c r="B124">
        <v>1.74520953941499</v>
      </c>
      <c r="C124">
        <v>1.74520953941499</v>
      </c>
      <c r="D124">
        <v>1.74520953941499</v>
      </c>
    </row>
    <row r="125" spans="1:4">
      <c r="A125" s="1">
        <v>37711</v>
      </c>
      <c r="B125">
        <v>1.27794451601532</v>
      </c>
      <c r="C125">
        <v>1.27794451601532</v>
      </c>
      <c r="D125">
        <v>1.27794451601532</v>
      </c>
    </row>
    <row r="126" spans="1:4">
      <c r="A126" s="1">
        <v>37802</v>
      </c>
      <c r="B126">
        <v>0.74604331544244196</v>
      </c>
      <c r="C126">
        <v>0.74604331544244196</v>
      </c>
      <c r="D126">
        <v>0.74604331544244196</v>
      </c>
    </row>
    <row r="127" spans="1:4">
      <c r="A127" s="1">
        <v>37894</v>
      </c>
      <c r="B127">
        <v>0.60298502927930497</v>
      </c>
      <c r="C127">
        <v>0.60298502927930497</v>
      </c>
      <c r="D127">
        <v>0.60298502927930497</v>
      </c>
    </row>
    <row r="128" spans="1:4">
      <c r="A128" s="1">
        <v>37986</v>
      </c>
      <c r="B128">
        <v>0.66471793407351498</v>
      </c>
      <c r="C128">
        <v>0.66471793407351498</v>
      </c>
      <c r="D128">
        <v>0.66471793407351498</v>
      </c>
    </row>
    <row r="129" spans="1:4">
      <c r="A129" s="1">
        <v>38077</v>
      </c>
      <c r="B129">
        <v>0.678887166877433</v>
      </c>
      <c r="C129">
        <v>0.678887166877433</v>
      </c>
      <c r="D129">
        <v>0.678887166877433</v>
      </c>
    </row>
    <row r="130" spans="1:4">
      <c r="A130" s="1">
        <v>38168</v>
      </c>
      <c r="B130">
        <v>0.53979600527954796</v>
      </c>
      <c r="C130">
        <v>0.53979600527954796</v>
      </c>
      <c r="D130">
        <v>0.53979600527954796</v>
      </c>
    </row>
    <row r="131" spans="1:4">
      <c r="A131" s="1">
        <v>38260</v>
      </c>
      <c r="B131">
        <v>0.45784323618676298</v>
      </c>
      <c r="C131">
        <v>0.45784323618676298</v>
      </c>
      <c r="D131">
        <v>0.45784323618676298</v>
      </c>
    </row>
    <row r="132" spans="1:4">
      <c r="A132" s="1">
        <v>38352</v>
      </c>
      <c r="B132">
        <v>0.80578598400985102</v>
      </c>
      <c r="C132">
        <v>0.80578598400985102</v>
      </c>
      <c r="D132">
        <v>0.80578598400985102</v>
      </c>
    </row>
    <row r="133" spans="1:4">
      <c r="A133" s="1">
        <v>38442</v>
      </c>
      <c r="B133">
        <v>0.77706372439932103</v>
      </c>
      <c r="C133">
        <v>0.77706372439932103</v>
      </c>
      <c r="D133">
        <v>0.77706372439932103</v>
      </c>
    </row>
    <row r="134" spans="1:4">
      <c r="A134" s="1">
        <v>38533</v>
      </c>
      <c r="B134">
        <v>0.97013330253718899</v>
      </c>
      <c r="C134">
        <v>0.97013330253718899</v>
      </c>
      <c r="D134">
        <v>0.97013330253718899</v>
      </c>
    </row>
    <row r="135" spans="1:4">
      <c r="A135" s="1">
        <v>38625</v>
      </c>
      <c r="B135">
        <v>1.0504171565610201</v>
      </c>
      <c r="C135">
        <v>1.0504171565610201</v>
      </c>
      <c r="D135">
        <v>1.0504171565610201</v>
      </c>
    </row>
    <row r="136" spans="1:4">
      <c r="A136" s="1">
        <v>38717</v>
      </c>
      <c r="B136">
        <v>1.0364518838430801</v>
      </c>
      <c r="C136">
        <v>1.0364518838430801</v>
      </c>
      <c r="D136">
        <v>1.0364518838430801</v>
      </c>
    </row>
    <row r="137" spans="1:4">
      <c r="A137" s="1">
        <v>38807</v>
      </c>
      <c r="B137">
        <v>1.6484888860646301</v>
      </c>
      <c r="C137">
        <v>1.6484888860646301</v>
      </c>
      <c r="D137">
        <v>1.6484888860646301</v>
      </c>
    </row>
    <row r="138" spans="1:4">
      <c r="A138" s="1">
        <v>38898</v>
      </c>
      <c r="B138">
        <v>1.8484625899645</v>
      </c>
      <c r="C138">
        <v>1.8484625899645</v>
      </c>
      <c r="D138">
        <v>1.8484625899645</v>
      </c>
    </row>
    <row r="139" spans="1:4">
      <c r="A139" s="1">
        <v>38990</v>
      </c>
      <c r="B139">
        <v>2.0506137017628698</v>
      </c>
      <c r="C139">
        <v>2.0506137017628698</v>
      </c>
      <c r="D139">
        <v>2.0506137017628698</v>
      </c>
    </row>
    <row r="140" spans="1:4">
      <c r="A140" s="1">
        <v>39082</v>
      </c>
      <c r="B140">
        <v>2.7727923483799701</v>
      </c>
      <c r="C140">
        <v>2.7727923483799701</v>
      </c>
      <c r="D140">
        <v>2.7727923483799701</v>
      </c>
    </row>
    <row r="141" spans="1:4">
      <c r="A141" s="1">
        <v>39172</v>
      </c>
      <c r="B141">
        <v>2.7326319314996499</v>
      </c>
      <c r="C141">
        <v>2.7326319314996499</v>
      </c>
      <c r="D141">
        <v>2.7326319314996499</v>
      </c>
    </row>
    <row r="142" spans="1:4">
      <c r="A142" s="1">
        <v>39263</v>
      </c>
      <c r="B142">
        <v>3.39646913409244</v>
      </c>
      <c r="C142">
        <v>3.39646913409244</v>
      </c>
      <c r="D142">
        <v>3.39646913409244</v>
      </c>
    </row>
    <row r="143" spans="1:4">
      <c r="A143" s="1">
        <v>39355</v>
      </c>
      <c r="B143">
        <v>3.2399542248395501</v>
      </c>
      <c r="C143">
        <v>3.2399542248395501</v>
      </c>
      <c r="D143">
        <v>3.2399542248395501</v>
      </c>
    </row>
    <row r="144" spans="1:4">
      <c r="A144" s="1">
        <v>39447</v>
      </c>
      <c r="B144">
        <v>3.8768242786624598</v>
      </c>
      <c r="C144">
        <v>3.8768242786624598</v>
      </c>
      <c r="D144">
        <v>3.8768242786624598</v>
      </c>
    </row>
    <row r="145" spans="1:4">
      <c r="A145" s="1">
        <v>39538</v>
      </c>
      <c r="B145">
        <v>3.2660943907433899</v>
      </c>
      <c r="C145">
        <v>3.2660943907433899</v>
      </c>
      <c r="D145">
        <v>3.2660943907433899</v>
      </c>
    </row>
    <row r="146" spans="1:4">
      <c r="A146" s="1">
        <v>39629</v>
      </c>
      <c r="B146">
        <v>3.3476956361662999</v>
      </c>
      <c r="C146">
        <v>3.3476956361662999</v>
      </c>
      <c r="D146">
        <v>3.3476956361662999</v>
      </c>
    </row>
    <row r="147" spans="1:4">
      <c r="A147" s="1">
        <v>39721</v>
      </c>
      <c r="B147">
        <v>3.19948024348004</v>
      </c>
      <c r="C147">
        <v>3.19948024348004</v>
      </c>
      <c r="D147">
        <v>3.19948024348004</v>
      </c>
    </row>
    <row r="148" spans="1:4">
      <c r="A148" s="1">
        <v>39813</v>
      </c>
      <c r="B148">
        <v>0.46014521079874998</v>
      </c>
      <c r="C148">
        <v>0.46014521079874998</v>
      </c>
      <c r="D148">
        <v>0.46014521079874998</v>
      </c>
    </row>
    <row r="149" spans="1:4">
      <c r="A149" s="1">
        <v>39903</v>
      </c>
      <c r="B149">
        <v>-0.42067088357591698</v>
      </c>
      <c r="C149">
        <v>-0.42067088357591698</v>
      </c>
      <c r="D149">
        <v>-0.42067088357591698</v>
      </c>
    </row>
    <row r="150" spans="1:4">
      <c r="A150" s="1">
        <v>39994</v>
      </c>
      <c r="B150">
        <v>-0.428907436789082</v>
      </c>
      <c r="C150">
        <v>-0.428907436789082</v>
      </c>
      <c r="D150">
        <v>-0.428907436789082</v>
      </c>
    </row>
    <row r="151" spans="1:4">
      <c r="A151" s="1">
        <v>40086</v>
      </c>
      <c r="B151">
        <v>-0.43828891195980302</v>
      </c>
      <c r="C151">
        <v>-0.43828891195980302</v>
      </c>
      <c r="D151">
        <v>-0.43828891195980302</v>
      </c>
    </row>
    <row r="152" spans="1:4">
      <c r="A152" s="1">
        <v>40178</v>
      </c>
      <c r="B152">
        <v>-0.45965628318260399</v>
      </c>
      <c r="C152">
        <v>-0.45965628318260399</v>
      </c>
      <c r="D152">
        <v>-0.45965628318260399</v>
      </c>
    </row>
    <row r="153" spans="1:4">
      <c r="A153" s="1">
        <v>40268</v>
      </c>
      <c r="B153">
        <v>-0.29620278517417098</v>
      </c>
      <c r="C153">
        <v>-0.29620278517417098</v>
      </c>
      <c r="D153">
        <v>-0.29620278517417098</v>
      </c>
    </row>
    <row r="154" spans="1:4">
      <c r="A154" s="1">
        <v>40359</v>
      </c>
      <c r="B154">
        <v>-0.39059402227939799</v>
      </c>
      <c r="C154">
        <v>-0.39059402227939799</v>
      </c>
      <c r="D154">
        <v>-0.39059402227939799</v>
      </c>
    </row>
    <row r="155" spans="1:4">
      <c r="A155" s="1">
        <v>40451</v>
      </c>
      <c r="B155">
        <v>-0.71391761588577296</v>
      </c>
      <c r="C155">
        <v>-0.71391761588577296</v>
      </c>
      <c r="D155">
        <v>-0.71391761588577296</v>
      </c>
    </row>
    <row r="156" spans="1:4">
      <c r="A156" s="1">
        <v>40543</v>
      </c>
      <c r="B156">
        <v>-0.59073038004692702</v>
      </c>
      <c r="C156">
        <v>-0.59073038004692702</v>
      </c>
      <c r="D156">
        <v>-0.59073038004692702</v>
      </c>
    </row>
    <row r="157" spans="1:4">
      <c r="A157" s="1">
        <v>40633</v>
      </c>
      <c r="B157">
        <v>-0.76976728297498798</v>
      </c>
      <c r="C157">
        <v>-0.76976728297498798</v>
      </c>
      <c r="D157">
        <v>-0.76976728297498798</v>
      </c>
    </row>
    <row r="158" spans="1:4">
      <c r="A158" s="1">
        <v>40724</v>
      </c>
      <c r="B158">
        <v>-0.82247087185426004</v>
      </c>
      <c r="C158">
        <v>-0.82247087185426004</v>
      </c>
      <c r="D158">
        <v>-0.82247087185426004</v>
      </c>
    </row>
    <row r="159" spans="1:4">
      <c r="A159" s="1">
        <v>40816</v>
      </c>
      <c r="B159">
        <v>-0.83440478576761201</v>
      </c>
      <c r="C159">
        <v>-0.83440478576761201</v>
      </c>
      <c r="D159">
        <v>-0.83440478576761201</v>
      </c>
    </row>
    <row r="160" spans="1:4">
      <c r="A160" s="1">
        <v>40908</v>
      </c>
      <c r="B160">
        <v>-1.1725840335316999</v>
      </c>
      <c r="C160">
        <v>-1.1725840335316999</v>
      </c>
      <c r="D160">
        <v>-1.1725840335316999</v>
      </c>
    </row>
    <row r="161" spans="1:4">
      <c r="A161" s="1">
        <v>40999</v>
      </c>
      <c r="B161">
        <v>-1.3332918365378099</v>
      </c>
      <c r="C161">
        <v>-1.3332918365378099</v>
      </c>
      <c r="D161">
        <v>-1.3332918365378099</v>
      </c>
    </row>
    <row r="162" spans="1:4">
      <c r="A162" s="1">
        <v>41090</v>
      </c>
      <c r="B162">
        <v>-1.19541278311765</v>
      </c>
      <c r="C162">
        <v>-1.19541278311765</v>
      </c>
      <c r="D162">
        <v>-1.19541278311765</v>
      </c>
    </row>
    <row r="163" spans="1:4">
      <c r="A163" s="1">
        <v>41182</v>
      </c>
      <c r="B163">
        <v>-1.41297712190586</v>
      </c>
      <c r="C163">
        <v>-1.41297712190586</v>
      </c>
      <c r="D163">
        <v>-1.41297712190586</v>
      </c>
    </row>
    <row r="164" spans="1:4">
      <c r="A164" s="1">
        <v>41274</v>
      </c>
      <c r="B164">
        <v>-1.6933620243519401</v>
      </c>
      <c r="C164">
        <v>-1.6933620243519401</v>
      </c>
      <c r="D164">
        <v>-1.6933620243519401</v>
      </c>
    </row>
    <row r="165" spans="1:4">
      <c r="A165" s="1">
        <v>41364</v>
      </c>
      <c r="B165">
        <v>-1.55421952204237</v>
      </c>
      <c r="C165">
        <v>-1.55421952204237</v>
      </c>
      <c r="D165">
        <v>-1.55421952204237</v>
      </c>
    </row>
    <row r="166" spans="1:4">
      <c r="A166" s="1">
        <v>41455</v>
      </c>
      <c r="B166">
        <v>-1.7093382709768501</v>
      </c>
      <c r="C166">
        <v>-1.7093382709768501</v>
      </c>
      <c r="D166">
        <v>-1.7093382709768501</v>
      </c>
    </row>
    <row r="167" spans="1:4">
      <c r="A167" s="1">
        <v>41547</v>
      </c>
      <c r="B167">
        <v>-2.0111990279000098</v>
      </c>
      <c r="C167">
        <v>-2.0111990279000098</v>
      </c>
      <c r="D167">
        <v>-2.0111990279000098</v>
      </c>
    </row>
    <row r="168" spans="1:4">
      <c r="A168" s="1">
        <v>41639</v>
      </c>
      <c r="B168">
        <v>-1.8074383860393199</v>
      </c>
      <c r="C168">
        <v>-1.8074383860393199</v>
      </c>
      <c r="D168">
        <v>-1.8074383860393199</v>
      </c>
    </row>
    <row r="169" spans="1:4">
      <c r="A169" s="1">
        <v>41729</v>
      </c>
      <c r="B169">
        <v>-1.9757253813912901</v>
      </c>
      <c r="C169">
        <v>-1.9757253813912901</v>
      </c>
      <c r="D169">
        <v>-1.9757253813912901</v>
      </c>
    </row>
    <row r="170" spans="1:4">
      <c r="A170" s="1">
        <v>41820</v>
      </c>
      <c r="B170">
        <v>-1.9815820350526601</v>
      </c>
      <c r="C170">
        <v>-1.9815820350526601</v>
      </c>
      <c r="D170">
        <v>-1.9815820350526601</v>
      </c>
    </row>
    <row r="171" spans="1:4">
      <c r="A171" s="1">
        <v>41912</v>
      </c>
      <c r="B171">
        <v>-1.9054693439700801</v>
      </c>
      <c r="C171">
        <v>-1.9054693439700801</v>
      </c>
      <c r="D171">
        <v>-1.9054693439700801</v>
      </c>
    </row>
    <row r="172" spans="1:4">
      <c r="A172" s="1">
        <v>42004</v>
      </c>
      <c r="B172">
        <v>-1.7273678392634799</v>
      </c>
      <c r="C172">
        <v>-1.7273678392634799</v>
      </c>
      <c r="D172">
        <v>-1.7273678392634799</v>
      </c>
    </row>
    <row r="173" spans="1:4">
      <c r="A173" s="1">
        <v>42094</v>
      </c>
      <c r="B173">
        <v>-1.8244912852865001</v>
      </c>
      <c r="C173">
        <v>-1.8244912852865001</v>
      </c>
      <c r="D173">
        <v>-1.8244912852865001</v>
      </c>
    </row>
    <row r="174" spans="1:4">
      <c r="A174" s="1">
        <v>42185</v>
      </c>
      <c r="B174">
        <v>-1.45752536001997</v>
      </c>
      <c r="C174">
        <v>-1.45752536001997</v>
      </c>
      <c r="D174">
        <v>-1.45752536001997</v>
      </c>
    </row>
    <row r="175" spans="1:4">
      <c r="A175" s="1">
        <v>42277</v>
      </c>
      <c r="B175">
        <v>-2.49552136242322</v>
      </c>
      <c r="C175">
        <v>-2.49552136242322</v>
      </c>
      <c r="D175">
        <v>-2.49552136242322</v>
      </c>
    </row>
    <row r="176" spans="1:4">
      <c r="A176" s="1">
        <v>42369</v>
      </c>
      <c r="B176">
        <v>-2.1974202696971399</v>
      </c>
      <c r="C176">
        <v>-2.1974202696971399</v>
      </c>
      <c r="D176">
        <v>-2.1974202696971399</v>
      </c>
    </row>
    <row r="177" spans="1:4">
      <c r="A177" s="1">
        <v>42460</v>
      </c>
      <c r="B177">
        <v>-2.30739526104274</v>
      </c>
      <c r="C177">
        <v>-2.30739526104274</v>
      </c>
      <c r="D177">
        <v>-2.30739526104274</v>
      </c>
    </row>
    <row r="178" spans="1:4">
      <c r="A178" s="1">
        <v>42551</v>
      </c>
      <c r="B178">
        <v>-1.9501597028359201</v>
      </c>
      <c r="C178">
        <v>-1.9501597028359201</v>
      </c>
      <c r="D178">
        <v>-1.9501597028359201</v>
      </c>
    </row>
    <row r="179" spans="1:4">
      <c r="A179" s="1">
        <v>42643</v>
      </c>
      <c r="B179">
        <v>-1.8517338855404999</v>
      </c>
      <c r="C179">
        <v>-1.8517338855404999</v>
      </c>
      <c r="D179">
        <v>-1.8517338855404999</v>
      </c>
    </row>
    <row r="180" spans="1:4">
      <c r="A180" s="1">
        <v>42735</v>
      </c>
      <c r="B180">
        <v>-1.64050961834982</v>
      </c>
      <c r="C180">
        <v>-1.64050961834982</v>
      </c>
      <c r="D180">
        <v>-1.64050961834982</v>
      </c>
    </row>
    <row r="181" spans="1:4">
      <c r="A181" s="1">
        <v>42825</v>
      </c>
      <c r="B181">
        <v>-1.6900327093013601</v>
      </c>
      <c r="C181">
        <v>-1.6900327093013601</v>
      </c>
      <c r="D181">
        <v>-1.6900327093013601</v>
      </c>
    </row>
    <row r="182" spans="1:4">
      <c r="A182" s="1">
        <v>42916</v>
      </c>
      <c r="B182">
        <v>-1.3216579987503001</v>
      </c>
      <c r="C182">
        <v>-1.3216579987503001</v>
      </c>
      <c r="D182">
        <v>-1.3216579987503001</v>
      </c>
    </row>
    <row r="183" spans="1:4">
      <c r="A183" s="1">
        <v>43008</v>
      </c>
      <c r="B183">
        <v>-2.2347092263929902</v>
      </c>
      <c r="C183">
        <v>-2.2347092263929902</v>
      </c>
      <c r="D183">
        <v>-2.2347092263929902</v>
      </c>
    </row>
    <row r="184" spans="1:4">
      <c r="A184" s="1">
        <v>43100</v>
      </c>
      <c r="B184">
        <v>-2.0534419219506801</v>
      </c>
      <c r="C184">
        <v>-2.0534419219506801</v>
      </c>
      <c r="D184">
        <v>-2.0534419219506801</v>
      </c>
    </row>
    <row r="185" spans="1:4">
      <c r="A185" s="1">
        <v>43190</v>
      </c>
      <c r="B185">
        <v>-1.99583445174528</v>
      </c>
      <c r="C185">
        <v>-1.99583445174528</v>
      </c>
      <c r="D185">
        <v>-1.99583445174528</v>
      </c>
    </row>
    <row r="186" spans="1:4">
      <c r="A186" s="1">
        <v>43281</v>
      </c>
      <c r="B186">
        <v>-1.8822586854813299</v>
      </c>
      <c r="C186">
        <v>-1.8822586854813299</v>
      </c>
      <c r="D186">
        <v>-1.8822586854813299</v>
      </c>
    </row>
    <row r="187" spans="1:4">
      <c r="A187" s="1">
        <v>43373</v>
      </c>
      <c r="B187">
        <v>-1.9316409523742699</v>
      </c>
      <c r="C187">
        <v>-1.9316409523742699</v>
      </c>
      <c r="D187">
        <v>-1.9316409523742699</v>
      </c>
    </row>
    <row r="188" spans="1:4">
      <c r="A188" s="1">
        <v>43465</v>
      </c>
      <c r="B188">
        <v>-1.47708727856834</v>
      </c>
      <c r="C188">
        <v>-1.47708727856834</v>
      </c>
      <c r="D188">
        <v>-1.47708727856834</v>
      </c>
    </row>
    <row r="189" spans="1:4">
      <c r="A189" s="1">
        <v>43555</v>
      </c>
      <c r="B189">
        <v>-1.9300604380984201</v>
      </c>
      <c r="C189">
        <v>-1.9300604380984201</v>
      </c>
      <c r="D189">
        <v>-1.9300604380984201</v>
      </c>
    </row>
    <row r="190" spans="1:4">
      <c r="A190" s="1">
        <v>43646</v>
      </c>
      <c r="B190">
        <v>-1.0598704222345601</v>
      </c>
      <c r="C190">
        <v>-1.0598704222345601</v>
      </c>
      <c r="D190">
        <v>-1.0598704222345601</v>
      </c>
    </row>
    <row r="191" spans="1:4">
      <c r="A191" s="1">
        <v>43738</v>
      </c>
      <c r="B191">
        <v>-1.81941424548362</v>
      </c>
      <c r="C191">
        <v>-1.81941424548362</v>
      </c>
      <c r="D191">
        <v>-1.81941424548362</v>
      </c>
    </row>
    <row r="192" spans="1:4">
      <c r="A192" s="1">
        <v>43830</v>
      </c>
      <c r="B192">
        <v>-0.58265382196235804</v>
      </c>
      <c r="C192">
        <v>-0.58265382196235804</v>
      </c>
      <c r="D192">
        <v>-0.58265382196235804</v>
      </c>
    </row>
    <row r="193" spans="1:4">
      <c r="A193" s="1">
        <v>43921</v>
      </c>
      <c r="B193">
        <v>-1.2074759609346399</v>
      </c>
      <c r="C193">
        <v>-1.2074759609346399</v>
      </c>
      <c r="D193">
        <v>-1.2074759609346399</v>
      </c>
    </row>
    <row r="194" spans="1:4">
      <c r="A194" s="1">
        <v>44012</v>
      </c>
      <c r="B194">
        <v>-1.73325514623012</v>
      </c>
      <c r="C194">
        <v>-1.73325514623012</v>
      </c>
      <c r="D194">
        <v>-1.73325514623012</v>
      </c>
    </row>
    <row r="195" spans="1:4">
      <c r="A195" s="1">
        <v>44104</v>
      </c>
      <c r="B195">
        <v>-1.53991555930913</v>
      </c>
      <c r="C195">
        <v>-1.53991555930913</v>
      </c>
      <c r="D195">
        <v>-1.53991555930913</v>
      </c>
    </row>
    <row r="196" spans="1:4">
      <c r="A196" s="1">
        <v>44196</v>
      </c>
      <c r="B196">
        <v>-2.5065811849278199</v>
      </c>
      <c r="C196">
        <v>-2.5065811849278199</v>
      </c>
      <c r="D196">
        <v>-2.5065811849278199</v>
      </c>
    </row>
    <row r="197" spans="1:4">
      <c r="A197" s="1">
        <v>44286</v>
      </c>
      <c r="B197">
        <v>-3.1585826764940701</v>
      </c>
      <c r="C197">
        <v>-3.1585826764940701</v>
      </c>
      <c r="D197">
        <v>-3.1585826764940701</v>
      </c>
    </row>
    <row r="198" spans="1:4">
      <c r="A198" s="1">
        <v>44377</v>
      </c>
      <c r="B198">
        <v>-2.0809323651856899</v>
      </c>
      <c r="C198">
        <v>-2.0809323651856899</v>
      </c>
      <c r="D198">
        <v>-2.0809323651856899</v>
      </c>
    </row>
    <row r="199" spans="1:4">
      <c r="A199" s="1">
        <v>44469</v>
      </c>
      <c r="B199">
        <v>-1.75663097439772</v>
      </c>
      <c r="C199">
        <v>-1.75663097439772</v>
      </c>
      <c r="D199">
        <v>-1.75663097439772</v>
      </c>
    </row>
    <row r="200" spans="1:4">
      <c r="A200" s="1">
        <v>44561</v>
      </c>
      <c r="B200">
        <v>-1.6606254230684401</v>
      </c>
      <c r="C200">
        <v>-1.6606254230684401</v>
      </c>
      <c r="D200">
        <v>-1.6606254230684401</v>
      </c>
    </row>
    <row r="201" spans="1:4">
      <c r="A201" s="1">
        <v>44651</v>
      </c>
      <c r="B201">
        <v>-1.8035180731645299</v>
      </c>
      <c r="C201">
        <v>-1.8035180731645299</v>
      </c>
      <c r="D201">
        <v>-1.8035180731645299</v>
      </c>
    </row>
    <row r="202" spans="1:4">
      <c r="A202" s="1">
        <v>44742</v>
      </c>
      <c r="B202">
        <v>-1.1753126697182401</v>
      </c>
      <c r="C202">
        <v>-1.1753126697182401</v>
      </c>
      <c r="D202">
        <v>-1.1753126697182401</v>
      </c>
    </row>
    <row r="203" spans="1:4">
      <c r="A203" s="1">
        <v>44834</v>
      </c>
      <c r="B203">
        <v>-0.98427181014760801</v>
      </c>
      <c r="C203">
        <v>-0.98427181014760801</v>
      </c>
      <c r="D203">
        <v>-0.98427181014760801</v>
      </c>
    </row>
    <row r="204" spans="1:4">
      <c r="A204" s="1">
        <v>44926</v>
      </c>
      <c r="B204">
        <v>-0.64840619213015205</v>
      </c>
      <c r="C204">
        <v>-0.64840619213015205</v>
      </c>
      <c r="D204">
        <v>-0.64840619213015205</v>
      </c>
    </row>
    <row r="205" spans="1:4">
      <c r="A205" s="1">
        <v>45016</v>
      </c>
      <c r="B205">
        <v>4.8714226768509201E-4</v>
      </c>
      <c r="C205">
        <v>4.8714226768509201E-4</v>
      </c>
      <c r="D205">
        <v>4.8714226768509201E-4</v>
      </c>
    </row>
    <row r="206" spans="1:4">
      <c r="A206" s="1">
        <v>45107</v>
      </c>
      <c r="B206">
        <v>0.45763296442203599</v>
      </c>
      <c r="C206">
        <v>0.45763296442203599</v>
      </c>
      <c r="D206">
        <v>0.45763296442203599</v>
      </c>
    </row>
    <row r="207" spans="1:4">
      <c r="A207" s="1">
        <v>45199</v>
      </c>
      <c r="B207">
        <v>0.86262305226122404</v>
      </c>
      <c r="C207">
        <v>0.86262305226122404</v>
      </c>
      <c r="D207">
        <v>0.86262305226122404</v>
      </c>
    </row>
    <row r="208" spans="1:4">
      <c r="A208" s="1">
        <v>45291</v>
      </c>
      <c r="B208">
        <v>1.00102042944787</v>
      </c>
      <c r="C208">
        <v>1.00102042944787</v>
      </c>
      <c r="D208">
        <v>1.00102042944787</v>
      </c>
    </row>
    <row r="209" spans="1:4">
      <c r="A209" s="1">
        <v>45382</v>
      </c>
      <c r="B209">
        <v>1.02935332700327</v>
      </c>
      <c r="C209">
        <v>1.02935332700327</v>
      </c>
      <c r="D209">
        <v>1.02935332700327</v>
      </c>
    </row>
    <row r="210" spans="1:4">
      <c r="A210" s="1">
        <v>45473</v>
      </c>
      <c r="B210">
        <v>0.93313663337416997</v>
      </c>
      <c r="C210">
        <v>0.93313663337416997</v>
      </c>
      <c r="D210">
        <v>0.93313663337416997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DE25-A498-4ABD-A04A-49356F9E90AD}">
  <sheetPr codeName="Sheet10">
    <tabColor theme="8" tint="0.59999389629810485"/>
  </sheetPr>
  <dimension ref="A1:D210"/>
  <sheetViews>
    <sheetView workbookViewId="0">
      <selection sqref="A1:D1048576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2.6057966011460199</v>
      </c>
      <c r="C2">
        <v>2.6057966011460199</v>
      </c>
      <c r="D2">
        <v>2.6057966011460199</v>
      </c>
    </row>
    <row r="3" spans="1:4">
      <c r="A3" s="1">
        <v>26572</v>
      </c>
      <c r="B3">
        <v>2.8896556189291198</v>
      </c>
      <c r="C3">
        <v>2.8896556189291198</v>
      </c>
      <c r="D3">
        <v>2.8896556189291198</v>
      </c>
    </row>
    <row r="4" spans="1:4">
      <c r="A4" s="1">
        <v>26664</v>
      </c>
      <c r="B4">
        <v>3.52511189613403</v>
      </c>
      <c r="C4">
        <v>3.52511189613403</v>
      </c>
      <c r="D4">
        <v>3.52511189613403</v>
      </c>
    </row>
    <row r="5" spans="1:4">
      <c r="A5" s="1">
        <v>26754</v>
      </c>
      <c r="B5">
        <v>3.51947361093328</v>
      </c>
      <c r="C5">
        <v>3.51947361093328</v>
      </c>
      <c r="D5">
        <v>3.51947361093328</v>
      </c>
    </row>
    <row r="6" spans="1:4">
      <c r="A6" s="1">
        <v>26845</v>
      </c>
      <c r="B6">
        <v>4.4411842775833597</v>
      </c>
      <c r="C6">
        <v>4.4411842775833597</v>
      </c>
      <c r="D6">
        <v>4.4411842775833597</v>
      </c>
    </row>
    <row r="7" spans="1:4">
      <c r="A7" s="1">
        <v>26937</v>
      </c>
      <c r="B7">
        <v>5.1929397889993503</v>
      </c>
      <c r="C7">
        <v>5.1929397889993503</v>
      </c>
      <c r="D7">
        <v>5.1929397889993503</v>
      </c>
    </row>
    <row r="8" spans="1:4">
      <c r="A8" s="1">
        <v>27029</v>
      </c>
      <c r="B8">
        <v>5.7246980047739298</v>
      </c>
      <c r="C8">
        <v>5.7246980047739298</v>
      </c>
      <c r="D8">
        <v>5.7246980047739298</v>
      </c>
    </row>
    <row r="9" spans="1:4">
      <c r="A9" s="1">
        <v>27119</v>
      </c>
      <c r="B9">
        <v>5.6530759643587603</v>
      </c>
      <c r="C9">
        <v>5.6530759643587603</v>
      </c>
      <c r="D9">
        <v>5.6530759643587603</v>
      </c>
    </row>
    <row r="10" spans="1:4">
      <c r="A10" s="1">
        <v>27210</v>
      </c>
      <c r="B10">
        <v>6.0739766699591904</v>
      </c>
      <c r="C10">
        <v>6.0739766699591904</v>
      </c>
      <c r="D10">
        <v>6.0739766699591904</v>
      </c>
    </row>
    <row r="11" spans="1:4">
      <c r="A11" s="1">
        <v>27302</v>
      </c>
      <c r="B11">
        <v>5.9395999483732904</v>
      </c>
      <c r="C11">
        <v>5.9395999483732904</v>
      </c>
      <c r="D11">
        <v>5.9395999483732904</v>
      </c>
    </row>
    <row r="12" spans="1:4">
      <c r="A12" s="1">
        <v>27394</v>
      </c>
      <c r="B12">
        <v>5.4835425565331297</v>
      </c>
      <c r="C12">
        <v>5.4835425565331297</v>
      </c>
      <c r="D12">
        <v>5.4835425565331297</v>
      </c>
    </row>
    <row r="13" spans="1:4">
      <c r="A13" s="1">
        <v>27484</v>
      </c>
      <c r="B13">
        <v>4.5493594361780296</v>
      </c>
      <c r="C13">
        <v>4.5493594361780296</v>
      </c>
      <c r="D13">
        <v>4.5493594361780296</v>
      </c>
    </row>
    <row r="14" spans="1:4">
      <c r="A14" s="1">
        <v>27575</v>
      </c>
      <c r="B14">
        <v>3.9959394683079998</v>
      </c>
      <c r="C14">
        <v>3.9959394683079998</v>
      </c>
      <c r="D14">
        <v>3.9959394683079998</v>
      </c>
    </row>
    <row r="15" spans="1:4">
      <c r="A15" s="1">
        <v>27667</v>
      </c>
      <c r="B15">
        <v>3.6995835696663102</v>
      </c>
      <c r="C15">
        <v>3.6995835696663102</v>
      </c>
      <c r="D15">
        <v>3.6995835696663102</v>
      </c>
    </row>
    <row r="16" spans="1:4">
      <c r="A16" s="1">
        <v>27759</v>
      </c>
      <c r="B16">
        <v>3.83612224871435</v>
      </c>
      <c r="C16">
        <v>3.83612224871435</v>
      </c>
      <c r="D16">
        <v>3.83612224871435</v>
      </c>
    </row>
    <row r="17" spans="1:4">
      <c r="A17" s="1">
        <v>27850</v>
      </c>
      <c r="B17">
        <v>4.0785376210701196</v>
      </c>
      <c r="C17">
        <v>4.0785376210701196</v>
      </c>
      <c r="D17">
        <v>4.0785376210701196</v>
      </c>
    </row>
    <row r="18" spans="1:4">
      <c r="A18" s="1">
        <v>27941</v>
      </c>
      <c r="B18">
        <v>4.6053919485520201</v>
      </c>
      <c r="C18">
        <v>4.6053919485520201</v>
      </c>
      <c r="D18">
        <v>4.6053919485520201</v>
      </c>
    </row>
    <row r="19" spans="1:4">
      <c r="A19" s="1">
        <v>28033</v>
      </c>
      <c r="B19">
        <v>5.0527739812438304</v>
      </c>
      <c r="C19">
        <v>5.0527739812438304</v>
      </c>
      <c r="D19">
        <v>5.0527739812438304</v>
      </c>
    </row>
    <row r="20" spans="1:4">
      <c r="A20" s="1">
        <v>28125</v>
      </c>
      <c r="B20">
        <v>5.1028724136075398</v>
      </c>
      <c r="C20">
        <v>5.1028724136075398</v>
      </c>
      <c r="D20">
        <v>5.1028724136075398</v>
      </c>
    </row>
    <row r="21" spans="1:4">
      <c r="A21" s="1">
        <v>28215</v>
      </c>
      <c r="B21">
        <v>5.4114987635065601</v>
      </c>
      <c r="C21">
        <v>5.4114987635065601</v>
      </c>
      <c r="D21">
        <v>5.4114987635065601</v>
      </c>
    </row>
    <row r="22" spans="1:4">
      <c r="A22" s="1">
        <v>28306</v>
      </c>
      <c r="B22">
        <v>5.1432843106048196</v>
      </c>
      <c r="C22">
        <v>5.1432843106048196</v>
      </c>
      <c r="D22">
        <v>5.1432843106048196</v>
      </c>
    </row>
    <row r="23" spans="1:4">
      <c r="A23" s="1">
        <v>28398</v>
      </c>
      <c r="B23">
        <v>5.0037830911852303</v>
      </c>
      <c r="C23">
        <v>5.0037830911852303</v>
      </c>
      <c r="D23">
        <v>5.0037830911852303</v>
      </c>
    </row>
    <row r="24" spans="1:4">
      <c r="A24" s="1">
        <v>28490</v>
      </c>
      <c r="B24">
        <v>4.9815217585312501</v>
      </c>
      <c r="C24">
        <v>4.9815217585312501</v>
      </c>
      <c r="D24">
        <v>4.9815217585312501</v>
      </c>
    </row>
    <row r="25" spans="1:4">
      <c r="A25" s="1">
        <v>28580</v>
      </c>
      <c r="B25">
        <v>4.3779453455065296</v>
      </c>
      <c r="C25">
        <v>4.3779453455065296</v>
      </c>
      <c r="D25">
        <v>4.3779453455065296</v>
      </c>
    </row>
    <row r="26" spans="1:4">
      <c r="A26" s="1">
        <v>28671</v>
      </c>
      <c r="B26">
        <v>4.4340099565511197</v>
      </c>
      <c r="C26">
        <v>4.4340099565511197</v>
      </c>
      <c r="D26">
        <v>4.4340099565511197</v>
      </c>
    </row>
    <row r="27" spans="1:4">
      <c r="A27" s="1">
        <v>28763</v>
      </c>
      <c r="B27">
        <v>5.0859788935635803</v>
      </c>
      <c r="C27">
        <v>5.0859788935635803</v>
      </c>
      <c r="D27">
        <v>5.0859788935635803</v>
      </c>
    </row>
    <row r="28" spans="1:4">
      <c r="A28" s="1">
        <v>28855</v>
      </c>
      <c r="B28">
        <v>5.1403076674583801</v>
      </c>
      <c r="C28">
        <v>5.1403076674583801</v>
      </c>
      <c r="D28">
        <v>5.1403076674583801</v>
      </c>
    </row>
    <row r="29" spans="1:4">
      <c r="A29" s="1">
        <v>28945</v>
      </c>
      <c r="B29">
        <v>4.5728028660260698</v>
      </c>
      <c r="C29">
        <v>4.5728028660260698</v>
      </c>
      <c r="D29">
        <v>4.5728028660260698</v>
      </c>
    </row>
    <row r="30" spans="1:4">
      <c r="A30" s="1">
        <v>29036</v>
      </c>
      <c r="B30">
        <v>5.4631501541859997</v>
      </c>
      <c r="C30">
        <v>5.4631501541859997</v>
      </c>
      <c r="D30">
        <v>5.4631501541859997</v>
      </c>
    </row>
    <row r="31" spans="1:4">
      <c r="A31" s="1">
        <v>29128</v>
      </c>
      <c r="B31">
        <v>6.08086484032754</v>
      </c>
      <c r="C31">
        <v>6.08086484032754</v>
      </c>
      <c r="D31">
        <v>6.08086484032754</v>
      </c>
    </row>
    <row r="32" spans="1:4">
      <c r="A32" s="1">
        <v>29220</v>
      </c>
      <c r="B32">
        <v>7.1546509207681703</v>
      </c>
      <c r="C32">
        <v>7.1546509207681703</v>
      </c>
      <c r="D32">
        <v>7.1546509207681703</v>
      </c>
    </row>
    <row r="33" spans="1:4">
      <c r="A33" s="1">
        <v>29311</v>
      </c>
      <c r="B33">
        <v>7.2739178386812604</v>
      </c>
      <c r="C33">
        <v>7.2739178386812604</v>
      </c>
      <c r="D33">
        <v>7.2739178386812604</v>
      </c>
    </row>
    <row r="34" spans="1:4">
      <c r="A34" s="1">
        <v>29402</v>
      </c>
      <c r="B34">
        <v>7.3382826249480901</v>
      </c>
      <c r="C34">
        <v>7.3382826249480901</v>
      </c>
      <c r="D34">
        <v>7.3382826249480901</v>
      </c>
    </row>
    <row r="35" spans="1:4">
      <c r="A35" s="1">
        <v>29494</v>
      </c>
      <c r="B35">
        <v>7.0914378560625098</v>
      </c>
      <c r="C35">
        <v>7.0914378560625098</v>
      </c>
      <c r="D35">
        <v>7.0914378560625098</v>
      </c>
    </row>
    <row r="36" spans="1:4">
      <c r="A36" s="1">
        <v>29586</v>
      </c>
      <c r="B36">
        <v>7.5228612283247198</v>
      </c>
      <c r="C36">
        <v>7.5228612283247198</v>
      </c>
      <c r="D36">
        <v>7.5228612283247198</v>
      </c>
    </row>
    <row r="37" spans="1:4">
      <c r="A37" s="1">
        <v>29676</v>
      </c>
      <c r="B37">
        <v>7.8687488578081402</v>
      </c>
      <c r="C37">
        <v>7.8687488578081402</v>
      </c>
      <c r="D37">
        <v>7.8687488578081402</v>
      </c>
    </row>
    <row r="38" spans="1:4">
      <c r="A38" s="1">
        <v>29767</v>
      </c>
      <c r="B38">
        <v>9.0944605350227103</v>
      </c>
      <c r="C38">
        <v>9.0944605350227103</v>
      </c>
      <c r="D38">
        <v>9.0944605350227103</v>
      </c>
    </row>
    <row r="39" spans="1:4">
      <c r="A39" s="1">
        <v>29859</v>
      </c>
      <c r="B39">
        <v>9.4350674314870595</v>
      </c>
      <c r="C39">
        <v>9.4350674314870595</v>
      </c>
      <c r="D39">
        <v>9.4350674314870595</v>
      </c>
    </row>
    <row r="40" spans="1:4">
      <c r="A40" s="1">
        <v>29951</v>
      </c>
      <c r="B40">
        <v>9.1040118825812595</v>
      </c>
      <c r="C40">
        <v>9.1040118825812595</v>
      </c>
      <c r="D40">
        <v>9.1040118825812595</v>
      </c>
    </row>
    <row r="41" spans="1:4">
      <c r="A41" s="1">
        <v>30041</v>
      </c>
      <c r="B41">
        <v>8.3919303179849294</v>
      </c>
      <c r="C41">
        <v>8.3919303179849294</v>
      </c>
      <c r="D41">
        <v>8.3919303179849294</v>
      </c>
    </row>
    <row r="42" spans="1:4">
      <c r="A42" s="1">
        <v>30132</v>
      </c>
      <c r="B42">
        <v>8.3571057971292202</v>
      </c>
      <c r="C42">
        <v>8.3571057971292202</v>
      </c>
      <c r="D42">
        <v>8.3571057971292202</v>
      </c>
    </row>
    <row r="43" spans="1:4">
      <c r="A43" s="1">
        <v>30224</v>
      </c>
      <c r="B43">
        <v>7.8668731617988303</v>
      </c>
      <c r="C43">
        <v>7.8668731617988303</v>
      </c>
      <c r="D43">
        <v>7.8668731617988303</v>
      </c>
    </row>
    <row r="44" spans="1:4">
      <c r="A44" s="1">
        <v>30316</v>
      </c>
      <c r="B44">
        <v>7.5282860711711104</v>
      </c>
      <c r="C44">
        <v>7.5282860711711104</v>
      </c>
      <c r="D44">
        <v>7.5282860711711104</v>
      </c>
    </row>
    <row r="45" spans="1:4">
      <c r="A45" s="1">
        <v>30406</v>
      </c>
      <c r="B45">
        <v>6.9540104894575201</v>
      </c>
      <c r="C45">
        <v>6.9540104894575201</v>
      </c>
      <c r="D45">
        <v>6.9540104894575201</v>
      </c>
    </row>
    <row r="46" spans="1:4">
      <c r="A46" s="1">
        <v>30497</v>
      </c>
      <c r="B46">
        <v>7.05156597794329</v>
      </c>
      <c r="C46">
        <v>7.05156597794329</v>
      </c>
      <c r="D46">
        <v>7.05156597794329</v>
      </c>
    </row>
    <row r="47" spans="1:4">
      <c r="A47" s="1">
        <v>30589</v>
      </c>
      <c r="B47">
        <v>7.1818000248924099</v>
      </c>
      <c r="C47">
        <v>7.1818000248924099</v>
      </c>
      <c r="D47">
        <v>7.1818000248924099</v>
      </c>
    </row>
    <row r="48" spans="1:4">
      <c r="A48" s="1">
        <v>30681</v>
      </c>
      <c r="B48">
        <v>7.2558963311342097</v>
      </c>
      <c r="C48">
        <v>7.2558963311342097</v>
      </c>
      <c r="D48">
        <v>7.2558963311342097</v>
      </c>
    </row>
    <row r="49" spans="1:4">
      <c r="A49" s="1">
        <v>30772</v>
      </c>
      <c r="B49">
        <v>6.8164647030998902</v>
      </c>
      <c r="C49">
        <v>6.8164647030998902</v>
      </c>
      <c r="D49">
        <v>6.8164647030998902</v>
      </c>
    </row>
    <row r="50" spans="1:4">
      <c r="A50" s="1">
        <v>30863</v>
      </c>
      <c r="B50">
        <v>6.4284701582930399</v>
      </c>
      <c r="C50">
        <v>6.4284701582930399</v>
      </c>
      <c r="D50">
        <v>6.4284701582930399</v>
      </c>
    </row>
    <row r="51" spans="1:4">
      <c r="A51" s="1">
        <v>30955</v>
      </c>
      <c r="B51">
        <v>6.1620971466005301</v>
      </c>
      <c r="C51">
        <v>6.1620971466005301</v>
      </c>
      <c r="D51">
        <v>6.1620971466005301</v>
      </c>
    </row>
    <row r="52" spans="1:4">
      <c r="A52" s="1">
        <v>31047</v>
      </c>
      <c r="B52">
        <v>5.9997051604129501</v>
      </c>
      <c r="C52">
        <v>5.9997051604129501</v>
      </c>
      <c r="D52">
        <v>5.9997051604129501</v>
      </c>
    </row>
    <row r="53" spans="1:4">
      <c r="A53" s="1">
        <v>31137</v>
      </c>
      <c r="B53">
        <v>5.8728704408815098</v>
      </c>
      <c r="C53">
        <v>5.8728704408815098</v>
      </c>
      <c r="D53">
        <v>5.8728704408815098</v>
      </c>
    </row>
    <row r="54" spans="1:4">
      <c r="A54" s="1">
        <v>31228</v>
      </c>
      <c r="B54">
        <v>5.7531327713624698</v>
      </c>
      <c r="C54">
        <v>5.7531327713624698</v>
      </c>
      <c r="D54">
        <v>5.7531327713624698</v>
      </c>
    </row>
    <row r="55" spans="1:4">
      <c r="A55" s="1">
        <v>31320</v>
      </c>
      <c r="B55">
        <v>5.4370924454165799</v>
      </c>
      <c r="C55">
        <v>5.4370924454165799</v>
      </c>
      <c r="D55">
        <v>5.4370924454165799</v>
      </c>
    </row>
    <row r="56" spans="1:4">
      <c r="A56" s="1">
        <v>31412</v>
      </c>
      <c r="B56">
        <v>5.0121353228602903</v>
      </c>
      <c r="C56">
        <v>5.0121353228602903</v>
      </c>
      <c r="D56">
        <v>5.0121353228602903</v>
      </c>
    </row>
    <row r="57" spans="1:4">
      <c r="A57" s="1">
        <v>31502</v>
      </c>
      <c r="B57">
        <v>4.9119689788000898</v>
      </c>
      <c r="C57">
        <v>4.9119689788000898</v>
      </c>
      <c r="D57">
        <v>4.9119689788000898</v>
      </c>
    </row>
    <row r="58" spans="1:4">
      <c r="A58" s="1">
        <v>31593</v>
      </c>
      <c r="B58">
        <v>4.3943449967472397</v>
      </c>
      <c r="C58">
        <v>4.3943449967472397</v>
      </c>
      <c r="D58">
        <v>4.3943449967472397</v>
      </c>
    </row>
    <row r="59" spans="1:4">
      <c r="A59" s="1">
        <v>31685</v>
      </c>
      <c r="B59">
        <v>4.2396795514599397</v>
      </c>
      <c r="C59">
        <v>4.2396795514599397</v>
      </c>
      <c r="D59">
        <v>4.2396795514599397</v>
      </c>
    </row>
    <row r="60" spans="1:4">
      <c r="A60" s="1">
        <v>31777</v>
      </c>
      <c r="B60">
        <v>4.43616752984674</v>
      </c>
      <c r="C60">
        <v>4.43616752984674</v>
      </c>
      <c r="D60">
        <v>4.43616752984674</v>
      </c>
    </row>
    <row r="61" spans="1:4">
      <c r="A61" s="1">
        <v>31867</v>
      </c>
      <c r="B61">
        <v>4.5216542858695998</v>
      </c>
      <c r="C61">
        <v>4.5216542858695998</v>
      </c>
      <c r="D61">
        <v>4.5216542858695998</v>
      </c>
    </row>
    <row r="62" spans="1:4">
      <c r="A62" s="1">
        <v>31958</v>
      </c>
      <c r="B62">
        <v>4.7982282290996698</v>
      </c>
      <c r="C62">
        <v>4.7982282290996698</v>
      </c>
      <c r="D62">
        <v>4.7982282290996698</v>
      </c>
    </row>
    <row r="63" spans="1:4">
      <c r="A63" s="1">
        <v>32050</v>
      </c>
      <c r="B63">
        <v>4.9306190139957504</v>
      </c>
      <c r="C63">
        <v>4.9306190139957504</v>
      </c>
      <c r="D63">
        <v>4.9306190139957504</v>
      </c>
    </row>
    <row r="64" spans="1:4">
      <c r="A64" s="1">
        <v>32142</v>
      </c>
      <c r="B64">
        <v>4.8586143892689702</v>
      </c>
      <c r="C64">
        <v>4.8586143892689702</v>
      </c>
      <c r="D64">
        <v>4.8586143892689702</v>
      </c>
    </row>
    <row r="65" spans="1:4">
      <c r="A65" s="1">
        <v>32233</v>
      </c>
      <c r="B65">
        <v>4.1746146524419601</v>
      </c>
      <c r="C65">
        <v>4.1746146524419601</v>
      </c>
      <c r="D65">
        <v>4.1746146524419601</v>
      </c>
    </row>
    <row r="66" spans="1:4">
      <c r="A66" s="1">
        <v>32324</v>
      </c>
      <c r="B66">
        <v>4.1633991769083503</v>
      </c>
      <c r="C66">
        <v>4.1633991769083503</v>
      </c>
      <c r="D66">
        <v>4.1633991769083503</v>
      </c>
    </row>
    <row r="67" spans="1:4">
      <c r="A67" s="1">
        <v>32416</v>
      </c>
      <c r="B67">
        <v>4.6394879484051899</v>
      </c>
      <c r="C67">
        <v>4.6394879484051899</v>
      </c>
      <c r="D67">
        <v>4.6394879484051899</v>
      </c>
    </row>
    <row r="68" spans="1:4">
      <c r="A68" s="1">
        <v>32508</v>
      </c>
      <c r="B68">
        <v>4.7126592678389896</v>
      </c>
      <c r="C68">
        <v>4.7126592678389896</v>
      </c>
      <c r="D68">
        <v>4.7126592678389896</v>
      </c>
    </row>
    <row r="69" spans="1:4">
      <c r="A69" s="1">
        <v>32598</v>
      </c>
      <c r="B69">
        <v>5.3303488458216997</v>
      </c>
      <c r="C69">
        <v>5.3303488458216997</v>
      </c>
      <c r="D69">
        <v>5.3303488458216997</v>
      </c>
    </row>
    <row r="70" spans="1:4">
      <c r="A70" s="1">
        <v>32689</v>
      </c>
      <c r="B70">
        <v>5.4780718795317203</v>
      </c>
      <c r="C70">
        <v>5.4780718795317203</v>
      </c>
      <c r="D70">
        <v>5.4780718795317203</v>
      </c>
    </row>
    <row r="71" spans="1:4">
      <c r="A71" s="1">
        <v>32781</v>
      </c>
      <c r="B71">
        <v>5.7381273104727502</v>
      </c>
      <c r="C71">
        <v>5.7381273104727502</v>
      </c>
      <c r="D71">
        <v>5.7381273104727502</v>
      </c>
    </row>
    <row r="72" spans="1:4">
      <c r="A72" s="1">
        <v>32873</v>
      </c>
      <c r="B72">
        <v>6.1467376416728703</v>
      </c>
      <c r="C72">
        <v>6.1467376416728703</v>
      </c>
      <c r="D72">
        <v>6.1467376416728703</v>
      </c>
    </row>
    <row r="73" spans="1:4">
      <c r="A73" s="1">
        <v>32963</v>
      </c>
      <c r="B73">
        <v>6.3560472819265499</v>
      </c>
      <c r="C73">
        <v>6.3560472819265499</v>
      </c>
      <c r="D73">
        <v>6.3560472819265499</v>
      </c>
    </row>
    <row r="74" spans="1:4">
      <c r="A74" s="1">
        <v>33054</v>
      </c>
      <c r="B74">
        <v>6.1761200828179499</v>
      </c>
      <c r="C74">
        <v>6.1761200828179499</v>
      </c>
      <c r="D74">
        <v>6.1761200828179499</v>
      </c>
    </row>
    <row r="75" spans="1:4">
      <c r="A75" s="1">
        <v>33146</v>
      </c>
      <c r="B75">
        <v>6.3209562927163896</v>
      </c>
      <c r="C75">
        <v>6.3209562927163896</v>
      </c>
      <c r="D75">
        <v>6.3209562927163896</v>
      </c>
    </row>
    <row r="76" spans="1:4">
      <c r="A76" s="1">
        <v>33238</v>
      </c>
      <c r="B76">
        <v>6.6240253391680604</v>
      </c>
      <c r="C76">
        <v>6.6240253391680604</v>
      </c>
      <c r="D76">
        <v>6.6240253391680604</v>
      </c>
    </row>
    <row r="77" spans="1:4">
      <c r="A77" s="1">
        <v>33328</v>
      </c>
      <c r="B77">
        <v>6.4809064867961297</v>
      </c>
      <c r="C77">
        <v>6.4809064867961297</v>
      </c>
      <c r="D77">
        <v>6.4809064867961297</v>
      </c>
    </row>
    <row r="78" spans="1:4">
      <c r="A78" s="1">
        <v>33419</v>
      </c>
      <c r="B78">
        <v>6.1865290407837499</v>
      </c>
      <c r="C78">
        <v>6.1865290407837499</v>
      </c>
      <c r="D78">
        <v>6.1865290407837499</v>
      </c>
    </row>
    <row r="79" spans="1:4">
      <c r="A79" s="1">
        <v>33511</v>
      </c>
      <c r="B79">
        <v>6.1965158217308698</v>
      </c>
      <c r="C79">
        <v>6.1965158217308698</v>
      </c>
      <c r="D79">
        <v>6.1965158217308698</v>
      </c>
    </row>
    <row r="80" spans="1:4">
      <c r="A80" s="1">
        <v>33603</v>
      </c>
      <c r="B80">
        <v>6.3247550336146299</v>
      </c>
      <c r="C80">
        <v>6.3247550336146299</v>
      </c>
      <c r="D80">
        <v>6.3247550336146299</v>
      </c>
    </row>
    <row r="81" spans="1:4">
      <c r="A81" s="1">
        <v>33694</v>
      </c>
      <c r="B81">
        <v>6.3669358682736199</v>
      </c>
      <c r="C81">
        <v>6.3669358682736199</v>
      </c>
      <c r="D81">
        <v>6.3669358682736199</v>
      </c>
    </row>
    <row r="82" spans="1:4">
      <c r="A82" s="1">
        <v>33785</v>
      </c>
      <c r="B82">
        <v>6.4604751251100501</v>
      </c>
      <c r="C82">
        <v>6.4604751251100501</v>
      </c>
      <c r="D82">
        <v>6.4604751251100501</v>
      </c>
    </row>
    <row r="83" spans="1:4">
      <c r="A83" s="1">
        <v>33877</v>
      </c>
      <c r="B83">
        <v>7.0590239141900799</v>
      </c>
      <c r="C83">
        <v>7.0590239141900799</v>
      </c>
      <c r="D83">
        <v>7.0590239141900799</v>
      </c>
    </row>
    <row r="84" spans="1:4">
      <c r="A84" s="1">
        <v>33969</v>
      </c>
      <c r="B84">
        <v>6.7936430847096396</v>
      </c>
      <c r="C84">
        <v>6.7936430847096396</v>
      </c>
      <c r="D84">
        <v>6.7936430847096396</v>
      </c>
    </row>
    <row r="85" spans="1:4">
      <c r="A85" s="1">
        <v>34059</v>
      </c>
      <c r="B85">
        <v>5.9872922174429402</v>
      </c>
      <c r="C85">
        <v>5.9872922174429402</v>
      </c>
      <c r="D85">
        <v>5.9872922174429402</v>
      </c>
    </row>
    <row r="86" spans="1:4">
      <c r="A86" s="1">
        <v>34150</v>
      </c>
      <c r="B86">
        <v>5.2573625607434504</v>
      </c>
      <c r="C86">
        <v>5.2573625607434504</v>
      </c>
      <c r="D86">
        <v>5.2573625607434504</v>
      </c>
    </row>
    <row r="87" spans="1:4">
      <c r="A87" s="1">
        <v>34242</v>
      </c>
      <c r="B87">
        <v>4.5948172894326698</v>
      </c>
      <c r="C87">
        <v>4.5948172894326698</v>
      </c>
      <c r="D87">
        <v>4.5948172894326698</v>
      </c>
    </row>
    <row r="88" spans="1:4">
      <c r="A88" s="1">
        <v>34334</v>
      </c>
      <c r="B88">
        <v>4.1024414244773402</v>
      </c>
      <c r="C88">
        <v>4.1024414244773402</v>
      </c>
      <c r="D88">
        <v>4.1024414244773402</v>
      </c>
    </row>
    <row r="89" spans="1:4">
      <c r="A89" s="1">
        <v>34424</v>
      </c>
      <c r="B89">
        <v>3.7380666600455599</v>
      </c>
      <c r="C89">
        <v>3.7380666600455599</v>
      </c>
      <c r="D89">
        <v>3.7380666600455599</v>
      </c>
    </row>
    <row r="90" spans="1:4">
      <c r="A90" s="1">
        <v>34515</v>
      </c>
      <c r="B90">
        <v>3.61538866873655</v>
      </c>
      <c r="C90">
        <v>3.61538866873655</v>
      </c>
      <c r="D90">
        <v>3.61538866873655</v>
      </c>
    </row>
    <row r="91" spans="1:4">
      <c r="A91" s="1">
        <v>34607</v>
      </c>
      <c r="B91">
        <v>3.71236417461812</v>
      </c>
      <c r="C91">
        <v>3.71236417461812</v>
      </c>
      <c r="D91">
        <v>3.71236417461812</v>
      </c>
    </row>
    <row r="92" spans="1:4">
      <c r="A92" s="1">
        <v>34699</v>
      </c>
      <c r="B92">
        <v>3.6956543704492799</v>
      </c>
      <c r="C92">
        <v>3.6956543704492799</v>
      </c>
      <c r="D92">
        <v>3.6956543704492799</v>
      </c>
    </row>
    <row r="93" spans="1:4">
      <c r="A93" s="1">
        <v>34789</v>
      </c>
      <c r="B93">
        <v>4.0402342581955999</v>
      </c>
      <c r="C93">
        <v>4.0402342581955999</v>
      </c>
      <c r="D93">
        <v>4.0402342581955999</v>
      </c>
    </row>
    <row r="94" spans="1:4">
      <c r="A94" s="1">
        <v>34880</v>
      </c>
      <c r="B94">
        <v>4.0890324302364496</v>
      </c>
      <c r="C94">
        <v>4.0890324302364496</v>
      </c>
      <c r="D94">
        <v>4.0890324302364496</v>
      </c>
    </row>
    <row r="95" spans="1:4">
      <c r="A95" s="1">
        <v>34972</v>
      </c>
      <c r="B95">
        <v>3.61650756051742</v>
      </c>
      <c r="C95">
        <v>3.61650756051742</v>
      </c>
      <c r="D95">
        <v>3.61650756051742</v>
      </c>
    </row>
    <row r="96" spans="1:4">
      <c r="A96" s="1">
        <v>35064</v>
      </c>
      <c r="B96">
        <v>3.4956817641888498</v>
      </c>
      <c r="C96">
        <v>3.4956817641888498</v>
      </c>
      <c r="D96">
        <v>3.4956817641888498</v>
      </c>
    </row>
    <row r="97" spans="1:4">
      <c r="A97" s="1">
        <v>35155</v>
      </c>
      <c r="B97">
        <v>3.1019494030884101</v>
      </c>
      <c r="C97">
        <v>3.1019494030884101</v>
      </c>
      <c r="D97">
        <v>3.1019494030884101</v>
      </c>
    </row>
    <row r="98" spans="1:4">
      <c r="A98" s="1">
        <v>35246</v>
      </c>
      <c r="B98">
        <v>2.72523791139476</v>
      </c>
      <c r="C98">
        <v>2.72523791139476</v>
      </c>
      <c r="D98">
        <v>2.72523791139476</v>
      </c>
    </row>
    <row r="99" spans="1:4">
      <c r="A99" s="1">
        <v>35338</v>
      </c>
      <c r="B99">
        <v>2.7380798059684999</v>
      </c>
      <c r="C99">
        <v>2.7380798059684999</v>
      </c>
      <c r="D99">
        <v>2.7380798059684999</v>
      </c>
    </row>
    <row r="100" spans="1:4">
      <c r="A100" s="1">
        <v>35430</v>
      </c>
      <c r="B100">
        <v>2.4629818551134401</v>
      </c>
      <c r="C100">
        <v>2.4629818551134401</v>
      </c>
      <c r="D100">
        <v>2.4629818551134401</v>
      </c>
    </row>
    <row r="101" spans="1:4">
      <c r="A101" s="1">
        <v>35520</v>
      </c>
      <c r="B101">
        <v>2.4591926698914399</v>
      </c>
      <c r="C101">
        <v>2.4591926698914399</v>
      </c>
      <c r="D101">
        <v>2.4591926698914399</v>
      </c>
    </row>
    <row r="102" spans="1:4">
      <c r="A102" s="1">
        <v>35611</v>
      </c>
      <c r="B102">
        <v>2.3193335164295399</v>
      </c>
      <c r="C102">
        <v>2.3193335164295399</v>
      </c>
      <c r="D102">
        <v>2.3193335164295399</v>
      </c>
    </row>
    <row r="103" spans="1:4">
      <c r="A103" s="1">
        <v>35703</v>
      </c>
      <c r="B103">
        <v>2.2436212129203899</v>
      </c>
      <c r="C103">
        <v>2.2436212129203899</v>
      </c>
      <c r="D103">
        <v>2.2436212129203899</v>
      </c>
    </row>
    <row r="104" spans="1:4">
      <c r="A104" s="1">
        <v>35795</v>
      </c>
      <c r="B104">
        <v>2.1802082520269401</v>
      </c>
      <c r="C104">
        <v>2.1802082520269401</v>
      </c>
      <c r="D104">
        <v>2.1802082520269401</v>
      </c>
    </row>
    <row r="105" spans="1:4">
      <c r="A105" s="1">
        <v>35885</v>
      </c>
      <c r="B105">
        <v>1.9933977245516701</v>
      </c>
      <c r="C105">
        <v>1.9933977245516701</v>
      </c>
      <c r="D105">
        <v>1.9933977245516701</v>
      </c>
    </row>
    <row r="106" spans="1:4">
      <c r="A106" s="1">
        <v>35976</v>
      </c>
      <c r="B106">
        <v>1.9040736158659199</v>
      </c>
      <c r="C106">
        <v>1.9040736158659199</v>
      </c>
      <c r="D106">
        <v>1.9040736158659199</v>
      </c>
    </row>
    <row r="107" spans="1:4">
      <c r="A107" s="1">
        <v>36068</v>
      </c>
      <c r="B107">
        <v>1.7165023679276701</v>
      </c>
      <c r="C107">
        <v>1.7165023679276701</v>
      </c>
      <c r="D107">
        <v>1.7165023679276701</v>
      </c>
    </row>
    <row r="108" spans="1:4">
      <c r="A108" s="1">
        <v>36160</v>
      </c>
      <c r="B108">
        <v>1.33338497693155</v>
      </c>
      <c r="C108">
        <v>1.33338497693155</v>
      </c>
      <c r="D108">
        <v>1.33338497693155</v>
      </c>
    </row>
    <row r="109" spans="1:4">
      <c r="A109" s="1">
        <v>36250</v>
      </c>
      <c r="B109">
        <v>1.0817773912456401</v>
      </c>
      <c r="C109">
        <v>1.0817773912456401</v>
      </c>
      <c r="D109">
        <v>1.0817773912456401</v>
      </c>
    </row>
    <row r="110" spans="1:4">
      <c r="A110" s="1">
        <v>36341</v>
      </c>
      <c r="B110">
        <v>1.0731535287426599</v>
      </c>
      <c r="C110">
        <v>1.0731535287426599</v>
      </c>
      <c r="D110">
        <v>1.0731535287426599</v>
      </c>
    </row>
    <row r="111" spans="1:4">
      <c r="A111" s="1">
        <v>36433</v>
      </c>
      <c r="B111">
        <v>1.27845743308977</v>
      </c>
      <c r="C111">
        <v>1.27845743308977</v>
      </c>
      <c r="D111">
        <v>1.27845743308977</v>
      </c>
    </row>
    <row r="112" spans="1:4">
      <c r="A112" s="1">
        <v>36525</v>
      </c>
      <c r="B112">
        <v>1.55915873130128</v>
      </c>
      <c r="C112">
        <v>1.55915873130128</v>
      </c>
      <c r="D112">
        <v>1.55915873130128</v>
      </c>
    </row>
    <row r="113" spans="1:4">
      <c r="A113" s="1">
        <v>36616</v>
      </c>
      <c r="B113">
        <v>1.6866732897526699</v>
      </c>
      <c r="C113">
        <v>1.6866732897526699</v>
      </c>
      <c r="D113">
        <v>1.6866732897526699</v>
      </c>
    </row>
    <row r="114" spans="1:4">
      <c r="A114" s="1">
        <v>36707</v>
      </c>
      <c r="B114">
        <v>1.9843854135516299</v>
      </c>
      <c r="C114">
        <v>1.9843854135516299</v>
      </c>
      <c r="D114">
        <v>1.9843854135516299</v>
      </c>
    </row>
    <row r="115" spans="1:4">
      <c r="A115" s="1">
        <v>36799</v>
      </c>
      <c r="B115">
        <v>2.0935953338331399</v>
      </c>
      <c r="C115">
        <v>2.0935953338331399</v>
      </c>
      <c r="D115">
        <v>2.0935953338331399</v>
      </c>
    </row>
    <row r="116" spans="1:4">
      <c r="A116" s="1">
        <v>36891</v>
      </c>
      <c r="B116">
        <v>2.0972610701593002</v>
      </c>
      <c r="C116">
        <v>2.0972610701593002</v>
      </c>
      <c r="D116">
        <v>2.0972610701593002</v>
      </c>
    </row>
    <row r="117" spans="1:4">
      <c r="A117" s="1">
        <v>36981</v>
      </c>
      <c r="B117">
        <v>1.9138717133177701</v>
      </c>
      <c r="C117">
        <v>1.9138717133177701</v>
      </c>
      <c r="D117">
        <v>1.9138717133177701</v>
      </c>
    </row>
    <row r="118" spans="1:4">
      <c r="A118" s="1">
        <v>37072</v>
      </c>
      <c r="B118">
        <v>1.8600777034231499</v>
      </c>
      <c r="C118">
        <v>1.8600777034231499</v>
      </c>
      <c r="D118">
        <v>1.8600777034231499</v>
      </c>
    </row>
    <row r="119" spans="1:4">
      <c r="A119" s="1">
        <v>37164</v>
      </c>
      <c r="B119">
        <v>1.58470043490919</v>
      </c>
      <c r="C119">
        <v>1.58470043490919</v>
      </c>
      <c r="D119">
        <v>1.58470043490919</v>
      </c>
    </row>
    <row r="120" spans="1:4">
      <c r="A120" s="1">
        <v>37256</v>
      </c>
      <c r="B120">
        <v>1.03163449203784</v>
      </c>
      <c r="C120">
        <v>1.03163449203784</v>
      </c>
      <c r="D120">
        <v>1.03163449203784</v>
      </c>
    </row>
    <row r="121" spans="1:4">
      <c r="A121" s="1">
        <v>37346</v>
      </c>
      <c r="B121">
        <v>1.0601044693806301</v>
      </c>
      <c r="C121">
        <v>1.0601044693806301</v>
      </c>
      <c r="D121">
        <v>1.0601044693806301</v>
      </c>
    </row>
    <row r="122" spans="1:4">
      <c r="A122" s="1">
        <v>37437</v>
      </c>
      <c r="B122">
        <v>1.19535354498881</v>
      </c>
      <c r="C122">
        <v>1.19535354498881</v>
      </c>
      <c r="D122">
        <v>1.19535354498881</v>
      </c>
    </row>
    <row r="123" spans="1:4">
      <c r="A123" s="1">
        <v>37529</v>
      </c>
      <c r="B123">
        <v>1.0235131300311699</v>
      </c>
      <c r="C123">
        <v>1.0235131300311699</v>
      </c>
      <c r="D123">
        <v>1.0235131300311699</v>
      </c>
    </row>
    <row r="124" spans="1:4">
      <c r="A124" s="1">
        <v>37621</v>
      </c>
      <c r="B124">
        <v>0.92520193603446799</v>
      </c>
      <c r="C124">
        <v>0.92520193603446799</v>
      </c>
      <c r="D124">
        <v>0.92520193603446799</v>
      </c>
    </row>
    <row r="125" spans="1:4">
      <c r="A125" s="1">
        <v>37711</v>
      </c>
      <c r="B125">
        <v>0.70536719009008197</v>
      </c>
      <c r="C125">
        <v>0.70536719009008197</v>
      </c>
      <c r="D125">
        <v>0.70536719009008197</v>
      </c>
    </row>
    <row r="126" spans="1:4">
      <c r="A126" s="1">
        <v>37802</v>
      </c>
      <c r="B126">
        <v>0.53078837918114197</v>
      </c>
      <c r="C126">
        <v>0.53078837918114197</v>
      </c>
      <c r="D126">
        <v>0.53078837918114197</v>
      </c>
    </row>
    <row r="127" spans="1:4">
      <c r="A127" s="1">
        <v>37894</v>
      </c>
      <c r="B127">
        <v>0.56445396901140199</v>
      </c>
      <c r="C127">
        <v>0.56445396901140199</v>
      </c>
      <c r="D127">
        <v>0.56445396901140199</v>
      </c>
    </row>
    <row r="128" spans="1:4">
      <c r="A128" s="1">
        <v>37986</v>
      </c>
      <c r="B128">
        <v>0.6087263041798</v>
      </c>
      <c r="C128">
        <v>0.6087263041798</v>
      </c>
      <c r="D128">
        <v>0.6087263041798</v>
      </c>
    </row>
    <row r="129" spans="1:4">
      <c r="A129" s="1">
        <v>38077</v>
      </c>
      <c r="B129">
        <v>0.55418490726424796</v>
      </c>
      <c r="C129">
        <v>0.55418490726424796</v>
      </c>
      <c r="D129">
        <v>0.55418490726424796</v>
      </c>
    </row>
    <row r="130" spans="1:4">
      <c r="A130" s="1">
        <v>38168</v>
      </c>
      <c r="B130">
        <v>0.56016304259334404</v>
      </c>
      <c r="C130">
        <v>0.56016304259334404</v>
      </c>
      <c r="D130">
        <v>0.56016304259334404</v>
      </c>
    </row>
    <row r="131" spans="1:4">
      <c r="A131" s="1">
        <v>38260</v>
      </c>
      <c r="B131">
        <v>0.57634980989351303</v>
      </c>
      <c r="C131">
        <v>0.57634980989351303</v>
      </c>
      <c r="D131">
        <v>0.57634980989351303</v>
      </c>
    </row>
    <row r="132" spans="1:4">
      <c r="A132" s="1">
        <v>38352</v>
      </c>
      <c r="B132">
        <v>0.58396716992985098</v>
      </c>
      <c r="C132">
        <v>0.58396716992985098</v>
      </c>
      <c r="D132">
        <v>0.58396716992985098</v>
      </c>
    </row>
    <row r="133" spans="1:4">
      <c r="A133" s="1">
        <v>38442</v>
      </c>
      <c r="B133">
        <v>0.582241814697399</v>
      </c>
      <c r="C133">
        <v>0.582241814697399</v>
      </c>
      <c r="D133">
        <v>0.582241814697399</v>
      </c>
    </row>
    <row r="134" spans="1:4">
      <c r="A134" s="1">
        <v>38533</v>
      </c>
      <c r="B134">
        <v>0.48043351926162398</v>
      </c>
      <c r="C134">
        <v>0.48043351926162398</v>
      </c>
      <c r="D134">
        <v>0.48043351926162398</v>
      </c>
    </row>
    <row r="135" spans="1:4">
      <c r="A135" s="1">
        <v>38625</v>
      </c>
      <c r="B135">
        <v>0.46820486660903898</v>
      </c>
      <c r="C135">
        <v>0.46820486660903898</v>
      </c>
      <c r="D135">
        <v>0.46820486660903898</v>
      </c>
    </row>
    <row r="136" spans="1:4">
      <c r="A136" s="1">
        <v>38717</v>
      </c>
      <c r="B136">
        <v>0.550235723663697</v>
      </c>
      <c r="C136">
        <v>0.550235723663697</v>
      </c>
      <c r="D136">
        <v>0.550235723663697</v>
      </c>
    </row>
    <row r="137" spans="1:4">
      <c r="A137" s="1">
        <v>38807</v>
      </c>
      <c r="B137">
        <v>0.76737884029692305</v>
      </c>
      <c r="C137">
        <v>0.76737884029692305</v>
      </c>
      <c r="D137">
        <v>0.76737884029692305</v>
      </c>
    </row>
    <row r="138" spans="1:4">
      <c r="A138" s="1">
        <v>38898</v>
      </c>
      <c r="B138">
        <v>0.94192739766686495</v>
      </c>
      <c r="C138">
        <v>0.94192739766686495</v>
      </c>
      <c r="D138">
        <v>0.94192739766686495</v>
      </c>
    </row>
    <row r="139" spans="1:4">
      <c r="A139" s="1">
        <v>38990</v>
      </c>
      <c r="B139">
        <v>1.0805666863077801</v>
      </c>
      <c r="C139">
        <v>1.0805666863077801</v>
      </c>
      <c r="D139">
        <v>1.0805666863077801</v>
      </c>
    </row>
    <row r="140" spans="1:4">
      <c r="A140" s="1">
        <v>39082</v>
      </c>
      <c r="B140">
        <v>1.23457798322654</v>
      </c>
      <c r="C140">
        <v>1.23457798322654</v>
      </c>
      <c r="D140">
        <v>1.23457798322654</v>
      </c>
    </row>
    <row r="141" spans="1:4">
      <c r="A141" s="1">
        <v>39172</v>
      </c>
      <c r="B141">
        <v>1.29662610064516</v>
      </c>
      <c r="C141">
        <v>1.29662610064516</v>
      </c>
      <c r="D141">
        <v>1.29662610064516</v>
      </c>
    </row>
    <row r="142" spans="1:4">
      <c r="A142" s="1">
        <v>39263</v>
      </c>
      <c r="B142">
        <v>1.6715171486692399</v>
      </c>
      <c r="C142">
        <v>1.6715171486692399</v>
      </c>
      <c r="D142">
        <v>1.6715171486692399</v>
      </c>
    </row>
    <row r="143" spans="1:4">
      <c r="A143" s="1">
        <v>39355</v>
      </c>
      <c r="B143">
        <v>1.7561982574732899</v>
      </c>
      <c r="C143">
        <v>1.7561982574732899</v>
      </c>
      <c r="D143">
        <v>1.7561982574732899</v>
      </c>
    </row>
    <row r="144" spans="1:4">
      <c r="A144" s="1">
        <v>39447</v>
      </c>
      <c r="B144">
        <v>1.7490595805209701</v>
      </c>
      <c r="C144">
        <v>1.7490595805209701</v>
      </c>
      <c r="D144">
        <v>1.7490595805209701</v>
      </c>
    </row>
    <row r="145" spans="1:4">
      <c r="A145" s="1">
        <v>39538</v>
      </c>
      <c r="B145">
        <v>1.62737825430349</v>
      </c>
      <c r="C145">
        <v>1.62737825430349</v>
      </c>
      <c r="D145">
        <v>1.62737825430349</v>
      </c>
    </row>
    <row r="146" spans="1:4">
      <c r="A146" s="1">
        <v>39629</v>
      </c>
      <c r="B146">
        <v>1.75046931877562</v>
      </c>
      <c r="C146">
        <v>1.75046931877562</v>
      </c>
      <c r="D146">
        <v>1.75046931877562</v>
      </c>
    </row>
    <row r="147" spans="1:4">
      <c r="A147" s="1">
        <v>39721</v>
      </c>
      <c r="B147">
        <v>1.82268115853638</v>
      </c>
      <c r="C147">
        <v>1.82268115853638</v>
      </c>
      <c r="D147">
        <v>1.82268115853638</v>
      </c>
    </row>
    <row r="148" spans="1:4">
      <c r="A148" s="1">
        <v>39813</v>
      </c>
      <c r="B148">
        <v>0.62689142744591098</v>
      </c>
      <c r="C148">
        <v>0.62689142744591098</v>
      </c>
      <c r="D148">
        <v>0.62689142744591098</v>
      </c>
    </row>
    <row r="149" spans="1:4">
      <c r="A149" s="1">
        <v>39903</v>
      </c>
      <c r="B149">
        <v>0.26901701164226799</v>
      </c>
      <c r="C149">
        <v>0.26901701164226799</v>
      </c>
      <c r="D149">
        <v>0.26901701164226799</v>
      </c>
    </row>
    <row r="150" spans="1:4">
      <c r="A150" s="1">
        <v>39994</v>
      </c>
      <c r="B150">
        <v>0.18871261066075901</v>
      </c>
      <c r="C150">
        <v>0.18871261066075901</v>
      </c>
      <c r="D150">
        <v>0.18871261066075901</v>
      </c>
    </row>
    <row r="151" spans="1:4">
      <c r="A151" s="1">
        <v>40086</v>
      </c>
      <c r="B151">
        <v>0.29559057296772401</v>
      </c>
      <c r="C151">
        <v>0.29559057296772401</v>
      </c>
      <c r="D151">
        <v>0.29559057296772401</v>
      </c>
    </row>
    <row r="152" spans="1:4">
      <c r="A152" s="1">
        <v>40178</v>
      </c>
      <c r="B152">
        <v>0.22248021617399999</v>
      </c>
      <c r="C152">
        <v>0.22248021617399999</v>
      </c>
      <c r="D152">
        <v>0.22248021617399999</v>
      </c>
    </row>
    <row r="153" spans="1:4">
      <c r="A153" s="1">
        <v>40268</v>
      </c>
      <c r="B153">
        <v>0.31211574092726102</v>
      </c>
      <c r="C153">
        <v>0.31211574092726102</v>
      </c>
      <c r="D153">
        <v>0.31211574092726102</v>
      </c>
    </row>
    <row r="154" spans="1:4">
      <c r="A154" s="1">
        <v>40359</v>
      </c>
      <c r="B154">
        <v>0.100115136684328</v>
      </c>
      <c r="C154">
        <v>0.100115136684328</v>
      </c>
      <c r="D154">
        <v>0.100115136684328</v>
      </c>
    </row>
    <row r="155" spans="1:4">
      <c r="A155" s="1">
        <v>40451</v>
      </c>
      <c r="B155">
        <v>-4.3526961145283399E-2</v>
      </c>
      <c r="C155">
        <v>-4.3526961145283399E-2</v>
      </c>
      <c r="D155">
        <v>-4.3526961145283399E-2</v>
      </c>
    </row>
    <row r="156" spans="1:4">
      <c r="A156" s="1">
        <v>40543</v>
      </c>
      <c r="B156">
        <v>-9.2001719750902197E-2</v>
      </c>
      <c r="C156">
        <v>-9.2001719750902197E-2</v>
      </c>
      <c r="D156">
        <v>-9.2001719750902197E-2</v>
      </c>
    </row>
    <row r="157" spans="1:4">
      <c r="A157" s="1">
        <v>40633</v>
      </c>
      <c r="B157">
        <v>6.3729100707921899E-2</v>
      </c>
      <c r="C157">
        <v>6.3729100707921899E-2</v>
      </c>
      <c r="D157">
        <v>6.3729100707921899E-2</v>
      </c>
    </row>
    <row r="158" spans="1:4">
      <c r="A158" s="1">
        <v>40724</v>
      </c>
      <c r="B158">
        <v>0.14170191250942299</v>
      </c>
      <c r="C158">
        <v>0.14170191250942299</v>
      </c>
      <c r="D158">
        <v>0.14170191250942299</v>
      </c>
    </row>
    <row r="159" spans="1:4">
      <c r="A159" s="1">
        <v>40816</v>
      </c>
      <c r="B159">
        <v>-2.7526391586423001E-2</v>
      </c>
      <c r="C159">
        <v>-2.7526391586423001E-2</v>
      </c>
      <c r="D159">
        <v>-2.7526391586423001E-2</v>
      </c>
    </row>
    <row r="160" spans="1:4">
      <c r="A160" s="1">
        <v>40908</v>
      </c>
      <c r="B160">
        <v>-0.16913641693636</v>
      </c>
      <c r="C160">
        <v>-0.16913641693636</v>
      </c>
      <c r="D160">
        <v>-0.16913641693636</v>
      </c>
    </row>
    <row r="161" spans="1:4">
      <c r="A161" s="1">
        <v>40999</v>
      </c>
      <c r="B161">
        <v>-0.37658320255184102</v>
      </c>
      <c r="C161">
        <v>-0.37658320255184102</v>
      </c>
      <c r="D161">
        <v>-0.37658320255184102</v>
      </c>
    </row>
    <row r="162" spans="1:4">
      <c r="A162" s="1">
        <v>41090</v>
      </c>
      <c r="B162">
        <v>-0.37460048972157001</v>
      </c>
      <c r="C162">
        <v>-0.37460048972157001</v>
      </c>
      <c r="D162">
        <v>-0.37460048972157001</v>
      </c>
    </row>
    <row r="163" spans="1:4">
      <c r="A163" s="1">
        <v>41182</v>
      </c>
      <c r="B163">
        <v>-0.55694790791214699</v>
      </c>
      <c r="C163">
        <v>-0.55694790791214699</v>
      </c>
      <c r="D163">
        <v>-0.55694790791214699</v>
      </c>
    </row>
    <row r="164" spans="1:4">
      <c r="A164" s="1">
        <v>41274</v>
      </c>
      <c r="B164">
        <v>-0.84693319791105304</v>
      </c>
      <c r="C164">
        <v>-0.84693319791105304</v>
      </c>
      <c r="D164">
        <v>-0.84693319791105304</v>
      </c>
    </row>
    <row r="165" spans="1:4">
      <c r="A165" s="1">
        <v>41364</v>
      </c>
      <c r="B165">
        <v>-0.55692630075965399</v>
      </c>
      <c r="C165">
        <v>-0.55692630075965399</v>
      </c>
      <c r="D165">
        <v>-0.55692630075965399</v>
      </c>
    </row>
    <row r="166" spans="1:4">
      <c r="A166" s="1">
        <v>41455</v>
      </c>
      <c r="B166">
        <v>-0.62811709597218102</v>
      </c>
      <c r="C166">
        <v>-0.62811709597218102</v>
      </c>
      <c r="D166">
        <v>-0.62811709597218102</v>
      </c>
    </row>
    <row r="167" spans="1:4">
      <c r="A167" s="1">
        <v>41547</v>
      </c>
      <c r="B167">
        <v>-0.60114130219864403</v>
      </c>
      <c r="C167">
        <v>-0.60114130219864403</v>
      </c>
      <c r="D167">
        <v>-0.60114130219864403</v>
      </c>
    </row>
    <row r="168" spans="1:4">
      <c r="A168" s="1">
        <v>41639</v>
      </c>
      <c r="B168">
        <v>-0.62485014847436005</v>
      </c>
      <c r="C168">
        <v>-0.62485014847436005</v>
      </c>
      <c r="D168">
        <v>-0.62485014847436005</v>
      </c>
    </row>
    <row r="169" spans="1:4">
      <c r="A169" s="1">
        <v>41729</v>
      </c>
      <c r="B169">
        <v>-0.64165449613014602</v>
      </c>
      <c r="C169">
        <v>-0.64165449613014602</v>
      </c>
      <c r="D169">
        <v>-0.64165449613014602</v>
      </c>
    </row>
    <row r="170" spans="1:4">
      <c r="A170" s="1">
        <v>41820</v>
      </c>
      <c r="B170">
        <v>-0.85921275873029301</v>
      </c>
      <c r="C170">
        <v>-0.85921275873029301</v>
      </c>
      <c r="D170">
        <v>-0.85921275873029301</v>
      </c>
    </row>
    <row r="171" spans="1:4">
      <c r="A171" s="1">
        <v>41912</v>
      </c>
      <c r="B171">
        <v>-0.97393104197795399</v>
      </c>
      <c r="C171">
        <v>-0.97393104197795399</v>
      </c>
      <c r="D171">
        <v>-0.97393104197795399</v>
      </c>
    </row>
    <row r="172" spans="1:4">
      <c r="A172" s="1">
        <v>42004</v>
      </c>
      <c r="B172">
        <v>-1.1148855967917699</v>
      </c>
      <c r="C172">
        <v>-1.1148855967917699</v>
      </c>
      <c r="D172">
        <v>-1.1148855967917699</v>
      </c>
    </row>
    <row r="173" spans="1:4">
      <c r="A173" s="1">
        <v>42094</v>
      </c>
      <c r="B173">
        <v>-1.2843206543187999</v>
      </c>
      <c r="C173">
        <v>-1.2843206543187999</v>
      </c>
      <c r="D173">
        <v>-1.2843206543187999</v>
      </c>
    </row>
    <row r="174" spans="1:4">
      <c r="A174" s="1">
        <v>42185</v>
      </c>
      <c r="B174">
        <v>-1.3943614230882999</v>
      </c>
      <c r="C174">
        <v>-1.3943614230882999</v>
      </c>
      <c r="D174">
        <v>-1.3943614230882999</v>
      </c>
    </row>
    <row r="175" spans="1:4">
      <c r="A175" s="1">
        <v>42277</v>
      </c>
      <c r="B175">
        <v>-1.1900349388912199</v>
      </c>
      <c r="C175">
        <v>-1.1900349388912199</v>
      </c>
      <c r="D175">
        <v>-1.1900349388912199</v>
      </c>
    </row>
    <row r="176" spans="1:4">
      <c r="A176" s="1">
        <v>42369</v>
      </c>
      <c r="B176">
        <v>-1.44225905769681</v>
      </c>
      <c r="C176">
        <v>-1.44225905769681</v>
      </c>
      <c r="D176">
        <v>-1.44225905769681</v>
      </c>
    </row>
    <row r="177" spans="1:4">
      <c r="A177" s="1">
        <v>42460</v>
      </c>
      <c r="B177">
        <v>-1.4735766484639701</v>
      </c>
      <c r="C177">
        <v>-1.4735766484639701</v>
      </c>
      <c r="D177">
        <v>-1.4735766484639701</v>
      </c>
    </row>
    <row r="178" spans="1:4">
      <c r="A178" s="1">
        <v>42551</v>
      </c>
      <c r="B178">
        <v>-1.3796060525793301</v>
      </c>
      <c r="C178">
        <v>-1.3796060525793301</v>
      </c>
      <c r="D178">
        <v>-1.3796060525793301</v>
      </c>
    </row>
    <row r="179" spans="1:4">
      <c r="A179" s="1">
        <v>42643</v>
      </c>
      <c r="B179">
        <v>-1.47275623240427</v>
      </c>
      <c r="C179">
        <v>-1.47275623240427</v>
      </c>
      <c r="D179">
        <v>-1.47275623240427</v>
      </c>
    </row>
    <row r="180" spans="1:4">
      <c r="A180" s="1">
        <v>42735</v>
      </c>
      <c r="B180">
        <v>-1.3048275228671899</v>
      </c>
      <c r="C180">
        <v>-1.3048275228671899</v>
      </c>
      <c r="D180">
        <v>-1.3048275228671899</v>
      </c>
    </row>
    <row r="181" spans="1:4">
      <c r="A181" s="1">
        <v>42825</v>
      </c>
      <c r="B181">
        <v>-1.1574243591654201</v>
      </c>
      <c r="C181">
        <v>-1.1574243591654201</v>
      </c>
      <c r="D181">
        <v>-1.1574243591654201</v>
      </c>
    </row>
    <row r="182" spans="1:4">
      <c r="A182" s="1">
        <v>42916</v>
      </c>
      <c r="B182">
        <v>-1.42634331325153</v>
      </c>
      <c r="C182">
        <v>-1.42634331325153</v>
      </c>
      <c r="D182">
        <v>-1.42634331325153</v>
      </c>
    </row>
    <row r="183" spans="1:4">
      <c r="A183" s="1">
        <v>43008</v>
      </c>
      <c r="B183">
        <v>-1.2836563008270001</v>
      </c>
      <c r="C183">
        <v>-1.2836563008270001</v>
      </c>
      <c r="D183">
        <v>-1.2836563008270001</v>
      </c>
    </row>
    <row r="184" spans="1:4">
      <c r="A184" s="1">
        <v>43100</v>
      </c>
      <c r="B184">
        <v>-1.3410173362365101</v>
      </c>
      <c r="C184">
        <v>-1.3410173362365101</v>
      </c>
      <c r="D184">
        <v>-1.3410173362365101</v>
      </c>
    </row>
    <row r="185" spans="1:4">
      <c r="A185" s="1">
        <v>43190</v>
      </c>
      <c r="B185">
        <v>-1.3022422515344201</v>
      </c>
      <c r="C185">
        <v>-1.3022422515344201</v>
      </c>
      <c r="D185">
        <v>-1.3022422515344201</v>
      </c>
    </row>
    <row r="186" spans="1:4">
      <c r="A186" s="1">
        <v>43281</v>
      </c>
      <c r="B186">
        <v>-1.30889433394486</v>
      </c>
      <c r="C186">
        <v>-1.30889433394486</v>
      </c>
      <c r="D186">
        <v>-1.30889433394486</v>
      </c>
    </row>
    <row r="187" spans="1:4">
      <c r="A187" s="1">
        <v>43373</v>
      </c>
      <c r="B187">
        <v>-1.2564379061164499</v>
      </c>
      <c r="C187">
        <v>-1.2564379061164499</v>
      </c>
      <c r="D187">
        <v>-1.2564379061164499</v>
      </c>
    </row>
    <row r="188" spans="1:4">
      <c r="A188" s="1">
        <v>43465</v>
      </c>
      <c r="B188">
        <v>-1.2834167073048399</v>
      </c>
      <c r="C188">
        <v>-1.2834167073048399</v>
      </c>
      <c r="D188">
        <v>-1.2834167073048399</v>
      </c>
    </row>
    <row r="189" spans="1:4">
      <c r="A189" s="1">
        <v>43555</v>
      </c>
      <c r="B189">
        <v>-1.3459310518121199</v>
      </c>
      <c r="C189">
        <v>-1.3459310518121199</v>
      </c>
      <c r="D189">
        <v>-1.3459310518121199</v>
      </c>
    </row>
    <row r="190" spans="1:4">
      <c r="A190" s="1">
        <v>43646</v>
      </c>
      <c r="B190">
        <v>-1.51855583301331</v>
      </c>
      <c r="C190">
        <v>-1.51855583301331</v>
      </c>
      <c r="D190">
        <v>-1.51855583301331</v>
      </c>
    </row>
    <row r="191" spans="1:4">
      <c r="A191" s="1">
        <v>43738</v>
      </c>
      <c r="B191">
        <v>-1.5895160389356899</v>
      </c>
      <c r="C191">
        <v>-1.5895160389356899</v>
      </c>
      <c r="D191">
        <v>-1.5895160389356899</v>
      </c>
    </row>
    <row r="192" spans="1:4">
      <c r="A192" s="1">
        <v>43830</v>
      </c>
      <c r="B192">
        <v>-1.7058572551331601</v>
      </c>
      <c r="C192">
        <v>-1.7058572551331601</v>
      </c>
      <c r="D192">
        <v>-1.7058572551331601</v>
      </c>
    </row>
    <row r="193" spans="1:4">
      <c r="A193" s="1">
        <v>43921</v>
      </c>
      <c r="B193">
        <v>-1.7132175402229299</v>
      </c>
      <c r="C193">
        <v>-1.7132175402229299</v>
      </c>
      <c r="D193">
        <v>-1.7132175402229299</v>
      </c>
    </row>
    <row r="194" spans="1:4">
      <c r="A194" s="1">
        <v>44012</v>
      </c>
      <c r="B194">
        <v>-1.76623453113262</v>
      </c>
      <c r="C194">
        <v>-1.76623453113262</v>
      </c>
      <c r="D194">
        <v>-1.76623453113262</v>
      </c>
    </row>
    <row r="195" spans="1:4">
      <c r="A195" s="1">
        <v>44104</v>
      </c>
      <c r="B195">
        <v>-1.65477072764405</v>
      </c>
      <c r="C195">
        <v>-1.65477072764405</v>
      </c>
      <c r="D195">
        <v>-1.65477072764405</v>
      </c>
    </row>
    <row r="196" spans="1:4">
      <c r="A196" s="1">
        <v>44196</v>
      </c>
      <c r="B196">
        <v>-1.8153994206509501</v>
      </c>
      <c r="C196">
        <v>-1.8153994206509501</v>
      </c>
      <c r="D196">
        <v>-1.8153994206509501</v>
      </c>
    </row>
    <row r="197" spans="1:4">
      <c r="A197" s="1">
        <v>44286</v>
      </c>
      <c r="B197">
        <v>-1.80277143852527</v>
      </c>
      <c r="C197">
        <v>-1.80277143852527</v>
      </c>
      <c r="D197">
        <v>-1.80277143852527</v>
      </c>
    </row>
    <row r="198" spans="1:4">
      <c r="A198" s="1">
        <v>44377</v>
      </c>
      <c r="B198">
        <v>-1.5859120567951499</v>
      </c>
      <c r="C198">
        <v>-1.5859120567951499</v>
      </c>
      <c r="D198">
        <v>-1.5859120567951499</v>
      </c>
    </row>
    <row r="199" spans="1:4">
      <c r="A199" s="1">
        <v>44469</v>
      </c>
      <c r="B199">
        <v>-1.56514484087634</v>
      </c>
      <c r="C199">
        <v>-1.56514484087634</v>
      </c>
      <c r="D199">
        <v>-1.56514484087634</v>
      </c>
    </row>
    <row r="200" spans="1:4">
      <c r="A200" s="1">
        <v>44561</v>
      </c>
      <c r="B200">
        <v>-1.50348235203942</v>
      </c>
      <c r="C200">
        <v>-1.50348235203942</v>
      </c>
      <c r="D200">
        <v>-1.50348235203942</v>
      </c>
    </row>
    <row r="201" spans="1:4">
      <c r="A201" s="1">
        <v>44651</v>
      </c>
      <c r="B201">
        <v>-1.2769562697588499</v>
      </c>
      <c r="C201">
        <v>-1.2769562697588499</v>
      </c>
      <c r="D201">
        <v>-1.2769562697588499</v>
      </c>
    </row>
    <row r="202" spans="1:4">
      <c r="A202" s="1">
        <v>44742</v>
      </c>
      <c r="B202">
        <v>-0.84154066775277103</v>
      </c>
      <c r="C202">
        <v>-0.84154066775277103</v>
      </c>
      <c r="D202">
        <v>-0.84154066775277103</v>
      </c>
    </row>
    <row r="203" spans="1:4">
      <c r="A203" s="1">
        <v>44834</v>
      </c>
      <c r="B203">
        <v>-0.63059990851307801</v>
      </c>
      <c r="C203">
        <v>-0.63059990851307801</v>
      </c>
      <c r="D203">
        <v>-0.63059990851307801</v>
      </c>
    </row>
    <row r="204" spans="1:4">
      <c r="A204" s="1">
        <v>44926</v>
      </c>
      <c r="B204">
        <v>-0.24761627015065599</v>
      </c>
      <c r="C204">
        <v>-0.24761627015065599</v>
      </c>
      <c r="D204">
        <v>-0.24761627015065599</v>
      </c>
    </row>
    <row r="205" spans="1:4">
      <c r="A205" s="1">
        <v>45016</v>
      </c>
      <c r="B205">
        <v>-5.79896569431596E-2</v>
      </c>
      <c r="C205">
        <v>-5.79896569431596E-2</v>
      </c>
      <c r="D205">
        <v>-5.79896569431596E-2</v>
      </c>
    </row>
    <row r="206" spans="1:4">
      <c r="A206" s="1">
        <v>45107</v>
      </c>
      <c r="B206">
        <v>0.20052853610740401</v>
      </c>
      <c r="C206">
        <v>0.20052853610740401</v>
      </c>
      <c r="D206">
        <v>0.20052853610740401</v>
      </c>
    </row>
    <row r="207" spans="1:4">
      <c r="A207" s="1">
        <v>45199</v>
      </c>
      <c r="B207">
        <v>0.50722794083758704</v>
      </c>
      <c r="C207">
        <v>0.50722794083758704</v>
      </c>
      <c r="D207">
        <v>0.50722794083758704</v>
      </c>
    </row>
    <row r="208" spans="1:4">
      <c r="A208" s="1">
        <v>45291</v>
      </c>
      <c r="B208">
        <v>0.60776237713759795</v>
      </c>
      <c r="C208">
        <v>0.60776237713759795</v>
      </c>
      <c r="D208">
        <v>0.60776237713759795</v>
      </c>
    </row>
    <row r="209" spans="1:4">
      <c r="A209" s="1">
        <v>45382</v>
      </c>
      <c r="B209">
        <v>0.57656780120437601</v>
      </c>
      <c r="C209">
        <v>0.57656780120437601</v>
      </c>
      <c r="D209">
        <v>0.57656780120437601</v>
      </c>
    </row>
    <row r="210" spans="1:4">
      <c r="A210" s="1">
        <v>45473</v>
      </c>
      <c r="B210">
        <v>0.684801925818041</v>
      </c>
      <c r="C210">
        <v>0.684801925818041</v>
      </c>
      <c r="D210">
        <v>0.684801925818041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8763-15D4-4CA3-B59E-88FD309D5099}">
  <sheetPr codeName="Sheet9">
    <tabColor theme="8" tint="0.59999389629810485"/>
  </sheetPr>
  <dimension ref="A1:D210"/>
  <sheetViews>
    <sheetView workbookViewId="0">
      <selection sqref="A1:D210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2.74215451498804</v>
      </c>
      <c r="C2">
        <v>2.74215451498804</v>
      </c>
      <c r="D2">
        <v>2.74215451498804</v>
      </c>
    </row>
    <row r="3" spans="1:4">
      <c r="A3" s="1">
        <v>26572</v>
      </c>
      <c r="B3">
        <v>2.9430937381301101</v>
      </c>
      <c r="C3">
        <v>2.9430937381301101</v>
      </c>
      <c r="D3">
        <v>2.9430937381301101</v>
      </c>
    </row>
    <row r="4" spans="1:4">
      <c r="A4" s="1">
        <v>26664</v>
      </c>
      <c r="B4">
        <v>3.2090535613006099</v>
      </c>
      <c r="C4">
        <v>3.2090535613006099</v>
      </c>
      <c r="D4">
        <v>3.2090535613006099</v>
      </c>
    </row>
    <row r="5" spans="1:4">
      <c r="A5" s="1">
        <v>26754</v>
      </c>
      <c r="B5">
        <v>3.2670827850419601</v>
      </c>
      <c r="C5">
        <v>3.2670827850419601</v>
      </c>
      <c r="D5">
        <v>3.2670827850419601</v>
      </c>
    </row>
    <row r="6" spans="1:4">
      <c r="A6" s="1">
        <v>26845</v>
      </c>
      <c r="B6">
        <v>3.53243411457979</v>
      </c>
      <c r="C6">
        <v>3.53243411457979</v>
      </c>
      <c r="D6">
        <v>3.53243411457979</v>
      </c>
    </row>
    <row r="7" spans="1:4">
      <c r="A7" s="1">
        <v>26937</v>
      </c>
      <c r="B7">
        <v>3.8032280156734499</v>
      </c>
      <c r="C7">
        <v>3.8032280156734499</v>
      </c>
      <c r="D7">
        <v>3.8032280156734499</v>
      </c>
    </row>
    <row r="8" spans="1:4">
      <c r="A8" s="1">
        <v>27029</v>
      </c>
      <c r="B8">
        <v>4.0375242734110603</v>
      </c>
      <c r="C8">
        <v>4.0375242734110603</v>
      </c>
      <c r="D8">
        <v>4.0375242734110603</v>
      </c>
    </row>
    <row r="9" spans="1:4">
      <c r="A9" s="1">
        <v>27119</v>
      </c>
      <c r="B9">
        <v>4.12801810901097</v>
      </c>
      <c r="C9">
        <v>4.12801810901097</v>
      </c>
      <c r="D9">
        <v>4.12801810901097</v>
      </c>
    </row>
    <row r="10" spans="1:4">
      <c r="A10" s="1">
        <v>27210</v>
      </c>
      <c r="B10">
        <v>4.3459046796996299</v>
      </c>
      <c r="C10">
        <v>4.3459046796996299</v>
      </c>
      <c r="D10">
        <v>4.3459046796996299</v>
      </c>
    </row>
    <row r="11" spans="1:4">
      <c r="A11" s="1">
        <v>27302</v>
      </c>
      <c r="B11">
        <v>4.4443509372258001</v>
      </c>
      <c r="C11">
        <v>4.4443509372258001</v>
      </c>
      <c r="D11">
        <v>4.4443509372258001</v>
      </c>
    </row>
    <row r="12" spans="1:4">
      <c r="A12" s="1">
        <v>27394</v>
      </c>
      <c r="B12">
        <v>4.0851828199075104</v>
      </c>
      <c r="C12">
        <v>4.0851828199075104</v>
      </c>
      <c r="D12">
        <v>4.0851828199075104</v>
      </c>
    </row>
    <row r="13" spans="1:4">
      <c r="A13" s="1">
        <v>27484</v>
      </c>
      <c r="B13">
        <v>3.78683963718718</v>
      </c>
      <c r="C13">
        <v>3.78683963718718</v>
      </c>
      <c r="D13">
        <v>3.78683963718718</v>
      </c>
    </row>
    <row r="14" spans="1:4">
      <c r="A14" s="1">
        <v>27575</v>
      </c>
      <c r="B14">
        <v>3.8062034593863299</v>
      </c>
      <c r="C14">
        <v>3.8062034593863299</v>
      </c>
      <c r="D14">
        <v>3.8062034593863299</v>
      </c>
    </row>
    <row r="15" spans="1:4">
      <c r="A15" s="1">
        <v>27667</v>
      </c>
      <c r="B15">
        <v>3.8413958660788299</v>
      </c>
      <c r="C15">
        <v>3.8413958660788299</v>
      </c>
      <c r="D15">
        <v>3.8413958660788299</v>
      </c>
    </row>
    <row r="16" spans="1:4">
      <c r="A16" s="1">
        <v>27759</v>
      </c>
      <c r="B16">
        <v>3.96214017792374</v>
      </c>
      <c r="C16">
        <v>3.96214017792374</v>
      </c>
      <c r="D16">
        <v>3.96214017792374</v>
      </c>
    </row>
    <row r="17" spans="1:4">
      <c r="A17" s="1">
        <v>27850</v>
      </c>
      <c r="B17">
        <v>4.0362185880395298</v>
      </c>
      <c r="C17">
        <v>4.0362185880395298</v>
      </c>
      <c r="D17">
        <v>4.0362185880395298</v>
      </c>
    </row>
    <row r="18" spans="1:4">
      <c r="A18" s="1">
        <v>27941</v>
      </c>
      <c r="B18">
        <v>4.1980711764129497</v>
      </c>
      <c r="C18">
        <v>4.1980711764129497</v>
      </c>
      <c r="D18">
        <v>4.1980711764129497</v>
      </c>
    </row>
    <row r="19" spans="1:4">
      <c r="A19" s="1">
        <v>28033</v>
      </c>
      <c r="B19">
        <v>4.2698491861427303</v>
      </c>
      <c r="C19">
        <v>4.2698491861427303</v>
      </c>
      <c r="D19">
        <v>4.2698491861427303</v>
      </c>
    </row>
    <row r="20" spans="1:4">
      <c r="A20" s="1">
        <v>28125</v>
      </c>
      <c r="B20">
        <v>4.4760442896721298</v>
      </c>
      <c r="C20">
        <v>4.4760442896721298</v>
      </c>
      <c r="D20">
        <v>4.4760442896721298</v>
      </c>
    </row>
    <row r="21" spans="1:4">
      <c r="A21" s="1">
        <v>28215</v>
      </c>
      <c r="B21">
        <v>4.3596781709964096</v>
      </c>
      <c r="C21">
        <v>4.3596781709964096</v>
      </c>
      <c r="D21">
        <v>4.3596781709964096</v>
      </c>
    </row>
    <row r="22" spans="1:4">
      <c r="A22" s="1">
        <v>28306</v>
      </c>
      <c r="B22">
        <v>4.2161304187549202</v>
      </c>
      <c r="C22">
        <v>4.2161304187549202</v>
      </c>
      <c r="D22">
        <v>4.2161304187549202</v>
      </c>
    </row>
    <row r="23" spans="1:4">
      <c r="A23" s="1">
        <v>28398</v>
      </c>
      <c r="B23">
        <v>4.28585770160851</v>
      </c>
      <c r="C23">
        <v>4.28585770160851</v>
      </c>
      <c r="D23">
        <v>4.28585770160851</v>
      </c>
    </row>
    <row r="24" spans="1:4">
      <c r="A24" s="1">
        <v>28490</v>
      </c>
      <c r="B24">
        <v>4.2962527769724703</v>
      </c>
      <c r="C24">
        <v>4.2962527769724703</v>
      </c>
      <c r="D24">
        <v>4.2962527769724703</v>
      </c>
    </row>
    <row r="25" spans="1:4">
      <c r="A25" s="1">
        <v>28580</v>
      </c>
      <c r="B25">
        <v>4.03646823244922</v>
      </c>
      <c r="C25">
        <v>4.03646823244922</v>
      </c>
      <c r="D25">
        <v>4.03646823244922</v>
      </c>
    </row>
    <row r="26" spans="1:4">
      <c r="A26" s="1">
        <v>28671</v>
      </c>
      <c r="B26">
        <v>4.1488978971592303</v>
      </c>
      <c r="C26">
        <v>4.1488978971592303</v>
      </c>
      <c r="D26">
        <v>4.1488978971592303</v>
      </c>
    </row>
    <row r="27" spans="1:4">
      <c r="A27" s="1">
        <v>28763</v>
      </c>
      <c r="B27">
        <v>4.3404895653915201</v>
      </c>
      <c r="C27">
        <v>4.3404895653915201</v>
      </c>
      <c r="D27">
        <v>4.3404895653915201</v>
      </c>
    </row>
    <row r="28" spans="1:4">
      <c r="A28" s="1">
        <v>28855</v>
      </c>
      <c r="B28">
        <v>4.5183584154129299</v>
      </c>
      <c r="C28">
        <v>4.5183584154129299</v>
      </c>
      <c r="D28">
        <v>4.5183584154129299</v>
      </c>
    </row>
    <row r="29" spans="1:4">
      <c r="A29" s="1">
        <v>28945</v>
      </c>
      <c r="B29">
        <v>4.3730469296637304</v>
      </c>
      <c r="C29">
        <v>4.3730469296637304</v>
      </c>
      <c r="D29">
        <v>4.3730469296637304</v>
      </c>
    </row>
    <row r="30" spans="1:4">
      <c r="A30" s="1">
        <v>29036</v>
      </c>
      <c r="B30">
        <v>4.9839139537624799</v>
      </c>
      <c r="C30">
        <v>4.9839139537624799</v>
      </c>
      <c r="D30">
        <v>4.9839139537624799</v>
      </c>
    </row>
    <row r="31" spans="1:4">
      <c r="A31" s="1">
        <v>29128</v>
      </c>
      <c r="B31">
        <v>4.9836107094024999</v>
      </c>
      <c r="C31">
        <v>4.9836107094024999</v>
      </c>
      <c r="D31">
        <v>4.9836107094024999</v>
      </c>
    </row>
    <row r="32" spans="1:4">
      <c r="A32" s="1">
        <v>29220</v>
      </c>
      <c r="B32">
        <v>5.4672924122471196</v>
      </c>
      <c r="C32">
        <v>5.4672924122471196</v>
      </c>
      <c r="D32">
        <v>5.4672924122471196</v>
      </c>
    </row>
    <row r="33" spans="1:4">
      <c r="A33" s="1">
        <v>29311</v>
      </c>
      <c r="B33">
        <v>5.6824616824524403</v>
      </c>
      <c r="C33">
        <v>5.6824616824524403</v>
      </c>
      <c r="D33">
        <v>5.6824616824524403</v>
      </c>
    </row>
    <row r="34" spans="1:4">
      <c r="A34" s="1">
        <v>29402</v>
      </c>
      <c r="B34">
        <v>5.4309675695573398</v>
      </c>
      <c r="C34">
        <v>5.4309675695573398</v>
      </c>
      <c r="D34">
        <v>5.4309675695573398</v>
      </c>
    </row>
    <row r="35" spans="1:4">
      <c r="A35" s="1">
        <v>29494</v>
      </c>
      <c r="B35">
        <v>5.5307056038665996</v>
      </c>
      <c r="C35">
        <v>5.5307056038665996</v>
      </c>
      <c r="D35">
        <v>5.5307056038665996</v>
      </c>
    </row>
    <row r="36" spans="1:4">
      <c r="A36" s="1">
        <v>29586</v>
      </c>
      <c r="B36">
        <v>5.7766890984846402</v>
      </c>
      <c r="C36">
        <v>5.7766890984846402</v>
      </c>
      <c r="D36">
        <v>5.7766890984846402</v>
      </c>
    </row>
    <row r="37" spans="1:4">
      <c r="A37" s="1">
        <v>29676</v>
      </c>
      <c r="B37">
        <v>5.9297402046998</v>
      </c>
      <c r="C37">
        <v>5.9297402046998</v>
      </c>
      <c r="D37">
        <v>5.9297402046998</v>
      </c>
    </row>
    <row r="38" spans="1:4">
      <c r="A38" s="1">
        <v>29767</v>
      </c>
      <c r="B38">
        <v>6.43231715723521</v>
      </c>
      <c r="C38">
        <v>6.43231715723521</v>
      </c>
      <c r="D38">
        <v>6.43231715723521</v>
      </c>
    </row>
    <row r="39" spans="1:4">
      <c r="A39" s="1">
        <v>29859</v>
      </c>
      <c r="B39">
        <v>6.4938861825593204</v>
      </c>
      <c r="C39">
        <v>6.4938861825593204</v>
      </c>
      <c r="D39">
        <v>6.4938861825593204</v>
      </c>
    </row>
    <row r="40" spans="1:4">
      <c r="A40" s="1">
        <v>29951</v>
      </c>
      <c r="B40">
        <v>6.28945920531398</v>
      </c>
      <c r="C40">
        <v>6.28945920531398</v>
      </c>
      <c r="D40">
        <v>6.28945920531398</v>
      </c>
    </row>
    <row r="41" spans="1:4">
      <c r="A41" s="1">
        <v>30041</v>
      </c>
      <c r="B41">
        <v>6.1006303585246604</v>
      </c>
      <c r="C41">
        <v>6.1006303585246604</v>
      </c>
      <c r="D41">
        <v>6.1006303585246604</v>
      </c>
    </row>
    <row r="42" spans="1:4">
      <c r="A42" s="1">
        <v>30132</v>
      </c>
      <c r="B42">
        <v>5.9816785496109404</v>
      </c>
      <c r="C42">
        <v>5.9816785496109404</v>
      </c>
      <c r="D42">
        <v>5.9816785496109404</v>
      </c>
    </row>
    <row r="43" spans="1:4">
      <c r="A43" s="1">
        <v>30224</v>
      </c>
      <c r="B43">
        <v>5.7596343307426601</v>
      </c>
      <c r="C43">
        <v>5.7596343307426601</v>
      </c>
      <c r="D43">
        <v>5.7596343307426601</v>
      </c>
    </row>
    <row r="44" spans="1:4">
      <c r="A44" s="1">
        <v>30316</v>
      </c>
      <c r="B44">
        <v>5.6033316732444103</v>
      </c>
      <c r="C44">
        <v>5.6033316732444103</v>
      </c>
      <c r="D44">
        <v>5.6033316732444103</v>
      </c>
    </row>
    <row r="45" spans="1:4">
      <c r="A45" s="1">
        <v>30406</v>
      </c>
      <c r="B45">
        <v>5.3977424779505903</v>
      </c>
      <c r="C45">
        <v>5.3977424779505903</v>
      </c>
      <c r="D45">
        <v>5.3977424779505903</v>
      </c>
    </row>
    <row r="46" spans="1:4">
      <c r="A46" s="1">
        <v>30497</v>
      </c>
      <c r="B46">
        <v>5.46257166914409</v>
      </c>
      <c r="C46">
        <v>5.46257166914409</v>
      </c>
      <c r="D46">
        <v>5.46257166914409</v>
      </c>
    </row>
    <row r="47" spans="1:4">
      <c r="A47" s="1">
        <v>30589</v>
      </c>
      <c r="B47">
        <v>5.4653070107028903</v>
      </c>
      <c r="C47">
        <v>5.4653070107028903</v>
      </c>
      <c r="D47">
        <v>5.4653070107028903</v>
      </c>
    </row>
    <row r="48" spans="1:4">
      <c r="A48" s="1">
        <v>30681</v>
      </c>
      <c r="B48">
        <v>5.4307582296711203</v>
      </c>
      <c r="C48">
        <v>5.4307582296711203</v>
      </c>
      <c r="D48">
        <v>5.4307582296711203</v>
      </c>
    </row>
    <row r="49" spans="1:4">
      <c r="A49" s="1">
        <v>30772</v>
      </c>
      <c r="B49">
        <v>5.3069271201030102</v>
      </c>
      <c r="C49">
        <v>5.3069271201030102</v>
      </c>
      <c r="D49">
        <v>5.3069271201030102</v>
      </c>
    </row>
    <row r="50" spans="1:4">
      <c r="A50" s="1">
        <v>30863</v>
      </c>
      <c r="B50">
        <v>5.0136904530672703</v>
      </c>
      <c r="C50">
        <v>5.0136904530672703</v>
      </c>
      <c r="D50">
        <v>5.0136904530672703</v>
      </c>
    </row>
    <row r="51" spans="1:4">
      <c r="A51" s="1">
        <v>30955</v>
      </c>
      <c r="B51">
        <v>5.1092763422954004</v>
      </c>
      <c r="C51">
        <v>5.1092763422954004</v>
      </c>
      <c r="D51">
        <v>5.1092763422954004</v>
      </c>
    </row>
    <row r="52" spans="1:4">
      <c r="A52" s="1">
        <v>31047</v>
      </c>
      <c r="B52">
        <v>5.0288259465504597</v>
      </c>
      <c r="C52">
        <v>5.0288259465504597</v>
      </c>
      <c r="D52">
        <v>5.0288259465504597</v>
      </c>
    </row>
    <row r="53" spans="1:4">
      <c r="A53" s="1">
        <v>31137</v>
      </c>
      <c r="B53">
        <v>4.8761756008321697</v>
      </c>
      <c r="C53">
        <v>4.8761756008321697</v>
      </c>
      <c r="D53">
        <v>4.8761756008321697</v>
      </c>
    </row>
    <row r="54" spans="1:4">
      <c r="A54" s="1">
        <v>31228</v>
      </c>
      <c r="B54">
        <v>4.8772092855719498</v>
      </c>
      <c r="C54">
        <v>4.8772092855719498</v>
      </c>
      <c r="D54">
        <v>4.8772092855719498</v>
      </c>
    </row>
    <row r="55" spans="1:4">
      <c r="A55" s="1">
        <v>31320</v>
      </c>
      <c r="B55">
        <v>4.7751075244387797</v>
      </c>
      <c r="C55">
        <v>4.7751075244387797</v>
      </c>
      <c r="D55">
        <v>4.7751075244387797</v>
      </c>
    </row>
    <row r="56" spans="1:4">
      <c r="A56" s="1">
        <v>31412</v>
      </c>
      <c r="B56">
        <v>4.5720834126505103</v>
      </c>
      <c r="C56">
        <v>4.5720834126505103</v>
      </c>
      <c r="D56">
        <v>4.5720834126505103</v>
      </c>
    </row>
    <row r="57" spans="1:4">
      <c r="A57" s="1">
        <v>31502</v>
      </c>
      <c r="B57">
        <v>4.2948272044233597</v>
      </c>
      <c r="C57">
        <v>4.2948272044233597</v>
      </c>
      <c r="D57">
        <v>4.2948272044233597</v>
      </c>
    </row>
    <row r="58" spans="1:4">
      <c r="A58" s="1">
        <v>31593</v>
      </c>
      <c r="B58">
        <v>4.1908976390827197</v>
      </c>
      <c r="C58">
        <v>4.1908976390827197</v>
      </c>
      <c r="D58">
        <v>4.1908976390827197</v>
      </c>
    </row>
    <row r="59" spans="1:4">
      <c r="A59" s="1">
        <v>31685</v>
      </c>
      <c r="B59">
        <v>4.0754429186672603</v>
      </c>
      <c r="C59">
        <v>4.0754429186672603</v>
      </c>
      <c r="D59">
        <v>4.0754429186672603</v>
      </c>
    </row>
    <row r="60" spans="1:4">
      <c r="A60" s="1">
        <v>31777</v>
      </c>
      <c r="B60">
        <v>4.2489762350675404</v>
      </c>
      <c r="C60">
        <v>4.2489762350675404</v>
      </c>
      <c r="D60">
        <v>4.2489762350675404</v>
      </c>
    </row>
    <row r="61" spans="1:4">
      <c r="A61" s="1">
        <v>31867</v>
      </c>
      <c r="B61">
        <v>4.2429936043258802</v>
      </c>
      <c r="C61">
        <v>4.2429936043258802</v>
      </c>
      <c r="D61">
        <v>4.2429936043258802</v>
      </c>
    </row>
    <row r="62" spans="1:4">
      <c r="A62" s="1">
        <v>31958</v>
      </c>
      <c r="B62">
        <v>4.6156796643934497</v>
      </c>
      <c r="C62">
        <v>4.6156796643934497</v>
      </c>
      <c r="D62">
        <v>4.6156796643934497</v>
      </c>
    </row>
    <row r="63" spans="1:4">
      <c r="A63" s="1">
        <v>32050</v>
      </c>
      <c r="B63">
        <v>4.7028274380553601</v>
      </c>
      <c r="C63">
        <v>4.7028274380553601</v>
      </c>
      <c r="D63">
        <v>4.7028274380553601</v>
      </c>
    </row>
    <row r="64" spans="1:4">
      <c r="A64" s="1">
        <v>32142</v>
      </c>
      <c r="B64">
        <v>4.6480047374441797</v>
      </c>
      <c r="C64">
        <v>4.6480047374441797</v>
      </c>
      <c r="D64">
        <v>4.6480047374441797</v>
      </c>
    </row>
    <row r="65" spans="1:4">
      <c r="A65" s="1">
        <v>32233</v>
      </c>
      <c r="B65">
        <v>4.3220104460308102</v>
      </c>
      <c r="C65">
        <v>4.3220104460308102</v>
      </c>
      <c r="D65">
        <v>4.3220104460308102</v>
      </c>
    </row>
    <row r="66" spans="1:4">
      <c r="A66" s="1">
        <v>32324</v>
      </c>
      <c r="B66">
        <v>4.3731471504358401</v>
      </c>
      <c r="C66">
        <v>4.3731471504358401</v>
      </c>
      <c r="D66">
        <v>4.3731471504358401</v>
      </c>
    </row>
    <row r="67" spans="1:4">
      <c r="A67" s="1">
        <v>32416</v>
      </c>
      <c r="B67">
        <v>4.5521135463741302</v>
      </c>
      <c r="C67">
        <v>4.5521135463741302</v>
      </c>
      <c r="D67">
        <v>4.5521135463741302</v>
      </c>
    </row>
    <row r="68" spans="1:4">
      <c r="A68" s="1">
        <v>32508</v>
      </c>
      <c r="B68">
        <v>4.4935218590041499</v>
      </c>
      <c r="C68">
        <v>4.4935218590041499</v>
      </c>
      <c r="D68">
        <v>4.4935218590041499</v>
      </c>
    </row>
    <row r="69" spans="1:4">
      <c r="A69" s="1">
        <v>32598</v>
      </c>
      <c r="B69">
        <v>4.7261329879303604</v>
      </c>
      <c r="C69">
        <v>4.7261329879303604</v>
      </c>
      <c r="D69">
        <v>4.7261329879303604</v>
      </c>
    </row>
    <row r="70" spans="1:4">
      <c r="A70" s="1">
        <v>32689</v>
      </c>
      <c r="B70">
        <v>4.7555787270056298</v>
      </c>
      <c r="C70">
        <v>4.7555787270056298</v>
      </c>
      <c r="D70">
        <v>4.7555787270056298</v>
      </c>
    </row>
    <row r="71" spans="1:4">
      <c r="A71" s="1">
        <v>32781</v>
      </c>
      <c r="B71">
        <v>4.77592887011253</v>
      </c>
      <c r="C71">
        <v>4.77592887011253</v>
      </c>
      <c r="D71">
        <v>4.77592887011253</v>
      </c>
    </row>
    <row r="72" spans="1:4">
      <c r="A72" s="1">
        <v>32873</v>
      </c>
      <c r="B72">
        <v>4.9189686079380897</v>
      </c>
      <c r="C72">
        <v>4.9189686079380897</v>
      </c>
      <c r="D72">
        <v>4.9189686079380897</v>
      </c>
    </row>
    <row r="73" spans="1:4">
      <c r="A73" s="1">
        <v>32963</v>
      </c>
      <c r="B73">
        <v>5.0399040528310204</v>
      </c>
      <c r="C73">
        <v>5.0399040528310204</v>
      </c>
      <c r="D73">
        <v>5.0399040528310204</v>
      </c>
    </row>
    <row r="74" spans="1:4">
      <c r="A74" s="1">
        <v>33054</v>
      </c>
      <c r="B74">
        <v>4.8456394518987604</v>
      </c>
      <c r="C74">
        <v>4.8456394518987604</v>
      </c>
      <c r="D74">
        <v>4.8456394518987604</v>
      </c>
    </row>
    <row r="75" spans="1:4">
      <c r="A75" s="1">
        <v>33146</v>
      </c>
      <c r="B75">
        <v>4.9287883405209501</v>
      </c>
      <c r="C75">
        <v>4.9287883405209501</v>
      </c>
      <c r="D75">
        <v>4.9287883405209501</v>
      </c>
    </row>
    <row r="76" spans="1:4">
      <c r="A76" s="1">
        <v>33238</v>
      </c>
      <c r="B76">
        <v>5.0562908784892802</v>
      </c>
      <c r="C76">
        <v>5.0562908784892802</v>
      </c>
      <c r="D76">
        <v>5.0562908784892802</v>
      </c>
    </row>
    <row r="77" spans="1:4">
      <c r="A77" s="1">
        <v>33328</v>
      </c>
      <c r="B77">
        <v>4.8895907312851401</v>
      </c>
      <c r="C77">
        <v>4.8895907312851401</v>
      </c>
      <c r="D77">
        <v>4.8895907312851401</v>
      </c>
    </row>
    <row r="78" spans="1:4">
      <c r="A78" s="1">
        <v>33419</v>
      </c>
      <c r="B78">
        <v>4.8856324932434196</v>
      </c>
      <c r="C78">
        <v>4.8856324932434196</v>
      </c>
      <c r="D78">
        <v>4.8856324932434196</v>
      </c>
    </row>
    <row r="79" spans="1:4">
      <c r="A79" s="1">
        <v>33511</v>
      </c>
      <c r="B79">
        <v>4.8644486932943201</v>
      </c>
      <c r="C79">
        <v>4.8644486932943201</v>
      </c>
      <c r="D79">
        <v>4.8644486932943201</v>
      </c>
    </row>
    <row r="80" spans="1:4">
      <c r="A80" s="1">
        <v>33603</v>
      </c>
      <c r="B80">
        <v>4.8684153970835897</v>
      </c>
      <c r="C80">
        <v>4.8684153970835897</v>
      </c>
      <c r="D80">
        <v>4.8684153970835897</v>
      </c>
    </row>
    <row r="81" spans="1:4">
      <c r="A81" s="1">
        <v>33694</v>
      </c>
      <c r="B81">
        <v>4.7864291605658504</v>
      </c>
      <c r="C81">
        <v>4.7864291605658504</v>
      </c>
      <c r="D81">
        <v>4.7864291605658504</v>
      </c>
    </row>
    <row r="82" spans="1:4">
      <c r="A82" s="1">
        <v>33785</v>
      </c>
      <c r="B82">
        <v>4.6189955237270297</v>
      </c>
      <c r="C82">
        <v>4.6189955237270297</v>
      </c>
      <c r="D82">
        <v>4.6189955237270297</v>
      </c>
    </row>
    <row r="83" spans="1:4">
      <c r="A83" s="1">
        <v>33877</v>
      </c>
      <c r="B83">
        <v>4.72519878506042</v>
      </c>
      <c r="C83">
        <v>4.72519878506042</v>
      </c>
      <c r="D83">
        <v>4.72519878506042</v>
      </c>
    </row>
    <row r="84" spans="1:4">
      <c r="A84" s="1">
        <v>33969</v>
      </c>
      <c r="B84">
        <v>4.5890784382933001</v>
      </c>
      <c r="C84">
        <v>4.5890784382933001</v>
      </c>
      <c r="D84">
        <v>4.5890784382933001</v>
      </c>
    </row>
    <row r="85" spans="1:4">
      <c r="A85" s="1">
        <v>34059</v>
      </c>
      <c r="B85">
        <v>4.0014711659211502</v>
      </c>
      <c r="C85">
        <v>4.0014711659211502</v>
      </c>
      <c r="D85">
        <v>4.0014711659211502</v>
      </c>
    </row>
    <row r="86" spans="1:4">
      <c r="A86" s="1">
        <v>34150</v>
      </c>
      <c r="B86">
        <v>3.8363491253181499</v>
      </c>
      <c r="C86">
        <v>3.8363491253181499</v>
      </c>
      <c r="D86">
        <v>3.8363491253181499</v>
      </c>
    </row>
    <row r="87" spans="1:4">
      <c r="A87" s="1">
        <v>34242</v>
      </c>
      <c r="B87">
        <v>3.55989341430669</v>
      </c>
      <c r="C87">
        <v>3.55989341430669</v>
      </c>
      <c r="D87">
        <v>3.55989341430669</v>
      </c>
    </row>
    <row r="88" spans="1:4">
      <c r="A88" s="1">
        <v>34334</v>
      </c>
      <c r="B88">
        <v>3.2885246599108102</v>
      </c>
      <c r="C88">
        <v>3.2885246599108102</v>
      </c>
      <c r="D88">
        <v>3.2885246599108102</v>
      </c>
    </row>
    <row r="89" spans="1:4">
      <c r="A89" s="1">
        <v>34424</v>
      </c>
      <c r="B89">
        <v>3.2069388348026999</v>
      </c>
      <c r="C89">
        <v>3.2069388348026999</v>
      </c>
      <c r="D89">
        <v>3.2069388348026999</v>
      </c>
    </row>
    <row r="90" spans="1:4">
      <c r="A90" s="1">
        <v>34515</v>
      </c>
      <c r="B90">
        <v>3.3175097510386302</v>
      </c>
      <c r="C90">
        <v>3.3175097510386302</v>
      </c>
      <c r="D90">
        <v>3.3175097510386302</v>
      </c>
    </row>
    <row r="91" spans="1:4">
      <c r="A91" s="1">
        <v>34607</v>
      </c>
      <c r="B91">
        <v>3.4260231360537499</v>
      </c>
      <c r="C91">
        <v>3.4260231360537499</v>
      </c>
      <c r="D91">
        <v>3.4260231360537499</v>
      </c>
    </row>
    <row r="92" spans="1:4">
      <c r="A92" s="1">
        <v>34699</v>
      </c>
      <c r="B92">
        <v>3.4537021366998299</v>
      </c>
      <c r="C92">
        <v>3.4537021366998299</v>
      </c>
      <c r="D92">
        <v>3.4537021366998299</v>
      </c>
    </row>
    <row r="93" spans="1:4">
      <c r="A93" s="1">
        <v>34789</v>
      </c>
      <c r="B93">
        <v>3.4029898751179202</v>
      </c>
      <c r="C93">
        <v>3.4029898751179202</v>
      </c>
      <c r="D93">
        <v>3.4029898751179202</v>
      </c>
    </row>
    <row r="94" spans="1:4">
      <c r="A94" s="1">
        <v>34880</v>
      </c>
      <c r="B94">
        <v>3.3632269614918999</v>
      </c>
      <c r="C94">
        <v>3.3632269614918999</v>
      </c>
      <c r="D94">
        <v>3.3632269614918999</v>
      </c>
    </row>
    <row r="95" spans="1:4">
      <c r="A95" s="1">
        <v>34972</v>
      </c>
      <c r="B95">
        <v>3.0493386309749302</v>
      </c>
      <c r="C95">
        <v>3.0493386309749302</v>
      </c>
      <c r="D95">
        <v>3.0493386309749302</v>
      </c>
    </row>
    <row r="96" spans="1:4">
      <c r="A96" s="1">
        <v>35064</v>
      </c>
      <c r="B96">
        <v>2.9772727698372701</v>
      </c>
      <c r="C96">
        <v>2.9772727698372701</v>
      </c>
      <c r="D96">
        <v>2.9772727698372701</v>
      </c>
    </row>
    <row r="97" spans="1:4">
      <c r="A97" s="1">
        <v>35155</v>
      </c>
      <c r="B97">
        <v>2.7795222813001099</v>
      </c>
      <c r="C97">
        <v>2.7795222813001099</v>
      </c>
      <c r="D97">
        <v>2.7795222813001099</v>
      </c>
    </row>
    <row r="98" spans="1:4">
      <c r="A98" s="1">
        <v>35246</v>
      </c>
      <c r="B98">
        <v>2.76354122561139</v>
      </c>
      <c r="C98">
        <v>2.76354122561139</v>
      </c>
      <c r="D98">
        <v>2.76354122561139</v>
      </c>
    </row>
    <row r="99" spans="1:4">
      <c r="A99" s="1">
        <v>35338</v>
      </c>
      <c r="B99">
        <v>2.70504194550933</v>
      </c>
      <c r="C99">
        <v>2.70504194550933</v>
      </c>
      <c r="D99">
        <v>2.70504194550933</v>
      </c>
    </row>
    <row r="100" spans="1:4">
      <c r="A100" s="1">
        <v>35430</v>
      </c>
      <c r="B100">
        <v>2.4874605793362399</v>
      </c>
      <c r="C100">
        <v>2.4874605793362399</v>
      </c>
      <c r="D100">
        <v>2.4874605793362399</v>
      </c>
    </row>
    <row r="101" spans="1:4">
      <c r="A101" s="1">
        <v>35520</v>
      </c>
      <c r="B101">
        <v>2.42399547183294</v>
      </c>
      <c r="C101">
        <v>2.42399547183294</v>
      </c>
      <c r="D101">
        <v>2.42399547183294</v>
      </c>
    </row>
    <row r="102" spans="1:4">
      <c r="A102" s="1">
        <v>35611</v>
      </c>
      <c r="B102">
        <v>2.47829608283786</v>
      </c>
      <c r="C102">
        <v>2.47829608283786</v>
      </c>
      <c r="D102">
        <v>2.47829608283786</v>
      </c>
    </row>
    <row r="103" spans="1:4">
      <c r="A103" s="1">
        <v>35703</v>
      </c>
      <c r="B103">
        <v>2.2010721178253001</v>
      </c>
      <c r="C103">
        <v>2.2010721178253001</v>
      </c>
      <c r="D103">
        <v>2.2010721178253001</v>
      </c>
    </row>
    <row r="104" spans="1:4">
      <c r="A104" s="1">
        <v>35795</v>
      </c>
      <c r="B104">
        <v>2.1547376866163099</v>
      </c>
      <c r="C104">
        <v>2.1547376866163099</v>
      </c>
      <c r="D104">
        <v>2.1547376866163099</v>
      </c>
    </row>
    <row r="105" spans="1:4">
      <c r="A105" s="1">
        <v>35885</v>
      </c>
      <c r="B105">
        <v>1.9162926383605601</v>
      </c>
      <c r="C105">
        <v>1.9162926383605601</v>
      </c>
      <c r="D105">
        <v>1.9162926383605601</v>
      </c>
    </row>
    <row r="106" spans="1:4">
      <c r="A106" s="1">
        <v>35976</v>
      </c>
      <c r="B106">
        <v>1.7714866748114999</v>
      </c>
      <c r="C106">
        <v>1.7714866748114999</v>
      </c>
      <c r="D106">
        <v>1.7714866748114999</v>
      </c>
    </row>
    <row r="107" spans="1:4">
      <c r="A107" s="1">
        <v>36068</v>
      </c>
      <c r="B107">
        <v>1.83869038934908</v>
      </c>
      <c r="C107">
        <v>1.83869038934908</v>
      </c>
      <c r="D107">
        <v>1.83869038934908</v>
      </c>
    </row>
    <row r="108" spans="1:4">
      <c r="A108" s="1">
        <v>36160</v>
      </c>
      <c r="B108">
        <v>1.66226748926246</v>
      </c>
      <c r="C108">
        <v>1.66226748926246</v>
      </c>
      <c r="D108">
        <v>1.66226748926246</v>
      </c>
    </row>
    <row r="109" spans="1:4">
      <c r="A109" s="1">
        <v>36250</v>
      </c>
      <c r="B109">
        <v>1.5010859600601401</v>
      </c>
      <c r="C109">
        <v>1.5010859600601401</v>
      </c>
      <c r="D109">
        <v>1.5010859600601401</v>
      </c>
    </row>
    <row r="110" spans="1:4">
      <c r="A110" s="1">
        <v>36341</v>
      </c>
      <c r="B110">
        <v>1.5365176662266899</v>
      </c>
      <c r="C110">
        <v>1.5365176662266899</v>
      </c>
      <c r="D110">
        <v>1.5365176662266899</v>
      </c>
    </row>
    <row r="111" spans="1:4">
      <c r="A111" s="1">
        <v>36433</v>
      </c>
      <c r="B111">
        <v>1.57967481821172</v>
      </c>
      <c r="C111">
        <v>1.57967481821172</v>
      </c>
      <c r="D111">
        <v>1.57967481821172</v>
      </c>
    </row>
    <row r="112" spans="1:4">
      <c r="A112" s="1">
        <v>36525</v>
      </c>
      <c r="B112">
        <v>1.55348579226122</v>
      </c>
      <c r="C112">
        <v>1.55348579226122</v>
      </c>
      <c r="D112">
        <v>1.55348579226122</v>
      </c>
    </row>
    <row r="113" spans="1:4">
      <c r="A113" s="1">
        <v>36616</v>
      </c>
      <c r="B113">
        <v>1.5782261417894099</v>
      </c>
      <c r="C113">
        <v>1.5782261417894099</v>
      </c>
      <c r="D113">
        <v>1.5782261417894099</v>
      </c>
    </row>
    <row r="114" spans="1:4">
      <c r="A114" s="1">
        <v>36707</v>
      </c>
      <c r="B114">
        <v>1.5640605188522601</v>
      </c>
      <c r="C114">
        <v>1.5640605188522601</v>
      </c>
      <c r="D114">
        <v>1.5640605188522601</v>
      </c>
    </row>
    <row r="115" spans="1:4">
      <c r="A115" s="1">
        <v>36799</v>
      </c>
      <c r="B115">
        <v>1.61423634569769</v>
      </c>
      <c r="C115">
        <v>1.61423634569769</v>
      </c>
      <c r="D115">
        <v>1.61423634569769</v>
      </c>
    </row>
    <row r="116" spans="1:4">
      <c r="A116" s="1">
        <v>36891</v>
      </c>
      <c r="B116">
        <v>1.77835687173973</v>
      </c>
      <c r="C116">
        <v>1.77835687173973</v>
      </c>
      <c r="D116">
        <v>1.77835687173973</v>
      </c>
    </row>
    <row r="117" spans="1:4">
      <c r="A117" s="1">
        <v>36981</v>
      </c>
      <c r="B117">
        <v>1.7650034059326001</v>
      </c>
      <c r="C117">
        <v>1.7650034059326001</v>
      </c>
      <c r="D117">
        <v>1.7650034059326001</v>
      </c>
    </row>
    <row r="118" spans="1:4">
      <c r="A118" s="1">
        <v>37072</v>
      </c>
      <c r="B118">
        <v>1.79465364428727</v>
      </c>
      <c r="C118">
        <v>1.79465364428727</v>
      </c>
      <c r="D118">
        <v>1.79465364428727</v>
      </c>
    </row>
    <row r="119" spans="1:4">
      <c r="A119" s="1">
        <v>37164</v>
      </c>
      <c r="B119">
        <v>1.86752944555554</v>
      </c>
      <c r="C119">
        <v>1.86752944555554</v>
      </c>
      <c r="D119">
        <v>1.86752944555554</v>
      </c>
    </row>
    <row r="120" spans="1:4">
      <c r="A120" s="1">
        <v>37256</v>
      </c>
      <c r="B120">
        <v>1.98299562279035</v>
      </c>
      <c r="C120">
        <v>1.98299562279035</v>
      </c>
      <c r="D120">
        <v>1.98299562279035</v>
      </c>
    </row>
    <row r="121" spans="1:4">
      <c r="A121" s="1">
        <v>37346</v>
      </c>
      <c r="B121">
        <v>2.04747222496274</v>
      </c>
      <c r="C121">
        <v>2.04747222496274</v>
      </c>
      <c r="D121">
        <v>2.04747222496274</v>
      </c>
    </row>
    <row r="122" spans="1:4">
      <c r="A122" s="1">
        <v>37437</v>
      </c>
      <c r="B122">
        <v>2.0770665104787698</v>
      </c>
      <c r="C122">
        <v>2.0770665104787698</v>
      </c>
      <c r="D122">
        <v>2.0770665104787698</v>
      </c>
    </row>
    <row r="123" spans="1:4">
      <c r="A123" s="1">
        <v>37529</v>
      </c>
      <c r="B123">
        <v>1.7806496192175301</v>
      </c>
      <c r="C123">
        <v>1.7806496192175301</v>
      </c>
      <c r="D123">
        <v>1.7806496192175301</v>
      </c>
    </row>
    <row r="124" spans="1:4">
      <c r="A124" s="1">
        <v>37621</v>
      </c>
      <c r="B124">
        <v>1.55761366847741</v>
      </c>
      <c r="C124">
        <v>1.55761366847741</v>
      </c>
      <c r="D124">
        <v>1.55761366847741</v>
      </c>
    </row>
    <row r="125" spans="1:4">
      <c r="A125" s="1">
        <v>37711</v>
      </c>
      <c r="B125">
        <v>1.0075363177208401</v>
      </c>
      <c r="C125">
        <v>1.0075363177208401</v>
      </c>
      <c r="D125">
        <v>1.0075363177208401</v>
      </c>
    </row>
    <row r="126" spans="1:4">
      <c r="A126" s="1">
        <v>37802</v>
      </c>
      <c r="B126">
        <v>0.76308702070227097</v>
      </c>
      <c r="C126">
        <v>0.76308702070227097</v>
      </c>
      <c r="D126">
        <v>0.76308702070227097</v>
      </c>
    </row>
    <row r="127" spans="1:4">
      <c r="A127" s="1">
        <v>37894</v>
      </c>
      <c r="B127">
        <v>1.03114203738468</v>
      </c>
      <c r="C127">
        <v>1.03114203738468</v>
      </c>
      <c r="D127">
        <v>1.03114203738468</v>
      </c>
    </row>
    <row r="128" spans="1:4">
      <c r="A128" s="1">
        <v>37986</v>
      </c>
      <c r="B128">
        <v>1.2329778401129901</v>
      </c>
      <c r="C128">
        <v>1.2329778401129901</v>
      </c>
      <c r="D128">
        <v>1.2329778401129901</v>
      </c>
    </row>
    <row r="129" spans="1:4">
      <c r="A129" s="1">
        <v>38077</v>
      </c>
      <c r="B129">
        <v>1.33870162024801</v>
      </c>
      <c r="C129">
        <v>1.33870162024801</v>
      </c>
      <c r="D129">
        <v>1.33870162024801</v>
      </c>
    </row>
    <row r="130" spans="1:4">
      <c r="A130" s="1">
        <v>38168</v>
      </c>
      <c r="B130">
        <v>1.5403465996281001</v>
      </c>
      <c r="C130">
        <v>1.5403465996281001</v>
      </c>
      <c r="D130">
        <v>1.5403465996281001</v>
      </c>
    </row>
    <row r="131" spans="1:4">
      <c r="A131" s="1">
        <v>38260</v>
      </c>
      <c r="B131">
        <v>1.5028993964795001</v>
      </c>
      <c r="C131">
        <v>1.5028993964795001</v>
      </c>
      <c r="D131">
        <v>1.5028993964795001</v>
      </c>
    </row>
    <row r="132" spans="1:4">
      <c r="A132" s="1">
        <v>38352</v>
      </c>
      <c r="B132">
        <v>1.2834160722718799</v>
      </c>
      <c r="C132">
        <v>1.2834160722718799</v>
      </c>
      <c r="D132">
        <v>1.2834160722718799</v>
      </c>
    </row>
    <row r="133" spans="1:4">
      <c r="A133" s="1">
        <v>38442</v>
      </c>
      <c r="B133">
        <v>0.98582161806746504</v>
      </c>
      <c r="C133">
        <v>0.98582161806746504</v>
      </c>
      <c r="D133">
        <v>0.98582161806746504</v>
      </c>
    </row>
    <row r="134" spans="1:4">
      <c r="A134" s="1">
        <v>38533</v>
      </c>
      <c r="B134">
        <v>0.856399883976104</v>
      </c>
      <c r="C134">
        <v>0.856399883976104</v>
      </c>
      <c r="D134">
        <v>0.856399883976104</v>
      </c>
    </row>
    <row r="135" spans="1:4">
      <c r="A135" s="1">
        <v>38625</v>
      </c>
      <c r="B135">
        <v>0.353501690570307</v>
      </c>
      <c r="C135">
        <v>0.353501690570307</v>
      </c>
      <c r="D135">
        <v>0.353501690570307</v>
      </c>
    </row>
    <row r="136" spans="1:4">
      <c r="A136" s="1">
        <v>38717</v>
      </c>
      <c r="B136">
        <v>0.15732551537516801</v>
      </c>
      <c r="C136">
        <v>0.15732551537516801</v>
      </c>
      <c r="D136">
        <v>0.15732551537516801</v>
      </c>
    </row>
    <row r="137" spans="1:4">
      <c r="A137" s="1">
        <v>38807</v>
      </c>
      <c r="B137">
        <v>0.36682961892840099</v>
      </c>
      <c r="C137">
        <v>0.36682961892840099</v>
      </c>
      <c r="D137">
        <v>0.36682961892840099</v>
      </c>
    </row>
    <row r="138" spans="1:4">
      <c r="A138" s="1">
        <v>38898</v>
      </c>
      <c r="B138">
        <v>0.46316894165640299</v>
      </c>
      <c r="C138">
        <v>0.46316894165640299</v>
      </c>
      <c r="D138">
        <v>0.46316894165640299</v>
      </c>
    </row>
    <row r="139" spans="1:4">
      <c r="A139" s="1">
        <v>38990</v>
      </c>
      <c r="B139">
        <v>0.554421772416684</v>
      </c>
      <c r="C139">
        <v>0.554421772416684</v>
      </c>
      <c r="D139">
        <v>0.554421772416684</v>
      </c>
    </row>
    <row r="140" spans="1:4">
      <c r="A140" s="1">
        <v>39082</v>
      </c>
      <c r="B140">
        <v>0.611579130570017</v>
      </c>
      <c r="C140">
        <v>0.611579130570017</v>
      </c>
      <c r="D140">
        <v>0.611579130570017</v>
      </c>
    </row>
    <row r="141" spans="1:4">
      <c r="A141" s="1">
        <v>39172</v>
      </c>
      <c r="B141">
        <v>0.52038547676109403</v>
      </c>
      <c r="C141">
        <v>0.52038547676109403</v>
      </c>
      <c r="D141">
        <v>0.52038547676109403</v>
      </c>
    </row>
    <row r="142" spans="1:4">
      <c r="A142" s="1">
        <v>39263</v>
      </c>
      <c r="B142">
        <v>0.46713891652530398</v>
      </c>
      <c r="C142">
        <v>0.46713891652530398</v>
      </c>
      <c r="D142">
        <v>0.46713891652530398</v>
      </c>
    </row>
    <row r="143" spans="1:4">
      <c r="A143" s="1">
        <v>39355</v>
      </c>
      <c r="B143">
        <v>0.51701309335289802</v>
      </c>
      <c r="C143">
        <v>0.51701309335289802</v>
      </c>
      <c r="D143">
        <v>0.51701309335289802</v>
      </c>
    </row>
    <row r="144" spans="1:4">
      <c r="A144" s="1">
        <v>39447</v>
      </c>
      <c r="B144">
        <v>0.37322618796013102</v>
      </c>
      <c r="C144">
        <v>0.37322618796013102</v>
      </c>
      <c r="D144">
        <v>0.37322618796013102</v>
      </c>
    </row>
    <row r="145" spans="1:4">
      <c r="A145" s="1">
        <v>39538</v>
      </c>
      <c r="B145">
        <v>0.471265556357715</v>
      </c>
      <c r="C145">
        <v>0.471265556357715</v>
      </c>
      <c r="D145">
        <v>0.471265556357715</v>
      </c>
    </row>
    <row r="146" spans="1:4">
      <c r="A146" s="1">
        <v>39629</v>
      </c>
      <c r="B146">
        <v>0.28023943770878201</v>
      </c>
      <c r="C146">
        <v>0.28023943770878201</v>
      </c>
      <c r="D146">
        <v>0.28023943770878201</v>
      </c>
    </row>
    <row r="147" spans="1:4">
      <c r="A147" s="1">
        <v>39721</v>
      </c>
      <c r="B147">
        <v>0.47279712239224803</v>
      </c>
      <c r="C147">
        <v>0.47279712239224803</v>
      </c>
      <c r="D147">
        <v>0.47279712239224803</v>
      </c>
    </row>
    <row r="148" spans="1:4">
      <c r="A148" s="1">
        <v>39813</v>
      </c>
      <c r="B148">
        <v>0.61874306967144799</v>
      </c>
      <c r="C148">
        <v>0.61874306967144799</v>
      </c>
      <c r="D148">
        <v>0.61874306967144799</v>
      </c>
    </row>
    <row r="149" spans="1:4">
      <c r="A149" s="1">
        <v>39903</v>
      </c>
      <c r="B149">
        <v>0.31246553559027301</v>
      </c>
      <c r="C149">
        <v>0.31246553559027301</v>
      </c>
      <c r="D149">
        <v>0.31246553559027301</v>
      </c>
    </row>
    <row r="150" spans="1:4">
      <c r="A150" s="1">
        <v>39994</v>
      </c>
      <c r="B150">
        <v>0.38081541630927901</v>
      </c>
      <c r="C150">
        <v>0.38081541630927901</v>
      </c>
      <c r="D150">
        <v>0.38081541630927901</v>
      </c>
    </row>
    <row r="151" spans="1:4">
      <c r="A151" s="1">
        <v>40086</v>
      </c>
      <c r="B151">
        <v>0.407687712598305</v>
      </c>
      <c r="C151">
        <v>0.407687712598305</v>
      </c>
      <c r="D151">
        <v>0.407687712598305</v>
      </c>
    </row>
    <row r="152" spans="1:4">
      <c r="A152" s="1">
        <v>40178</v>
      </c>
      <c r="B152">
        <v>0.20861115175155401</v>
      </c>
      <c r="C152">
        <v>0.20861115175155401</v>
      </c>
      <c r="D152">
        <v>0.20861115175155401</v>
      </c>
    </row>
    <row r="153" spans="1:4">
      <c r="A153" s="1">
        <v>40268</v>
      </c>
      <c r="B153">
        <v>0.34556512412629797</v>
      </c>
      <c r="C153">
        <v>0.34556512412629797</v>
      </c>
      <c r="D153">
        <v>0.34556512412629797</v>
      </c>
    </row>
    <row r="154" spans="1:4">
      <c r="A154" s="1">
        <v>40359</v>
      </c>
      <c r="B154">
        <v>0.42763001590799399</v>
      </c>
      <c r="C154">
        <v>0.42763001590799399</v>
      </c>
      <c r="D154">
        <v>0.42763001590799399</v>
      </c>
    </row>
    <row r="155" spans="1:4">
      <c r="A155" s="1">
        <v>40451</v>
      </c>
      <c r="B155">
        <v>0.23383258201266599</v>
      </c>
      <c r="C155">
        <v>0.23383258201266599</v>
      </c>
      <c r="D155">
        <v>0.23383258201266599</v>
      </c>
    </row>
    <row r="156" spans="1:4">
      <c r="A156" s="1">
        <v>40543</v>
      </c>
      <c r="B156">
        <v>0.15911857052046999</v>
      </c>
      <c r="C156">
        <v>0.15911857052046999</v>
      </c>
      <c r="D156">
        <v>0.15911857052046999</v>
      </c>
    </row>
    <row r="157" spans="1:4">
      <c r="A157" s="1">
        <v>40633</v>
      </c>
      <c r="B157">
        <v>0.38134569899184401</v>
      </c>
      <c r="C157">
        <v>0.38134569899184401</v>
      </c>
      <c r="D157">
        <v>0.38134569899184401</v>
      </c>
    </row>
    <row r="158" spans="1:4">
      <c r="A158" s="1">
        <v>40724</v>
      </c>
      <c r="B158">
        <v>0.47114142113894197</v>
      </c>
      <c r="C158">
        <v>0.47114142113894197</v>
      </c>
      <c r="D158">
        <v>0.47114142113894197</v>
      </c>
    </row>
    <row r="159" spans="1:4">
      <c r="A159" s="1">
        <v>40816</v>
      </c>
      <c r="B159">
        <v>0.66944549131824804</v>
      </c>
      <c r="C159">
        <v>0.66944549131824804</v>
      </c>
      <c r="D159">
        <v>0.66944549131824804</v>
      </c>
    </row>
    <row r="160" spans="1:4">
      <c r="A160" s="1">
        <v>40908</v>
      </c>
      <c r="B160">
        <v>0.78883578188565295</v>
      </c>
      <c r="C160">
        <v>0.78883578188565295</v>
      </c>
      <c r="D160">
        <v>0.78883578188565295</v>
      </c>
    </row>
    <row r="161" spans="1:4">
      <c r="A161" s="1">
        <v>40999</v>
      </c>
      <c r="B161">
        <v>0.61594748654268805</v>
      </c>
      <c r="C161">
        <v>0.61594748654268805</v>
      </c>
      <c r="D161">
        <v>0.61594748654268805</v>
      </c>
    </row>
    <row r="162" spans="1:4">
      <c r="A162" s="1">
        <v>41090</v>
      </c>
      <c r="B162">
        <v>0.61150081296676295</v>
      </c>
      <c r="C162">
        <v>0.61150081296676295</v>
      </c>
      <c r="D162">
        <v>0.61150081296676295</v>
      </c>
    </row>
    <row r="163" spans="1:4">
      <c r="A163" s="1">
        <v>41182</v>
      </c>
      <c r="B163">
        <v>0.390112529933476</v>
      </c>
      <c r="C163">
        <v>0.390112529933476</v>
      </c>
      <c r="D163">
        <v>0.390112529933476</v>
      </c>
    </row>
    <row r="164" spans="1:4">
      <c r="A164" s="1">
        <v>41274</v>
      </c>
      <c r="B164">
        <v>3.47676596021914E-2</v>
      </c>
      <c r="C164">
        <v>3.47676596021914E-2</v>
      </c>
      <c r="D164">
        <v>3.47676596021914E-2</v>
      </c>
    </row>
    <row r="165" spans="1:4">
      <c r="A165" s="1">
        <v>41364</v>
      </c>
      <c r="B165">
        <v>4.56765668276891E-2</v>
      </c>
      <c r="C165">
        <v>4.56765668276891E-2</v>
      </c>
      <c r="D165">
        <v>4.56765668276891E-2</v>
      </c>
    </row>
    <row r="166" spans="1:4">
      <c r="A166" s="1">
        <v>41455</v>
      </c>
      <c r="B166">
        <v>9.2849926871261201E-2</v>
      </c>
      <c r="C166">
        <v>9.2849926871261201E-2</v>
      </c>
      <c r="D166">
        <v>9.2849926871261201E-2</v>
      </c>
    </row>
    <row r="167" spans="1:4">
      <c r="A167" s="1">
        <v>41547</v>
      </c>
      <c r="B167">
        <v>4.30113928886127E-2</v>
      </c>
      <c r="C167">
        <v>4.30113928886127E-2</v>
      </c>
      <c r="D167">
        <v>4.30113928886127E-2</v>
      </c>
    </row>
    <row r="168" spans="1:4">
      <c r="A168" s="1">
        <v>41639</v>
      </c>
      <c r="B168">
        <v>-0.157740094603361</v>
      </c>
      <c r="C168">
        <v>-0.157740094603361</v>
      </c>
      <c r="D168">
        <v>-0.157740094603361</v>
      </c>
    </row>
    <row r="169" spans="1:4">
      <c r="A169" s="1">
        <v>41729</v>
      </c>
      <c r="B169">
        <v>-0.37494478988684499</v>
      </c>
      <c r="C169">
        <v>-0.37494478988684499</v>
      </c>
      <c r="D169">
        <v>-0.37494478988684499</v>
      </c>
    </row>
    <row r="170" spans="1:4">
      <c r="A170" s="1">
        <v>41820</v>
      </c>
      <c r="B170">
        <v>-0.74804955557097796</v>
      </c>
      <c r="C170">
        <v>-0.74804955557097796</v>
      </c>
      <c r="D170">
        <v>-0.74804955557097796</v>
      </c>
    </row>
    <row r="171" spans="1:4">
      <c r="A171" s="1">
        <v>41912</v>
      </c>
      <c r="B171">
        <v>-0.59997319373067504</v>
      </c>
      <c r="C171">
        <v>-0.59997319373067504</v>
      </c>
      <c r="D171">
        <v>-0.59997319373067504</v>
      </c>
    </row>
    <row r="172" spans="1:4">
      <c r="A172" s="1">
        <v>42004</v>
      </c>
      <c r="B172">
        <v>-0.84522858736850504</v>
      </c>
      <c r="C172">
        <v>-0.84522858736850504</v>
      </c>
      <c r="D172">
        <v>-0.84522858736850504</v>
      </c>
    </row>
    <row r="173" spans="1:4">
      <c r="A173" s="1">
        <v>42094</v>
      </c>
      <c r="B173">
        <v>-1.02725414143005</v>
      </c>
      <c r="C173">
        <v>-1.02725414143005</v>
      </c>
      <c r="D173">
        <v>-1.02725414143005</v>
      </c>
    </row>
    <row r="174" spans="1:4">
      <c r="A174" s="1">
        <v>42185</v>
      </c>
      <c r="B174">
        <v>-0.88885611078489002</v>
      </c>
      <c r="C174">
        <v>-0.88885611078489002</v>
      </c>
      <c r="D174">
        <v>-0.88885611078489002</v>
      </c>
    </row>
    <row r="175" spans="1:4">
      <c r="A175" s="1">
        <v>42277</v>
      </c>
      <c r="B175">
        <v>-1.08911371293512</v>
      </c>
      <c r="C175">
        <v>-1.08911371293512</v>
      </c>
      <c r="D175">
        <v>-1.08911371293512</v>
      </c>
    </row>
    <row r="176" spans="1:4">
      <c r="A176" s="1">
        <v>42369</v>
      </c>
      <c r="B176">
        <v>-0.93345831243271205</v>
      </c>
      <c r="C176">
        <v>-0.93345831243271205</v>
      </c>
      <c r="D176">
        <v>-0.93345831243271205</v>
      </c>
    </row>
    <row r="177" spans="1:4">
      <c r="A177" s="1">
        <v>42460</v>
      </c>
      <c r="B177">
        <v>-0.99861469477974996</v>
      </c>
      <c r="C177">
        <v>-0.99861469477974996</v>
      </c>
      <c r="D177">
        <v>-0.99861469477974996</v>
      </c>
    </row>
    <row r="178" spans="1:4">
      <c r="A178" s="1">
        <v>42551</v>
      </c>
      <c r="B178">
        <v>-0.95351659806342004</v>
      </c>
      <c r="C178">
        <v>-0.95351659806342004</v>
      </c>
      <c r="D178">
        <v>-0.95351659806342004</v>
      </c>
    </row>
    <row r="179" spans="1:4">
      <c r="A179" s="1">
        <v>42643</v>
      </c>
      <c r="B179">
        <v>-0.89456614593367201</v>
      </c>
      <c r="C179">
        <v>-0.89456614593367201</v>
      </c>
      <c r="D179">
        <v>-0.89456614593367201</v>
      </c>
    </row>
    <row r="180" spans="1:4">
      <c r="A180" s="1">
        <v>42735</v>
      </c>
      <c r="B180">
        <v>-0.76630844775357498</v>
      </c>
      <c r="C180">
        <v>-0.76630844775357498</v>
      </c>
      <c r="D180">
        <v>-0.76630844775357498</v>
      </c>
    </row>
    <row r="181" spans="1:4">
      <c r="A181" s="1">
        <v>42825</v>
      </c>
      <c r="B181">
        <v>-0.66451927384548004</v>
      </c>
      <c r="C181">
        <v>-0.66451927384548004</v>
      </c>
      <c r="D181">
        <v>-0.66451927384548004</v>
      </c>
    </row>
    <row r="182" spans="1:4">
      <c r="A182" s="1">
        <v>42916</v>
      </c>
      <c r="B182">
        <v>-0.74877031402332395</v>
      </c>
      <c r="C182">
        <v>-0.74877031402332395</v>
      </c>
      <c r="D182">
        <v>-0.74877031402332395</v>
      </c>
    </row>
    <row r="183" spans="1:4">
      <c r="A183" s="1">
        <v>43008</v>
      </c>
      <c r="B183">
        <v>-1.0203753716853501</v>
      </c>
      <c r="C183">
        <v>-1.0203753716853501</v>
      </c>
      <c r="D183">
        <v>-1.0203753716853501</v>
      </c>
    </row>
    <row r="184" spans="1:4">
      <c r="A184" s="1">
        <v>43100</v>
      </c>
      <c r="B184">
        <v>-0.879625939902551</v>
      </c>
      <c r="C184">
        <v>-0.879625939902551</v>
      </c>
      <c r="D184">
        <v>-0.879625939902551</v>
      </c>
    </row>
    <row r="185" spans="1:4">
      <c r="A185" s="1">
        <v>43190</v>
      </c>
      <c r="B185">
        <v>-0.72142187202053498</v>
      </c>
      <c r="C185">
        <v>-0.72142187202053498</v>
      </c>
      <c r="D185">
        <v>-0.72142187202053498</v>
      </c>
    </row>
    <row r="186" spans="1:4">
      <c r="A186" s="1">
        <v>43281</v>
      </c>
      <c r="B186">
        <v>-0.64268351086891595</v>
      </c>
      <c r="C186">
        <v>-0.64268351086891595</v>
      </c>
      <c r="D186">
        <v>-0.64268351086891595</v>
      </c>
    </row>
    <row r="187" spans="1:4">
      <c r="A187" s="1">
        <v>43373</v>
      </c>
      <c r="B187">
        <v>-0.45379201935240998</v>
      </c>
      <c r="C187">
        <v>-0.45379201935240998</v>
      </c>
      <c r="D187">
        <v>-0.45379201935240998</v>
      </c>
    </row>
    <row r="188" spans="1:4">
      <c r="A188" s="1">
        <v>43465</v>
      </c>
      <c r="B188">
        <v>-0.34854691771383201</v>
      </c>
      <c r="C188">
        <v>-0.34854691771383201</v>
      </c>
      <c r="D188">
        <v>-0.34854691771383201</v>
      </c>
    </row>
    <row r="189" spans="1:4">
      <c r="A189" s="1">
        <v>43555</v>
      </c>
      <c r="B189">
        <v>-0.54943565538069905</v>
      </c>
      <c r="C189">
        <v>-0.54943565538069905</v>
      </c>
      <c r="D189">
        <v>-0.54943565538069905</v>
      </c>
    </row>
    <row r="190" spans="1:4">
      <c r="A190" s="1">
        <v>43646</v>
      </c>
      <c r="B190">
        <v>-0.46847389469649903</v>
      </c>
      <c r="C190">
        <v>-0.46847389469649903</v>
      </c>
      <c r="D190">
        <v>-0.46847389469649903</v>
      </c>
    </row>
    <row r="191" spans="1:4">
      <c r="A191" s="1">
        <v>43738</v>
      </c>
      <c r="B191">
        <v>-0.88139447305457197</v>
      </c>
      <c r="C191">
        <v>-0.88139447305457197</v>
      </c>
      <c r="D191">
        <v>-0.88139447305457197</v>
      </c>
    </row>
    <row r="192" spans="1:4">
      <c r="A192" s="1">
        <v>43830</v>
      </c>
      <c r="B192">
        <v>-0.63872137024397702</v>
      </c>
      <c r="C192">
        <v>-0.63872137024397702</v>
      </c>
      <c r="D192">
        <v>-0.63872137024397702</v>
      </c>
    </row>
    <row r="193" spans="1:4">
      <c r="A193" s="1">
        <v>43921</v>
      </c>
      <c r="B193">
        <v>-0.79346937127420503</v>
      </c>
      <c r="C193">
        <v>-0.79346937127420503</v>
      </c>
      <c r="D193">
        <v>-0.79346937127420503</v>
      </c>
    </row>
    <row r="194" spans="1:4">
      <c r="A194" s="1">
        <v>44012</v>
      </c>
      <c r="B194">
        <v>-0.86060947731141302</v>
      </c>
      <c r="C194">
        <v>-0.86060947731141302</v>
      </c>
      <c r="D194">
        <v>-0.86060947731141302</v>
      </c>
    </row>
    <row r="195" spans="1:4">
      <c r="A195" s="1">
        <v>44104</v>
      </c>
      <c r="B195">
        <v>-1.0539018541022001</v>
      </c>
      <c r="C195">
        <v>-1.0539018541022001</v>
      </c>
      <c r="D195">
        <v>-1.0539018541022001</v>
      </c>
    </row>
    <row r="196" spans="1:4">
      <c r="A196" s="1">
        <v>44196</v>
      </c>
      <c r="B196">
        <v>-1.2131803610899401</v>
      </c>
      <c r="C196">
        <v>-1.2131803610899401</v>
      </c>
      <c r="D196">
        <v>-1.2131803610899401</v>
      </c>
    </row>
    <row r="197" spans="1:4">
      <c r="A197" s="1">
        <v>44286</v>
      </c>
      <c r="B197">
        <v>-1.4500381388397601</v>
      </c>
      <c r="C197">
        <v>-1.4500381388397601</v>
      </c>
      <c r="D197">
        <v>-1.4500381388397601</v>
      </c>
    </row>
    <row r="198" spans="1:4">
      <c r="A198" s="1">
        <v>44377</v>
      </c>
      <c r="B198">
        <v>-0.93498981093161004</v>
      </c>
      <c r="C198">
        <v>-0.93498981093161004</v>
      </c>
      <c r="D198">
        <v>-0.93498981093161004</v>
      </c>
    </row>
    <row r="199" spans="1:4">
      <c r="A199" s="1">
        <v>44469</v>
      </c>
      <c r="B199">
        <v>-0.90521307928094696</v>
      </c>
      <c r="C199">
        <v>-0.90521307928094696</v>
      </c>
      <c r="D199">
        <v>-0.90521307928094696</v>
      </c>
    </row>
    <row r="200" spans="1:4">
      <c r="A200" s="1">
        <v>44561</v>
      </c>
      <c r="B200">
        <v>-0.92080246551168998</v>
      </c>
      <c r="C200">
        <v>-0.92080246551168998</v>
      </c>
      <c r="D200">
        <v>-0.92080246551168998</v>
      </c>
    </row>
    <row r="201" spans="1:4">
      <c r="A201" s="1">
        <v>44651</v>
      </c>
      <c r="B201">
        <v>-0.69644441866236795</v>
      </c>
      <c r="C201">
        <v>-0.69644441866236795</v>
      </c>
      <c r="D201">
        <v>-0.69644441866236795</v>
      </c>
    </row>
    <row r="202" spans="1:4">
      <c r="A202" s="1">
        <v>44742</v>
      </c>
      <c r="B202">
        <v>-0.30511613184515701</v>
      </c>
      <c r="C202">
        <v>-0.30511613184515701</v>
      </c>
      <c r="D202">
        <v>-0.30511613184515701</v>
      </c>
    </row>
    <row r="203" spans="1:4">
      <c r="A203" s="1">
        <v>44834</v>
      </c>
      <c r="B203">
        <v>-1.49822927786384E-2</v>
      </c>
      <c r="C203">
        <v>-1.49822927786384E-2</v>
      </c>
      <c r="D203">
        <v>-1.49822927786384E-2</v>
      </c>
    </row>
    <row r="204" spans="1:4">
      <c r="A204" s="1">
        <v>44926</v>
      </c>
      <c r="B204">
        <v>-2.3541130302476801E-2</v>
      </c>
      <c r="C204">
        <v>-2.3541130302476801E-2</v>
      </c>
      <c r="D204">
        <v>-2.3541130302476801E-2</v>
      </c>
    </row>
    <row r="205" spans="1:4">
      <c r="A205" s="1">
        <v>45016</v>
      </c>
      <c r="B205">
        <v>0.11896643732619</v>
      </c>
      <c r="C205">
        <v>0.11896643732619</v>
      </c>
      <c r="D205">
        <v>0.11896643732619</v>
      </c>
    </row>
    <row r="206" spans="1:4">
      <c r="A206" s="1">
        <v>45107</v>
      </c>
      <c r="B206">
        <v>0.199004016269234</v>
      </c>
      <c r="C206">
        <v>0.199004016269234</v>
      </c>
      <c r="D206">
        <v>0.199004016269234</v>
      </c>
    </row>
    <row r="207" spans="1:4">
      <c r="A207" s="1">
        <v>45199</v>
      </c>
      <c r="B207">
        <v>0.35275336288039999</v>
      </c>
      <c r="C207">
        <v>0.35275336288039999</v>
      </c>
      <c r="D207">
        <v>0.35275336288039999</v>
      </c>
    </row>
    <row r="208" spans="1:4">
      <c r="A208" s="1">
        <v>45291</v>
      </c>
      <c r="B208">
        <v>0.370212476061338</v>
      </c>
      <c r="C208">
        <v>0.370212476061338</v>
      </c>
      <c r="D208">
        <v>0.370212476061338</v>
      </c>
    </row>
    <row r="209" spans="1:4">
      <c r="A209" s="1">
        <v>45382</v>
      </c>
      <c r="B209">
        <v>0.145681817521187</v>
      </c>
      <c r="C209">
        <v>0.145681817521187</v>
      </c>
      <c r="D209">
        <v>0.145681817521187</v>
      </c>
    </row>
    <row r="210" spans="1:4">
      <c r="A210" s="1">
        <v>45473</v>
      </c>
      <c r="B210">
        <v>0.1230648727618</v>
      </c>
      <c r="C210">
        <v>0.1230648727618</v>
      </c>
      <c r="D210">
        <v>0.1230648727618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All Chart</vt:lpstr>
      <vt:lpstr>drstar_Table</vt:lpstr>
      <vt:lpstr>Counterfactual_charts</vt:lpstr>
      <vt:lpstr>Ex_post_real_rate_gaps</vt:lpstr>
      <vt:lpstr>ConvenienceYield_fullsample</vt:lpstr>
      <vt:lpstr>EA_output_obs_with_text</vt:lpstr>
      <vt:lpstr>EA_output_obs_with_text_backup</vt:lpstr>
      <vt:lpstr>EA_output_policy</vt:lpstr>
      <vt:lpstr>EA_core_obs_text</vt:lpstr>
      <vt:lpstr>EA_contributio_to_nominal_PR</vt:lpstr>
      <vt:lpstr>EA_rawshocks_with_text_final</vt:lpstr>
      <vt:lpstr>EA_core_obs_with_text</vt:lpstr>
      <vt:lpstr>EA_rawshocks_with_text</vt:lpstr>
      <vt:lpstr>EA_raw_policy_shocks</vt:lpstr>
      <vt:lpstr>Chart 3 - rstar</vt:lpstr>
      <vt:lpstr>EA_core_obs</vt:lpstr>
      <vt:lpstr>rstar_confidence bands Chart</vt:lpstr>
      <vt:lpstr>EA_5yExpectedAveRealRateGap</vt:lpstr>
      <vt:lpstr>EA_5yFWDRealRateGap</vt:lpstr>
      <vt:lpstr>EA_RealRateGap</vt:lpstr>
      <vt:lpstr>Chart NA - DSGE Raw Data</vt:lpstr>
      <vt:lpstr>DSGE HVD wFG - difference</vt:lpstr>
      <vt:lpstr>YC Chart - Policy rate</vt:lpstr>
      <vt:lpstr>Chart 1 -panel 2 - spreads</vt:lpstr>
      <vt:lpstr>DSGE HVD wFG</vt:lpstr>
      <vt:lpstr>Chart 2 - Real rate gaps</vt:lpstr>
      <vt:lpstr>HLW - HVD Decomposition</vt:lpstr>
      <vt:lpstr>DSGE HVD wFGbackup</vt:lpstr>
      <vt:lpstr>EA_output_withoutFG_noYC</vt:lpstr>
      <vt:lpstr>EA_output_wFG</vt:lpstr>
      <vt:lpstr>EA_policy_rarte_vs_shadow_rate</vt:lpstr>
      <vt:lpstr>shockdec_obs_nominalrate_cond=n</vt:lpstr>
      <vt:lpstr>DSGE HVD wo FG</vt:lpstr>
      <vt:lpstr>HLW - 2025Q4</vt:lpstr>
      <vt:lpstr>2025Q2</vt:lpstr>
      <vt:lpstr>hist_ExAnteRealRate_wFG</vt:lpstr>
      <vt:lpstr>hist_RealNaturalRate_wFG</vt:lpstr>
      <vt:lpstr>hist_Forward5YearRealR_wFG</vt:lpstr>
      <vt:lpstr>hist_Forward5YearRNatR_wFG</vt:lpstr>
      <vt:lpstr>hist_ExAnteRealRate_woFG</vt:lpstr>
      <vt:lpstr>hist_RealNaturalRate_woFG</vt:lpstr>
      <vt:lpstr>hist_Forward5YearRealR_woFG</vt:lpstr>
      <vt:lpstr>hist_Forward5YearRNatR_woFG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matyasfarkas</dc:creator>
  <cp:lastModifiedBy>matyasfarkas</cp:lastModifiedBy>
  <dcterms:created xsi:type="dcterms:W3CDTF">2015-06-05T18:17:20Z</dcterms:created>
  <dcterms:modified xsi:type="dcterms:W3CDTF">2026-04-20T23:31:35Z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2025-09-09T21:42:28Z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b9880fcb-c43e-43d3-8f82-9adef8173909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